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ranka.pantic\Desktop\folder\"/>
    </mc:Choice>
  </mc:AlternateContent>
  <bookViews>
    <workbookView xWindow="9705" yWindow="-15" windowWidth="9510" windowHeight="12015"/>
  </bookViews>
  <sheets>
    <sheet name="OpstiPodaci" sheetId="2" r:id="rId1"/>
    <sheet name="Izbori1" sheetId="3" r:id="rId2"/>
    <sheet name="Izbori2" sheetId="4" r:id="rId3"/>
    <sheet name="Izbori3" sheetId="5" r:id="rId4"/>
    <sheet name="Stanovnistvo1" sheetId="6" r:id="rId5"/>
    <sheet name="Stanovnistvo2" sheetId="7" r:id="rId6"/>
    <sheet name="Stanovnistvo3" sheetId="8" r:id="rId7"/>
    <sheet name="Stanovnistvo4" sheetId="9" r:id="rId8"/>
    <sheet name="Stanovnistvo5" sheetId="10" r:id="rId9"/>
    <sheet name="Stanovnistvo6" sheetId="11" r:id="rId10"/>
    <sheet name="Stanovnistvo7" sheetId="12" r:id="rId11"/>
    <sheet name="Stanovnistvo8" sheetId="13" r:id="rId12"/>
    <sheet name="Stanovnistvo9" sheetId="14" r:id="rId13"/>
    <sheet name="Stanovnistvo10" sheetId="15" r:id="rId14"/>
    <sheet name="Stanovnistvo11" sheetId="16" r:id="rId15"/>
    <sheet name="Stanovnistvo12" sheetId="17" r:id="rId16"/>
    <sheet name="Stanovnistvo13" sheetId="18" r:id="rId17"/>
    <sheet name="Stanovnistvo14" sheetId="19" r:id="rId18"/>
    <sheet name="ZaposlenostIZarade1" sheetId="20" r:id="rId19"/>
    <sheet name="ZaposlenostIZarade2" sheetId="21" r:id="rId20"/>
    <sheet name="ZaposlenostIZarade3" sheetId="22" r:id="rId21"/>
    <sheet name="ZaposlenostIZarade4" sheetId="23" r:id="rId22"/>
    <sheet name="VodovodIKanalizacija" sheetId="24" r:id="rId23"/>
    <sheet name="Poljoprivreda1" sheetId="25" r:id="rId24"/>
    <sheet name="Poljoprivreda1.2" sheetId="26" r:id="rId25"/>
    <sheet name="Poljoprivreda2" sheetId="27" r:id="rId26"/>
    <sheet name="Poljoprivreda3" sheetId="28" r:id="rId27"/>
    <sheet name="Poljoprivreda4" sheetId="29" r:id="rId28"/>
    <sheet name="Poljoprivreda5" sheetId="30" r:id="rId29"/>
    <sheet name="Poljoprivreda6" sheetId="31" r:id="rId30"/>
    <sheet name="Sumarstvo" sheetId="32" r:id="rId31"/>
    <sheet name="Gradjevinarstvo1" sheetId="33" r:id="rId32"/>
    <sheet name="Gradjevinarstvo2" sheetId="34" r:id="rId33"/>
    <sheet name="Gradjevinarstvo3" sheetId="35" r:id="rId34"/>
    <sheet name="Saobracaj1" sheetId="36" r:id="rId35"/>
    <sheet name="Saobracaj2" sheetId="37" r:id="rId36"/>
    <sheet name="Saobracaj3" sheetId="38" r:id="rId37"/>
    <sheet name="Trgovina" sheetId="39" r:id="rId38"/>
    <sheet name="Turizam1" sheetId="40" r:id="rId39"/>
    <sheet name="Turizam2" sheetId="41" r:id="rId40"/>
    <sheet name="BudžLokSamouprave1" sheetId="42" r:id="rId41"/>
    <sheet name="BudžLokSamouprave2" sheetId="43" r:id="rId42"/>
    <sheet name="RashodiKorBudžSred" sheetId="45" r:id="rId43"/>
    <sheet name="Investicije1" sheetId="46" r:id="rId44"/>
    <sheet name="Investicije2" sheetId="47" r:id="rId45"/>
    <sheet name="Cene" sheetId="48" r:id="rId46"/>
    <sheet name="Zarade" sheetId="49" r:id="rId47"/>
    <sheet name="Obrazovanje1" sheetId="50" r:id="rId48"/>
    <sheet name="Obrazovanje2" sheetId="51" r:id="rId49"/>
    <sheet name="Obrazovanje3" sheetId="52" r:id="rId50"/>
    <sheet name="Obrazovanje4" sheetId="53" r:id="rId51"/>
    <sheet name="Obrazovanje5" sheetId="54" r:id="rId52"/>
    <sheet name="Kultura" sheetId="55" r:id="rId53"/>
    <sheet name="Zdravstvo" sheetId="56" r:id="rId54"/>
    <sheet name="SocijalnaZastita1" sheetId="57" r:id="rId55"/>
    <sheet name="SocijalnaZastita2" sheetId="58" r:id="rId56"/>
    <sheet name="Pravosudje" sheetId="59" r:id="rId57"/>
    <sheet name="VelicinaOps" sheetId="60" r:id="rId58"/>
    <sheet name="EkonomskaRazvijenost" sheetId="61" r:id="rId59"/>
    <sheet name="Potrosnja" sheetId="62" r:id="rId60"/>
  </sheets>
  <definedNames>
    <definedName name="_xlnm.Print_Area" localSheetId="58">EkonomskaRazvijenost!$A$1:$D$192</definedName>
    <definedName name="_xlnm.Print_Area" localSheetId="31">Gradjevinarstvo1!$A$1:$G$201</definedName>
    <definedName name="_xlnm.Print_Area" localSheetId="32">Gradjevinarstvo2!$A$1:$H$199</definedName>
    <definedName name="_xlnm.Print_Area" localSheetId="33">Gradjevinarstvo3!$A$1:$L$101</definedName>
    <definedName name="_xlnm.Print_Area" localSheetId="43">Investicije1!$A$2:$J$217</definedName>
    <definedName name="_xlnm.Print_Area" localSheetId="52">Kultura!$A$1:$J$113</definedName>
    <definedName name="_xlnm.Print_Area" localSheetId="47">Obrazovanje1!$A$1:$I$200</definedName>
    <definedName name="_xlnm.Print_Area" localSheetId="48">Obrazovanje2!$A$1:$I$149</definedName>
    <definedName name="_xlnm.Print_Area" localSheetId="49">Obrazovanje3!$A$1:$I$67</definedName>
    <definedName name="_xlnm.Print_Area" localSheetId="50">Obrazovanje4!$A$1:$H$184</definedName>
    <definedName name="_xlnm.Print_Area" localSheetId="51">Obrazovanje5!$A$1:$G$497</definedName>
    <definedName name="_xlnm.Print_Area" localSheetId="42">RashodiKorBudžSred!$A$1:$J$200</definedName>
    <definedName name="_xlnm.Print_Area" localSheetId="36">Saobracaj3!$A$2:$J$205</definedName>
    <definedName name="_xlnm.Print_Area" localSheetId="55">SocijalnaZastita2!$A$1:$H$197</definedName>
    <definedName name="_xlnm.Print_Area" localSheetId="16">Stanovnistvo13!$A$1:$I$197</definedName>
    <definedName name="_xlnm.Print_Area" localSheetId="17">Stanovnistvo14!$A$1:$O$207</definedName>
    <definedName name="_xlnm.Print_Area" localSheetId="5">Stanovnistvo2!$A$1:$Z$585</definedName>
    <definedName name="_xlnm.Print_Area" localSheetId="38">Turizam1!$A$1:$I$214</definedName>
    <definedName name="_xlnm.Print_Area" localSheetId="39">Turizam2!$A$1:$I$79</definedName>
    <definedName name="_xlnm.Print_Area" localSheetId="57">VelicinaOps!$A$1:$D$206</definedName>
    <definedName name="_xlnm.Print_Area" localSheetId="22">VodovodIKanalizacija!$A$1:$G$188</definedName>
    <definedName name="_xlnm.Print_Area" localSheetId="18">ZaposlenostIZarade1!$A$1:$G$226</definedName>
    <definedName name="_xlnm.Print_Area" localSheetId="20">ZaposlenostIZarade3!$A$1:$T$215</definedName>
    <definedName name="_xlnm.Print_Titles" localSheetId="40">BudžLokSamouprave1!$1:$4</definedName>
    <definedName name="_xlnm.Print_Titles" localSheetId="41">BudžLokSamouprave2!$1:$4</definedName>
    <definedName name="_xlnm.Print_Titles" localSheetId="45">Cene!$1:$3</definedName>
    <definedName name="_xlnm.Print_Titles" localSheetId="58">EkonomskaRazvijenost!$1:$4</definedName>
    <definedName name="_xlnm.Print_Titles" localSheetId="31">Gradjevinarstvo1!$1:$4</definedName>
    <definedName name="_xlnm.Print_Titles" localSheetId="32">Gradjevinarstvo2!$1:$5</definedName>
    <definedName name="_xlnm.Print_Titles" localSheetId="33">Gradjevinarstvo3!$1:$4</definedName>
    <definedName name="_xlnm.Print_Titles" localSheetId="43">Investicije1!$1:$10</definedName>
    <definedName name="_xlnm.Print_Titles" localSheetId="44">Investicije2!$1:$8</definedName>
    <definedName name="_xlnm.Print_Titles" localSheetId="1">Izbori1!$1:$5</definedName>
    <definedName name="_xlnm.Print_Titles" localSheetId="2">Izbori2!$1:$4</definedName>
    <definedName name="_xlnm.Print_Titles" localSheetId="3">Izbori3!$1:$4</definedName>
    <definedName name="_xlnm.Print_Titles" localSheetId="52">Kultura!$1:$4</definedName>
    <definedName name="_xlnm.Print_Titles" localSheetId="47">Obrazovanje1!$1:$6</definedName>
    <definedName name="_xlnm.Print_Titles" localSheetId="48">Obrazovanje2!$1:$5</definedName>
    <definedName name="_xlnm.Print_Titles" localSheetId="49">Obrazovanje3!$1:$5</definedName>
    <definedName name="_xlnm.Print_Titles" localSheetId="50">Obrazovanje4!$1:$5</definedName>
    <definedName name="_xlnm.Print_Titles" localSheetId="51">Obrazovanje5!$1:$4</definedName>
    <definedName name="_xlnm.Print_Titles" localSheetId="0">OpstiPodaci!$1:$4</definedName>
    <definedName name="_xlnm.Print_Titles" localSheetId="23">Poljoprivreda1!$1:$6</definedName>
    <definedName name="_xlnm.Print_Titles" localSheetId="24">Poljoprivreda1.2!$1:$6</definedName>
    <definedName name="_xlnm.Print_Titles" localSheetId="25">Poljoprivreda2!$1:$5</definedName>
    <definedName name="_xlnm.Print_Titles" localSheetId="26">Poljoprivreda3!$1:$6</definedName>
    <definedName name="_xlnm.Print_Titles" localSheetId="27">Poljoprivreda4!$1:$6</definedName>
    <definedName name="_xlnm.Print_Titles" localSheetId="28">Poljoprivreda5!$1:$6</definedName>
    <definedName name="_xlnm.Print_Titles" localSheetId="29">Poljoprivreda6!$1:$5</definedName>
    <definedName name="_xlnm.Print_Titles" localSheetId="59">Potrosnja!$1:$5</definedName>
    <definedName name="_xlnm.Print_Titles" localSheetId="56">Pravosudje!$1:$5</definedName>
    <definedName name="_xlnm.Print_Titles" localSheetId="42">RashodiKorBudžSred!$1:$6</definedName>
    <definedName name="_xlnm.Print_Titles" localSheetId="34">Saobracaj1!$1:$4</definedName>
    <definedName name="_xlnm.Print_Titles" localSheetId="35">Saobracaj2!$1:$4</definedName>
    <definedName name="_xlnm.Print_Titles" localSheetId="36">Saobracaj3!$1:$3</definedName>
    <definedName name="_xlnm.Print_Titles" localSheetId="54">SocijalnaZastita1!$1:$3</definedName>
    <definedName name="_xlnm.Print_Titles" localSheetId="55">SocijalnaZastita2!$1:$3</definedName>
    <definedName name="_xlnm.Print_Titles" localSheetId="4">Stanovnistvo1!$1:$4</definedName>
    <definedName name="_xlnm.Print_Titles" localSheetId="13">Stanovnistvo10!$1:$4</definedName>
    <definedName name="_xlnm.Print_Titles" localSheetId="14">Stanovnistvo11!$1:$4</definedName>
    <definedName name="_xlnm.Print_Titles" localSheetId="15">Stanovnistvo12!$1:$4</definedName>
    <definedName name="_xlnm.Print_Titles" localSheetId="16">Stanovnistvo13!$1:$3</definedName>
    <definedName name="_xlnm.Print_Titles" localSheetId="17">Stanovnistvo14!$1:$5</definedName>
    <definedName name="_xlnm.Print_Titles" localSheetId="5">Stanovnistvo2!$1:$3</definedName>
    <definedName name="_xlnm.Print_Titles" localSheetId="6">Stanovnistvo3!$1:$4</definedName>
    <definedName name="_xlnm.Print_Titles" localSheetId="7">Stanovnistvo4!$1:$3</definedName>
    <definedName name="_xlnm.Print_Titles" localSheetId="8">Stanovnistvo5!$1:$3</definedName>
    <definedName name="_xlnm.Print_Titles" localSheetId="9">Stanovnistvo6!$1:$4</definedName>
    <definedName name="_xlnm.Print_Titles" localSheetId="10">Stanovnistvo7!$1:$4</definedName>
    <definedName name="_xlnm.Print_Titles" localSheetId="11">Stanovnistvo8!$1:$7</definedName>
    <definedName name="_xlnm.Print_Titles" localSheetId="12">Stanovnistvo9!$1:$4</definedName>
    <definedName name="_xlnm.Print_Titles" localSheetId="30">Sumarstvo!$1:$5</definedName>
    <definedName name="_xlnm.Print_Titles" localSheetId="37">Trgovina!$A:$L,Trgovina!$1:$4</definedName>
    <definedName name="_xlnm.Print_Titles" localSheetId="38">Turizam1!$1:$4</definedName>
    <definedName name="_xlnm.Print_Titles" localSheetId="39">Turizam2!$1:$4</definedName>
    <definedName name="_xlnm.Print_Titles" localSheetId="57">VelicinaOps!$1:$3</definedName>
    <definedName name="_xlnm.Print_Titles" localSheetId="22">VodovodIKanalizacija!$1:$5</definedName>
    <definedName name="_xlnm.Print_Titles" localSheetId="18">ZaposlenostIZarade1!$A:$A,ZaposlenostIZarade1!$1:$8</definedName>
    <definedName name="_xlnm.Print_Titles" localSheetId="19">ZaposlenostIZarade2!$1:$4</definedName>
    <definedName name="_xlnm.Print_Titles" localSheetId="20">ZaposlenostIZarade3!$1:$5</definedName>
    <definedName name="_xlnm.Print_Titles" localSheetId="21">ZaposlenostIZarade4!$1:$5</definedName>
    <definedName name="_xlnm.Print_Titles" localSheetId="46">Zarade!$1:$4</definedName>
    <definedName name="_xlnm.Print_Titles" localSheetId="53">Zdravstvo!$1:$4</definedName>
  </definedNames>
  <calcPr calcId="162913" fullCalcOnLoad="1"/>
</workbook>
</file>

<file path=xl/calcChain.xml><?xml version="1.0" encoding="utf-8"?>
<calcChain xmlns="http://schemas.openxmlformats.org/spreadsheetml/2006/main">
  <c r="B4" i="58" l="1"/>
  <c r="C4" i="58"/>
  <c r="D4" i="58"/>
  <c r="E4" i="58"/>
  <c r="F4" i="58"/>
  <c r="G4" i="58"/>
  <c r="H4" i="58"/>
  <c r="C4" i="57"/>
  <c r="B4" i="57" s="1"/>
  <c r="D4" i="57"/>
  <c r="E4" i="57"/>
  <c r="F4" i="57"/>
  <c r="G4" i="57"/>
  <c r="H4" i="57"/>
  <c r="D5" i="54"/>
  <c r="E5" i="54"/>
  <c r="G5" i="54"/>
  <c r="C6" i="54"/>
  <c r="D6" i="54"/>
  <c r="E6" i="54"/>
  <c r="G6" i="54"/>
  <c r="C7" i="54"/>
  <c r="D7" i="54"/>
  <c r="E7" i="54"/>
  <c r="G7" i="54"/>
  <c r="C8" i="54"/>
  <c r="D8" i="54"/>
  <c r="G8" i="54"/>
  <c r="C9" i="54"/>
  <c r="D9" i="54"/>
  <c r="G9" i="54"/>
  <c r="C414" i="54"/>
  <c r="D414" i="54"/>
  <c r="G414" i="54"/>
  <c r="C415" i="54"/>
  <c r="D415" i="54"/>
  <c r="G415" i="54"/>
  <c r="C416" i="54"/>
  <c r="D416" i="54"/>
  <c r="C10" i="47"/>
  <c r="C12" i="46"/>
  <c r="D12" i="46"/>
  <c r="E12" i="46"/>
  <c r="F12" i="46"/>
  <c r="G12" i="46"/>
  <c r="H12" i="46"/>
  <c r="I12" i="46"/>
  <c r="J12" i="46"/>
  <c r="D155" i="42"/>
  <c r="E155" i="42"/>
  <c r="F155" i="42"/>
  <c r="D161" i="42"/>
  <c r="E161" i="42"/>
  <c r="F161" i="42"/>
  <c r="D168" i="42"/>
  <c r="D169" i="42"/>
  <c r="E169" i="42"/>
  <c r="E168" i="42"/>
  <c r="F169" i="42"/>
  <c r="F168" i="42" s="1"/>
  <c r="D182" i="42"/>
  <c r="E182" i="42"/>
  <c r="F182" i="42"/>
  <c r="D187" i="42"/>
  <c r="E187" i="42"/>
  <c r="F187" i="42"/>
  <c r="D192" i="42"/>
  <c r="F192" i="42"/>
  <c r="D199" i="42"/>
  <c r="F199" i="42"/>
  <c r="H9" i="41"/>
  <c r="I9" i="41"/>
  <c r="H10" i="41"/>
  <c r="I10" i="41"/>
  <c r="H11" i="41"/>
  <c r="I11" i="41"/>
  <c r="H12" i="41"/>
  <c r="I12" i="41"/>
  <c r="H13" i="41"/>
  <c r="I13" i="41"/>
  <c r="H14" i="41"/>
  <c r="I14" i="41"/>
  <c r="H15" i="41"/>
  <c r="I15" i="41"/>
  <c r="H16" i="41"/>
  <c r="I16" i="41"/>
  <c r="H17" i="41"/>
  <c r="I17" i="41"/>
  <c r="H18" i="41"/>
  <c r="I18" i="41"/>
  <c r="H19" i="41"/>
  <c r="I19" i="41"/>
  <c r="H20" i="41"/>
  <c r="I20" i="41"/>
  <c r="H21" i="41"/>
  <c r="I21" i="41"/>
  <c r="H22" i="41"/>
  <c r="I22" i="41"/>
  <c r="H23" i="41"/>
  <c r="I23" i="41"/>
  <c r="H24" i="41"/>
  <c r="I24" i="41"/>
  <c r="H25" i="41"/>
  <c r="I25" i="41"/>
  <c r="H26" i="41"/>
  <c r="I26" i="41"/>
  <c r="H27" i="41"/>
  <c r="I27" i="41"/>
  <c r="H28" i="41"/>
  <c r="I28" i="41"/>
  <c r="H29" i="41"/>
  <c r="I29" i="41"/>
  <c r="H30" i="41"/>
  <c r="I30" i="41"/>
  <c r="H31" i="41"/>
  <c r="I31" i="41"/>
  <c r="H32" i="41"/>
  <c r="I32" i="41"/>
  <c r="H33" i="41"/>
  <c r="I33" i="41"/>
  <c r="H35" i="41"/>
  <c r="I35" i="41"/>
  <c r="H36" i="41"/>
  <c r="H37" i="41"/>
  <c r="I37" i="41"/>
  <c r="H38" i="41"/>
  <c r="I38" i="41"/>
  <c r="H39" i="41"/>
  <c r="I39" i="41"/>
  <c r="H45" i="41"/>
  <c r="I45" i="41"/>
  <c r="H46" i="41"/>
  <c r="I46" i="41"/>
  <c r="H47" i="41"/>
  <c r="I47" i="41"/>
  <c r="H48" i="41"/>
  <c r="I48" i="41"/>
  <c r="H49" i="41"/>
  <c r="I49" i="41"/>
  <c r="H50" i="41"/>
  <c r="I50" i="41"/>
  <c r="H51" i="41"/>
  <c r="I51" i="41"/>
  <c r="H52" i="41"/>
  <c r="I52" i="41"/>
  <c r="H53" i="41"/>
  <c r="I53" i="41"/>
  <c r="H54" i="41"/>
  <c r="I54" i="41"/>
  <c r="H55" i="41"/>
  <c r="I55" i="41"/>
  <c r="H56" i="41"/>
  <c r="I56" i="41"/>
  <c r="H57" i="41"/>
  <c r="I57" i="41"/>
  <c r="H58" i="41"/>
  <c r="I58" i="41"/>
  <c r="H59" i="41"/>
  <c r="I59" i="41"/>
  <c r="H60" i="41"/>
  <c r="I60" i="41"/>
  <c r="H61" i="41"/>
  <c r="I61" i="41"/>
  <c r="H62" i="41"/>
  <c r="I62" i="41"/>
  <c r="H63" i="41"/>
  <c r="I63" i="41"/>
  <c r="H64" i="41"/>
  <c r="I64" i="41"/>
  <c r="H65" i="41"/>
  <c r="I65" i="41"/>
  <c r="H67" i="41"/>
  <c r="I67" i="41"/>
  <c r="H68" i="41"/>
  <c r="I68" i="41"/>
  <c r="H69" i="41"/>
  <c r="I69" i="41"/>
  <c r="H70" i="41"/>
  <c r="I70" i="41"/>
  <c r="H71" i="41"/>
  <c r="I71" i="41"/>
  <c r="H72" i="41"/>
  <c r="I72" i="41"/>
  <c r="H73" i="41"/>
  <c r="I73" i="41"/>
  <c r="H74" i="41"/>
  <c r="I74" i="41"/>
  <c r="H75" i="41"/>
  <c r="I75" i="41"/>
  <c r="H5" i="40"/>
  <c r="I5" i="40"/>
  <c r="H6" i="40"/>
  <c r="I6" i="40"/>
  <c r="H7" i="40"/>
  <c r="I7" i="40"/>
  <c r="H8" i="40"/>
  <c r="I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H23" i="40"/>
  <c r="I23" i="40"/>
  <c r="H25" i="40"/>
  <c r="I25" i="40"/>
  <c r="B26" i="40"/>
  <c r="C26" i="40"/>
  <c r="H26" i="40"/>
  <c r="D26" i="40"/>
  <c r="E26" i="40"/>
  <c r="F26" i="40"/>
  <c r="G26" i="40"/>
  <c r="I26" i="40" s="1"/>
  <c r="H27" i="40"/>
  <c r="I27" i="40"/>
  <c r="H28" i="40"/>
  <c r="I28" i="40"/>
  <c r="H29" i="40"/>
  <c r="I29" i="40"/>
  <c r="B30" i="40"/>
  <c r="C30" i="40"/>
  <c r="D30" i="40"/>
  <c r="E30" i="40"/>
  <c r="F30" i="40"/>
  <c r="H30" i="40" s="1"/>
  <c r="G30" i="40"/>
  <c r="I30" i="40" s="1"/>
  <c r="H31" i="40"/>
  <c r="I31" i="40"/>
  <c r="H32" i="40"/>
  <c r="I32" i="40"/>
  <c r="H33" i="40"/>
  <c r="I33" i="40"/>
  <c r="H34" i="40"/>
  <c r="I34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B43" i="40"/>
  <c r="C43" i="40"/>
  <c r="H43" i="40"/>
  <c r="D43" i="40"/>
  <c r="E43" i="40"/>
  <c r="F43" i="40"/>
  <c r="G43" i="40"/>
  <c r="I43" i="40" s="1"/>
  <c r="H45" i="40"/>
  <c r="I45" i="40"/>
  <c r="H46" i="40"/>
  <c r="I46" i="40"/>
  <c r="H50" i="40"/>
  <c r="I50" i="40"/>
  <c r="H51" i="40"/>
  <c r="I51" i="40"/>
  <c r="B56" i="40"/>
  <c r="C56" i="40"/>
  <c r="H56" i="40"/>
  <c r="D56" i="40"/>
  <c r="E56" i="40"/>
  <c r="F56" i="40"/>
  <c r="G56" i="40"/>
  <c r="I56" i="40" s="1"/>
  <c r="H57" i="40"/>
  <c r="I57" i="40"/>
  <c r="H58" i="40"/>
  <c r="I58" i="40"/>
  <c r="H60" i="40"/>
  <c r="I60" i="40"/>
  <c r="B61" i="40"/>
  <c r="C61" i="40"/>
  <c r="D61" i="40"/>
  <c r="E61" i="40"/>
  <c r="F61" i="40"/>
  <c r="H61" i="40" s="1"/>
  <c r="G61" i="40"/>
  <c r="I61" i="40" s="1"/>
  <c r="H62" i="40"/>
  <c r="I62" i="40"/>
  <c r="H63" i="40"/>
  <c r="I63" i="40"/>
  <c r="H66" i="40"/>
  <c r="I66" i="40"/>
  <c r="H67" i="40"/>
  <c r="I67" i="40"/>
  <c r="H69" i="40"/>
  <c r="I69" i="40"/>
  <c r="H72" i="40"/>
  <c r="B74" i="40"/>
  <c r="C74" i="40"/>
  <c r="D74" i="40"/>
  <c r="E74" i="40"/>
  <c r="F74" i="40"/>
  <c r="H74" i="40" s="1"/>
  <c r="G74" i="40"/>
  <c r="I74" i="40" s="1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7" i="40"/>
  <c r="I97" i="40"/>
  <c r="H98" i="40"/>
  <c r="I98" i="40"/>
  <c r="H99" i="40"/>
  <c r="I99" i="40"/>
  <c r="H100" i="40"/>
  <c r="I100" i="40"/>
  <c r="H101" i="40"/>
  <c r="I101" i="40"/>
  <c r="H106" i="40"/>
  <c r="I106" i="40"/>
  <c r="H107" i="40"/>
  <c r="I107" i="40"/>
  <c r="H108" i="40"/>
  <c r="I108" i="40"/>
  <c r="H110" i="40"/>
  <c r="I110" i="40"/>
  <c r="H111" i="40"/>
  <c r="I111" i="40"/>
  <c r="H113" i="40"/>
  <c r="I113" i="40"/>
  <c r="H114" i="40"/>
  <c r="I114" i="40"/>
  <c r="H115" i="40"/>
  <c r="I115" i="40"/>
  <c r="H116" i="40"/>
  <c r="I116" i="40"/>
  <c r="H118" i="40"/>
  <c r="I118" i="40"/>
  <c r="H119" i="40"/>
  <c r="I119" i="40"/>
  <c r="H120" i="40"/>
  <c r="I120" i="40"/>
  <c r="H121" i="40"/>
  <c r="I121" i="40"/>
  <c r="H122" i="40"/>
  <c r="I122" i="40"/>
  <c r="H123" i="40"/>
  <c r="I123" i="40"/>
  <c r="H124" i="40"/>
  <c r="I124" i="40"/>
  <c r="H125" i="40"/>
  <c r="I125" i="40"/>
  <c r="H126" i="40"/>
  <c r="I126" i="40"/>
  <c r="H128" i="40"/>
  <c r="I128" i="40"/>
  <c r="H129" i="40"/>
  <c r="I129" i="40"/>
  <c r="H130" i="40"/>
  <c r="I130" i="40"/>
  <c r="H131" i="40"/>
  <c r="I131" i="40"/>
  <c r="H132" i="40"/>
  <c r="I132" i="40"/>
  <c r="H133" i="40"/>
  <c r="I133" i="40"/>
  <c r="H134" i="40"/>
  <c r="I134" i="40"/>
  <c r="H135" i="40"/>
  <c r="I135" i="40"/>
  <c r="H136" i="40"/>
  <c r="I136" i="40"/>
  <c r="H137" i="40"/>
  <c r="I137" i="40"/>
  <c r="H138" i="40"/>
  <c r="I138" i="40"/>
  <c r="H139" i="40"/>
  <c r="I139" i="40"/>
  <c r="H140" i="40"/>
  <c r="I140" i="40"/>
  <c r="H141" i="40"/>
  <c r="I141" i="40"/>
  <c r="H142" i="40"/>
  <c r="I142" i="40"/>
  <c r="H143" i="40"/>
  <c r="I143" i="40"/>
  <c r="H144" i="40"/>
  <c r="I144" i="40"/>
  <c r="H145" i="40"/>
  <c r="I145" i="40"/>
  <c r="H146" i="40"/>
  <c r="I146" i="40"/>
  <c r="H147" i="40"/>
  <c r="I147" i="40"/>
  <c r="H148" i="40"/>
  <c r="I148" i="40"/>
  <c r="H149" i="40"/>
  <c r="I149" i="40"/>
  <c r="H150" i="40"/>
  <c r="I150" i="40"/>
  <c r="H151" i="40"/>
  <c r="I151" i="40"/>
  <c r="H152" i="40"/>
  <c r="I152" i="40"/>
  <c r="H153" i="40"/>
  <c r="I153" i="40"/>
  <c r="H154" i="40"/>
  <c r="I154" i="40"/>
  <c r="H155" i="40"/>
  <c r="I155" i="40"/>
  <c r="H160" i="40"/>
  <c r="I160" i="40"/>
  <c r="H161" i="40"/>
  <c r="I161" i="40"/>
  <c r="H162" i="40"/>
  <c r="I162" i="40"/>
  <c r="H163" i="40"/>
  <c r="I163" i="40"/>
  <c r="H164" i="40"/>
  <c r="I164" i="40"/>
  <c r="H165" i="40"/>
  <c r="H166" i="40"/>
  <c r="I166" i="40"/>
  <c r="H167" i="40"/>
  <c r="I167" i="40"/>
  <c r="H168" i="40"/>
  <c r="I168" i="40"/>
  <c r="H169" i="40"/>
  <c r="I169" i="40"/>
  <c r="H170" i="40"/>
  <c r="I170" i="40"/>
  <c r="H171" i="40"/>
  <c r="I171" i="40"/>
  <c r="H172" i="40"/>
  <c r="I172" i="40"/>
  <c r="H173" i="40"/>
  <c r="I173" i="40"/>
  <c r="H175" i="40"/>
  <c r="I175" i="40"/>
  <c r="H176" i="40"/>
  <c r="I176" i="40"/>
  <c r="H177" i="40"/>
  <c r="I177" i="40"/>
  <c r="H178" i="40"/>
  <c r="I178" i="40"/>
  <c r="H179" i="40"/>
  <c r="I179" i="40"/>
  <c r="H180" i="40"/>
  <c r="I180" i="40"/>
  <c r="H181" i="40"/>
  <c r="I181" i="40"/>
  <c r="H184" i="40"/>
  <c r="I184" i="40"/>
  <c r="H186" i="40"/>
  <c r="I186" i="40"/>
  <c r="H187" i="40"/>
  <c r="I187" i="40"/>
  <c r="H189" i="40"/>
  <c r="I189" i="40"/>
  <c r="H190" i="40"/>
  <c r="I190" i="40"/>
  <c r="H191" i="40"/>
  <c r="I191" i="40"/>
  <c r="H192" i="40"/>
  <c r="I192" i="40"/>
  <c r="H193" i="40"/>
  <c r="I193" i="40"/>
  <c r="H194" i="40"/>
  <c r="I194" i="40"/>
  <c r="H195" i="40"/>
  <c r="I195" i="40"/>
  <c r="H196" i="40"/>
  <c r="I196" i="40"/>
  <c r="H199" i="40"/>
  <c r="I199" i="40"/>
  <c r="H200" i="40"/>
  <c r="I200" i="40"/>
  <c r="H201" i="40"/>
  <c r="I201" i="40"/>
  <c r="H202" i="40"/>
  <c r="H203" i="40"/>
  <c r="I203" i="40"/>
  <c r="H204" i="40"/>
  <c r="I204" i="40"/>
  <c r="H205" i="40"/>
  <c r="I205" i="40"/>
  <c r="H206" i="40"/>
  <c r="I206" i="40"/>
  <c r="H207" i="40"/>
  <c r="I207" i="40"/>
  <c r="H208" i="40"/>
  <c r="I208" i="40"/>
  <c r="H209" i="40"/>
  <c r="I209" i="40"/>
  <c r="D9" i="36"/>
  <c r="D8" i="36" s="1"/>
  <c r="E9" i="36"/>
  <c r="G9" i="36"/>
  <c r="H9" i="36"/>
  <c r="I9" i="36"/>
  <c r="D10" i="36"/>
  <c r="E10" i="36"/>
  <c r="E8" i="36" s="1"/>
  <c r="C10" i="36"/>
  <c r="F10" i="36"/>
  <c r="G10" i="36"/>
  <c r="G8" i="36" s="1"/>
  <c r="H10" i="36"/>
  <c r="B10" i="36" s="1"/>
  <c r="I10" i="36"/>
  <c r="B11" i="36"/>
  <c r="C11" i="36"/>
  <c r="D12" i="36"/>
  <c r="B12" i="36" s="1"/>
  <c r="E12" i="36"/>
  <c r="C12" i="36" s="1"/>
  <c r="G12" i="36"/>
  <c r="D13" i="36"/>
  <c r="E13" i="36"/>
  <c r="C13" i="36" s="1"/>
  <c r="F13" i="36"/>
  <c r="F8" i="36" s="1"/>
  <c r="G13" i="36"/>
  <c r="H13" i="36"/>
  <c r="B13" i="36" s="1"/>
  <c r="I13" i="36"/>
  <c r="D14" i="36"/>
  <c r="E14" i="36"/>
  <c r="C14" i="36" s="1"/>
  <c r="G14" i="36"/>
  <c r="H14" i="36"/>
  <c r="B14" i="36" s="1"/>
  <c r="I14" i="36"/>
  <c r="C15" i="36"/>
  <c r="D15" i="36"/>
  <c r="B15" i="36"/>
  <c r="D16" i="36"/>
  <c r="B16" i="36"/>
  <c r="E16" i="36"/>
  <c r="C16" i="36"/>
  <c r="D17" i="36"/>
  <c r="E17" i="36"/>
  <c r="C17" i="36" s="1"/>
  <c r="F17" i="36"/>
  <c r="G17" i="36"/>
  <c r="H17" i="36"/>
  <c r="B17" i="36" s="1"/>
  <c r="D18" i="36"/>
  <c r="B18" i="36" s="1"/>
  <c r="E18" i="36"/>
  <c r="C18" i="36" s="1"/>
  <c r="F18" i="36"/>
  <c r="G18" i="36"/>
  <c r="H18" i="36"/>
  <c r="I18" i="36"/>
  <c r="D19" i="36"/>
  <c r="B19" i="36" s="1"/>
  <c r="E19" i="36"/>
  <c r="C19" i="36" s="1"/>
  <c r="F19" i="36"/>
  <c r="G19" i="36"/>
  <c r="H19" i="36"/>
  <c r="I19" i="36"/>
  <c r="D20" i="36"/>
  <c r="B20" i="36" s="1"/>
  <c r="E20" i="36"/>
  <c r="C20" i="36" s="1"/>
  <c r="F20" i="36"/>
  <c r="G20" i="36"/>
  <c r="H20" i="36"/>
  <c r="I20" i="36"/>
  <c r="D21" i="36"/>
  <c r="B21" i="36" s="1"/>
  <c r="E21" i="36"/>
  <c r="C21" i="36" s="1"/>
  <c r="F21" i="36"/>
  <c r="G21" i="36"/>
  <c r="H21" i="36"/>
  <c r="I21" i="36"/>
  <c r="D22" i="36"/>
  <c r="E22" i="36"/>
  <c r="C22" i="36" s="1"/>
  <c r="F22" i="36"/>
  <c r="B22" i="36" s="1"/>
  <c r="G22" i="36"/>
  <c r="D23" i="36"/>
  <c r="B23" i="36" s="1"/>
  <c r="E23" i="36"/>
  <c r="C23" i="36" s="1"/>
  <c r="F23" i="36"/>
  <c r="G23" i="36"/>
  <c r="H23" i="36"/>
  <c r="I23" i="36"/>
  <c r="D25" i="36"/>
  <c r="B25" i="36" s="1"/>
  <c r="E25" i="36"/>
  <c r="F25" i="36"/>
  <c r="G25" i="36"/>
  <c r="H25" i="36"/>
  <c r="I25" i="36"/>
  <c r="C25" i="36" s="1"/>
  <c r="D27" i="36"/>
  <c r="D26" i="36" s="1"/>
  <c r="E27" i="36"/>
  <c r="F27" i="36"/>
  <c r="F26" i="36" s="1"/>
  <c r="G27" i="36"/>
  <c r="D28" i="36"/>
  <c r="B28" i="36" s="1"/>
  <c r="E28" i="36"/>
  <c r="E26" i="36" s="1"/>
  <c r="C28" i="36"/>
  <c r="F28" i="36"/>
  <c r="G28" i="36"/>
  <c r="G26" i="36" s="1"/>
  <c r="F29" i="36"/>
  <c r="B29" i="36"/>
  <c r="G29" i="36"/>
  <c r="C29" i="36" s="1"/>
  <c r="H29" i="36"/>
  <c r="H26" i="36"/>
  <c r="I29" i="36"/>
  <c r="I26" i="36" s="1"/>
  <c r="H30" i="36"/>
  <c r="I30" i="36"/>
  <c r="D31" i="36"/>
  <c r="D30" i="36" s="1"/>
  <c r="E31" i="36"/>
  <c r="E30" i="36"/>
  <c r="F31" i="36"/>
  <c r="F30" i="36" s="1"/>
  <c r="G31" i="36"/>
  <c r="F32" i="36"/>
  <c r="B32" i="36"/>
  <c r="G32" i="36"/>
  <c r="C32" i="36"/>
  <c r="D33" i="36"/>
  <c r="B33" i="36"/>
  <c r="E33" i="36"/>
  <c r="C33" i="36"/>
  <c r="F33" i="36"/>
  <c r="G33" i="36"/>
  <c r="F34" i="36"/>
  <c r="B34" i="36"/>
  <c r="G34" i="36"/>
  <c r="C34" i="36"/>
  <c r="D35" i="36"/>
  <c r="B35" i="36"/>
  <c r="E35" i="36"/>
  <c r="F35" i="36"/>
  <c r="G35" i="36"/>
  <c r="C35" i="36" s="1"/>
  <c r="C30" i="36" s="1"/>
  <c r="I36" i="36"/>
  <c r="D37" i="36"/>
  <c r="D36" i="36" s="1"/>
  <c r="E37" i="36"/>
  <c r="E36" i="36" s="1"/>
  <c r="F37" i="36"/>
  <c r="F36" i="36" s="1"/>
  <c r="G37" i="36"/>
  <c r="G36" i="36" s="1"/>
  <c r="D38" i="36"/>
  <c r="B38" i="36"/>
  <c r="F38" i="36"/>
  <c r="G38" i="36"/>
  <c r="C38" i="36" s="1"/>
  <c r="H38" i="36"/>
  <c r="H36" i="36"/>
  <c r="F39" i="36"/>
  <c r="B39" i="36"/>
  <c r="G39" i="36"/>
  <c r="C39" i="36"/>
  <c r="D40" i="36"/>
  <c r="B40" i="36"/>
  <c r="E40" i="36"/>
  <c r="C40" i="36"/>
  <c r="B41" i="36"/>
  <c r="C41" i="36"/>
  <c r="B42" i="36"/>
  <c r="C42" i="36"/>
  <c r="F43" i="36"/>
  <c r="G43" i="36"/>
  <c r="H43" i="36"/>
  <c r="I43" i="36"/>
  <c r="D44" i="36"/>
  <c r="E44" i="36"/>
  <c r="E43" i="36"/>
  <c r="B45" i="36"/>
  <c r="C45" i="36"/>
  <c r="B46" i="36"/>
  <c r="C46" i="36"/>
  <c r="D47" i="36"/>
  <c r="B47" i="36"/>
  <c r="E47" i="36"/>
  <c r="C47" i="36"/>
  <c r="B48" i="36"/>
  <c r="C48" i="36"/>
  <c r="D49" i="36"/>
  <c r="D43" i="36" s="1"/>
  <c r="B49" i="36"/>
  <c r="E49" i="36"/>
  <c r="C49" i="36"/>
  <c r="B50" i="36"/>
  <c r="C50" i="36"/>
  <c r="B51" i="36"/>
  <c r="C51" i="36"/>
  <c r="H54" i="36"/>
  <c r="I54" i="36"/>
  <c r="D55" i="36"/>
  <c r="D54" i="36"/>
  <c r="E55" i="36"/>
  <c r="E54" i="36"/>
  <c r="F56" i="36"/>
  <c r="F54" i="36"/>
  <c r="G56" i="36"/>
  <c r="G54" i="36"/>
  <c r="B57" i="36"/>
  <c r="C57" i="36"/>
  <c r="B58" i="36"/>
  <c r="C58" i="36"/>
  <c r="H59" i="36"/>
  <c r="I59" i="36"/>
  <c r="B60" i="36"/>
  <c r="C60" i="36"/>
  <c r="B61" i="36"/>
  <c r="C61" i="36"/>
  <c r="B62" i="36"/>
  <c r="C62" i="36"/>
  <c r="D63" i="36"/>
  <c r="D59" i="36"/>
  <c r="E63" i="36"/>
  <c r="E59" i="36"/>
  <c r="F64" i="36"/>
  <c r="F59" i="36"/>
  <c r="G64" i="36"/>
  <c r="B65" i="36"/>
  <c r="C65" i="36"/>
  <c r="B66" i="36"/>
  <c r="C66" i="36"/>
  <c r="F67" i="36"/>
  <c r="B67" i="36"/>
  <c r="G67" i="36"/>
  <c r="C67" i="36"/>
  <c r="B68" i="36"/>
  <c r="C68" i="36"/>
  <c r="D69" i="36"/>
  <c r="B69" i="36"/>
  <c r="E69" i="36"/>
  <c r="F69" i="36"/>
  <c r="G69" i="36"/>
  <c r="C69" i="36" s="1"/>
  <c r="C59" i="36" s="1"/>
  <c r="B70" i="36"/>
  <c r="C70" i="36"/>
  <c r="D71" i="36"/>
  <c r="B71" i="36"/>
  <c r="E71" i="36"/>
  <c r="C71" i="36"/>
  <c r="D72" i="36"/>
  <c r="E72" i="36"/>
  <c r="F72" i="36"/>
  <c r="G72" i="36"/>
  <c r="H72" i="36"/>
  <c r="I72" i="36"/>
  <c r="B73" i="36"/>
  <c r="B72" i="36"/>
  <c r="C73" i="36"/>
  <c r="B74" i="36"/>
  <c r="C74" i="36"/>
  <c r="C72" i="36" s="1"/>
  <c r="B75" i="36"/>
  <c r="C75" i="36"/>
  <c r="B76" i="36"/>
  <c r="C76" i="36"/>
  <c r="B77" i="36"/>
  <c r="C77" i="36"/>
  <c r="B78" i="36"/>
  <c r="C78" i="36"/>
  <c r="B79" i="36"/>
  <c r="C79" i="36"/>
  <c r="F80" i="36"/>
  <c r="H80" i="36"/>
  <c r="I80" i="36"/>
  <c r="D81" i="36"/>
  <c r="D80" i="36" s="1"/>
  <c r="E81" i="36"/>
  <c r="E80" i="36" s="1"/>
  <c r="B82" i="36"/>
  <c r="C82" i="36"/>
  <c r="B83" i="36"/>
  <c r="C83" i="36"/>
  <c r="B84" i="36"/>
  <c r="C84" i="36"/>
  <c r="B85" i="36"/>
  <c r="C85" i="36"/>
  <c r="B86" i="36"/>
  <c r="G86" i="36"/>
  <c r="G80" i="36"/>
  <c r="B87" i="36"/>
  <c r="C87" i="36"/>
  <c r="B88" i="36"/>
  <c r="C88" i="36"/>
  <c r="F89" i="36"/>
  <c r="G89" i="36"/>
  <c r="H89" i="36"/>
  <c r="I89" i="36"/>
  <c r="B90" i="36"/>
  <c r="C90" i="36"/>
  <c r="B91" i="36"/>
  <c r="C91" i="36"/>
  <c r="D92" i="36"/>
  <c r="D89" i="36"/>
  <c r="E92" i="36"/>
  <c r="E89" i="36"/>
  <c r="D93" i="36"/>
  <c r="B93" i="36"/>
  <c r="E93" i="36"/>
  <c r="C93" i="36"/>
  <c r="B94" i="36"/>
  <c r="C94" i="36"/>
  <c r="B95" i="36"/>
  <c r="C95" i="36"/>
  <c r="F96" i="36"/>
  <c r="G96" i="36"/>
  <c r="H96" i="36"/>
  <c r="I96" i="36"/>
  <c r="B97" i="36"/>
  <c r="C97" i="36"/>
  <c r="B98" i="36"/>
  <c r="C98" i="36"/>
  <c r="D99" i="36"/>
  <c r="D96" i="36"/>
  <c r="E99" i="36"/>
  <c r="E96" i="36"/>
  <c r="F102" i="36"/>
  <c r="G102" i="36"/>
  <c r="H102" i="36"/>
  <c r="I102" i="36"/>
  <c r="B103" i="36"/>
  <c r="C103" i="36"/>
  <c r="B104" i="36"/>
  <c r="C104" i="36"/>
  <c r="D105" i="36"/>
  <c r="D102" i="36"/>
  <c r="E105" i="36"/>
  <c r="E102" i="36"/>
  <c r="B106" i="36"/>
  <c r="C106" i="36"/>
  <c r="B107" i="36"/>
  <c r="C107" i="36"/>
  <c r="B108" i="36"/>
  <c r="C108" i="36"/>
  <c r="D109" i="36"/>
  <c r="B109" i="36"/>
  <c r="E109" i="36"/>
  <c r="C109" i="36"/>
  <c r="B110" i="36"/>
  <c r="C110" i="36"/>
  <c r="H111" i="36"/>
  <c r="I111" i="36"/>
  <c r="D112" i="36"/>
  <c r="D111" i="36"/>
  <c r="E112" i="36"/>
  <c r="E111" i="36"/>
  <c r="F112" i="36"/>
  <c r="F111" i="36"/>
  <c r="G112" i="36"/>
  <c r="G111" i="36"/>
  <c r="B113" i="36"/>
  <c r="C113" i="36"/>
  <c r="B114" i="36"/>
  <c r="C114" i="36"/>
  <c r="B115" i="36"/>
  <c r="C115" i="36"/>
  <c r="B116" i="36"/>
  <c r="C116" i="36"/>
  <c r="B117" i="36"/>
  <c r="C117" i="36"/>
  <c r="B118" i="36"/>
  <c r="C118" i="36"/>
  <c r="F119" i="36"/>
  <c r="G119" i="36"/>
  <c r="H119" i="36"/>
  <c r="I119" i="36"/>
  <c r="D120" i="36"/>
  <c r="D119" i="36"/>
  <c r="E120" i="36"/>
  <c r="E119" i="36"/>
  <c r="D121" i="36"/>
  <c r="B121" i="36"/>
  <c r="E121" i="36"/>
  <c r="C121" i="36"/>
  <c r="B122" i="36"/>
  <c r="C122" i="36"/>
  <c r="D123" i="36"/>
  <c r="B123" i="36"/>
  <c r="E123" i="36"/>
  <c r="C123" i="36"/>
  <c r="B124" i="36"/>
  <c r="C124" i="36"/>
  <c r="D125" i="36"/>
  <c r="B125" i="36"/>
  <c r="E125" i="36"/>
  <c r="C125" i="36"/>
  <c r="D126" i="36"/>
  <c r="E126" i="36"/>
  <c r="F126" i="36"/>
  <c r="I126" i="36"/>
  <c r="B127" i="36"/>
  <c r="C127" i="36"/>
  <c r="G128" i="36"/>
  <c r="G126" i="36" s="1"/>
  <c r="H128" i="36"/>
  <c r="H126" i="36"/>
  <c r="I128" i="36"/>
  <c r="B129" i="36"/>
  <c r="G129" i="36"/>
  <c r="B130" i="36"/>
  <c r="C130" i="36"/>
  <c r="F131" i="36"/>
  <c r="G131" i="36"/>
  <c r="H131" i="36"/>
  <c r="I131" i="36"/>
  <c r="D132" i="36"/>
  <c r="E132" i="36"/>
  <c r="G132" i="36"/>
  <c r="B133" i="36"/>
  <c r="C133" i="36"/>
  <c r="B134" i="36"/>
  <c r="C134" i="36"/>
  <c r="D135" i="36"/>
  <c r="D131" i="36" s="1"/>
  <c r="E135" i="36"/>
  <c r="E131" i="36" s="1"/>
  <c r="F136" i="36"/>
  <c r="G136" i="36"/>
  <c r="H136" i="36"/>
  <c r="I136" i="36"/>
  <c r="B137" i="36"/>
  <c r="C137" i="36"/>
  <c r="B138" i="36"/>
  <c r="C138" i="36"/>
  <c r="B139" i="36"/>
  <c r="C139" i="36"/>
  <c r="D140" i="36"/>
  <c r="D136" i="36" s="1"/>
  <c r="E140" i="36"/>
  <c r="E136" i="36" s="1"/>
  <c r="B141" i="36"/>
  <c r="C141" i="36"/>
  <c r="D142" i="36"/>
  <c r="B142" i="36" s="1"/>
  <c r="E142" i="36"/>
  <c r="C142" i="36" s="1"/>
  <c r="B143" i="36"/>
  <c r="C143" i="36"/>
  <c r="B144" i="36"/>
  <c r="C144" i="36"/>
  <c r="D145" i="36"/>
  <c r="B145" i="36" s="1"/>
  <c r="E145" i="36"/>
  <c r="C145" i="36" s="1"/>
  <c r="D146" i="36"/>
  <c r="B146" i="36" s="1"/>
  <c r="E146" i="36"/>
  <c r="C146" i="36" s="1"/>
  <c r="F147" i="36"/>
  <c r="G147" i="36"/>
  <c r="H147" i="36"/>
  <c r="I147" i="36"/>
  <c r="D148" i="36"/>
  <c r="D147" i="36" s="1"/>
  <c r="E148" i="36"/>
  <c r="E147" i="36" s="1"/>
  <c r="B149" i="36"/>
  <c r="C149" i="36"/>
  <c r="D150" i="36"/>
  <c r="B150" i="36" s="1"/>
  <c r="E150" i="36"/>
  <c r="C150" i="36" s="1"/>
  <c r="C147" i="36" s="1"/>
  <c r="D151" i="36"/>
  <c r="B151" i="36" s="1"/>
  <c r="E151" i="36"/>
  <c r="C151" i="36" s="1"/>
  <c r="F154" i="36"/>
  <c r="G154" i="36"/>
  <c r="H154" i="36"/>
  <c r="I154" i="36"/>
  <c r="B155" i="36"/>
  <c r="C155" i="36"/>
  <c r="B156" i="36"/>
  <c r="C156" i="36"/>
  <c r="D157" i="36"/>
  <c r="D154" i="36" s="1"/>
  <c r="E157" i="36"/>
  <c r="E154" i="36" s="1"/>
  <c r="D158" i="36"/>
  <c r="B158" i="36" s="1"/>
  <c r="E158" i="36"/>
  <c r="C158" i="36" s="1"/>
  <c r="D159" i="36"/>
  <c r="B159" i="36" s="1"/>
  <c r="E159" i="36"/>
  <c r="C159" i="36" s="1"/>
  <c r="D160" i="36"/>
  <c r="E160" i="36"/>
  <c r="F160" i="36"/>
  <c r="G160" i="36"/>
  <c r="H160" i="36"/>
  <c r="I160" i="36"/>
  <c r="B161" i="36"/>
  <c r="B160" i="36" s="1"/>
  <c r="C161" i="36"/>
  <c r="C160" i="36" s="1"/>
  <c r="B162" i="36"/>
  <c r="C162" i="36"/>
  <c r="B163" i="36"/>
  <c r="C163" i="36"/>
  <c r="B164" i="36"/>
  <c r="C164" i="36"/>
  <c r="B165" i="36"/>
  <c r="C165" i="36"/>
  <c r="B166" i="36"/>
  <c r="C166" i="36"/>
  <c r="F167" i="36"/>
  <c r="G167" i="36"/>
  <c r="H168" i="36"/>
  <c r="H167" i="36" s="1"/>
  <c r="I168" i="36"/>
  <c r="I167" i="36" s="1"/>
  <c r="B174" i="36"/>
  <c r="C174" i="36"/>
  <c r="B175" i="36"/>
  <c r="C175" i="36"/>
  <c r="B176" i="36"/>
  <c r="C176" i="36"/>
  <c r="B177" i="36"/>
  <c r="C177" i="36"/>
  <c r="D178" i="36"/>
  <c r="D167" i="36" s="1"/>
  <c r="E178" i="36"/>
  <c r="E167" i="36" s="1"/>
  <c r="B179" i="36"/>
  <c r="C179" i="36"/>
  <c r="F180" i="36"/>
  <c r="G180" i="36"/>
  <c r="H180" i="36"/>
  <c r="I180" i="36"/>
  <c r="D181" i="36"/>
  <c r="D180" i="36" s="1"/>
  <c r="E181" i="36"/>
  <c r="E180" i="36" s="1"/>
  <c r="D182" i="36"/>
  <c r="B182" i="36" s="1"/>
  <c r="E182" i="36"/>
  <c r="C182" i="36" s="1"/>
  <c r="B183" i="36"/>
  <c r="C183" i="36"/>
  <c r="B184" i="36"/>
  <c r="C184" i="36"/>
  <c r="F185" i="36"/>
  <c r="G185" i="36"/>
  <c r="H185" i="36"/>
  <c r="I185" i="36"/>
  <c r="D186" i="36"/>
  <c r="D185" i="36" s="1"/>
  <c r="E186" i="36"/>
  <c r="E185" i="36" s="1"/>
  <c r="B187" i="36"/>
  <c r="C187" i="36"/>
  <c r="B188" i="36"/>
  <c r="C188" i="36"/>
  <c r="B189" i="36"/>
  <c r="C189" i="36"/>
  <c r="H190" i="36"/>
  <c r="I190" i="36"/>
  <c r="D191" i="36"/>
  <c r="D190" i="36" s="1"/>
  <c r="E191" i="36"/>
  <c r="E190" i="36" s="1"/>
  <c r="D192" i="36"/>
  <c r="B192" i="36" s="1"/>
  <c r="E192" i="36"/>
  <c r="C192" i="36" s="1"/>
  <c r="F192" i="36"/>
  <c r="F190" i="36" s="1"/>
  <c r="G192" i="36"/>
  <c r="G190" i="36" s="1"/>
  <c r="B193" i="36"/>
  <c r="C193" i="36"/>
  <c r="B194" i="36"/>
  <c r="G194" i="36"/>
  <c r="C194" i="36"/>
  <c r="D195" i="36"/>
  <c r="B195" i="36"/>
  <c r="E195" i="36"/>
  <c r="C195" i="36"/>
  <c r="G195" i="36"/>
  <c r="D196" i="36"/>
  <c r="B196" i="36" s="1"/>
  <c r="E196" i="36"/>
  <c r="C196" i="36" s="1"/>
  <c r="H197" i="36"/>
  <c r="I197" i="36"/>
  <c r="D198" i="36"/>
  <c r="D197" i="36" s="1"/>
  <c r="E198" i="36"/>
  <c r="E197" i="36" s="1"/>
  <c r="D199" i="36"/>
  <c r="B199" i="36" s="1"/>
  <c r="E199" i="36"/>
  <c r="C199" i="36" s="1"/>
  <c r="C197" i="36" s="1"/>
  <c r="B200" i="36"/>
  <c r="G200" i="36"/>
  <c r="D201" i="36"/>
  <c r="B201" i="36"/>
  <c r="E201" i="36"/>
  <c r="C201" i="36"/>
  <c r="G201" i="36"/>
  <c r="D202" i="36"/>
  <c r="B202" i="36" s="1"/>
  <c r="E202" i="36"/>
  <c r="C202" i="36" s="1"/>
  <c r="F202" i="36"/>
  <c r="F197" i="36" s="1"/>
  <c r="G202" i="36"/>
  <c r="G197" i="36" s="1"/>
  <c r="B203" i="36"/>
  <c r="G203" i="36"/>
  <c r="C203" i="36" s="1"/>
  <c r="B204" i="36"/>
  <c r="E204" i="36"/>
  <c r="C204" i="36" s="1"/>
  <c r="G204" i="36"/>
  <c r="H164" i="26"/>
  <c r="I164" i="26"/>
  <c r="J164" i="26"/>
  <c r="K164" i="26"/>
  <c r="H164" i="25"/>
  <c r="I164" i="25"/>
  <c r="J164" i="25"/>
  <c r="K164" i="25"/>
  <c r="D171" i="23"/>
  <c r="F171" i="23"/>
  <c r="H171" i="23"/>
  <c r="D172" i="23"/>
  <c r="F172" i="23"/>
  <c r="H172" i="23"/>
  <c r="D173" i="23"/>
  <c r="F173" i="23"/>
  <c r="H173" i="23"/>
  <c r="D174" i="23"/>
  <c r="F174" i="23"/>
  <c r="H174" i="23"/>
  <c r="D175" i="23"/>
  <c r="F175" i="23"/>
  <c r="H175" i="23"/>
  <c r="D176" i="23"/>
  <c r="F176" i="23"/>
  <c r="H176" i="23"/>
  <c r="D177" i="23"/>
  <c r="F177" i="23"/>
  <c r="H177" i="23"/>
  <c r="D178" i="23"/>
  <c r="F178" i="23"/>
  <c r="H178" i="23"/>
  <c r="D179" i="23"/>
  <c r="F179" i="23"/>
  <c r="H179" i="23"/>
  <c r="D180" i="23"/>
  <c r="F180" i="23"/>
  <c r="H180" i="23"/>
  <c r="D181" i="23"/>
  <c r="F181" i="23"/>
  <c r="H181" i="23"/>
  <c r="D182" i="23"/>
  <c r="F182" i="23"/>
  <c r="H182" i="23"/>
  <c r="D183" i="23"/>
  <c r="F183" i="23"/>
  <c r="H183" i="23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210" i="21"/>
  <c r="D170" i="6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C200" i="36"/>
  <c r="C198" i="36"/>
  <c r="C191" i="36"/>
  <c r="C186" i="36"/>
  <c r="C185" i="36"/>
  <c r="C181" i="36"/>
  <c r="C180" i="36" s="1"/>
  <c r="C178" i="36"/>
  <c r="C168" i="36"/>
  <c r="C167" i="36"/>
  <c r="C157" i="36"/>
  <c r="C154" i="36" s="1"/>
  <c r="C148" i="36"/>
  <c r="C140" i="36"/>
  <c r="B132" i="36"/>
  <c r="C129" i="36"/>
  <c r="B128" i="36"/>
  <c r="B126" i="36" s="1"/>
  <c r="B198" i="36"/>
  <c r="B191" i="36"/>
  <c r="B190" i="36" s="1"/>
  <c r="B186" i="36"/>
  <c r="B185" i="36"/>
  <c r="B181" i="36"/>
  <c r="B178" i="36"/>
  <c r="B168" i="36"/>
  <c r="B157" i="36"/>
  <c r="B148" i="36"/>
  <c r="B140" i="36"/>
  <c r="B136" i="36" s="1"/>
  <c r="C132" i="36"/>
  <c r="C120" i="36"/>
  <c r="C119" i="36"/>
  <c r="C112" i="36"/>
  <c r="C111" i="36" s="1"/>
  <c r="C105" i="36"/>
  <c r="C102" i="36"/>
  <c r="C99" i="36"/>
  <c r="C96" i="36" s="1"/>
  <c r="C92" i="36"/>
  <c r="C89" i="36"/>
  <c r="B81" i="36"/>
  <c r="B80" i="36" s="1"/>
  <c r="B64" i="36"/>
  <c r="B63" i="36"/>
  <c r="B59" i="36"/>
  <c r="B56" i="36"/>
  <c r="B55" i="36"/>
  <c r="B44" i="36"/>
  <c r="B43" i="36"/>
  <c r="B37" i="36"/>
  <c r="B36" i="36" s="1"/>
  <c r="B31" i="36"/>
  <c r="B30" i="36"/>
  <c r="B27" i="36"/>
  <c r="B26" i="36" s="1"/>
  <c r="C9" i="36"/>
  <c r="B120" i="36"/>
  <c r="B119" i="36" s="1"/>
  <c r="B112" i="36"/>
  <c r="B111" i="36"/>
  <c r="B105" i="36"/>
  <c r="B102" i="36" s="1"/>
  <c r="B99" i="36"/>
  <c r="B96" i="36"/>
  <c r="B92" i="36"/>
  <c r="B89" i="36" s="1"/>
  <c r="C86" i="36"/>
  <c r="C81" i="36"/>
  <c r="C80" i="36" s="1"/>
  <c r="C64" i="36"/>
  <c r="C63" i="36"/>
  <c r="C56" i="36"/>
  <c r="C55" i="36"/>
  <c r="C44" i="36"/>
  <c r="C43" i="36"/>
  <c r="C37" i="36"/>
  <c r="C31" i="36"/>
  <c r="C27" i="36"/>
  <c r="C26" i="36" s="1"/>
  <c r="B9" i="36"/>
  <c r="C54" i="36"/>
  <c r="B54" i="36"/>
  <c r="B167" i="36"/>
  <c r="B8" i="36" l="1"/>
  <c r="B180" i="36"/>
  <c r="C136" i="36"/>
  <c r="B197" i="36"/>
  <c r="B147" i="36"/>
  <c r="C36" i="36"/>
  <c r="B154" i="36"/>
  <c r="C190" i="36"/>
  <c r="C8" i="36"/>
  <c r="C135" i="36"/>
  <c r="C131" i="36" s="1"/>
  <c r="G59" i="36"/>
  <c r="G30" i="36"/>
  <c r="B135" i="36"/>
  <c r="B131" i="36" s="1"/>
  <c r="C128" i="36"/>
  <c r="C126" i="36" s="1"/>
</calcChain>
</file>

<file path=xl/sharedStrings.xml><?xml version="1.0" encoding="utf-8"?>
<sst xmlns="http://schemas.openxmlformats.org/spreadsheetml/2006/main" count="37569" uniqueCount="8542">
  <si>
    <t>број</t>
  </si>
  <si>
    <t>РЕПУБЛИКА СРБИЈА</t>
  </si>
  <si>
    <t>. . .</t>
  </si>
  <si>
    <t>-</t>
  </si>
  <si>
    <t>Бачка Топола</t>
  </si>
  <si>
    <t>Мали Иђош</t>
  </si>
  <si>
    <t>Суботица</t>
  </si>
  <si>
    <t>Житиште</t>
  </si>
  <si>
    <t>Зрењанин</t>
  </si>
  <si>
    <t>Нова Црња</t>
  </si>
  <si>
    <t>Нови Бечеј</t>
  </si>
  <si>
    <t>Сечањ</t>
  </si>
  <si>
    <t>Ада</t>
  </si>
  <si>
    <t>Кањижа</t>
  </si>
  <si>
    <t>Кикинда</t>
  </si>
  <si>
    <t>Нови Кнежевац</t>
  </si>
  <si>
    <t>Сента</t>
  </si>
  <si>
    <t>Чока</t>
  </si>
  <si>
    <t>Алибунар</t>
  </si>
  <si>
    <t>Бела Црква</t>
  </si>
  <si>
    <t>Вршац</t>
  </si>
  <si>
    <t>Ковачица</t>
  </si>
  <si>
    <t>Ковин</t>
  </si>
  <si>
    <t>Опово</t>
  </si>
  <si>
    <t>Панчево</t>
  </si>
  <si>
    <t>Пландиште</t>
  </si>
  <si>
    <t>Апатин</t>
  </si>
  <si>
    <t>Кула</t>
  </si>
  <si>
    <t>Оџаци</t>
  </si>
  <si>
    <t>Сомбор</t>
  </si>
  <si>
    <t>Бач</t>
  </si>
  <si>
    <t>Бачка Паланка</t>
  </si>
  <si>
    <t>Бачки Петровац</t>
  </si>
  <si>
    <t>Беочин</t>
  </si>
  <si>
    <t>Бечеј</t>
  </si>
  <si>
    <t>Врбас</t>
  </si>
  <si>
    <t>Жабаљ</t>
  </si>
  <si>
    <t>Србобран</t>
  </si>
  <si>
    <t>Сремски Карловци</t>
  </si>
  <si>
    <t>Темерин</t>
  </si>
  <si>
    <t>Тител</t>
  </si>
  <si>
    <t>Инђија</t>
  </si>
  <si>
    <t>Ириг</t>
  </si>
  <si>
    <t>Пећинци</t>
  </si>
  <si>
    <t>Рума</t>
  </si>
  <si>
    <t>Сремска Митровица</t>
  </si>
  <si>
    <t>Стара Пазова</t>
  </si>
  <si>
    <t>Шид</t>
  </si>
  <si>
    <t>Богатић</t>
  </si>
  <si>
    <t>Владимирци</t>
  </si>
  <si>
    <t>Коцељева</t>
  </si>
  <si>
    <t>Крупањ</t>
  </si>
  <si>
    <t>Лозница</t>
  </si>
  <si>
    <t>Љубовија</t>
  </si>
  <si>
    <t>Мали Зворник</t>
  </si>
  <si>
    <t>Шабац</t>
  </si>
  <si>
    <t>Ваљево</t>
  </si>
  <si>
    <t>Лајковац</t>
  </si>
  <si>
    <t>Љиг</t>
  </si>
  <si>
    <t>Мионица</t>
  </si>
  <si>
    <t>Осечина</t>
  </si>
  <si>
    <t>Уб</t>
  </si>
  <si>
    <t>Велика Плана</t>
  </si>
  <si>
    <t>Смедерево</t>
  </si>
  <si>
    <t>Смедеревска Паланка</t>
  </si>
  <si>
    <t>Велико Градиште</t>
  </si>
  <si>
    <t>Голубац</t>
  </si>
  <si>
    <t>Жабари</t>
  </si>
  <si>
    <t>Жагубица</t>
  </si>
  <si>
    <t>Кучево</t>
  </si>
  <si>
    <t>Мало Црниће</t>
  </si>
  <si>
    <t>Петровац</t>
  </si>
  <si>
    <t>Пожаревац</t>
  </si>
  <si>
    <t>Аранђеловац</t>
  </si>
  <si>
    <t>Баточина</t>
  </si>
  <si>
    <t>Кнић</t>
  </si>
  <si>
    <t>Лапово</t>
  </si>
  <si>
    <t>Рача</t>
  </si>
  <si>
    <t>Топола</t>
  </si>
  <si>
    <t>Деспотовац</t>
  </si>
  <si>
    <t>Јагодина</t>
  </si>
  <si>
    <t>Параћин</t>
  </si>
  <si>
    <t>Рековац</t>
  </si>
  <si>
    <t>Свилајнац</t>
  </si>
  <si>
    <t>Ћуприја</t>
  </si>
  <si>
    <t>Бор</t>
  </si>
  <si>
    <t>Кладово</t>
  </si>
  <si>
    <t>Мајданпек</t>
  </si>
  <si>
    <t>Неготин</t>
  </si>
  <si>
    <t>Бољевац</t>
  </si>
  <si>
    <t>Зајечар</t>
  </si>
  <si>
    <t>Књажевац</t>
  </si>
  <si>
    <t>Сокобања</t>
  </si>
  <si>
    <t>Ариље</t>
  </si>
  <si>
    <t>Бајина Башта</t>
  </si>
  <si>
    <t>Косјерић</t>
  </si>
  <si>
    <t>Нова Варош</t>
  </si>
  <si>
    <t>Пожега</t>
  </si>
  <si>
    <t>Прибој</t>
  </si>
  <si>
    <t>Пријепоље</t>
  </si>
  <si>
    <t>Сјеница</t>
  </si>
  <si>
    <t>Ужице</t>
  </si>
  <si>
    <t>Чајетина</t>
  </si>
  <si>
    <t>Горњи Милановац</t>
  </si>
  <si>
    <t>Ивањица</t>
  </si>
  <si>
    <t>Лучани</t>
  </si>
  <si>
    <t>Чачак</t>
  </si>
  <si>
    <t>Врњачка Бања</t>
  </si>
  <si>
    <t>Краљево</t>
  </si>
  <si>
    <t>Нови Пазар</t>
  </si>
  <si>
    <t>Рашка</t>
  </si>
  <si>
    <t>Тутин</t>
  </si>
  <si>
    <t>Александровац</t>
  </si>
  <si>
    <t>Брус</t>
  </si>
  <si>
    <t>Варварин</t>
  </si>
  <si>
    <t>Крушевац</t>
  </si>
  <si>
    <t>Трстеник</t>
  </si>
  <si>
    <t>Ћићевац</t>
  </si>
  <si>
    <t>Алексинац</t>
  </si>
  <si>
    <t>Гаџин Хан</t>
  </si>
  <si>
    <t>Дољевац</t>
  </si>
  <si>
    <t>Мерошина</t>
  </si>
  <si>
    <t>Ражањ</t>
  </si>
  <si>
    <t>Сврљиг</t>
  </si>
  <si>
    <t>Блаце</t>
  </si>
  <si>
    <t>Житорађа</t>
  </si>
  <si>
    <t>Куршумлија</t>
  </si>
  <si>
    <t>Прокупље</t>
  </si>
  <si>
    <t>Бабушница</t>
  </si>
  <si>
    <t>Бела Паланка</t>
  </si>
  <si>
    <t>Димитровград</t>
  </si>
  <si>
    <t>Пирот</t>
  </si>
  <si>
    <t>Бојник</t>
  </si>
  <si>
    <t>Власотинце</t>
  </si>
  <si>
    <t>Лебане</t>
  </si>
  <si>
    <t>Лесковац</t>
  </si>
  <si>
    <t>Медвеђа</t>
  </si>
  <si>
    <t>Црна Трава</t>
  </si>
  <si>
    <t>Босилеград</t>
  </si>
  <si>
    <t>Бујановац</t>
  </si>
  <si>
    <t>Владичин Хан</t>
  </si>
  <si>
    <t>Врање</t>
  </si>
  <si>
    <t>Прешево</t>
  </si>
  <si>
    <t>Сурдулица</t>
  </si>
  <si>
    <t>Трговиште</t>
  </si>
  <si>
    <t xml:space="preserve"> Глоговац</t>
  </si>
  <si>
    <t xml:space="preserve"> Качаник </t>
  </si>
  <si>
    <t xml:space="preserve"> Косово Поље </t>
  </si>
  <si>
    <t xml:space="preserve"> Липљан </t>
  </si>
  <si>
    <t xml:space="preserve"> Обилић </t>
  </si>
  <si>
    <t xml:space="preserve"> Подујево </t>
  </si>
  <si>
    <t xml:space="preserve"> Приштина-град </t>
  </si>
  <si>
    <t xml:space="preserve"> Урошевац </t>
  </si>
  <si>
    <t xml:space="preserve"> Штимље </t>
  </si>
  <si>
    <t xml:space="preserve"> Штрпце </t>
  </si>
  <si>
    <t xml:space="preserve"> Дечани </t>
  </si>
  <si>
    <t xml:space="preserve"> Ђаковица </t>
  </si>
  <si>
    <t xml:space="preserve"> Исток </t>
  </si>
  <si>
    <t xml:space="preserve"> Клина </t>
  </si>
  <si>
    <t xml:space="preserve"> Пећ </t>
  </si>
  <si>
    <t xml:space="preserve"> Гора</t>
  </si>
  <si>
    <t xml:space="preserve"> Ораховац</t>
  </si>
  <si>
    <t xml:space="preserve"> Призрен</t>
  </si>
  <si>
    <t xml:space="preserve"> Сува Река</t>
  </si>
  <si>
    <t xml:space="preserve"> Вучитрн </t>
  </si>
  <si>
    <t xml:space="preserve"> Звечан </t>
  </si>
  <si>
    <t xml:space="preserve"> Зубин Поток </t>
  </si>
  <si>
    <t xml:space="preserve"> Косовска Митровица </t>
  </si>
  <si>
    <t xml:space="preserve"> Лепосавић </t>
  </si>
  <si>
    <t xml:space="preserve"> Србица </t>
  </si>
  <si>
    <t xml:space="preserve"> Витина </t>
  </si>
  <si>
    <t xml:space="preserve"> Гњилане </t>
  </si>
  <si>
    <t xml:space="preserve"> Косовска Каменица </t>
  </si>
  <si>
    <t xml:space="preserve"> Ново Брдо </t>
  </si>
  <si>
    <r>
      <t>на 1 km</t>
    </r>
    <r>
      <rPr>
        <vertAlign val="superscript"/>
        <sz val="8"/>
        <rFont val="Arial"/>
        <family val="2"/>
      </rPr>
      <t>2</t>
    </r>
  </si>
  <si>
    <t>Насеља</t>
  </si>
  <si>
    <t>укупно</t>
  </si>
  <si>
    <t>Београд - Барајево</t>
  </si>
  <si>
    <t>Београд - Вождовац</t>
  </si>
  <si>
    <t>Београд - Врачар</t>
  </si>
  <si>
    <t>Београд - Гроцка</t>
  </si>
  <si>
    <t>Београд - Звездара</t>
  </si>
  <si>
    <t>Београд - Земун</t>
  </si>
  <si>
    <t>Београд - Лазаревац</t>
  </si>
  <si>
    <t>Београд - Младеновац</t>
  </si>
  <si>
    <t>Београд - Нови Београд</t>
  </si>
  <si>
    <t>Београд - Обреновац</t>
  </si>
  <si>
    <t>Београд - Палилула</t>
  </si>
  <si>
    <t>Београд - Раковица</t>
  </si>
  <si>
    <t>Београд - Савски Венац</t>
  </si>
  <si>
    <t>Београд - Сопот</t>
  </si>
  <si>
    <t>Београд - Стари Град</t>
  </si>
  <si>
    <t>Београд - Чукарица</t>
  </si>
  <si>
    <r>
      <t>просечна величина, km</t>
    </r>
    <r>
      <rPr>
        <vertAlign val="superscript"/>
        <sz val="8"/>
        <rFont val="Arial"/>
        <family val="2"/>
      </rPr>
      <t>2</t>
    </r>
  </si>
  <si>
    <r>
      <t>Ката-старске  општине</t>
    </r>
    <r>
      <rPr>
        <vertAlign val="superscript"/>
        <sz val="8"/>
        <rFont val="Arial"/>
        <family val="2"/>
      </rPr>
      <t>1)</t>
    </r>
  </si>
  <si>
    <r>
      <t>1)</t>
    </r>
    <r>
      <rPr>
        <sz val="7"/>
        <rFont val="Arial"/>
        <family val="2"/>
      </rPr>
      <t xml:space="preserve"> Подаци су преузети од Републичког геодетског завода Србије.</t>
    </r>
  </si>
  <si>
    <r>
      <t xml:space="preserve">2) </t>
    </r>
    <r>
      <rPr>
        <sz val="7"/>
        <rFont val="Arial"/>
        <family val="2"/>
      </rPr>
      <t>Процена.</t>
    </r>
  </si>
  <si>
    <t>Пољо-привредна површина, %</t>
  </si>
  <si>
    <r>
      <t>Повр-шина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</rPr>
      <t>,
 km</t>
    </r>
    <r>
      <rPr>
        <vertAlign val="superscript"/>
        <sz val="8"/>
        <rFont val="Arial"/>
        <family val="2"/>
      </rPr>
      <t>2</t>
    </r>
  </si>
  <si>
    <t>…</t>
  </si>
  <si>
    <t>Београд - Сурчин</t>
  </si>
  <si>
    <t>Ниш - Медиана</t>
  </si>
  <si>
    <t>Ниш - Нишка Бања</t>
  </si>
  <si>
    <t>Ниш - Палилула</t>
  </si>
  <si>
    <t>Ниш - Пантелеј</t>
  </si>
  <si>
    <t>Ниш - Црвени Крст</t>
  </si>
  <si>
    <t xml:space="preserve">  осим за Косово и Метохију (стање 31.12.1998). </t>
  </si>
  <si>
    <r>
      <t>Регистро-ване месне заједнице</t>
    </r>
    <r>
      <rPr>
        <vertAlign val="superscript"/>
        <sz val="8"/>
        <rFont val="Arial"/>
        <family val="2"/>
      </rPr>
      <t>3)</t>
    </r>
  </si>
  <si>
    <r>
      <t>Месне канцела-рије</t>
    </r>
    <r>
      <rPr>
        <vertAlign val="superscript"/>
        <sz val="8"/>
        <rFont val="Arial"/>
        <family val="2"/>
      </rPr>
      <t>3)</t>
    </r>
  </si>
  <si>
    <t xml:space="preserve">  Управни округ
     Град
       Општина</t>
  </si>
  <si>
    <t xml:space="preserve"> Централна Србија</t>
  </si>
  <si>
    <t xml:space="preserve"> Војводина</t>
  </si>
  <si>
    <t xml:space="preserve">   Град Београд</t>
  </si>
  <si>
    <t xml:space="preserve">   Севернобачки </t>
  </si>
  <si>
    <t xml:space="preserve">   Средњебанатски </t>
  </si>
  <si>
    <t xml:space="preserve">   Севернобанатски </t>
  </si>
  <si>
    <t xml:space="preserve">   Јужнобанатски </t>
  </si>
  <si>
    <t xml:space="preserve">   Западнобачки </t>
  </si>
  <si>
    <t xml:space="preserve">   Јужнобачки </t>
  </si>
  <si>
    <t>Нови Сад - град</t>
  </si>
  <si>
    <t xml:space="preserve">   Сремски </t>
  </si>
  <si>
    <t xml:space="preserve">   Мачвански </t>
  </si>
  <si>
    <t xml:space="preserve">   Колубарски </t>
  </si>
  <si>
    <t xml:space="preserve">   Подунавски </t>
  </si>
  <si>
    <t xml:space="preserve">   Браничевски </t>
  </si>
  <si>
    <t xml:space="preserve">   Шумадијски </t>
  </si>
  <si>
    <t>Крагујевац - град</t>
  </si>
  <si>
    <t xml:space="preserve">   Поморавски </t>
  </si>
  <si>
    <t xml:space="preserve">   Борски </t>
  </si>
  <si>
    <t xml:space="preserve">   Зајечарски </t>
  </si>
  <si>
    <t xml:space="preserve">   Златиборски </t>
  </si>
  <si>
    <t xml:space="preserve">   Моравички </t>
  </si>
  <si>
    <t xml:space="preserve">   Рашки </t>
  </si>
  <si>
    <t xml:space="preserve">   Расински </t>
  </si>
  <si>
    <t xml:space="preserve">   Нишавски </t>
  </si>
  <si>
    <t xml:space="preserve">     Град Ниш</t>
  </si>
  <si>
    <t xml:space="preserve">   Топлички </t>
  </si>
  <si>
    <t xml:space="preserve">   Пиротски </t>
  </si>
  <si>
    <t xml:space="preserve">   Јабланички </t>
  </si>
  <si>
    <t xml:space="preserve">   Пчињски </t>
  </si>
  <si>
    <t xml:space="preserve"> Косово и Метохија</t>
  </si>
  <si>
    <t xml:space="preserve">   Косовски  </t>
  </si>
  <si>
    <t xml:space="preserve">   Пећки  </t>
  </si>
  <si>
    <t xml:space="preserve">   Призренски  </t>
  </si>
  <si>
    <t xml:space="preserve">   Косовско-митровачки  </t>
  </si>
  <si>
    <t xml:space="preserve">   Косовско-поморавски  </t>
  </si>
  <si>
    <r>
      <t>Становништво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 стање 30.06. 2006.</t>
    </r>
  </si>
  <si>
    <r>
      <t xml:space="preserve">3) </t>
    </r>
    <r>
      <rPr>
        <sz val="7"/>
        <rFont val="Arial"/>
        <family val="2"/>
      </rPr>
      <t xml:space="preserve">Подаци су преузети из регистра правних лица, са стањем 31.12.2006. године, </t>
    </r>
  </si>
  <si>
    <t xml:space="preserve">1-1. ОПШТИ ПОДАЦИ, 2006. </t>
  </si>
  <si>
    <r>
      <t>2)</t>
    </r>
    <r>
      <rPr>
        <sz val="7"/>
        <rFont val="Arial"/>
        <family val="2"/>
      </rPr>
      <t xml:space="preserve"> Избори су одржани 2003. године.</t>
    </r>
  </si>
  <si>
    <r>
      <t>1)</t>
    </r>
    <r>
      <rPr>
        <sz val="7"/>
        <rFont val="Arial"/>
        <family val="2"/>
      </rPr>
      <t xml:space="preserve"> Избори су одржани 2002. године.</t>
    </r>
  </si>
  <si>
    <r>
      <t>Бујановац</t>
    </r>
    <r>
      <rPr>
        <vertAlign val="superscript"/>
        <sz val="8"/>
        <rFont val="Arial"/>
        <family val="2"/>
      </rPr>
      <t>1)</t>
    </r>
  </si>
  <si>
    <r>
      <t>Медвеђа</t>
    </r>
    <r>
      <rPr>
        <vertAlign val="superscript"/>
        <sz val="8"/>
        <rFont val="Arial"/>
        <family val="2"/>
      </rPr>
      <t>1)</t>
    </r>
  </si>
  <si>
    <r>
      <t>Лесковац</t>
    </r>
    <r>
      <rPr>
        <vertAlign val="superscript"/>
        <sz val="8"/>
        <rFont val="Arial"/>
        <family val="2"/>
      </rPr>
      <t>1)</t>
    </r>
  </si>
  <si>
    <r>
      <t>Пирот</t>
    </r>
    <r>
      <rPr>
        <vertAlign val="superscript"/>
        <sz val="8"/>
        <rFont val="Arial"/>
        <family val="2"/>
      </rPr>
      <t>2)</t>
    </r>
  </si>
  <si>
    <r>
      <t>Ражањ</t>
    </r>
    <r>
      <rPr>
        <vertAlign val="superscript"/>
        <sz val="8"/>
        <rFont val="Arial"/>
        <family val="2"/>
      </rPr>
      <t>1)</t>
    </r>
  </si>
  <si>
    <r>
      <t>Ћићевац</t>
    </r>
    <r>
      <rPr>
        <vertAlign val="superscript"/>
        <sz val="8"/>
        <rFont val="Arial"/>
        <family val="2"/>
      </rPr>
      <t>2)</t>
    </r>
  </si>
  <si>
    <r>
      <t>Краљево</t>
    </r>
    <r>
      <rPr>
        <vertAlign val="superscript"/>
        <sz val="8"/>
        <rFont val="Arial"/>
        <family val="2"/>
      </rPr>
      <t>2)</t>
    </r>
  </si>
  <si>
    <r>
      <t>Прибој</t>
    </r>
    <r>
      <rPr>
        <vertAlign val="superscript"/>
        <sz val="8"/>
        <rFont val="Arial"/>
        <family val="2"/>
      </rPr>
      <t>2)</t>
    </r>
  </si>
  <si>
    <r>
      <t>Ћуприја</t>
    </r>
    <r>
      <rPr>
        <vertAlign val="superscript"/>
        <sz val="8"/>
        <rFont val="Arial"/>
        <family val="2"/>
      </rPr>
      <t>2)</t>
    </r>
  </si>
  <si>
    <r>
      <t>Деспотовац</t>
    </r>
    <r>
      <rPr>
        <vertAlign val="superscript"/>
        <sz val="8"/>
        <rFont val="Arial"/>
        <family val="2"/>
      </rPr>
      <t>1)</t>
    </r>
  </si>
  <si>
    <r>
      <t>Уб</t>
    </r>
    <r>
      <rPr>
        <vertAlign val="superscript"/>
        <sz val="8"/>
        <rFont val="Arial"/>
        <family val="2"/>
      </rPr>
      <t>1)</t>
    </r>
  </si>
  <si>
    <r>
      <t>Алибунар</t>
    </r>
    <r>
      <rPr>
        <vertAlign val="superscript"/>
        <sz val="8"/>
        <rFont val="Arial"/>
        <family val="2"/>
      </rPr>
      <t>2)</t>
    </r>
  </si>
  <si>
    <r>
      <t>Београд - Барајево</t>
    </r>
    <r>
      <rPr>
        <vertAlign val="superscript"/>
        <sz val="8"/>
        <rFont val="Arial"/>
        <family val="2"/>
      </rPr>
      <t>1)</t>
    </r>
  </si>
  <si>
    <t>%</t>
  </si>
  <si>
    <t>свега</t>
  </si>
  <si>
    <t>које имају изабране одборнике</t>
  </si>
  <si>
    <t>који су гласали</t>
  </si>
  <si>
    <t>уписани,
укупно</t>
  </si>
  <si>
    <t>Кандидати, укупно</t>
  </si>
  <si>
    <t>Изборне листе</t>
  </si>
  <si>
    <t>Одборничка места</t>
  </si>
  <si>
    <t>Бирачи</t>
  </si>
  <si>
    <t>Бирачка места,
укупно</t>
  </si>
  <si>
    <t xml:space="preserve">   Управни округ
     Град
       Општина</t>
  </si>
  <si>
    <t>2-1. ИЗБОРИ ЗА ОДБОРНИКЕ СКУПШТИНА ОПШТИНА И ГРАДОВА, 2004. 
Бирачка места, бирачи, изборне листе и кандидати</t>
  </si>
  <si>
    <t>остали</t>
  </si>
  <si>
    <t>Нова Србија</t>
  </si>
  <si>
    <t>Српски покрет обнове</t>
  </si>
  <si>
    <t>Г-17
плус</t>
  </si>
  <si>
    <t>Политички покрет "Снага Србије"</t>
  </si>
  <si>
    <t>групе грађана</t>
  </si>
  <si>
    <t>Демо-кратска странка Србије</t>
  </si>
  <si>
    <t>Соција-листичка партија Србије</t>
  </si>
  <si>
    <t>Српска ради-кална странка</t>
  </si>
  <si>
    <t>Демо-кратска странка</t>
  </si>
  <si>
    <t>Предлагачи</t>
  </si>
  <si>
    <t>Одбор-ници, укупно</t>
  </si>
  <si>
    <t xml:space="preserve">2-2. ПРЕДЛАГАЧИ, ПРЕМА БРОЈУ ИЗАБРАНИХ ОДБОРНИКА
СКУПШТИНА ОПШТИНА И ГРАДОВА, 2004. </t>
  </si>
  <si>
    <t>60 и више</t>
  </si>
  <si>
    <t>40-59</t>
  </si>
  <si>
    <t>30-39</t>
  </si>
  <si>
    <t>18-29</t>
  </si>
  <si>
    <t>жене</t>
  </si>
  <si>
    <t>Навршене године живота</t>
  </si>
  <si>
    <t>Одборници</t>
  </si>
  <si>
    <t xml:space="preserve">2-3. ОДБОРНИЦИ СКУПШТИНА ОПШТИНА И ГРАДОВА,
ПРЕМА ПОЛУ И ГОДИНАМА ЖИВОТА, 2004. </t>
  </si>
  <si>
    <r>
      <t>1)</t>
    </r>
    <r>
      <rPr>
        <sz val="7"/>
        <rFont val="Arial"/>
        <family val="2"/>
      </rPr>
      <t xml:space="preserve"> Подаци за општине Бујановац и Прешево у Попису 1991. су процењени.</t>
    </r>
  </si>
  <si>
    <t xml:space="preserve"> -10,1</t>
  </si>
  <si>
    <t xml:space="preserve"> -9,0 </t>
  </si>
  <si>
    <t xml:space="preserve"> -4,0 </t>
  </si>
  <si>
    <t>1,8</t>
  </si>
  <si>
    <t xml:space="preserve"> -4,9 </t>
  </si>
  <si>
    <t xml:space="preserve"> -7,7 </t>
  </si>
  <si>
    <t xml:space="preserve"> -14,1 </t>
  </si>
  <si>
    <t xml:space="preserve">   -3,8 </t>
  </si>
  <si>
    <t xml:space="preserve"> -34,8 </t>
  </si>
  <si>
    <t xml:space="preserve"> -16,8 </t>
  </si>
  <si>
    <t xml:space="preserve"> -1,9 </t>
  </si>
  <si>
    <t xml:space="preserve"> -6,4 </t>
  </si>
  <si>
    <t xml:space="preserve"> -8,1 </t>
  </si>
  <si>
    <t xml:space="preserve"> -3,8 </t>
  </si>
  <si>
    <t xml:space="preserve"> -4,6 </t>
  </si>
  <si>
    <t xml:space="preserve"> -11,5 </t>
  </si>
  <si>
    <t xml:space="preserve"> -11,6</t>
  </si>
  <si>
    <t xml:space="preserve"> -17,9 </t>
  </si>
  <si>
    <t xml:space="preserve"> -8,5 </t>
  </si>
  <si>
    <t xml:space="preserve"> -6,0 </t>
  </si>
  <si>
    <t xml:space="preserve"> -7,1 </t>
  </si>
  <si>
    <t xml:space="preserve"> -9,1 </t>
  </si>
  <si>
    <t xml:space="preserve"> -6,5 </t>
  </si>
  <si>
    <t xml:space="preserve"> -15,4 </t>
  </si>
  <si>
    <t xml:space="preserve"> -13,5 </t>
  </si>
  <si>
    <t xml:space="preserve"> -6,3</t>
  </si>
  <si>
    <t xml:space="preserve"> -3,1 </t>
  </si>
  <si>
    <t xml:space="preserve"> -17,4</t>
  </si>
  <si>
    <t xml:space="preserve"> -6,8 </t>
  </si>
  <si>
    <t>4,0</t>
  </si>
  <si>
    <t>2,0</t>
  </si>
  <si>
    <t xml:space="preserve"> -6,5</t>
  </si>
  <si>
    <t xml:space="preserve"> -6,7 </t>
  </si>
  <si>
    <t xml:space="preserve"> -1,7 </t>
  </si>
  <si>
    <t xml:space="preserve"> -7,8 </t>
  </si>
  <si>
    <t xml:space="preserve"> -9,2 </t>
  </si>
  <si>
    <t xml:space="preserve"> -7,5 </t>
  </si>
  <si>
    <t xml:space="preserve"> -11,2 </t>
  </si>
  <si>
    <t xml:space="preserve"> -4,3 </t>
  </si>
  <si>
    <t>3,5</t>
  </si>
  <si>
    <t xml:space="preserve"> -0,9 </t>
  </si>
  <si>
    <t>4,3</t>
  </si>
  <si>
    <t xml:space="preserve"> -0,6 </t>
  </si>
  <si>
    <t>1,3</t>
  </si>
  <si>
    <t xml:space="preserve"> -8,2 </t>
  </si>
  <si>
    <t xml:space="preserve"> -2,4 </t>
  </si>
  <si>
    <t xml:space="preserve"> -3,2 </t>
  </si>
  <si>
    <t xml:space="preserve"> -1,3 </t>
  </si>
  <si>
    <t xml:space="preserve"> -1,6 </t>
  </si>
  <si>
    <t>0,8</t>
  </si>
  <si>
    <t xml:space="preserve"> -15,2 </t>
  </si>
  <si>
    <t xml:space="preserve"> -10,2 </t>
  </si>
  <si>
    <t xml:space="preserve"> -2,8 </t>
  </si>
  <si>
    <t xml:space="preserve"> -0,2 </t>
  </si>
  <si>
    <t xml:space="preserve"> -1,5 </t>
  </si>
  <si>
    <t xml:space="preserve">   -5,4 </t>
  </si>
  <si>
    <t xml:space="preserve"> -11,7 </t>
  </si>
  <si>
    <t xml:space="preserve"> -14,4 </t>
  </si>
  <si>
    <t xml:space="preserve"> -13,7 </t>
  </si>
  <si>
    <t xml:space="preserve"> -10,4 </t>
  </si>
  <si>
    <t xml:space="preserve"> -13,1 </t>
  </si>
  <si>
    <t xml:space="preserve"> -5,7 </t>
  </si>
  <si>
    <t xml:space="preserve"> -9,8 </t>
  </si>
  <si>
    <t xml:space="preserve"> -3,4 </t>
  </si>
  <si>
    <t xml:space="preserve"> -3,6 </t>
  </si>
  <si>
    <t xml:space="preserve"> -9,3 </t>
  </si>
  <si>
    <t xml:space="preserve"> -5,2 </t>
  </si>
  <si>
    <t xml:space="preserve"> -4,2 </t>
  </si>
  <si>
    <t xml:space="preserve"> -9,5 </t>
  </si>
  <si>
    <t xml:space="preserve"> -4,0</t>
  </si>
  <si>
    <t xml:space="preserve"> -0,5 </t>
  </si>
  <si>
    <t xml:space="preserve"> -10,8 </t>
  </si>
  <si>
    <t>3,2</t>
  </si>
  <si>
    <t xml:space="preserve"> -1,4 </t>
  </si>
  <si>
    <t xml:space="preserve"> -3,8</t>
  </si>
  <si>
    <t xml:space="preserve"> -13,2 </t>
  </si>
  <si>
    <t xml:space="preserve"> -16,1</t>
  </si>
  <si>
    <t xml:space="preserve"> -9,6 </t>
  </si>
  <si>
    <t xml:space="preserve"> -0,8 </t>
  </si>
  <si>
    <t xml:space="preserve"> -2,5 </t>
  </si>
  <si>
    <t xml:space="preserve"> -3,0 </t>
  </si>
  <si>
    <t xml:space="preserve"> -6,2 </t>
  </si>
  <si>
    <t xml:space="preserve"> -2,0 </t>
  </si>
  <si>
    <t>0,2</t>
  </si>
  <si>
    <t>1,9</t>
  </si>
  <si>
    <t>2,1</t>
  </si>
  <si>
    <t xml:space="preserve"> -6,1 </t>
  </si>
  <si>
    <t xml:space="preserve"> -5,3 </t>
  </si>
  <si>
    <t xml:space="preserve"> -6,6 </t>
  </si>
  <si>
    <t xml:space="preserve"> -1,1 </t>
  </si>
  <si>
    <t>0,1</t>
  </si>
  <si>
    <t>8,3</t>
  </si>
  <si>
    <t>17,2</t>
  </si>
  <si>
    <t>2,4</t>
  </si>
  <si>
    <t>9,8</t>
  </si>
  <si>
    <t>7,2</t>
  </si>
  <si>
    <t>5,9</t>
  </si>
  <si>
    <t>13,3</t>
  </si>
  <si>
    <t>9,3</t>
  </si>
  <si>
    <t>6,4</t>
  </si>
  <si>
    <t>13,4</t>
  </si>
  <si>
    <t>16,0</t>
  </si>
  <si>
    <t>12,4</t>
  </si>
  <si>
    <t>7,3</t>
  </si>
  <si>
    <t>8,2</t>
  </si>
  <si>
    <t xml:space="preserve"> -3,7 </t>
  </si>
  <si>
    <t>4,5</t>
  </si>
  <si>
    <t>8,0</t>
  </si>
  <si>
    <t>3,0</t>
  </si>
  <si>
    <t xml:space="preserve"> -0,4 </t>
  </si>
  <si>
    <t>2,7</t>
  </si>
  <si>
    <t>1,4</t>
  </si>
  <si>
    <t xml:space="preserve"> -2,9 </t>
  </si>
  <si>
    <t>3,4</t>
  </si>
  <si>
    <t xml:space="preserve"> -2,2 </t>
  </si>
  <si>
    <t xml:space="preserve"> -0,3 </t>
  </si>
  <si>
    <t xml:space="preserve"> -5,8</t>
  </si>
  <si>
    <t xml:space="preserve"> -0,3</t>
  </si>
  <si>
    <t xml:space="preserve"> -8,3 </t>
  </si>
  <si>
    <t xml:space="preserve"> -7,9 </t>
  </si>
  <si>
    <t xml:space="preserve"> -10,5</t>
  </si>
  <si>
    <t xml:space="preserve"> -3,5 </t>
  </si>
  <si>
    <t>10,4</t>
  </si>
  <si>
    <t>10,5</t>
  </si>
  <si>
    <t xml:space="preserve"> -19,1 </t>
  </si>
  <si>
    <t>2,5</t>
  </si>
  <si>
    <t>4,4</t>
  </si>
  <si>
    <t>1,0</t>
  </si>
  <si>
    <t>6,9</t>
  </si>
  <si>
    <t xml:space="preserve"> -2,1</t>
  </si>
  <si>
    <t>12,5</t>
  </si>
  <si>
    <t>15,2</t>
  </si>
  <si>
    <t>2,8</t>
  </si>
  <si>
    <t xml:space="preserve"> -2,3 </t>
  </si>
  <si>
    <t xml:space="preserve"> -1,0 </t>
  </si>
  <si>
    <t>просечно годишње
на 1000 становника</t>
  </si>
  <si>
    <t>просечно         годишње</t>
  </si>
  <si>
    <r>
      <t>1991</t>
    </r>
    <r>
      <rPr>
        <vertAlign val="superscript"/>
        <sz val="7"/>
        <rFont val="Arial"/>
        <family val="2"/>
      </rPr>
      <t>1)</t>
    </r>
  </si>
  <si>
    <t>Пораст или пад броја становника, 1991-2002</t>
  </si>
  <si>
    <t>Становништво, укупно</t>
  </si>
  <si>
    <t xml:space="preserve">3-1. СТАНОВНИШТВО </t>
  </si>
  <si>
    <t>Ж</t>
  </si>
  <si>
    <t>М</t>
  </si>
  <si>
    <t>С</t>
  </si>
  <si>
    <t xml:space="preserve">   Пчињски  </t>
  </si>
  <si>
    <t xml:space="preserve">   Јабланички  </t>
  </si>
  <si>
    <t xml:space="preserve">   Пиротски  </t>
  </si>
  <si>
    <t xml:space="preserve">   Топлички  </t>
  </si>
  <si>
    <t xml:space="preserve">   Нишавски  </t>
  </si>
  <si>
    <t xml:space="preserve">   Расински  </t>
  </si>
  <si>
    <t xml:space="preserve">   Рашки  </t>
  </si>
  <si>
    <t xml:space="preserve">   Моравички  </t>
  </si>
  <si>
    <t xml:space="preserve">   Златиборски  </t>
  </si>
  <si>
    <t xml:space="preserve">   Зајечарски  </t>
  </si>
  <si>
    <t xml:space="preserve">   Борски  </t>
  </si>
  <si>
    <t xml:space="preserve">   Поморавски  </t>
  </si>
  <si>
    <t xml:space="preserve">   Шумадијски  </t>
  </si>
  <si>
    <t xml:space="preserve">    Пожаревац</t>
  </si>
  <si>
    <t xml:space="preserve">   Пожаревац</t>
  </si>
  <si>
    <t xml:space="preserve">    Петровац</t>
  </si>
  <si>
    <t xml:space="preserve">   Петровац</t>
  </si>
  <si>
    <t xml:space="preserve">   Браничевски  </t>
  </si>
  <si>
    <t>Паланка</t>
  </si>
  <si>
    <t xml:space="preserve">Смедеревска </t>
  </si>
  <si>
    <t xml:space="preserve">   Подунавски  </t>
  </si>
  <si>
    <t xml:space="preserve">   Колубарски  </t>
  </si>
  <si>
    <t xml:space="preserve">   Мачвански  </t>
  </si>
  <si>
    <t xml:space="preserve">   Сремски  </t>
  </si>
  <si>
    <t xml:space="preserve">   Јужнобачки  </t>
  </si>
  <si>
    <t xml:space="preserve">   Западнобачки  </t>
  </si>
  <si>
    <t xml:space="preserve">   Јужнобанатски  </t>
  </si>
  <si>
    <t xml:space="preserve">   Севернобанатски  </t>
  </si>
  <si>
    <t xml:space="preserve">   Средњебанатски  </t>
  </si>
  <si>
    <t xml:space="preserve">   Севернобачки  </t>
  </si>
  <si>
    <t xml:space="preserve"> </t>
  </si>
  <si>
    <t>Пол</t>
  </si>
  <si>
    <t>Непоз-
нато</t>
  </si>
  <si>
    <t>95 и више год.</t>
  </si>
  <si>
    <t>90-94</t>
  </si>
  <si>
    <t>85-89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</si>
  <si>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</si>
  <si>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</si>
  <si>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</si>
  <si>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</si>
  <si>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</si>
  <si>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</si>
  <si>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</si>
  <si>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</si>
  <si>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</si>
  <si>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</si>
  <si>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</si>
  <si>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</si>
  <si>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</si>
  <si>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</si>
  <si>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</si>
  <si>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5-9</t>
  </si>
  <si>
    <t>0-4 год.</t>
  </si>
  <si>
    <t>Укупно</t>
  </si>
  <si>
    <t xml:space="preserve"> ПО ПОПИСУ 2002. </t>
  </si>
  <si>
    <t>3-2. СТАНОВНИШТВО, ПРЕМА СТАРОСТИ И ПОЛУ,</t>
  </si>
  <si>
    <t>женско   (15-64)</t>
  </si>
  <si>
    <t>мушко     (15-64)</t>
  </si>
  <si>
    <t>Удео стан-овништва старог 65 и више годи-на у укуп-ном (%)</t>
  </si>
  <si>
    <t>Удео радног контин-гента у укупном (%)</t>
  </si>
  <si>
    <t>Станов-ништво старо 65 и више година</t>
  </si>
  <si>
    <t>Жене у фертил-ном периоду   (15-49)</t>
  </si>
  <si>
    <t>Радни контингент</t>
  </si>
  <si>
    <t>Деца школооба-везног узраста     (7-14)</t>
  </si>
  <si>
    <t>Деца пред-школског узраста (испод 7 година)</t>
  </si>
  <si>
    <t xml:space="preserve">3-3. ОСНОВНИ КОНТИНГЕНТИ СТАНОВНИШТВА, ПО ПОПИСУ 2002. </t>
  </si>
  <si>
    <t xml:space="preserve">  - </t>
  </si>
  <si>
    <t xml:space="preserve"> - </t>
  </si>
  <si>
    <t xml:space="preserve">        - </t>
  </si>
  <si>
    <t xml:space="preserve">   - </t>
  </si>
  <si>
    <t xml:space="preserve"> Непознато</t>
  </si>
  <si>
    <t xml:space="preserve"> Регионална
 припадност</t>
  </si>
  <si>
    <t xml:space="preserve"> Неизјашњени и
 неопредељени</t>
  </si>
  <si>
    <t xml:space="preserve"> Остали</t>
  </si>
  <si>
    <t xml:space="preserve"> Чеси</t>
  </si>
  <si>
    <t xml:space="preserve"> Хрвати</t>
  </si>
  <si>
    <t xml:space="preserve"> Украјинци</t>
  </si>
  <si>
    <t xml:space="preserve"> Словенци</t>
  </si>
  <si>
    <t xml:space="preserve"> Словаци</t>
  </si>
  <si>
    <t xml:space="preserve"> Русини</t>
  </si>
  <si>
    <t xml:space="preserve"> Руси</t>
  </si>
  <si>
    <t xml:space="preserve"> Румуни</t>
  </si>
  <si>
    <t xml:space="preserve"> Роми</t>
  </si>
  <si>
    <t xml:space="preserve"> Немци</t>
  </si>
  <si>
    <t xml:space="preserve"> Муслимани</t>
  </si>
  <si>
    <t xml:space="preserve"> Македонци</t>
  </si>
  <si>
    <t xml:space="preserve"> Мађари</t>
  </si>
  <si>
    <t xml:space="preserve"> Горанци</t>
  </si>
  <si>
    <t xml:space="preserve"> Власи</t>
  </si>
  <si>
    <t xml:space="preserve"> Буњевци</t>
  </si>
  <si>
    <t xml:space="preserve"> Бугари</t>
  </si>
  <si>
    <t xml:space="preserve"> Бошњаци</t>
  </si>
  <si>
    <t xml:space="preserve"> Албанци</t>
  </si>
  <si>
    <t xml:space="preserve"> Југословени</t>
  </si>
  <si>
    <t xml:space="preserve"> Црногорци</t>
  </si>
  <si>
    <t xml:space="preserve"> Срби</t>
  </si>
  <si>
    <t xml:space="preserve"> Укупно</t>
  </si>
  <si>
    <t xml:space="preserve"> ЕТНИЧКОЈ ПРИПАДНОСТИ, ПО ПОПИСУ 2002. </t>
  </si>
  <si>
    <t xml:space="preserve">3-4. СТАНОВНИШТВО, ПРЕМА НАЦИОНАЛНОЈ ИЛИ </t>
  </si>
  <si>
    <t xml:space="preserve">  Град Ниш</t>
  </si>
  <si>
    <t>Непознато</t>
  </si>
  <si>
    <t>Високо обра-зовање</t>
  </si>
  <si>
    <t>Више
обра-зовање</t>
  </si>
  <si>
    <t>Средње обра-зовање</t>
  </si>
  <si>
    <t>Основно обра-зовање</t>
  </si>
  <si>
    <t>4-7 разреда основне школе</t>
  </si>
  <si>
    <t>1-3 разреда основне школе</t>
  </si>
  <si>
    <t>Без школске спреме</t>
  </si>
  <si>
    <t xml:space="preserve">3-5. СТАНОВНИШТВО СТАРО 15 И ВИШЕ ГОДИНА,
ПРЕМА ПОЛУ И ШКОЛСКОЈ СПРЕМИ, ПО ПОПИСУ 2002. </t>
  </si>
  <si>
    <t>чланови породице</t>
  </si>
  <si>
    <t>на раду</t>
  </si>
  <si>
    <t>обавља занимање</t>
  </si>
  <si>
    <t>Лица на раду/боравку
у иностранству до 1 год.</t>
  </si>
  <si>
    <t>Издржавано
станов-ништво</t>
  </si>
  <si>
    <t>Лица с личним приходом</t>
  </si>
  <si>
    <t>Активно становништво</t>
  </si>
  <si>
    <t xml:space="preserve">3-6. СТАНОВНИШТВО, ПРЕМА АКТИВНОСТИ, ПО ПОПИСУ 2002. </t>
  </si>
  <si>
    <t>непоз-нато</t>
  </si>
  <si>
    <t>разве-дена</t>
  </si>
  <si>
    <t>удови-ца</t>
  </si>
  <si>
    <t>удата</t>
  </si>
  <si>
    <t>неуда-та</t>
  </si>
  <si>
    <t>разве-ден</t>
  </si>
  <si>
    <t>удовац</t>
  </si>
  <si>
    <t>ожењен</t>
  </si>
  <si>
    <t>неоже-њен</t>
  </si>
  <si>
    <t>Женско</t>
  </si>
  <si>
    <t>Мушко</t>
  </si>
  <si>
    <t xml:space="preserve">3-7. СТАНОВНИШТВО СТАРО 15 И ВИШЕ ГОДИНА,
ПРЕМА БРАЧНОМ СТАЊУ И ПОЛУ, ПО ПОПИСУ 2002. </t>
  </si>
  <si>
    <t>женско</t>
  </si>
  <si>
    <t>остало</t>
  </si>
  <si>
    <t>сту-денти</t>
  </si>
  <si>
    <t>ученици средњих школа</t>
  </si>
  <si>
    <t>ученици основ-них школа</t>
  </si>
  <si>
    <t>деца пред-школског узраста</t>
  </si>
  <si>
    <t>дома-ћице</t>
  </si>
  <si>
    <t>од тога</t>
  </si>
  <si>
    <t>индивидуални пољопривред-
ници</t>
  </si>
  <si>
    <t>Издржавано пољопривредно становништво</t>
  </si>
  <si>
    <t>Активно пољопривредно становништво</t>
  </si>
  <si>
    <t>Пољопривредно становништво</t>
  </si>
  <si>
    <t xml:space="preserve">3-8. ПОЉОПРИВРЕДНО СТАНОВНИШТВО, ПРЕМА АКТИВНОСТИ И ПОЛУ, ПО ПОПИСУ 2002. </t>
  </si>
  <si>
    <t>са 10
и више чланова</t>
  </si>
  <si>
    <t>са 9 чланова</t>
  </si>
  <si>
    <t>са 8 чланова</t>
  </si>
  <si>
    <t>са 7 чланова</t>
  </si>
  <si>
    <t>са 6 чланова</t>
  </si>
  <si>
    <t>са 5
чланова</t>
  </si>
  <si>
    <t>са 4 члана</t>
  </si>
  <si>
    <t xml:space="preserve"> са 3 члана</t>
  </si>
  <si>
    <t>са 2 члана</t>
  </si>
  <si>
    <t>са 1 чланом</t>
  </si>
  <si>
    <t>Просечан број чланова домаћин-ства</t>
  </si>
  <si>
    <t>Домаћинства</t>
  </si>
  <si>
    <t xml:space="preserve">3-9. ДОМАЋИНСТВА, ПРЕМА БРОЈУ ЧЛАНОВА, ПО ПОПИСУ 2002. </t>
  </si>
  <si>
    <t>5 и више</t>
  </si>
  <si>
    <t>без деце</t>
  </si>
  <si>
    <t>Деца млађа
од 25 година, укупно</t>
  </si>
  <si>
    <t>Породице с децом млађом од 25 година</t>
  </si>
  <si>
    <t>Број деце</t>
  </si>
  <si>
    <t xml:space="preserve">3-10. ПОРОДИЦЕ, ПРЕМА БРОЈУ ДЕЦЕ, ПО ПОПИСУ 2002. </t>
  </si>
  <si>
    <t>разве-дени</t>
  </si>
  <si>
    <t>закљу-чени</t>
  </si>
  <si>
    <t>на 1000 живо-рођених</t>
  </si>
  <si>
    <t>на 1000 станов-ника</t>
  </si>
  <si>
    <t>Бракови</t>
  </si>
  <si>
    <t>Лечени
пре
смрти</t>
  </si>
  <si>
    <t>Живо-рођени уз стручну помоћ</t>
  </si>
  <si>
    <t>Умрла одојчад</t>
  </si>
  <si>
    <t>Природни прираштај</t>
  </si>
  <si>
    <t>Умрли</t>
  </si>
  <si>
    <t>Живорођени</t>
  </si>
  <si>
    <t xml:space="preserve">3-11. ВИТАЛНИ ДОГАЂАЈИ, 2006. </t>
  </si>
  <si>
    <t xml:space="preserve"> повреде, тровања и
 последице деловања
 спољних фактора</t>
  </si>
  <si>
    <t xml:space="preserve"> симптоми, знаци
 и патолошки клинички
 и лабораторијски
 налази</t>
  </si>
  <si>
    <t xml:space="preserve"> урођене наказности,
 деформације и
 хромозомске
 ненормалности</t>
  </si>
  <si>
    <t xml:space="preserve"> стања у
 перинаталном
 периоду</t>
  </si>
  <si>
    <t xml:space="preserve"> трудноћа, рађање
 и бабиње</t>
  </si>
  <si>
    <t xml:space="preserve"> болести
 мокраћно-полног
 система</t>
  </si>
  <si>
    <t xml:space="preserve"> болести
 мишићно-коштаног
 система и
 везивног ткива</t>
  </si>
  <si>
    <t xml:space="preserve"> болести коже и
 поткожног ткива</t>
  </si>
  <si>
    <t xml:space="preserve"> болести
 система за варење</t>
  </si>
  <si>
    <t xml:space="preserve"> болести
 система за дисање</t>
  </si>
  <si>
    <t xml:space="preserve"> болести
 система крвотока</t>
  </si>
  <si>
    <t xml:space="preserve"> болести нервног
 система и чула</t>
  </si>
  <si>
    <t xml:space="preserve"> душевни поремећаји и
 поремећаји понашања</t>
  </si>
  <si>
    <t xml:space="preserve"> болести жлезда са
 унутрашњим лучењем,
 исхране и метаболизма</t>
  </si>
  <si>
    <t xml:space="preserve"> болести крви,
 крвотворних органа и
 поремећаји имунитета</t>
  </si>
  <si>
    <t xml:space="preserve"> тумори</t>
  </si>
  <si>
    <t xml:space="preserve"> заразне и
 паразитарне
 болести</t>
  </si>
  <si>
    <t>Узрок смрти</t>
  </si>
  <si>
    <t xml:space="preserve">УЗРОКУ СМРТИ, 2006. </t>
  </si>
  <si>
    <t xml:space="preserve">3-12. УМРЛИ, ПРЕМА </t>
  </si>
  <si>
    <t>...</t>
  </si>
  <si>
    <t>3-13. ПРОЦЕЊЕН БРОЈ СТАНОВНИКА
Стање 30.06.</t>
  </si>
  <si>
    <r>
      <t>1)</t>
    </r>
    <r>
      <rPr>
        <sz val="7"/>
        <rFont val="Arial"/>
        <family val="2"/>
      </rPr>
      <t xml:space="preserve"> Индекс старења представља однос броја старог (60 и више година) и младог (0-19 година) становништва.</t>
    </r>
  </si>
  <si>
    <t>75,90</t>
  </si>
  <si>
    <t>70,18</t>
  </si>
  <si>
    <t>74,28</t>
  </si>
  <si>
    <t>68,23</t>
  </si>
  <si>
    <t>73,44</t>
  </si>
  <si>
    <t>69,60</t>
  </si>
  <si>
    <t>75,06</t>
  </si>
  <si>
    <t>70,13</t>
  </si>
  <si>
    <t>75,82</t>
  </si>
  <si>
    <t>71,17</t>
  </si>
  <si>
    <t>74,42</t>
  </si>
  <si>
    <t>68,52</t>
  </si>
  <si>
    <t>75,01</t>
  </si>
  <si>
    <t>70,91</t>
  </si>
  <si>
    <t>76,03</t>
  </si>
  <si>
    <t>68,74</t>
  </si>
  <si>
    <t>71,42</t>
  </si>
  <si>
    <t>69,53</t>
  </si>
  <si>
    <t>74,03</t>
  </si>
  <si>
    <t>69,99</t>
  </si>
  <si>
    <t>74,97</t>
  </si>
  <si>
    <t>69,66</t>
  </si>
  <si>
    <t>76,27</t>
  </si>
  <si>
    <t>70,77</t>
  </si>
  <si>
    <t>73,17</t>
  </si>
  <si>
    <t>70,85</t>
  </si>
  <si>
    <t>75,39</t>
  </si>
  <si>
    <t>71,09</t>
  </si>
  <si>
    <t>76,81</t>
  </si>
  <si>
    <t>73,00</t>
  </si>
  <si>
    <t>75,79</t>
  </si>
  <si>
    <t>70,25</t>
  </si>
  <si>
    <t>74,65</t>
  </si>
  <si>
    <t>72,50</t>
  </si>
  <si>
    <t>74,22</t>
  </si>
  <si>
    <t>69,57</t>
  </si>
  <si>
    <t>73,81</t>
  </si>
  <si>
    <t>69,37</t>
  </si>
  <si>
    <t>75,48</t>
  </si>
  <si>
    <t>72,56</t>
  </si>
  <si>
    <t>76,43</t>
  </si>
  <si>
    <t>72,23</t>
  </si>
  <si>
    <t>75,47</t>
  </si>
  <si>
    <t>74,56</t>
  </si>
  <si>
    <t>77,96</t>
  </si>
  <si>
    <t>73,13</t>
  </si>
  <si>
    <t>76,44</t>
  </si>
  <si>
    <t>71,11</t>
  </si>
  <si>
    <t>74,35</t>
  </si>
  <si>
    <t>71,12</t>
  </si>
  <si>
    <t>79,00</t>
  </si>
  <si>
    <t>69,58</t>
  </si>
  <si>
    <t>73,20</t>
  </si>
  <si>
    <t>68,83</t>
  </si>
  <si>
    <t>74,51</t>
  </si>
  <si>
    <t>71,04</t>
  </si>
  <si>
    <t>76,71</t>
  </si>
  <si>
    <t>71,37</t>
  </si>
  <si>
    <t>75,41</t>
  </si>
  <si>
    <t>70,17</t>
  </si>
  <si>
    <t>77,28</t>
  </si>
  <si>
    <t>75,73</t>
  </si>
  <si>
    <t>73,19</t>
  </si>
  <si>
    <t>77,66</t>
  </si>
  <si>
    <t>72,26</t>
  </si>
  <si>
    <t>75,51</t>
  </si>
  <si>
    <t>70,51</t>
  </si>
  <si>
    <t>76,12</t>
  </si>
  <si>
    <t>72,86</t>
  </si>
  <si>
    <t>70,98</t>
  </si>
  <si>
    <t>75,00</t>
  </si>
  <si>
    <t>69,41</t>
  </si>
  <si>
    <t>77,50</t>
  </si>
  <si>
    <t>70,02</t>
  </si>
  <si>
    <t>76,07</t>
  </si>
  <si>
    <t>71,55</t>
  </si>
  <si>
    <t>76,36</t>
  </si>
  <si>
    <t>71,90</t>
  </si>
  <si>
    <t>71,79</t>
  </si>
  <si>
    <t>74,63</t>
  </si>
  <si>
    <t>71,38</t>
  </si>
  <si>
    <t>79,32</t>
  </si>
  <si>
    <t>72,80</t>
  </si>
  <si>
    <t>75,74</t>
  </si>
  <si>
    <t>71,47</t>
  </si>
  <si>
    <t>77,16</t>
  </si>
  <si>
    <t>74,41</t>
  </si>
  <si>
    <t>74,80</t>
  </si>
  <si>
    <t>69,79</t>
  </si>
  <si>
    <t>74,83</t>
  </si>
  <si>
    <t>72,59</t>
  </si>
  <si>
    <t>77,17</t>
  </si>
  <si>
    <t>71,20</t>
  </si>
  <si>
    <t>77,30</t>
  </si>
  <si>
    <t>72,43</t>
  </si>
  <si>
    <t>76,61</t>
  </si>
  <si>
    <t>69,80</t>
  </si>
  <si>
    <t>76,91</t>
  </si>
  <si>
    <t>75,55</t>
  </si>
  <si>
    <t>71,10</t>
  </si>
  <si>
    <t>76,48</t>
  </si>
  <si>
    <t>70,15</t>
  </si>
  <si>
    <t>75,66</t>
  </si>
  <si>
    <t>71,61</t>
  </si>
  <si>
    <t>75,81</t>
  </si>
  <si>
    <t>71,32</t>
  </si>
  <si>
    <t>75,50</t>
  </si>
  <si>
    <t>67,60</t>
  </si>
  <si>
    <t>76,17</t>
  </si>
  <si>
    <t>69,52</t>
  </si>
  <si>
    <t>69,31</t>
  </si>
  <si>
    <t>76,68</t>
  </si>
  <si>
    <t>67,75</t>
  </si>
  <si>
    <t>73,01</t>
  </si>
  <si>
    <t>68,63</t>
  </si>
  <si>
    <t>69,14</t>
  </si>
  <si>
    <t>77,11</t>
  </si>
  <si>
    <t>69,75</t>
  </si>
  <si>
    <t>75,62</t>
  </si>
  <si>
    <t>70,81</t>
  </si>
  <si>
    <t>69,50</t>
  </si>
  <si>
    <t>75,30</t>
  </si>
  <si>
    <t>70,35</t>
  </si>
  <si>
    <t>75,42</t>
  </si>
  <si>
    <t>69,43</t>
  </si>
  <si>
    <t>69,94</t>
  </si>
  <si>
    <t>75,53</t>
  </si>
  <si>
    <t>75,61</t>
  </si>
  <si>
    <t>67,51</t>
  </si>
  <si>
    <t>75,15</t>
  </si>
  <si>
    <t>70,31</t>
  </si>
  <si>
    <t>76,74</t>
  </si>
  <si>
    <t>72,21</t>
  </si>
  <si>
    <t>75,12</t>
  </si>
  <si>
    <t>70,16</t>
  </si>
  <si>
    <t>74,82</t>
  </si>
  <si>
    <t>68,54</t>
  </si>
  <si>
    <t>73,69</t>
  </si>
  <si>
    <t>68,37</t>
  </si>
  <si>
    <t>76,80</t>
  </si>
  <si>
    <t>69,36</t>
  </si>
  <si>
    <t>75,89</t>
  </si>
  <si>
    <t>69,44</t>
  </si>
  <si>
    <t>79,95</t>
  </si>
  <si>
    <t>75,68</t>
  </si>
  <si>
    <t>78,18</t>
  </si>
  <si>
    <t>71,49</t>
  </si>
  <si>
    <t>76,97</t>
  </si>
  <si>
    <t>68,90</t>
  </si>
  <si>
    <t>75,17</t>
  </si>
  <si>
    <t>70,10</t>
  </si>
  <si>
    <t>75,83</t>
  </si>
  <si>
    <t>70,59</t>
  </si>
  <si>
    <t>76,26</t>
  </si>
  <si>
    <t>75,36</t>
  </si>
  <si>
    <t>70,24</t>
  </si>
  <si>
    <t>75,65</t>
  </si>
  <si>
    <t>70,96</t>
  </si>
  <si>
    <t>74,89</t>
  </si>
  <si>
    <t>74,62</t>
  </si>
  <si>
    <t>74,21</t>
  </si>
  <si>
    <t>66,49</t>
  </si>
  <si>
    <t>74,78</t>
  </si>
  <si>
    <t>71,15</t>
  </si>
  <si>
    <t>73,98</t>
  </si>
  <si>
    <t>69,03</t>
  </si>
  <si>
    <t>76,34</t>
  </si>
  <si>
    <t>70,54</t>
  </si>
  <si>
    <t>74,66</t>
  </si>
  <si>
    <t>70,23</t>
  </si>
  <si>
    <t>75,58</t>
  </si>
  <si>
    <t>70,00</t>
  </si>
  <si>
    <t>76,60</t>
  </si>
  <si>
    <t>68,97</t>
  </si>
  <si>
    <t>70,03</t>
  </si>
  <si>
    <t>74,38</t>
  </si>
  <si>
    <t>69,33</t>
  </si>
  <si>
    <t>74,75</t>
  </si>
  <si>
    <t>69,84</t>
  </si>
  <si>
    <t>75,11</t>
  </si>
  <si>
    <t>68,31</t>
  </si>
  <si>
    <t>76,22</t>
  </si>
  <si>
    <t>69,13</t>
  </si>
  <si>
    <t>75,24</t>
  </si>
  <si>
    <t>69,07</t>
  </si>
  <si>
    <t>66,40</t>
  </si>
  <si>
    <t>74,99</t>
  </si>
  <si>
    <t>69,61</t>
  </si>
  <si>
    <t>68,00</t>
  </si>
  <si>
    <t>76,24</t>
  </si>
  <si>
    <t>69,56</t>
  </si>
  <si>
    <t>75,63</t>
  </si>
  <si>
    <t>70,26</t>
  </si>
  <si>
    <t>74,68</t>
  </si>
  <si>
    <t>67,71</t>
  </si>
  <si>
    <t>69,93</t>
  </si>
  <si>
    <t>73,62</t>
  </si>
  <si>
    <t>67,00</t>
  </si>
  <si>
    <t>73,30</t>
  </si>
  <si>
    <t>68,02</t>
  </si>
  <si>
    <t>73,32</t>
  </si>
  <si>
    <t>66,66</t>
  </si>
  <si>
    <t>76,10</t>
  </si>
  <si>
    <t>68,59</t>
  </si>
  <si>
    <t>76,13</t>
  </si>
  <si>
    <t>66,64</t>
  </si>
  <si>
    <t>75,14</t>
  </si>
  <si>
    <t>69,20</t>
  </si>
  <si>
    <t>73,84</t>
  </si>
  <si>
    <t>67,89</t>
  </si>
  <si>
    <t>68,57</t>
  </si>
  <si>
    <t>73,07</t>
  </si>
  <si>
    <t>74,48</t>
  </si>
  <si>
    <t>68,92</t>
  </si>
  <si>
    <t>73,77</t>
  </si>
  <si>
    <t>67,69</t>
  </si>
  <si>
    <t>73,11</t>
  </si>
  <si>
    <t>67,77</t>
  </si>
  <si>
    <t>74,12</t>
  </si>
  <si>
    <t>68,27</t>
  </si>
  <si>
    <t>75,21</t>
  </si>
  <si>
    <t>72,69</t>
  </si>
  <si>
    <t>67,39</t>
  </si>
  <si>
    <t>72,95</t>
  </si>
  <si>
    <t>67,86</t>
  </si>
  <si>
    <t>73,56</t>
  </si>
  <si>
    <t>67,76</t>
  </si>
  <si>
    <t>72,34</t>
  </si>
  <si>
    <t>73,54</t>
  </si>
  <si>
    <t>68,56</t>
  </si>
  <si>
    <t>73,50</t>
  </si>
  <si>
    <t>67,93</t>
  </si>
  <si>
    <t>67,09</t>
  </si>
  <si>
    <t>72,48</t>
  </si>
  <si>
    <t>65,93</t>
  </si>
  <si>
    <t>72,74</t>
  </si>
  <si>
    <t>68,01</t>
  </si>
  <si>
    <t>72,93</t>
  </si>
  <si>
    <t>66,04</t>
  </si>
  <si>
    <t>75,45</t>
  </si>
  <si>
    <t>69,55</t>
  </si>
  <si>
    <t>75,23</t>
  </si>
  <si>
    <t>68,22</t>
  </si>
  <si>
    <t>71,89</t>
  </si>
  <si>
    <t>67,68</t>
  </si>
  <si>
    <t>74,00</t>
  </si>
  <si>
    <t>74,73</t>
  </si>
  <si>
    <t>68,04</t>
  </si>
  <si>
    <t>73,88</t>
  </si>
  <si>
    <t>66,71</t>
  </si>
  <si>
    <t>74,43</t>
  </si>
  <si>
    <t>68,81</t>
  </si>
  <si>
    <t>67,82</t>
  </si>
  <si>
    <t>76,31</t>
  </si>
  <si>
    <t>74,84</t>
  </si>
  <si>
    <t>69,70</t>
  </si>
  <si>
    <t>68,08</t>
  </si>
  <si>
    <t>73,42</t>
  </si>
  <si>
    <t>70,56</t>
  </si>
  <si>
    <t>68,94</t>
  </si>
  <si>
    <t>76,67</t>
  </si>
  <si>
    <t>71,94</t>
  </si>
  <si>
    <t>75,34</t>
  </si>
  <si>
    <t>68,82</t>
  </si>
  <si>
    <t>74,24</t>
  </si>
  <si>
    <t>69,88</t>
  </si>
  <si>
    <t>75,40</t>
  </si>
  <si>
    <t>76,00</t>
  </si>
  <si>
    <t>76,28</t>
  </si>
  <si>
    <t>70,06</t>
  </si>
  <si>
    <t>76,51</t>
  </si>
  <si>
    <t>70,84</t>
  </si>
  <si>
    <t>75,37</t>
  </si>
  <si>
    <t>74,50</t>
  </si>
  <si>
    <t>67,72</t>
  </si>
  <si>
    <t>75,57</t>
  </si>
  <si>
    <t>70,14</t>
  </si>
  <si>
    <t>74,31</t>
  </si>
  <si>
    <t>68,33</t>
  </si>
  <si>
    <t>75,05</t>
  </si>
  <si>
    <t>69,73</t>
  </si>
  <si>
    <t>мушко</t>
  </si>
  <si>
    <r>
      <t>индекс</t>
    </r>
    <r>
      <rPr>
        <vertAlign val="superscript"/>
        <sz val="7"/>
        <rFont val="Arial Narrow"/>
        <family val="2"/>
        <charset val="238"/>
      </rPr>
      <t>1)</t>
    </r>
    <r>
      <rPr>
        <sz val="7"/>
        <rFont val="Arial Narrow"/>
        <family val="2"/>
      </rPr>
      <t xml:space="preserve"> старења</t>
    </r>
  </si>
  <si>
    <t>просечна старост</t>
  </si>
  <si>
    <t>фертилни
(15-49)</t>
  </si>
  <si>
    <t>школообавезни
(7-14)</t>
  </si>
  <si>
    <t>предшколски
(0-6)</t>
  </si>
  <si>
    <t>пунолетни
(18 и више)</t>
  </si>
  <si>
    <t xml:space="preserve">радни
(15-64)  </t>
  </si>
  <si>
    <t>Очекивано трајање живота живорођене деце 2001-2003</t>
  </si>
  <si>
    <t>Основни контингенти становништва</t>
  </si>
  <si>
    <t>Укупно
становништво</t>
  </si>
  <si>
    <r>
      <t>3-14. ОСНОВНИ КОНТИНГЕНТИ И ИНДИКАТОРИ СТАНОВНИШТВА
РЕПУБЛИКЕ СРБИЈЕ, 2006.</t>
    </r>
    <r>
      <rPr>
        <b/>
        <sz val="9"/>
        <rFont val="Arial"/>
        <family val="2"/>
      </rPr>
      <t xml:space="preserve"> </t>
    </r>
  </si>
  <si>
    <t xml:space="preserve">   истраживањем, а који су добијени оценом из анкете за допуну полугодишњег истраживања о запосленима.</t>
  </si>
  <si>
    <r>
      <t xml:space="preserve">3) </t>
    </r>
    <r>
      <rPr>
        <sz val="7"/>
        <rFont val="Arial"/>
      </rPr>
      <t>Укључени су запослени у малим предузећима (до 50 запослених), који нису обухваћени редовним полугодишњим</t>
    </r>
  </si>
  <si>
    <t xml:space="preserve">   предузетници и лица која самостално обављају делатност и запослени код њих.</t>
  </si>
  <si>
    <r>
      <t xml:space="preserve">2) </t>
    </r>
    <r>
      <rPr>
        <sz val="7"/>
        <rFont val="Arial"/>
      </rPr>
      <t xml:space="preserve">Обухваћени су: запослени у предузећима, установама, задругама, организацијама и приватни </t>
    </r>
  </si>
  <si>
    <r>
      <t xml:space="preserve">1) </t>
    </r>
    <r>
      <rPr>
        <sz val="7"/>
        <rFont val="Arial"/>
      </rPr>
      <t>Годишњи просек израчунат је на бази два стања: 31.03. и 30.09.</t>
    </r>
  </si>
  <si>
    <r>
      <t>2)</t>
    </r>
    <r>
      <rPr>
        <sz val="7"/>
        <rFont val="Arial"/>
      </rPr>
      <t xml:space="preserve"> Обухваћени су: запослени у предузећима, установама, задругама, организацијама и приватни </t>
    </r>
  </si>
  <si>
    <t>запослени у предузећима, установама, задругама и др. организац.</t>
  </si>
  <si>
    <t>од тога жене, %</t>
  </si>
  <si>
    <t>Број запослених на 1000 становника</t>
  </si>
  <si>
    <t>Приватни предузетници, лица која самостално обављају делатност и запослени код њих</t>
  </si>
  <si>
    <r>
      <t>Запослени у предузећима, установама, задругама и организацијама</t>
    </r>
    <r>
      <rPr>
        <vertAlign val="superscript"/>
        <sz val="8"/>
        <rFont val="Arial"/>
        <family val="2"/>
      </rPr>
      <t>3)</t>
    </r>
  </si>
  <si>
    <r>
      <t>Запослени</t>
    </r>
    <r>
      <rPr>
        <vertAlign val="superscript"/>
        <sz val="8"/>
        <rFont val="Arial"/>
        <family val="2"/>
      </rPr>
      <t>2)</t>
    </r>
  </si>
  <si>
    <r>
      <t xml:space="preserve"> Годишњи просек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</t>
    </r>
  </si>
  <si>
    <t xml:space="preserve">4-1. ЗАПОСЛЕНИ, 2006. </t>
  </si>
  <si>
    <r>
      <t xml:space="preserve">2) </t>
    </r>
    <r>
      <rPr>
        <sz val="7"/>
        <rFont val="Arial"/>
        <family val="2"/>
      </rPr>
      <t>Годишњи просек израчунат је на бази два стања: 31.03. и 30.09.</t>
    </r>
  </si>
  <si>
    <t xml:space="preserve">   обухваћени редовним полугодишњим истраживањем, а који су добијени оценом из анкете за допуну полугодишњег истраживања о запосленима.</t>
  </si>
  <si>
    <r>
      <t>1)</t>
    </r>
    <r>
      <rPr>
        <sz val="7"/>
        <rFont val="Arial"/>
        <family val="2"/>
      </rPr>
      <t xml:space="preserve"> Укључени су запослени у предузећима, установама, задругама, организацијама и малим предузећима (до 50 запослених) који нису</t>
    </r>
  </si>
  <si>
    <t>Друге комуналне, друштвене и личне услуге</t>
  </si>
  <si>
    <t>Здравст-вени и социјални рад</t>
  </si>
  <si>
    <t>Образо-вање</t>
  </si>
  <si>
    <t>Државна управа и социјално осигурање</t>
  </si>
  <si>
    <t>Послови с некретни-нама, изнај-мљивање</t>
  </si>
  <si>
    <t>Финан-сијско посредо-вање</t>
  </si>
  <si>
    <t>Саобраћај, скла-диштење и везе</t>
  </si>
  <si>
    <t>Хотели и ресторани</t>
  </si>
  <si>
    <t>Трговина на велико и мало, оправка</t>
  </si>
  <si>
    <t>Грађеви-нарство</t>
  </si>
  <si>
    <t>Произ-водња ел. енергије, гаса и воде</t>
  </si>
  <si>
    <t>Прера-ђивачка индус-трија</t>
  </si>
  <si>
    <t>Вађење руда и камена</t>
  </si>
  <si>
    <t>Рибарство</t>
  </si>
  <si>
    <t>Пољо-привреда, шумарство и водо-привреда</t>
  </si>
  <si>
    <r>
      <t>просек</t>
    </r>
    <r>
      <rPr>
        <b/>
        <vertAlign val="superscript"/>
        <sz val="10"/>
        <rFont val="Arial"/>
        <family val="2"/>
      </rPr>
      <t>2)</t>
    </r>
  </si>
  <si>
    <t xml:space="preserve"> Годишњи </t>
  </si>
  <si>
    <t xml:space="preserve">СЕКТОРИМА ДЕЛАТНОСТИ, 2006. </t>
  </si>
  <si>
    <r>
      <t>4-2. ЗАПОСЛЕНИ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, ПО </t>
    </r>
  </si>
  <si>
    <r>
      <t>2)</t>
    </r>
    <r>
      <rPr>
        <sz val="7"/>
        <rFont val="Arial"/>
        <family val="2"/>
      </rPr>
      <t xml:space="preserve"> Обухваћени су запослени у малим предузећима (до 50 запослених), који нису обухваћени редовним полугодишњим</t>
    </r>
  </si>
  <si>
    <r>
      <t>1)</t>
    </r>
    <r>
      <rPr>
        <sz val="7"/>
        <rFont val="Arial"/>
        <family val="2"/>
      </rPr>
      <t xml:space="preserve"> Годишњи просек израчунат је на бази два стања: 31.03. и 30.09. </t>
    </r>
  </si>
  <si>
    <t>100,0</t>
  </si>
  <si>
    <t xml:space="preserve">Подунавски </t>
  </si>
  <si>
    <t xml:space="preserve">Колубарски </t>
  </si>
  <si>
    <t>Мачвански</t>
  </si>
  <si>
    <t xml:space="preserve">Сремски </t>
  </si>
  <si>
    <t xml:space="preserve">Јужнобачки </t>
  </si>
  <si>
    <t xml:space="preserve">Западнобачки </t>
  </si>
  <si>
    <t>др. кому-налне, друш-твене и личне услуге</t>
  </si>
  <si>
    <t>здрав-ствени и соција-лни рад</t>
  </si>
  <si>
    <t>образо-
вање</t>
  </si>
  <si>
    <t>државна управа и социјално осигурање</t>
  </si>
  <si>
    <t>послови с некрет-нинама, изнајм-љивање</t>
  </si>
  <si>
    <t>финан-сијско посредо-вање</t>
  </si>
  <si>
    <t>саобраћај, складиш-тење и везе</t>
  </si>
  <si>
    <t>хотели и ресто-рани</t>
  </si>
  <si>
    <t>трговина на велико и мало, оправка</t>
  </si>
  <si>
    <t>грађе-винар-ство</t>
  </si>
  <si>
    <t>произ-водња ел. енергије, гаса и воде</t>
  </si>
  <si>
    <t>прерађи-вачка индуст-
рија</t>
  </si>
  <si>
    <t>вађење руда и камена</t>
  </si>
  <si>
    <t>рибарство</t>
  </si>
  <si>
    <t>пољо-привреда, шумарство и водопри-вреда</t>
  </si>
  <si>
    <t>Приватни предузетни-
ци, лица која самостално обављају делатност и запослени код њих</t>
  </si>
  <si>
    <r>
      <t>Запослени у предузећима, установама, задругама и организацијама</t>
    </r>
    <r>
      <rPr>
        <vertAlign val="superscript"/>
        <sz val="8"/>
        <rFont val="Arial"/>
        <family val="2"/>
      </rPr>
      <t>2)</t>
    </r>
  </si>
  <si>
    <r>
      <t>просек</t>
    </r>
    <r>
      <rPr>
        <b/>
        <vertAlign val="superscript"/>
        <sz val="10"/>
        <rFont val="Arial"/>
        <family val="2"/>
      </rPr>
      <t xml:space="preserve">1) </t>
    </r>
  </si>
  <si>
    <t xml:space="preserve">Годишњи </t>
  </si>
  <si>
    <t xml:space="preserve">ЗАПОСЛЕНИХ, 2006. </t>
  </si>
  <si>
    <t xml:space="preserve">4-3. СТРУКТУРА </t>
  </si>
  <si>
    <r>
      <t xml:space="preserve">2) </t>
    </r>
    <r>
      <rPr>
        <sz val="7"/>
        <rFont val="Arial"/>
        <family val="2"/>
      </rPr>
      <t>Полуквалификовани (приучени) и неквалификовани с нижом стручном спремом.</t>
    </r>
  </si>
  <si>
    <r>
      <t>1)</t>
    </r>
    <r>
      <rPr>
        <sz val="7"/>
        <rFont val="Arial"/>
        <family val="2"/>
      </rPr>
      <t xml:space="preserve"> Извор података: Национална служба за запошљавање.</t>
    </r>
  </si>
  <si>
    <t>На 1000 станов-ника</t>
  </si>
  <si>
    <t>Жене</t>
  </si>
  <si>
    <r>
      <t>Без квалификација</t>
    </r>
    <r>
      <rPr>
        <vertAlign val="superscript"/>
        <sz val="8"/>
        <rFont val="Arial"/>
        <family val="2"/>
      </rPr>
      <t>2)</t>
    </r>
  </si>
  <si>
    <t>Први пут траже запослење</t>
  </si>
  <si>
    <t>Стање 31.12.2006.</t>
  </si>
  <si>
    <r>
      <t>4-4. НЕЗАПОСЛЕНА ЛИЦА</t>
    </r>
    <r>
      <rPr>
        <b/>
        <vertAlign val="superscript"/>
        <sz val="10"/>
        <rFont val="Arial"/>
        <family val="2"/>
      </rPr>
      <t xml:space="preserve">1) </t>
    </r>
  </si>
  <si>
    <r>
      <t xml:space="preserve">1) </t>
    </r>
    <r>
      <rPr>
        <sz val="7"/>
        <rFont val="Arial"/>
        <family val="2"/>
        <charset val="204"/>
      </rPr>
      <t>Укупно испоручене количине воде су разлика између укупно захваћених количина воде и губитака.</t>
    </r>
  </si>
  <si>
    <t xml:space="preserve">Пчињски  </t>
  </si>
  <si>
    <t xml:space="preserve">Јабланички  </t>
  </si>
  <si>
    <t>Димитроград</t>
  </si>
  <si>
    <t xml:space="preserve">Пиротски  </t>
  </si>
  <si>
    <t xml:space="preserve">Топлички  </t>
  </si>
  <si>
    <t>Медиана</t>
  </si>
  <si>
    <t xml:space="preserve">Нишавски  </t>
  </si>
  <si>
    <t xml:space="preserve">Расински  </t>
  </si>
  <si>
    <t xml:space="preserve">Рашки  </t>
  </si>
  <si>
    <t>Горњи милановац</t>
  </si>
  <si>
    <t xml:space="preserve">Моравички  </t>
  </si>
  <si>
    <t xml:space="preserve">Златиборски  </t>
  </si>
  <si>
    <t xml:space="preserve">Зајечарски  </t>
  </si>
  <si>
    <t xml:space="preserve">Борски  </t>
  </si>
  <si>
    <t xml:space="preserve">Поморавски  </t>
  </si>
  <si>
    <t>Крагујевац-Град</t>
  </si>
  <si>
    <t xml:space="preserve">Шумадијски  </t>
  </si>
  <si>
    <t xml:space="preserve">Браничевски  </t>
  </si>
  <si>
    <t xml:space="preserve">Подунавски  </t>
  </si>
  <si>
    <t xml:space="preserve">Колубарски  </t>
  </si>
  <si>
    <t xml:space="preserve">Мачвански  </t>
  </si>
  <si>
    <t xml:space="preserve">Сремски  </t>
  </si>
  <si>
    <t>Нови Сад- град</t>
  </si>
  <si>
    <t xml:space="preserve">Јужнобачки  </t>
  </si>
  <si>
    <t xml:space="preserve">Западнобачки  </t>
  </si>
  <si>
    <t xml:space="preserve">  Чукарица,Стари град,Савски Венац, Раковица; Палилула, Нови Београд, Земун, Звездара, Вождовац.</t>
  </si>
  <si>
    <r>
      <t xml:space="preserve">2) </t>
    </r>
    <r>
      <rPr>
        <sz val="7"/>
        <rFont val="Arial"/>
        <family val="2"/>
        <charset val="204"/>
      </rPr>
      <t>Дати подаци су сумарна вредност следећих београдских општина:</t>
    </r>
  </si>
  <si>
    <t xml:space="preserve">Јужнобанатски  </t>
  </si>
  <si>
    <t>Нови кнежевац</t>
  </si>
  <si>
    <t xml:space="preserve">Севернобанатски  </t>
  </si>
  <si>
    <t xml:space="preserve">Средњебанатски  </t>
  </si>
  <si>
    <t xml:space="preserve">Севернобачки  </t>
  </si>
  <si>
    <t>Београд-Сопот</t>
  </si>
  <si>
    <t>Београд-Обреновац</t>
  </si>
  <si>
    <t>Београд-Младеновац</t>
  </si>
  <si>
    <t>Београд-Лазаревац</t>
  </si>
  <si>
    <t>Београд-Гроцка</t>
  </si>
  <si>
    <r>
      <t>Београд-Врачар</t>
    </r>
    <r>
      <rPr>
        <vertAlign val="superscript"/>
        <sz val="8"/>
        <rFont val="Arial"/>
        <family val="2"/>
        <charset val="204"/>
      </rPr>
      <t>2)</t>
    </r>
  </si>
  <si>
    <t>Београд-Барајево</t>
  </si>
  <si>
    <t>Град Београд</t>
  </si>
  <si>
    <t>Република Србија</t>
  </si>
  <si>
    <t>Укупна дужина канализационе мреже, km</t>
  </si>
  <si>
    <t>Укупна дужина водоводне мреже, km</t>
  </si>
  <si>
    <r>
      <t>Пречишћене отпадне воде, хиљ.m</t>
    </r>
    <r>
      <rPr>
        <vertAlign val="superscript"/>
        <sz val="8"/>
        <rFont val="Arial"/>
        <family val="2"/>
        <charset val="204"/>
      </rPr>
      <t>3</t>
    </r>
  </si>
  <si>
    <r>
      <t>Укупне количине отпадних вода, хиљ.m</t>
    </r>
    <r>
      <rPr>
        <vertAlign val="superscript"/>
        <sz val="8"/>
        <rFont val="Arial"/>
        <family val="2"/>
        <charset val="204"/>
      </rPr>
      <t>3</t>
    </r>
  </si>
  <si>
    <r>
      <t>Укупно испоручене количине воде, хиљ.m</t>
    </r>
    <r>
      <rPr>
        <vertAlign val="superscript"/>
        <sz val="8"/>
        <rFont val="Arial"/>
        <family val="2"/>
        <charset val="204"/>
      </rPr>
      <t>31)</t>
    </r>
  </si>
  <si>
    <r>
      <t>Укупно захваћене количине воде, хиљ.m</t>
    </r>
    <r>
      <rPr>
        <vertAlign val="superscript"/>
        <sz val="8"/>
        <rFont val="Arial"/>
        <family val="2"/>
        <charset val="204"/>
      </rPr>
      <t>3</t>
    </r>
  </si>
  <si>
    <t xml:space="preserve">    Управни округ
        Општина</t>
  </si>
  <si>
    <t xml:space="preserve">5-1. ЈАВНИ ВОДОВОД И КАНАЛИЗАЦИЈА , 2006. </t>
  </si>
  <si>
    <t>1</t>
  </si>
  <si>
    <t>9272</t>
  </si>
  <si>
    <t>4036</t>
  </si>
  <si>
    <t>141</t>
  </si>
  <si>
    <t>1357</t>
  </si>
  <si>
    <t>273</t>
  </si>
  <si>
    <t>3</t>
  </si>
  <si>
    <t>230</t>
  </si>
  <si>
    <t>7231</t>
  </si>
  <si>
    <t>20681</t>
  </si>
  <si>
    <t>2</t>
  </si>
  <si>
    <t>20361</t>
  </si>
  <si>
    <t>7814</t>
  </si>
  <si>
    <t>917</t>
  </si>
  <si>
    <t>394</t>
  </si>
  <si>
    <t>832</t>
  </si>
  <si>
    <t>22</t>
  </si>
  <si>
    <t>1496</t>
  </si>
  <si>
    <t>4505</t>
  </si>
  <si>
    <t>33600</t>
  </si>
  <si>
    <t>5678</t>
  </si>
  <si>
    <t>1360</t>
  </si>
  <si>
    <t>186</t>
  </si>
  <si>
    <t>183</t>
  </si>
  <si>
    <t>1650</t>
  </si>
  <si>
    <t>845</t>
  </si>
  <si>
    <t>253</t>
  </si>
  <si>
    <t>4283</t>
  </si>
  <si>
    <t>8564</t>
  </si>
  <si>
    <t>15972</t>
  </si>
  <si>
    <t>18</t>
  </si>
  <si>
    <t>14898</t>
  </si>
  <si>
    <t>5831</t>
  </si>
  <si>
    <t>960</t>
  </si>
  <si>
    <t>1811</t>
  </si>
  <si>
    <t>4674</t>
  </si>
  <si>
    <t>2591</t>
  </si>
  <si>
    <t>460</t>
  </si>
  <si>
    <t>11094</t>
  </si>
  <si>
    <t>21184</t>
  </si>
  <si>
    <t>44702</t>
  </si>
  <si>
    <t>4579</t>
  </si>
  <si>
    <t>3450</t>
  </si>
  <si>
    <t>1200</t>
  </si>
  <si>
    <t>1698</t>
  </si>
  <si>
    <t>699</t>
  </si>
  <si>
    <t>10</t>
  </si>
  <si>
    <t>2674</t>
  </si>
  <si>
    <t>7040</t>
  </si>
  <si>
    <t>16287</t>
  </si>
  <si>
    <t>5</t>
  </si>
  <si>
    <t>10206</t>
  </si>
  <si>
    <t>1825</t>
  </si>
  <si>
    <t>231</t>
  </si>
  <si>
    <t>404</t>
  </si>
  <si>
    <t>2319</t>
  </si>
  <si>
    <t>1078</t>
  </si>
  <si>
    <t>328</t>
  </si>
  <si>
    <t>9450</t>
  </si>
  <si>
    <t>14078</t>
  </si>
  <si>
    <t>26749</t>
  </si>
  <si>
    <t>14649</t>
  </si>
  <si>
    <t>7845</t>
  </si>
  <si>
    <t>486</t>
  </si>
  <si>
    <t>1268</t>
  </si>
  <si>
    <t>1058</t>
  </si>
  <si>
    <t>1236</t>
  </si>
  <si>
    <t>12229</t>
  </si>
  <si>
    <t>35209</t>
  </si>
  <si>
    <t>27</t>
  </si>
  <si>
    <t>79643</t>
  </si>
  <si>
    <t>32161</t>
  </si>
  <si>
    <t>1396</t>
  </si>
  <si>
    <t>5142</t>
  </si>
  <si>
    <t>13360</t>
  </si>
  <si>
    <t>7376</t>
  </si>
  <si>
    <t>1076</t>
  </si>
  <si>
    <t>30463</t>
  </si>
  <si>
    <t>74831</t>
  </si>
  <si>
    <t>193200</t>
  </si>
  <si>
    <t>110</t>
  </si>
  <si>
    <t>7280</t>
  </si>
  <si>
    <t>7594</t>
  </si>
  <si>
    <t>86</t>
  </si>
  <si>
    <t>30</t>
  </si>
  <si>
    <t>236</t>
  </si>
  <si>
    <t>53</t>
  </si>
  <si>
    <t>775</t>
  </si>
  <si>
    <t>15845</t>
  </si>
  <si>
    <t>6098</t>
  </si>
  <si>
    <t>9693</t>
  </si>
  <si>
    <t>1208</t>
  </si>
  <si>
    <t>1158</t>
  </si>
  <si>
    <t>453</t>
  </si>
  <si>
    <t>2104</t>
  </si>
  <si>
    <t>5474</t>
  </si>
  <si>
    <t>22474</t>
  </si>
  <si>
    <t>7171</t>
  </si>
  <si>
    <t>4967</t>
  </si>
  <si>
    <t>3278</t>
  </si>
  <si>
    <t>3685</t>
  </si>
  <si>
    <t>5456</t>
  </si>
  <si>
    <t>5809</t>
  </si>
  <si>
    <t>1176</t>
  </si>
  <si>
    <t>25072</t>
  </si>
  <si>
    <t>39861</t>
  </si>
  <si>
    <t>58967</t>
  </si>
  <si>
    <t>3839</t>
  </si>
  <si>
    <t>3266</t>
  </si>
  <si>
    <t>337</t>
  </si>
  <si>
    <t>1483</t>
  </si>
  <si>
    <t>1617</t>
  </si>
  <si>
    <t>1471</t>
  </si>
  <si>
    <t>17</t>
  </si>
  <si>
    <t>8018</t>
  </si>
  <si>
    <t>12373</t>
  </si>
  <si>
    <t>21298</t>
  </si>
  <si>
    <t>3827</t>
  </si>
  <si>
    <t>2602</t>
  </si>
  <si>
    <t>1470</t>
  </si>
  <si>
    <t>1460</t>
  </si>
  <si>
    <t>1394</t>
  </si>
  <si>
    <t>1023</t>
  </si>
  <si>
    <t>35</t>
  </si>
  <si>
    <t>4679</t>
  </si>
  <si>
    <t>7271</t>
  </si>
  <si>
    <t>16630</t>
  </si>
  <si>
    <t>3601</t>
  </si>
  <si>
    <t>2970</t>
  </si>
  <si>
    <t>368</t>
  </si>
  <si>
    <t>1019</t>
  </si>
  <si>
    <t>1327</t>
  </si>
  <si>
    <t>828</t>
  </si>
  <si>
    <t>389</t>
  </si>
  <si>
    <t>6636</t>
  </si>
  <si>
    <t>11218</t>
  </si>
  <si>
    <t>19176</t>
  </si>
  <si>
    <t>115</t>
  </si>
  <si>
    <t>31816</t>
  </si>
  <si>
    <t>31092</t>
  </si>
  <si>
    <t>5454</t>
  </si>
  <si>
    <t>8941</t>
  </si>
  <si>
    <t>10982</t>
  </si>
  <si>
    <t>9820</t>
  </si>
  <si>
    <t>46562</t>
  </si>
  <si>
    <t>76972</t>
  </si>
  <si>
    <t>154390</t>
  </si>
  <si>
    <t>16</t>
  </si>
  <si>
    <t>32279</t>
  </si>
  <si>
    <t>14041</t>
  </si>
  <si>
    <t>1741</t>
  </si>
  <si>
    <t>1709</t>
  </si>
  <si>
    <t>4650</t>
  </si>
  <si>
    <t>2106</t>
  </si>
  <si>
    <t>10338</t>
  </si>
  <si>
    <t>20134</t>
  </si>
  <si>
    <t>69920</t>
  </si>
  <si>
    <t>14082</t>
  </si>
  <si>
    <t>8280</t>
  </si>
  <si>
    <t>46</t>
  </si>
  <si>
    <t>688</t>
  </si>
  <si>
    <t>2793</t>
  </si>
  <si>
    <t>351</t>
  </si>
  <si>
    <t>4</t>
  </si>
  <si>
    <t>1968</t>
  </si>
  <si>
    <t>5891</t>
  </si>
  <si>
    <t>28987</t>
  </si>
  <si>
    <t>11725</t>
  </si>
  <si>
    <t>4956</t>
  </si>
  <si>
    <t>366</t>
  </si>
  <si>
    <t>2701</t>
  </si>
  <si>
    <t>329</t>
  </si>
  <si>
    <t>2079</t>
  </si>
  <si>
    <t>6967</t>
  </si>
  <si>
    <t>24976</t>
  </si>
  <si>
    <t>10537</t>
  </si>
  <si>
    <t>6004</t>
  </si>
  <si>
    <t>15</t>
  </si>
  <si>
    <t>1150</t>
  </si>
  <si>
    <t>5425</t>
  </si>
  <si>
    <t>820</t>
  </si>
  <si>
    <t>3560</t>
  </si>
  <si>
    <t>12367</t>
  </si>
  <si>
    <t>30073</t>
  </si>
  <si>
    <t>68623</t>
  </si>
  <si>
    <t>33281</t>
  </si>
  <si>
    <t>2168</t>
  </si>
  <si>
    <t>4507</t>
  </si>
  <si>
    <t>15569</t>
  </si>
  <si>
    <t>3606</t>
  </si>
  <si>
    <t>9</t>
  </si>
  <si>
    <t>17945</t>
  </si>
  <si>
    <t>45359</t>
  </si>
  <si>
    <t>153956</t>
  </si>
  <si>
    <t>10764</t>
  </si>
  <si>
    <t>7288</t>
  </si>
  <si>
    <t>554</t>
  </si>
  <si>
    <t>5291</t>
  </si>
  <si>
    <t>3400</t>
  </si>
  <si>
    <t>1778</t>
  </si>
  <si>
    <t>12042</t>
  </si>
  <si>
    <t>20712</t>
  </si>
  <si>
    <t>44609</t>
  </si>
  <si>
    <t>12600</t>
  </si>
  <si>
    <t>14799</t>
  </si>
  <si>
    <t>2329</t>
  </si>
  <si>
    <t>1993</t>
  </si>
  <si>
    <t>973</t>
  </si>
  <si>
    <t>3469</t>
  </si>
  <si>
    <t>7722</t>
  </si>
  <si>
    <t>37457</t>
  </si>
  <si>
    <t>2991</t>
  </si>
  <si>
    <t>1314</t>
  </si>
  <si>
    <t>561</t>
  </si>
  <si>
    <t>665</t>
  </si>
  <si>
    <t>962</t>
  </si>
  <si>
    <t>52</t>
  </si>
  <si>
    <t>8876</t>
  </si>
  <si>
    <t>12403</t>
  </si>
  <si>
    <t>17934</t>
  </si>
  <si>
    <t>2521</t>
  </si>
  <si>
    <t>2055</t>
  </si>
  <si>
    <t>93</t>
  </si>
  <si>
    <t>3232</t>
  </si>
  <si>
    <t>3434</t>
  </si>
  <si>
    <t>555</t>
  </si>
  <si>
    <t>8</t>
  </si>
  <si>
    <t>4712</t>
  </si>
  <si>
    <t>9732</t>
  </si>
  <si>
    <t>17633</t>
  </si>
  <si>
    <t>28876</t>
  </si>
  <si>
    <t>25456</t>
  </si>
  <si>
    <t>1212</t>
  </si>
  <si>
    <t>11517</t>
  </si>
  <si>
    <t>9789</t>
  </si>
  <si>
    <t>4789</t>
  </si>
  <si>
    <t>85</t>
  </si>
  <si>
    <t>29099</t>
  </si>
  <si>
    <t>50569</t>
  </si>
  <si>
    <t>117633</t>
  </si>
  <si>
    <t>11095</t>
  </si>
  <si>
    <t>5301</t>
  </si>
  <si>
    <t>131</t>
  </si>
  <si>
    <t>1043</t>
  </si>
  <si>
    <t>6022</t>
  </si>
  <si>
    <t>956</t>
  </si>
  <si>
    <t>6439</t>
  </si>
  <si>
    <t>14548</t>
  </si>
  <si>
    <t>32118</t>
  </si>
  <si>
    <t>3493</t>
  </si>
  <si>
    <t>677</t>
  </si>
  <si>
    <t>382</t>
  </si>
  <si>
    <t>659</t>
  </si>
  <si>
    <t>4183</t>
  </si>
  <si>
    <t>1091</t>
  </si>
  <si>
    <t>6290</t>
  </si>
  <si>
    <t>11947</t>
  </si>
  <si>
    <t>17158</t>
  </si>
  <si>
    <t>1525</t>
  </si>
  <si>
    <t>510</t>
  </si>
  <si>
    <t>1318</t>
  </si>
  <si>
    <t>1286</t>
  </si>
  <si>
    <t>1299</t>
  </si>
  <si>
    <t>7305</t>
  </si>
  <si>
    <t>10590</t>
  </si>
  <si>
    <t>14718</t>
  </si>
  <si>
    <t>858</t>
  </si>
  <si>
    <t>207</t>
  </si>
  <si>
    <t>473</t>
  </si>
  <si>
    <t>279</t>
  </si>
  <si>
    <t>529</t>
  </si>
  <si>
    <t>1423</t>
  </si>
  <si>
    <t>28</t>
  </si>
  <si>
    <t>5193</t>
  </si>
  <si>
    <t>7397</t>
  </si>
  <si>
    <t>9214</t>
  </si>
  <si>
    <t>4907</t>
  </si>
  <si>
    <t>1957</t>
  </si>
  <si>
    <t>280</t>
  </si>
  <si>
    <t>1198</t>
  </si>
  <si>
    <t>3446</t>
  </si>
  <si>
    <t>1197</t>
  </si>
  <si>
    <t>3961</t>
  </si>
  <si>
    <t>9491</t>
  </si>
  <si>
    <t>17849</t>
  </si>
  <si>
    <t>55</t>
  </si>
  <si>
    <t>7346</t>
  </si>
  <si>
    <t>2422</t>
  </si>
  <si>
    <t>1100</t>
  </si>
  <si>
    <t>6243</t>
  </si>
  <si>
    <t>5504</t>
  </si>
  <si>
    <t>71</t>
  </si>
  <si>
    <t>18683</t>
  </si>
  <si>
    <t>31772</t>
  </si>
  <si>
    <t>45117</t>
  </si>
  <si>
    <t>2681</t>
  </si>
  <si>
    <t>400</t>
  </si>
  <si>
    <t>573</t>
  </si>
  <si>
    <t>566</t>
  </si>
  <si>
    <t>2436</t>
  </si>
  <si>
    <t>4942</t>
  </si>
  <si>
    <t>8673</t>
  </si>
  <si>
    <t>12893</t>
  </si>
  <si>
    <t>2735</t>
  </si>
  <si>
    <t>375</t>
  </si>
  <si>
    <t>1806</t>
  </si>
  <si>
    <t>423</t>
  </si>
  <si>
    <t>979</t>
  </si>
  <si>
    <t>550</t>
  </si>
  <si>
    <t>2265</t>
  </si>
  <si>
    <t>3941</t>
  </si>
  <si>
    <t>9280</t>
  </si>
  <si>
    <t>1125</t>
  </si>
  <si>
    <t>274</t>
  </si>
  <si>
    <t>347</t>
  </si>
  <si>
    <t>413</t>
  </si>
  <si>
    <t>675</t>
  </si>
  <si>
    <t>914</t>
  </si>
  <si>
    <t>3341</t>
  </si>
  <si>
    <t>5292</t>
  </si>
  <si>
    <t>7456</t>
  </si>
  <si>
    <t>2273</t>
  </si>
  <si>
    <t>856</t>
  </si>
  <si>
    <t>785</t>
  </si>
  <si>
    <t>464</t>
  </si>
  <si>
    <t>1004</t>
  </si>
  <si>
    <t>341</t>
  </si>
  <si>
    <t>1397</t>
  </si>
  <si>
    <t>3034</t>
  </si>
  <si>
    <t>7412</t>
  </si>
  <si>
    <t>490</t>
  </si>
  <si>
    <t>21</t>
  </si>
  <si>
    <t>43</t>
  </si>
  <si>
    <t>113</t>
  </si>
  <si>
    <t>233</t>
  </si>
  <si>
    <t>796</t>
  </si>
  <si>
    <t>5129</t>
  </si>
  <si>
    <t>2738</t>
  </si>
  <si>
    <t>34</t>
  </si>
  <si>
    <t>11980</t>
  </si>
  <si>
    <t>21173</t>
  </si>
  <si>
    <t>37837</t>
  </si>
  <si>
    <t>76</t>
  </si>
  <si>
    <t>38528</t>
  </si>
  <si>
    <t>13265</t>
  </si>
  <si>
    <t>6396</t>
  </si>
  <si>
    <t>8828</t>
  </si>
  <si>
    <t>26838</t>
  </si>
  <si>
    <t>14208</t>
  </si>
  <si>
    <t>148</t>
  </si>
  <si>
    <t>59851</t>
  </si>
  <si>
    <t>106918</t>
  </si>
  <si>
    <t>174011</t>
  </si>
  <si>
    <t>855</t>
  </si>
  <si>
    <t>630</t>
  </si>
  <si>
    <t>359</t>
  </si>
  <si>
    <t>278</t>
  </si>
  <si>
    <t>465</t>
  </si>
  <si>
    <t>310</t>
  </si>
  <si>
    <t>4868</t>
  </si>
  <si>
    <t>5746</t>
  </si>
  <si>
    <t>7868</t>
  </si>
  <si>
    <t>3079</t>
  </si>
  <si>
    <t>2495</t>
  </si>
  <si>
    <t>1843</t>
  </si>
  <si>
    <t>3041</t>
  </si>
  <si>
    <t>3791</t>
  </si>
  <si>
    <t>75</t>
  </si>
  <si>
    <t>9042</t>
  </si>
  <si>
    <t>17817</t>
  </si>
  <si>
    <t>28275</t>
  </si>
  <si>
    <t>3704</t>
  </si>
  <si>
    <t>4017</t>
  </si>
  <si>
    <t>1841</t>
  </si>
  <si>
    <t>3724</t>
  </si>
  <si>
    <t>9576</t>
  </si>
  <si>
    <t>4368</t>
  </si>
  <si>
    <t>161</t>
  </si>
  <si>
    <t>20373</t>
  </si>
  <si>
    <t>36024</t>
  </si>
  <si>
    <t>49310</t>
  </si>
  <si>
    <t>484</t>
  </si>
  <si>
    <t>468</t>
  </si>
  <si>
    <t>897</t>
  </si>
  <si>
    <t>1178</t>
  </si>
  <si>
    <t>2455</t>
  </si>
  <si>
    <t>1726</t>
  </si>
  <si>
    <t>151</t>
  </si>
  <si>
    <t>9313</t>
  </si>
  <si>
    <t>14397</t>
  </si>
  <si>
    <t>17424</t>
  </si>
  <si>
    <t>10812</t>
  </si>
  <si>
    <t>9492</t>
  </si>
  <si>
    <t>147</t>
  </si>
  <si>
    <t>2863</t>
  </si>
  <si>
    <t>2451</t>
  </si>
  <si>
    <t>2507</t>
  </si>
  <si>
    <t>2479</t>
  </si>
  <si>
    <t>8622</t>
  </si>
  <si>
    <t>31936</t>
  </si>
  <si>
    <t>2500</t>
  </si>
  <si>
    <t>3094</t>
  </si>
  <si>
    <t>2252</t>
  </si>
  <si>
    <t>3672</t>
  </si>
  <si>
    <t>2007</t>
  </si>
  <si>
    <t>2277</t>
  </si>
  <si>
    <t>19</t>
  </si>
  <si>
    <t>5343</t>
  </si>
  <si>
    <t>10150</t>
  </si>
  <si>
    <t>21678</t>
  </si>
  <si>
    <t>21434</t>
  </si>
  <si>
    <t>20196</t>
  </si>
  <si>
    <t>7339</t>
  </si>
  <si>
    <t>14756</t>
  </si>
  <si>
    <t>20990</t>
  </si>
  <si>
    <t>14979</t>
  </si>
  <si>
    <t>406</t>
  </si>
  <si>
    <t>51418</t>
  </si>
  <si>
    <t>92756</t>
  </si>
  <si>
    <t>156491</t>
  </si>
  <si>
    <t>21352</t>
  </si>
  <si>
    <t>13949</t>
  </si>
  <si>
    <t>256</t>
  </si>
  <si>
    <t>841</t>
  </si>
  <si>
    <t>398</t>
  </si>
  <si>
    <t>237</t>
  </si>
  <si>
    <t>4142</t>
  </si>
  <si>
    <t>39699</t>
  </si>
  <si>
    <t>15746</t>
  </si>
  <si>
    <t>8596</t>
  </si>
  <si>
    <t>2453</t>
  </si>
  <si>
    <t>1803</t>
  </si>
  <si>
    <t>1378</t>
  </si>
  <si>
    <t>2236</t>
  </si>
  <si>
    <t>6515</t>
  </si>
  <si>
    <t>33311</t>
  </si>
  <si>
    <t>15614</t>
  </si>
  <si>
    <t>10601</t>
  </si>
  <si>
    <t>1915</t>
  </si>
  <si>
    <t>1919</t>
  </si>
  <si>
    <t>1183</t>
  </si>
  <si>
    <t>4349</t>
  </si>
  <si>
    <t>8109</t>
  </si>
  <si>
    <t>36239</t>
  </si>
  <si>
    <t>24428</t>
  </si>
  <si>
    <t>19347</t>
  </si>
  <si>
    <t>14</t>
  </si>
  <si>
    <t>6829</t>
  </si>
  <si>
    <t>5035</t>
  </si>
  <si>
    <t>3484</t>
  </si>
  <si>
    <t>12246</t>
  </si>
  <si>
    <t>21213</t>
  </si>
  <si>
    <t>71831</t>
  </si>
  <si>
    <t>2112</t>
  </si>
  <si>
    <t>2651</t>
  </si>
  <si>
    <t>13</t>
  </si>
  <si>
    <t>1032</t>
  </si>
  <si>
    <t>597</t>
  </si>
  <si>
    <t>2364</t>
  </si>
  <si>
    <t>4135</t>
  </si>
  <si>
    <t>10269</t>
  </si>
  <si>
    <t>79252</t>
  </si>
  <si>
    <t>55144</t>
  </si>
  <si>
    <t>12810</t>
  </si>
  <si>
    <t>10630</t>
  </si>
  <si>
    <t>21432</t>
  </si>
  <si>
    <t>44114</t>
  </si>
  <si>
    <t>191349</t>
  </si>
  <si>
    <t>4696</t>
  </si>
  <si>
    <t>5524</t>
  </si>
  <si>
    <t>132</t>
  </si>
  <si>
    <t>6888</t>
  </si>
  <si>
    <t>7058</t>
  </si>
  <si>
    <t>7106</t>
  </si>
  <si>
    <t>48</t>
  </si>
  <si>
    <t>11999</t>
  </si>
  <si>
    <t>26820</t>
  </si>
  <si>
    <t>44060</t>
  </si>
  <si>
    <t>5283</t>
  </si>
  <si>
    <t>8597</t>
  </si>
  <si>
    <t>4537</t>
  </si>
  <si>
    <t>3276</t>
  </si>
  <si>
    <t>2975</t>
  </si>
  <si>
    <t>3895</t>
  </si>
  <si>
    <t>10228</t>
  </si>
  <si>
    <t>28645</t>
  </si>
  <si>
    <t>14093</t>
  </si>
  <si>
    <t>18877</t>
  </si>
  <si>
    <t>3488</t>
  </si>
  <si>
    <t>1358</t>
  </si>
  <si>
    <t>3563</t>
  </si>
  <si>
    <t>2589</t>
  </si>
  <si>
    <t>14855</t>
  </si>
  <si>
    <t>51313</t>
  </si>
  <si>
    <t>15798</t>
  </si>
  <si>
    <t>14758</t>
  </si>
  <si>
    <t>12</t>
  </si>
  <si>
    <t>5744</t>
  </si>
  <si>
    <t>4981</t>
  </si>
  <si>
    <t>3046</t>
  </si>
  <si>
    <t>9045</t>
  </si>
  <si>
    <t>18464</t>
  </si>
  <si>
    <t>54776</t>
  </si>
  <si>
    <t>39870</t>
  </si>
  <si>
    <t>47756</t>
  </si>
  <si>
    <t>144</t>
  </si>
  <si>
    <t>20657</t>
  </si>
  <si>
    <t>16673</t>
  </si>
  <si>
    <t>16690</t>
  </si>
  <si>
    <t>27528</t>
  </si>
  <si>
    <t>70367</t>
  </si>
  <si>
    <t>178794</t>
  </si>
  <si>
    <t>23825</t>
  </si>
  <si>
    <t>9239</t>
  </si>
  <si>
    <t>1168</t>
  </si>
  <si>
    <t>711</t>
  </si>
  <si>
    <t>312</t>
  </si>
  <si>
    <t>399</t>
  </si>
  <si>
    <t>2992</t>
  </si>
  <si>
    <t>37224</t>
  </si>
  <si>
    <t>13653</t>
  </si>
  <si>
    <t>9580</t>
  </si>
  <si>
    <t>3703</t>
  </si>
  <si>
    <t>2412</t>
  </si>
  <si>
    <t>1649</t>
  </si>
  <si>
    <t>2758</t>
  </si>
  <si>
    <t>9572</t>
  </si>
  <si>
    <t>36508</t>
  </si>
  <si>
    <t>46840</t>
  </si>
  <si>
    <t>26195</t>
  </si>
  <si>
    <t>60</t>
  </si>
  <si>
    <t>1655</t>
  </si>
  <si>
    <t>438</t>
  </si>
  <si>
    <t>4327</t>
  </si>
  <si>
    <t>7886</t>
  </si>
  <si>
    <t>80981</t>
  </si>
  <si>
    <t>16713</t>
  </si>
  <si>
    <t>10790</t>
  </si>
  <si>
    <t>2636</t>
  </si>
  <si>
    <t>1388</t>
  </si>
  <si>
    <t>1752</t>
  </si>
  <si>
    <t>9033</t>
  </si>
  <si>
    <t>38262</t>
  </si>
  <si>
    <t>5912</t>
  </si>
  <si>
    <t>7064</t>
  </si>
  <si>
    <t>1405</t>
  </si>
  <si>
    <t>2478</t>
  </si>
  <si>
    <t>671</t>
  </si>
  <si>
    <t>390</t>
  </si>
  <si>
    <t>4046</t>
  </si>
  <si>
    <t>18427</t>
  </si>
  <si>
    <t>7420</t>
  </si>
  <si>
    <t>6223</t>
  </si>
  <si>
    <t>3759</t>
  </si>
  <si>
    <t>2505</t>
  </si>
  <si>
    <t>2126</t>
  </si>
  <si>
    <t>3946</t>
  </si>
  <si>
    <t>8855</t>
  </si>
  <si>
    <t>26257</t>
  </si>
  <si>
    <t>14304</t>
  </si>
  <si>
    <t>739</t>
  </si>
  <si>
    <t>2127</t>
  </si>
  <si>
    <t>1819</t>
  </si>
  <si>
    <t>1770</t>
  </si>
  <si>
    <t>9104</t>
  </si>
  <si>
    <t>33180</t>
  </si>
  <si>
    <t>7014</t>
  </si>
  <si>
    <t>1227</t>
  </si>
  <si>
    <t>1104</t>
  </si>
  <si>
    <t>1613</t>
  </si>
  <si>
    <t>5229</t>
  </si>
  <si>
    <t>20270</t>
  </si>
  <si>
    <t>7120</t>
  </si>
  <si>
    <t>10855</t>
  </si>
  <si>
    <t>3119</t>
  </si>
  <si>
    <t>3170</t>
  </si>
  <si>
    <t>1925</t>
  </si>
  <si>
    <t>2816</t>
  </si>
  <si>
    <t>8846</t>
  </si>
  <si>
    <t>29940</t>
  </si>
  <si>
    <t>5721</t>
  </si>
  <si>
    <t>4186</t>
  </si>
  <si>
    <t>3479</t>
  </si>
  <si>
    <t>2029</t>
  </si>
  <si>
    <t>2116</t>
  </si>
  <si>
    <t>1107</t>
  </si>
  <si>
    <t>6730</t>
  </si>
  <si>
    <t>20116</t>
  </si>
  <si>
    <t>146933</t>
  </si>
  <si>
    <t>100179</t>
  </si>
  <si>
    <t>21760</t>
  </si>
  <si>
    <t>20950</t>
  </si>
  <si>
    <t>13548</t>
  </si>
  <si>
    <t>68</t>
  </si>
  <si>
    <t>20878</t>
  </si>
  <si>
    <t>72293</t>
  </si>
  <si>
    <t>341165</t>
  </si>
  <si>
    <t>10792</t>
  </si>
  <si>
    <t>272</t>
  </si>
  <si>
    <t>999</t>
  </si>
  <si>
    <t>3482</t>
  </si>
  <si>
    <t>1282</t>
  </si>
  <si>
    <t>7806</t>
  </si>
  <si>
    <t>13013</t>
  </si>
  <si>
    <t>30600</t>
  </si>
  <si>
    <t>21855</t>
  </si>
  <si>
    <t>16311</t>
  </si>
  <si>
    <t>1201</t>
  </si>
  <si>
    <t>2093</t>
  </si>
  <si>
    <t>8937</t>
  </si>
  <si>
    <t>2639</t>
  </si>
  <si>
    <t>40</t>
  </si>
  <si>
    <t>8925</t>
  </si>
  <si>
    <t>27741</t>
  </si>
  <si>
    <t>69202</t>
  </si>
  <si>
    <t>9271</t>
  </si>
  <si>
    <t>11214</t>
  </si>
  <si>
    <t>2092</t>
  </si>
  <si>
    <t>1956</t>
  </si>
  <si>
    <t>13189</t>
  </si>
  <si>
    <t>4018</t>
  </si>
  <si>
    <t>1411</t>
  </si>
  <si>
    <t>20140</t>
  </si>
  <si>
    <t>43520</t>
  </si>
  <si>
    <t>68061</t>
  </si>
  <si>
    <t>7762</t>
  </si>
  <si>
    <t>11453</t>
  </si>
  <si>
    <t>497</t>
  </si>
  <si>
    <t>1256</t>
  </si>
  <si>
    <t>7759</t>
  </si>
  <si>
    <t>1289</t>
  </si>
  <si>
    <t>5683</t>
  </si>
  <si>
    <t>17495</t>
  </si>
  <si>
    <t>38463</t>
  </si>
  <si>
    <t>49680</t>
  </si>
  <si>
    <t>44502</t>
  </si>
  <si>
    <t>4062</t>
  </si>
  <si>
    <t>6304</t>
  </si>
  <si>
    <t>33367</t>
  </si>
  <si>
    <t>9228</t>
  </si>
  <si>
    <t>1455</t>
  </si>
  <si>
    <t>42554</t>
  </si>
  <si>
    <t>101769</t>
  </si>
  <si>
    <t>206326</t>
  </si>
  <si>
    <t>92</t>
  </si>
  <si>
    <t>11918</t>
  </si>
  <si>
    <t>15803</t>
  </si>
  <si>
    <t>3422</t>
  </si>
  <si>
    <t>1165</t>
  </si>
  <si>
    <t>4175</t>
  </si>
  <si>
    <t>3550</t>
  </si>
  <si>
    <t>2641</t>
  </si>
  <si>
    <t>22146</t>
  </si>
  <si>
    <t>38055</t>
  </si>
  <si>
    <t>70455</t>
  </si>
  <si>
    <t>2682</t>
  </si>
  <si>
    <t>8307</t>
  </si>
  <si>
    <t>1338</t>
  </si>
  <si>
    <t>1574</t>
  </si>
  <si>
    <t>854</t>
  </si>
  <si>
    <t>4896</t>
  </si>
  <si>
    <t>7706</t>
  </si>
  <si>
    <t>20089</t>
  </si>
  <si>
    <t>3141</t>
  </si>
  <si>
    <t>6173</t>
  </si>
  <si>
    <t>1029</t>
  </si>
  <si>
    <t>284</t>
  </si>
  <si>
    <t>3227</t>
  </si>
  <si>
    <t>2679</t>
  </si>
  <si>
    <t>50</t>
  </si>
  <si>
    <t>6802</t>
  </si>
  <si>
    <t>18177</t>
  </si>
  <si>
    <t>28806</t>
  </si>
  <si>
    <t>19728</t>
  </si>
  <si>
    <t>12358</t>
  </si>
  <si>
    <t>512</t>
  </si>
  <si>
    <t>1530</t>
  </si>
  <si>
    <t>3134</t>
  </si>
  <si>
    <t>1767</t>
  </si>
  <si>
    <t>11</t>
  </si>
  <si>
    <t>9835</t>
  </si>
  <si>
    <t>15623</t>
  </si>
  <si>
    <t>49751</t>
  </si>
  <si>
    <t>98</t>
  </si>
  <si>
    <t>37469</t>
  </si>
  <si>
    <t>42641</t>
  </si>
  <si>
    <t>5015</t>
  </si>
  <si>
    <t>4317</t>
  </si>
  <si>
    <t>12110</t>
  </si>
  <si>
    <t>8850</t>
  </si>
  <si>
    <t>2707</t>
  </si>
  <si>
    <t>43679</t>
  </si>
  <si>
    <t>79561</t>
  </si>
  <si>
    <t>169101</t>
  </si>
  <si>
    <t>1069</t>
  </si>
  <si>
    <t>1746</t>
  </si>
  <si>
    <t>580</t>
  </si>
  <si>
    <t>748</t>
  </si>
  <si>
    <t>3338</t>
  </si>
  <si>
    <t>1074</t>
  </si>
  <si>
    <t>9852</t>
  </si>
  <si>
    <t>15679</t>
  </si>
  <si>
    <t>19908</t>
  </si>
  <si>
    <t>779</t>
  </si>
  <si>
    <t>557</t>
  </si>
  <si>
    <t>1302</t>
  </si>
  <si>
    <t>6451</t>
  </si>
  <si>
    <t>1281</t>
  </si>
  <si>
    <t>142</t>
  </si>
  <si>
    <t>10579</t>
  </si>
  <si>
    <t>21508</t>
  </si>
  <si>
    <t>24646</t>
  </si>
  <si>
    <t>3058</t>
  </si>
  <si>
    <t>774</t>
  </si>
  <si>
    <t>3284</t>
  </si>
  <si>
    <t>3782</t>
  </si>
  <si>
    <t>1497</t>
  </si>
  <si>
    <t>6049</t>
  </si>
  <si>
    <t>13423</t>
  </si>
  <si>
    <t>22977</t>
  </si>
  <si>
    <t>177</t>
  </si>
  <si>
    <t>2733</t>
  </si>
  <si>
    <t>4872</t>
  </si>
  <si>
    <t>965</t>
  </si>
  <si>
    <t>1224</t>
  </si>
  <si>
    <t>3005</t>
  </si>
  <si>
    <t>1999</t>
  </si>
  <si>
    <t>15519</t>
  </si>
  <si>
    <t>21824</t>
  </si>
  <si>
    <t>31795</t>
  </si>
  <si>
    <t>65</t>
  </si>
  <si>
    <t>1980</t>
  </si>
  <si>
    <t>1624</t>
  </si>
  <si>
    <t>986</t>
  </si>
  <si>
    <t>2217</t>
  </si>
  <si>
    <t>4655</t>
  </si>
  <si>
    <t>3023</t>
  </si>
  <si>
    <t>42</t>
  </si>
  <si>
    <t>15592</t>
  </si>
  <si>
    <t>26360</t>
  </si>
  <si>
    <t>33232</t>
  </si>
  <si>
    <t>4513</t>
  </si>
  <si>
    <t>5634</t>
  </si>
  <si>
    <t>349</t>
  </si>
  <si>
    <t>1506</t>
  </si>
  <si>
    <t>3416</t>
  </si>
  <si>
    <t>10936</t>
  </si>
  <si>
    <t>17220</t>
  </si>
  <si>
    <t>29222</t>
  </si>
  <si>
    <t>440</t>
  </si>
  <si>
    <t>14132</t>
  </si>
  <si>
    <t>16702</t>
  </si>
  <si>
    <t>4211</t>
  </si>
  <si>
    <t>10281</t>
  </si>
  <si>
    <t>24647</t>
  </si>
  <si>
    <t>10685</t>
  </si>
  <si>
    <t>623</t>
  </si>
  <si>
    <t>68527</t>
  </si>
  <si>
    <t>116014</t>
  </si>
  <si>
    <t>161780</t>
  </si>
  <si>
    <t>6</t>
  </si>
  <si>
    <t>1363</t>
  </si>
  <si>
    <t>1626</t>
  </si>
  <si>
    <t>1056</t>
  </si>
  <si>
    <t>4623</t>
  </si>
  <si>
    <t>4815</t>
  </si>
  <si>
    <t>2027</t>
  </si>
  <si>
    <t>263</t>
  </si>
  <si>
    <t>10420</t>
  </si>
  <si>
    <t>18390</t>
  </si>
  <si>
    <t>27064</t>
  </si>
  <si>
    <t>1000</t>
  </si>
  <si>
    <t>372</t>
  </si>
  <si>
    <t>3476</t>
  </si>
  <si>
    <t>1033</t>
  </si>
  <si>
    <t>879</t>
  </si>
  <si>
    <t>7354</t>
  </si>
  <si>
    <t>13649</t>
  </si>
  <si>
    <t>17191</t>
  </si>
  <si>
    <t>69</t>
  </si>
  <si>
    <t>258</t>
  </si>
  <si>
    <t>157</t>
  </si>
  <si>
    <t>653</t>
  </si>
  <si>
    <t>182</t>
  </si>
  <si>
    <t>41</t>
  </si>
  <si>
    <t>3105</t>
  </si>
  <si>
    <t>4051</t>
  </si>
  <si>
    <t>4535</t>
  </si>
  <si>
    <t>20</t>
  </si>
  <si>
    <t>6844</t>
  </si>
  <si>
    <t>7136</t>
  </si>
  <si>
    <t>6927</t>
  </si>
  <si>
    <t>9341</t>
  </si>
  <si>
    <t>2959</t>
  </si>
  <si>
    <t>17519</t>
  </si>
  <si>
    <t>32745</t>
  </si>
  <si>
    <t>54076</t>
  </si>
  <si>
    <t>2718</t>
  </si>
  <si>
    <t>4156</t>
  </si>
  <si>
    <t>3553</t>
  </si>
  <si>
    <t>4072</t>
  </si>
  <si>
    <t>1960</t>
  </si>
  <si>
    <t>425</t>
  </si>
  <si>
    <t>9808</t>
  </si>
  <si>
    <t>16714</t>
  </si>
  <si>
    <t>27182</t>
  </si>
  <si>
    <t>31</t>
  </si>
  <si>
    <t>149</t>
  </si>
  <si>
    <t>244</t>
  </si>
  <si>
    <t>692</t>
  </si>
  <si>
    <t>2019</t>
  </si>
  <si>
    <t>1246</t>
  </si>
  <si>
    <t>5029</t>
  </si>
  <si>
    <t>9053</t>
  </si>
  <si>
    <t>10441</t>
  </si>
  <si>
    <t>2383</t>
  </si>
  <si>
    <t>3584</t>
  </si>
  <si>
    <t>2212</t>
  </si>
  <si>
    <t>1519</t>
  </si>
  <si>
    <t>150</t>
  </si>
  <si>
    <t>11745</t>
  </si>
  <si>
    <t>16840</t>
  </si>
  <si>
    <t>25867</t>
  </si>
  <si>
    <t>57</t>
  </si>
  <si>
    <t>14289</t>
  </si>
  <si>
    <t>17843</t>
  </si>
  <si>
    <t>2734</t>
  </si>
  <si>
    <t>19991</t>
  </si>
  <si>
    <t>26588</t>
  </si>
  <si>
    <t>10926</t>
  </si>
  <si>
    <t>2581</t>
  </si>
  <si>
    <t>64980</t>
  </si>
  <si>
    <t>111442</t>
  </si>
  <si>
    <t>166356</t>
  </si>
  <si>
    <t>94</t>
  </si>
  <si>
    <t>674</t>
  </si>
  <si>
    <t>1623</t>
  </si>
  <si>
    <t>1657</t>
  </si>
  <si>
    <t>4699</t>
  </si>
  <si>
    <t>1979</t>
  </si>
  <si>
    <t>19943</t>
  </si>
  <si>
    <t>30508</t>
  </si>
  <si>
    <t>35388</t>
  </si>
  <si>
    <t>3233</t>
  </si>
  <si>
    <t>5438</t>
  </si>
  <si>
    <t>1025</t>
  </si>
  <si>
    <t>3846</t>
  </si>
  <si>
    <t>9252</t>
  </si>
  <si>
    <t>3085</t>
  </si>
  <si>
    <t>540</t>
  </si>
  <si>
    <t>18083</t>
  </si>
  <si>
    <t>35480</t>
  </si>
  <si>
    <t>49038</t>
  </si>
  <si>
    <t>493</t>
  </si>
  <si>
    <t>1337</t>
  </si>
  <si>
    <t>612</t>
  </si>
  <si>
    <t>1171</t>
  </si>
  <si>
    <t>2213</t>
  </si>
  <si>
    <t>2368</t>
  </si>
  <si>
    <t>1191</t>
  </si>
  <si>
    <t>13523</t>
  </si>
  <si>
    <t>20013</t>
  </si>
  <si>
    <t>23644</t>
  </si>
  <si>
    <t>8177</t>
  </si>
  <si>
    <t>7712</t>
  </si>
  <si>
    <t>286</t>
  </si>
  <si>
    <t>2089</t>
  </si>
  <si>
    <t>2796</t>
  </si>
  <si>
    <t>890</t>
  </si>
  <si>
    <t>58</t>
  </si>
  <si>
    <t>7013</t>
  </si>
  <si>
    <t>14533</t>
  </si>
  <si>
    <t>32801</t>
  </si>
  <si>
    <t>10051</t>
  </si>
  <si>
    <t>15590</t>
  </si>
  <si>
    <t>2611</t>
  </si>
  <si>
    <t>2523</t>
  </si>
  <si>
    <t>664</t>
  </si>
  <si>
    <t>5049</t>
  </si>
  <si>
    <t>8929</t>
  </si>
  <si>
    <t>37212</t>
  </si>
  <si>
    <t>264</t>
  </si>
  <si>
    <t>564</t>
  </si>
  <si>
    <t>876</t>
  </si>
  <si>
    <t>1747</t>
  </si>
  <si>
    <t>2678</t>
  </si>
  <si>
    <t>735</t>
  </si>
  <si>
    <t>12383</t>
  </si>
  <si>
    <t>18217</t>
  </si>
  <si>
    <t>21761</t>
  </si>
  <si>
    <t>2942</t>
  </si>
  <si>
    <t>2607</t>
  </si>
  <si>
    <t>496</t>
  </si>
  <si>
    <t>1920</t>
  </si>
  <si>
    <t>122</t>
  </si>
  <si>
    <t>8519</t>
  </si>
  <si>
    <t>14897</t>
  </si>
  <si>
    <t>143</t>
  </si>
  <si>
    <t>1874</t>
  </si>
  <si>
    <t>1408</t>
  </si>
  <si>
    <t>1261</t>
  </si>
  <si>
    <t>2802</t>
  </si>
  <si>
    <t>2583</t>
  </si>
  <si>
    <t>1013</t>
  </si>
  <si>
    <t>13699</t>
  </si>
  <si>
    <t>21304</t>
  </si>
  <si>
    <t>26643</t>
  </si>
  <si>
    <t>27708</t>
  </si>
  <si>
    <t>36279</t>
  </si>
  <si>
    <t>4644</t>
  </si>
  <si>
    <t>14878</t>
  </si>
  <si>
    <t>28883</t>
  </si>
  <si>
    <t>15315</t>
  </si>
  <si>
    <t>5696</t>
  </si>
  <si>
    <t>94600</t>
  </si>
  <si>
    <t>157503</t>
  </si>
  <si>
    <t>241384</t>
  </si>
  <si>
    <t>744</t>
  </si>
  <si>
    <t>3008</t>
  </si>
  <si>
    <t>939</t>
  </si>
  <si>
    <t>1982</t>
  </si>
  <si>
    <t>6316</t>
  </si>
  <si>
    <t>3909</t>
  </si>
  <si>
    <t>989</t>
  </si>
  <si>
    <t>16074</t>
  </si>
  <si>
    <t>30635</t>
  </si>
  <si>
    <t>37365</t>
  </si>
  <si>
    <t>166</t>
  </si>
  <si>
    <t>1663</t>
  </si>
  <si>
    <t>1907</t>
  </si>
  <si>
    <t>3268</t>
  </si>
  <si>
    <t>3753</t>
  </si>
  <si>
    <t>3189</t>
  </si>
  <si>
    <t>602</t>
  </si>
  <si>
    <t>20080</t>
  </si>
  <si>
    <t>31137</t>
  </si>
  <si>
    <t>38806</t>
  </si>
  <si>
    <t>87</t>
  </si>
  <si>
    <t>241</t>
  </si>
  <si>
    <t>418</t>
  </si>
  <si>
    <t>1267</t>
  </si>
  <si>
    <t>3081</t>
  </si>
  <si>
    <t>1361</t>
  </si>
  <si>
    <t>579</t>
  </si>
  <si>
    <t>18139</t>
  </si>
  <si>
    <t>24895</t>
  </si>
  <si>
    <t>27579</t>
  </si>
  <si>
    <t>5089</t>
  </si>
  <si>
    <t>3517</t>
  </si>
  <si>
    <t>6517</t>
  </si>
  <si>
    <t>13150</t>
  </si>
  <si>
    <t>8459</t>
  </si>
  <si>
    <t>2170</t>
  </si>
  <si>
    <t>54293</t>
  </si>
  <si>
    <t>86667</t>
  </si>
  <si>
    <t>103750</t>
  </si>
  <si>
    <t>323</t>
  </si>
  <si>
    <t>2861</t>
  </si>
  <si>
    <t>2398</t>
  </si>
  <si>
    <t>2101</t>
  </si>
  <si>
    <t>8140</t>
  </si>
  <si>
    <t>2772</t>
  </si>
  <si>
    <t>726</t>
  </si>
  <si>
    <t>16777</t>
  </si>
  <si>
    <t>29637</t>
  </si>
  <si>
    <t>37325</t>
  </si>
  <si>
    <t>3036</t>
  </si>
  <si>
    <t>2858</t>
  </si>
  <si>
    <t>3104</t>
  </si>
  <si>
    <t>3327</t>
  </si>
  <si>
    <t>3048</t>
  </si>
  <si>
    <t>245</t>
  </si>
  <si>
    <t>4490</t>
  </si>
  <si>
    <t>12085</t>
  </si>
  <si>
    <t>21083</t>
  </si>
  <si>
    <t>36</t>
  </si>
  <si>
    <t>2814</t>
  </si>
  <si>
    <t>3065</t>
  </si>
  <si>
    <t>4101</t>
  </si>
  <si>
    <t>1381</t>
  </si>
  <si>
    <t>7102</t>
  </si>
  <si>
    <t>13499</t>
  </si>
  <si>
    <t>21783</t>
  </si>
  <si>
    <t>2849</t>
  </si>
  <si>
    <t>3843</t>
  </si>
  <si>
    <t>2287</t>
  </si>
  <si>
    <t>2998</t>
  </si>
  <si>
    <t>646</t>
  </si>
  <si>
    <t>5338</t>
  </si>
  <si>
    <t>9359</t>
  </si>
  <si>
    <t>18338</t>
  </si>
  <si>
    <t>1425</t>
  </si>
  <si>
    <t>2164</t>
  </si>
  <si>
    <t>721</t>
  </si>
  <si>
    <t>2225</t>
  </si>
  <si>
    <t>816</t>
  </si>
  <si>
    <t>5734</t>
  </si>
  <si>
    <t>9427</t>
  </si>
  <si>
    <t>13780</t>
  </si>
  <si>
    <t>10294</t>
  </si>
  <si>
    <t>11361</t>
  </si>
  <si>
    <t>7809</t>
  </si>
  <si>
    <t>8585</t>
  </si>
  <si>
    <t>3580</t>
  </si>
  <si>
    <t>77</t>
  </si>
  <si>
    <t>14695</t>
  </si>
  <si>
    <t>28724</t>
  </si>
  <si>
    <t>58205</t>
  </si>
  <si>
    <t>402</t>
  </si>
  <si>
    <t>23279</t>
  </si>
  <si>
    <t>25689</t>
  </si>
  <si>
    <t>23</t>
  </si>
  <si>
    <t>29376</t>
  </si>
  <si>
    <t>12243</t>
  </si>
  <si>
    <t>1141</t>
  </si>
  <si>
    <t>54136</t>
  </si>
  <si>
    <t>102731</t>
  </si>
  <si>
    <t>170514</t>
  </si>
  <si>
    <t>1316</t>
  </si>
  <si>
    <t>171</t>
  </si>
  <si>
    <t>3353</t>
  </si>
  <si>
    <t>9526</t>
  </si>
  <si>
    <t>5453</t>
  </si>
  <si>
    <t>1854</t>
  </si>
  <si>
    <t>35600</t>
  </si>
  <si>
    <t>54142</t>
  </si>
  <si>
    <t>60531</t>
  </si>
  <si>
    <t>2267</t>
  </si>
  <si>
    <t>1014</t>
  </si>
  <si>
    <t>521</t>
  </si>
  <si>
    <t>1433</t>
  </si>
  <si>
    <t>334</t>
  </si>
  <si>
    <t>1495</t>
  </si>
  <si>
    <t>3966</t>
  </si>
  <si>
    <t>7768</t>
  </si>
  <si>
    <t>4913</t>
  </si>
  <si>
    <t>1675</t>
  </si>
  <si>
    <t>2169</t>
  </si>
  <si>
    <t>3456</t>
  </si>
  <si>
    <t>2304</t>
  </si>
  <si>
    <t>307</t>
  </si>
  <si>
    <t>3719</t>
  </si>
  <si>
    <t>11391</t>
  </si>
  <si>
    <t>20148</t>
  </si>
  <si>
    <t>1569</t>
  </si>
  <si>
    <t>2446</t>
  </si>
  <si>
    <t>6233</t>
  </si>
  <si>
    <t>3447</t>
  </si>
  <si>
    <t>16704</t>
  </si>
  <si>
    <t>28425</t>
  </si>
  <si>
    <t>36038</t>
  </si>
  <si>
    <t>3420</t>
  </si>
  <si>
    <t>1531</t>
  </si>
  <si>
    <t>2377</t>
  </si>
  <si>
    <t>4958</t>
  </si>
  <si>
    <t>4686</t>
  </si>
  <si>
    <t>12616</t>
  </si>
  <si>
    <t>19971</t>
  </si>
  <si>
    <t>651</t>
  </si>
  <si>
    <t>661</t>
  </si>
  <si>
    <t>83</t>
  </si>
  <si>
    <t>2196</t>
  </si>
  <si>
    <t>2974</t>
  </si>
  <si>
    <t>317</t>
  </si>
  <si>
    <t>9056</t>
  </si>
  <si>
    <t>14839</t>
  </si>
  <si>
    <t>18506</t>
  </si>
  <si>
    <t>242</t>
  </si>
  <si>
    <t>1490</t>
  </si>
  <si>
    <t>1913</t>
  </si>
  <si>
    <t>3399</t>
  </si>
  <si>
    <t>1901</t>
  </si>
  <si>
    <t>411</t>
  </si>
  <si>
    <t>15052</t>
  </si>
  <si>
    <t>22775</t>
  </si>
  <si>
    <t>27168</t>
  </si>
  <si>
    <t>982</t>
  </si>
  <si>
    <t>1566</t>
  </si>
  <si>
    <t>4559</t>
  </si>
  <si>
    <t>1444</t>
  </si>
  <si>
    <t>19082</t>
  </si>
  <si>
    <t>27974</t>
  </si>
  <si>
    <t>727</t>
  </si>
  <si>
    <t>17720</t>
  </si>
  <si>
    <t>9284</t>
  </si>
  <si>
    <t>330</t>
  </si>
  <si>
    <t>16541</t>
  </si>
  <si>
    <t>36538</t>
  </si>
  <si>
    <t>20789</t>
  </si>
  <si>
    <t>5527</t>
  </si>
  <si>
    <t>105394</t>
  </si>
  <si>
    <t>176128</t>
  </si>
  <si>
    <t>220730</t>
  </si>
  <si>
    <t>548</t>
  </si>
  <si>
    <t>1094</t>
  </si>
  <si>
    <t>495</t>
  </si>
  <si>
    <t>670</t>
  </si>
  <si>
    <t>732</t>
  </si>
  <si>
    <t>1970</t>
  </si>
  <si>
    <t>12878</t>
  </si>
  <si>
    <t>21553</t>
  </si>
  <si>
    <t>38086</t>
  </si>
  <si>
    <t>41625</t>
  </si>
  <si>
    <t>391</t>
  </si>
  <si>
    <t>70</t>
  </si>
  <si>
    <t>1064</t>
  </si>
  <si>
    <t>1143</t>
  </si>
  <si>
    <t>6048</t>
  </si>
  <si>
    <t>20752</t>
  </si>
  <si>
    <t>29196</t>
  </si>
  <si>
    <t>29957</t>
  </si>
  <si>
    <t>214</t>
  </si>
  <si>
    <t>376</t>
  </si>
  <si>
    <t>332</t>
  </si>
  <si>
    <t>1618</t>
  </si>
  <si>
    <t>2932</t>
  </si>
  <si>
    <t>3949</t>
  </si>
  <si>
    <t>12665</t>
  </si>
  <si>
    <t>31946</t>
  </si>
  <si>
    <t>51770</t>
  </si>
  <si>
    <t>56523</t>
  </si>
  <si>
    <t>397</t>
  </si>
  <si>
    <t>766</t>
  </si>
  <si>
    <t>269</t>
  </si>
  <si>
    <t>127</t>
  </si>
  <si>
    <t>611</t>
  </si>
  <si>
    <t>1552</t>
  </si>
  <si>
    <t>3567</t>
  </si>
  <si>
    <t>9195</t>
  </si>
  <si>
    <t>26660</t>
  </si>
  <si>
    <t>41537</t>
  </si>
  <si>
    <t>43707</t>
  </si>
  <si>
    <t>891</t>
  </si>
  <si>
    <t>1116</t>
  </si>
  <si>
    <t>849</t>
  </si>
  <si>
    <t>211</t>
  </si>
  <si>
    <t>1995</t>
  </si>
  <si>
    <t>3727</t>
  </si>
  <si>
    <t>2965</t>
  </si>
  <si>
    <t>20451</t>
  </si>
  <si>
    <t>31512</t>
  </si>
  <si>
    <t>34599</t>
  </si>
  <si>
    <t>1093</t>
  </si>
  <si>
    <t>437</t>
  </si>
  <si>
    <t>487</t>
  </si>
  <si>
    <t>1142</t>
  </si>
  <si>
    <t>1355</t>
  </si>
  <si>
    <t>1799</t>
  </si>
  <si>
    <t>1654</t>
  </si>
  <si>
    <t>8839</t>
  </si>
  <si>
    <t>13987</t>
  </si>
  <si>
    <t>17231</t>
  </si>
  <si>
    <t>1922</t>
  </si>
  <si>
    <t>289</t>
  </si>
  <si>
    <t>791</t>
  </si>
  <si>
    <t>839</t>
  </si>
  <si>
    <t>1130</t>
  </si>
  <si>
    <t>1606</t>
  </si>
  <si>
    <t>6828</t>
  </si>
  <si>
    <t>19222</t>
  </si>
  <si>
    <t>29056</t>
  </si>
  <si>
    <t>32906</t>
  </si>
  <si>
    <t>2145</t>
  </si>
  <si>
    <t>8595</t>
  </si>
  <si>
    <t>2828</t>
  </si>
  <si>
    <t>2497</t>
  </si>
  <si>
    <t>5339</t>
  </si>
  <si>
    <t>11102</t>
  </si>
  <si>
    <t>17761</t>
  </si>
  <si>
    <t>52233</t>
  </si>
  <si>
    <t>149423</t>
  </si>
  <si>
    <t>235144</t>
  </si>
  <si>
    <t>256548</t>
  </si>
  <si>
    <t>998</t>
  </si>
  <si>
    <t>1640</t>
  </si>
  <si>
    <t>62</t>
  </si>
  <si>
    <t>1048</t>
  </si>
  <si>
    <t>4064</t>
  </si>
  <si>
    <t>12711</t>
  </si>
  <si>
    <t>19391</t>
  </si>
  <si>
    <t>22157</t>
  </si>
  <si>
    <t>7</t>
  </si>
  <si>
    <t>443</t>
  </si>
  <si>
    <t>66</t>
  </si>
  <si>
    <t>461</t>
  </si>
  <si>
    <t>479</t>
  </si>
  <si>
    <t>7403</t>
  </si>
  <si>
    <t>6200</t>
  </si>
  <si>
    <t>14719</t>
  </si>
  <si>
    <t>15355</t>
  </si>
  <si>
    <t>64</t>
  </si>
  <si>
    <t>297</t>
  </si>
  <si>
    <t>370</t>
  </si>
  <si>
    <t>210</t>
  </si>
  <si>
    <t>1296</t>
  </si>
  <si>
    <t>2565</t>
  </si>
  <si>
    <t>257</t>
  </si>
  <si>
    <t>51</t>
  </si>
  <si>
    <t>505</t>
  </si>
  <si>
    <t>616</t>
  </si>
  <si>
    <t>13643</t>
  </si>
  <si>
    <t>10891</t>
  </si>
  <si>
    <t>25933</t>
  </si>
  <si>
    <t>26366</t>
  </si>
  <si>
    <t>1239</t>
  </si>
  <si>
    <t>367</t>
  </si>
  <si>
    <t>1991</t>
  </si>
  <si>
    <t>4735</t>
  </si>
  <si>
    <t>10183</t>
  </si>
  <si>
    <t>27055</t>
  </si>
  <si>
    <t>45398</t>
  </si>
  <si>
    <t>51199</t>
  </si>
  <si>
    <t>1445</t>
  </si>
  <si>
    <t>1987</t>
  </si>
  <si>
    <t>32</t>
  </si>
  <si>
    <t>59</t>
  </si>
  <si>
    <t>1117</t>
  </si>
  <si>
    <t>1636</t>
  </si>
  <si>
    <t>8744</t>
  </si>
  <si>
    <t>17341</t>
  </si>
  <si>
    <t>30894</t>
  </si>
  <si>
    <t>34854</t>
  </si>
  <si>
    <t>503</t>
  </si>
  <si>
    <t>295</t>
  </si>
  <si>
    <t>1169</t>
  </si>
  <si>
    <t>21807</t>
  </si>
  <si>
    <t>32619</t>
  </si>
  <si>
    <t>33645</t>
  </si>
  <si>
    <t>1084</t>
  </si>
  <si>
    <t>492</t>
  </si>
  <si>
    <t>80</t>
  </si>
  <si>
    <t>191</t>
  </si>
  <si>
    <t>1871</t>
  </si>
  <si>
    <t>3169</t>
  </si>
  <si>
    <t>11993</t>
  </si>
  <si>
    <t>23158</t>
  </si>
  <si>
    <t>40944</t>
  </si>
  <si>
    <t>42883</t>
  </si>
  <si>
    <t>1703</t>
  </si>
  <si>
    <t>342</t>
  </si>
  <si>
    <t>467</t>
  </si>
  <si>
    <t>401</t>
  </si>
  <si>
    <t>288</t>
  </si>
  <si>
    <t>3641</t>
  </si>
  <si>
    <t>5278</t>
  </si>
  <si>
    <t>8740</t>
  </si>
  <si>
    <t>107</t>
  </si>
  <si>
    <t>240</t>
  </si>
  <si>
    <t>78</t>
  </si>
  <si>
    <t>669</t>
  </si>
  <si>
    <t>2743</t>
  </si>
  <si>
    <t>9050</t>
  </si>
  <si>
    <t>13170</t>
  </si>
  <si>
    <t>14042</t>
  </si>
  <si>
    <t>277</t>
  </si>
  <si>
    <t>1031</t>
  </si>
  <si>
    <t>455</t>
  </si>
  <si>
    <t>463</t>
  </si>
  <si>
    <t>1488</t>
  </si>
  <si>
    <t>2555</t>
  </si>
  <si>
    <t>13327</t>
  </si>
  <si>
    <t>25458</t>
  </si>
  <si>
    <t>44813</t>
  </si>
  <si>
    <t>47190</t>
  </si>
  <si>
    <t>444</t>
  </si>
  <si>
    <t>159</t>
  </si>
  <si>
    <t>691</t>
  </si>
  <si>
    <t>451</t>
  </si>
  <si>
    <t>10763</t>
  </si>
  <si>
    <t>9312</t>
  </si>
  <si>
    <t>24863</t>
  </si>
  <si>
    <t>26442</t>
  </si>
  <si>
    <t>6185</t>
  </si>
  <si>
    <t>11614</t>
  </si>
  <si>
    <t>3564</t>
  </si>
  <si>
    <t>11210</t>
  </si>
  <si>
    <t>17047</t>
  </si>
  <si>
    <t>90915</t>
  </si>
  <si>
    <t>167479</t>
  </si>
  <si>
    <t>299318</t>
  </si>
  <si>
    <t>325438</t>
  </si>
  <si>
    <t>1715</t>
  </si>
  <si>
    <t>3247</t>
  </si>
  <si>
    <t>4546</t>
  </si>
  <si>
    <t>650</t>
  </si>
  <si>
    <t>2449</t>
  </si>
  <si>
    <t>2026</t>
  </si>
  <si>
    <t>23859</t>
  </si>
  <si>
    <t>57400</t>
  </si>
  <si>
    <t>90273</t>
  </si>
  <si>
    <t>100661</t>
  </si>
  <si>
    <t>518</t>
  </si>
  <si>
    <t>1805</t>
  </si>
  <si>
    <t>565</t>
  </si>
  <si>
    <t>153</t>
  </si>
  <si>
    <t>1718</t>
  </si>
  <si>
    <t>8642</t>
  </si>
  <si>
    <t>18349</t>
  </si>
  <si>
    <t>31106</t>
  </si>
  <si>
    <t>34197</t>
  </si>
  <si>
    <t>618</t>
  </si>
  <si>
    <t>82</t>
  </si>
  <si>
    <t>281</t>
  </si>
  <si>
    <t>2898</t>
  </si>
  <si>
    <t>9568</t>
  </si>
  <si>
    <t>27134</t>
  </si>
  <si>
    <t>41810</t>
  </si>
  <si>
    <t>43925</t>
  </si>
  <si>
    <t>1739</t>
  </si>
  <si>
    <t>1492</t>
  </si>
  <si>
    <t>111</t>
  </si>
  <si>
    <t>117</t>
  </si>
  <si>
    <t>722</t>
  </si>
  <si>
    <t>11541</t>
  </si>
  <si>
    <t>20525</t>
  </si>
  <si>
    <t>24505</t>
  </si>
  <si>
    <t>4252</t>
  </si>
  <si>
    <t>7162</t>
  </si>
  <si>
    <t>6486</t>
  </si>
  <si>
    <t>6394</t>
  </si>
  <si>
    <t>7364</t>
  </si>
  <si>
    <t>47790</t>
  </si>
  <si>
    <t>114424</t>
  </si>
  <si>
    <t>183714</t>
  </si>
  <si>
    <t>203288</t>
  </si>
  <si>
    <t>2513</t>
  </si>
  <si>
    <t>128</t>
  </si>
  <si>
    <t>905</t>
  </si>
  <si>
    <t>407</t>
  </si>
  <si>
    <t>12139</t>
  </si>
  <si>
    <t>14796</t>
  </si>
  <si>
    <t>31211</t>
  </si>
  <si>
    <t>34449</t>
  </si>
  <si>
    <t>720</t>
  </si>
  <si>
    <t>2415</t>
  </si>
  <si>
    <t>168</t>
  </si>
  <si>
    <t>474</t>
  </si>
  <si>
    <t>2200</t>
  </si>
  <si>
    <t>5620</t>
  </si>
  <si>
    <t>12179</t>
  </si>
  <si>
    <t>38316</t>
  </si>
  <si>
    <t>58981</t>
  </si>
  <si>
    <t>63322</t>
  </si>
  <si>
    <t>985</t>
  </si>
  <si>
    <t>353</t>
  </si>
  <si>
    <t>1984</t>
  </si>
  <si>
    <t>9706</t>
  </si>
  <si>
    <t>15277</t>
  </si>
  <si>
    <t>16823</t>
  </si>
  <si>
    <t>298</t>
  </si>
  <si>
    <t>172</t>
  </si>
  <si>
    <t>1766</t>
  </si>
  <si>
    <t>1678</t>
  </si>
  <si>
    <t>12063</t>
  </si>
  <si>
    <t>26666</t>
  </si>
  <si>
    <t>42710</t>
  </si>
  <si>
    <t>47834</t>
  </si>
  <si>
    <t>660</t>
  </si>
  <si>
    <t>2056</t>
  </si>
  <si>
    <t>106</t>
  </si>
  <si>
    <t>1090</t>
  </si>
  <si>
    <t>9814</t>
  </si>
  <si>
    <t>22387</t>
  </si>
  <si>
    <t>34798</t>
  </si>
  <si>
    <t>37780</t>
  </si>
  <si>
    <t>1035</t>
  </si>
  <si>
    <t>4747</t>
  </si>
  <si>
    <t>3931</t>
  </si>
  <si>
    <t>1849</t>
  </si>
  <si>
    <t>133</t>
  </si>
  <si>
    <t>1532</t>
  </si>
  <si>
    <t>1172</t>
  </si>
  <si>
    <t>15153</t>
  </si>
  <si>
    <t>28386</t>
  </si>
  <si>
    <t>50330</t>
  </si>
  <si>
    <t>62025</t>
  </si>
  <si>
    <t>4005</t>
  </si>
  <si>
    <t>1323</t>
  </si>
  <si>
    <t>384</t>
  </si>
  <si>
    <t>945</t>
  </si>
  <si>
    <t>1083</t>
  </si>
  <si>
    <t>642</t>
  </si>
  <si>
    <t>4519</t>
  </si>
  <si>
    <t>13301</t>
  </si>
  <si>
    <t>20916</t>
  </si>
  <si>
    <t>27705</t>
  </si>
  <si>
    <t>84</t>
  </si>
  <si>
    <t>5056</t>
  </si>
  <si>
    <t>800</t>
  </si>
  <si>
    <t>218</t>
  </si>
  <si>
    <t>138</t>
  </si>
  <si>
    <t>1055</t>
  </si>
  <si>
    <t>1186</t>
  </si>
  <si>
    <t>11223</t>
  </si>
  <si>
    <t>30338</t>
  </si>
  <si>
    <t>45100</t>
  </si>
  <si>
    <t>51396</t>
  </si>
  <si>
    <t>4633</t>
  </si>
  <si>
    <t>25040</t>
  </si>
  <si>
    <t>7380</t>
  </si>
  <si>
    <t>2929</t>
  </si>
  <si>
    <t>10472</t>
  </si>
  <si>
    <t>13806</t>
  </si>
  <si>
    <t>79771</t>
  </si>
  <si>
    <t>183896</t>
  </si>
  <si>
    <t>299323</t>
  </si>
  <si>
    <t>341334</t>
  </si>
  <si>
    <t>1028</t>
  </si>
  <si>
    <t>5708</t>
  </si>
  <si>
    <t>1522</t>
  </si>
  <si>
    <t>179</t>
  </si>
  <si>
    <t>163</t>
  </si>
  <si>
    <t>888</t>
  </si>
  <si>
    <t>3536</t>
  </si>
  <si>
    <t>10084</t>
  </si>
  <si>
    <t>20395</t>
  </si>
  <si>
    <t>28995</t>
  </si>
  <si>
    <t>129</t>
  </si>
  <si>
    <t>189</t>
  </si>
  <si>
    <t>124</t>
  </si>
  <si>
    <t>294</t>
  </si>
  <si>
    <t>1652</t>
  </si>
  <si>
    <t>1220</t>
  </si>
  <si>
    <t>8974</t>
  </si>
  <si>
    <t>13267</t>
  </si>
  <si>
    <t>25219</t>
  </si>
  <si>
    <t>26578</t>
  </si>
  <si>
    <t>2900</t>
  </si>
  <si>
    <t>1136</t>
  </si>
  <si>
    <t>79</t>
  </si>
  <si>
    <t>1319</t>
  </si>
  <si>
    <t>528</t>
  </si>
  <si>
    <t>5036</t>
  </si>
  <si>
    <t>9664</t>
  </si>
  <si>
    <t>22218</t>
  </si>
  <si>
    <t>26854</t>
  </si>
  <si>
    <t>997</t>
  </si>
  <si>
    <t>4678</t>
  </si>
  <si>
    <t>321</t>
  </si>
  <si>
    <t>3303</t>
  </si>
  <si>
    <t>17727</t>
  </si>
  <si>
    <t>35359</t>
  </si>
  <si>
    <t>62636</t>
  </si>
  <si>
    <t>70647</t>
  </si>
  <si>
    <t>1429</t>
  </si>
  <si>
    <t>4514</t>
  </si>
  <si>
    <t>1362</t>
  </si>
  <si>
    <t>619</t>
  </si>
  <si>
    <t>3329</t>
  </si>
  <si>
    <t>1800</t>
  </si>
  <si>
    <t>3921</t>
  </si>
  <si>
    <t>15895</t>
  </si>
  <si>
    <t>26809</t>
  </si>
  <si>
    <t>35075</t>
  </si>
  <si>
    <t>102</t>
  </si>
  <si>
    <t>29</t>
  </si>
  <si>
    <t>265</t>
  </si>
  <si>
    <t>4260</t>
  </si>
  <si>
    <t>13950</t>
  </si>
  <si>
    <t>19755</t>
  </si>
  <si>
    <t>20097</t>
  </si>
  <si>
    <t>4087</t>
  </si>
  <si>
    <t>18525</t>
  </si>
  <si>
    <t>5964</t>
  </si>
  <si>
    <t>1046</t>
  </si>
  <si>
    <t>1592</t>
  </si>
  <si>
    <t>12086</t>
  </si>
  <si>
    <t>6683</t>
  </si>
  <si>
    <t>43454</t>
  </si>
  <si>
    <t>98219</t>
  </si>
  <si>
    <t>177032</t>
  </si>
  <si>
    <t>208246</t>
  </si>
  <si>
    <t>2077</t>
  </si>
  <si>
    <t>8083</t>
  </si>
  <si>
    <t>1511</t>
  </si>
  <si>
    <t>146</t>
  </si>
  <si>
    <t>22223</t>
  </si>
  <si>
    <t>35648</t>
  </si>
  <si>
    <t>47486</t>
  </si>
  <si>
    <t>1274</t>
  </si>
  <si>
    <t>10297</t>
  </si>
  <si>
    <t>2622</t>
  </si>
  <si>
    <t>2142</t>
  </si>
  <si>
    <t>631</t>
  </si>
  <si>
    <t>20079</t>
  </si>
  <si>
    <t>38791</t>
  </si>
  <si>
    <t>53541</t>
  </si>
  <si>
    <t>145</t>
  </si>
  <si>
    <t>26</t>
  </si>
  <si>
    <t>95</t>
  </si>
  <si>
    <t>1339</t>
  </si>
  <si>
    <t>7875</t>
  </si>
  <si>
    <t>13272</t>
  </si>
  <si>
    <t>24488</t>
  </si>
  <si>
    <t>24801</t>
  </si>
  <si>
    <t>6464</t>
  </si>
  <si>
    <t>14011</t>
  </si>
  <si>
    <t>6039</t>
  </si>
  <si>
    <t>282</t>
  </si>
  <si>
    <t>801</t>
  </si>
  <si>
    <t>4223</t>
  </si>
  <si>
    <t>2973</t>
  </si>
  <si>
    <t>21170</t>
  </si>
  <si>
    <t>52162</t>
  </si>
  <si>
    <t>84836</t>
  </si>
  <si>
    <t>112433</t>
  </si>
  <si>
    <t>446</t>
  </si>
  <si>
    <t>1174</t>
  </si>
  <si>
    <t>192</t>
  </si>
  <si>
    <t>3409</t>
  </si>
  <si>
    <t>667</t>
  </si>
  <si>
    <t>25781</t>
  </si>
  <si>
    <t>45432</t>
  </si>
  <si>
    <t>47739</t>
  </si>
  <si>
    <t>10304</t>
  </si>
  <si>
    <t>33710</t>
  </si>
  <si>
    <t>10641</t>
  </si>
  <si>
    <t>1645</t>
  </si>
  <si>
    <t>12197</t>
  </si>
  <si>
    <t>5928</t>
  </si>
  <si>
    <t>64058</t>
  </si>
  <si>
    <t>133517</t>
  </si>
  <si>
    <t>229195</t>
  </si>
  <si>
    <t>286000</t>
  </si>
  <si>
    <t>896</t>
  </si>
  <si>
    <t>2137</t>
  </si>
  <si>
    <t>1412</t>
  </si>
  <si>
    <t>3138</t>
  </si>
  <si>
    <t>4715</t>
  </si>
  <si>
    <t>2542</t>
  </si>
  <si>
    <t>11503</t>
  </si>
  <si>
    <t>59843</t>
  </si>
  <si>
    <t>80053</t>
  </si>
  <si>
    <t>88491</t>
  </si>
  <si>
    <t>61</t>
  </si>
  <si>
    <t>1021</t>
  </si>
  <si>
    <t>3894</t>
  </si>
  <si>
    <t>11108</t>
  </si>
  <si>
    <t>16652</t>
  </si>
  <si>
    <t>16928</t>
  </si>
  <si>
    <t>97</t>
  </si>
  <si>
    <t>194</t>
  </si>
  <si>
    <t>44</t>
  </si>
  <si>
    <t>195</t>
  </si>
  <si>
    <t>3554</t>
  </si>
  <si>
    <t>1380</t>
  </si>
  <si>
    <t>10735</t>
  </si>
  <si>
    <t>38168</t>
  </si>
  <si>
    <t>53990</t>
  </si>
  <si>
    <t>54677</t>
  </si>
  <si>
    <t>1008</t>
  </si>
  <si>
    <t>2473</t>
  </si>
  <si>
    <t>1587</t>
  </si>
  <si>
    <t>3394</t>
  </si>
  <si>
    <t>9290</t>
  </si>
  <si>
    <t>4396</t>
  </si>
  <si>
    <t>26132</t>
  </si>
  <si>
    <t>109119</t>
  </si>
  <si>
    <t>150695</t>
  </si>
  <si>
    <t>160096</t>
  </si>
  <si>
    <t>121</t>
  </si>
  <si>
    <t>729</t>
  </si>
  <si>
    <t>345</t>
  </si>
  <si>
    <t>252</t>
  </si>
  <si>
    <t>3808</t>
  </si>
  <si>
    <t>6754</t>
  </si>
  <si>
    <t>8288</t>
  </si>
  <si>
    <t>386</t>
  </si>
  <si>
    <t>803</t>
  </si>
  <si>
    <t>770</t>
  </si>
  <si>
    <t>89</t>
  </si>
  <si>
    <t>2812</t>
  </si>
  <si>
    <t>1814</t>
  </si>
  <si>
    <t>1370</t>
  </si>
  <si>
    <t>10163</t>
  </si>
  <si>
    <t>19652</t>
  </si>
  <si>
    <t>21853</t>
  </si>
  <si>
    <t>758</t>
  </si>
  <si>
    <t>1857</t>
  </si>
  <si>
    <t>137</t>
  </si>
  <si>
    <t>1888</t>
  </si>
  <si>
    <t>4202</t>
  </si>
  <si>
    <t>15080</t>
  </si>
  <si>
    <t>19721</t>
  </si>
  <si>
    <t>270</t>
  </si>
  <si>
    <t>67</t>
  </si>
  <si>
    <t>871</t>
  </si>
  <si>
    <t>1263</t>
  </si>
  <si>
    <t>2549</t>
  </si>
  <si>
    <t>1265</t>
  </si>
  <si>
    <t>1253</t>
  </si>
  <si>
    <t>103</t>
  </si>
  <si>
    <t>6154</t>
  </si>
  <si>
    <t>2437</t>
  </si>
  <si>
    <t>2978</t>
  </si>
  <si>
    <t>11245</t>
  </si>
  <si>
    <t>26835</t>
  </si>
  <si>
    <t>32219</t>
  </si>
  <si>
    <t>1225</t>
  </si>
  <si>
    <t>768</t>
  </si>
  <si>
    <t>1353</t>
  </si>
  <si>
    <t>5319</t>
  </si>
  <si>
    <t>2831</t>
  </si>
  <si>
    <t>1139</t>
  </si>
  <si>
    <t>17082</t>
  </si>
  <si>
    <t>27059</t>
  </si>
  <si>
    <t>30680</t>
  </si>
  <si>
    <t>101</t>
  </si>
  <si>
    <t>38</t>
  </si>
  <si>
    <t>205</t>
  </si>
  <si>
    <t>1459</t>
  </si>
  <si>
    <t>2552</t>
  </si>
  <si>
    <t>649</t>
  </si>
  <si>
    <t>2502</t>
  </si>
  <si>
    <t>5312</t>
  </si>
  <si>
    <t>190</t>
  </si>
  <si>
    <t>12018</t>
  </si>
  <si>
    <t>20469</t>
  </si>
  <si>
    <t>27317</t>
  </si>
  <si>
    <t>1504</t>
  </si>
  <si>
    <t>2736</t>
  </si>
  <si>
    <t>63</t>
  </si>
  <si>
    <t>1865</t>
  </si>
  <si>
    <t>3342</t>
  </si>
  <si>
    <t>2522</t>
  </si>
  <si>
    <t>10356</t>
  </si>
  <si>
    <t>17042</t>
  </si>
  <si>
    <t>23222</t>
  </si>
  <si>
    <t>96</t>
  </si>
  <si>
    <t>517</t>
  </si>
  <si>
    <t>704</t>
  </si>
  <si>
    <t>639</t>
  </si>
  <si>
    <t>6882</t>
  </si>
  <si>
    <t>8838</t>
  </si>
  <si>
    <t>9790</t>
  </si>
  <si>
    <t>185</t>
  </si>
  <si>
    <t>25</t>
  </si>
  <si>
    <t>116</t>
  </si>
  <si>
    <t>33</t>
  </si>
  <si>
    <t>301</t>
  </si>
  <si>
    <t>1793</t>
  </si>
  <si>
    <t>125</t>
  </si>
  <si>
    <t>911</t>
  </si>
  <si>
    <t>3339</t>
  </si>
  <si>
    <t>1508</t>
  </si>
  <si>
    <t>5119</t>
  </si>
  <si>
    <t>6270</t>
  </si>
  <si>
    <t>13849</t>
  </si>
  <si>
    <t>20971</t>
  </si>
  <si>
    <t>908</t>
  </si>
  <si>
    <t>638</t>
  </si>
  <si>
    <t>1561</t>
  </si>
  <si>
    <t>3622</t>
  </si>
  <si>
    <t>6498</t>
  </si>
  <si>
    <t>9389</t>
  </si>
  <si>
    <t>436</t>
  </si>
  <si>
    <t>3570</t>
  </si>
  <si>
    <t>2117</t>
  </si>
  <si>
    <t>6456</t>
  </si>
  <si>
    <t>12326</t>
  </si>
  <si>
    <t>15163</t>
  </si>
  <si>
    <t>3605</t>
  </si>
  <si>
    <t>10327</t>
  </si>
  <si>
    <t>14584</t>
  </si>
  <si>
    <t>13662</t>
  </si>
  <si>
    <t>35222</t>
  </si>
  <si>
    <t>22807</t>
  </si>
  <si>
    <t>6687</t>
  </si>
  <si>
    <t>98544</t>
  </si>
  <si>
    <t>177977</t>
  </si>
  <si>
    <t>223128</t>
  </si>
  <si>
    <t>32614</t>
  </si>
  <si>
    <t>107119</t>
  </si>
  <si>
    <t>38450</t>
  </si>
  <si>
    <t>10505</t>
  </si>
  <si>
    <t>17841</t>
  </si>
  <si>
    <t>72751</t>
  </si>
  <si>
    <t>72985</t>
  </si>
  <si>
    <t>404353</t>
  </si>
  <si>
    <t>956077</t>
  </si>
  <si>
    <t>1574421</t>
  </si>
  <si>
    <t>1780950</t>
  </si>
  <si>
    <t>731229</t>
  </si>
  <si>
    <t>571143</t>
  </si>
  <si>
    <t>51646</t>
  </si>
  <si>
    <t>219799</t>
  </si>
  <si>
    <t>385662</t>
  </si>
  <si>
    <t>211358</t>
  </si>
  <si>
    <t>32079</t>
  </si>
  <si>
    <t>931883</t>
  </si>
  <si>
    <t>1743971</t>
  </si>
  <si>
    <t>3324058</t>
  </si>
  <si>
    <t>38884</t>
  </si>
  <si>
    <t>838348</t>
  </si>
  <si>
    <t>609593</t>
  </si>
  <si>
    <t>62151</t>
  </si>
  <si>
    <t>237640</t>
  </si>
  <si>
    <t>458413</t>
  </si>
  <si>
    <t>284343</t>
  </si>
  <si>
    <t>436432</t>
  </si>
  <si>
    <t>1887960</t>
  </si>
  <si>
    <t>3318392</t>
  </si>
  <si>
    <t>5105008</t>
  </si>
  <si>
    <t>крмно биље</t>
  </si>
  <si>
    <t>повртно биље</t>
  </si>
  <si>
    <t>индустријско биље</t>
  </si>
  <si>
    <t>жито</t>
  </si>
  <si>
    <t>Рибњаци, 
трстици 
и баре</t>
  </si>
  <si>
    <t>Пашњаци</t>
  </si>
  <si>
    <t>Ливаде</t>
  </si>
  <si>
    <t>Виногради</t>
  </si>
  <si>
    <t>Воћњаци</t>
  </si>
  <si>
    <t>Оранице и баште</t>
  </si>
  <si>
    <t>Пољопри-вредна површина</t>
  </si>
  <si>
    <t>ha</t>
  </si>
  <si>
    <t>и приватна газдинства</t>
  </si>
  <si>
    <t xml:space="preserve">Предузећа, задруге </t>
  </si>
  <si>
    <t xml:space="preserve">ПРЕМА НАЧИНУ КОРИШЋЕЊА, 2006. </t>
  </si>
  <si>
    <t xml:space="preserve">6-1.1. ПОЉОПРИВРЕДНА ПОВРШИНА, </t>
  </si>
  <si>
    <t>6923</t>
  </si>
  <si>
    <t>18331</t>
  </si>
  <si>
    <t>5399</t>
  </si>
  <si>
    <t>7548</t>
  </si>
  <si>
    <t>909</t>
  </si>
  <si>
    <t>827</t>
  </si>
  <si>
    <t>1451</t>
  </si>
  <si>
    <t>4451</t>
  </si>
  <si>
    <t>18309</t>
  </si>
  <si>
    <t>2255</t>
  </si>
  <si>
    <t>154</t>
  </si>
  <si>
    <t>12514</t>
  </si>
  <si>
    <t>8181</t>
  </si>
  <si>
    <t>5667</t>
  </si>
  <si>
    <t>924</t>
  </si>
  <si>
    <t>1744</t>
  </si>
  <si>
    <t>2586</t>
  </si>
  <si>
    <t>421</t>
  </si>
  <si>
    <t>11082</t>
  </si>
  <si>
    <t>20970</t>
  </si>
  <si>
    <t>37500</t>
  </si>
  <si>
    <t>3520</t>
  </si>
  <si>
    <t>3238</t>
  </si>
  <si>
    <t>6987</t>
  </si>
  <si>
    <t>14863</t>
  </si>
  <si>
    <t>6210</t>
  </si>
  <si>
    <t>2316</t>
  </si>
  <si>
    <t>9408</t>
  </si>
  <si>
    <t>14033</t>
  </si>
  <si>
    <t>22641</t>
  </si>
  <si>
    <t>5720</t>
  </si>
  <si>
    <t>26280</t>
  </si>
  <si>
    <t>38208</t>
  </si>
  <si>
    <t>31469</t>
  </si>
  <si>
    <t>4947</t>
  </si>
  <si>
    <t>13353</t>
  </si>
  <si>
    <t>7366</t>
  </si>
  <si>
    <t>1037</t>
  </si>
  <si>
    <t>30364</t>
  </si>
  <si>
    <t>74465</t>
  </si>
  <si>
    <t>150438</t>
  </si>
  <si>
    <t>1818</t>
  </si>
  <si>
    <t>7539</t>
  </si>
  <si>
    <t>10323</t>
  </si>
  <si>
    <t>9683</t>
  </si>
  <si>
    <t>20352</t>
  </si>
  <si>
    <t>4746</t>
  </si>
  <si>
    <t>3084</t>
  </si>
  <si>
    <t>5420</t>
  </si>
  <si>
    <t>5807</t>
  </si>
  <si>
    <t>25035</t>
  </si>
  <si>
    <t>38842</t>
  </si>
  <si>
    <t>53453</t>
  </si>
  <si>
    <t>3117</t>
  </si>
  <si>
    <t>1312</t>
  </si>
  <si>
    <t>11987</t>
  </si>
  <si>
    <t>18594</t>
  </si>
  <si>
    <t>1989</t>
  </si>
  <si>
    <t>2599</t>
  </si>
  <si>
    <t>1328</t>
  </si>
  <si>
    <t>1426</t>
  </si>
  <si>
    <t>14613</t>
  </si>
  <si>
    <t>2755</t>
  </si>
  <si>
    <t>17537</t>
  </si>
  <si>
    <t>16199</t>
  </si>
  <si>
    <t>30439</t>
  </si>
  <si>
    <t>4688</t>
  </si>
  <si>
    <t>7869</t>
  </si>
  <si>
    <t>10941</t>
  </si>
  <si>
    <t>9818</t>
  </si>
  <si>
    <t>46525</t>
  </si>
  <si>
    <t>75562</t>
  </si>
  <si>
    <t>134872</t>
  </si>
  <si>
    <t>5861</t>
  </si>
  <si>
    <t>13789</t>
  </si>
  <si>
    <t>1637</t>
  </si>
  <si>
    <t>10336</t>
  </si>
  <si>
    <t>19895</t>
  </si>
  <si>
    <t>42939</t>
  </si>
  <si>
    <t>4185</t>
  </si>
  <si>
    <t>6203</t>
  </si>
  <si>
    <t>2593</t>
  </si>
  <si>
    <t>1928</t>
  </si>
  <si>
    <t>5091</t>
  </si>
  <si>
    <t>16194</t>
  </si>
  <si>
    <t>6351</t>
  </si>
  <si>
    <t>4421</t>
  </si>
  <si>
    <t>861</t>
  </si>
  <si>
    <t>6875</t>
  </si>
  <si>
    <t>18874</t>
  </si>
  <si>
    <t>6276</t>
  </si>
  <si>
    <t>5395</t>
  </si>
  <si>
    <t>25203</t>
  </si>
  <si>
    <t>22673</t>
  </si>
  <si>
    <t>29808</t>
  </si>
  <si>
    <t>15363</t>
  </si>
  <si>
    <t>17903</t>
  </si>
  <si>
    <t>44228</t>
  </si>
  <si>
    <t>103210</t>
  </si>
  <si>
    <t>5006</t>
  </si>
  <si>
    <t>7060</t>
  </si>
  <si>
    <t>5067</t>
  </si>
  <si>
    <t>3395</t>
  </si>
  <si>
    <t>20227</t>
  </si>
  <si>
    <t>37914</t>
  </si>
  <si>
    <t>7223</t>
  </si>
  <si>
    <t>14547</t>
  </si>
  <si>
    <t>2296</t>
  </si>
  <si>
    <t>1992</t>
  </si>
  <si>
    <t>3463</t>
  </si>
  <si>
    <t>7697</t>
  </si>
  <si>
    <t>31770</t>
  </si>
  <si>
    <t>1614</t>
  </si>
  <si>
    <t>8845</t>
  </si>
  <si>
    <t>11837</t>
  </si>
  <si>
    <t>15991</t>
  </si>
  <si>
    <t>1382</t>
  </si>
  <si>
    <t>16494</t>
  </si>
  <si>
    <t>15225</t>
  </si>
  <si>
    <t>11260</t>
  </si>
  <si>
    <t>9783</t>
  </si>
  <si>
    <t>29038</t>
  </si>
  <si>
    <t>49493</t>
  </si>
  <si>
    <t>102169</t>
  </si>
  <si>
    <t>3913</t>
  </si>
  <si>
    <t>5099</t>
  </si>
  <si>
    <t>24734</t>
  </si>
  <si>
    <t>749</t>
  </si>
  <si>
    <t>605</t>
  </si>
  <si>
    <t>302</t>
  </si>
  <si>
    <t>4173</t>
  </si>
  <si>
    <t>11916</t>
  </si>
  <si>
    <t>14231</t>
  </si>
  <si>
    <t>954</t>
  </si>
  <si>
    <t>14147</t>
  </si>
  <si>
    <t>327</t>
  </si>
  <si>
    <t>7370</t>
  </si>
  <si>
    <t>8656</t>
  </si>
  <si>
    <t>2460</t>
  </si>
  <si>
    <t>9177</t>
  </si>
  <si>
    <t>15088</t>
  </si>
  <si>
    <t>2058</t>
  </si>
  <si>
    <t>2373</t>
  </si>
  <si>
    <t>6240</t>
  </si>
  <si>
    <t>18595</t>
  </si>
  <si>
    <t>31232</t>
  </si>
  <si>
    <t>39237</t>
  </si>
  <si>
    <t>445</t>
  </si>
  <si>
    <t>393</t>
  </si>
  <si>
    <t>2378</t>
  </si>
  <si>
    <t>8462</t>
  </si>
  <si>
    <t>10439</t>
  </si>
  <si>
    <t>741</t>
  </si>
  <si>
    <t>7286</t>
  </si>
  <si>
    <t>226</t>
  </si>
  <si>
    <t>666</t>
  </si>
  <si>
    <t>5224</t>
  </si>
  <si>
    <t>6361</t>
  </si>
  <si>
    <t>1203</t>
  </si>
  <si>
    <t>452</t>
  </si>
  <si>
    <t>318</t>
  </si>
  <si>
    <t>73</t>
  </si>
  <si>
    <t>13088</t>
  </si>
  <si>
    <t>12934</t>
  </si>
  <si>
    <t>6257</t>
  </si>
  <si>
    <t>8748</t>
  </si>
  <si>
    <t>26758</t>
  </si>
  <si>
    <t>139</t>
  </si>
  <si>
    <t>59728</t>
  </si>
  <si>
    <t>105701</t>
  </si>
  <si>
    <t>146801</t>
  </si>
  <si>
    <t>786</t>
  </si>
  <si>
    <t>547</t>
  </si>
  <si>
    <t>5729</t>
  </si>
  <si>
    <t>7647</t>
  </si>
  <si>
    <t>1840</t>
  </si>
  <si>
    <t>3016</t>
  </si>
  <si>
    <t>17799</t>
  </si>
  <si>
    <t>27847</t>
  </si>
  <si>
    <t>2691</t>
  </si>
  <si>
    <t>3935</t>
  </si>
  <si>
    <t>1776</t>
  </si>
  <si>
    <t>9569</t>
  </si>
  <si>
    <t>20360</t>
  </si>
  <si>
    <t>35999</t>
  </si>
  <si>
    <t>48125</t>
  </si>
  <si>
    <t>439</t>
  </si>
  <si>
    <t>755</t>
  </si>
  <si>
    <t>2450</t>
  </si>
  <si>
    <t>9234</t>
  </si>
  <si>
    <t>14241</t>
  </si>
  <si>
    <t>17074</t>
  </si>
  <si>
    <t>3523</t>
  </si>
  <si>
    <t>8599</t>
  </si>
  <si>
    <t>23754</t>
  </si>
  <si>
    <t>2375</t>
  </si>
  <si>
    <t>3015</t>
  </si>
  <si>
    <t>2238</t>
  </si>
  <si>
    <t>21460</t>
  </si>
  <si>
    <t>12569</t>
  </si>
  <si>
    <t>18994</t>
  </si>
  <si>
    <t>7063</t>
  </si>
  <si>
    <t>14731</t>
  </si>
  <si>
    <t>20978</t>
  </si>
  <si>
    <t>51326</t>
  </si>
  <si>
    <t>92540</t>
  </si>
  <si>
    <t>145907</t>
  </si>
  <si>
    <t>20263</t>
  </si>
  <si>
    <t>13773</t>
  </si>
  <si>
    <t>38434</t>
  </si>
  <si>
    <t>7645</t>
  </si>
  <si>
    <t>8265</t>
  </si>
  <si>
    <t>24879</t>
  </si>
  <si>
    <t>9931</t>
  </si>
  <si>
    <t>10355</t>
  </si>
  <si>
    <t>30310</t>
  </si>
  <si>
    <t>15917</t>
  </si>
  <si>
    <t>18662</t>
  </si>
  <si>
    <t>6826</t>
  </si>
  <si>
    <t>5010</t>
  </si>
  <si>
    <t>12230</t>
  </si>
  <si>
    <t>21172</t>
  </si>
  <si>
    <t>62591</t>
  </si>
  <si>
    <t>1615</t>
  </si>
  <si>
    <t>9712</t>
  </si>
  <si>
    <t>55371</t>
  </si>
  <si>
    <t>53646</t>
  </si>
  <si>
    <t>12807</t>
  </si>
  <si>
    <t>10605</t>
  </si>
  <si>
    <t>21416</t>
  </si>
  <si>
    <t>44073</t>
  </si>
  <si>
    <t>165926</t>
  </si>
  <si>
    <t>4663</t>
  </si>
  <si>
    <t>5494</t>
  </si>
  <si>
    <t>6789</t>
  </si>
  <si>
    <t>7105</t>
  </si>
  <si>
    <t>11983</t>
  </si>
  <si>
    <t>26787</t>
  </si>
  <si>
    <t>43865</t>
  </si>
  <si>
    <t>4433</t>
  </si>
  <si>
    <t>7794</t>
  </si>
  <si>
    <t>4532</t>
  </si>
  <si>
    <t>26942</t>
  </si>
  <si>
    <t>11659</t>
  </si>
  <si>
    <t>18364</t>
  </si>
  <si>
    <t>3538</t>
  </si>
  <si>
    <t>14795</t>
  </si>
  <si>
    <t>48306</t>
  </si>
  <si>
    <t>11238</t>
  </si>
  <si>
    <t>3037</t>
  </si>
  <si>
    <t>18444</t>
  </si>
  <si>
    <t>49479</t>
  </si>
  <si>
    <t>31993</t>
  </si>
  <si>
    <t>45693</t>
  </si>
  <si>
    <t>20553</t>
  </si>
  <si>
    <t>16638</t>
  </si>
  <si>
    <t>16653</t>
  </si>
  <si>
    <t>27512</t>
  </si>
  <si>
    <t>70209</t>
  </si>
  <si>
    <t>168592</t>
  </si>
  <si>
    <t>12977</t>
  </si>
  <si>
    <t>8967</t>
  </si>
  <si>
    <t>2987</t>
  </si>
  <si>
    <t>26099</t>
  </si>
  <si>
    <t>9553</t>
  </si>
  <si>
    <t>32408</t>
  </si>
  <si>
    <t>18729</t>
  </si>
  <si>
    <t>23379</t>
  </si>
  <si>
    <t>7834</t>
  </si>
  <si>
    <t>50002</t>
  </si>
  <si>
    <t>10604</t>
  </si>
  <si>
    <t>10325</t>
  </si>
  <si>
    <t>2621</t>
  </si>
  <si>
    <t>9010</t>
  </si>
  <si>
    <t>31654</t>
  </si>
  <si>
    <t>3799</t>
  </si>
  <si>
    <t>7035</t>
  </si>
  <si>
    <t>16274</t>
  </si>
  <si>
    <t>5860</t>
  </si>
  <si>
    <t>6201</t>
  </si>
  <si>
    <t>3731</t>
  </si>
  <si>
    <t>2125</t>
  </si>
  <si>
    <t>24631</t>
  </si>
  <si>
    <t>8655</t>
  </si>
  <si>
    <t>27171</t>
  </si>
  <si>
    <t>6984</t>
  </si>
  <si>
    <t>19687</t>
  </si>
  <si>
    <t>5872</t>
  </si>
  <si>
    <t>10802</t>
  </si>
  <si>
    <t>3114</t>
  </si>
  <si>
    <t>3168</t>
  </si>
  <si>
    <t>8840</t>
  </si>
  <si>
    <t>28628</t>
  </si>
  <si>
    <t>5007</t>
  </si>
  <si>
    <t>4107</t>
  </si>
  <si>
    <t>2108</t>
  </si>
  <si>
    <t>1102</t>
  </si>
  <si>
    <t>6717</t>
  </si>
  <si>
    <t>19300</t>
  </si>
  <si>
    <t>85928</t>
  </si>
  <si>
    <t>96053</t>
  </si>
  <si>
    <t>21695</t>
  </si>
  <si>
    <t>20933</t>
  </si>
  <si>
    <t>13539</t>
  </si>
  <si>
    <t>20841</t>
  </si>
  <si>
    <t>72178</t>
  </si>
  <si>
    <t>275854</t>
  </si>
  <si>
    <t>3647</t>
  </si>
  <si>
    <t>5310</t>
  </si>
  <si>
    <t>3472</t>
  </si>
  <si>
    <t>7734</t>
  </si>
  <si>
    <t>12771</t>
  </si>
  <si>
    <t>22999</t>
  </si>
  <si>
    <t>11510</t>
  </si>
  <si>
    <t>11600</t>
  </si>
  <si>
    <t>2020</t>
  </si>
  <si>
    <t>27693</t>
  </si>
  <si>
    <t>53994</t>
  </si>
  <si>
    <t>6605</t>
  </si>
  <si>
    <t>7406</t>
  </si>
  <si>
    <t>1529</t>
  </si>
  <si>
    <t>12805</t>
  </si>
  <si>
    <t>4015</t>
  </si>
  <si>
    <t>320</t>
  </si>
  <si>
    <t>18922</t>
  </si>
  <si>
    <t>40014</t>
  </si>
  <si>
    <t>57646</t>
  </si>
  <si>
    <t>4192</t>
  </si>
  <si>
    <t>10082</t>
  </si>
  <si>
    <t>16831</t>
  </si>
  <si>
    <t>32858</t>
  </si>
  <si>
    <t>25954</t>
  </si>
  <si>
    <t>34398</t>
  </si>
  <si>
    <t>4032</t>
  </si>
  <si>
    <t>5804</t>
  </si>
  <si>
    <t>32973</t>
  </si>
  <si>
    <t>9225</t>
  </si>
  <si>
    <t>364</t>
  </si>
  <si>
    <t>41264</t>
  </si>
  <si>
    <t>97309</t>
  </si>
  <si>
    <t>167497</t>
  </si>
  <si>
    <t>6125</t>
  </si>
  <si>
    <t>14124</t>
  </si>
  <si>
    <t>3215</t>
  </si>
  <si>
    <t>1129</t>
  </si>
  <si>
    <t>4157</t>
  </si>
  <si>
    <t>3548</t>
  </si>
  <si>
    <t>22108</t>
  </si>
  <si>
    <t>35913</t>
  </si>
  <si>
    <t>60534</t>
  </si>
  <si>
    <t>2159</t>
  </si>
  <si>
    <t>7378</t>
  </si>
  <si>
    <t>7659</t>
  </si>
  <si>
    <t>18588</t>
  </si>
  <si>
    <t>1521</t>
  </si>
  <si>
    <t>15475</t>
  </si>
  <si>
    <t>21934</t>
  </si>
  <si>
    <t>7924</t>
  </si>
  <si>
    <t>10391</t>
  </si>
  <si>
    <t>35980</t>
  </si>
  <si>
    <t>17729</t>
  </si>
  <si>
    <t>35624</t>
  </si>
  <si>
    <t>4703</t>
  </si>
  <si>
    <t>4279</t>
  </si>
  <si>
    <t>12092</t>
  </si>
  <si>
    <t>8848</t>
  </si>
  <si>
    <t>43641</t>
  </si>
  <si>
    <t>74670</t>
  </si>
  <si>
    <t>137036</t>
  </si>
  <si>
    <t>974</t>
  </si>
  <si>
    <t>1461</t>
  </si>
  <si>
    <t>3167</t>
  </si>
  <si>
    <t>1071</t>
  </si>
  <si>
    <t>9694</t>
  </si>
  <si>
    <t>14832</t>
  </si>
  <si>
    <t>18500</t>
  </si>
  <si>
    <t>772</t>
  </si>
  <si>
    <t>383</t>
  </si>
  <si>
    <t>1277</t>
  </si>
  <si>
    <t>10461</t>
  </si>
  <si>
    <t>21252</t>
  </si>
  <si>
    <t>24331</t>
  </si>
  <si>
    <t>2983</t>
  </si>
  <si>
    <t>2407</t>
  </si>
  <si>
    <t>694</t>
  </si>
  <si>
    <t>3282</t>
  </si>
  <si>
    <t>3774</t>
  </si>
  <si>
    <t>6043</t>
  </si>
  <si>
    <t>13401</t>
  </si>
  <si>
    <t>22769</t>
  </si>
  <si>
    <t>2148</t>
  </si>
  <si>
    <t>4865</t>
  </si>
  <si>
    <t>21395</t>
  </si>
  <si>
    <t>30774</t>
  </si>
  <si>
    <t>1791</t>
  </si>
  <si>
    <t>1321</t>
  </si>
  <si>
    <t>920</t>
  </si>
  <si>
    <t>2207</t>
  </si>
  <si>
    <t>15262</t>
  </si>
  <si>
    <t>25691</t>
  </si>
  <si>
    <t>31991</t>
  </si>
  <si>
    <t>1872</t>
  </si>
  <si>
    <t>4786</t>
  </si>
  <si>
    <t>17196</t>
  </si>
  <si>
    <t>25709</t>
  </si>
  <si>
    <t>10540</t>
  </si>
  <si>
    <t>15223</t>
  </si>
  <si>
    <t>3882</t>
  </si>
  <si>
    <t>10249</t>
  </si>
  <si>
    <t>24456</t>
  </si>
  <si>
    <t>10677</t>
  </si>
  <si>
    <t>67915</t>
  </si>
  <si>
    <t>113767</t>
  </si>
  <si>
    <t>154074</t>
  </si>
  <si>
    <t>1027</t>
  </si>
  <si>
    <t>4616</t>
  </si>
  <si>
    <t>4800</t>
  </si>
  <si>
    <t>259</t>
  </si>
  <si>
    <t>10406</t>
  </si>
  <si>
    <t>18351</t>
  </si>
  <si>
    <t>26989</t>
  </si>
  <si>
    <t>13624</t>
  </si>
  <si>
    <t>17166</t>
  </si>
  <si>
    <t>3997</t>
  </si>
  <si>
    <t>4476</t>
  </si>
  <si>
    <t>6800</t>
  </si>
  <si>
    <t>6983</t>
  </si>
  <si>
    <t>9332</t>
  </si>
  <si>
    <t>17430</t>
  </si>
  <si>
    <t>32465</t>
  </si>
  <si>
    <t>53580</t>
  </si>
  <si>
    <t>2685</t>
  </si>
  <si>
    <t>4117</t>
  </si>
  <si>
    <t>3552</t>
  </si>
  <si>
    <t>27109</t>
  </si>
  <si>
    <t>682</t>
  </si>
  <si>
    <t>2017</t>
  </si>
  <si>
    <t>5020</t>
  </si>
  <si>
    <t>9019</t>
  </si>
  <si>
    <t>2353</t>
  </si>
  <si>
    <t>2692</t>
  </si>
  <si>
    <t>16780</t>
  </si>
  <si>
    <t>25756</t>
  </si>
  <si>
    <t>14182</t>
  </si>
  <si>
    <t>17610</t>
  </si>
  <si>
    <t>2693</t>
  </si>
  <si>
    <t>19964</t>
  </si>
  <si>
    <t>26547</t>
  </si>
  <si>
    <t>2568</t>
  </si>
  <si>
    <t>64868</t>
  </si>
  <si>
    <t>110950</t>
  </si>
  <si>
    <t>165414</t>
  </si>
  <si>
    <t>47</t>
  </si>
  <si>
    <t>1600</t>
  </si>
  <si>
    <t>4603</t>
  </si>
  <si>
    <t>3330</t>
  </si>
  <si>
    <t>18468</t>
  </si>
  <si>
    <t>27992</t>
  </si>
  <si>
    <t>32755</t>
  </si>
  <si>
    <t>5436</t>
  </si>
  <si>
    <t>3790</t>
  </si>
  <si>
    <t>535</t>
  </si>
  <si>
    <t>35469</t>
  </si>
  <si>
    <t>48969</t>
  </si>
  <si>
    <t>449</t>
  </si>
  <si>
    <t>1332</t>
  </si>
  <si>
    <t>610</t>
  </si>
  <si>
    <t>1154</t>
  </si>
  <si>
    <t>19697</t>
  </si>
  <si>
    <t>23260</t>
  </si>
  <si>
    <t>7240</t>
  </si>
  <si>
    <t>7559</t>
  </si>
  <si>
    <t>2072</t>
  </si>
  <si>
    <t>14291</t>
  </si>
  <si>
    <t>31452</t>
  </si>
  <si>
    <t>9062</t>
  </si>
  <si>
    <t>15380</t>
  </si>
  <si>
    <t>2610</t>
  </si>
  <si>
    <t>8851</t>
  </si>
  <si>
    <t>35934</t>
  </si>
  <si>
    <t>88</t>
  </si>
  <si>
    <t>1743</t>
  </si>
  <si>
    <t>2676</t>
  </si>
  <si>
    <t>713</t>
  </si>
  <si>
    <t>12263</t>
  </si>
  <si>
    <t>18035</t>
  </si>
  <si>
    <t>21535</t>
  </si>
  <si>
    <t>2885</t>
  </si>
  <si>
    <t>8479</t>
  </si>
  <si>
    <t>14742</t>
  </si>
  <si>
    <t>1864</t>
  </si>
  <si>
    <t>1391</t>
  </si>
  <si>
    <t>652</t>
  </si>
  <si>
    <t>933</t>
  </si>
  <si>
    <t>13599</t>
  </si>
  <si>
    <t>20484</t>
  </si>
  <si>
    <t>25795</t>
  </si>
  <si>
    <t>25636</t>
  </si>
  <si>
    <t>35843</t>
  </si>
  <si>
    <t>4606</t>
  </si>
  <si>
    <t>14739</t>
  </si>
  <si>
    <t>28785</t>
  </si>
  <si>
    <t>15307</t>
  </si>
  <si>
    <t>4906</t>
  </si>
  <si>
    <t>92905</t>
  </si>
  <si>
    <t>153298</t>
  </si>
  <si>
    <t>234442</t>
  </si>
  <si>
    <t>2996</t>
  </si>
  <si>
    <t>935</t>
  </si>
  <si>
    <t>1866</t>
  </si>
  <si>
    <t>6271</t>
  </si>
  <si>
    <t>15978</t>
  </si>
  <si>
    <t>30009</t>
  </si>
  <si>
    <t>36585</t>
  </si>
  <si>
    <t>624</t>
  </si>
  <si>
    <t>1581</t>
  </si>
  <si>
    <t>2956</t>
  </si>
  <si>
    <t>471</t>
  </si>
  <si>
    <t>28702</t>
  </si>
  <si>
    <t>35671</t>
  </si>
  <si>
    <t>239</t>
  </si>
  <si>
    <t>415</t>
  </si>
  <si>
    <t>1234</t>
  </si>
  <si>
    <t>3053</t>
  </si>
  <si>
    <t>17863</t>
  </si>
  <si>
    <t>23880</t>
  </si>
  <si>
    <t>26521</t>
  </si>
  <si>
    <t>1585</t>
  </si>
  <si>
    <t>4992</t>
  </si>
  <si>
    <t>3251</t>
  </si>
  <si>
    <t>6056</t>
  </si>
  <si>
    <t>13077</t>
  </si>
  <si>
    <t>53832</t>
  </si>
  <si>
    <t>82591</t>
  </si>
  <si>
    <t>98777</t>
  </si>
  <si>
    <t>2646</t>
  </si>
  <si>
    <t>2388</t>
  </si>
  <si>
    <t>36880</t>
  </si>
  <si>
    <t>2775</t>
  </si>
  <si>
    <t>2848</t>
  </si>
  <si>
    <t>12084</t>
  </si>
  <si>
    <t>20811</t>
  </si>
  <si>
    <t>2384</t>
  </si>
  <si>
    <t>18088</t>
  </si>
  <si>
    <t>1309</t>
  </si>
  <si>
    <t>9544</t>
  </si>
  <si>
    <t>11155</t>
  </si>
  <si>
    <t>8575</t>
  </si>
  <si>
    <t>3577</t>
  </si>
  <si>
    <t>14667</t>
  </si>
  <si>
    <t>28674</t>
  </si>
  <si>
    <t>57196</t>
  </si>
  <si>
    <t>21257</t>
  </si>
  <si>
    <t>25463</t>
  </si>
  <si>
    <t>18387</t>
  </si>
  <si>
    <t>29366</t>
  </si>
  <si>
    <t>12240</t>
  </si>
  <si>
    <t>54108</t>
  </si>
  <si>
    <t>102680</t>
  </si>
  <si>
    <t>167989</t>
  </si>
  <si>
    <t>333</t>
  </si>
  <si>
    <t>3264</t>
  </si>
  <si>
    <t>9500</t>
  </si>
  <si>
    <t>5419</t>
  </si>
  <si>
    <t>1642</t>
  </si>
  <si>
    <t>35084</t>
  </si>
  <si>
    <t>53280</t>
  </si>
  <si>
    <t>59534</t>
  </si>
  <si>
    <t>2002</t>
  </si>
  <si>
    <t>7503</t>
  </si>
  <si>
    <t>1651</t>
  </si>
  <si>
    <t>19124</t>
  </si>
  <si>
    <t>3030</t>
  </si>
  <si>
    <t>1554</t>
  </si>
  <si>
    <t>2424</t>
  </si>
  <si>
    <t>6143</t>
  </si>
  <si>
    <t>1053</t>
  </si>
  <si>
    <t>16319</t>
  </si>
  <si>
    <t>27832</t>
  </si>
  <si>
    <t>34871</t>
  </si>
  <si>
    <t>3143</t>
  </si>
  <si>
    <t>1513</t>
  </si>
  <si>
    <t>19676</t>
  </si>
  <si>
    <t>606</t>
  </si>
  <si>
    <t>658</t>
  </si>
  <si>
    <t>18458</t>
  </si>
  <si>
    <t>235</t>
  </si>
  <si>
    <t>603</t>
  </si>
  <si>
    <t>1484</t>
  </si>
  <si>
    <t>388</t>
  </si>
  <si>
    <t>14818</t>
  </si>
  <si>
    <t>22261</t>
  </si>
  <si>
    <t>26518</t>
  </si>
  <si>
    <t>698</t>
  </si>
  <si>
    <t>15476</t>
  </si>
  <si>
    <t>9191</t>
  </si>
  <si>
    <t>16430</t>
  </si>
  <si>
    <t>36422</t>
  </si>
  <si>
    <t>20679</t>
  </si>
  <si>
    <t>5174</t>
  </si>
  <si>
    <t>104259</t>
  </si>
  <si>
    <t>174159</t>
  </si>
  <si>
    <t>216284</t>
  </si>
  <si>
    <t>435</t>
  </si>
  <si>
    <t>412</t>
  </si>
  <si>
    <t>1051</t>
  </si>
  <si>
    <t>9125</t>
  </si>
  <si>
    <t>18341</t>
  </si>
  <si>
    <t>30536</t>
  </si>
  <si>
    <t>32272</t>
  </si>
  <si>
    <t>831</t>
  </si>
  <si>
    <t>3142</t>
  </si>
  <si>
    <t>17959</t>
  </si>
  <si>
    <t>23096</t>
  </si>
  <si>
    <t>23395</t>
  </si>
  <si>
    <t>1399</t>
  </si>
  <si>
    <t>358</t>
  </si>
  <si>
    <t>292</t>
  </si>
  <si>
    <t>1293</t>
  </si>
  <si>
    <t>2628</t>
  </si>
  <si>
    <t>3788</t>
  </si>
  <si>
    <t>8473</t>
  </si>
  <si>
    <t>25930</t>
  </si>
  <si>
    <t>40877</t>
  </si>
  <si>
    <t>44343</t>
  </si>
  <si>
    <t>4524</t>
  </si>
  <si>
    <t>19966</t>
  </si>
  <si>
    <t>29615</t>
  </si>
  <si>
    <t>30741</t>
  </si>
  <si>
    <t>450</t>
  </si>
  <si>
    <t>1973</t>
  </si>
  <si>
    <t>2698</t>
  </si>
  <si>
    <t>18759</t>
  </si>
  <si>
    <t>27828</t>
  </si>
  <si>
    <t>28800</t>
  </si>
  <si>
    <t>753</t>
  </si>
  <si>
    <t>212</t>
  </si>
  <si>
    <t>1430</t>
  </si>
  <si>
    <t>8155</t>
  </si>
  <si>
    <t>12865</t>
  </si>
  <si>
    <t>15234</t>
  </si>
  <si>
    <t>1010</t>
  </si>
  <si>
    <t>203</t>
  </si>
  <si>
    <t>2609</t>
  </si>
  <si>
    <t>15060</t>
  </si>
  <si>
    <t>20424</t>
  </si>
  <si>
    <t>23190</t>
  </si>
  <si>
    <t>215</t>
  </si>
  <si>
    <t>4254</t>
  </si>
  <si>
    <t>2111</t>
  </si>
  <si>
    <t>4288</t>
  </si>
  <si>
    <t>10476</t>
  </si>
  <si>
    <t>17600</t>
  </si>
  <si>
    <t>32001</t>
  </si>
  <si>
    <t>124170</t>
  </si>
  <si>
    <t>185241</t>
  </si>
  <si>
    <t>197975</t>
  </si>
  <si>
    <t>889</t>
  </si>
  <si>
    <t>9695</t>
  </si>
  <si>
    <t>14196</t>
  </si>
  <si>
    <t>14744</t>
  </si>
  <si>
    <t>271</t>
  </si>
  <si>
    <t>441</t>
  </si>
  <si>
    <t>5353</t>
  </si>
  <si>
    <t>4341</t>
  </si>
  <si>
    <t>10650</t>
  </si>
  <si>
    <t>11035</t>
  </si>
  <si>
    <t>130</t>
  </si>
  <si>
    <t>348</t>
  </si>
  <si>
    <t>120</t>
  </si>
  <si>
    <t>840</t>
  </si>
  <si>
    <t>1250</t>
  </si>
  <si>
    <t>2161</t>
  </si>
  <si>
    <t>91</t>
  </si>
  <si>
    <t>178</t>
  </si>
  <si>
    <t>220</t>
  </si>
  <si>
    <t>10510</t>
  </si>
  <si>
    <t>7583</t>
  </si>
  <si>
    <t>18508</t>
  </si>
  <si>
    <t>18705</t>
  </si>
  <si>
    <t>572</t>
  </si>
  <si>
    <t>728</t>
  </si>
  <si>
    <t>625</t>
  </si>
  <si>
    <t>1524</t>
  </si>
  <si>
    <t>4493</t>
  </si>
  <si>
    <t>6485</t>
  </si>
  <si>
    <t>22960</t>
  </si>
  <si>
    <t>35931</t>
  </si>
  <si>
    <t>38186</t>
  </si>
  <si>
    <t>247</t>
  </si>
  <si>
    <t>39</t>
  </si>
  <si>
    <t>1491</t>
  </si>
  <si>
    <t>5360</t>
  </si>
  <si>
    <t>14215</t>
  </si>
  <si>
    <t>22608</t>
  </si>
  <si>
    <t>23023</t>
  </si>
  <si>
    <t>49</t>
  </si>
  <si>
    <t>859</t>
  </si>
  <si>
    <t>1112</t>
  </si>
  <si>
    <t>3999</t>
  </si>
  <si>
    <t>12309</t>
  </si>
  <si>
    <t>18296</t>
  </si>
  <si>
    <t>18419</t>
  </si>
  <si>
    <t>119</t>
  </si>
  <si>
    <t>1199</t>
  </si>
  <si>
    <t>1996</t>
  </si>
  <si>
    <t>7140</t>
  </si>
  <si>
    <t>26347</t>
  </si>
  <si>
    <t>26748</t>
  </si>
  <si>
    <t>3458</t>
  </si>
  <si>
    <t>4847</t>
  </si>
  <si>
    <t>6555</t>
  </si>
  <si>
    <t>6771</t>
  </si>
  <si>
    <t>9698</t>
  </si>
  <si>
    <t>1151</t>
  </si>
  <si>
    <t>2109</t>
  </si>
  <si>
    <t>7648</t>
  </si>
  <si>
    <t>19672</t>
  </si>
  <si>
    <t>30985</t>
  </si>
  <si>
    <t>31486</t>
  </si>
  <si>
    <t>54</t>
  </si>
  <si>
    <t>7230</t>
  </si>
  <si>
    <t>5058</t>
  </si>
  <si>
    <t>14157</t>
  </si>
  <si>
    <t>14534</t>
  </si>
  <si>
    <t>305</t>
  </si>
  <si>
    <t>1769</t>
  </si>
  <si>
    <t>1810</t>
  </si>
  <si>
    <t>8198</t>
  </si>
  <si>
    <t>14190</t>
  </si>
  <si>
    <t>58415</t>
  </si>
  <si>
    <t>122747</t>
  </si>
  <si>
    <t>207065</t>
  </si>
  <si>
    <t>215294</t>
  </si>
  <si>
    <t>594</t>
  </si>
  <si>
    <t>1680</t>
  </si>
  <si>
    <t>448</t>
  </si>
  <si>
    <t>2006</t>
  </si>
  <si>
    <t>1836</t>
  </si>
  <si>
    <t>12209</t>
  </si>
  <si>
    <t>39717</t>
  </si>
  <si>
    <t>56873</t>
  </si>
  <si>
    <t>60020</t>
  </si>
  <si>
    <t>197</t>
  </si>
  <si>
    <t>90</t>
  </si>
  <si>
    <t>1422</t>
  </si>
  <si>
    <t>3959</t>
  </si>
  <si>
    <t>12020</t>
  </si>
  <si>
    <t>18761</t>
  </si>
  <si>
    <t>19274</t>
  </si>
  <si>
    <t>188</t>
  </si>
  <si>
    <t>1085</t>
  </si>
  <si>
    <t>3328</t>
  </si>
  <si>
    <t>16626</t>
  </si>
  <si>
    <t>23861</t>
  </si>
  <si>
    <t>24384</t>
  </si>
  <si>
    <t>644</t>
  </si>
  <si>
    <t>373</t>
  </si>
  <si>
    <t>1238</t>
  </si>
  <si>
    <t>7168</t>
  </si>
  <si>
    <t>10246</t>
  </si>
  <si>
    <t>10809</t>
  </si>
  <si>
    <t>743</t>
  </si>
  <si>
    <t>4936</t>
  </si>
  <si>
    <t>20734</t>
  </si>
  <si>
    <t>75531</t>
  </si>
  <si>
    <t>109741</t>
  </si>
  <si>
    <t>114487</t>
  </si>
  <si>
    <t>322</t>
  </si>
  <si>
    <t>74</t>
  </si>
  <si>
    <t>792</t>
  </si>
  <si>
    <t>381</t>
  </si>
  <si>
    <t>7101</t>
  </si>
  <si>
    <t>8732</t>
  </si>
  <si>
    <t>17435</t>
  </si>
  <si>
    <t>18118</t>
  </si>
  <si>
    <t>1419</t>
  </si>
  <si>
    <t>5593</t>
  </si>
  <si>
    <t>6560</t>
  </si>
  <si>
    <t>26575</t>
  </si>
  <si>
    <t>40534</t>
  </si>
  <si>
    <t>41320</t>
  </si>
  <si>
    <t>814</t>
  </si>
  <si>
    <t>1977</t>
  </si>
  <si>
    <t>8672</t>
  </si>
  <si>
    <t>12671</t>
  </si>
  <si>
    <t>12732</t>
  </si>
  <si>
    <t>1420</t>
  </si>
  <si>
    <t>1670</t>
  </si>
  <si>
    <t>7985</t>
  </si>
  <si>
    <t>21178</t>
  </si>
  <si>
    <t>32390</t>
  </si>
  <si>
    <t>33287</t>
  </si>
  <si>
    <t>7153</t>
  </si>
  <si>
    <t>17889</t>
  </si>
  <si>
    <t>27523</t>
  </si>
  <si>
    <t>27763</t>
  </si>
  <si>
    <t>969</t>
  </si>
  <si>
    <t>506</t>
  </si>
  <si>
    <t>1166</t>
  </si>
  <si>
    <t>10464</t>
  </si>
  <si>
    <t>21367</t>
  </si>
  <si>
    <t>35630</t>
  </si>
  <si>
    <t>37833</t>
  </si>
  <si>
    <t>822</t>
  </si>
  <si>
    <t>542</t>
  </si>
  <si>
    <t>3280</t>
  </si>
  <si>
    <t>10951</t>
  </si>
  <si>
    <t>16092</t>
  </si>
  <si>
    <t>17985</t>
  </si>
  <si>
    <t>494</t>
  </si>
  <si>
    <t>903</t>
  </si>
  <si>
    <t>7165</t>
  </si>
  <si>
    <t>24149</t>
  </si>
  <si>
    <t>33893</t>
  </si>
  <si>
    <t>34846</t>
  </si>
  <si>
    <t>585</t>
  </si>
  <si>
    <t>2528</t>
  </si>
  <si>
    <t>2182</t>
  </si>
  <si>
    <t>1105</t>
  </si>
  <si>
    <t>8652</t>
  </si>
  <si>
    <t>12923</t>
  </si>
  <si>
    <t>51685</t>
  </si>
  <si>
    <t>139513</t>
  </si>
  <si>
    <t>216168</t>
  </si>
  <si>
    <t>223884</t>
  </si>
  <si>
    <t>466</t>
  </si>
  <si>
    <t>868</t>
  </si>
  <si>
    <t>1734</t>
  </si>
  <si>
    <t>6871</t>
  </si>
  <si>
    <t>11670</t>
  </si>
  <si>
    <t>13128</t>
  </si>
  <si>
    <t>176</t>
  </si>
  <si>
    <t>287</t>
  </si>
  <si>
    <t>10231</t>
  </si>
  <si>
    <t>20035</t>
  </si>
  <si>
    <t>20818</t>
  </si>
  <si>
    <t>1264</t>
  </si>
  <si>
    <t>498</t>
  </si>
  <si>
    <t>2967</t>
  </si>
  <si>
    <t>6993</t>
  </si>
  <si>
    <t>12115</t>
  </si>
  <si>
    <t>13073</t>
  </si>
  <si>
    <t>967</t>
  </si>
  <si>
    <t>2616</t>
  </si>
  <si>
    <t>1486</t>
  </si>
  <si>
    <t>9555</t>
  </si>
  <si>
    <t>23110</t>
  </si>
  <si>
    <t>37775</t>
  </si>
  <si>
    <t>40567</t>
  </si>
  <si>
    <t>1582</t>
  </si>
  <si>
    <t>884</t>
  </si>
  <si>
    <t>601</t>
  </si>
  <si>
    <t>3213</t>
  </si>
  <si>
    <t>1510</t>
  </si>
  <si>
    <t>14445</t>
  </si>
  <si>
    <t>23211</t>
  </si>
  <si>
    <t>26669</t>
  </si>
  <si>
    <t>45</t>
  </si>
  <si>
    <t>24</t>
  </si>
  <si>
    <t>836</t>
  </si>
  <si>
    <t>3173</t>
  </si>
  <si>
    <t>11396</t>
  </si>
  <si>
    <t>15820</t>
  </si>
  <si>
    <t>3432</t>
  </si>
  <si>
    <t>3110</t>
  </si>
  <si>
    <t>899</t>
  </si>
  <si>
    <t>1452</t>
  </si>
  <si>
    <t>10818</t>
  </si>
  <si>
    <t>5847</t>
  </si>
  <si>
    <t>27327</t>
  </si>
  <si>
    <t>73046</t>
  </si>
  <si>
    <t>120626</t>
  </si>
  <si>
    <t>130347</t>
  </si>
  <si>
    <t>100</t>
  </si>
  <si>
    <t>13540</t>
  </si>
  <si>
    <t>19387</t>
  </si>
  <si>
    <t>20167</t>
  </si>
  <si>
    <t>516</t>
  </si>
  <si>
    <t>7330</t>
  </si>
  <si>
    <t>15998</t>
  </si>
  <si>
    <t>26680</t>
  </si>
  <si>
    <t>31519</t>
  </si>
  <si>
    <t>1255</t>
  </si>
  <si>
    <t>852</t>
  </si>
  <si>
    <t>5563</t>
  </si>
  <si>
    <t>9932</t>
  </si>
  <si>
    <t>17732</t>
  </si>
  <si>
    <t>17992</t>
  </si>
  <si>
    <t>6279</t>
  </si>
  <si>
    <t>3417</t>
  </si>
  <si>
    <t>3500</t>
  </si>
  <si>
    <t>2899</t>
  </si>
  <si>
    <t>11942</t>
  </si>
  <si>
    <t>37907</t>
  </si>
  <si>
    <t>58177</t>
  </si>
  <si>
    <t>70432</t>
  </si>
  <si>
    <t>37</t>
  </si>
  <si>
    <t>3010</t>
  </si>
  <si>
    <t>8926</t>
  </si>
  <si>
    <t>19631</t>
  </si>
  <si>
    <t>32708</t>
  </si>
  <si>
    <t>33320</t>
  </si>
  <si>
    <t>2493</t>
  </si>
  <si>
    <t>10165</t>
  </si>
  <si>
    <t>4550</t>
  </si>
  <si>
    <t>1070</t>
  </si>
  <si>
    <t>10783</t>
  </si>
  <si>
    <t>5571</t>
  </si>
  <si>
    <t>37324</t>
  </si>
  <si>
    <t>97008</t>
  </si>
  <si>
    <t>154684</t>
  </si>
  <si>
    <t>173430</t>
  </si>
  <si>
    <t>2703</t>
  </si>
  <si>
    <t>4161</t>
  </si>
  <si>
    <t>5178</t>
  </si>
  <si>
    <t>46506</t>
  </si>
  <si>
    <t>58711</t>
  </si>
  <si>
    <t>63541</t>
  </si>
  <si>
    <t>1294</t>
  </si>
  <si>
    <t>6461</t>
  </si>
  <si>
    <t>8923</t>
  </si>
  <si>
    <t>9049</t>
  </si>
  <si>
    <t>184</t>
  </si>
  <si>
    <t>3321</t>
  </si>
  <si>
    <t>23411</t>
  </si>
  <si>
    <t>31330</t>
  </si>
  <si>
    <t>31631</t>
  </si>
  <si>
    <t>780</t>
  </si>
  <si>
    <t>2941</t>
  </si>
  <si>
    <t>8176</t>
  </si>
  <si>
    <t>10010</t>
  </si>
  <si>
    <t>76378</t>
  </si>
  <si>
    <t>98964</t>
  </si>
  <si>
    <t>104221</t>
  </si>
  <si>
    <t>109</t>
  </si>
  <si>
    <t>7613</t>
  </si>
  <si>
    <t>953</t>
  </si>
  <si>
    <t>1802</t>
  </si>
  <si>
    <t>316</t>
  </si>
  <si>
    <t>6239</t>
  </si>
  <si>
    <t>9866</t>
  </si>
  <si>
    <t>1792</t>
  </si>
  <si>
    <t>1708</t>
  </si>
  <si>
    <t>19297</t>
  </si>
  <si>
    <t>1003</t>
  </si>
  <si>
    <t>56</t>
  </si>
  <si>
    <t>140</t>
  </si>
  <si>
    <t>173</t>
  </si>
  <si>
    <t>193</t>
  </si>
  <si>
    <t>420</t>
  </si>
  <si>
    <t>2401</t>
  </si>
  <si>
    <t>5159</t>
  </si>
  <si>
    <t>8499</t>
  </si>
  <si>
    <t>9164</t>
  </si>
  <si>
    <t>712</t>
  </si>
  <si>
    <t>5040</t>
  </si>
  <si>
    <t>15957</t>
  </si>
  <si>
    <t>24046</t>
  </si>
  <si>
    <t>27017</t>
  </si>
  <si>
    <t>663</t>
  </si>
  <si>
    <t>1123</t>
  </si>
  <si>
    <t>980</t>
  </si>
  <si>
    <t>2442</t>
  </si>
  <si>
    <t>11965</t>
  </si>
  <si>
    <t>26938</t>
  </si>
  <si>
    <t>17017</t>
  </si>
  <si>
    <t>23001</t>
  </si>
  <si>
    <t>99</t>
  </si>
  <si>
    <t>6007</t>
  </si>
  <si>
    <t>551</t>
  </si>
  <si>
    <t>2625</t>
  </si>
  <si>
    <t>13673</t>
  </si>
  <si>
    <t>19596</t>
  </si>
  <si>
    <t>306</t>
  </si>
  <si>
    <t>1146</t>
  </si>
  <si>
    <t>6462</t>
  </si>
  <si>
    <t>8659</t>
  </si>
  <si>
    <t>380</t>
  </si>
  <si>
    <t>1279</t>
  </si>
  <si>
    <t>887</t>
  </si>
  <si>
    <t>14903</t>
  </si>
  <si>
    <t>5462</t>
  </si>
  <si>
    <t>12046</t>
  </si>
  <si>
    <t>12380</t>
  </si>
  <si>
    <t>26932</t>
  </si>
  <si>
    <t>22759</t>
  </si>
  <si>
    <t>84919</t>
  </si>
  <si>
    <t>142506</t>
  </si>
  <si>
    <t>175813</t>
  </si>
  <si>
    <t>4807</t>
  </si>
  <si>
    <t>24655</t>
  </si>
  <si>
    <t>16373</t>
  </si>
  <si>
    <t>7843</t>
  </si>
  <si>
    <t>13471</t>
  </si>
  <si>
    <t>62039</t>
  </si>
  <si>
    <t>66389</t>
  </si>
  <si>
    <t>237496</t>
  </si>
  <si>
    <t>708393</t>
  </si>
  <si>
    <t>1092489</t>
  </si>
  <si>
    <t>1159638</t>
  </si>
  <si>
    <t>2644</t>
  </si>
  <si>
    <t>429075</t>
  </si>
  <si>
    <t>534402</t>
  </si>
  <si>
    <t>49380</t>
  </si>
  <si>
    <t>215215</t>
  </si>
  <si>
    <t>376002</t>
  </si>
  <si>
    <t>211118</t>
  </si>
  <si>
    <t>23847</t>
  </si>
  <si>
    <t>912364</t>
  </si>
  <si>
    <t>1680379</t>
  </si>
  <si>
    <t>2911095</t>
  </si>
  <si>
    <t>7451</t>
  </si>
  <si>
    <t>453730</t>
  </si>
  <si>
    <t>550775</t>
  </si>
  <si>
    <t>57223</t>
  </si>
  <si>
    <t>228686</t>
  </si>
  <si>
    <t>438041</t>
  </si>
  <si>
    <t>277507</t>
  </si>
  <si>
    <t>261343</t>
  </si>
  <si>
    <t>1620757</t>
  </si>
  <si>
    <t>2772868</t>
  </si>
  <si>
    <t>4070733</t>
  </si>
  <si>
    <t>Рибњаци,
трстици 
и баре</t>
  </si>
  <si>
    <t xml:space="preserve"> газдинства</t>
  </si>
  <si>
    <t>Приватна</t>
  </si>
  <si>
    <t xml:space="preserve"> ПРЕМА НАЧИНУ КОРИШЋЕЊА, 2006. </t>
  </si>
  <si>
    <t>6-1.2. ПОЉОПРИВРЕДНА ПОВРШИНА,</t>
  </si>
  <si>
    <t>2286</t>
  </si>
  <si>
    <t>2000</t>
  </si>
  <si>
    <t>4563</t>
  </si>
  <si>
    <t>2512</t>
  </si>
  <si>
    <t>1050</t>
  </si>
  <si>
    <t>3436</t>
  </si>
  <si>
    <t>4020</t>
  </si>
  <si>
    <t>2717</t>
  </si>
  <si>
    <t>6955</t>
  </si>
  <si>
    <t>3178</t>
  </si>
  <si>
    <t>12555</t>
  </si>
  <si>
    <t>2797</t>
  </si>
  <si>
    <t>12836</t>
  </si>
  <si>
    <t>2584</t>
  </si>
  <si>
    <t>4485</t>
  </si>
  <si>
    <t>2469</t>
  </si>
  <si>
    <t>1815</t>
  </si>
  <si>
    <t>2721</t>
  </si>
  <si>
    <t>9283</t>
  </si>
  <si>
    <t>9297</t>
  </si>
  <si>
    <t>2704</t>
  </si>
  <si>
    <t>12581</t>
  </si>
  <si>
    <t>12651</t>
  </si>
  <si>
    <t>200</t>
  </si>
  <si>
    <t>3072</t>
  </si>
  <si>
    <t>34605</t>
  </si>
  <si>
    <t>34619</t>
  </si>
  <si>
    <t>2352</t>
  </si>
  <si>
    <t>35287</t>
  </si>
  <si>
    <t>35407</t>
  </si>
  <si>
    <t>2143</t>
  </si>
  <si>
    <t>5275</t>
  </si>
  <si>
    <t>4953</t>
  </si>
  <si>
    <t>3573</t>
  </si>
  <si>
    <t>3323</t>
  </si>
  <si>
    <t>3626</t>
  </si>
  <si>
    <t>3000</t>
  </si>
  <si>
    <t>43568</t>
  </si>
  <si>
    <t>43613</t>
  </si>
  <si>
    <t>2880</t>
  </si>
  <si>
    <t>2823</t>
  </si>
  <si>
    <t>31675</t>
  </si>
  <si>
    <t>31723</t>
  </si>
  <si>
    <t>3221</t>
  </si>
  <si>
    <t>13118</t>
  </si>
  <si>
    <t>2594</t>
  </si>
  <si>
    <t>8692</t>
  </si>
  <si>
    <t>3600</t>
  </si>
  <si>
    <t>8543</t>
  </si>
  <si>
    <t>3163</t>
  </si>
  <si>
    <t>6295</t>
  </si>
  <si>
    <t>3817</t>
  </si>
  <si>
    <t>9055</t>
  </si>
  <si>
    <t>3067</t>
  </si>
  <si>
    <t>10273</t>
  </si>
  <si>
    <t>3638</t>
  </si>
  <si>
    <t>79282</t>
  </si>
  <si>
    <t>79327</t>
  </si>
  <si>
    <t>2922</t>
  </si>
  <si>
    <t>60286</t>
  </si>
  <si>
    <t>60334</t>
  </si>
  <si>
    <t>4201</t>
  </si>
  <si>
    <t>20543</t>
  </si>
  <si>
    <t>2779</t>
  </si>
  <si>
    <t>5000</t>
  </si>
  <si>
    <t>12182</t>
  </si>
  <si>
    <t>12192</t>
  </si>
  <si>
    <t>3161</t>
  </si>
  <si>
    <t>1903</t>
  </si>
  <si>
    <t>2307</t>
  </si>
  <si>
    <t>2361</t>
  </si>
  <si>
    <t>3073</t>
  </si>
  <si>
    <t>2073</t>
  </si>
  <si>
    <t>3390</t>
  </si>
  <si>
    <t>5590</t>
  </si>
  <si>
    <t>2390</t>
  </si>
  <si>
    <t>3740</t>
  </si>
  <si>
    <t>31109</t>
  </si>
  <si>
    <t>3200</t>
  </si>
  <si>
    <t>19769</t>
  </si>
  <si>
    <t>19833</t>
  </si>
  <si>
    <t>3820</t>
  </si>
  <si>
    <t>20321</t>
  </si>
  <si>
    <t>20323</t>
  </si>
  <si>
    <t>2869</t>
  </si>
  <si>
    <t>13390</t>
  </si>
  <si>
    <t>13456</t>
  </si>
  <si>
    <t>1904</t>
  </si>
  <si>
    <t>2585</t>
  </si>
  <si>
    <t>1961</t>
  </si>
  <si>
    <t>2640</t>
  </si>
  <si>
    <t>2652</t>
  </si>
  <si>
    <t>3082</t>
  </si>
  <si>
    <t>12508</t>
  </si>
  <si>
    <t>2524</t>
  </si>
  <si>
    <t>9655</t>
  </si>
  <si>
    <t>3335</t>
  </si>
  <si>
    <t>3011</t>
  </si>
  <si>
    <t>5498</t>
  </si>
  <si>
    <t>3305</t>
  </si>
  <si>
    <t>42792</t>
  </si>
  <si>
    <t>42794</t>
  </si>
  <si>
    <t>2689</t>
  </si>
  <si>
    <t>31183</t>
  </si>
  <si>
    <t>31261</t>
  </si>
  <si>
    <t>3671</t>
  </si>
  <si>
    <t>11882</t>
  </si>
  <si>
    <t>2254</t>
  </si>
  <si>
    <t>5437</t>
  </si>
  <si>
    <t>4658</t>
  </si>
  <si>
    <t>14980</t>
  </si>
  <si>
    <t>2642</t>
  </si>
  <si>
    <t>6163</t>
  </si>
  <si>
    <t>3610</t>
  </si>
  <si>
    <t>12698</t>
  </si>
  <si>
    <t>2472</t>
  </si>
  <si>
    <t>7752</t>
  </si>
  <si>
    <t>2700</t>
  </si>
  <si>
    <t>6708</t>
  </si>
  <si>
    <t>2768</t>
  </si>
  <si>
    <t>6591</t>
  </si>
  <si>
    <t>2605</t>
  </si>
  <si>
    <t>4725</t>
  </si>
  <si>
    <t>2253</t>
  </si>
  <si>
    <t>3873</t>
  </si>
  <si>
    <t>3363</t>
  </si>
  <si>
    <t>6000</t>
  </si>
  <si>
    <t>38551</t>
  </si>
  <si>
    <t>228</t>
  </si>
  <si>
    <t>38779</t>
  </si>
  <si>
    <t>2890</t>
  </si>
  <si>
    <t>15348</t>
  </si>
  <si>
    <t>15618</t>
  </si>
  <si>
    <t>4245</t>
  </si>
  <si>
    <t>7000</t>
  </si>
  <si>
    <t>11339</t>
  </si>
  <si>
    <t>11409</t>
  </si>
  <si>
    <t>3426</t>
  </si>
  <si>
    <t>6219</t>
  </si>
  <si>
    <t>6308</t>
  </si>
  <si>
    <t>3936</t>
  </si>
  <si>
    <t>3857</t>
  </si>
  <si>
    <t>2993</t>
  </si>
  <si>
    <t>3128</t>
  </si>
  <si>
    <t>5113</t>
  </si>
  <si>
    <t>9315</t>
  </si>
  <si>
    <t>2842</t>
  </si>
  <si>
    <t>3766</t>
  </si>
  <si>
    <t>3546</t>
  </si>
  <si>
    <t>2195</t>
  </si>
  <si>
    <t>2269</t>
  </si>
  <si>
    <t>1434</t>
  </si>
  <si>
    <t>4386</t>
  </si>
  <si>
    <t>26806</t>
  </si>
  <si>
    <t>26876</t>
  </si>
  <si>
    <t>3021</t>
  </si>
  <si>
    <t>14582</t>
  </si>
  <si>
    <t>14671</t>
  </si>
  <si>
    <t>3654</t>
  </si>
  <si>
    <t>6208</t>
  </si>
  <si>
    <t>116350</t>
  </si>
  <si>
    <t>116648</t>
  </si>
  <si>
    <t>5128</t>
  </si>
  <si>
    <t>59746</t>
  </si>
  <si>
    <t>60105</t>
  </si>
  <si>
    <t>4799</t>
  </si>
  <si>
    <t>19485</t>
  </si>
  <si>
    <t>2896</t>
  </si>
  <si>
    <t>1535</t>
  </si>
  <si>
    <t>5208</t>
  </si>
  <si>
    <t>35729</t>
  </si>
  <si>
    <t>6175</t>
  </si>
  <si>
    <t>5133</t>
  </si>
  <si>
    <t>7250</t>
  </si>
  <si>
    <t>69890</t>
  </si>
  <si>
    <t>69919</t>
  </si>
  <si>
    <t>3097</t>
  </si>
  <si>
    <t>4000</t>
  </si>
  <si>
    <t>15769</t>
  </si>
  <si>
    <t>15781</t>
  </si>
  <si>
    <t>5797</t>
  </si>
  <si>
    <t>38783</t>
  </si>
  <si>
    <t>3528</t>
  </si>
  <si>
    <t>5112</t>
  </si>
  <si>
    <t>5260</t>
  </si>
  <si>
    <t>4212</t>
  </si>
  <si>
    <t>5016</t>
  </si>
  <si>
    <t>3306</t>
  </si>
  <si>
    <t>4291</t>
  </si>
  <si>
    <t>11920</t>
  </si>
  <si>
    <t>5816</t>
  </si>
  <si>
    <t>5138</t>
  </si>
  <si>
    <t>180823</t>
  </si>
  <si>
    <t>180852</t>
  </si>
  <si>
    <t>3226</t>
  </si>
  <si>
    <t>37035</t>
  </si>
  <si>
    <t>160</t>
  </si>
  <si>
    <t>37195</t>
  </si>
  <si>
    <t>3313</t>
  </si>
  <si>
    <t>4158</t>
  </si>
  <si>
    <t>4624</t>
  </si>
  <si>
    <t>2697</t>
  </si>
  <si>
    <t>2042</t>
  </si>
  <si>
    <t>2859</t>
  </si>
  <si>
    <t>4480</t>
  </si>
  <si>
    <t>2570</t>
  </si>
  <si>
    <t>4736</t>
  </si>
  <si>
    <t>6183</t>
  </si>
  <si>
    <t>7100</t>
  </si>
  <si>
    <t>51897</t>
  </si>
  <si>
    <t>51968</t>
  </si>
  <si>
    <t>3591</t>
  </si>
  <si>
    <t>9990</t>
  </si>
  <si>
    <t>10015</t>
  </si>
  <si>
    <t>6193</t>
  </si>
  <si>
    <t>11543</t>
  </si>
  <si>
    <t>1103</t>
  </si>
  <si>
    <t>5605</t>
  </si>
  <si>
    <t>72597</t>
  </si>
  <si>
    <t>72668</t>
  </si>
  <si>
    <t>3149</t>
  </si>
  <si>
    <t>17909</t>
  </si>
  <si>
    <t>5253</t>
  </si>
  <si>
    <t>39054</t>
  </si>
  <si>
    <t>3348</t>
  </si>
  <si>
    <t>9432</t>
  </si>
  <si>
    <t>9496</t>
  </si>
  <si>
    <t>4080</t>
  </si>
  <si>
    <t>11081</t>
  </si>
  <si>
    <t>2423</t>
  </si>
  <si>
    <t>2038</t>
  </si>
  <si>
    <t>3532</t>
  </si>
  <si>
    <t>2790</t>
  </si>
  <si>
    <t>4133</t>
  </si>
  <si>
    <t>14553</t>
  </si>
  <si>
    <t>2846</t>
  </si>
  <si>
    <t>4666</t>
  </si>
  <si>
    <t>67478</t>
  </si>
  <si>
    <t>20131</t>
  </si>
  <si>
    <t>20195</t>
  </si>
  <si>
    <t>2960</t>
  </si>
  <si>
    <t>296</t>
  </si>
  <si>
    <t>2630</t>
  </si>
  <si>
    <t>2400</t>
  </si>
  <si>
    <t>4587</t>
  </si>
  <si>
    <t>8179</t>
  </si>
  <si>
    <t>2971</t>
  </si>
  <si>
    <t>2730</t>
  </si>
  <si>
    <t>2151</t>
  </si>
  <si>
    <t>3074</t>
  </si>
  <si>
    <t>2897</t>
  </si>
  <si>
    <t>2600</t>
  </si>
  <si>
    <t>2919</t>
  </si>
  <si>
    <t>502</t>
  </si>
  <si>
    <t>2129</t>
  </si>
  <si>
    <t>4187</t>
  </si>
  <si>
    <t>12850</t>
  </si>
  <si>
    <t>72</t>
  </si>
  <si>
    <t>12922</t>
  </si>
  <si>
    <t>2920</t>
  </si>
  <si>
    <t>2800</t>
  </si>
  <si>
    <t>1647</t>
  </si>
  <si>
    <t>1661</t>
  </si>
  <si>
    <t>417</t>
  </si>
  <si>
    <t>2556</t>
  </si>
  <si>
    <t>2281</t>
  </si>
  <si>
    <t>2780</t>
  </si>
  <si>
    <t>987</t>
  </si>
  <si>
    <t>3650</t>
  </si>
  <si>
    <t>2934</t>
  </si>
  <si>
    <t>1115</t>
  </si>
  <si>
    <t>3295</t>
  </si>
  <si>
    <t>3087</t>
  </si>
  <si>
    <t>201</t>
  </si>
  <si>
    <t>3896</t>
  </si>
  <si>
    <t>35011</t>
  </si>
  <si>
    <t>35083</t>
  </si>
  <si>
    <t>2803</t>
  </si>
  <si>
    <t>8354</t>
  </si>
  <si>
    <t>8415</t>
  </si>
  <si>
    <t>3244</t>
  </si>
  <si>
    <t>13273</t>
  </si>
  <si>
    <t>13297</t>
  </si>
  <si>
    <t>2659</t>
  </si>
  <si>
    <t>3444</t>
  </si>
  <si>
    <t>7662</t>
  </si>
  <si>
    <t>7693</t>
  </si>
  <si>
    <t>3862</t>
  </si>
  <si>
    <t>15869</t>
  </si>
  <si>
    <t>2664</t>
  </si>
  <si>
    <t>10372</t>
  </si>
  <si>
    <t>4432</t>
  </si>
  <si>
    <t>5587</t>
  </si>
  <si>
    <t>41954</t>
  </si>
  <si>
    <t>419</t>
  </si>
  <si>
    <t>42373</t>
  </si>
  <si>
    <t>17862</t>
  </si>
  <si>
    <t>19307</t>
  </si>
  <si>
    <t>2798</t>
  </si>
  <si>
    <t>7820</t>
  </si>
  <si>
    <t>2122</t>
  </si>
  <si>
    <t>4497</t>
  </si>
  <si>
    <t>78916</t>
  </si>
  <si>
    <t>79359</t>
  </si>
  <si>
    <t>3287</t>
  </si>
  <si>
    <t>40393</t>
  </si>
  <si>
    <t>1476</t>
  </si>
  <si>
    <t>41869</t>
  </si>
  <si>
    <t>4182</t>
  </si>
  <si>
    <t>33485</t>
  </si>
  <si>
    <t>33557</t>
  </si>
  <si>
    <t>2759</t>
  </si>
  <si>
    <t>25711</t>
  </si>
  <si>
    <t>25738</t>
  </si>
  <si>
    <t>2714</t>
  </si>
  <si>
    <t>6487</t>
  </si>
  <si>
    <t>1760</t>
  </si>
  <si>
    <t>4337</t>
  </si>
  <si>
    <t>15534</t>
  </si>
  <si>
    <t>7619</t>
  </si>
  <si>
    <t>3457</t>
  </si>
  <si>
    <t>15863</t>
  </si>
  <si>
    <t>2428</t>
  </si>
  <si>
    <t>8842</t>
  </si>
  <si>
    <t>3844</t>
  </si>
  <si>
    <t>71369</t>
  </si>
  <si>
    <t>71441</t>
  </si>
  <si>
    <t>44893</t>
  </si>
  <si>
    <t>44920</t>
  </si>
  <si>
    <t>4144</t>
  </si>
  <si>
    <t>25679</t>
  </si>
  <si>
    <t>2851</t>
  </si>
  <si>
    <t>3525</t>
  </si>
  <si>
    <t>8297</t>
  </si>
  <si>
    <t>8854</t>
  </si>
  <si>
    <t>4056</t>
  </si>
  <si>
    <t>3958</t>
  </si>
  <si>
    <t>32761</t>
  </si>
  <si>
    <t>285</t>
  </si>
  <si>
    <t>33046</t>
  </si>
  <si>
    <t>5754</t>
  </si>
  <si>
    <t>5900</t>
  </si>
  <si>
    <t>4031</t>
  </si>
  <si>
    <t>14075</t>
  </si>
  <si>
    <t>14091</t>
  </si>
  <si>
    <t>2645</t>
  </si>
  <si>
    <t>4039</t>
  </si>
  <si>
    <t>55639</t>
  </si>
  <si>
    <t>3968</t>
  </si>
  <si>
    <t>47767</t>
  </si>
  <si>
    <t>48767</t>
  </si>
  <si>
    <t>2914</t>
  </si>
  <si>
    <t>3076</t>
  </si>
  <si>
    <t>8031</t>
  </si>
  <si>
    <t>8431</t>
  </si>
  <si>
    <t>2657</t>
  </si>
  <si>
    <t>24805</t>
  </si>
  <si>
    <t>2608</t>
  </si>
  <si>
    <t>3842</t>
  </si>
  <si>
    <t>4714</t>
  </si>
  <si>
    <t>200726</t>
  </si>
  <si>
    <t>1301</t>
  </si>
  <si>
    <t>202027</t>
  </si>
  <si>
    <t>2860</t>
  </si>
  <si>
    <t>3362</t>
  </si>
  <si>
    <t>34592</t>
  </si>
  <si>
    <t>35695</t>
  </si>
  <si>
    <t>5461</t>
  </si>
  <si>
    <t>31776</t>
  </si>
  <si>
    <t>31784</t>
  </si>
  <si>
    <t>2887</t>
  </si>
  <si>
    <t>8979</t>
  </si>
  <si>
    <t>8993</t>
  </si>
  <si>
    <t>4897</t>
  </si>
  <si>
    <t>21868</t>
  </si>
  <si>
    <t>5481</t>
  </si>
  <si>
    <t>5500</t>
  </si>
  <si>
    <t>13998</t>
  </si>
  <si>
    <t>3800</t>
  </si>
  <si>
    <t>1938</t>
  </si>
  <si>
    <t>4420</t>
  </si>
  <si>
    <t>40003</t>
  </si>
  <si>
    <t>40009</t>
  </si>
  <si>
    <t>3131</t>
  </si>
  <si>
    <t>16091</t>
  </si>
  <si>
    <t>16156</t>
  </si>
  <si>
    <t>20212</t>
  </si>
  <si>
    <t>3106</t>
  </si>
  <si>
    <t>7429</t>
  </si>
  <si>
    <t>4570</t>
  </si>
  <si>
    <t>14872</t>
  </si>
  <si>
    <t>3111</t>
  </si>
  <si>
    <t>5542</t>
  </si>
  <si>
    <t>32530</t>
  </si>
  <si>
    <t>12550</t>
  </si>
  <si>
    <t>4867</t>
  </si>
  <si>
    <t>2333</t>
  </si>
  <si>
    <t>175259</t>
  </si>
  <si>
    <t>175273</t>
  </si>
  <si>
    <t>3108</t>
  </si>
  <si>
    <t>2488</t>
  </si>
  <si>
    <t>57460</t>
  </si>
  <si>
    <t>57567</t>
  </si>
  <si>
    <t>5888</t>
  </si>
  <si>
    <t>63197</t>
  </si>
  <si>
    <t>4110</t>
  </si>
  <si>
    <t>67307</t>
  </si>
  <si>
    <t>3572</t>
  </si>
  <si>
    <t>5629</t>
  </si>
  <si>
    <t>12142</t>
  </si>
  <si>
    <t>4166</t>
  </si>
  <si>
    <t>16308</t>
  </si>
  <si>
    <t>48359</t>
  </si>
  <si>
    <t>2805</t>
  </si>
  <si>
    <t>12486</t>
  </si>
  <si>
    <t>29309</t>
  </si>
  <si>
    <t>11602</t>
  </si>
  <si>
    <t>3804</t>
  </si>
  <si>
    <t>17373</t>
  </si>
  <si>
    <t>3060</t>
  </si>
  <si>
    <t>5774</t>
  </si>
  <si>
    <t>18749</t>
  </si>
  <si>
    <t>2466</t>
  </si>
  <si>
    <t>2197</t>
  </si>
  <si>
    <t>3853</t>
  </si>
  <si>
    <t>33671</t>
  </si>
  <si>
    <t>33689</t>
  </si>
  <si>
    <t>3061</t>
  </si>
  <si>
    <t>2410</t>
  </si>
  <si>
    <t>8258</t>
  </si>
  <si>
    <t>8528</t>
  </si>
  <si>
    <t>3148</t>
  </si>
  <si>
    <t>9298</t>
  </si>
  <si>
    <t>2041</t>
  </si>
  <si>
    <t>2349</t>
  </si>
  <si>
    <t>4030</t>
  </si>
  <si>
    <t>38855</t>
  </si>
  <si>
    <t>39095</t>
  </si>
  <si>
    <t>2737</t>
  </si>
  <si>
    <t>3100</t>
  </si>
  <si>
    <t>9301</t>
  </si>
  <si>
    <t>9425</t>
  </si>
  <si>
    <t>4044</t>
  </si>
  <si>
    <t>5717</t>
  </si>
  <si>
    <t>258811</t>
  </si>
  <si>
    <t>263179</t>
  </si>
  <si>
    <t>2907</t>
  </si>
  <si>
    <t>64109</t>
  </si>
  <si>
    <t>4560</t>
  </si>
  <si>
    <t>68669</t>
  </si>
  <si>
    <t>4808</t>
  </si>
  <si>
    <t>40664</t>
  </si>
  <si>
    <t>3604</t>
  </si>
  <si>
    <t>14751</t>
  </si>
  <si>
    <t>346</t>
  </si>
  <si>
    <t>15097</t>
  </si>
  <si>
    <t>4783</t>
  </si>
  <si>
    <t>3838</t>
  </si>
  <si>
    <t>69464</t>
  </si>
  <si>
    <t>69606</t>
  </si>
  <si>
    <t>3222</t>
  </si>
  <si>
    <t>13418</t>
  </si>
  <si>
    <t>4299</t>
  </si>
  <si>
    <t>63130</t>
  </si>
  <si>
    <t>63467</t>
  </si>
  <si>
    <t>3044</t>
  </si>
  <si>
    <t>7880</t>
  </si>
  <si>
    <t>8492</t>
  </si>
  <si>
    <t>4600</t>
  </si>
  <si>
    <t>4355</t>
  </si>
  <si>
    <t>173258</t>
  </si>
  <si>
    <t>173737</t>
  </si>
  <si>
    <t>2963</t>
  </si>
  <si>
    <t>3225</t>
  </si>
  <si>
    <t>35904</t>
  </si>
  <si>
    <t>37007</t>
  </si>
  <si>
    <t>3655</t>
  </si>
  <si>
    <t>39881</t>
  </si>
  <si>
    <t>10107</t>
  </si>
  <si>
    <t>3547</t>
  </si>
  <si>
    <t>10895</t>
  </si>
  <si>
    <t>3406</t>
  </si>
  <si>
    <t>14324</t>
  </si>
  <si>
    <t>3181</t>
  </si>
  <si>
    <t>5662</t>
  </si>
  <si>
    <t>3711</t>
  </si>
  <si>
    <t>2986</t>
  </si>
  <si>
    <t>3371</t>
  </si>
  <si>
    <t>3967</t>
  </si>
  <si>
    <t>15671</t>
  </si>
  <si>
    <t>3769</t>
  </si>
  <si>
    <t>29152</t>
  </si>
  <si>
    <t>29182</t>
  </si>
  <si>
    <t>4222</t>
  </si>
  <si>
    <t>12130</t>
  </si>
  <si>
    <t>12168</t>
  </si>
  <si>
    <t>3683</t>
  </si>
  <si>
    <t>122102</t>
  </si>
  <si>
    <t>122132</t>
  </si>
  <si>
    <t>35914</t>
  </si>
  <si>
    <t>35952</t>
  </si>
  <si>
    <t>5148</t>
  </si>
  <si>
    <t>4429</t>
  </si>
  <si>
    <t>124218</t>
  </si>
  <si>
    <t>125334</t>
  </si>
  <si>
    <t>2110</t>
  </si>
  <si>
    <t>24560</t>
  </si>
  <si>
    <t>25115</t>
  </si>
  <si>
    <t>4556</t>
  </si>
  <si>
    <t>6579</t>
  </si>
  <si>
    <t>2222</t>
  </si>
  <si>
    <t>3245</t>
  </si>
  <si>
    <t>7470</t>
  </si>
  <si>
    <t>2847</t>
  </si>
  <si>
    <t>2033</t>
  </si>
  <si>
    <t>4323</t>
  </si>
  <si>
    <t>4431</t>
  </si>
  <si>
    <t>50584</t>
  </si>
  <si>
    <t>51714</t>
  </si>
  <si>
    <t>2911</t>
  </si>
  <si>
    <t>8693</t>
  </si>
  <si>
    <t>9153</t>
  </si>
  <si>
    <t>3910</t>
  </si>
  <si>
    <t>10466</t>
  </si>
  <si>
    <t>2491</t>
  </si>
  <si>
    <t>4169</t>
  </si>
  <si>
    <t>25379</t>
  </si>
  <si>
    <t>2620</t>
  </si>
  <si>
    <t>5033</t>
  </si>
  <si>
    <t>4899</t>
  </si>
  <si>
    <t>46207</t>
  </si>
  <si>
    <t>46927</t>
  </si>
  <si>
    <t>11004</t>
  </si>
  <si>
    <t>360</t>
  </si>
  <si>
    <t>11364</t>
  </si>
  <si>
    <t>6342</t>
  </si>
  <si>
    <t>85493</t>
  </si>
  <si>
    <t>3611</t>
  </si>
  <si>
    <t>16754</t>
  </si>
  <si>
    <t>5002</t>
  </si>
  <si>
    <t>356396</t>
  </si>
  <si>
    <t>2966</t>
  </si>
  <si>
    <t>359362</t>
  </si>
  <si>
    <t>3121</t>
  </si>
  <si>
    <t>70628</t>
  </si>
  <si>
    <t>`</t>
  </si>
  <si>
    <t>72003</t>
  </si>
  <si>
    <t>6434</t>
  </si>
  <si>
    <t>86156</t>
  </si>
  <si>
    <t>8563</t>
  </si>
  <si>
    <t>94719</t>
  </si>
  <si>
    <t>3879</t>
  </si>
  <si>
    <t>4972</t>
  </si>
  <si>
    <t>16747</t>
  </si>
  <si>
    <t>6996</t>
  </si>
  <si>
    <t>23743</t>
  </si>
  <si>
    <t>6235</t>
  </si>
  <si>
    <t>9175</t>
  </si>
  <si>
    <t>84395</t>
  </si>
  <si>
    <t>13157</t>
  </si>
  <si>
    <t>97552</t>
  </si>
  <si>
    <t>4934</t>
  </si>
  <si>
    <t>13587</t>
  </si>
  <si>
    <t>4604</t>
  </si>
  <si>
    <t>18191</t>
  </si>
  <si>
    <t>5496</t>
  </si>
  <si>
    <t>5906</t>
  </si>
  <si>
    <t>105370</t>
  </si>
  <si>
    <t>18875</t>
  </si>
  <si>
    <t>124245</t>
  </si>
  <si>
    <t>4960</t>
  </si>
  <si>
    <t>20143</t>
  </si>
  <si>
    <t>12233</t>
  </si>
  <si>
    <t>32376</t>
  </si>
  <si>
    <t>5183</t>
  </si>
  <si>
    <t>84453</t>
  </si>
  <si>
    <t>17540</t>
  </si>
  <si>
    <t>101993</t>
  </si>
  <si>
    <t>4118</t>
  </si>
  <si>
    <t>22257</t>
  </si>
  <si>
    <t>12742</t>
  </si>
  <si>
    <t>34999</t>
  </si>
  <si>
    <t>4769</t>
  </si>
  <si>
    <t>61598</t>
  </si>
  <si>
    <t>63723</t>
  </si>
  <si>
    <t>2985</t>
  </si>
  <si>
    <t>13001</t>
  </si>
  <si>
    <t>15631</t>
  </si>
  <si>
    <t>4575</t>
  </si>
  <si>
    <t>8412</t>
  </si>
  <si>
    <t>24902</t>
  </si>
  <si>
    <t>28334</t>
  </si>
  <si>
    <t>3374</t>
  </si>
  <si>
    <t>4438</t>
  </si>
  <si>
    <t>6479</t>
  </si>
  <si>
    <t>7704</t>
  </si>
  <si>
    <t>6080</t>
  </si>
  <si>
    <t>7982</t>
  </si>
  <si>
    <t>63475</t>
  </si>
  <si>
    <t>9275</t>
  </si>
  <si>
    <t>72750</t>
  </si>
  <si>
    <t>5111</t>
  </si>
  <si>
    <t>14504</t>
  </si>
  <si>
    <t>12037</t>
  </si>
  <si>
    <t>26541</t>
  </si>
  <si>
    <t>5762</t>
  </si>
  <si>
    <t>6273</t>
  </si>
  <si>
    <t>510349</t>
  </si>
  <si>
    <t>72967</t>
  </si>
  <si>
    <t>583316</t>
  </si>
  <si>
    <t>3739</t>
  </si>
  <si>
    <t>4521</t>
  </si>
  <si>
    <t>106718</t>
  </si>
  <si>
    <t>52467</t>
  </si>
  <si>
    <t>159185</t>
  </si>
  <si>
    <t>5611</t>
  </si>
  <si>
    <t>8270</t>
  </si>
  <si>
    <t>38535</t>
  </si>
  <si>
    <t>7716</t>
  </si>
  <si>
    <t>46251</t>
  </si>
  <si>
    <t>3099</t>
  </si>
  <si>
    <t>3643</t>
  </si>
  <si>
    <t>7283</t>
  </si>
  <si>
    <t>6745</t>
  </si>
  <si>
    <t>14028</t>
  </si>
  <si>
    <t>8000</t>
  </si>
  <si>
    <t>7134</t>
  </si>
  <si>
    <t>24608</t>
  </si>
  <si>
    <t>8069</t>
  </si>
  <si>
    <t>32677</t>
  </si>
  <si>
    <t>4612</t>
  </si>
  <si>
    <t>5220</t>
  </si>
  <si>
    <t>3358</t>
  </si>
  <si>
    <t>8578</t>
  </si>
  <si>
    <t>4200</t>
  </si>
  <si>
    <t>8221</t>
  </si>
  <si>
    <t>3615</t>
  </si>
  <si>
    <t>34479</t>
  </si>
  <si>
    <t>3864</t>
  </si>
  <si>
    <t>38343</t>
  </si>
  <si>
    <t>3932</t>
  </si>
  <si>
    <t>5467</t>
  </si>
  <si>
    <t>12348</t>
  </si>
  <si>
    <t>5938</t>
  </si>
  <si>
    <t>18286</t>
  </si>
  <si>
    <t>5825</t>
  </si>
  <si>
    <t>7569</t>
  </si>
  <si>
    <t>88188</t>
  </si>
  <si>
    <t>12164</t>
  </si>
  <si>
    <t>100352</t>
  </si>
  <si>
    <t>26606</t>
  </si>
  <si>
    <t>10129</t>
  </si>
  <si>
    <t>36735</t>
  </si>
  <si>
    <t>5107</t>
  </si>
  <si>
    <t>6184</t>
  </si>
  <si>
    <t>45656</t>
  </si>
  <si>
    <t>8546</t>
  </si>
  <si>
    <t>54202</t>
  </si>
  <si>
    <t>3551</t>
  </si>
  <si>
    <t>4025</t>
  </si>
  <si>
    <t>15722</t>
  </si>
  <si>
    <t>4464</t>
  </si>
  <si>
    <t>20186</t>
  </si>
  <si>
    <t>7028</t>
  </si>
  <si>
    <t>6893</t>
  </si>
  <si>
    <t>61865</t>
  </si>
  <si>
    <t>26656</t>
  </si>
  <si>
    <t>88521</t>
  </si>
  <si>
    <t>4152</t>
  </si>
  <si>
    <t>5401</t>
  </si>
  <si>
    <t>9716</t>
  </si>
  <si>
    <t>22161</t>
  </si>
  <si>
    <t>31877</t>
  </si>
  <si>
    <t>6725</t>
  </si>
  <si>
    <t>6432</t>
  </si>
  <si>
    <t>67161</t>
  </si>
  <si>
    <t>23630</t>
  </si>
  <si>
    <t>90791</t>
  </si>
  <si>
    <t>5032</t>
  </si>
  <si>
    <t>20846</t>
  </si>
  <si>
    <t>14976</t>
  </si>
  <si>
    <t>35822</t>
  </si>
  <si>
    <t>5640</t>
  </si>
  <si>
    <t>7439</t>
  </si>
  <si>
    <t>14761</t>
  </si>
  <si>
    <t>491</t>
  </si>
  <si>
    <t>15252</t>
  </si>
  <si>
    <t>3480</t>
  </si>
  <si>
    <t>3666</t>
  </si>
  <si>
    <t>2356</t>
  </si>
  <si>
    <t>319</t>
  </si>
  <si>
    <t>2675</t>
  </si>
  <si>
    <t>4908</t>
  </si>
  <si>
    <t>5358</t>
  </si>
  <si>
    <t>22767</t>
  </si>
  <si>
    <t>6558</t>
  </si>
  <si>
    <t>29325</t>
  </si>
  <si>
    <t>7518</t>
  </si>
  <si>
    <t>12064</t>
  </si>
  <si>
    <t>6633</t>
  </si>
  <si>
    <t>6770</t>
  </si>
  <si>
    <t>96819</t>
  </si>
  <si>
    <t>16066</t>
  </si>
  <si>
    <t>112885</t>
  </si>
  <si>
    <t>3545</t>
  </si>
  <si>
    <t>4170</t>
  </si>
  <si>
    <t>15022</t>
  </si>
  <si>
    <t>27395</t>
  </si>
  <si>
    <t>5885</t>
  </si>
  <si>
    <t>7923</t>
  </si>
  <si>
    <t>23382</t>
  </si>
  <si>
    <t>14784</t>
  </si>
  <si>
    <t>38166</t>
  </si>
  <si>
    <t>9384</t>
  </si>
  <si>
    <t>13111</t>
  </si>
  <si>
    <t>6698</t>
  </si>
  <si>
    <t>520805</t>
  </si>
  <si>
    <t>128544</t>
  </si>
  <si>
    <t>649349</t>
  </si>
  <si>
    <t>126764</t>
  </si>
  <si>
    <t>94456</t>
  </si>
  <si>
    <t>221220</t>
  </si>
  <si>
    <t>7525</t>
  </si>
  <si>
    <t>202622</t>
  </si>
  <si>
    <t>58095</t>
  </si>
  <si>
    <t>260717</t>
  </si>
  <si>
    <t>4134</t>
  </si>
  <si>
    <t>4754</t>
  </si>
  <si>
    <t>41386</t>
  </si>
  <si>
    <t>40929</t>
  </si>
  <si>
    <t>82315</t>
  </si>
  <si>
    <t>7479</t>
  </si>
  <si>
    <t>5187</t>
  </si>
  <si>
    <t>65098</t>
  </si>
  <si>
    <t>14658</t>
  </si>
  <si>
    <t>79756</t>
  </si>
  <si>
    <t>4365</t>
  </si>
  <si>
    <t>10539</t>
  </si>
  <si>
    <t>22887</t>
  </si>
  <si>
    <t>5359</t>
  </si>
  <si>
    <t>7069</t>
  </si>
  <si>
    <t>61574</t>
  </si>
  <si>
    <t>34074</t>
  </si>
  <si>
    <t>95648</t>
  </si>
  <si>
    <t>4271</t>
  </si>
  <si>
    <t>5190</t>
  </si>
  <si>
    <t>17893</t>
  </si>
  <si>
    <t>24682</t>
  </si>
  <si>
    <t>42575</t>
  </si>
  <si>
    <t>4986</t>
  </si>
  <si>
    <t>7895</t>
  </si>
  <si>
    <t>24918</t>
  </si>
  <si>
    <t>14266</t>
  </si>
  <si>
    <t>39184</t>
  </si>
  <si>
    <t>2835</t>
  </si>
  <si>
    <t>4577</t>
  </si>
  <si>
    <t>11371</t>
  </si>
  <si>
    <t>16021</t>
  </si>
  <si>
    <t>6623</t>
  </si>
  <si>
    <t>7051</t>
  </si>
  <si>
    <t>354212</t>
  </si>
  <si>
    <t>121093</t>
  </si>
  <si>
    <t>475305</t>
  </si>
  <si>
    <t>4065</t>
  </si>
  <si>
    <t>4792</t>
  </si>
  <si>
    <t>76277</t>
  </si>
  <si>
    <t>87521</t>
  </si>
  <si>
    <t>163798</t>
  </si>
  <si>
    <t>5317</t>
  </si>
  <si>
    <t>4565</t>
  </si>
  <si>
    <t>29623</t>
  </si>
  <si>
    <t>4985</t>
  </si>
  <si>
    <t>34608</t>
  </si>
  <si>
    <t>2426</t>
  </si>
  <si>
    <t>8090</t>
  </si>
  <si>
    <t>10530</t>
  </si>
  <si>
    <t>18620</t>
  </si>
  <si>
    <t>6199</t>
  </si>
  <si>
    <t>7866</t>
  </si>
  <si>
    <t>145736</t>
  </si>
  <si>
    <t>47148</t>
  </si>
  <si>
    <t>192884</t>
  </si>
  <si>
    <t>4465</t>
  </si>
  <si>
    <t>24319</t>
  </si>
  <si>
    <t>32992</t>
  </si>
  <si>
    <t>6536</t>
  </si>
  <si>
    <t>5656</t>
  </si>
  <si>
    <t>45714</t>
  </si>
  <si>
    <t>3252</t>
  </si>
  <si>
    <t>48966</t>
  </si>
  <si>
    <t>3539</t>
  </si>
  <si>
    <t>5410</t>
  </si>
  <si>
    <t>4155</t>
  </si>
  <si>
    <t>6898</t>
  </si>
  <si>
    <t>4996</t>
  </si>
  <si>
    <t>6338</t>
  </si>
  <si>
    <t>92015</t>
  </si>
  <si>
    <t>13139</t>
  </si>
  <si>
    <t>105154</t>
  </si>
  <si>
    <t>3384</t>
  </si>
  <si>
    <t>8105</t>
  </si>
  <si>
    <t>11710</t>
  </si>
  <si>
    <t>19815</t>
  </si>
  <si>
    <t>5854</t>
  </si>
  <si>
    <t>7725</t>
  </si>
  <si>
    <t>84302</t>
  </si>
  <si>
    <t>19783</t>
  </si>
  <si>
    <t>104085</t>
  </si>
  <si>
    <t>5257</t>
  </si>
  <si>
    <t>10064</t>
  </si>
  <si>
    <t>18723</t>
  </si>
  <si>
    <t>4948</t>
  </si>
  <si>
    <t>6430</t>
  </si>
  <si>
    <t>84313</t>
  </si>
  <si>
    <t>14224</t>
  </si>
  <si>
    <t>98537</t>
  </si>
  <si>
    <t>2694</t>
  </si>
  <si>
    <t>13779</t>
  </si>
  <si>
    <t>9696</t>
  </si>
  <si>
    <t>23475</t>
  </si>
  <si>
    <t>4146</t>
  </si>
  <si>
    <t>6452</t>
  </si>
  <si>
    <t>3852</t>
  </si>
  <si>
    <t>36260</t>
  </si>
  <si>
    <t>5195</t>
  </si>
  <si>
    <t>13791</t>
  </si>
  <si>
    <t>4978</t>
  </si>
  <si>
    <t>6357</t>
  </si>
  <si>
    <t>102409</t>
  </si>
  <si>
    <t>23618</t>
  </si>
  <si>
    <t>126027</t>
  </si>
  <si>
    <t>3505</t>
  </si>
  <si>
    <t>4338</t>
  </si>
  <si>
    <t>9626</t>
  </si>
  <si>
    <t>10603</t>
  </si>
  <si>
    <t>20229</t>
  </si>
  <si>
    <t>5393</t>
  </si>
  <si>
    <t>6908</t>
  </si>
  <si>
    <t>616520</t>
  </si>
  <si>
    <t>130001</t>
  </si>
  <si>
    <t>746521</t>
  </si>
  <si>
    <t>3700</t>
  </si>
  <si>
    <t>71088</t>
  </si>
  <si>
    <t>83455</t>
  </si>
  <si>
    <t>154543</t>
  </si>
  <si>
    <t>5722</t>
  </si>
  <si>
    <t>23396</t>
  </si>
  <si>
    <t>6746</t>
  </si>
  <si>
    <t>30142</t>
  </si>
  <si>
    <t>2957</t>
  </si>
  <si>
    <t>2943</t>
  </si>
  <si>
    <t>3445</t>
  </si>
  <si>
    <t>5636</t>
  </si>
  <si>
    <t>9081</t>
  </si>
  <si>
    <t>5903</t>
  </si>
  <si>
    <t>5469</t>
  </si>
  <si>
    <t>40261</t>
  </si>
  <si>
    <t>48760</t>
  </si>
  <si>
    <t>3947</t>
  </si>
  <si>
    <t>11840</t>
  </si>
  <si>
    <t>3492</t>
  </si>
  <si>
    <t>15332</t>
  </si>
  <si>
    <t>4178</t>
  </si>
  <si>
    <t>4467</t>
  </si>
  <si>
    <t>19325</t>
  </si>
  <si>
    <t>2068</t>
  </si>
  <si>
    <t>21393</t>
  </si>
  <si>
    <t>2429</t>
  </si>
  <si>
    <t>4344</t>
  </si>
  <si>
    <t>7665</t>
  </si>
  <si>
    <t>5214</t>
  </si>
  <si>
    <t>95945</t>
  </si>
  <si>
    <t>35589</t>
  </si>
  <si>
    <t>131534</t>
  </si>
  <si>
    <t>4159</t>
  </si>
  <si>
    <t>9422</t>
  </si>
  <si>
    <t>26227</t>
  </si>
  <si>
    <t>35649</t>
  </si>
  <si>
    <t>5594</t>
  </si>
  <si>
    <t>6639</t>
  </si>
  <si>
    <t>53655</t>
  </si>
  <si>
    <t>3253</t>
  </si>
  <si>
    <t>56908</t>
  </si>
  <si>
    <t>3925</t>
  </si>
  <si>
    <t>10518</t>
  </si>
  <si>
    <t>5484</t>
  </si>
  <si>
    <t>7520</t>
  </si>
  <si>
    <t>48478</t>
  </si>
  <si>
    <t>15085</t>
  </si>
  <si>
    <t>63563</t>
  </si>
  <si>
    <t>4089</t>
  </si>
  <si>
    <t>4534</t>
  </si>
  <si>
    <t>8322</t>
  </si>
  <si>
    <t>10290</t>
  </si>
  <si>
    <t>5274</t>
  </si>
  <si>
    <t>6507</t>
  </si>
  <si>
    <t>281060</t>
  </si>
  <si>
    <t>71240</t>
  </si>
  <si>
    <t>352300</t>
  </si>
  <si>
    <t>3612</t>
  </si>
  <si>
    <t>46868</t>
  </si>
  <si>
    <t>45099</t>
  </si>
  <si>
    <t>91967</t>
  </si>
  <si>
    <t>5252</t>
  </si>
  <si>
    <t>6519</t>
  </si>
  <si>
    <t>42039</t>
  </si>
  <si>
    <t>11825</t>
  </si>
  <si>
    <t>53864</t>
  </si>
  <si>
    <t>3402</t>
  </si>
  <si>
    <t>3706</t>
  </si>
  <si>
    <t>14827</t>
  </si>
  <si>
    <t>19719</t>
  </si>
  <si>
    <t>34546</t>
  </si>
  <si>
    <t>4621</t>
  </si>
  <si>
    <t>54333</t>
  </si>
  <si>
    <t>9540</t>
  </si>
  <si>
    <t>63873</t>
  </si>
  <si>
    <t>3017</t>
  </si>
  <si>
    <t>10277</t>
  </si>
  <si>
    <t>4741</t>
  </si>
  <si>
    <t>15018</t>
  </si>
  <si>
    <t>6055</t>
  </si>
  <si>
    <t>36582</t>
  </si>
  <si>
    <t>9874</t>
  </si>
  <si>
    <t>46456</t>
  </si>
  <si>
    <t>3508</t>
  </si>
  <si>
    <t>3122</t>
  </si>
  <si>
    <t>11311</t>
  </si>
  <si>
    <t>2726</t>
  </si>
  <si>
    <t>14037</t>
  </si>
  <si>
    <t>5515</t>
  </si>
  <si>
    <t>6833</t>
  </si>
  <si>
    <t>140608</t>
  </si>
  <si>
    <t>38652</t>
  </si>
  <si>
    <t>179260</t>
  </si>
  <si>
    <t>3663</t>
  </si>
  <si>
    <t>4174</t>
  </si>
  <si>
    <t>34668</t>
  </si>
  <si>
    <t>29340</t>
  </si>
  <si>
    <t>64008</t>
  </si>
  <si>
    <t>5472</t>
  </si>
  <si>
    <t>6166</t>
  </si>
  <si>
    <t>72574</t>
  </si>
  <si>
    <t>11722</t>
  </si>
  <si>
    <t>84296</t>
  </si>
  <si>
    <t>3609</t>
  </si>
  <si>
    <t>3942</t>
  </si>
  <si>
    <t>18887</t>
  </si>
  <si>
    <t>14211</t>
  </si>
  <si>
    <t>33098</t>
  </si>
  <si>
    <t>5361</t>
  </si>
  <si>
    <t>6229</t>
  </si>
  <si>
    <t>346136</t>
  </si>
  <si>
    <t>81613</t>
  </si>
  <si>
    <t>427749</t>
  </si>
  <si>
    <t>3557</t>
  </si>
  <si>
    <t>3845</t>
  </si>
  <si>
    <t>89970</t>
  </si>
  <si>
    <t>70737</t>
  </si>
  <si>
    <t>160707</t>
  </si>
  <si>
    <t>5699</t>
  </si>
  <si>
    <t>8032</t>
  </si>
  <si>
    <t>206000</t>
  </si>
  <si>
    <t>37897</t>
  </si>
  <si>
    <t>243897</t>
  </si>
  <si>
    <t>4378</t>
  </si>
  <si>
    <t>4962</t>
  </si>
  <si>
    <t>35774</t>
  </si>
  <si>
    <t>34403</t>
  </si>
  <si>
    <t>70177</t>
  </si>
  <si>
    <t>5428</t>
  </si>
  <si>
    <t>6747</t>
  </si>
  <si>
    <t>24200</t>
  </si>
  <si>
    <t>15092</t>
  </si>
  <si>
    <t>39292</t>
  </si>
  <si>
    <t>4066</t>
  </si>
  <si>
    <t>4744</t>
  </si>
  <si>
    <t>5863</t>
  </si>
  <si>
    <t>6160</t>
  </si>
  <si>
    <t>7353</t>
  </si>
  <si>
    <t>98010</t>
  </si>
  <si>
    <t>50113</t>
  </si>
  <si>
    <t>148123</t>
  </si>
  <si>
    <t>4374</t>
  </si>
  <si>
    <t>4918</t>
  </si>
  <si>
    <t>25477</t>
  </si>
  <si>
    <t>30521</t>
  </si>
  <si>
    <t>55998</t>
  </si>
  <si>
    <t>7487</t>
  </si>
  <si>
    <t>328210</t>
  </si>
  <si>
    <t>103102</t>
  </si>
  <si>
    <t>431312</t>
  </si>
  <si>
    <t>4347</t>
  </si>
  <si>
    <t>4916</t>
  </si>
  <si>
    <t>67114</t>
  </si>
  <si>
    <t>74214</t>
  </si>
  <si>
    <t>141328</t>
  </si>
  <si>
    <t>3868</t>
  </si>
  <si>
    <t>2918</t>
  </si>
  <si>
    <t>4383</t>
  </si>
  <si>
    <t>5024</t>
  </si>
  <si>
    <t>13479</t>
  </si>
  <si>
    <t>8912</t>
  </si>
  <si>
    <t>22391</t>
  </si>
  <si>
    <t>2926</t>
  </si>
  <si>
    <t>4489</t>
  </si>
  <si>
    <t>5957</t>
  </si>
  <si>
    <t>13091</t>
  </si>
  <si>
    <t>2871</t>
  </si>
  <si>
    <t>16715</t>
  </si>
  <si>
    <t>2808</t>
  </si>
  <si>
    <t>6337</t>
  </si>
  <si>
    <t>3819</t>
  </si>
  <si>
    <t>5374</t>
  </si>
  <si>
    <t>16991</t>
  </si>
  <si>
    <t>10044</t>
  </si>
  <si>
    <t>27035</t>
  </si>
  <si>
    <t>3172</t>
  </si>
  <si>
    <t>5599</t>
  </si>
  <si>
    <t>1729</t>
  </si>
  <si>
    <t>18068</t>
  </si>
  <si>
    <t>19797</t>
  </si>
  <si>
    <t>4247</t>
  </si>
  <si>
    <t>4450</t>
  </si>
  <si>
    <t>46981</t>
  </si>
  <si>
    <t>3115</t>
  </si>
  <si>
    <t>50096</t>
  </si>
  <si>
    <t>3052</t>
  </si>
  <si>
    <t>10643</t>
  </si>
  <si>
    <t>1041</t>
  </si>
  <si>
    <t>11684</t>
  </si>
  <si>
    <t>3240</t>
  </si>
  <si>
    <t>405</t>
  </si>
  <si>
    <t>3205</t>
  </si>
  <si>
    <t>217</t>
  </si>
  <si>
    <t>4855</t>
  </si>
  <si>
    <t>34967</t>
  </si>
  <si>
    <t>3509</t>
  </si>
  <si>
    <t>11828</t>
  </si>
  <si>
    <t>12014</t>
  </si>
  <si>
    <t>4478</t>
  </si>
  <si>
    <t>25560</t>
  </si>
  <si>
    <t>2995</t>
  </si>
  <si>
    <t>8930</t>
  </si>
  <si>
    <t>5586</t>
  </si>
  <si>
    <t>17100</t>
  </si>
  <si>
    <t>20161</t>
  </si>
  <si>
    <t>4296</t>
  </si>
  <si>
    <t>6530</t>
  </si>
  <si>
    <t>6796</t>
  </si>
  <si>
    <t>13326</t>
  </si>
  <si>
    <t>3778</t>
  </si>
  <si>
    <t>13896</t>
  </si>
  <si>
    <t>2713</t>
  </si>
  <si>
    <t>2862</t>
  </si>
  <si>
    <t>6234</t>
  </si>
  <si>
    <t>2499</t>
  </si>
  <si>
    <t>2299</t>
  </si>
  <si>
    <t>17483</t>
  </si>
  <si>
    <t>3101</t>
  </si>
  <si>
    <t>4831</t>
  </si>
  <si>
    <t>4123</t>
  </si>
  <si>
    <t>218288</t>
  </si>
  <si>
    <t>25537</t>
  </si>
  <si>
    <t>243825</t>
  </si>
  <si>
    <t>5041</t>
  </si>
  <si>
    <t>66048</t>
  </si>
  <si>
    <t>32178</t>
  </si>
  <si>
    <t>98226</t>
  </si>
  <si>
    <t>5751</t>
  </si>
  <si>
    <t>6772</t>
  </si>
  <si>
    <t>2957292</t>
  </si>
  <si>
    <t>708560</t>
  </si>
  <si>
    <t>3665852</t>
  </si>
  <si>
    <t>3764</t>
  </si>
  <si>
    <t>4284</t>
  </si>
  <si>
    <t>584799</t>
  </si>
  <si>
    <t>507949</t>
  </si>
  <si>
    <t>1092748</t>
  </si>
  <si>
    <t>4255</t>
  </si>
  <si>
    <t>5075</t>
  </si>
  <si>
    <t>2315172</t>
  </si>
  <si>
    <t>35741</t>
  </si>
  <si>
    <t>2350913</t>
  </si>
  <si>
    <t>2882</t>
  </si>
  <si>
    <t>4662</t>
  </si>
  <si>
    <t>739641</t>
  </si>
  <si>
    <t>42946</t>
  </si>
  <si>
    <t>782587</t>
  </si>
  <si>
    <t>4982</t>
  </si>
  <si>
    <t>6665</t>
  </si>
  <si>
    <t>5272464</t>
  </si>
  <si>
    <t>744301</t>
  </si>
  <si>
    <t>6016765</t>
  </si>
  <si>
    <t>3214</t>
  </si>
  <si>
    <t>4312</t>
  </si>
  <si>
    <t>1324440</t>
  </si>
  <si>
    <t>550895</t>
  </si>
  <si>
    <t>1875335</t>
  </si>
  <si>
    <t>приватна газдин-ства</t>
  </si>
  <si>
    <t>преду- зећа и задруге</t>
  </si>
  <si>
    <t>просечан принос, kg</t>
  </si>
  <si>
    <t xml:space="preserve"> принос,
t</t>
  </si>
  <si>
    <t>Кукуруз</t>
  </si>
  <si>
    <t>Пшеница</t>
  </si>
  <si>
    <t xml:space="preserve">6-2. ПРОИЗВОДЊА ПШЕНИЦЕ И КУКУРУЗА, 2006. </t>
  </si>
  <si>
    <r>
      <t>1)</t>
    </r>
    <r>
      <rPr>
        <sz val="7"/>
        <rFont val="Arial"/>
        <family val="2"/>
      </rPr>
      <t xml:space="preserve"> Укључена је производња чистог усева и међуусева, а просечан принос исказан је за чист усев.</t>
    </r>
  </si>
  <si>
    <t>2306</t>
  </si>
  <si>
    <t>482</t>
  </si>
  <si>
    <t>750</t>
  </si>
  <si>
    <t>2537</t>
  </si>
  <si>
    <t>1385</t>
  </si>
  <si>
    <t>10000</t>
  </si>
  <si>
    <t>5995</t>
  </si>
  <si>
    <t>290</t>
  </si>
  <si>
    <t>900</t>
  </si>
  <si>
    <t>6025</t>
  </si>
  <si>
    <t>6905</t>
  </si>
  <si>
    <t>731</t>
  </si>
  <si>
    <t>576</t>
  </si>
  <si>
    <t>4416</t>
  </si>
  <si>
    <t>1413</t>
  </si>
  <si>
    <t>1024</t>
  </si>
  <si>
    <t>543</t>
  </si>
  <si>
    <t>2350</t>
  </si>
  <si>
    <t>2150</t>
  </si>
  <si>
    <t>4243</t>
  </si>
  <si>
    <t>15815</t>
  </si>
  <si>
    <t>2324</t>
  </si>
  <si>
    <t>308</t>
  </si>
  <si>
    <t>4242</t>
  </si>
  <si>
    <t>1243</t>
  </si>
  <si>
    <t>1308</t>
  </si>
  <si>
    <t>24192</t>
  </si>
  <si>
    <t>1297</t>
  </si>
  <si>
    <t>2239</t>
  </si>
  <si>
    <t>4392</t>
  </si>
  <si>
    <t>751</t>
  </si>
  <si>
    <t>4484</t>
  </si>
  <si>
    <t>1230</t>
  </si>
  <si>
    <t>882</t>
  </si>
  <si>
    <t>12079</t>
  </si>
  <si>
    <t>2766</t>
  </si>
  <si>
    <t>1124</t>
  </si>
  <si>
    <t>2011</t>
  </si>
  <si>
    <t>746</t>
  </si>
  <si>
    <t>8436</t>
  </si>
  <si>
    <t>32589</t>
  </si>
  <si>
    <t>4713</t>
  </si>
  <si>
    <t>2752</t>
  </si>
  <si>
    <t>1500</t>
  </si>
  <si>
    <t>12287</t>
  </si>
  <si>
    <t>6586</t>
  </si>
  <si>
    <t>1271</t>
  </si>
  <si>
    <t>1534</t>
  </si>
  <si>
    <t>7309</t>
  </si>
  <si>
    <t>1833</t>
  </si>
  <si>
    <t>4354</t>
  </si>
  <si>
    <t>431</t>
  </si>
  <si>
    <t>714</t>
  </si>
  <si>
    <t>152</t>
  </si>
  <si>
    <t>8377</t>
  </si>
  <si>
    <t>872</t>
  </si>
  <si>
    <t>9524</t>
  </si>
  <si>
    <t>12543</t>
  </si>
  <si>
    <t>1167</t>
  </si>
  <si>
    <t>1887</t>
  </si>
  <si>
    <t>6494</t>
  </si>
  <si>
    <t>3890</t>
  </si>
  <si>
    <t>577</t>
  </si>
  <si>
    <t>1295</t>
  </si>
  <si>
    <t>3849</t>
  </si>
  <si>
    <t>1809</t>
  </si>
  <si>
    <t>4500</t>
  </si>
  <si>
    <t>13400</t>
  </si>
  <si>
    <t>9227</t>
  </si>
  <si>
    <t>7224</t>
  </si>
  <si>
    <t>863</t>
  </si>
  <si>
    <t>9200</t>
  </si>
  <si>
    <t>6325</t>
  </si>
  <si>
    <t>9703</t>
  </si>
  <si>
    <t>1885</t>
  </si>
  <si>
    <t>2185</t>
  </si>
  <si>
    <t>11300</t>
  </si>
  <si>
    <t>9525</t>
  </si>
  <si>
    <t>3391</t>
  </si>
  <si>
    <t>457</t>
  </si>
  <si>
    <t>11595</t>
  </si>
  <si>
    <t>3038</t>
  </si>
  <si>
    <t>1344</t>
  </si>
  <si>
    <t>6336</t>
  </si>
  <si>
    <t>1774</t>
  </si>
  <si>
    <t>1217</t>
  </si>
  <si>
    <t>7192</t>
  </si>
  <si>
    <t>1550</t>
  </si>
  <si>
    <t>5657</t>
  </si>
  <si>
    <t>1601</t>
  </si>
  <si>
    <t>243</t>
  </si>
  <si>
    <t>1040</t>
  </si>
  <si>
    <t>1543</t>
  </si>
  <si>
    <t>1182</t>
  </si>
  <si>
    <t>1038</t>
  </si>
  <si>
    <t>1545</t>
  </si>
  <si>
    <t>9743</t>
  </si>
  <si>
    <t>1627</t>
  </si>
  <si>
    <t>222</t>
  </si>
  <si>
    <t>685</t>
  </si>
  <si>
    <t>12800</t>
  </si>
  <si>
    <t>10260</t>
  </si>
  <si>
    <t>5213</t>
  </si>
  <si>
    <t>1317</t>
  </si>
  <si>
    <t>885</t>
  </si>
  <si>
    <t>10240</t>
  </si>
  <si>
    <t>31507</t>
  </si>
  <si>
    <t>1714</t>
  </si>
  <si>
    <t>18488</t>
  </si>
  <si>
    <t>1479</t>
  </si>
  <si>
    <t>170</t>
  </si>
  <si>
    <t>1605</t>
  </si>
  <si>
    <t>2136</t>
  </si>
  <si>
    <t>19641</t>
  </si>
  <si>
    <t>11531</t>
  </si>
  <si>
    <t>10113</t>
  </si>
  <si>
    <t>1917</t>
  </si>
  <si>
    <t>24087</t>
  </si>
  <si>
    <t>1662</t>
  </si>
  <si>
    <t>14205</t>
  </si>
  <si>
    <t>5739</t>
  </si>
  <si>
    <t>2209</t>
  </si>
  <si>
    <t>462</t>
  </si>
  <si>
    <t>2154</t>
  </si>
  <si>
    <t>22698</t>
  </si>
  <si>
    <t>976</t>
  </si>
  <si>
    <t>9671</t>
  </si>
  <si>
    <t>6286</t>
  </si>
  <si>
    <t>1658</t>
  </si>
  <si>
    <t>10023</t>
  </si>
  <si>
    <t>1644</t>
  </si>
  <si>
    <t>156</t>
  </si>
  <si>
    <t>11579</t>
  </si>
  <si>
    <t>37749</t>
  </si>
  <si>
    <t>1861</t>
  </si>
  <si>
    <t>2913</t>
  </si>
  <si>
    <t>22543</t>
  </si>
  <si>
    <t>3404</t>
  </si>
  <si>
    <t>7808</t>
  </si>
  <si>
    <t>2405</t>
  </si>
  <si>
    <t>1520</t>
  </si>
  <si>
    <t>9918</t>
  </si>
  <si>
    <t>8470</t>
  </si>
  <si>
    <t>1571</t>
  </si>
  <si>
    <t>9059</t>
  </si>
  <si>
    <t>5970</t>
  </si>
  <si>
    <t>1576</t>
  </si>
  <si>
    <t>12780</t>
  </si>
  <si>
    <t>22135</t>
  </si>
  <si>
    <t>2320</t>
  </si>
  <si>
    <t>706</t>
  </si>
  <si>
    <t>22000</t>
  </si>
  <si>
    <t>15556</t>
  </si>
  <si>
    <t>11242</t>
  </si>
  <si>
    <t>42449</t>
  </si>
  <si>
    <t>1786</t>
  </si>
  <si>
    <t>1280</t>
  </si>
  <si>
    <t>14097</t>
  </si>
  <si>
    <t>39571</t>
  </si>
  <si>
    <t>489</t>
  </si>
  <si>
    <t>11119</t>
  </si>
  <si>
    <t>16578</t>
  </si>
  <si>
    <t>232</t>
  </si>
  <si>
    <t>11219</t>
  </si>
  <si>
    <t>21171</t>
  </si>
  <si>
    <t>1247</t>
  </si>
  <si>
    <t>11966</t>
  </si>
  <si>
    <t>24100</t>
  </si>
  <si>
    <t>12370</t>
  </si>
  <si>
    <t>101420</t>
  </si>
  <si>
    <t>1696</t>
  </si>
  <si>
    <t>13313</t>
  </si>
  <si>
    <t>1118</t>
  </si>
  <si>
    <t>14618</t>
  </si>
  <si>
    <t>12352</t>
  </si>
  <si>
    <t>104</t>
  </si>
  <si>
    <t>10737</t>
  </si>
  <si>
    <t>3758</t>
  </si>
  <si>
    <t>11821</t>
  </si>
  <si>
    <t>10450</t>
  </si>
  <si>
    <t>1054</t>
  </si>
  <si>
    <t>6066</t>
  </si>
  <si>
    <t>2123</t>
  </si>
  <si>
    <t>11313</t>
  </si>
  <si>
    <t>10747</t>
  </si>
  <si>
    <t>15825</t>
  </si>
  <si>
    <t>925</t>
  </si>
  <si>
    <t>10610</t>
  </si>
  <si>
    <t>4350</t>
  </si>
  <si>
    <t>1817</t>
  </si>
  <si>
    <t>10484</t>
  </si>
  <si>
    <t>9320</t>
  </si>
  <si>
    <t>875</t>
  </si>
  <si>
    <t>9129</t>
  </si>
  <si>
    <t>6345</t>
  </si>
  <si>
    <t>1359</t>
  </si>
  <si>
    <t>82842</t>
  </si>
  <si>
    <t>1126</t>
  </si>
  <si>
    <t>922</t>
  </si>
  <si>
    <t>17177</t>
  </si>
  <si>
    <t>7489</t>
  </si>
  <si>
    <t>881</t>
  </si>
  <si>
    <t>221</t>
  </si>
  <si>
    <t>2952</t>
  </si>
  <si>
    <t>1591</t>
  </si>
  <si>
    <t>485</t>
  </si>
  <si>
    <t>7335</t>
  </si>
  <si>
    <t>7452</t>
  </si>
  <si>
    <t>762</t>
  </si>
  <si>
    <t>806</t>
  </si>
  <si>
    <t>1538</t>
  </si>
  <si>
    <t>4215</t>
  </si>
  <si>
    <t>1665</t>
  </si>
  <si>
    <t>7829</t>
  </si>
  <si>
    <t>19558</t>
  </si>
  <si>
    <t>1863</t>
  </si>
  <si>
    <t>1315</t>
  </si>
  <si>
    <t>5057</t>
  </si>
  <si>
    <t>4116</t>
  </si>
  <si>
    <t>880</t>
  </si>
  <si>
    <t>2362</t>
  </si>
  <si>
    <t>6232</t>
  </si>
  <si>
    <t>4342</t>
  </si>
  <si>
    <t>1320</t>
  </si>
  <si>
    <t>6804</t>
  </si>
  <si>
    <t>5559</t>
  </si>
  <si>
    <t>991</t>
  </si>
  <si>
    <t>4502</t>
  </si>
  <si>
    <t>2278</t>
  </si>
  <si>
    <t>545</t>
  </si>
  <si>
    <t>248</t>
  </si>
  <si>
    <t>970</t>
  </si>
  <si>
    <t>2509</t>
  </si>
  <si>
    <t>2341</t>
  </si>
  <si>
    <t>6317</t>
  </si>
  <si>
    <t>15352</t>
  </si>
  <si>
    <t>3316</t>
  </si>
  <si>
    <t>219</t>
  </si>
  <si>
    <t>9259</t>
  </si>
  <si>
    <t>12096</t>
  </si>
  <si>
    <t>4028</t>
  </si>
  <si>
    <t>817</t>
  </si>
  <si>
    <t>1671</t>
  </si>
  <si>
    <t>32500</t>
  </si>
  <si>
    <t>7596</t>
  </si>
  <si>
    <t>2165</t>
  </si>
  <si>
    <t>813</t>
  </si>
  <si>
    <t>13666</t>
  </si>
  <si>
    <t>7325</t>
  </si>
  <si>
    <t>480</t>
  </si>
  <si>
    <t>35125</t>
  </si>
  <si>
    <t>10858</t>
  </si>
  <si>
    <t>7318</t>
  </si>
  <si>
    <t>1215</t>
  </si>
  <si>
    <t>621</t>
  </si>
  <si>
    <t>2083</t>
  </si>
  <si>
    <t>33375</t>
  </si>
  <si>
    <t>534</t>
  </si>
  <si>
    <t>10751</t>
  </si>
  <si>
    <t>3634</t>
  </si>
  <si>
    <t>921</t>
  </si>
  <si>
    <t>276</t>
  </si>
  <si>
    <t>11665</t>
  </si>
  <si>
    <t>27786</t>
  </si>
  <si>
    <t>2014</t>
  </si>
  <si>
    <t>1485</t>
  </si>
  <si>
    <t>291</t>
  </si>
  <si>
    <t>11419</t>
  </si>
  <si>
    <t>3380</t>
  </si>
  <si>
    <t>509</t>
  </si>
  <si>
    <t>14528</t>
  </si>
  <si>
    <t>3661</t>
  </si>
  <si>
    <t>2053</t>
  </si>
  <si>
    <t>477</t>
  </si>
  <si>
    <t>1764</t>
  </si>
  <si>
    <t>7167</t>
  </si>
  <si>
    <t>7300</t>
  </si>
  <si>
    <t>365</t>
  </si>
  <si>
    <t>2107</t>
  </si>
  <si>
    <t>1727</t>
  </si>
  <si>
    <t>11522</t>
  </si>
  <si>
    <t>10635</t>
  </si>
  <si>
    <t>1209</t>
  </si>
  <si>
    <t>1958</t>
  </si>
  <si>
    <t>1155</t>
  </si>
  <si>
    <t>24651</t>
  </si>
  <si>
    <t>1060</t>
  </si>
  <si>
    <t>16075</t>
  </si>
  <si>
    <t>7459</t>
  </si>
  <si>
    <t>1073</t>
  </si>
  <si>
    <t>20000</t>
  </si>
  <si>
    <t>180</t>
  </si>
  <si>
    <t>2250</t>
  </si>
  <si>
    <t>1659</t>
  </si>
  <si>
    <t>18184</t>
  </si>
  <si>
    <t>18182</t>
  </si>
  <si>
    <t>1342</t>
  </si>
  <si>
    <t>12736</t>
  </si>
  <si>
    <t>38018</t>
  </si>
  <si>
    <t>1343</t>
  </si>
  <si>
    <t>2510</t>
  </si>
  <si>
    <t>3652</t>
  </si>
  <si>
    <t>20071</t>
  </si>
  <si>
    <t>2529</t>
  </si>
  <si>
    <t>7674</t>
  </si>
  <si>
    <t>4973</t>
  </si>
  <si>
    <t>2155</t>
  </si>
  <si>
    <t>3191</t>
  </si>
  <si>
    <t>35619</t>
  </si>
  <si>
    <t>9121</t>
  </si>
  <si>
    <t>7443</t>
  </si>
  <si>
    <t>895</t>
  </si>
  <si>
    <t>2088</t>
  </si>
  <si>
    <t>10572</t>
  </si>
  <si>
    <t>1648</t>
  </si>
  <si>
    <t>2240</t>
  </si>
  <si>
    <t>700</t>
  </si>
  <si>
    <t>701</t>
  </si>
  <si>
    <t>6812</t>
  </si>
  <si>
    <t>198</t>
  </si>
  <si>
    <t>9608</t>
  </si>
  <si>
    <t>2988</t>
  </si>
  <si>
    <t>1879</t>
  </si>
  <si>
    <t>5757</t>
  </si>
  <si>
    <t>1964</t>
  </si>
  <si>
    <t>1862</t>
  </si>
  <si>
    <t>162</t>
  </si>
  <si>
    <t>11378</t>
  </si>
  <si>
    <t>5723</t>
  </si>
  <si>
    <t>1087</t>
  </si>
  <si>
    <t>1379</t>
  </si>
  <si>
    <t>12391</t>
  </si>
  <si>
    <t>8336</t>
  </si>
  <si>
    <t>36196</t>
  </si>
  <si>
    <t>994</t>
  </si>
  <si>
    <t>5705</t>
  </si>
  <si>
    <t>1923</t>
  </si>
  <si>
    <t>8612</t>
  </si>
  <si>
    <t>25871</t>
  </si>
  <si>
    <t>4997</t>
  </si>
  <si>
    <t>7306</t>
  </si>
  <si>
    <t>1179</t>
  </si>
  <si>
    <t>23846</t>
  </si>
  <si>
    <t>3410</t>
  </si>
  <si>
    <t>9066</t>
  </si>
  <si>
    <t>1326</t>
  </si>
  <si>
    <t>578</t>
  </si>
  <si>
    <t>1705</t>
  </si>
  <si>
    <t>29014</t>
  </si>
  <si>
    <t>4294</t>
  </si>
  <si>
    <t>3075</t>
  </si>
  <si>
    <t>2078</t>
  </si>
  <si>
    <t>27601</t>
  </si>
  <si>
    <t>4085</t>
  </si>
  <si>
    <t>6813</t>
  </si>
  <si>
    <t>16582</t>
  </si>
  <si>
    <t>1304</t>
  </si>
  <si>
    <t>1946</t>
  </si>
  <si>
    <t>2121</t>
  </si>
  <si>
    <t>11789</t>
  </si>
  <si>
    <t>8228</t>
  </si>
  <si>
    <t>733</t>
  </si>
  <si>
    <t>1228</t>
  </si>
  <si>
    <t>2538</t>
  </si>
  <si>
    <t>225</t>
  </si>
  <si>
    <t>7888</t>
  </si>
  <si>
    <t>3297</t>
  </si>
  <si>
    <t>655</t>
  </si>
  <si>
    <t>7515</t>
  </si>
  <si>
    <t>1706</t>
  </si>
  <si>
    <t>838</t>
  </si>
  <si>
    <t>4893</t>
  </si>
  <si>
    <t>596</t>
  </si>
  <si>
    <t>8156</t>
  </si>
  <si>
    <t>6435</t>
  </si>
  <si>
    <t>957</t>
  </si>
  <si>
    <t>6999</t>
  </si>
  <si>
    <t>19520</t>
  </si>
  <si>
    <t>776</t>
  </si>
  <si>
    <t>988</t>
  </si>
  <si>
    <t>14687</t>
  </si>
  <si>
    <t>13835</t>
  </si>
  <si>
    <t>1428</t>
  </si>
  <si>
    <t>2050</t>
  </si>
  <si>
    <t>533</t>
  </si>
  <si>
    <t>40000</t>
  </si>
  <si>
    <t>13192</t>
  </si>
  <si>
    <t>12316</t>
  </si>
  <si>
    <t>7143</t>
  </si>
  <si>
    <t>1049</t>
  </si>
  <si>
    <t>9921</t>
  </si>
  <si>
    <t>8582</t>
  </si>
  <si>
    <t>570</t>
  </si>
  <si>
    <t>8776</t>
  </si>
  <si>
    <t>7565</t>
  </si>
  <si>
    <t>1121</t>
  </si>
  <si>
    <t>9847</t>
  </si>
  <si>
    <t>11000</t>
  </si>
  <si>
    <t>1067</t>
  </si>
  <si>
    <t>261</t>
  </si>
  <si>
    <t>18720</t>
  </si>
  <si>
    <t>9210</t>
  </si>
  <si>
    <t>1787</t>
  </si>
  <si>
    <t>546</t>
  </si>
  <si>
    <t>36000</t>
  </si>
  <si>
    <t>12137</t>
  </si>
  <si>
    <t>55770</t>
  </si>
  <si>
    <t>2060</t>
  </si>
  <si>
    <t>787</t>
  </si>
  <si>
    <t>38621</t>
  </si>
  <si>
    <t>1120</t>
  </si>
  <si>
    <t>11387</t>
  </si>
  <si>
    <t>6764</t>
  </si>
  <si>
    <t>1575</t>
  </si>
  <si>
    <t>589</t>
  </si>
  <si>
    <t>2022</t>
  </si>
  <si>
    <t>48200</t>
  </si>
  <si>
    <t>98231</t>
  </si>
  <si>
    <t>12653</t>
  </si>
  <si>
    <t>6124</t>
  </si>
  <si>
    <t>1447</t>
  </si>
  <si>
    <t>155</t>
  </si>
  <si>
    <t>2518</t>
  </si>
  <si>
    <t>3185</t>
  </si>
  <si>
    <t>54080</t>
  </si>
  <si>
    <t>175380</t>
  </si>
  <si>
    <t>12881</t>
  </si>
  <si>
    <t>3884</t>
  </si>
  <si>
    <t>48735</t>
  </si>
  <si>
    <t>189578</t>
  </si>
  <si>
    <t>18779</t>
  </si>
  <si>
    <t>6197</t>
  </si>
  <si>
    <t>1407</t>
  </si>
  <si>
    <t>2474</t>
  </si>
  <si>
    <t>4413</t>
  </si>
  <si>
    <t>33870</t>
  </si>
  <si>
    <t>105269</t>
  </si>
  <si>
    <t>6589</t>
  </si>
  <si>
    <t>1375</t>
  </si>
  <si>
    <t>574</t>
  </si>
  <si>
    <t>1758</t>
  </si>
  <si>
    <t>3096</t>
  </si>
  <si>
    <t>21262</t>
  </si>
  <si>
    <t>9613</t>
  </si>
  <si>
    <t>3182</t>
  </si>
  <si>
    <t>522</t>
  </si>
  <si>
    <t>2448</t>
  </si>
  <si>
    <t>1870</t>
  </si>
  <si>
    <t>55000</t>
  </si>
  <si>
    <t>7315</t>
  </si>
  <si>
    <t>4777</t>
  </si>
  <si>
    <t>1287</t>
  </si>
  <si>
    <t>2403</t>
  </si>
  <si>
    <t>4335</t>
  </si>
  <si>
    <t>50103</t>
  </si>
  <si>
    <t>153467</t>
  </si>
  <si>
    <t>12145</t>
  </si>
  <si>
    <t>43345</t>
  </si>
  <si>
    <t>1438</t>
  </si>
  <si>
    <t>2968</t>
  </si>
  <si>
    <t>2435</t>
  </si>
  <si>
    <t>22347</t>
  </si>
  <si>
    <t>46798</t>
  </si>
  <si>
    <t>750502</t>
  </si>
  <si>
    <t>13928</t>
  </si>
  <si>
    <t>2883</t>
  </si>
  <si>
    <t>1077</t>
  </si>
  <si>
    <t>2744</t>
  </si>
  <si>
    <t>5549</t>
  </si>
  <si>
    <t>40221</t>
  </si>
  <si>
    <t>34118</t>
  </si>
  <si>
    <t>5800</t>
  </si>
  <si>
    <t>1548</t>
  </si>
  <si>
    <t>46599</t>
  </si>
  <si>
    <t>86953</t>
  </si>
  <si>
    <t>686</t>
  </si>
  <si>
    <t>30039</t>
  </si>
  <si>
    <t>3875</t>
  </si>
  <si>
    <t>1704</t>
  </si>
  <si>
    <t>2690</t>
  </si>
  <si>
    <t>116060</t>
  </si>
  <si>
    <t>14015</t>
  </si>
  <si>
    <t>1660</t>
  </si>
  <si>
    <t>592</t>
  </si>
  <si>
    <t>1270</t>
  </si>
  <si>
    <t>44031</t>
  </si>
  <si>
    <t>74105</t>
  </si>
  <si>
    <t>4830</t>
  </si>
  <si>
    <t>2328</t>
  </si>
  <si>
    <t>1464</t>
  </si>
  <si>
    <t>2237</t>
  </si>
  <si>
    <t>2365</t>
  </si>
  <si>
    <t>37632</t>
  </si>
  <si>
    <t>25025</t>
  </si>
  <si>
    <t>20187</t>
  </si>
  <si>
    <t>9508</t>
  </si>
  <si>
    <t>251</t>
  </si>
  <si>
    <t>2291</t>
  </si>
  <si>
    <t>3796</t>
  </si>
  <si>
    <t>47824</t>
  </si>
  <si>
    <t>135245</t>
  </si>
  <si>
    <t>27122</t>
  </si>
  <si>
    <t>20640</t>
  </si>
  <si>
    <t>2554</t>
  </si>
  <si>
    <t>1844</t>
  </si>
  <si>
    <t>7971</t>
  </si>
  <si>
    <t>47193</t>
  </si>
  <si>
    <t>77397</t>
  </si>
  <si>
    <t>5008</t>
  </si>
  <si>
    <t>1288</t>
  </si>
  <si>
    <t>362</t>
  </si>
  <si>
    <t>26502</t>
  </si>
  <si>
    <t>11025</t>
  </si>
  <si>
    <t>2260</t>
  </si>
  <si>
    <t>48007</t>
  </si>
  <si>
    <t>42390</t>
  </si>
  <si>
    <t>21113</t>
  </si>
  <si>
    <t>13787</t>
  </si>
  <si>
    <t>447</t>
  </si>
  <si>
    <t>41373</t>
  </si>
  <si>
    <t>75629</t>
  </si>
  <si>
    <t>14096</t>
  </si>
  <si>
    <t>1325</t>
  </si>
  <si>
    <t>2547</t>
  </si>
  <si>
    <t>62496</t>
  </si>
  <si>
    <t>31373</t>
  </si>
  <si>
    <t>18614</t>
  </si>
  <si>
    <t>90279</t>
  </si>
  <si>
    <t>2206</t>
  </si>
  <si>
    <t>2184</t>
  </si>
  <si>
    <t>27161</t>
  </si>
  <si>
    <t>46611</t>
  </si>
  <si>
    <t>666912</t>
  </si>
  <si>
    <t>15862</t>
  </si>
  <si>
    <t>13070</t>
  </si>
  <si>
    <t>1440</t>
  </si>
  <si>
    <t>2059</t>
  </si>
  <si>
    <t>16584</t>
  </si>
  <si>
    <t>48373</t>
  </si>
  <si>
    <t>345721</t>
  </si>
  <si>
    <t>19775</t>
  </si>
  <si>
    <t>9156</t>
  </si>
  <si>
    <t>1681</t>
  </si>
  <si>
    <t>38818</t>
  </si>
  <si>
    <t>99839</t>
  </si>
  <si>
    <t>13843</t>
  </si>
  <si>
    <t>6617</t>
  </si>
  <si>
    <t>7496</t>
  </si>
  <si>
    <t>43524</t>
  </si>
  <si>
    <t>154075</t>
  </si>
  <si>
    <t>20185</t>
  </si>
  <si>
    <t>1635</t>
  </si>
  <si>
    <t>1722</t>
  </si>
  <si>
    <t>1097</t>
  </si>
  <si>
    <t>41906</t>
  </si>
  <si>
    <t>51712</t>
  </si>
  <si>
    <t>16510</t>
  </si>
  <si>
    <t>30478</t>
  </si>
  <si>
    <t>2124</t>
  </si>
  <si>
    <t>26268</t>
  </si>
  <si>
    <t>44942</t>
  </si>
  <si>
    <t>651347</t>
  </si>
  <si>
    <t>14131</t>
  </si>
  <si>
    <t>1936</t>
  </si>
  <si>
    <t>1785</t>
  </si>
  <si>
    <t>7311</t>
  </si>
  <si>
    <t>30109</t>
  </si>
  <si>
    <t>15290</t>
  </si>
  <si>
    <t>20412</t>
  </si>
  <si>
    <t>877</t>
  </si>
  <si>
    <t>2370</t>
  </si>
  <si>
    <t>19340</t>
  </si>
  <si>
    <t>50233</t>
  </si>
  <si>
    <t>58873</t>
  </si>
  <si>
    <t>16508</t>
  </si>
  <si>
    <t>5200</t>
  </si>
  <si>
    <t>1218</t>
  </si>
  <si>
    <t>2215</t>
  </si>
  <si>
    <t>45096</t>
  </si>
  <si>
    <t>21240</t>
  </si>
  <si>
    <t>14921</t>
  </si>
  <si>
    <t>6267</t>
  </si>
  <si>
    <t>11896</t>
  </si>
  <si>
    <t>38446</t>
  </si>
  <si>
    <t>48865</t>
  </si>
  <si>
    <t>10837</t>
  </si>
  <si>
    <t>2590</t>
  </si>
  <si>
    <t>2490</t>
  </si>
  <si>
    <t>16301</t>
  </si>
  <si>
    <t>47716</t>
  </si>
  <si>
    <t>83932</t>
  </si>
  <si>
    <t>9211</t>
  </si>
  <si>
    <t>1878</t>
  </si>
  <si>
    <t>24259</t>
  </si>
  <si>
    <t>38751</t>
  </si>
  <si>
    <t>38170</t>
  </si>
  <si>
    <t>7568</t>
  </si>
  <si>
    <t>1559</t>
  </si>
  <si>
    <t>6690</t>
  </si>
  <si>
    <t>12460</t>
  </si>
  <si>
    <t>7912</t>
  </si>
  <si>
    <t>1210</t>
  </si>
  <si>
    <t>14288</t>
  </si>
  <si>
    <t>31470</t>
  </si>
  <si>
    <t>26907</t>
  </si>
  <si>
    <t>13444</t>
  </si>
  <si>
    <t>49542</t>
  </si>
  <si>
    <t>1482</t>
  </si>
  <si>
    <t>2032</t>
  </si>
  <si>
    <t>104369</t>
  </si>
  <si>
    <t>42559</t>
  </si>
  <si>
    <t>279572</t>
  </si>
  <si>
    <t>10458</t>
  </si>
  <si>
    <t>2876</t>
  </si>
  <si>
    <t>906</t>
  </si>
  <si>
    <t>4462</t>
  </si>
  <si>
    <t>32860</t>
  </si>
  <si>
    <t>9398</t>
  </si>
  <si>
    <t>5690</t>
  </si>
  <si>
    <t>1544</t>
  </si>
  <si>
    <t>315</t>
  </si>
  <si>
    <t>2097</t>
  </si>
  <si>
    <t>8687</t>
  </si>
  <si>
    <t>41032</t>
  </si>
  <si>
    <t>1135</t>
  </si>
  <si>
    <t>1516</t>
  </si>
  <si>
    <t>5290</t>
  </si>
  <si>
    <t>38632</t>
  </si>
  <si>
    <t>15530</t>
  </si>
  <si>
    <t>984</t>
  </si>
  <si>
    <t>250</t>
  </si>
  <si>
    <t>1950</t>
  </si>
  <si>
    <t>24728</t>
  </si>
  <si>
    <t>43383</t>
  </si>
  <si>
    <t>92969</t>
  </si>
  <si>
    <t>10741</t>
  </si>
  <si>
    <t>1111</t>
  </si>
  <si>
    <t>1942</t>
  </si>
  <si>
    <t>37572</t>
  </si>
  <si>
    <t>27390</t>
  </si>
  <si>
    <t>8533</t>
  </si>
  <si>
    <t>1842</t>
  </si>
  <si>
    <t>39840</t>
  </si>
  <si>
    <t>23585</t>
  </si>
  <si>
    <t>12437</t>
  </si>
  <si>
    <t>21143</t>
  </si>
  <si>
    <t>823</t>
  </si>
  <si>
    <t>1897</t>
  </si>
  <si>
    <t>50101</t>
  </si>
  <si>
    <t>40789</t>
  </si>
  <si>
    <t>250485</t>
  </si>
  <si>
    <t>16962</t>
  </si>
  <si>
    <t>1194</t>
  </si>
  <si>
    <t>13908</t>
  </si>
  <si>
    <t>38027</t>
  </si>
  <si>
    <t>51185</t>
  </si>
  <si>
    <t>16689</t>
  </si>
  <si>
    <t>3805</t>
  </si>
  <si>
    <t>1804</t>
  </si>
  <si>
    <t>15859</t>
  </si>
  <si>
    <t>45723</t>
  </si>
  <si>
    <t>42705</t>
  </si>
  <si>
    <t>7878</t>
  </si>
  <si>
    <t>2146</t>
  </si>
  <si>
    <t>14342</t>
  </si>
  <si>
    <t>34053</t>
  </si>
  <si>
    <t>18150</t>
  </si>
  <si>
    <t>17237</t>
  </si>
  <si>
    <t>2070</t>
  </si>
  <si>
    <t>30938</t>
  </si>
  <si>
    <t>45593</t>
  </si>
  <si>
    <t>99074</t>
  </si>
  <si>
    <t>21773</t>
  </si>
  <si>
    <t>19578</t>
  </si>
  <si>
    <t>39821</t>
  </si>
  <si>
    <t>55232</t>
  </si>
  <si>
    <t>16291</t>
  </si>
  <si>
    <t>30302</t>
  </si>
  <si>
    <t>1285</t>
  </si>
  <si>
    <t>94625</t>
  </si>
  <si>
    <t>41793</t>
  </si>
  <si>
    <t>266346</t>
  </si>
  <si>
    <t>14585</t>
  </si>
  <si>
    <t>15066</t>
  </si>
  <si>
    <t>1689</t>
  </si>
  <si>
    <t>16731</t>
  </si>
  <si>
    <t>44812</t>
  </si>
  <si>
    <t>93434</t>
  </si>
  <si>
    <t>8797</t>
  </si>
  <si>
    <t>1258</t>
  </si>
  <si>
    <t>2031</t>
  </si>
  <si>
    <t>2976</t>
  </si>
  <si>
    <t>40277</t>
  </si>
  <si>
    <t>35806</t>
  </si>
  <si>
    <t>16336</t>
  </si>
  <si>
    <t>2434</t>
  </si>
  <si>
    <t>2311</t>
  </si>
  <si>
    <t>13203</t>
  </si>
  <si>
    <t>47949</t>
  </si>
  <si>
    <t>97336</t>
  </si>
  <si>
    <t>18758</t>
  </si>
  <si>
    <t>1431</t>
  </si>
  <si>
    <t>32910</t>
  </si>
  <si>
    <t>45279</t>
  </si>
  <si>
    <t>226576</t>
  </si>
  <si>
    <t>3918</t>
  </si>
  <si>
    <t>525</t>
  </si>
  <si>
    <t>1859</t>
  </si>
  <si>
    <t>21429</t>
  </si>
  <si>
    <t>7020</t>
  </si>
  <si>
    <t>2878</t>
  </si>
  <si>
    <t>756</t>
  </si>
  <si>
    <t>38180</t>
  </si>
  <si>
    <t>8056</t>
  </si>
  <si>
    <t>5378</t>
  </si>
  <si>
    <t>538</t>
  </si>
  <si>
    <t>9000</t>
  </si>
  <si>
    <t>10029</t>
  </si>
  <si>
    <t>853</t>
  </si>
  <si>
    <t>1190</t>
  </si>
  <si>
    <t>632</t>
  </si>
  <si>
    <t>51461</t>
  </si>
  <si>
    <t>47653</t>
  </si>
  <si>
    <t>8394</t>
  </si>
  <si>
    <t>1761</t>
  </si>
  <si>
    <t>645</t>
  </si>
  <si>
    <t>1860</t>
  </si>
  <si>
    <t>47950</t>
  </si>
  <si>
    <t>14385</t>
  </si>
  <si>
    <t>500</t>
  </si>
  <si>
    <t>3139</t>
  </si>
  <si>
    <t>199</t>
  </si>
  <si>
    <t>30000</t>
  </si>
  <si>
    <t>10169</t>
  </si>
  <si>
    <t>9101</t>
  </si>
  <si>
    <t>865</t>
  </si>
  <si>
    <t>19902</t>
  </si>
  <si>
    <t>2030</t>
  </si>
  <si>
    <t>1599</t>
  </si>
  <si>
    <t>11204</t>
  </si>
  <si>
    <t>7563</t>
  </si>
  <si>
    <t>12329</t>
  </si>
  <si>
    <t>4315</t>
  </si>
  <si>
    <t>1467</t>
  </si>
  <si>
    <t>343</t>
  </si>
  <si>
    <t>7766</t>
  </si>
  <si>
    <t>5778</t>
  </si>
  <si>
    <t>8722</t>
  </si>
  <si>
    <t>9665</t>
  </si>
  <si>
    <t>53138</t>
  </si>
  <si>
    <t>1133</t>
  </si>
  <si>
    <t>3471</t>
  </si>
  <si>
    <t>1450</t>
  </si>
  <si>
    <t>1932</t>
  </si>
  <si>
    <t>47774</t>
  </si>
  <si>
    <t>72951</t>
  </si>
  <si>
    <t>15070</t>
  </si>
  <si>
    <t>283847</t>
  </si>
  <si>
    <t>1421</t>
  </si>
  <si>
    <t>10247</t>
  </si>
  <si>
    <t>2076</t>
  </si>
  <si>
    <t>357781</t>
  </si>
  <si>
    <t>44857</t>
  </si>
  <si>
    <t>3091740</t>
  </si>
  <si>
    <t>9855</t>
  </si>
  <si>
    <t>646458</t>
  </si>
  <si>
    <t>1144</t>
  </si>
  <si>
    <t>44338</t>
  </si>
  <si>
    <t>1931</t>
  </si>
  <si>
    <t>27164</t>
  </si>
  <si>
    <t>36583</t>
  </si>
  <si>
    <t>97165</t>
  </si>
  <si>
    <t>11018</t>
  </si>
  <si>
    <t>930305</t>
  </si>
  <si>
    <t>54585</t>
  </si>
  <si>
    <t>2065</t>
  </si>
  <si>
    <t>384945</t>
  </si>
  <si>
    <t>44550</t>
  </si>
  <si>
    <t>3188905</t>
  </si>
  <si>
    <t>по хек-тару, kg</t>
  </si>
  <si>
    <t xml:space="preserve">укупан,
t  </t>
  </si>
  <si>
    <t>принос</t>
  </si>
  <si>
    <t>Кромпир</t>
  </si>
  <si>
    <r>
      <t>Пасуљ</t>
    </r>
    <r>
      <rPr>
        <vertAlign val="superscript"/>
        <sz val="8"/>
        <rFont val="Arial"/>
        <family val="2"/>
      </rPr>
      <t>1)</t>
    </r>
  </si>
  <si>
    <t>Сунцокрет</t>
  </si>
  <si>
    <t>Шећерна репа</t>
  </si>
  <si>
    <t xml:space="preserve">6-3. ПРОИЗВОДЊА ИНДУСТРИЈСКОГ И ПОВРТНОГ БИЉА, 2006. </t>
  </si>
  <si>
    <r>
      <t>2)</t>
    </r>
    <r>
      <rPr>
        <sz val="7"/>
        <rFont val="Arial"/>
        <family val="2"/>
      </rPr>
      <t xml:space="preserve"> У укупан принос сена с ливада унето је сено са угара, парлога и воћњака, а просечан принос рачунат је само на принос ливада.</t>
    </r>
  </si>
  <si>
    <r>
      <t>1)</t>
    </r>
    <r>
      <rPr>
        <sz val="7"/>
        <rFont val="Arial"/>
        <family val="2"/>
      </rPr>
      <t xml:space="preserve"> У укупан принос детелине и луцерке унет је и принос подусева, а просечан принос рачунат је само на главни усев.</t>
    </r>
  </si>
  <si>
    <t>2745</t>
  </si>
  <si>
    <t>2886</t>
  </si>
  <si>
    <t>1676</t>
  </si>
  <si>
    <t>1222</t>
  </si>
  <si>
    <t>1527</t>
  </si>
  <si>
    <t>13232</t>
  </si>
  <si>
    <t>4026</t>
  </si>
  <si>
    <t>5598</t>
  </si>
  <si>
    <t>725</t>
  </si>
  <si>
    <t>324</t>
  </si>
  <si>
    <t>1838</t>
  </si>
  <si>
    <t>2582</t>
  </si>
  <si>
    <t>1088</t>
  </si>
  <si>
    <t>1262</t>
  </si>
  <si>
    <t>830</t>
  </si>
  <si>
    <t>387</t>
  </si>
  <si>
    <t>5765</t>
  </si>
  <si>
    <t>9497</t>
  </si>
  <si>
    <t>4569</t>
  </si>
  <si>
    <t>5790</t>
  </si>
  <si>
    <t>3617</t>
  </si>
  <si>
    <t>3396</t>
  </si>
  <si>
    <t>427</t>
  </si>
  <si>
    <t>1953</t>
  </si>
  <si>
    <t>1231</t>
  </si>
  <si>
    <t>1945</t>
  </si>
  <si>
    <t>947</t>
  </si>
  <si>
    <t>6624</t>
  </si>
  <si>
    <t>1892</t>
  </si>
  <si>
    <t>3630</t>
  </si>
  <si>
    <t>810</t>
  </si>
  <si>
    <t>6918</t>
  </si>
  <si>
    <t>1929</t>
  </si>
  <si>
    <t>2294</t>
  </si>
  <si>
    <t>331</t>
  </si>
  <si>
    <t>26182</t>
  </si>
  <si>
    <t>1241</t>
  </si>
  <si>
    <t>43515</t>
  </si>
  <si>
    <t>3544</t>
  </si>
  <si>
    <t>10477</t>
  </si>
  <si>
    <t>2336</t>
  </si>
  <si>
    <t>8113</t>
  </si>
  <si>
    <t>1475</t>
  </si>
  <si>
    <t>950</t>
  </si>
  <si>
    <t>7278</t>
  </si>
  <si>
    <t>1759</t>
  </si>
  <si>
    <t>12540</t>
  </si>
  <si>
    <t>1219</t>
  </si>
  <si>
    <t>2771</t>
  </si>
  <si>
    <t>870</t>
  </si>
  <si>
    <t>313</t>
  </si>
  <si>
    <t>2241</t>
  </si>
  <si>
    <t>1259</t>
  </si>
  <si>
    <t>6596</t>
  </si>
  <si>
    <t>12274</t>
  </si>
  <si>
    <t>4115</t>
  </si>
  <si>
    <t>1127</t>
  </si>
  <si>
    <t>1089</t>
  </si>
  <si>
    <t>3489</t>
  </si>
  <si>
    <t>1570</t>
  </si>
  <si>
    <t>2740</t>
  </si>
  <si>
    <t>1446</t>
  </si>
  <si>
    <t>1244</t>
  </si>
  <si>
    <t>4233</t>
  </si>
  <si>
    <t>5185</t>
  </si>
  <si>
    <t>4235</t>
  </si>
  <si>
    <t>5170</t>
  </si>
  <si>
    <t>5962</t>
  </si>
  <si>
    <t>3354</t>
  </si>
  <si>
    <t>410</t>
  </si>
  <si>
    <t>13040</t>
  </si>
  <si>
    <t>1180</t>
  </si>
  <si>
    <t>38575</t>
  </si>
  <si>
    <t>17832</t>
  </si>
  <si>
    <t>3995</t>
  </si>
  <si>
    <t>11935</t>
  </si>
  <si>
    <t>13341</t>
  </si>
  <si>
    <t>2282</t>
  </si>
  <si>
    <t>33800</t>
  </si>
  <si>
    <t>6392</t>
  </si>
  <si>
    <t>7944</t>
  </si>
  <si>
    <t>5610</t>
  </si>
  <si>
    <t>340</t>
  </si>
  <si>
    <t>4791</t>
  </si>
  <si>
    <t>14357</t>
  </si>
  <si>
    <t>5171</t>
  </si>
  <si>
    <t>3535</t>
  </si>
  <si>
    <t>1753</t>
  </si>
  <si>
    <t>3624</t>
  </si>
  <si>
    <t>3089</t>
  </si>
  <si>
    <t>336</t>
  </si>
  <si>
    <t>3235</t>
  </si>
  <si>
    <t>1780</t>
  </si>
  <si>
    <t>10991</t>
  </si>
  <si>
    <t>5281</t>
  </si>
  <si>
    <t>2496</t>
  </si>
  <si>
    <t>23120</t>
  </si>
  <si>
    <t>1847</t>
  </si>
  <si>
    <t>62772</t>
  </si>
  <si>
    <t>5025</t>
  </si>
  <si>
    <t>15724</t>
  </si>
  <si>
    <t>3794</t>
  </si>
  <si>
    <t>6654</t>
  </si>
  <si>
    <t>568</t>
  </si>
  <si>
    <t>6109</t>
  </si>
  <si>
    <t>1926</t>
  </si>
  <si>
    <t>14626</t>
  </si>
  <si>
    <t>4628</t>
  </si>
  <si>
    <t>6060</t>
  </si>
  <si>
    <t>2201</t>
  </si>
  <si>
    <t>2969</t>
  </si>
  <si>
    <t>17443</t>
  </si>
  <si>
    <t>4397</t>
  </si>
  <si>
    <t>2637</t>
  </si>
  <si>
    <t>299</t>
  </si>
  <si>
    <t>5285</t>
  </si>
  <si>
    <t>862</t>
  </si>
  <si>
    <t>1204</t>
  </si>
  <si>
    <t>3202</t>
  </si>
  <si>
    <t>3732</t>
  </si>
  <si>
    <t>3239</t>
  </si>
  <si>
    <t>3989</t>
  </si>
  <si>
    <t>10835</t>
  </si>
  <si>
    <t>36918</t>
  </si>
  <si>
    <t>4430</t>
  </si>
  <si>
    <t>14281</t>
  </si>
  <si>
    <t>3795</t>
  </si>
  <si>
    <t>7718</t>
  </si>
  <si>
    <t>2438</t>
  </si>
  <si>
    <t>7019</t>
  </si>
  <si>
    <t>4138</t>
  </si>
  <si>
    <t>5987</t>
  </si>
  <si>
    <t>3533</t>
  </si>
  <si>
    <t>4073</t>
  </si>
  <si>
    <t>311</t>
  </si>
  <si>
    <t>1086</t>
  </si>
  <si>
    <t>1771</t>
  </si>
  <si>
    <t>1221</t>
  </si>
  <si>
    <t>4423</t>
  </si>
  <si>
    <t>7472</t>
  </si>
  <si>
    <t>7861</t>
  </si>
  <si>
    <t>673</t>
  </si>
  <si>
    <t>2787</t>
  </si>
  <si>
    <t>2175</t>
  </si>
  <si>
    <t>5230</t>
  </si>
  <si>
    <t>3405</t>
  </si>
  <si>
    <t>2836</t>
  </si>
  <si>
    <t>414</t>
  </si>
  <si>
    <t>352</t>
  </si>
  <si>
    <t>5621</t>
  </si>
  <si>
    <t>2001</t>
  </si>
  <si>
    <t>511</t>
  </si>
  <si>
    <t>2515</t>
  </si>
  <si>
    <t>2633</t>
  </si>
  <si>
    <t>2543</t>
  </si>
  <si>
    <t>1170</t>
  </si>
  <si>
    <t>2506</t>
  </si>
  <si>
    <t>3776</t>
  </si>
  <si>
    <t>7847</t>
  </si>
  <si>
    <t>2293</t>
  </si>
  <si>
    <t>4829</t>
  </si>
  <si>
    <t>1967</t>
  </si>
  <si>
    <t>1845</t>
  </si>
  <si>
    <t>5231</t>
  </si>
  <si>
    <t>2804</t>
  </si>
  <si>
    <t>3767</t>
  </si>
  <si>
    <t>363</t>
  </si>
  <si>
    <t>408</t>
  </si>
  <si>
    <t>5821</t>
  </si>
  <si>
    <t>4067</t>
  </si>
  <si>
    <t>1478</t>
  </si>
  <si>
    <t>4049</t>
  </si>
  <si>
    <t>3728</t>
  </si>
  <si>
    <t>2067</t>
  </si>
  <si>
    <t>4106</t>
  </si>
  <si>
    <t>4888</t>
  </si>
  <si>
    <t>11408</t>
  </si>
  <si>
    <t>3109</t>
  </si>
  <si>
    <t>13570</t>
  </si>
  <si>
    <t>1466</t>
  </si>
  <si>
    <t>21208</t>
  </si>
  <si>
    <t>4120</t>
  </si>
  <si>
    <t>39290</t>
  </si>
  <si>
    <t>22424</t>
  </si>
  <si>
    <t>609</t>
  </si>
  <si>
    <t>2711</t>
  </si>
  <si>
    <t>1974</t>
  </si>
  <si>
    <t>4419</t>
  </si>
  <si>
    <t>4477</t>
  </si>
  <si>
    <t>2465</t>
  </si>
  <si>
    <t>8698</t>
  </si>
  <si>
    <t>10549</t>
  </si>
  <si>
    <t>4384</t>
  </si>
  <si>
    <t>2947</t>
  </si>
  <si>
    <t>2379</t>
  </si>
  <si>
    <t>13049</t>
  </si>
  <si>
    <t>3850</t>
  </si>
  <si>
    <t>11751</t>
  </si>
  <si>
    <t>3273</t>
  </si>
  <si>
    <t>11878</t>
  </si>
  <si>
    <t>2940</t>
  </si>
  <si>
    <t>4760</t>
  </si>
  <si>
    <t>608</t>
  </si>
  <si>
    <t>1924</t>
  </si>
  <si>
    <t>20604</t>
  </si>
  <si>
    <t>4454</t>
  </si>
  <si>
    <t>1748</t>
  </si>
  <si>
    <t>2564</t>
  </si>
  <si>
    <t>10638</t>
  </si>
  <si>
    <t>5924</t>
  </si>
  <si>
    <t>4748</t>
  </si>
  <si>
    <t>5404</t>
  </si>
  <si>
    <t>3080</t>
  </si>
  <si>
    <t>14610</t>
  </si>
  <si>
    <t>2228</t>
  </si>
  <si>
    <t>4601</t>
  </si>
  <si>
    <t>32328</t>
  </si>
  <si>
    <t>29279</t>
  </si>
  <si>
    <t>684</t>
  </si>
  <si>
    <t>14600</t>
  </si>
  <si>
    <t>1735</t>
  </si>
  <si>
    <t>24438</t>
  </si>
  <si>
    <t>4081</t>
  </si>
  <si>
    <t>1147</t>
  </si>
  <si>
    <t>8497</t>
  </si>
  <si>
    <t>1914</t>
  </si>
  <si>
    <t>17937</t>
  </si>
  <si>
    <t>3656</t>
  </si>
  <si>
    <t>1242</t>
  </si>
  <si>
    <t>708</t>
  </si>
  <si>
    <t>11047</t>
  </si>
  <si>
    <t>2261</t>
  </si>
  <si>
    <t>25626</t>
  </si>
  <si>
    <t>2566</t>
  </si>
  <si>
    <t>4343</t>
  </si>
  <si>
    <t>1717</t>
  </si>
  <si>
    <t>717</t>
  </si>
  <si>
    <t>17522</t>
  </si>
  <si>
    <t>67600</t>
  </si>
  <si>
    <t>10624</t>
  </si>
  <si>
    <t>5433</t>
  </si>
  <si>
    <t>11078</t>
  </si>
  <si>
    <t>709</t>
  </si>
  <si>
    <t>1498</t>
  </si>
  <si>
    <t>7605</t>
  </si>
  <si>
    <t>2100</t>
  </si>
  <si>
    <t>2536</t>
  </si>
  <si>
    <t>53164</t>
  </si>
  <si>
    <t>2348</t>
  </si>
  <si>
    <t>143206</t>
  </si>
  <si>
    <t>5137</t>
  </si>
  <si>
    <t>17247</t>
  </si>
  <si>
    <t>4826</t>
  </si>
  <si>
    <t>4639</t>
  </si>
  <si>
    <t>3337</t>
  </si>
  <si>
    <t>24703</t>
  </si>
  <si>
    <t>5114</t>
  </si>
  <si>
    <t>11901</t>
  </si>
  <si>
    <t>5145</t>
  </si>
  <si>
    <t>13389</t>
  </si>
  <si>
    <t>782</t>
  </si>
  <si>
    <t>4132</t>
  </si>
  <si>
    <t>27688</t>
  </si>
  <si>
    <t>4849</t>
  </si>
  <si>
    <t>3865</t>
  </si>
  <si>
    <t>4009</t>
  </si>
  <si>
    <t>5215</t>
  </si>
  <si>
    <t>2080</t>
  </si>
  <si>
    <t>34806</t>
  </si>
  <si>
    <t>5447</t>
  </si>
  <si>
    <t>634</t>
  </si>
  <si>
    <t>4886</t>
  </si>
  <si>
    <t>1096</t>
  </si>
  <si>
    <t>11932</t>
  </si>
  <si>
    <t>2103</t>
  </si>
  <si>
    <t>35613</t>
  </si>
  <si>
    <t>3725</t>
  </si>
  <si>
    <t>3086</t>
  </si>
  <si>
    <t>4694</t>
  </si>
  <si>
    <t>22878</t>
  </si>
  <si>
    <t>2310</t>
  </si>
  <si>
    <t>122810</t>
  </si>
  <si>
    <t>20125</t>
  </si>
  <si>
    <t>4316</t>
  </si>
  <si>
    <t>24394</t>
  </si>
  <si>
    <t>19630</t>
  </si>
  <si>
    <t>5671</t>
  </si>
  <si>
    <t>5558</t>
  </si>
  <si>
    <t>2313</t>
  </si>
  <si>
    <t>23430</t>
  </si>
  <si>
    <t>5669</t>
  </si>
  <si>
    <t>5087</t>
  </si>
  <si>
    <t>907</t>
  </si>
  <si>
    <t>42487</t>
  </si>
  <si>
    <t>52043</t>
  </si>
  <si>
    <t>4724</t>
  </si>
  <si>
    <t>4422</t>
  </si>
  <si>
    <t>964</t>
  </si>
  <si>
    <t>3347</t>
  </si>
  <si>
    <t>22303</t>
  </si>
  <si>
    <t>4720</t>
  </si>
  <si>
    <t>878</t>
  </si>
  <si>
    <t>4527</t>
  </si>
  <si>
    <t>15596</t>
  </si>
  <si>
    <t>4615</t>
  </si>
  <si>
    <t>202</t>
  </si>
  <si>
    <t>1502</t>
  </si>
  <si>
    <t>2028</t>
  </si>
  <si>
    <t>12917</t>
  </si>
  <si>
    <t>4963</t>
  </si>
  <si>
    <t>2572</t>
  </si>
  <si>
    <t>5250</t>
  </si>
  <si>
    <t>3033</t>
  </si>
  <si>
    <t>2901</t>
  </si>
  <si>
    <t>1781</t>
  </si>
  <si>
    <t>15533</t>
  </si>
  <si>
    <t>4469</t>
  </si>
  <si>
    <t>1081</t>
  </si>
  <si>
    <t>2300</t>
  </si>
  <si>
    <t>16501</t>
  </si>
  <si>
    <t>5716</t>
  </si>
  <si>
    <t>4415</t>
  </si>
  <si>
    <t>527</t>
  </si>
  <si>
    <t>2047</t>
  </si>
  <si>
    <t>22729</t>
  </si>
  <si>
    <t>7212</t>
  </si>
  <si>
    <t>3625</t>
  </si>
  <si>
    <t>5561</t>
  </si>
  <si>
    <t>3007</t>
  </si>
  <si>
    <t>1149</t>
  </si>
  <si>
    <t>1877</t>
  </si>
  <si>
    <t>8756</t>
  </si>
  <si>
    <t>6274</t>
  </si>
  <si>
    <t>2592</t>
  </si>
  <si>
    <t>5384</t>
  </si>
  <si>
    <t>2162</t>
  </si>
  <si>
    <t>63545</t>
  </si>
  <si>
    <t>2066</t>
  </si>
  <si>
    <t>209438</t>
  </si>
  <si>
    <t>5741</t>
  </si>
  <si>
    <t>4904</t>
  </si>
  <si>
    <t>15037</t>
  </si>
  <si>
    <t>2624</t>
  </si>
  <si>
    <t>10291</t>
  </si>
  <si>
    <t>7849</t>
  </si>
  <si>
    <t>11291</t>
  </si>
  <si>
    <t>7084</t>
  </si>
  <si>
    <t>4473</t>
  </si>
  <si>
    <t>767</t>
  </si>
  <si>
    <t>12515</t>
  </si>
  <si>
    <t>2834</t>
  </si>
  <si>
    <t>6975</t>
  </si>
  <si>
    <t>2906</t>
  </si>
  <si>
    <t>7033</t>
  </si>
  <si>
    <t>977</t>
  </si>
  <si>
    <t>9061</t>
  </si>
  <si>
    <t>12013</t>
  </si>
  <si>
    <t>4635</t>
  </si>
  <si>
    <t>21835</t>
  </si>
  <si>
    <t>13343</t>
  </si>
  <si>
    <t>562</t>
  </si>
  <si>
    <t>4360</t>
  </si>
  <si>
    <t>19534</t>
  </si>
  <si>
    <t>8638</t>
  </si>
  <si>
    <t>4054</t>
  </si>
  <si>
    <t>8883</t>
  </si>
  <si>
    <t>22497</t>
  </si>
  <si>
    <t>54353</t>
  </si>
  <si>
    <t>4542</t>
  </si>
  <si>
    <t>48739</t>
  </si>
  <si>
    <t>3518</t>
  </si>
  <si>
    <t>33732</t>
  </si>
  <si>
    <t>569</t>
  </si>
  <si>
    <t>6785</t>
  </si>
  <si>
    <t>1539</t>
  </si>
  <si>
    <t>24012</t>
  </si>
  <si>
    <t>3475</t>
  </si>
  <si>
    <t>6254</t>
  </si>
  <si>
    <t>1514</t>
  </si>
  <si>
    <t>12580</t>
  </si>
  <si>
    <t>3735</t>
  </si>
  <si>
    <t>2476</t>
  </si>
  <si>
    <t>2171</t>
  </si>
  <si>
    <t>1276</t>
  </si>
  <si>
    <t>8062</t>
  </si>
  <si>
    <t>8025</t>
  </si>
  <si>
    <t>9542</t>
  </si>
  <si>
    <t>7617</t>
  </si>
  <si>
    <t>6170</t>
  </si>
  <si>
    <t>8504</t>
  </si>
  <si>
    <t>20521</t>
  </si>
  <si>
    <t>2606</t>
  </si>
  <si>
    <t>1848</t>
  </si>
  <si>
    <t>2503</t>
  </si>
  <si>
    <t>472</t>
  </si>
  <si>
    <t>17683</t>
  </si>
  <si>
    <t>1517</t>
  </si>
  <si>
    <t>65175</t>
  </si>
  <si>
    <t>4776</t>
  </si>
  <si>
    <t>21788</t>
  </si>
  <si>
    <t>3745</t>
  </si>
  <si>
    <t>17098</t>
  </si>
  <si>
    <t>955</t>
  </si>
  <si>
    <t>1052</t>
  </si>
  <si>
    <t>3455</t>
  </si>
  <si>
    <t>6227</t>
  </si>
  <si>
    <t>11171</t>
  </si>
  <si>
    <t>5239</t>
  </si>
  <si>
    <t>5920</t>
  </si>
  <si>
    <t>1157</t>
  </si>
  <si>
    <t>901</t>
  </si>
  <si>
    <t>2290</t>
  </si>
  <si>
    <t>6574</t>
  </si>
  <si>
    <t>18538</t>
  </si>
  <si>
    <t>14046</t>
  </si>
  <si>
    <t>2762</t>
  </si>
  <si>
    <t>1772</t>
  </si>
  <si>
    <t>4290</t>
  </si>
  <si>
    <t>4817</t>
  </si>
  <si>
    <t>3945</t>
  </si>
  <si>
    <t>5509</t>
  </si>
  <si>
    <t>16400</t>
  </si>
  <si>
    <t>808</t>
  </si>
  <si>
    <t>3950</t>
  </si>
  <si>
    <t>4922</t>
  </si>
  <si>
    <t>9479</t>
  </si>
  <si>
    <t>3975</t>
  </si>
  <si>
    <t>2132</t>
  </si>
  <si>
    <t>3779</t>
  </si>
  <si>
    <t>5194</t>
  </si>
  <si>
    <t>11938</t>
  </si>
  <si>
    <t>3593</t>
  </si>
  <si>
    <t>942</t>
  </si>
  <si>
    <t>4251</t>
  </si>
  <si>
    <t>8753</t>
  </si>
  <si>
    <t>2984</t>
  </si>
  <si>
    <t>3893</t>
  </si>
  <si>
    <t>926</t>
  </si>
  <si>
    <t>13094</t>
  </si>
  <si>
    <t>25130</t>
  </si>
  <si>
    <t>5386</t>
  </si>
  <si>
    <t>58964</t>
  </si>
  <si>
    <t>4358</t>
  </si>
  <si>
    <t>49361</t>
  </si>
  <si>
    <t>1596</t>
  </si>
  <si>
    <t>2458</t>
  </si>
  <si>
    <t>4267</t>
  </si>
  <si>
    <t>9255</t>
  </si>
  <si>
    <t>3933</t>
  </si>
  <si>
    <t>7986</t>
  </si>
  <si>
    <t>2037</t>
  </si>
  <si>
    <t>4424</t>
  </si>
  <si>
    <t>7368</t>
  </si>
  <si>
    <t>9490</t>
  </si>
  <si>
    <t>6928</t>
  </si>
  <si>
    <t>11529</t>
  </si>
  <si>
    <t>114</t>
  </si>
  <si>
    <t>6299</t>
  </si>
  <si>
    <t>2866</t>
  </si>
  <si>
    <t>4597</t>
  </si>
  <si>
    <t>1773</t>
  </si>
  <si>
    <t>12111</t>
  </si>
  <si>
    <t>21555</t>
  </si>
  <si>
    <t>6675</t>
  </si>
  <si>
    <t>21094</t>
  </si>
  <si>
    <t>22499</t>
  </si>
  <si>
    <t>4641</t>
  </si>
  <si>
    <t>11943</t>
  </si>
  <si>
    <t>6051</t>
  </si>
  <si>
    <t>6141</t>
  </si>
  <si>
    <t>5026</t>
  </si>
  <si>
    <t>9722</t>
  </si>
  <si>
    <t>2419</t>
  </si>
  <si>
    <t>6212</t>
  </si>
  <si>
    <t>6646</t>
  </si>
  <si>
    <t>4408</t>
  </si>
  <si>
    <t>4491</t>
  </si>
  <si>
    <t>3098</t>
  </si>
  <si>
    <t>11105</t>
  </si>
  <si>
    <t>3427</t>
  </si>
  <si>
    <t>25058</t>
  </si>
  <si>
    <t>3014</t>
  </si>
  <si>
    <t>53951</t>
  </si>
  <si>
    <t>5901</t>
  </si>
  <si>
    <t>58819</t>
  </si>
  <si>
    <t>5234</t>
  </si>
  <si>
    <t>60279</t>
  </si>
  <si>
    <t>1895</t>
  </si>
  <si>
    <t>1211</t>
  </si>
  <si>
    <t>4989</t>
  </si>
  <si>
    <t>15955</t>
  </si>
  <si>
    <t>4203</t>
  </si>
  <si>
    <t>4380</t>
  </si>
  <si>
    <t>2158</t>
  </si>
  <si>
    <t>16275</t>
  </si>
  <si>
    <t>5086</t>
  </si>
  <si>
    <t>19509</t>
  </si>
  <si>
    <t>4929</t>
  </si>
  <si>
    <t>22772</t>
  </si>
  <si>
    <t>617</t>
  </si>
  <si>
    <t>3056</t>
  </si>
  <si>
    <t>3912</t>
  </si>
  <si>
    <t>3454</t>
  </si>
  <si>
    <t>971</t>
  </si>
  <si>
    <t>7029</t>
  </si>
  <si>
    <t>1782</t>
  </si>
  <si>
    <t>15325</t>
  </si>
  <si>
    <t>4941</t>
  </si>
  <si>
    <t>5488</t>
  </si>
  <si>
    <t>6756</t>
  </si>
  <si>
    <t>8640</t>
  </si>
  <si>
    <t>3298</t>
  </si>
  <si>
    <t>54383</t>
  </si>
  <si>
    <t>4194</t>
  </si>
  <si>
    <t>958</t>
  </si>
  <si>
    <t>1480</t>
  </si>
  <si>
    <t>7206</t>
  </si>
  <si>
    <t>12964</t>
  </si>
  <si>
    <t>4359</t>
  </si>
  <si>
    <t>635</t>
  </si>
  <si>
    <t>1975</t>
  </si>
  <si>
    <t>2439</t>
  </si>
  <si>
    <t>7161</t>
  </si>
  <si>
    <t>4854</t>
  </si>
  <si>
    <t>8972</t>
  </si>
  <si>
    <t>4787</t>
  </si>
  <si>
    <t>25042</t>
  </si>
  <si>
    <t>2525</t>
  </si>
  <si>
    <t>110650</t>
  </si>
  <si>
    <t>4931</t>
  </si>
  <si>
    <t>72273</t>
  </si>
  <si>
    <t>42417</t>
  </si>
  <si>
    <t>7731</t>
  </si>
  <si>
    <t>8143</t>
  </si>
  <si>
    <t>31697</t>
  </si>
  <si>
    <t>6855</t>
  </si>
  <si>
    <t>6453</t>
  </si>
  <si>
    <t>20597</t>
  </si>
  <si>
    <t>266</t>
  </si>
  <si>
    <t>2075</t>
  </si>
  <si>
    <t>2274</t>
  </si>
  <si>
    <t>7454</t>
  </si>
  <si>
    <t>16766</t>
  </si>
  <si>
    <t>6512</t>
  </si>
  <si>
    <t>944</t>
  </si>
  <si>
    <t>1437</t>
  </si>
  <si>
    <t>16860</t>
  </si>
  <si>
    <t>7398</t>
  </si>
  <si>
    <t>69060</t>
  </si>
  <si>
    <t>5768</t>
  </si>
  <si>
    <t>15883</t>
  </si>
  <si>
    <t>3574</t>
  </si>
  <si>
    <t>5005</t>
  </si>
  <si>
    <t>11009</t>
  </si>
  <si>
    <t>3669</t>
  </si>
  <si>
    <t>13225</t>
  </si>
  <si>
    <t>1852</t>
  </si>
  <si>
    <t>3511</t>
  </si>
  <si>
    <t>1634</t>
  </si>
  <si>
    <t>1588</t>
  </si>
  <si>
    <t>2342</t>
  </si>
  <si>
    <t>5180</t>
  </si>
  <si>
    <t>4277</t>
  </si>
  <si>
    <t>4105</t>
  </si>
  <si>
    <t>1017</t>
  </si>
  <si>
    <t>1795</t>
  </si>
  <si>
    <t>4468</t>
  </si>
  <si>
    <t>4063</t>
  </si>
  <si>
    <t>5764</t>
  </si>
  <si>
    <t>5298</t>
  </si>
  <si>
    <t>4340</t>
  </si>
  <si>
    <t>4287</t>
  </si>
  <si>
    <t>9926</t>
  </si>
  <si>
    <t>20460</t>
  </si>
  <si>
    <t>5084</t>
  </si>
  <si>
    <t>8690</t>
  </si>
  <si>
    <t>4558</t>
  </si>
  <si>
    <t>10753</t>
  </si>
  <si>
    <t>966</t>
  </si>
  <si>
    <t>22492</t>
  </si>
  <si>
    <t>1719</t>
  </si>
  <si>
    <t>44341</t>
  </si>
  <si>
    <t>32718</t>
  </si>
  <si>
    <t>39761</t>
  </si>
  <si>
    <t>1072</t>
  </si>
  <si>
    <t>1283</t>
  </si>
  <si>
    <t>7268</t>
  </si>
  <si>
    <t>8116</t>
  </si>
  <si>
    <t>33064</t>
  </si>
  <si>
    <t>5475</t>
  </si>
  <si>
    <t>11143</t>
  </si>
  <si>
    <t>1324</t>
  </si>
  <si>
    <t>4369</t>
  </si>
  <si>
    <t>2397</t>
  </si>
  <si>
    <t>936</t>
  </si>
  <si>
    <t>3336</t>
  </si>
  <si>
    <t>6266</t>
  </si>
  <si>
    <t>6044</t>
  </si>
  <si>
    <t>12791</t>
  </si>
  <si>
    <t>3831</t>
  </si>
  <si>
    <t>9346</t>
  </si>
  <si>
    <t>2246</t>
  </si>
  <si>
    <t>5976</t>
  </si>
  <si>
    <t>6821</t>
  </si>
  <si>
    <t>10517</t>
  </si>
  <si>
    <t>7581</t>
  </si>
  <si>
    <t>3154</t>
  </si>
  <si>
    <t>4391</t>
  </si>
  <si>
    <t>6774</t>
  </si>
  <si>
    <t>4515</t>
  </si>
  <si>
    <t>3179</t>
  </si>
  <si>
    <t>6719</t>
  </si>
  <si>
    <t>7374</t>
  </si>
  <si>
    <t>7342</t>
  </si>
  <si>
    <t>5840</t>
  </si>
  <si>
    <t>2571</t>
  </si>
  <si>
    <t>8310</t>
  </si>
  <si>
    <t>29815</t>
  </si>
  <si>
    <t>6544</t>
  </si>
  <si>
    <t>912</t>
  </si>
  <si>
    <t>16165</t>
  </si>
  <si>
    <t>41122</t>
  </si>
  <si>
    <t>7357</t>
  </si>
  <si>
    <t>102403</t>
  </si>
  <si>
    <t>46276</t>
  </si>
  <si>
    <t>929</t>
  </si>
  <si>
    <t>1248</t>
  </si>
  <si>
    <t>6944</t>
  </si>
  <si>
    <t>3712</t>
  </si>
  <si>
    <t>737</t>
  </si>
  <si>
    <t>1558</t>
  </si>
  <si>
    <t>8167</t>
  </si>
  <si>
    <t>1716</t>
  </si>
  <si>
    <t>1223</t>
  </si>
  <si>
    <t>797</t>
  </si>
  <si>
    <t>15734</t>
  </si>
  <si>
    <t>8117</t>
  </si>
  <si>
    <t>2447</t>
  </si>
  <si>
    <t>757</t>
  </si>
  <si>
    <t>1011</t>
  </si>
  <si>
    <t>7423</t>
  </si>
  <si>
    <t>7891</t>
  </si>
  <si>
    <t>6822</t>
  </si>
  <si>
    <t>928</t>
  </si>
  <si>
    <t>8188</t>
  </si>
  <si>
    <t>8147</t>
  </si>
  <si>
    <t>3373</t>
  </si>
  <si>
    <t>941</t>
  </si>
  <si>
    <t>1233</t>
  </si>
  <si>
    <t>5492</t>
  </si>
  <si>
    <t>4935</t>
  </si>
  <si>
    <t>818</t>
  </si>
  <si>
    <t>1573</t>
  </si>
  <si>
    <t>1633</t>
  </si>
  <si>
    <t>514</t>
  </si>
  <si>
    <t>7031</t>
  </si>
  <si>
    <t>5065</t>
  </si>
  <si>
    <t>809</t>
  </si>
  <si>
    <t>4180</t>
  </si>
  <si>
    <t>6693</t>
  </si>
  <si>
    <t>53619</t>
  </si>
  <si>
    <t>7045</t>
  </si>
  <si>
    <t>11267</t>
  </si>
  <si>
    <t>2173</t>
  </si>
  <si>
    <t>8022</t>
  </si>
  <si>
    <t>9037</t>
  </si>
  <si>
    <t>2440</t>
  </si>
  <si>
    <t>1653</t>
  </si>
  <si>
    <t>12167</t>
  </si>
  <si>
    <t>4660</t>
  </si>
  <si>
    <t>1333</t>
  </si>
  <si>
    <t>396</t>
  </si>
  <si>
    <t>4295</t>
  </si>
  <si>
    <t>377</t>
  </si>
  <si>
    <t>1905</t>
  </si>
  <si>
    <t>9209</t>
  </si>
  <si>
    <t>7418</t>
  </si>
  <si>
    <t>3069</t>
  </si>
  <si>
    <t>6895</t>
  </si>
  <si>
    <t>10423</t>
  </si>
  <si>
    <t>5766</t>
  </si>
  <si>
    <t>2629</t>
  </si>
  <si>
    <t>10775</t>
  </si>
  <si>
    <t>15000</t>
  </si>
  <si>
    <t>687</t>
  </si>
  <si>
    <t>7858</t>
  </si>
  <si>
    <t>4691</t>
  </si>
  <si>
    <t>2776</t>
  </si>
  <si>
    <t>2363</t>
  </si>
  <si>
    <t>10947</t>
  </si>
  <si>
    <t>7774</t>
  </si>
  <si>
    <t>894</t>
  </si>
  <si>
    <t>1867</t>
  </si>
  <si>
    <t>1122</t>
  </si>
  <si>
    <t>1603</t>
  </si>
  <si>
    <t>2827</t>
  </si>
  <si>
    <t>1850</t>
  </si>
  <si>
    <t>8119</t>
  </si>
  <si>
    <t>1916</t>
  </si>
  <si>
    <t>1205</t>
  </si>
  <si>
    <t>2402</t>
  </si>
  <si>
    <t>6848</t>
  </si>
  <si>
    <t>6786</t>
  </si>
  <si>
    <t>8775</t>
  </si>
  <si>
    <t>1943</t>
  </si>
  <si>
    <t>4370</t>
  </si>
  <si>
    <t>14152</t>
  </si>
  <si>
    <t>8787</t>
  </si>
  <si>
    <t>8219</t>
  </si>
  <si>
    <t>61595</t>
  </si>
  <si>
    <t>7798</t>
  </si>
  <si>
    <t>11802</t>
  </si>
  <si>
    <t>4008</t>
  </si>
  <si>
    <t>2188</t>
  </si>
  <si>
    <t>9948</t>
  </si>
  <si>
    <t>8163</t>
  </si>
  <si>
    <t>16792</t>
  </si>
  <si>
    <t>1273</t>
  </si>
  <si>
    <t>2298</t>
  </si>
  <si>
    <t>1798</t>
  </si>
  <si>
    <t>6440</t>
  </si>
  <si>
    <t>9718</t>
  </si>
  <si>
    <t>8220</t>
  </si>
  <si>
    <t>2665</t>
  </si>
  <si>
    <t>2334</t>
  </si>
  <si>
    <t>6777</t>
  </si>
  <si>
    <t>6842</t>
  </si>
  <si>
    <t>2489</t>
  </si>
  <si>
    <t>3714</t>
  </si>
  <si>
    <t>2432</t>
  </si>
  <si>
    <t>5421</t>
  </si>
  <si>
    <t>3387</t>
  </si>
  <si>
    <t>10787</t>
  </si>
  <si>
    <t>14580</t>
  </si>
  <si>
    <t>36739</t>
  </si>
  <si>
    <t>7545</t>
  </si>
  <si>
    <t>1269</t>
  </si>
  <si>
    <t>1020</t>
  </si>
  <si>
    <t>426</t>
  </si>
  <si>
    <t>7047</t>
  </si>
  <si>
    <t>4059</t>
  </si>
  <si>
    <t>1367</t>
  </si>
  <si>
    <t>4923</t>
  </si>
  <si>
    <t>7075</t>
  </si>
  <si>
    <t>983</t>
  </si>
  <si>
    <t>6926</t>
  </si>
  <si>
    <t>4301</t>
  </si>
  <si>
    <t>300</t>
  </si>
  <si>
    <t>812</t>
  </si>
  <si>
    <t>1406</t>
  </si>
  <si>
    <t>9124</t>
  </si>
  <si>
    <t>338</t>
  </si>
  <si>
    <t>736</t>
  </si>
  <si>
    <t>923</t>
  </si>
  <si>
    <t>108</t>
  </si>
  <si>
    <t>8734</t>
  </si>
  <si>
    <t>6568</t>
  </si>
  <si>
    <t>8648</t>
  </si>
  <si>
    <t>2655</t>
  </si>
  <si>
    <t>4851</t>
  </si>
  <si>
    <t>1374</t>
  </si>
  <si>
    <t>4980</t>
  </si>
  <si>
    <t>5347</t>
  </si>
  <si>
    <t>3571</t>
  </si>
  <si>
    <t>975</t>
  </si>
  <si>
    <t>3071</t>
  </si>
  <si>
    <t>1580</t>
  </si>
  <si>
    <t>2090</t>
  </si>
  <si>
    <t>6753</t>
  </si>
  <si>
    <t>5574</t>
  </si>
  <si>
    <t>3193</t>
  </si>
  <si>
    <t>5147</t>
  </si>
  <si>
    <t>1307</t>
  </si>
  <si>
    <t>6009</t>
  </si>
  <si>
    <t>5606</t>
  </si>
  <si>
    <t>8875</t>
  </si>
  <si>
    <t>710</t>
  </si>
  <si>
    <t>18313</t>
  </si>
  <si>
    <t>9394</t>
  </si>
  <si>
    <t>45331</t>
  </si>
  <si>
    <t>5909</t>
  </si>
  <si>
    <t>3490</t>
  </si>
  <si>
    <t>2221</t>
  </si>
  <si>
    <t>5651</t>
  </si>
  <si>
    <t>7608</t>
  </si>
  <si>
    <t>2815</t>
  </si>
  <si>
    <t>4571</t>
  </si>
  <si>
    <t>864</t>
  </si>
  <si>
    <t>12011</t>
  </si>
  <si>
    <t>1632</t>
  </si>
  <si>
    <t>5149</t>
  </si>
  <si>
    <t>3514</t>
  </si>
  <si>
    <t>3677</t>
  </si>
  <si>
    <t>6897</t>
  </si>
  <si>
    <t>2183</t>
  </si>
  <si>
    <t>5710</t>
  </si>
  <si>
    <t>3754</t>
  </si>
  <si>
    <t>6311</t>
  </si>
  <si>
    <t>14245</t>
  </si>
  <si>
    <t>2765</t>
  </si>
  <si>
    <t>4103</t>
  </si>
  <si>
    <t>8862</t>
  </si>
  <si>
    <t>6140</t>
  </si>
  <si>
    <t>16891</t>
  </si>
  <si>
    <t>13848</t>
  </si>
  <si>
    <t>6818</t>
  </si>
  <si>
    <t>58276</t>
  </si>
  <si>
    <t>6070</t>
  </si>
  <si>
    <t>8844</t>
  </si>
  <si>
    <t>515</t>
  </si>
  <si>
    <t>4162</t>
  </si>
  <si>
    <t>1140</t>
  </si>
  <si>
    <t>1725</t>
  </si>
  <si>
    <t>4102</t>
  </si>
  <si>
    <t>1175</t>
  </si>
  <si>
    <t>5660</t>
  </si>
  <si>
    <t>1156</t>
  </si>
  <si>
    <t>3032</t>
  </si>
  <si>
    <t>11683</t>
  </si>
  <si>
    <t>1214</t>
  </si>
  <si>
    <t>2750</t>
  </si>
  <si>
    <t>4732</t>
  </si>
  <si>
    <t>4585</t>
  </si>
  <si>
    <t>4508</t>
  </si>
  <si>
    <t>915</t>
  </si>
  <si>
    <t>12818</t>
  </si>
  <si>
    <t>1701</t>
  </si>
  <si>
    <t>10279</t>
  </si>
  <si>
    <t>23358</t>
  </si>
  <si>
    <t>1079</t>
  </si>
  <si>
    <t>662</t>
  </si>
  <si>
    <t>777</t>
  </si>
  <si>
    <t>16810</t>
  </si>
  <si>
    <t>3833</t>
  </si>
  <si>
    <t>23593</t>
  </si>
  <si>
    <t>15813</t>
  </si>
  <si>
    <t>60538</t>
  </si>
  <si>
    <t>4412</t>
  </si>
  <si>
    <t>4265</t>
  </si>
  <si>
    <t>3290</t>
  </si>
  <si>
    <t>7030</t>
  </si>
  <si>
    <t>3919</t>
  </si>
  <si>
    <t>5780</t>
  </si>
  <si>
    <t>21548</t>
  </si>
  <si>
    <t>8222</t>
  </si>
  <si>
    <t>8987</t>
  </si>
  <si>
    <t>683</t>
  </si>
  <si>
    <t>513</t>
  </si>
  <si>
    <t>19454</t>
  </si>
  <si>
    <t>600</t>
  </si>
  <si>
    <t>3137</t>
  </si>
  <si>
    <t>4456</t>
  </si>
  <si>
    <t>6448</t>
  </si>
  <si>
    <t>47292</t>
  </si>
  <si>
    <t>3979</t>
  </si>
  <si>
    <t>1305</t>
  </si>
  <si>
    <t>3324</t>
  </si>
  <si>
    <t>626</t>
  </si>
  <si>
    <t>1416</t>
  </si>
  <si>
    <t>1015</t>
  </si>
  <si>
    <t>5555</t>
  </si>
  <si>
    <t>7055</t>
  </si>
  <si>
    <t>3486</t>
  </si>
  <si>
    <t>641</t>
  </si>
  <si>
    <t>4379</t>
  </si>
  <si>
    <t>3513</t>
  </si>
  <si>
    <t>2867</t>
  </si>
  <si>
    <t>2799</t>
  </si>
  <si>
    <t>8603</t>
  </si>
  <si>
    <t>552</t>
  </si>
  <si>
    <t>2008</t>
  </si>
  <si>
    <t>2578</t>
  </si>
  <si>
    <t>18986</t>
  </si>
  <si>
    <t>4940</t>
  </si>
  <si>
    <t>1251</t>
  </si>
  <si>
    <t>2905</t>
  </si>
  <si>
    <t>3243</t>
  </si>
  <si>
    <t>6921</t>
  </si>
  <si>
    <t>23191</t>
  </si>
  <si>
    <t>8708</t>
  </si>
  <si>
    <t>481</t>
  </si>
  <si>
    <t>759</t>
  </si>
  <si>
    <t>811</t>
  </si>
  <si>
    <t>6352</t>
  </si>
  <si>
    <t>5637</t>
  </si>
  <si>
    <t>15208</t>
  </si>
  <si>
    <t>10055</t>
  </si>
  <si>
    <t>9071</t>
  </si>
  <si>
    <t>5352</t>
  </si>
  <si>
    <t>9704</t>
  </si>
  <si>
    <t>4938</t>
  </si>
  <si>
    <t>6003</t>
  </si>
  <si>
    <t>8224</t>
  </si>
  <si>
    <t>2648</t>
  </si>
  <si>
    <t>7474</t>
  </si>
  <si>
    <t>350</t>
  </si>
  <si>
    <t>4750</t>
  </si>
  <si>
    <t>3750</t>
  </si>
  <si>
    <t>990</t>
  </si>
  <si>
    <t>499</t>
  </si>
  <si>
    <t>2214</t>
  </si>
  <si>
    <t>2223</t>
  </si>
  <si>
    <t>595</t>
  </si>
  <si>
    <t>2452</t>
  </si>
  <si>
    <t>4566</t>
  </si>
  <si>
    <t>586</t>
  </si>
  <si>
    <t>229</t>
  </si>
  <si>
    <t>3786</t>
  </si>
  <si>
    <t>6035</t>
  </si>
  <si>
    <t>4871</t>
  </si>
  <si>
    <t>8811</t>
  </si>
  <si>
    <t>913</t>
  </si>
  <si>
    <t>6513</t>
  </si>
  <si>
    <t>34837</t>
  </si>
  <si>
    <t>94747</t>
  </si>
  <si>
    <t>4208</t>
  </si>
  <si>
    <t>50667</t>
  </si>
  <si>
    <t>963</t>
  </si>
  <si>
    <t>98450</t>
  </si>
  <si>
    <t>1851</t>
  </si>
  <si>
    <t>71058</t>
  </si>
  <si>
    <t>6668</t>
  </si>
  <si>
    <t>363390</t>
  </si>
  <si>
    <t>6310</t>
  </si>
  <si>
    <t>49688</t>
  </si>
  <si>
    <t>390925</t>
  </si>
  <si>
    <t>1899</t>
  </si>
  <si>
    <t>1182261</t>
  </si>
  <si>
    <t>5458</t>
  </si>
  <si>
    <t>740897</t>
  </si>
  <si>
    <t>4246</t>
  </si>
  <si>
    <t>498748</t>
  </si>
  <si>
    <t>489375</t>
  </si>
  <si>
    <t>1896</t>
  </si>
  <si>
    <t>1253319</t>
  </si>
  <si>
    <t>5808</t>
  </si>
  <si>
    <t>1104287</t>
  </si>
  <si>
    <t>548436</t>
  </si>
  <si>
    <t>укупан,
t</t>
  </si>
  <si>
    <r>
      <t>Ливаде</t>
    </r>
    <r>
      <rPr>
        <vertAlign val="superscript"/>
        <sz val="8"/>
        <rFont val="Arial"/>
        <family val="2"/>
      </rPr>
      <t>2)</t>
    </r>
  </si>
  <si>
    <r>
      <t>Луцерка</t>
    </r>
    <r>
      <rPr>
        <vertAlign val="superscript"/>
        <sz val="8"/>
        <rFont val="Arial"/>
        <family val="2"/>
      </rPr>
      <t>1)</t>
    </r>
  </si>
  <si>
    <r>
      <t>Детелина</t>
    </r>
    <r>
      <rPr>
        <vertAlign val="superscript"/>
        <sz val="8"/>
        <rFont val="Arial"/>
        <family val="2"/>
      </rPr>
      <t>1)</t>
    </r>
  </si>
  <si>
    <t xml:space="preserve">6-4. ПРОИЗВОДЊА КРМНОГ  БИЉА, 2006. </t>
  </si>
  <si>
    <t>0,0</t>
  </si>
  <si>
    <t>26,8</t>
  </si>
  <si>
    <t>46,2</t>
  </si>
  <si>
    <t>16,6</t>
  </si>
  <si>
    <t>24,1</t>
  </si>
  <si>
    <t>2,6</t>
  </si>
  <si>
    <t>14,1</t>
  </si>
  <si>
    <t>28,3</t>
  </si>
  <si>
    <t>0,6</t>
  </si>
  <si>
    <t>16,3</t>
  </si>
  <si>
    <t>18,0</t>
  </si>
  <si>
    <t>0,7</t>
  </si>
  <si>
    <t>11,5</t>
  </si>
  <si>
    <t>0,9</t>
  </si>
  <si>
    <t>26,1</t>
  </si>
  <si>
    <t>23,3</t>
  </si>
  <si>
    <t>20,4</t>
  </si>
  <si>
    <t>32,0</t>
  </si>
  <si>
    <t>17,9</t>
  </si>
  <si>
    <t>21,6</t>
  </si>
  <si>
    <t>16,4</t>
  </si>
  <si>
    <t>36,3</t>
  </si>
  <si>
    <t>13,9</t>
  </si>
  <si>
    <t>13,2</t>
  </si>
  <si>
    <t>11,2</t>
  </si>
  <si>
    <t>1,7</t>
  </si>
  <si>
    <t>13,1</t>
  </si>
  <si>
    <t>2,2</t>
  </si>
  <si>
    <t>17,8</t>
  </si>
  <si>
    <t>46,8</t>
  </si>
  <si>
    <t>1,5</t>
  </si>
  <si>
    <t>15,6</t>
  </si>
  <si>
    <t>15,3</t>
  </si>
  <si>
    <t>19,7</t>
  </si>
  <si>
    <t>24,3</t>
  </si>
  <si>
    <t>0,3</t>
  </si>
  <si>
    <t>16,2</t>
  </si>
  <si>
    <t>5,3</t>
  </si>
  <si>
    <t>0,4</t>
  </si>
  <si>
    <t>9,7</t>
  </si>
  <si>
    <t>15,8</t>
  </si>
  <si>
    <t>1,1</t>
  </si>
  <si>
    <t>12,9</t>
  </si>
  <si>
    <t>0,5</t>
  </si>
  <si>
    <t>5,2</t>
  </si>
  <si>
    <t>14,9</t>
  </si>
  <si>
    <t>7,7</t>
  </si>
  <si>
    <t>14,7</t>
  </si>
  <si>
    <t>13,8</t>
  </si>
  <si>
    <t>11,3</t>
  </si>
  <si>
    <t>4,9</t>
  </si>
  <si>
    <t>1,2</t>
  </si>
  <si>
    <t>13,0</t>
  </si>
  <si>
    <t>10,7</t>
  </si>
  <si>
    <t>14,4</t>
  </si>
  <si>
    <t>23,5</t>
  </si>
  <si>
    <t>21,4</t>
  </si>
  <si>
    <t>5,1</t>
  </si>
  <si>
    <t>7,6</t>
  </si>
  <si>
    <t>10,3</t>
  </si>
  <si>
    <t>10,8</t>
  </si>
  <si>
    <t>8,1</t>
  </si>
  <si>
    <t>16,7</t>
  </si>
  <si>
    <t>6,7</t>
  </si>
  <si>
    <t>6,3</t>
  </si>
  <si>
    <t>18,8</t>
  </si>
  <si>
    <t>1,6</t>
  </si>
  <si>
    <t>10,0</t>
  </si>
  <si>
    <t>8,8</t>
  </si>
  <si>
    <t>11,4</t>
  </si>
  <si>
    <t>9,4</t>
  </si>
  <si>
    <t>16,1</t>
  </si>
  <si>
    <t>14,8</t>
  </si>
  <si>
    <t>13,7</t>
  </si>
  <si>
    <t>17,1</t>
  </si>
  <si>
    <t>13,6</t>
  </si>
  <si>
    <t>11,8</t>
  </si>
  <si>
    <t>13,5</t>
  </si>
  <si>
    <t>17,3</t>
  </si>
  <si>
    <t>11,7</t>
  </si>
  <si>
    <t>21,5</t>
  </si>
  <si>
    <t>22,0</t>
  </si>
  <si>
    <t>24,9</t>
  </si>
  <si>
    <t>19,0</t>
  </si>
  <si>
    <t>26,6</t>
  </si>
  <si>
    <t>21,3</t>
  </si>
  <si>
    <t>6,5</t>
  </si>
  <si>
    <t>19,5</t>
  </si>
  <si>
    <t>7,4</t>
  </si>
  <si>
    <t>10,6</t>
  </si>
  <si>
    <t>16,8</t>
  </si>
  <si>
    <t>14,2</t>
  </si>
  <si>
    <t>41,2</t>
  </si>
  <si>
    <t>18,9</t>
  </si>
  <si>
    <t>9,0</t>
  </si>
  <si>
    <t>7,5</t>
  </si>
  <si>
    <t>27,3</t>
  </si>
  <si>
    <t>21,1</t>
  </si>
  <si>
    <t>6,2</t>
  </si>
  <si>
    <t>7,8</t>
  </si>
  <si>
    <t>25,1</t>
  </si>
  <si>
    <t>38,5</t>
  </si>
  <si>
    <t>16,5</t>
  </si>
  <si>
    <t>15,0</t>
  </si>
  <si>
    <t>23,7</t>
  </si>
  <si>
    <t>19,9</t>
  </si>
  <si>
    <t>17,0</t>
  </si>
  <si>
    <t>15,5</t>
  </si>
  <si>
    <t>8,7</t>
  </si>
  <si>
    <t>11,0</t>
  </si>
  <si>
    <t>9,2</t>
  </si>
  <si>
    <t>8,9</t>
  </si>
  <si>
    <t>9,1</t>
  </si>
  <si>
    <t>24,5</t>
  </si>
  <si>
    <t>14,0</t>
  </si>
  <si>
    <t>5,7</t>
  </si>
  <si>
    <t>7,0</t>
  </si>
  <si>
    <t>6,0</t>
  </si>
  <si>
    <t>10,1</t>
  </si>
  <si>
    <t>19,8</t>
  </si>
  <si>
    <t>5,6</t>
  </si>
  <si>
    <t>8,5</t>
  </si>
  <si>
    <t>12,1</t>
  </si>
  <si>
    <t>12,3</t>
  </si>
  <si>
    <t>24,2</t>
  </si>
  <si>
    <t>9,5</t>
  </si>
  <si>
    <t>18,6</t>
  </si>
  <si>
    <t>25,0</t>
  </si>
  <si>
    <t>23,2</t>
  </si>
  <si>
    <t>15,7</t>
  </si>
  <si>
    <t>28,9</t>
  </si>
  <si>
    <t>27,2</t>
  </si>
  <si>
    <t>36,0</t>
  </si>
  <si>
    <t>23,4</t>
  </si>
  <si>
    <t>31,1</t>
  </si>
  <si>
    <t>19,1</t>
  </si>
  <si>
    <t>18,3</t>
  </si>
  <si>
    <t>9,9</t>
  </si>
  <si>
    <t>21,8</t>
  </si>
  <si>
    <t>12,6</t>
  </si>
  <si>
    <t>17,5</t>
  </si>
  <si>
    <t>18,4</t>
  </si>
  <si>
    <t>12,0</t>
  </si>
  <si>
    <t>29,6</t>
  </si>
  <si>
    <t>27,9</t>
  </si>
  <si>
    <t>29,3</t>
  </si>
  <si>
    <t>29,4</t>
  </si>
  <si>
    <t>28,6</t>
  </si>
  <si>
    <t>34,9</t>
  </si>
  <si>
    <t>23,8</t>
  </si>
  <si>
    <t>22,6</t>
  </si>
  <si>
    <t>11,1</t>
  </si>
  <si>
    <t>47,2</t>
  </si>
  <si>
    <t>45,1</t>
  </si>
  <si>
    <t>20,7</t>
  </si>
  <si>
    <t>12,7</t>
  </si>
  <si>
    <t>20,2</t>
  </si>
  <si>
    <t>23,0</t>
  </si>
  <si>
    <t>29,5</t>
  </si>
  <si>
    <t>49,4</t>
  </si>
  <si>
    <t>41,3</t>
  </si>
  <si>
    <t>30,7</t>
  </si>
  <si>
    <t>19,3</t>
  </si>
  <si>
    <t>15,1</t>
  </si>
  <si>
    <t>18,2</t>
  </si>
  <si>
    <t>12,2</t>
  </si>
  <si>
    <t>30,0</t>
  </si>
  <si>
    <t>21,9</t>
  </si>
  <si>
    <t>26,0</t>
  </si>
  <si>
    <t>25,9</t>
  </si>
  <si>
    <t>15,9</t>
  </si>
  <si>
    <t>23,6</t>
  </si>
  <si>
    <t>31,3</t>
  </si>
  <si>
    <t>30,5</t>
  </si>
  <si>
    <t>27,8</t>
  </si>
  <si>
    <t>22,5</t>
  </si>
  <si>
    <t>32,7</t>
  </si>
  <si>
    <t>40,4</t>
  </si>
  <si>
    <t>28,0</t>
  </si>
  <si>
    <t>32,5</t>
  </si>
  <si>
    <t>30,1</t>
  </si>
  <si>
    <t>29,1</t>
  </si>
  <si>
    <t>28,1</t>
  </si>
  <si>
    <t>32,3</t>
  </si>
  <si>
    <t>14,5</t>
  </si>
  <si>
    <t>15,4</t>
  </si>
  <si>
    <t>34,1</t>
  </si>
  <si>
    <t>20,0</t>
  </si>
  <si>
    <t>35,0</t>
  </si>
  <si>
    <t>25,5</t>
  </si>
  <si>
    <t>2,3</t>
  </si>
  <si>
    <t>20,9</t>
  </si>
  <si>
    <t>41,7</t>
  </si>
  <si>
    <t>19,4</t>
  </si>
  <si>
    <t>по једном чокоту, kg</t>
  </si>
  <si>
    <t>по једном стаблу, kg</t>
  </si>
  <si>
    <t>број родних чокота, хиљ.</t>
  </si>
  <si>
    <t>број родних стабала</t>
  </si>
  <si>
    <t>Шљиве</t>
  </si>
  <si>
    <t>Јабуке</t>
  </si>
  <si>
    <t xml:space="preserve">6-5. ПРОИЗВОДЊА ВОЋА И ГРОЖЂА, 2006. </t>
  </si>
  <si>
    <t>оваца на 100 ha пољо-прив-редне површи-не</t>
  </si>
  <si>
    <t>свиња на 100 ha ора-ничне површи-не</t>
  </si>
  <si>
    <t>говеда на 100 ha обрадиве површи-не</t>
  </si>
  <si>
    <t>од тога: овце за приплод</t>
  </si>
  <si>
    <t>од тога: крмаче и супрас-не назими-це</t>
  </si>
  <si>
    <t>од тога: краве и стеоне јунице</t>
  </si>
  <si>
    <t>Број</t>
  </si>
  <si>
    <t>Живина, укупно</t>
  </si>
  <si>
    <t>Овце</t>
  </si>
  <si>
    <t>Свиње</t>
  </si>
  <si>
    <t>Говеда</t>
  </si>
  <si>
    <t xml:space="preserve"> Стање 01.12.2006. </t>
  </si>
  <si>
    <t xml:space="preserve">6-6. БРОЈ СТОКЕ </t>
  </si>
  <si>
    <r>
      <t>1)</t>
    </r>
    <r>
      <rPr>
        <sz val="7"/>
        <rFont val="Arial"/>
      </rPr>
      <t xml:space="preserve"> Стање на крају 2005. године.</t>
    </r>
  </si>
  <si>
    <t>8 871</t>
  </si>
  <si>
    <t>12 636</t>
  </si>
  <si>
    <t>0,97</t>
  </si>
  <si>
    <t>8,70</t>
  </si>
  <si>
    <t>22 736</t>
  </si>
  <si>
    <t>25 703</t>
  </si>
  <si>
    <t>11,67</t>
  </si>
  <si>
    <t>89,74</t>
  </si>
  <si>
    <t>8 603</t>
  </si>
  <si>
    <t>9 724</t>
  </si>
  <si>
    <t>1 305</t>
  </si>
  <si>
    <t>39 079</t>
  </si>
  <si>
    <t>37 059</t>
  </si>
  <si>
    <t>9,72</t>
  </si>
  <si>
    <t>6,65</t>
  </si>
  <si>
    <t>28 507</t>
  </si>
  <si>
    <t>16 177</t>
  </si>
  <si>
    <t>42,78</t>
  </si>
  <si>
    <t>28,81</t>
  </si>
  <si>
    <t>10 466</t>
  </si>
  <si>
    <t>16 981</t>
  </si>
  <si>
    <t>5,83</t>
  </si>
  <si>
    <t>12,19</t>
  </si>
  <si>
    <t>1 922</t>
  </si>
  <si>
    <t>8 680</t>
  </si>
  <si>
    <t>19 907</t>
  </si>
  <si>
    <t>4 281</t>
  </si>
  <si>
    <t>126 942</t>
  </si>
  <si>
    <t>138 187</t>
  </si>
  <si>
    <t>70,97</t>
  </si>
  <si>
    <t>137,39</t>
  </si>
  <si>
    <t>22 711</t>
  </si>
  <si>
    <t>16 279</t>
  </si>
  <si>
    <t>19,08</t>
  </si>
  <si>
    <t>47 303</t>
  </si>
  <si>
    <t>7 090</t>
  </si>
  <si>
    <t>11,61</t>
  </si>
  <si>
    <t>2,22</t>
  </si>
  <si>
    <t>44 672</t>
  </si>
  <si>
    <t>16 255</t>
  </si>
  <si>
    <t>27,26</t>
  </si>
  <si>
    <t>18 549</t>
  </si>
  <si>
    <t>3 652</t>
  </si>
  <si>
    <t>9,98</t>
  </si>
  <si>
    <t>8 003</t>
  </si>
  <si>
    <t>6 471</t>
  </si>
  <si>
    <t>8,40</t>
  </si>
  <si>
    <t>0,55</t>
  </si>
  <si>
    <t>5 390</t>
  </si>
  <si>
    <t>2 195</t>
  </si>
  <si>
    <t>5,24</t>
  </si>
  <si>
    <t>2 625</t>
  </si>
  <si>
    <t>146 628</t>
  </si>
  <si>
    <t>51 942</t>
  </si>
  <si>
    <t>81,57</t>
  </si>
  <si>
    <t>4,99</t>
  </si>
  <si>
    <t>3 336</t>
  </si>
  <si>
    <t>41 044</t>
  </si>
  <si>
    <t>42 578</t>
  </si>
  <si>
    <t>56,40</t>
  </si>
  <si>
    <t>43,01</t>
  </si>
  <si>
    <t>9,42</t>
  </si>
  <si>
    <t>8 930</t>
  </si>
  <si>
    <t>15 319</t>
  </si>
  <si>
    <t>34,00</t>
  </si>
  <si>
    <t>1,01</t>
  </si>
  <si>
    <t>5 634</t>
  </si>
  <si>
    <t>14 857</t>
  </si>
  <si>
    <t>17 535</t>
  </si>
  <si>
    <t>19 359</t>
  </si>
  <si>
    <t>6,67</t>
  </si>
  <si>
    <t>15,42</t>
  </si>
  <si>
    <t>11,08</t>
  </si>
  <si>
    <t>4 622</t>
  </si>
  <si>
    <t>73 143</t>
  </si>
  <si>
    <t>92 113</t>
  </si>
  <si>
    <t>97,07</t>
  </si>
  <si>
    <t>59,44</t>
  </si>
  <si>
    <t>20,50</t>
  </si>
  <si>
    <t>41 370</t>
  </si>
  <si>
    <t>29 529</t>
  </si>
  <si>
    <t>2,77</t>
  </si>
  <si>
    <t>3,78</t>
  </si>
  <si>
    <t>71 887</t>
  </si>
  <si>
    <t>60 441</t>
  </si>
  <si>
    <t>39,76</t>
  </si>
  <si>
    <t>1,97</t>
  </si>
  <si>
    <t>1 842</t>
  </si>
  <si>
    <t>2 621</t>
  </si>
  <si>
    <t>4,74</t>
  </si>
  <si>
    <t>3,04</t>
  </si>
  <si>
    <t>14 796</t>
  </si>
  <si>
    <t>11 400</t>
  </si>
  <si>
    <t>11,32</t>
  </si>
  <si>
    <t>18,42</t>
  </si>
  <si>
    <t>0,98</t>
  </si>
  <si>
    <t>1 471</t>
  </si>
  <si>
    <t>129 895</t>
  </si>
  <si>
    <t>103 991</t>
  </si>
  <si>
    <t>65,69</t>
  </si>
  <si>
    <t>9,77</t>
  </si>
  <si>
    <t>3 477</t>
  </si>
  <si>
    <t>17 780</t>
  </si>
  <si>
    <t>23 598</t>
  </si>
  <si>
    <t>13 442</t>
  </si>
  <si>
    <t>10,28</t>
  </si>
  <si>
    <t>8,09</t>
  </si>
  <si>
    <t>4 628</t>
  </si>
  <si>
    <t>3 320</t>
  </si>
  <si>
    <t>1 601</t>
  </si>
  <si>
    <t>4 423</t>
  </si>
  <si>
    <t>8 806</t>
  </si>
  <si>
    <t>4,91</t>
  </si>
  <si>
    <t>27 268</t>
  </si>
  <si>
    <t>22 129</t>
  </si>
  <si>
    <t>3,30</t>
  </si>
  <si>
    <t>3,92</t>
  </si>
  <si>
    <t>6,87</t>
  </si>
  <si>
    <t>1 837</t>
  </si>
  <si>
    <t>1 462</t>
  </si>
  <si>
    <t>4 300</t>
  </si>
  <si>
    <t>4 010</t>
  </si>
  <si>
    <t>5 304</t>
  </si>
  <si>
    <t>1 186</t>
  </si>
  <si>
    <t>67 404</t>
  </si>
  <si>
    <t>72 382</t>
  </si>
  <si>
    <t>19,87</t>
  </si>
  <si>
    <t>1 594</t>
  </si>
  <si>
    <t>2 585</t>
  </si>
  <si>
    <t>3,96</t>
  </si>
  <si>
    <t>14 278</t>
  </si>
  <si>
    <t>12 957</t>
  </si>
  <si>
    <t>6,81</t>
  </si>
  <si>
    <t>8,54</t>
  </si>
  <si>
    <t>12,52</t>
  </si>
  <si>
    <t>21 730</t>
  </si>
  <si>
    <t>26 944</t>
  </si>
  <si>
    <t>4,67</t>
  </si>
  <si>
    <t>5,33</t>
  </si>
  <si>
    <t>3,00</t>
  </si>
  <si>
    <t>3,44</t>
  </si>
  <si>
    <t>4 380</t>
  </si>
  <si>
    <t>5 005</t>
  </si>
  <si>
    <t>0,58</t>
  </si>
  <si>
    <t>0,22</t>
  </si>
  <si>
    <t>31 812</t>
  </si>
  <si>
    <t>26 788</t>
  </si>
  <si>
    <t>56,31</t>
  </si>
  <si>
    <t>21,77</t>
  </si>
  <si>
    <t>22,49</t>
  </si>
  <si>
    <t>2,06</t>
  </si>
  <si>
    <t>1 135</t>
  </si>
  <si>
    <t>16 767</t>
  </si>
  <si>
    <t>13 355</t>
  </si>
  <si>
    <t>15,67</t>
  </si>
  <si>
    <t>3,38</t>
  </si>
  <si>
    <t>29,48</t>
  </si>
  <si>
    <t>3 917</t>
  </si>
  <si>
    <t>90 561</t>
  </si>
  <si>
    <t>87 634</t>
  </si>
  <si>
    <t>84,04</t>
  </si>
  <si>
    <t>42,98</t>
  </si>
  <si>
    <t>5,50</t>
  </si>
  <si>
    <t>13 371</t>
  </si>
  <si>
    <t>14 261</t>
  </si>
  <si>
    <t>32 465</t>
  </si>
  <si>
    <t>3,89</t>
  </si>
  <si>
    <t>48,19</t>
  </si>
  <si>
    <t>4 097</t>
  </si>
  <si>
    <t>11 278</t>
  </si>
  <si>
    <t>32 606</t>
  </si>
  <si>
    <t>15,26</t>
  </si>
  <si>
    <t>14,88</t>
  </si>
  <si>
    <t>12 099</t>
  </si>
  <si>
    <t>34 679</t>
  </si>
  <si>
    <t>18,79</t>
  </si>
  <si>
    <t>9,27</t>
  </si>
  <si>
    <t>14 691</t>
  </si>
  <si>
    <t>66 121</t>
  </si>
  <si>
    <t>73 188</t>
  </si>
  <si>
    <t>27,14</t>
  </si>
  <si>
    <t>2,95</t>
  </si>
  <si>
    <t>5 105</t>
  </si>
  <si>
    <t>26 564</t>
  </si>
  <si>
    <t>11 645</t>
  </si>
  <si>
    <t>4,65</t>
  </si>
  <si>
    <t>5,05</t>
  </si>
  <si>
    <t>37 522</t>
  </si>
  <si>
    <t>130 323</t>
  </si>
  <si>
    <t>184 583</t>
  </si>
  <si>
    <t>42,59</t>
  </si>
  <si>
    <t>104,53</t>
  </si>
  <si>
    <t>6 169</t>
  </si>
  <si>
    <t>16 725</t>
  </si>
  <si>
    <t>6,54</t>
  </si>
  <si>
    <t>0,67</t>
  </si>
  <si>
    <t>7 159</t>
  </si>
  <si>
    <t>15 296</t>
  </si>
  <si>
    <t>13,42</t>
  </si>
  <si>
    <t>15 761</t>
  </si>
  <si>
    <t>75 940</t>
  </si>
  <si>
    <t>55 195</t>
  </si>
  <si>
    <t>90,40</t>
  </si>
  <si>
    <t>68,10</t>
  </si>
  <si>
    <t>1,72</t>
  </si>
  <si>
    <t>28 454</t>
  </si>
  <si>
    <t>26 844</t>
  </si>
  <si>
    <t>8,35</t>
  </si>
  <si>
    <t>6,17</t>
  </si>
  <si>
    <t>7,98</t>
  </si>
  <si>
    <t>0,64</t>
  </si>
  <si>
    <t>16 823</t>
  </si>
  <si>
    <t>117 722</t>
  </si>
  <si>
    <t>114 060</t>
  </si>
  <si>
    <t>118,71</t>
  </si>
  <si>
    <t>7,81</t>
  </si>
  <si>
    <t>76,63</t>
  </si>
  <si>
    <t>3,34</t>
  </si>
  <si>
    <t>14 583</t>
  </si>
  <si>
    <t>2 541</t>
  </si>
  <si>
    <t>23 855</t>
  </si>
  <si>
    <t>14,29</t>
  </si>
  <si>
    <t>12 593</t>
  </si>
  <si>
    <t>11 290</t>
  </si>
  <si>
    <t>27 894</t>
  </si>
  <si>
    <t>6,05</t>
  </si>
  <si>
    <t>4 603</t>
  </si>
  <si>
    <t>4 568</t>
  </si>
  <si>
    <t>19 734</t>
  </si>
  <si>
    <t>61,89</t>
  </si>
  <si>
    <t>20 529</t>
  </si>
  <si>
    <t>18 518</t>
  </si>
  <si>
    <t>69 741</t>
  </si>
  <si>
    <t>11 650</t>
  </si>
  <si>
    <t>23 047</t>
  </si>
  <si>
    <t>36 058</t>
  </si>
  <si>
    <t>23,09</t>
  </si>
  <si>
    <t>25,48</t>
  </si>
  <si>
    <t>10 218</t>
  </si>
  <si>
    <t>13 324</t>
  </si>
  <si>
    <t>18 424</t>
  </si>
  <si>
    <t>2 325</t>
  </si>
  <si>
    <t>20 892</t>
  </si>
  <si>
    <t>2,20</t>
  </si>
  <si>
    <t>1 663</t>
  </si>
  <si>
    <t>13 808</t>
  </si>
  <si>
    <t>15 916</t>
  </si>
  <si>
    <t>10,44</t>
  </si>
  <si>
    <t>45 931</t>
  </si>
  <si>
    <t>25 110</t>
  </si>
  <si>
    <t>32 302</t>
  </si>
  <si>
    <t>10,63</t>
  </si>
  <si>
    <t>9 010</t>
  </si>
  <si>
    <t>15 141</t>
  </si>
  <si>
    <t>1,47</t>
  </si>
  <si>
    <t>130 747</t>
  </si>
  <si>
    <t>120 435</t>
  </si>
  <si>
    <t>274 857</t>
  </si>
  <si>
    <t>128,59</t>
  </si>
  <si>
    <t>19 777</t>
  </si>
  <si>
    <t>19 325</t>
  </si>
  <si>
    <t>1,34</t>
  </si>
  <si>
    <t>16,73</t>
  </si>
  <si>
    <t>29 165</t>
  </si>
  <si>
    <t>42 523</t>
  </si>
  <si>
    <t>0,88</t>
  </si>
  <si>
    <t>7,18</t>
  </si>
  <si>
    <t>14,41</t>
  </si>
  <si>
    <t>1,96</t>
  </si>
  <si>
    <t>13 179</t>
  </si>
  <si>
    <t>28 231</t>
  </si>
  <si>
    <t>7,33</t>
  </si>
  <si>
    <t>6,88</t>
  </si>
  <si>
    <t>55 350</t>
  </si>
  <si>
    <t>41 155</t>
  </si>
  <si>
    <t>5,01</t>
  </si>
  <si>
    <t>117 471</t>
  </si>
  <si>
    <t>131 234</t>
  </si>
  <si>
    <t>4,22</t>
  </si>
  <si>
    <t>15,85</t>
  </si>
  <si>
    <t>33,91</t>
  </si>
  <si>
    <t>13,85</t>
  </si>
  <si>
    <t>13 013</t>
  </si>
  <si>
    <t>27 530</t>
  </si>
  <si>
    <t>1,03</t>
  </si>
  <si>
    <t>7,76</t>
  </si>
  <si>
    <t>85 116</t>
  </si>
  <si>
    <t>80 592</t>
  </si>
  <si>
    <t>1,10</t>
  </si>
  <si>
    <t>0,50</t>
  </si>
  <si>
    <t>15,06</t>
  </si>
  <si>
    <t>11 995</t>
  </si>
  <si>
    <t>18 017</t>
  </si>
  <si>
    <t>1,66</t>
  </si>
  <si>
    <t>14,74</t>
  </si>
  <si>
    <t>40 309</t>
  </si>
  <si>
    <t>36 415</t>
  </si>
  <si>
    <t>19,24</t>
  </si>
  <si>
    <t>4,54</t>
  </si>
  <si>
    <t>18,57</t>
  </si>
  <si>
    <t>150 433</t>
  </si>
  <si>
    <t>162 554</t>
  </si>
  <si>
    <t>20,34</t>
  </si>
  <si>
    <t>6,07</t>
  </si>
  <si>
    <t>48,37</t>
  </si>
  <si>
    <t>2 289</t>
  </si>
  <si>
    <t>5 481</t>
  </si>
  <si>
    <t>2 402</t>
  </si>
  <si>
    <t>3 854</t>
  </si>
  <si>
    <t>10 817</t>
  </si>
  <si>
    <t>11 554</t>
  </si>
  <si>
    <t>2,00</t>
  </si>
  <si>
    <t>22 541</t>
  </si>
  <si>
    <t>17 910</t>
  </si>
  <si>
    <t>3,59</t>
  </si>
  <si>
    <t>0,72</t>
  </si>
  <si>
    <t>12 297</t>
  </si>
  <si>
    <t>9 150</t>
  </si>
  <si>
    <t>7,68</t>
  </si>
  <si>
    <t>5,60</t>
  </si>
  <si>
    <t>1 286</t>
  </si>
  <si>
    <t>59 983</t>
  </si>
  <si>
    <t>27 748</t>
  </si>
  <si>
    <t>1,76</t>
  </si>
  <si>
    <t>19,79</t>
  </si>
  <si>
    <t>2 647</t>
  </si>
  <si>
    <t>110 329</t>
  </si>
  <si>
    <t>75 697</t>
  </si>
  <si>
    <t>14,24</t>
  </si>
  <si>
    <t>11,42</t>
  </si>
  <si>
    <t>5 271</t>
  </si>
  <si>
    <t>5 200</t>
  </si>
  <si>
    <t>0,71</t>
  </si>
  <si>
    <t>1,22</t>
  </si>
  <si>
    <t>2 674</t>
  </si>
  <si>
    <t>3 061</t>
  </si>
  <si>
    <t>0,60</t>
  </si>
  <si>
    <t>18 158</t>
  </si>
  <si>
    <t>23 337</t>
  </si>
  <si>
    <t>4,18</t>
  </si>
  <si>
    <t>6,90</t>
  </si>
  <si>
    <t>7 836</t>
  </si>
  <si>
    <t>10 790</t>
  </si>
  <si>
    <t>1,65</t>
  </si>
  <si>
    <t>0,48</t>
  </si>
  <si>
    <t>1 723</t>
  </si>
  <si>
    <t>8 617</t>
  </si>
  <si>
    <t>9 138</t>
  </si>
  <si>
    <t>2,16</t>
  </si>
  <si>
    <t>42 613</t>
  </si>
  <si>
    <t>53 625</t>
  </si>
  <si>
    <t>11,36</t>
  </si>
  <si>
    <t>4 657</t>
  </si>
  <si>
    <t>4 058</t>
  </si>
  <si>
    <t>4 276</t>
  </si>
  <si>
    <t>14 326</t>
  </si>
  <si>
    <t>4,64</t>
  </si>
  <si>
    <t>3 722</t>
  </si>
  <si>
    <t>1 758</t>
  </si>
  <si>
    <t>10,80</t>
  </si>
  <si>
    <t>31 616</t>
  </si>
  <si>
    <t>34 911</t>
  </si>
  <si>
    <t>5,79</t>
  </si>
  <si>
    <t>10,24</t>
  </si>
  <si>
    <t>31 123</t>
  </si>
  <si>
    <t>31 694</t>
  </si>
  <si>
    <t>17,63</t>
  </si>
  <si>
    <t>6,77</t>
  </si>
  <si>
    <t>1,05</t>
  </si>
  <si>
    <t>2 520</t>
  </si>
  <si>
    <t>6 366</t>
  </si>
  <si>
    <t>3 465</t>
  </si>
  <si>
    <t>1,21</t>
  </si>
  <si>
    <t>3 198</t>
  </si>
  <si>
    <t>3 689</t>
  </si>
  <si>
    <t>1,83</t>
  </si>
  <si>
    <t>85 509</t>
  </si>
  <si>
    <t>96 421</t>
  </si>
  <si>
    <t>18,18</t>
  </si>
  <si>
    <t>33,04</t>
  </si>
  <si>
    <t>11,29</t>
  </si>
  <si>
    <t>1 722</t>
  </si>
  <si>
    <t>2 910</t>
  </si>
  <si>
    <t>0,86</t>
  </si>
  <si>
    <t>2 528</t>
  </si>
  <si>
    <t>2 671</t>
  </si>
  <si>
    <t>7 160</t>
  </si>
  <si>
    <t>5 398</t>
  </si>
  <si>
    <t>7 667</t>
  </si>
  <si>
    <t>9 314</t>
  </si>
  <si>
    <t>0,79</t>
  </si>
  <si>
    <t>0,59</t>
  </si>
  <si>
    <t>6 531</t>
  </si>
  <si>
    <t>9 371</t>
  </si>
  <si>
    <t>7,59</t>
  </si>
  <si>
    <t>8 202</t>
  </si>
  <si>
    <t>7 816</t>
  </si>
  <si>
    <t>1 645</t>
  </si>
  <si>
    <t>2 918</t>
  </si>
  <si>
    <t>22 517</t>
  </si>
  <si>
    <t>26 720</t>
  </si>
  <si>
    <t>10,21</t>
  </si>
  <si>
    <t>2,87</t>
  </si>
  <si>
    <t>2,50</t>
  </si>
  <si>
    <t>47 530</t>
  </si>
  <si>
    <t>61 537</t>
  </si>
  <si>
    <t>18,59</t>
  </si>
  <si>
    <t>3,46</t>
  </si>
  <si>
    <t>6 297</t>
  </si>
  <si>
    <t>9 981</t>
  </si>
  <si>
    <t>13 273</t>
  </si>
  <si>
    <t>8 873</t>
  </si>
  <si>
    <t>15 429</t>
  </si>
  <si>
    <t>13 003</t>
  </si>
  <si>
    <t>36 424</t>
  </si>
  <si>
    <t>16 722</t>
  </si>
  <si>
    <t>1,35</t>
  </si>
  <si>
    <t>3,95</t>
  </si>
  <si>
    <t>34 409</t>
  </si>
  <si>
    <t>15 053</t>
  </si>
  <si>
    <t>1,51</t>
  </si>
  <si>
    <t>1,92</t>
  </si>
  <si>
    <t>2 729</t>
  </si>
  <si>
    <t>5 418</t>
  </si>
  <si>
    <t>6 287</t>
  </si>
  <si>
    <t>3 791</t>
  </si>
  <si>
    <t>5 999</t>
  </si>
  <si>
    <t>3 190</t>
  </si>
  <si>
    <t>121 477</t>
  </si>
  <si>
    <t>76 031</t>
  </si>
  <si>
    <t>4,73</t>
  </si>
  <si>
    <t>5,46</t>
  </si>
  <si>
    <t>69 734</t>
  </si>
  <si>
    <t>21 371</t>
  </si>
  <si>
    <t>66,65</t>
  </si>
  <si>
    <t>33 172</t>
  </si>
  <si>
    <t>18 891</t>
  </si>
  <si>
    <t>6,99</t>
  </si>
  <si>
    <t>41 585</t>
  </si>
  <si>
    <t>7 464</t>
  </si>
  <si>
    <t>19,11</t>
  </si>
  <si>
    <t>50 146</t>
  </si>
  <si>
    <t>8 307</t>
  </si>
  <si>
    <t>32,62</t>
  </si>
  <si>
    <t>9 826</t>
  </si>
  <si>
    <t>3 914</t>
  </si>
  <si>
    <t>29 660</t>
  </si>
  <si>
    <t>60,88</t>
  </si>
  <si>
    <t>234 123</t>
  </si>
  <si>
    <t>60 301</t>
  </si>
  <si>
    <t>125,37</t>
  </si>
  <si>
    <t>2 075</t>
  </si>
  <si>
    <t>0,92</t>
  </si>
  <si>
    <t>9 816</t>
  </si>
  <si>
    <t>3,73</t>
  </si>
  <si>
    <t>3 382</t>
  </si>
  <si>
    <t>13,05</t>
  </si>
  <si>
    <t>20 159</t>
  </si>
  <si>
    <t>14 226</t>
  </si>
  <si>
    <t>116,68</t>
  </si>
  <si>
    <t>89,02</t>
  </si>
  <si>
    <t>1 975</t>
  </si>
  <si>
    <t>9,32</t>
  </si>
  <si>
    <t>13 822</t>
  </si>
  <si>
    <t>213,08</t>
  </si>
  <si>
    <t>16 505</t>
  </si>
  <si>
    <t>24 140</t>
  </si>
  <si>
    <t>10 277</t>
  </si>
  <si>
    <t>28,43</t>
  </si>
  <si>
    <t>34 650</t>
  </si>
  <si>
    <t>57,80</t>
  </si>
  <si>
    <t>121 820</t>
  </si>
  <si>
    <t>31 215</t>
  </si>
  <si>
    <t>329,76</t>
  </si>
  <si>
    <t>202,27</t>
  </si>
  <si>
    <t>48 250</t>
  </si>
  <si>
    <t>6 644</t>
  </si>
  <si>
    <t>20,29</t>
  </si>
  <si>
    <t>38,68</t>
  </si>
  <si>
    <t>10 732</t>
  </si>
  <si>
    <t>2 157</t>
  </si>
  <si>
    <t>7,92</t>
  </si>
  <si>
    <t>4,66</t>
  </si>
  <si>
    <t>33 183</t>
  </si>
  <si>
    <t>4 877</t>
  </si>
  <si>
    <t>91,32</t>
  </si>
  <si>
    <t>73,64</t>
  </si>
  <si>
    <t>92 165</t>
  </si>
  <si>
    <t>13 678</t>
  </si>
  <si>
    <t>111,61</t>
  </si>
  <si>
    <t>124,90</t>
  </si>
  <si>
    <t>72,70</t>
  </si>
  <si>
    <t>39 207</t>
  </si>
  <si>
    <t>12 925</t>
  </si>
  <si>
    <t>70,37</t>
  </si>
  <si>
    <t>18 294</t>
  </si>
  <si>
    <t>1 175</t>
  </si>
  <si>
    <t>4,20</t>
  </si>
  <si>
    <t>20 258</t>
  </si>
  <si>
    <t>2,33</t>
  </si>
  <si>
    <t>1 239</t>
  </si>
  <si>
    <t>10 504</t>
  </si>
  <si>
    <t>5 326</t>
  </si>
  <si>
    <t>11 046</t>
  </si>
  <si>
    <t>6 295</t>
  </si>
  <si>
    <t>1,40</t>
  </si>
  <si>
    <t>2 247</t>
  </si>
  <si>
    <t>11 813</t>
  </si>
  <si>
    <t>2 826</t>
  </si>
  <si>
    <t>2 857</t>
  </si>
  <si>
    <t>113 441</t>
  </si>
  <si>
    <t>29 246</t>
  </si>
  <si>
    <t>151,00</t>
  </si>
  <si>
    <t>2,80</t>
  </si>
  <si>
    <t>1 653</t>
  </si>
  <si>
    <t>10,25</t>
  </si>
  <si>
    <t>11,19</t>
  </si>
  <si>
    <t>1 014,63</t>
  </si>
  <si>
    <t>11,00</t>
  </si>
  <si>
    <t>699,07</t>
  </si>
  <si>
    <t>10 622</t>
  </si>
  <si>
    <t>3,26</t>
  </si>
  <si>
    <t>12 852</t>
  </si>
  <si>
    <t>1 575</t>
  </si>
  <si>
    <t>1 014.63</t>
  </si>
  <si>
    <t>726,57</t>
  </si>
  <si>
    <t>2 881</t>
  </si>
  <si>
    <t>14 956</t>
  </si>
  <si>
    <t>13,98</t>
  </si>
  <si>
    <t>33 911</t>
  </si>
  <si>
    <t>7 135</t>
  </si>
  <si>
    <t>101,46</t>
  </si>
  <si>
    <t>99,27</t>
  </si>
  <si>
    <t>51 917</t>
  </si>
  <si>
    <t>7 778</t>
  </si>
  <si>
    <t>115,58</t>
  </si>
  <si>
    <t>4 867</t>
  </si>
  <si>
    <t>3 771</t>
  </si>
  <si>
    <t>1 206</t>
  </si>
  <si>
    <t>15,22</t>
  </si>
  <si>
    <t>16,31</t>
  </si>
  <si>
    <t>18 060</t>
  </si>
  <si>
    <t>10,15</t>
  </si>
  <si>
    <t>19 269</t>
  </si>
  <si>
    <t>25,37</t>
  </si>
  <si>
    <t>7 730</t>
  </si>
  <si>
    <t>2 320</t>
  </si>
  <si>
    <t>4,08</t>
  </si>
  <si>
    <t>4 209</t>
  </si>
  <si>
    <t>5 069</t>
  </si>
  <si>
    <t>50 567</t>
  </si>
  <si>
    <t>6 071</t>
  </si>
  <si>
    <t>4 578</t>
  </si>
  <si>
    <t>3 090</t>
  </si>
  <si>
    <t>0,52</t>
  </si>
  <si>
    <t>2 994</t>
  </si>
  <si>
    <t>4 055</t>
  </si>
  <si>
    <t>6 512</t>
  </si>
  <si>
    <t>3,42</t>
  </si>
  <si>
    <t>2 535</t>
  </si>
  <si>
    <t>1 947</t>
  </si>
  <si>
    <t>2 920</t>
  </si>
  <si>
    <t>3 589</t>
  </si>
  <si>
    <t>4 839</t>
  </si>
  <si>
    <t>81 212</t>
  </si>
  <si>
    <t>37 443</t>
  </si>
  <si>
    <t>3,94</t>
  </si>
  <si>
    <t>8,99</t>
  </si>
  <si>
    <t>8 073</t>
  </si>
  <si>
    <t>630 089</t>
  </si>
  <si>
    <t>163 062</t>
  </si>
  <si>
    <t>1 664,00</t>
  </si>
  <si>
    <t>1 462,00</t>
  </si>
  <si>
    <t>209 202</t>
  </si>
  <si>
    <t>1 762 298</t>
  </si>
  <si>
    <t>1 821 451</t>
  </si>
  <si>
    <t>725,00</t>
  </si>
  <si>
    <t>206,00</t>
  </si>
  <si>
    <t>566,00</t>
  </si>
  <si>
    <t>149,00</t>
  </si>
  <si>
    <t>217 275</t>
  </si>
  <si>
    <t>2 392 387</t>
  </si>
  <si>
    <t>1 984 513</t>
  </si>
  <si>
    <t>1 870,00</t>
  </si>
  <si>
    <t>577,00</t>
  </si>
  <si>
    <t>1 611,00</t>
  </si>
  <si>
    <t>четинара</t>
  </si>
  <si>
    <t>лишћара</t>
  </si>
  <si>
    <t>четина-рима</t>
  </si>
  <si>
    <t>лишћа-рима</t>
  </si>
  <si>
    <t>техничко дрво, %</t>
  </si>
  <si>
    <r>
      <t>укупно, m</t>
    </r>
    <r>
      <rPr>
        <vertAlign val="superscript"/>
        <sz val="8"/>
        <rFont val="Arial"/>
        <family val="2"/>
        <charset val="204"/>
      </rPr>
      <t>3</t>
    </r>
  </si>
  <si>
    <t>изван шуме</t>
  </si>
  <si>
    <t>у шуми</t>
  </si>
  <si>
    <t>Посечена дрвна маса</t>
  </si>
  <si>
    <r>
      <t xml:space="preserve"> Oбрасла шумска површина - укупно, ha</t>
    </r>
    <r>
      <rPr>
        <vertAlign val="superscript"/>
        <sz val="8"/>
        <rFont val="Arial"/>
        <family val="2"/>
      </rPr>
      <t>1)</t>
    </r>
  </si>
  <si>
    <t>Пошумљено, ha</t>
  </si>
  <si>
    <t xml:space="preserve">7-1. ПОШУМЉЕНЕ ПОВРШИНЕ И ПОСЕЧЕНА ДРВНА МАСА, 2006. </t>
  </si>
  <si>
    <r>
      <t xml:space="preserve">     </t>
    </r>
    <r>
      <rPr>
        <sz val="8"/>
        <rFont val="Arial"/>
        <family val="2"/>
      </rPr>
      <t>Нераспоређено</t>
    </r>
  </si>
  <si>
    <t>стамбенa изградња</t>
  </si>
  <si>
    <t>Остали облици својине</t>
  </si>
  <si>
    <t>Приватна својина</t>
  </si>
  <si>
    <t>Све својине</t>
  </si>
  <si>
    <t>у хиљ. дин.</t>
  </si>
  <si>
    <r>
      <t>8-1. ВРЕДНОСТ ИЗВЕДЕНИХ ГРАЂЕВИНСКИХ РАДОВА, 2006.</t>
    </r>
    <r>
      <rPr>
        <b/>
        <sz val="10"/>
        <rFont val="Arial"/>
        <family val="2"/>
        <charset val="204"/>
      </rPr>
      <t xml:space="preserve"> </t>
    </r>
  </si>
  <si>
    <r>
      <t>површина, m</t>
    </r>
    <r>
      <rPr>
        <vertAlign val="superscript"/>
        <sz val="8"/>
        <rFont val="Arial"/>
        <family val="2"/>
      </rPr>
      <t>2</t>
    </r>
  </si>
  <si>
    <t>број незаврше-них станова</t>
  </si>
  <si>
    <t>завршени станови</t>
  </si>
  <si>
    <t>Изграђени станови 
на 1000 
становника</t>
  </si>
  <si>
    <t xml:space="preserve">8-2. СТАМБЕНА ИЗГРАДЊА, 2006. </t>
  </si>
  <si>
    <r>
      <t>1)</t>
    </r>
    <r>
      <rPr>
        <sz val="7"/>
        <rFont val="Arial"/>
      </rPr>
      <t xml:space="preserve"> Обухваћени су сви порушени станови као и станови за становање који су адаптирани у нестамбени простор.</t>
    </r>
  </si>
  <si>
    <t xml:space="preserve">   Нишавски</t>
  </si>
  <si>
    <t xml:space="preserve">Београд - Стари Град </t>
  </si>
  <si>
    <r>
      <t>РЕПУБЛИКА СРБИЈА</t>
    </r>
    <r>
      <rPr>
        <b/>
        <vertAlign val="superscript"/>
        <sz val="8"/>
        <rFont val="Arial"/>
        <family val="2"/>
      </rPr>
      <t xml:space="preserve"> </t>
    </r>
  </si>
  <si>
    <t>после 1990</t>
  </si>
  <si>
    <t>1981-1990</t>
  </si>
  <si>
    <t>1971-1980</t>
  </si>
  <si>
    <t>1961-1970</t>
  </si>
  <si>
    <t>1946-1960</t>
  </si>
  <si>
    <t>1919-1945</t>
  </si>
  <si>
    <t>до 1918</t>
  </si>
  <si>
    <t>у
приват-ној својини</t>
  </si>
  <si>
    <t>Број порушених станова, према години изградње</t>
  </si>
  <si>
    <r>
      <t>Површина, m</t>
    </r>
    <r>
      <rPr>
        <vertAlign val="superscript"/>
        <sz val="8"/>
        <rFont val="Arial"/>
        <family val="2"/>
      </rPr>
      <t>2</t>
    </r>
  </si>
  <si>
    <t xml:space="preserve">   Управни округ
       Општина</t>
  </si>
  <si>
    <r>
      <t>8-3. ПОРУШЕНИ СТАНОВИ, 2006.</t>
    </r>
    <r>
      <rPr>
        <b/>
        <vertAlign val="superscript"/>
        <sz val="10"/>
        <rFont val="Arial"/>
        <family val="2"/>
        <charset val="204"/>
      </rPr>
      <t>1)</t>
    </r>
    <r>
      <rPr>
        <b/>
        <sz val="10"/>
        <rFont val="Arial"/>
        <family val="2"/>
      </rPr>
      <t xml:space="preserve"> </t>
    </r>
  </si>
  <si>
    <r>
      <t>1)</t>
    </r>
    <r>
      <rPr>
        <sz val="7"/>
        <rFont val="Arial"/>
      </rPr>
      <t xml:space="preserve"> У укупну дужину путева, као и код магистралних путева, није урачуната дужина аутопутева.</t>
    </r>
  </si>
  <si>
    <t>савремени коловоз</t>
  </si>
  <si>
    <t>Локални</t>
  </si>
  <si>
    <t>Регионални</t>
  </si>
  <si>
    <t>Магистрални</t>
  </si>
  <si>
    <t>Савремени коловоз</t>
  </si>
  <si>
    <t>km</t>
  </si>
  <si>
    <r>
      <t>9-1. ДУЖИНА ПУТЕВА</t>
    </r>
    <r>
      <rPr>
        <b/>
        <vertAlign val="superscript"/>
        <sz val="10"/>
        <rFont val="Arial"/>
      </rPr>
      <t>1)</t>
    </r>
    <r>
      <rPr>
        <b/>
        <sz val="10"/>
        <rFont val="Arial"/>
      </rPr>
      <t xml:space="preserve">, 2006. </t>
    </r>
  </si>
  <si>
    <t>пакети,
хиљ.</t>
  </si>
  <si>
    <t>писмоносне пошиљке, хиљ.</t>
  </si>
  <si>
    <t>ПТТ промет (отпремљено)</t>
  </si>
  <si>
    <t>Телефонски претплатници</t>
  </si>
  <si>
    <t>Поште</t>
  </si>
  <si>
    <t xml:space="preserve">9-2. ПОШТАНСКЕ АКТИВНОСТИ И ТЕЛЕКОМУНИКАЦИЈЕ, 2006. </t>
  </si>
  <si>
    <t xml:space="preserve">   Извор: Министарство унутрашњих послова Републике Србије.</t>
  </si>
  <si>
    <t>Прикључ-на возила</t>
  </si>
  <si>
    <t>Трактори</t>
  </si>
  <si>
    <t>Радна возила</t>
  </si>
  <si>
    <t>Специјал-на теретна возила</t>
  </si>
  <si>
    <t>Теретна возила</t>
  </si>
  <si>
    <t>Аутобуси</t>
  </si>
  <si>
    <t>Специјал-на путничка возила</t>
  </si>
  <si>
    <t>Путнички аутомо-били</t>
  </si>
  <si>
    <t>Мотоци-кли</t>
  </si>
  <si>
    <t xml:space="preserve">9-3. РЕГИСТРОВАНА МОТОРНА И ПРИКЉУЧНА ВОЗИЛА, 2006. </t>
  </si>
  <si>
    <r>
      <t>2)</t>
    </r>
    <r>
      <rPr>
        <sz val="7"/>
        <rFont val="Arial"/>
      </rPr>
      <t xml:space="preserve"> Јабуке и грожђе за јело и прераду.</t>
    </r>
  </si>
  <si>
    <r>
      <t>1)</t>
    </r>
    <r>
      <rPr>
        <sz val="7"/>
        <rFont val="Arial"/>
      </rPr>
      <t xml:space="preserve"> Укључен je и семенски кромпир.</t>
    </r>
  </si>
  <si>
    <t>3,7</t>
  </si>
  <si>
    <t>3,8</t>
  </si>
  <si>
    <t>2,9</t>
  </si>
  <si>
    <t>7,9</t>
  </si>
  <si>
    <t>5,0</t>
  </si>
  <si>
    <t>4,7</t>
  </si>
  <si>
    <t>5,5</t>
  </si>
  <si>
    <t>3,1</t>
  </si>
  <si>
    <t>4,1</t>
  </si>
  <si>
    <t>5,8</t>
  </si>
  <si>
    <t>4,8</t>
  </si>
  <si>
    <t>t</t>
  </si>
  <si>
    <r>
      <t>Грожђе</t>
    </r>
    <r>
      <rPr>
        <b/>
        <vertAlign val="superscript"/>
        <sz val="7"/>
        <rFont val="Arial"/>
        <family val="2"/>
      </rPr>
      <t>2)</t>
    </r>
  </si>
  <si>
    <r>
      <t>Јабуке</t>
    </r>
    <r>
      <rPr>
        <b/>
        <vertAlign val="superscript"/>
        <sz val="7"/>
        <rFont val="Arial"/>
        <family val="2"/>
      </rPr>
      <t>2)</t>
    </r>
  </si>
  <si>
    <r>
      <t>Кромпир</t>
    </r>
    <r>
      <rPr>
        <b/>
        <vertAlign val="superscript"/>
        <sz val="7"/>
        <rFont val="Arial"/>
        <family val="2"/>
      </rPr>
      <t>1)</t>
    </r>
  </si>
  <si>
    <t>Пасуљ</t>
  </si>
  <si>
    <t>Млеко,
хиљ.
лит.</t>
  </si>
  <si>
    <t>Јаја,
хиљ.
ком.</t>
  </si>
  <si>
    <t xml:space="preserve">10-1. ПРОДАЈА И ОТКУП ИЗАБРАНИХ ПРОИЗВОДА ПОЉОПРИВРЕДЕ, 
ШУМАРСТВА И РИБАРСТВА, 2006. </t>
  </si>
  <si>
    <t xml:space="preserve">   Стога је, вероватно, и просечан број ноћења туриста, израчунат на овај начин, мањи од стварног.</t>
  </si>
  <si>
    <t xml:space="preserve">   сваком месту где борави, у случају промене места долази до његовог поновног исказивања, односно дуплирања. </t>
  </si>
  <si>
    <r>
      <t>1)</t>
    </r>
    <r>
      <rPr>
        <sz val="7"/>
        <rFont val="Arial"/>
      </rPr>
      <t xml:space="preserve"> Просечан број ноћења туриста израчунат је дељењем броја ноћења с бројем туриста. Пошто  се туриста региструје у</t>
    </r>
  </si>
  <si>
    <t>страни</t>
  </si>
  <si>
    <t>домаћи</t>
  </si>
  <si>
    <r>
      <t>Просечан број ноћења туриста</t>
    </r>
    <r>
      <rPr>
        <vertAlign val="superscript"/>
        <sz val="8"/>
        <rFont val="Arial"/>
        <family val="2"/>
      </rPr>
      <t>1)</t>
    </r>
  </si>
  <si>
    <t>Ноћења туриста</t>
  </si>
  <si>
    <t>Туристи</t>
  </si>
  <si>
    <t xml:space="preserve">11-1. ТУРИЗАМ, 2006. </t>
  </si>
  <si>
    <t xml:space="preserve">ОСТАЛА МЕСТА </t>
  </si>
  <si>
    <t xml:space="preserve"> Шабац </t>
  </si>
  <si>
    <t xml:space="preserve"> Чачак </t>
  </si>
  <si>
    <t xml:space="preserve"> Ужице </t>
  </si>
  <si>
    <t xml:space="preserve"> Суботица </t>
  </si>
  <si>
    <t xml:space="preserve"> Сремска Митровица </t>
  </si>
  <si>
    <t xml:space="preserve"> Смедерево </t>
  </si>
  <si>
    <t xml:space="preserve"> Рума </t>
  </si>
  <si>
    <t xml:space="preserve"> Пожаревац </t>
  </si>
  <si>
    <t xml:space="preserve"> Петроварадин </t>
  </si>
  <si>
    <t xml:space="preserve"> Палић </t>
  </si>
  <si>
    <t xml:space="preserve"> Опленац </t>
  </si>
  <si>
    <t xml:space="preserve"> Ниш </t>
  </si>
  <si>
    <t xml:space="preserve"> Неготин </t>
  </si>
  <si>
    <t xml:space="preserve"> Љиг </t>
  </si>
  <si>
    <t xml:space="preserve"> Лесковац </t>
  </si>
  <si>
    <t xml:space="preserve"> Крушевац </t>
  </si>
  <si>
    <t xml:space="preserve"> Краљево </t>
  </si>
  <si>
    <t xml:space="preserve"> Крагујевац </t>
  </si>
  <si>
    <t xml:space="preserve"> Кладово </t>
  </si>
  <si>
    <t xml:space="preserve"> Караташ </t>
  </si>
  <si>
    <t xml:space="preserve"> Јагодина </t>
  </si>
  <si>
    <t xml:space="preserve"> Зрењанин </t>
  </si>
  <si>
    <t xml:space="preserve"> Зајечар </t>
  </si>
  <si>
    <t xml:space="preserve"> Вршац </t>
  </si>
  <si>
    <t xml:space="preserve"> Врање </t>
  </si>
  <si>
    <t xml:space="preserve"> Велика Плана </t>
  </si>
  <si>
    <t xml:space="preserve"> Ваљево </t>
  </si>
  <si>
    <t xml:space="preserve"> Бор </t>
  </si>
  <si>
    <t xml:space="preserve"> Боговађа </t>
  </si>
  <si>
    <t>ОСТАЛА ТУРИСТИЧКА МЕСТА</t>
  </si>
  <si>
    <t xml:space="preserve"> Трешња </t>
  </si>
  <si>
    <t xml:space="preserve">Тара (Калуђерске баре, Шљивовица, Митровац, Перућац) </t>
  </si>
  <si>
    <t xml:space="preserve"> Рудник </t>
  </si>
  <si>
    <t xml:space="preserve"> Ртањ </t>
  </si>
  <si>
    <t xml:space="preserve"> Рајац </t>
  </si>
  <si>
    <t xml:space="preserve"> Мајданпек </t>
  </si>
  <si>
    <t xml:space="preserve"> Космај </t>
  </si>
  <si>
    <t xml:space="preserve"> Копаоник </t>
  </si>
  <si>
    <t xml:space="preserve"> Јастребац </t>
  </si>
  <si>
    <t xml:space="preserve"> Ивањица </t>
  </si>
  <si>
    <t xml:space="preserve"> Иришки Венац </t>
  </si>
  <si>
    <t xml:space="preserve"> Златибор (Партизанске Воде, Палисад, Водице, Рибница, Јабланица) </t>
  </si>
  <si>
    <t xml:space="preserve"> Златар </t>
  </si>
  <si>
    <t xml:space="preserve"> Дивчибаре </t>
  </si>
  <si>
    <t xml:space="preserve"> Брус </t>
  </si>
  <si>
    <t xml:space="preserve"> Авала </t>
  </si>
  <si>
    <t xml:space="preserve">ПЛАНИНСКА МЕСТА </t>
  </si>
  <si>
    <t xml:space="preserve"> Сокобања </t>
  </si>
  <si>
    <t xml:space="preserve"> Сијаринска Бања </t>
  </si>
  <si>
    <t xml:space="preserve"> Пролом Бања </t>
  </si>
  <si>
    <t xml:space="preserve"> Нишка Бања </t>
  </si>
  <si>
    <t xml:space="preserve"> Матарушка Бања </t>
  </si>
  <si>
    <t xml:space="preserve"> Куршумлијска Бања </t>
  </si>
  <si>
    <t xml:space="preserve"> Ковиљача </t>
  </si>
  <si>
    <t xml:space="preserve"> Горња Трепча </t>
  </si>
  <si>
    <t xml:space="preserve"> Гамзиградска Бања </t>
  </si>
  <si>
    <t xml:space="preserve"> Врујци - Горња Топлица </t>
  </si>
  <si>
    <t xml:space="preserve"> Врњачка Бања </t>
  </si>
  <si>
    <t xml:space="preserve"> Врањска Бања </t>
  </si>
  <si>
    <t xml:space="preserve"> Богутовачка Бања </t>
  </si>
  <si>
    <t xml:space="preserve"> Аранђеловац </t>
  </si>
  <si>
    <t xml:space="preserve">БАЊЕ </t>
  </si>
  <si>
    <t xml:space="preserve"> Нови Сад </t>
  </si>
  <si>
    <t xml:space="preserve"> Београд </t>
  </si>
  <si>
    <t xml:space="preserve">СЕДИШТЕ РЕПУБЛИКЕ 
И АП </t>
  </si>
  <si>
    <t>УКУПНО</t>
  </si>
  <si>
    <t xml:space="preserve">   </t>
  </si>
  <si>
    <t xml:space="preserve">11-2. ТУРИСТИ И НОЋЕЊА ТУРИСТА, ПО ТУРИСТИЧКИМ МЕСТИМА, 2006. </t>
  </si>
  <si>
    <r>
      <t>1)</t>
    </r>
    <r>
      <rPr>
        <sz val="7"/>
        <rFont val="Arial"/>
        <family val="2"/>
      </rPr>
      <t xml:space="preserve"> Извор података: Министарство финансија, Управа за трезор.</t>
    </r>
  </si>
  <si>
    <t>Буџет града Ниша</t>
  </si>
  <si>
    <t>Буџет града Београда</t>
  </si>
  <si>
    <t>по становнику, у динарима</t>
  </si>
  <si>
    <t>укупно, у хиљ. дин.</t>
  </si>
  <si>
    <t>Примања од задуживања и продаје финансијске имовине, у хиљ. дин.</t>
  </si>
  <si>
    <t>Примања од продаје нефинансијске имовине, у хиљ. дин.</t>
  </si>
  <si>
    <t>Текући приходи, у хиљ. дин.</t>
  </si>
  <si>
    <t>Буџетски приходи</t>
  </si>
  <si>
    <t xml:space="preserve">    Управни округ
      Град
        Општина</t>
  </si>
  <si>
    <r>
      <t>12-1. ПРИХОДИ И ПРИМАЊА БУЏЕТА, 2006.</t>
    </r>
    <r>
      <rPr>
        <b/>
        <vertAlign val="superscript"/>
        <sz val="10"/>
        <rFont val="Arial"/>
        <family val="2"/>
        <charset val="238"/>
      </rPr>
      <t xml:space="preserve">1) </t>
    </r>
  </si>
  <si>
    <t>по становнику, у дин.</t>
  </si>
  <si>
    <t>Остварени суфицит или дефицит, у хиљ. дин.</t>
  </si>
  <si>
    <t>Издаци за отплату кредита и набавку финансијске имовине, у хиљ. дин.</t>
  </si>
  <si>
    <t>Издаци за набавку нефинансијске имовине, у хиљ. дин.</t>
  </si>
  <si>
    <t>Текући расходи, у хиљ. дин.</t>
  </si>
  <si>
    <t>Буџетски расходи</t>
  </si>
  <si>
    <t xml:space="preserve">   Управни округ
      Град
        Општина</t>
  </si>
  <si>
    <r>
      <t>12-2. РАСХОДИ И ИЗДАЦИ БУЏЕТА, 2006.</t>
    </r>
    <r>
      <rPr>
        <b/>
        <vertAlign val="superscript"/>
        <sz val="10"/>
        <rFont val="Arial"/>
        <family val="2"/>
        <charset val="238"/>
      </rPr>
      <t xml:space="preserve">1) </t>
    </r>
  </si>
  <si>
    <t>Београд - Стари град</t>
  </si>
  <si>
    <t>Београд - Савски венац</t>
  </si>
  <si>
    <t>друге делатности</t>
  </si>
  <si>
    <t>рекреација, спорт и култура</t>
  </si>
  <si>
    <t>државна управа</t>
  </si>
  <si>
    <t>здрав-ствени и социјални рад</t>
  </si>
  <si>
    <t>по ученику, дин.</t>
  </si>
  <si>
    <t>хиљ. дин.</t>
  </si>
  <si>
    <t>основно образовање</t>
  </si>
  <si>
    <t>свега, хиљ. дин.</t>
  </si>
  <si>
    <t>остале делатности, хиљ. дин.</t>
  </si>
  <si>
    <t>образовање</t>
  </si>
  <si>
    <t>по станов-нику, дин.</t>
  </si>
  <si>
    <t>укупно, хиљ. дин.</t>
  </si>
  <si>
    <t>Расходи</t>
  </si>
  <si>
    <t xml:space="preserve">13-1. РАСХОДИ КОРИСНИКА БУЏЕТСКИХ СРЕДСТАВА, 2006. </t>
  </si>
  <si>
    <r>
      <t>1)</t>
    </r>
    <r>
      <rPr>
        <sz val="6.5"/>
        <rFont val="Arial"/>
        <family val="2"/>
      </rPr>
      <t xml:space="preserve"> Подаци за општине се односе на сва правна лица, осим на она која су у складу са чл. 7. Закона о рачуноводству и ревизији разврстана у мала. </t>
    </r>
  </si>
  <si>
    <t>M</t>
  </si>
  <si>
    <r>
      <t>3)</t>
    </r>
    <r>
      <rPr>
        <sz val="6.5"/>
        <rFont val="Arial"/>
        <family val="2"/>
        <charset val="204"/>
      </rPr>
      <t xml:space="preserve"> Инвестиције које се не могу разврстати по општинама (далеководи, пруге, путеви, ТТ линије, каблови и др.). </t>
    </r>
  </si>
  <si>
    <r>
      <t>2)</t>
    </r>
    <r>
      <rPr>
        <sz val="6.5"/>
        <rFont val="Arial"/>
        <family val="2"/>
        <charset val="204"/>
      </rPr>
      <t xml:space="preserve"> Подаци се односе на сва правна лица.</t>
    </r>
  </si>
  <si>
    <r>
      <t>1)</t>
    </r>
    <r>
      <rPr>
        <sz val="6.5"/>
        <rFont val="Arial"/>
        <family val="2"/>
        <charset val="204"/>
      </rPr>
      <t xml:space="preserve"> Подаци за општине се односе на сва правна лица, осим на она која су у складу са чл. 7. Закона о рачуноводству и ревизији разврстана у мала. </t>
    </r>
  </si>
  <si>
    <t>F</t>
  </si>
  <si>
    <r>
      <t>Нераспоређено</t>
    </r>
    <r>
      <rPr>
        <vertAlign val="superscript"/>
        <sz val="7.5"/>
        <rFont val="Arial"/>
        <family val="2"/>
      </rPr>
      <t>3)</t>
    </r>
  </si>
  <si>
    <r>
      <t xml:space="preserve"> Војводина</t>
    </r>
    <r>
      <rPr>
        <b/>
        <vertAlign val="superscript"/>
        <sz val="7.5"/>
        <rFont val="Arial"/>
        <family val="2"/>
      </rPr>
      <t>2)</t>
    </r>
  </si>
  <si>
    <r>
      <t xml:space="preserve"> Централна Србија</t>
    </r>
    <r>
      <rPr>
        <b/>
        <vertAlign val="superscript"/>
        <sz val="7.5"/>
        <rFont val="Arial"/>
        <family val="2"/>
      </rPr>
      <t>2)</t>
    </r>
  </si>
  <si>
    <t>B</t>
  </si>
  <si>
    <r>
      <t>РЕПУБЛИКА СРБИЈА</t>
    </r>
    <r>
      <rPr>
        <b/>
        <vertAlign val="superscript"/>
        <sz val="7.5"/>
        <rFont val="Arial"/>
        <family val="2"/>
      </rPr>
      <t>2)</t>
    </r>
  </si>
  <si>
    <t>Other</t>
  </si>
  <si>
    <t>Imported equipment</t>
  </si>
  <si>
    <t>Domestic equipment</t>
  </si>
  <si>
    <t>Construction works</t>
  </si>
  <si>
    <t>Maintainance of the level of existing facilities</t>
  </si>
  <si>
    <t>Reconstru-ction, modernization, building onto and extension</t>
  </si>
  <si>
    <t>New facilities</t>
  </si>
  <si>
    <t>E</t>
  </si>
  <si>
    <t>Technical structure</t>
  </si>
  <si>
    <t>Type of construction</t>
  </si>
  <si>
    <t>Total</t>
  </si>
  <si>
    <t>in thous. din.</t>
  </si>
  <si>
    <t xml:space="preserve">увозна опрема   </t>
  </si>
  <si>
    <t>домаћа опрема</t>
  </si>
  <si>
    <t>грађевински радови</t>
  </si>
  <si>
    <t>одржавање нивоа постојећих капацитеа</t>
  </si>
  <si>
    <t>рекон-струкција, модерни-зација, доградња и проширење</t>
  </si>
  <si>
    <t>нови капацитети</t>
  </si>
  <si>
    <t xml:space="preserve">   Управни округ
     Град
        Општина</t>
  </si>
  <si>
    <t>S</t>
  </si>
  <si>
    <t>Техничка структура</t>
  </si>
  <si>
    <t>Карактер изградње</t>
  </si>
  <si>
    <r>
      <t>14-1. ОСТВАРЕНЕ ИНВЕСТИЦИЈЕ У НОВА ОСНОВНА СРЕДСТВА, ПО КАРАКТЕРУ ИЗГРАДЊЕ 
И ТЕХНИЧКОЈ СТРУКТУРИ, 2006.</t>
    </r>
    <r>
      <rPr>
        <b/>
        <vertAlign val="superscript"/>
        <sz val="10"/>
        <rFont val="Arial"/>
        <family val="2"/>
      </rPr>
      <t>1)</t>
    </r>
  </si>
  <si>
    <t>Trgovište</t>
  </si>
  <si>
    <t>Surdulica</t>
  </si>
  <si>
    <t>Preševo</t>
  </si>
  <si>
    <t>Vranje</t>
  </si>
  <si>
    <t>Vladičin Han</t>
  </si>
  <si>
    <t>Bujanovac</t>
  </si>
  <si>
    <t>Bosilegrad</t>
  </si>
  <si>
    <t>District of Pčinje</t>
  </si>
  <si>
    <t>Crna Trava</t>
  </si>
  <si>
    <t>Medveđa</t>
  </si>
  <si>
    <t>Leskovac</t>
  </si>
  <si>
    <t>Lebane</t>
  </si>
  <si>
    <t>Vlasotince</t>
  </si>
  <si>
    <t>Bojnik</t>
  </si>
  <si>
    <t>District of Jablanica</t>
  </si>
  <si>
    <t>Pirot</t>
  </si>
  <si>
    <t>Dimitrovgrad</t>
  </si>
  <si>
    <t>Bela Palanka</t>
  </si>
  <si>
    <t>Babušnica</t>
  </si>
  <si>
    <t>District of Pirot</t>
  </si>
  <si>
    <t>Prokuplje</t>
  </si>
  <si>
    <t>Kuršumlija</t>
  </si>
  <si>
    <t>Žitorađa</t>
  </si>
  <si>
    <t>Blace</t>
  </si>
  <si>
    <t>District of Toplice</t>
  </si>
  <si>
    <t>Svrljig</t>
  </si>
  <si>
    <t>Ražanj</t>
  </si>
  <si>
    <t>Merošina</t>
  </si>
  <si>
    <t>Doljevac</t>
  </si>
  <si>
    <t>Gadžin Han</t>
  </si>
  <si>
    <t>Aleksinac</t>
  </si>
  <si>
    <t>Niška Banja</t>
  </si>
  <si>
    <t>Niš</t>
  </si>
  <si>
    <t>Town Nis</t>
  </si>
  <si>
    <t>District of Niš</t>
  </si>
  <si>
    <t>Ćićevac</t>
  </si>
  <si>
    <t>Trstenik</t>
  </si>
  <si>
    <t>Kruševac</t>
  </si>
  <si>
    <t>Varvarin</t>
  </si>
  <si>
    <t>Brus</t>
  </si>
  <si>
    <t>Aleksandrovac</t>
  </si>
  <si>
    <t>District of Rasina</t>
  </si>
  <si>
    <t>Tutin</t>
  </si>
  <si>
    <t>Raška</t>
  </si>
  <si>
    <t>Novi Pazar</t>
  </si>
  <si>
    <t>Kraljevo</t>
  </si>
  <si>
    <t>Vrnjačka Banja</t>
  </si>
  <si>
    <t>District of Raška</t>
  </si>
  <si>
    <t>Čačak</t>
  </si>
  <si>
    <t>Lučani</t>
  </si>
  <si>
    <t>Ivanjica</t>
  </si>
  <si>
    <t>Gornji Milanovac</t>
  </si>
  <si>
    <t>District of Morava</t>
  </si>
  <si>
    <t>Čajetina</t>
  </si>
  <si>
    <t>Užice</t>
  </si>
  <si>
    <t>Sjenica</t>
  </si>
  <si>
    <t>Prijepolje</t>
  </si>
  <si>
    <t>Priboj</t>
  </si>
  <si>
    <t>Požega</t>
  </si>
  <si>
    <t>Nova Varoš</t>
  </si>
  <si>
    <t>Kosjerić</t>
  </si>
  <si>
    <t>Bajina Bašta</t>
  </si>
  <si>
    <t>Arilje</t>
  </si>
  <si>
    <t>District of Zlatibor</t>
  </si>
  <si>
    <t>Sokobanja</t>
  </si>
  <si>
    <t>Knjaževac</t>
  </si>
  <si>
    <t>Zaječar</t>
  </si>
  <si>
    <t>Boljevac</t>
  </si>
  <si>
    <t>District of Zajecar</t>
  </si>
  <si>
    <t>Negotin</t>
  </si>
  <si>
    <t>Majdanpek</t>
  </si>
  <si>
    <t>Kladovo</t>
  </si>
  <si>
    <t>Bor</t>
  </si>
  <si>
    <t>District of Bor</t>
  </si>
  <si>
    <t>Ćuprija</t>
  </si>
  <si>
    <t>Svilajnac</t>
  </si>
  <si>
    <t>Rekovac</t>
  </si>
  <si>
    <t>Paraćin</t>
  </si>
  <si>
    <t>Jagodina</t>
  </si>
  <si>
    <t>Despotovac</t>
  </si>
  <si>
    <t>District of Pomoravlje</t>
  </si>
  <si>
    <t>Topola</t>
  </si>
  <si>
    <t>Rača</t>
  </si>
  <si>
    <t>Lapovo</t>
  </si>
  <si>
    <t>Kragujevac - grad</t>
  </si>
  <si>
    <t>Knić</t>
  </si>
  <si>
    <t>Batočina</t>
  </si>
  <si>
    <t>Aranđelovac</t>
  </si>
  <si>
    <t>District of Šumadija</t>
  </si>
  <si>
    <t>Požarevac</t>
  </si>
  <si>
    <t>Petrovac</t>
  </si>
  <si>
    <t>Malo Crniće</t>
  </si>
  <si>
    <t>Kučevo</t>
  </si>
  <si>
    <t>Žagubica</t>
  </si>
  <si>
    <t>Žabari</t>
  </si>
  <si>
    <t>Golubac</t>
  </si>
  <si>
    <t>Veliko Gradište</t>
  </si>
  <si>
    <t>District of Braničevo</t>
  </si>
  <si>
    <t>Smederevska Palanka</t>
  </si>
  <si>
    <t>Smederevo</t>
  </si>
  <si>
    <t>Velika Plana</t>
  </si>
  <si>
    <t>District of Podunavlje</t>
  </si>
  <si>
    <t>Ub</t>
  </si>
  <si>
    <t>Osečina</t>
  </si>
  <si>
    <t>Mionica</t>
  </si>
  <si>
    <t>LJig</t>
  </si>
  <si>
    <t>Lajkovac</t>
  </si>
  <si>
    <t>Valjevo</t>
  </si>
  <si>
    <t>District of Kolubara</t>
  </si>
  <si>
    <t>Šabac</t>
  </si>
  <si>
    <t>Mali Zvornik</t>
  </si>
  <si>
    <t>LJubovija</t>
  </si>
  <si>
    <t>Loznica</t>
  </si>
  <si>
    <t>Krupanj</t>
  </si>
  <si>
    <t>Koceljeva</t>
  </si>
  <si>
    <t>Vladimirci</t>
  </si>
  <si>
    <t>Bogatić</t>
  </si>
  <si>
    <t>District of Mačva</t>
  </si>
  <si>
    <t>Šid</t>
  </si>
  <si>
    <t>Stara Pazova</t>
  </si>
  <si>
    <t>Sremska Mitrovica</t>
  </si>
  <si>
    <t>Ruma</t>
  </si>
  <si>
    <t>Pećinci</t>
  </si>
  <si>
    <t>Irig</t>
  </si>
  <si>
    <t>Inđija</t>
  </si>
  <si>
    <t>District of Srem</t>
  </si>
  <si>
    <t>Titel</t>
  </si>
  <si>
    <t>Temerin</t>
  </si>
  <si>
    <t>Sremski Karlovci</t>
  </si>
  <si>
    <t>Srbobran</t>
  </si>
  <si>
    <t>Novi Sad - grad</t>
  </si>
  <si>
    <t>Žabalj</t>
  </si>
  <si>
    <t>Vrbas</t>
  </si>
  <si>
    <t>Bečej</t>
  </si>
  <si>
    <t>Beočin</t>
  </si>
  <si>
    <t>Bački Petrovac</t>
  </si>
  <si>
    <t>Bačka Palanka</t>
  </si>
  <si>
    <t>Bač</t>
  </si>
  <si>
    <t>District of South Backa</t>
  </si>
  <si>
    <t>Sombor</t>
  </si>
  <si>
    <t>Odžaci</t>
  </si>
  <si>
    <t>Kula</t>
  </si>
  <si>
    <t>Apatin</t>
  </si>
  <si>
    <t>District of West Backa</t>
  </si>
  <si>
    <t>Plandište</t>
  </si>
  <si>
    <t>Pančevo</t>
  </si>
  <si>
    <t>Kovin</t>
  </si>
  <si>
    <t>Kovačica</t>
  </si>
  <si>
    <t>Vršac</t>
  </si>
  <si>
    <t>Bela Crkva</t>
  </si>
  <si>
    <t>Alibunar</t>
  </si>
  <si>
    <t>District of South Banat</t>
  </si>
  <si>
    <t>Čoka</t>
  </si>
  <si>
    <t>Senta</t>
  </si>
  <si>
    <t>Novi Kneževac</t>
  </si>
  <si>
    <t>Kikinda</t>
  </si>
  <si>
    <t>Kanjiža</t>
  </si>
  <si>
    <t>Ada</t>
  </si>
  <si>
    <t>District of North Banat</t>
  </si>
  <si>
    <t>Sečanj</t>
  </si>
  <si>
    <t>Novi Bečej</t>
  </si>
  <si>
    <t>Nova Crnja</t>
  </si>
  <si>
    <t>Zrenjanin</t>
  </si>
  <si>
    <t>Žitište</t>
  </si>
  <si>
    <t>District of Central Banat</t>
  </si>
  <si>
    <t>Subotica</t>
  </si>
  <si>
    <t>Mali Iđoš</t>
  </si>
  <si>
    <t>Bačka Topola</t>
  </si>
  <si>
    <t>District of North Backa</t>
  </si>
  <si>
    <t>Beograd - Čukarica</t>
  </si>
  <si>
    <t>Beograd - Stari Grad</t>
  </si>
  <si>
    <t>Beograd - Sopot</t>
  </si>
  <si>
    <t>Beograd - Savski Venac</t>
  </si>
  <si>
    <t>Beograd - Rakovica</t>
  </si>
  <si>
    <t>Beograd - Palilula</t>
  </si>
  <si>
    <t>Beograd - Obrenovac</t>
  </si>
  <si>
    <t>Beograd - Novi Beograd</t>
  </si>
  <si>
    <t>Beograd - Mladenovac</t>
  </si>
  <si>
    <t>Beograd - Lazarevac</t>
  </si>
  <si>
    <t>Beograd - Zemun</t>
  </si>
  <si>
    <t>Beograd - Zvezdara</t>
  </si>
  <si>
    <t>Beograd - Vračar</t>
  </si>
  <si>
    <t>Beograd - Voždovac</t>
  </si>
  <si>
    <t>City of Belgrade</t>
  </si>
  <si>
    <t>Vojvodina</t>
  </si>
  <si>
    <r>
      <t>Undistributed</t>
    </r>
    <r>
      <rPr>
        <vertAlign val="superscript"/>
        <sz val="8"/>
        <rFont val="Arial"/>
        <family val="2"/>
      </rPr>
      <t>2)</t>
    </r>
  </si>
  <si>
    <t>REPUBLIC OF SERBIA</t>
  </si>
  <si>
    <t xml:space="preserve">Other community, social and personal service activities </t>
  </si>
  <si>
    <t>Health and social work</t>
  </si>
  <si>
    <t>Education</t>
  </si>
  <si>
    <t>Public administrat-ion, defence, obligatory social insurance</t>
  </si>
  <si>
    <t>Real estate activities, renting and business activities</t>
  </si>
  <si>
    <t>Financial intermediat-ion</t>
  </si>
  <si>
    <t>Transport, storage and communic-ations</t>
  </si>
  <si>
    <t>Hotels and restaurants</t>
  </si>
  <si>
    <t xml:space="preserve">Wholesale and retail trade, repair of motor vehicles, motorcycles </t>
  </si>
  <si>
    <t>Construc-tion</t>
  </si>
  <si>
    <t>Electricity, gas and water supply</t>
  </si>
  <si>
    <t>Manufactur-ing</t>
  </si>
  <si>
    <t xml:space="preserve">Mining and quarrying </t>
  </si>
  <si>
    <t>Fishing</t>
  </si>
  <si>
    <t>Agriculture, hunting and forestry</t>
  </si>
  <si>
    <r>
      <t>BY ACTIVITIES,  2004</t>
    </r>
    <r>
      <rPr>
        <b/>
        <vertAlign val="superscript"/>
        <sz val="10"/>
        <rFont val="Arial"/>
        <family val="2"/>
      </rPr>
      <t>1)</t>
    </r>
  </si>
  <si>
    <t xml:space="preserve">14-2. REALIZED INVESTMENTS </t>
  </si>
  <si>
    <t>Остале комуналне, друштвене и личне услужне активности</t>
  </si>
  <si>
    <t>Државна управа и одбрана, обавезно социјално осигурање</t>
  </si>
  <si>
    <t>Активности у вези с некретни-нама, изнајмљи-вањем и пословне активности</t>
  </si>
  <si>
    <t>Финансиј-ско посредо-вање</t>
  </si>
  <si>
    <t>Саобраћај, складиште-ње и везе</t>
  </si>
  <si>
    <t>Трговина на велико и трговина на мало, оправка моторних возила, мотоцикала, итд.</t>
  </si>
  <si>
    <t>Производ-ња и снабдева-ње ел. енергијом, гасом и водом</t>
  </si>
  <si>
    <t>Прера-ђивачка индустрија</t>
  </si>
  <si>
    <t>Рибар-ство</t>
  </si>
  <si>
    <t>Пољопри-вреда, лов и шумарство</t>
  </si>
  <si>
    <r>
      <t>ПО ДЕЛАТНОСТИМА,  2006.</t>
    </r>
    <r>
      <rPr>
        <b/>
        <vertAlign val="superscript"/>
        <sz val="10"/>
        <rFont val="Arial"/>
        <family val="2"/>
      </rPr>
      <t xml:space="preserve">1) </t>
    </r>
  </si>
  <si>
    <t xml:space="preserve">14-2. ОСТВАРЕНЕ ИНВЕСТИЦИЈЕ У НОВА ОСНОВНА СРЕДСТВА, </t>
  </si>
  <si>
    <t>Превоз у градском саобраћају</t>
  </si>
  <si>
    <t>"</t>
  </si>
  <si>
    <t>Улазница за фудбалску
утакмицу</t>
  </si>
  <si>
    <t>Улазница за фудбалску 
утакмицу</t>
  </si>
  <si>
    <t>Улазница за позориште</t>
  </si>
  <si>
    <t>Улазница за биоскоп</t>
  </si>
  <si>
    <t>карта</t>
  </si>
  <si>
    <t>Оправка аутомобила, обрачунски час рада</t>
  </si>
  <si>
    <t>1 h</t>
  </si>
  <si>
    <t>Водена ондулација</t>
  </si>
  <si>
    <t xml:space="preserve">     350.00</t>
  </si>
  <si>
    <t>Мушко подшишивање</t>
  </si>
  <si>
    <t xml:space="preserve">     238.61</t>
  </si>
  <si>
    <t>Хемијско чишћење мушког 
одела</t>
  </si>
  <si>
    <t>ком.</t>
  </si>
  <si>
    <t>Хемијско чишћење мушког одела</t>
  </si>
  <si>
    <t>Пенџетирање мушких ципела</t>
  </si>
  <si>
    <t>пар</t>
  </si>
  <si>
    <t>Шивење женске хаљине</t>
  </si>
  <si>
    <t>комад</t>
  </si>
  <si>
    <t>Шивење мушког одела</t>
  </si>
  <si>
    <t>Загревање стана</t>
  </si>
  <si>
    <r>
      <t>m</t>
    </r>
    <r>
      <rPr>
        <vertAlign val="superscript"/>
        <sz val="8"/>
        <rFont val="Arial"/>
        <family val="2"/>
      </rPr>
      <t>2</t>
    </r>
  </si>
  <si>
    <t>Изношење смећа</t>
  </si>
  <si>
    <t>Вода за домаћинство</t>
  </si>
  <si>
    <r>
      <t>m</t>
    </r>
    <r>
      <rPr>
        <vertAlign val="superscript"/>
        <sz val="8"/>
        <rFont val="Arial"/>
        <family val="2"/>
      </rPr>
      <t>3</t>
    </r>
  </si>
  <si>
    <t xml:space="preserve"> УСЛУГЕ</t>
  </si>
  <si>
    <t>УСЛУГЕ</t>
  </si>
  <si>
    <t>Плави камен</t>
  </si>
  <si>
    <t>kg</t>
  </si>
  <si>
    <t>Мотика</t>
  </si>
  <si>
    <t>Секира</t>
  </si>
  <si>
    <t>Прекидач за једно 
сијалично место</t>
  </si>
  <si>
    <t>Прозорско стакло</t>
  </si>
  <si>
    <t>Синтетичка бела боја, основна, за дрво</t>
  </si>
  <si>
    <t>Кровна лепенка</t>
  </si>
  <si>
    <t>ролна</t>
  </si>
  <si>
    <t>Бетонско гвожђе</t>
  </si>
  <si>
    <t>Ексери</t>
  </si>
  <si>
    <t>Чамове даске</t>
  </si>
  <si>
    <t>Креч</t>
  </si>
  <si>
    <t>Цемент</t>
  </si>
  <si>
    <t>Цреп</t>
  </si>
  <si>
    <t>Цигла, пуна</t>
  </si>
  <si>
    <t>Моторно уље за подмазивање</t>
  </si>
  <si>
    <t>литар</t>
  </si>
  <si>
    <t>Бензин БМБ-95 октана</t>
  </si>
  <si>
    <t>Плинско уље Д-2 
(дизел гориво)</t>
  </si>
  <si>
    <t>Ауто-гума, спољна</t>
  </si>
  <si>
    <t>Мушки бицикл</t>
  </si>
  <si>
    <t>Путнички аутомобил
 "ЈУГО 1.1 GX"</t>
  </si>
  <si>
    <t>Папир за писање</t>
  </si>
  <si>
    <t>пакет</t>
  </si>
  <si>
    <t>Графитна оловка</t>
  </si>
  <si>
    <t>Школска свеска</t>
  </si>
  <si>
    <t>Сируп за ублажавање кашља</t>
  </si>
  <si>
    <t>флашица</t>
  </si>
  <si>
    <t>Витамин Ц, 20 таблета</t>
  </si>
  <si>
    <t>Аналгетик (феналгол и сл.), 
10 таблета</t>
  </si>
  <si>
    <t>Антипиретик (ацетисал и сл.), 20 таблета</t>
  </si>
  <si>
    <t>Маст за обућу, кутија од 30 g</t>
  </si>
  <si>
    <t>кутија</t>
  </si>
  <si>
    <t>Детерџент за машинско прање рубља</t>
  </si>
  <si>
    <t>Сапун за прање</t>
  </si>
  <si>
    <t>Паста за зубе, туба од 60 g</t>
  </si>
  <si>
    <t>туба</t>
  </si>
  <si>
    <t>Тоалетни сапун</t>
  </si>
  <si>
    <t>Лигнит</t>
  </si>
  <si>
    <t>тона</t>
  </si>
  <si>
    <t>Дрво за огрев</t>
  </si>
  <si>
    <t>Чаша за воду</t>
  </si>
  <si>
    <t>Прибор за јело за 6 особа</t>
  </si>
  <si>
    <t>гарнит.</t>
  </si>
  <si>
    <t>Дубоки тањир од порцeлана</t>
  </si>
  <si>
    <t>Емајлирана шерпа, око 3 литра</t>
  </si>
  <si>
    <t>Сијалица, 60 вати</t>
  </si>
  <si>
    <t>Електрична пегла 
с регулатором</t>
  </si>
  <si>
    <t>Електрични штедњак 
са аутоматом</t>
  </si>
  <si>
    <t>Емајлирани штедњак</t>
  </si>
  <si>
    <t>Усисивач прашине</t>
  </si>
  <si>
    <t>Фрижидер</t>
  </si>
  <si>
    <t>Машина за прање рубља</t>
  </si>
  <si>
    <t>Колор телевизор, 50-56 cm</t>
  </si>
  <si>
    <t>Двокрилни кухињски елемент,    горњи</t>
  </si>
  <si>
    <t>Двокрилни кухињски елемент, горњи</t>
  </si>
  <si>
    <t>Кауч на развлачење</t>
  </si>
  <si>
    <t>Гарнитура за трпезарију</t>
  </si>
  <si>
    <t>Радничке гумене чизме</t>
  </si>
  <si>
    <t>Дечје дубоке ципеле</t>
  </si>
  <si>
    <t>Женске плитке ципеле</t>
  </si>
  <si>
    <t>Мушке плитке ципеле</t>
  </si>
  <si>
    <t>Тепих, вишебојан, 100% синтетика, 3 х 2 m</t>
  </si>
  <si>
    <t>Тепих, вишебојан, 
100% синтетика, 3 х 2 m</t>
  </si>
  <si>
    <t>Душек</t>
  </si>
  <si>
    <t>Јорган од синтетичке свилене тканине</t>
  </si>
  <si>
    <t>Постељина за једну особу</t>
  </si>
  <si>
    <t>комплет</t>
  </si>
  <si>
    <t>Покривач - ћебе, мешавина</t>
  </si>
  <si>
    <t>Пешкир, фротир</t>
  </si>
  <si>
    <t>Дечје доколенице од синтетике</t>
  </si>
  <si>
    <t>Женске хула-хоп чарапе од  синтетике</t>
  </si>
  <si>
    <t>Мушке чарапе од мерцеризованог конца</t>
  </si>
  <si>
    <t>Мушке гаће са ногавицама</t>
  </si>
  <si>
    <t>Мушка памучна поткошуља без рукава</t>
  </si>
  <si>
    <t>Мушка кошуља, мешавина памука и синтетике</t>
  </si>
  <si>
    <t>Мушка кошуља, 100% памук</t>
  </si>
  <si>
    <t>Женски вунени џемпер</t>
  </si>
  <si>
    <t>Женски мантил од диолена</t>
  </si>
  <si>
    <t>Мушко одело од вуненог чешљаног предива</t>
  </si>
  <si>
    <t>Мушко одело од вуненог  чешљаног предива</t>
  </si>
  <si>
    <t>Мушки кишни мантил</t>
  </si>
  <si>
    <t>Постава од вештачке свиле</t>
  </si>
  <si>
    <t>Дамаст за постељину</t>
  </si>
  <si>
    <t>Штампано платно</t>
  </si>
  <si>
    <t>Постељно платно ширине 
140 cm</t>
  </si>
  <si>
    <t>Штоф за женске костиме</t>
  </si>
  <si>
    <t>Штоф за мушка одела од чешљаног предива</t>
  </si>
  <si>
    <t>Штоф за женске зимске капуте</t>
  </si>
  <si>
    <t>m</t>
  </si>
  <si>
    <t xml:space="preserve"> НЕПРЕХРАМБЕНИ ПРОИЗВОДИ</t>
  </si>
  <si>
    <t>НЕПРЕХРАМБЕНИ ПРОИЗВОДИ</t>
  </si>
  <si>
    <t>Сок од воћа, кашасти</t>
  </si>
  <si>
    <t>Кисела вода</t>
  </si>
  <si>
    <t>1,5 л</t>
  </si>
  <si>
    <t>Вињак</t>
  </si>
  <si>
    <t>Пиво у флашама</t>
  </si>
  <si>
    <t>Љута ракија, шљивовица</t>
  </si>
  <si>
    <t>Вино</t>
  </si>
  <si>
    <t>Млевена (алева) паприка</t>
  </si>
  <si>
    <t>Кухињска со</t>
  </si>
  <si>
    <t>Млечна чоколада</t>
  </si>
  <si>
    <t>Кафа, пржена</t>
  </si>
  <si>
    <t>Шећер кристал</t>
  </si>
  <si>
    <t>Мед, природни</t>
  </si>
  <si>
    <t>Јаја, кокошја</t>
  </si>
  <si>
    <t>Маргарин</t>
  </si>
  <si>
    <t>Јестиво уље</t>
  </si>
  <si>
    <t>Свињска маст</t>
  </si>
  <si>
    <t>Маслац</t>
  </si>
  <si>
    <t>Качкаваљ</t>
  </si>
  <si>
    <t>Домаћи бели сир у кришкама</t>
  </si>
  <si>
    <t>Млеко</t>
  </si>
  <si>
    <t>Сардине у уљу</t>
  </si>
  <si>
    <t>Шаран</t>
  </si>
  <si>
    <t>Месни доручак</t>
  </si>
  <si>
    <t>Говеђи гулаш</t>
  </si>
  <si>
    <t>Салама шункарица</t>
  </si>
  <si>
    <t>Сува сланина</t>
  </si>
  <si>
    <t>Суви свињски врат</t>
  </si>
  <si>
    <t>Сува свињска ребра</t>
  </si>
  <si>
    <t>Заклано пиле</t>
  </si>
  <si>
    <t>Свињско месо с костима</t>
  </si>
  <si>
    <t>Јунеће месо с костима</t>
  </si>
  <si>
    <t>Замрзнут грашак</t>
  </si>
  <si>
    <t>Џем</t>
  </si>
  <si>
    <t>Мармелада</t>
  </si>
  <si>
    <t>Суве шљиве</t>
  </si>
  <si>
    <t>Лимун</t>
  </si>
  <si>
    <t>Грожђе</t>
  </si>
  <si>
    <t>Купус, свежи</t>
  </si>
  <si>
    <t>Мрква (шаргарепа)</t>
  </si>
  <si>
    <t>Црни лук</t>
  </si>
  <si>
    <t>Кекс</t>
  </si>
  <si>
    <t>Макарони</t>
  </si>
  <si>
    <t>Пшенично брашно тип 500</t>
  </si>
  <si>
    <t>Хлеб од пшеничног брашна
 тип 500</t>
  </si>
  <si>
    <t>Хлеб од пшеничног брашна
 тип 850</t>
  </si>
  <si>
    <t>Пиринач</t>
  </si>
  <si>
    <t xml:space="preserve"> ПРЕХРАМБЕНИ ПРОИЗВОДИ</t>
  </si>
  <si>
    <t>ПРЕХРАМБЕНИ ПРОИЗВОДИ</t>
  </si>
  <si>
    <t>Јединица мере</t>
  </si>
  <si>
    <t>Сремска Митрови-ца</t>
  </si>
  <si>
    <t>Зрења-нин</t>
  </si>
  <si>
    <t>Нови Сад</t>
  </si>
  <si>
    <t>Смеде-
рево</t>
  </si>
  <si>
    <t>Ниш</t>
  </si>
  <si>
    <t>Крагујевац</t>
  </si>
  <si>
    <t>Београд</t>
  </si>
  <si>
    <t>у дин.</t>
  </si>
  <si>
    <t xml:space="preserve">У ГРАДОВИМА, 2006. </t>
  </si>
  <si>
    <t>15-1. ПРОСЕЧНЕ ЦЕНЕ НА МАЛО</t>
  </si>
  <si>
    <r>
      <t>1)</t>
    </r>
    <r>
      <rPr>
        <sz val="7"/>
        <rFont val="Arial"/>
        <family val="2"/>
      </rPr>
      <t xml:space="preserve"> Дефиниција зараде утврђена је на основу Закона о раду ("Сл. гласник РС", број 24/2005 и 61/2005).</t>
    </r>
  </si>
  <si>
    <t xml:space="preserve">     -</t>
  </si>
  <si>
    <t>22 110</t>
  </si>
  <si>
    <t>17 149</t>
  </si>
  <si>
    <t>Здравстве-ни и социјални рад</t>
  </si>
  <si>
    <t>Финансијско посредо-вање</t>
  </si>
  <si>
    <t>Производња ел. енергије, гаса и воде</t>
  </si>
  <si>
    <t>Пољо-привреда, шумарство
и водо-
привреда</t>
  </si>
  <si>
    <t>децембар 2006.</t>
  </si>
  <si>
    <t xml:space="preserve">       Јануар -</t>
  </si>
  <si>
    <t xml:space="preserve">ПО ЗАПОСЛЕНОМ, ПО СЕКТОРИМА ДЕЛАТНОСТИ </t>
  </si>
  <si>
    <r>
      <t>16-1. ЗАРАДЕ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БЕЗ ПОРЕЗА И ДОПРИНОСА, </t>
    </r>
  </si>
  <si>
    <t>завршили школу</t>
  </si>
  <si>
    <t>ученици</t>
  </si>
  <si>
    <t>одељења</t>
  </si>
  <si>
    <t>Средње школе</t>
  </si>
  <si>
    <t>Основне школе</t>
  </si>
  <si>
    <t xml:space="preserve">        Крај школске године </t>
  </si>
  <si>
    <t xml:space="preserve">17-1. РЕДОВНЕ ОСНОВНЕ И СРЕДЊЕ ШКОЛЕ, 2005/2006. </t>
  </si>
  <si>
    <t xml:space="preserve">ученици </t>
  </si>
  <si>
    <t>Школе за одрасле</t>
  </si>
  <si>
    <t>Специјалне школе</t>
  </si>
  <si>
    <t xml:space="preserve">2005/2006. ШКОЛСКA ГОДИНA </t>
  </si>
  <si>
    <t>17-2. СПЕЦИЈАЛНЕ ШКОЛЕ И ШКОЛЕ ЗА ОДРАСЛЕ - ОСНОВНЕ И СРЕДЊЕ,</t>
  </si>
  <si>
    <t>+</t>
  </si>
  <si>
    <r>
      <t>1)</t>
    </r>
    <r>
      <rPr>
        <sz val="8"/>
        <rFont val="Arial"/>
        <family val="2"/>
      </rPr>
      <t xml:space="preserve"> Школе су дате по организационом принципу</t>
    </r>
  </si>
  <si>
    <t xml:space="preserve"> -</t>
  </si>
  <si>
    <t xml:space="preserve">на буџету </t>
  </si>
  <si>
    <t>дипломи-рани студенти</t>
  </si>
  <si>
    <t>студенти</t>
  </si>
  <si>
    <r>
      <t>школе</t>
    </r>
    <r>
      <rPr>
        <vertAlign val="superscript"/>
        <sz val="8"/>
        <rFont val="Arial"/>
        <family val="2"/>
        <charset val="204"/>
      </rPr>
      <t>1)</t>
    </r>
  </si>
  <si>
    <t>Факултети</t>
  </si>
  <si>
    <t>Више школе</t>
  </si>
  <si>
    <t xml:space="preserve">17-3. ВИШЕ ШКОЛЕ И ФАКУЛТЕТИ, 2006/2007. ШКОЛСКA ГОДИНA </t>
  </si>
  <si>
    <t xml:space="preserve"> Домови ученика </t>
  </si>
  <si>
    <t xml:space="preserve">Сурдулица </t>
  </si>
  <si>
    <t xml:space="preserve">Врање </t>
  </si>
  <si>
    <t xml:space="preserve">Босилеград </t>
  </si>
  <si>
    <t xml:space="preserve">Црна Трава </t>
  </si>
  <si>
    <t xml:space="preserve"> Студентски домови </t>
  </si>
  <si>
    <t xml:space="preserve">Лесковац </t>
  </si>
  <si>
    <t xml:space="preserve">Пирот </t>
  </si>
  <si>
    <t xml:space="preserve">Бабушница </t>
  </si>
  <si>
    <t xml:space="preserve">Прокупље </t>
  </si>
  <si>
    <t xml:space="preserve">Алексинац </t>
  </si>
  <si>
    <t xml:space="preserve">   Ниш - Црвени Крст</t>
  </si>
  <si>
    <t xml:space="preserve">   Ниш - Пантелеј</t>
  </si>
  <si>
    <t xml:space="preserve">   Ниш - Палилула</t>
  </si>
  <si>
    <t xml:space="preserve">   Ниш - Meдиaна</t>
  </si>
  <si>
    <t xml:space="preserve">     Град Ниш </t>
  </si>
  <si>
    <t xml:space="preserve">Трстеник </t>
  </si>
  <si>
    <t xml:space="preserve">Крушевац </t>
  </si>
  <si>
    <t xml:space="preserve">Нови Пазар </t>
  </si>
  <si>
    <t xml:space="preserve">Краљево </t>
  </si>
  <si>
    <t xml:space="preserve">Врњачка Бања </t>
  </si>
  <si>
    <t xml:space="preserve">Чачак </t>
  </si>
  <si>
    <t xml:space="preserve">Ивањица </t>
  </si>
  <si>
    <t xml:space="preserve">Ужице </t>
  </si>
  <si>
    <t xml:space="preserve">Књажевац </t>
  </si>
  <si>
    <t xml:space="preserve">Зајечар </t>
  </si>
  <si>
    <t xml:space="preserve">Неготин </t>
  </si>
  <si>
    <t xml:space="preserve">Мајданпек </t>
  </si>
  <si>
    <t xml:space="preserve">Бор </t>
  </si>
  <si>
    <t xml:space="preserve">Ћуприја </t>
  </si>
  <si>
    <t xml:space="preserve">Свилајнац </t>
  </si>
  <si>
    <t xml:space="preserve">Рековац </t>
  </si>
  <si>
    <t xml:space="preserve">Јагодина </t>
  </si>
  <si>
    <t xml:space="preserve">Крагујевац - град </t>
  </si>
  <si>
    <t xml:space="preserve">Сремска Митровица </t>
  </si>
  <si>
    <t xml:space="preserve">Нови Сад - град </t>
  </si>
  <si>
    <t xml:space="preserve">Вршац </t>
  </si>
  <si>
    <t xml:space="preserve">Кикинда </t>
  </si>
  <si>
    <t xml:space="preserve">Зрењанин </t>
  </si>
  <si>
    <t xml:space="preserve">Суботица </t>
  </si>
  <si>
    <t xml:space="preserve">   Севернобачки   </t>
  </si>
  <si>
    <t xml:space="preserve">Чукарица </t>
  </si>
  <si>
    <t xml:space="preserve">Стари Град </t>
  </si>
  <si>
    <t xml:space="preserve">Савски Венац </t>
  </si>
  <si>
    <t xml:space="preserve">Палилула </t>
  </si>
  <si>
    <t xml:space="preserve">Нови Београд </t>
  </si>
  <si>
    <t xml:space="preserve">Земун </t>
  </si>
  <si>
    <t xml:space="preserve">Звездара </t>
  </si>
  <si>
    <t xml:space="preserve">Врачар </t>
  </si>
  <si>
    <t xml:space="preserve">Вождовац </t>
  </si>
  <si>
    <t xml:space="preserve"> Војводина </t>
  </si>
  <si>
    <t xml:space="preserve"> Централна Србија </t>
  </si>
  <si>
    <t>делимичан износ</t>
  </si>
  <si>
    <t>пун износ</t>
  </si>
  <si>
    <t>који не плаћају</t>
  </si>
  <si>
    <t>који плаћају</t>
  </si>
  <si>
    <t>женски</t>
  </si>
  <si>
    <t>Корисници смештаја</t>
  </si>
  <si>
    <t>Домови, укупно</t>
  </si>
  <si>
    <t xml:space="preserve">17-4. СТУДЕНТСКИ ДОМОВИ - ДОМОВИ УЧЕНИКА, 2007. </t>
  </si>
  <si>
    <t xml:space="preserve">  У згради вртића </t>
  </si>
  <si>
    <t xml:space="preserve">Трговиште </t>
  </si>
  <si>
    <t xml:space="preserve">Прешево </t>
  </si>
  <si>
    <t xml:space="preserve">Владичин Хан </t>
  </si>
  <si>
    <t xml:space="preserve">Бујановац </t>
  </si>
  <si>
    <t xml:space="preserve">Медвеђа </t>
  </si>
  <si>
    <t xml:space="preserve">  У згради јаслица </t>
  </si>
  <si>
    <t xml:space="preserve">Лебане </t>
  </si>
  <si>
    <t xml:space="preserve">Власотинце </t>
  </si>
  <si>
    <t xml:space="preserve">Бојник </t>
  </si>
  <si>
    <t xml:space="preserve">Димитровград </t>
  </si>
  <si>
    <t xml:space="preserve">Бела Паланка </t>
  </si>
  <si>
    <t xml:space="preserve">  У основној школи </t>
  </si>
  <si>
    <t xml:space="preserve">Куршумлија </t>
  </si>
  <si>
    <t xml:space="preserve">Блаце </t>
  </si>
  <si>
    <t xml:space="preserve">Сврљиг </t>
  </si>
  <si>
    <t xml:space="preserve">Ражањ </t>
  </si>
  <si>
    <t xml:space="preserve">Мерошина </t>
  </si>
  <si>
    <t xml:space="preserve">Дољевац </t>
  </si>
  <si>
    <t xml:space="preserve">Гаџин Хан </t>
  </si>
  <si>
    <t xml:space="preserve">  У згради вртића</t>
  </si>
  <si>
    <t xml:space="preserve">  У основној школи</t>
  </si>
  <si>
    <t xml:space="preserve">   Ниш - Нишка бања</t>
  </si>
  <si>
    <t xml:space="preserve">Ћићевац </t>
  </si>
  <si>
    <t xml:space="preserve">Варварин </t>
  </si>
  <si>
    <t xml:space="preserve">Брус </t>
  </si>
  <si>
    <t xml:space="preserve">Александровац </t>
  </si>
  <si>
    <t xml:space="preserve">Тутин </t>
  </si>
  <si>
    <t xml:space="preserve">Рашка </t>
  </si>
  <si>
    <t xml:space="preserve">Лучани </t>
  </si>
  <si>
    <t xml:space="preserve">Горњи Милановац </t>
  </si>
  <si>
    <t xml:space="preserve">Чајетина </t>
  </si>
  <si>
    <t xml:space="preserve">Сјеница </t>
  </si>
  <si>
    <t xml:space="preserve"> У згради вртића</t>
  </si>
  <si>
    <t xml:space="preserve">Прибој </t>
  </si>
  <si>
    <t xml:space="preserve">Пожега </t>
  </si>
  <si>
    <t xml:space="preserve">Нова Варош </t>
  </si>
  <si>
    <t xml:space="preserve">Косјерић </t>
  </si>
  <si>
    <t xml:space="preserve">Бајина Башта </t>
  </si>
  <si>
    <t xml:space="preserve">Ариље </t>
  </si>
  <si>
    <t xml:space="preserve">Сокобања </t>
  </si>
  <si>
    <t xml:space="preserve">Бољевац </t>
  </si>
  <si>
    <t xml:space="preserve">Кладово </t>
  </si>
  <si>
    <t xml:space="preserve">Параћин </t>
  </si>
  <si>
    <t xml:space="preserve">Деспотовац </t>
  </si>
  <si>
    <t xml:space="preserve">Лапово </t>
  </si>
  <si>
    <t xml:space="preserve">Топола </t>
  </si>
  <si>
    <t xml:space="preserve">Рача </t>
  </si>
  <si>
    <t xml:space="preserve"> У згради вртића </t>
  </si>
  <si>
    <t xml:space="preserve">Кнић </t>
  </si>
  <si>
    <t xml:space="preserve">Баточина </t>
  </si>
  <si>
    <t xml:space="preserve">Аранђеловац </t>
  </si>
  <si>
    <t xml:space="preserve">Пожаревац </t>
  </si>
  <si>
    <t xml:space="preserve">Петровац </t>
  </si>
  <si>
    <t xml:space="preserve">  На другом месту </t>
  </si>
  <si>
    <t xml:space="preserve">Мало Црниће </t>
  </si>
  <si>
    <t xml:space="preserve">Кучево </t>
  </si>
  <si>
    <t xml:space="preserve">Голубац </t>
  </si>
  <si>
    <t xml:space="preserve">Велико Градиште </t>
  </si>
  <si>
    <t xml:space="preserve">Смедеревска Паланка </t>
  </si>
  <si>
    <t xml:space="preserve">Смедерево </t>
  </si>
  <si>
    <t xml:space="preserve">Велика Плана </t>
  </si>
  <si>
    <t xml:space="preserve">Уб </t>
  </si>
  <si>
    <t xml:space="preserve">Осечина </t>
  </si>
  <si>
    <t xml:space="preserve">Мионица </t>
  </si>
  <si>
    <t xml:space="preserve">Љиг </t>
  </si>
  <si>
    <t xml:space="preserve">Лајковац </t>
  </si>
  <si>
    <t xml:space="preserve">Ваљево </t>
  </si>
  <si>
    <t xml:space="preserve">Шабац </t>
  </si>
  <si>
    <t xml:space="preserve">Мали Зворник </t>
  </si>
  <si>
    <t xml:space="preserve">Љубовија </t>
  </si>
  <si>
    <t xml:space="preserve">Лозница </t>
  </si>
  <si>
    <t xml:space="preserve">Крупањ </t>
  </si>
  <si>
    <t xml:space="preserve">Коцељева </t>
  </si>
  <si>
    <t xml:space="preserve">Владимирци </t>
  </si>
  <si>
    <t xml:space="preserve">Богатић </t>
  </si>
  <si>
    <t xml:space="preserve">Шид </t>
  </si>
  <si>
    <t xml:space="preserve">Стара Пазова </t>
  </si>
  <si>
    <t xml:space="preserve">Рума </t>
  </si>
  <si>
    <t xml:space="preserve">Пећинци </t>
  </si>
  <si>
    <t xml:space="preserve">Ириг </t>
  </si>
  <si>
    <t xml:space="preserve">Инђија </t>
  </si>
  <si>
    <t xml:space="preserve">Тител </t>
  </si>
  <si>
    <t xml:space="preserve">Темерин </t>
  </si>
  <si>
    <t xml:space="preserve">Сремски Карловци </t>
  </si>
  <si>
    <t xml:space="preserve">Србобран </t>
  </si>
  <si>
    <t xml:space="preserve">Врбас </t>
  </si>
  <si>
    <t xml:space="preserve">Бечеј </t>
  </si>
  <si>
    <t xml:space="preserve">Беочин </t>
  </si>
  <si>
    <t xml:space="preserve">Бачки Петровац </t>
  </si>
  <si>
    <t xml:space="preserve">Бачка Паланка </t>
  </si>
  <si>
    <t xml:space="preserve">  На другом месту</t>
  </si>
  <si>
    <t xml:space="preserve">  У згради јаслица</t>
  </si>
  <si>
    <t xml:space="preserve">Мали Иђош </t>
  </si>
  <si>
    <t xml:space="preserve">Бачка Топола </t>
  </si>
  <si>
    <t>Сурчин</t>
  </si>
  <si>
    <t xml:space="preserve">Сопот </t>
  </si>
  <si>
    <t xml:space="preserve">Раковица </t>
  </si>
  <si>
    <t xml:space="preserve">Палилула    </t>
  </si>
  <si>
    <t xml:space="preserve">Обреновац </t>
  </si>
  <si>
    <t xml:space="preserve">Младеновац </t>
  </si>
  <si>
    <t xml:space="preserve">Лазаревац </t>
  </si>
  <si>
    <t xml:space="preserve">Гроцка </t>
  </si>
  <si>
    <t xml:space="preserve">Барајево </t>
  </si>
  <si>
    <t xml:space="preserve">   Град Београд </t>
  </si>
  <si>
    <t>преко 11 часова</t>
  </si>
  <si>
    <t>9 -11 часова</t>
  </si>
  <si>
    <t>до 5 часова</t>
  </si>
  <si>
    <t>Деца која бораве бесплатно</t>
  </si>
  <si>
    <t>Према дужини дневног боравка</t>
  </si>
  <si>
    <t>Деца корисници</t>
  </si>
  <si>
    <t>Установе, укупно</t>
  </si>
  <si>
    <t xml:space="preserve">17-5. УСТАНОВЕ ЗА ДЕЦУ ПРЕДШКОЛСКОГ УЗРАСТА,
 2006/2007. ШКОЛСКE ГОДИНE </t>
  </si>
  <si>
    <t xml:space="preserve">   Јужнобачки</t>
  </si>
  <si>
    <t>Београд- Чукарица</t>
  </si>
  <si>
    <t>Београд- Стари Град</t>
  </si>
  <si>
    <t>домаћих филмова</t>
  </si>
  <si>
    <t>Број посетилаца на 100 становника</t>
  </si>
  <si>
    <t>Просечна цена улазница</t>
  </si>
  <si>
    <t>Искориш-ћеност биоскоп-ских сала, %</t>
  </si>
  <si>
    <t>Посетиоци, хиљ.</t>
  </si>
  <si>
    <t>Представе</t>
  </si>
  <si>
    <t>Седишта у биоскоп-ским салама</t>
  </si>
  <si>
    <t>Биоскопи, укупно</t>
  </si>
  <si>
    <t xml:space="preserve">18-1. БИОСКОПИ, 2006. </t>
  </si>
  <si>
    <r>
      <t xml:space="preserve">2)  </t>
    </r>
    <r>
      <rPr>
        <sz val="7"/>
        <rFont val="Arial"/>
        <family val="2"/>
        <charset val="204"/>
      </rPr>
      <t>Подаци се односе само на установе у плану мреже здравствених установа Републике Србије.</t>
    </r>
  </si>
  <si>
    <r>
      <t xml:space="preserve">1)  </t>
    </r>
    <r>
      <rPr>
        <sz val="7"/>
        <rFont val="Arial"/>
        <family val="2"/>
      </rPr>
      <t>Подаци Института за јавно здравље Србије.</t>
    </r>
  </si>
  <si>
    <t>специјалисти</t>
  </si>
  <si>
    <t>на специјали-зацији</t>
  </si>
  <si>
    <t>опште медицине</t>
  </si>
  <si>
    <t xml:space="preserve"> укупно</t>
  </si>
  <si>
    <t>Број станов-ника на једног лекара</t>
  </si>
  <si>
    <t>Фармацеути</t>
  </si>
  <si>
    <t>Стоматолози</t>
  </si>
  <si>
    <t xml:space="preserve">Лекари </t>
  </si>
  <si>
    <r>
      <t>19-1. ЛЕКАРИ, СТОМАТОЛОЗИ И ФАРМАЦЕУТИ У
 ЗДРАВСТВЕНОЈ СЛУЖБИ</t>
    </r>
    <r>
      <rPr>
        <b/>
        <vertAlign val="superscript"/>
        <sz val="10"/>
        <rFont val="Arial"/>
        <family val="2"/>
      </rPr>
      <t>1) 2)</t>
    </r>
    <r>
      <rPr>
        <b/>
        <sz val="10"/>
        <rFont val="Arial"/>
        <family val="2"/>
      </rPr>
      <t xml:space="preserve">, 2006. </t>
    </r>
  </si>
  <si>
    <t xml:space="preserve">        -</t>
  </si>
  <si>
    <t xml:space="preserve">         -</t>
  </si>
  <si>
    <t xml:space="preserve">       -</t>
  </si>
  <si>
    <t xml:space="preserve">          -</t>
  </si>
  <si>
    <t xml:space="preserve">             -</t>
  </si>
  <si>
    <t>Остали корисници услуга социјалне заштите</t>
  </si>
  <si>
    <t>С комби-нованим сметњама</t>
  </si>
  <si>
    <t>Ометени у физичком развоју</t>
  </si>
  <si>
    <t>Ментално заостали</t>
  </si>
  <si>
    <t>С пореме-ћајима у понашању</t>
  </si>
  <si>
    <t>Угрожени породичном ситуацијом</t>
  </si>
  <si>
    <t xml:space="preserve">20-1. МАЛОЛЕТНА ЛИЦА - КОРИСНИЦИ СОЦИЈАЛНЕ ЗАШТИТЕ, 2006. </t>
  </si>
  <si>
    <t>Остала одрасла и остарела лица корисници услуга соц. заштите</t>
  </si>
  <si>
    <t>Остарела лица</t>
  </si>
  <si>
    <t>Незбринута лица</t>
  </si>
  <si>
    <t>Материјално необезбе-ђена лица</t>
  </si>
  <si>
    <t>Психички и физички ометена лица</t>
  </si>
  <si>
    <t>Лица с поремећа-јима у по-нашању</t>
  </si>
  <si>
    <t xml:space="preserve">20-2. ПУНОЛЕТНА ЛИЦА - КОРИСНИЦИ СОЦИЈАЛНЕ ЗАШТИТЕ, 2006. </t>
  </si>
  <si>
    <r>
      <t>1)</t>
    </r>
    <r>
      <rPr>
        <sz val="7"/>
        <rFont val="Arial"/>
      </rPr>
      <t xml:space="preserve">  Разлика између "свега" и збира приказаних врста кривичних дела јесу "остала кривична дела".</t>
    </r>
  </si>
  <si>
    <t>Иностранство</t>
  </si>
  <si>
    <t>против имовине</t>
  </si>
  <si>
    <t>против живота и тела</t>
  </si>
  <si>
    <r>
      <t>свега</t>
    </r>
    <r>
      <rPr>
        <vertAlign val="superscript"/>
        <sz val="7"/>
        <rFont val="Arial"/>
        <family val="2"/>
      </rPr>
      <t>1)</t>
    </r>
  </si>
  <si>
    <t>против службене дужности</t>
  </si>
  <si>
    <t>против безбедности јавног саобраћаја</t>
  </si>
  <si>
    <t>против брака и породице</t>
  </si>
  <si>
    <t>кривичнa дела</t>
  </si>
  <si>
    <t>Малолетна лица</t>
  </si>
  <si>
    <t>Пунолетна лица</t>
  </si>
  <si>
    <t xml:space="preserve">21-1. ПРАВОСНАЖНО ОСУЂЕНА ПУНОЛЕТНА И МАЛОЛЕТНА ЛИЦА, 
ПРЕМА МЕСТУ ИЗВРШЕЊА КРИВИЧНОГ ДЕЛА И КРИВИЧНОМ ДЕЛУ, 2006. </t>
  </si>
  <si>
    <t xml:space="preserve">   која самостално обављају делатност и запослени код њих. Годишњи просек израчунат је на бази два стања: 31.03. и 30.09.</t>
  </si>
  <si>
    <r>
      <t>2)</t>
    </r>
    <r>
      <rPr>
        <sz val="7"/>
        <rFont val="Arial"/>
      </rPr>
      <t xml:space="preserve"> Обухваћени су запослени у предузећима, установама, задругама и организацијама као и приватни предузетници и лица </t>
    </r>
  </si>
  <si>
    <r>
      <t>1)</t>
    </r>
    <r>
      <rPr>
        <sz val="7"/>
        <rFont val="Arial"/>
      </rPr>
      <t xml:space="preserve"> Процена.</t>
    </r>
  </si>
  <si>
    <t xml:space="preserve">  Шид  </t>
  </si>
  <si>
    <t xml:space="preserve">  Чока </t>
  </si>
  <si>
    <t xml:space="preserve">  Тител </t>
  </si>
  <si>
    <t xml:space="preserve">  Темерин </t>
  </si>
  <si>
    <t xml:space="preserve">  Суботица </t>
  </si>
  <si>
    <t xml:space="preserve">  Стара Пазова </t>
  </si>
  <si>
    <t xml:space="preserve">  Сремски Карловци </t>
  </si>
  <si>
    <t xml:space="preserve">  Сремска Митровица </t>
  </si>
  <si>
    <t xml:space="preserve">  Србобран </t>
  </si>
  <si>
    <t xml:space="preserve">  Сомбор </t>
  </si>
  <si>
    <t xml:space="preserve">  Сечањ </t>
  </si>
  <si>
    <t xml:space="preserve">  Сента </t>
  </si>
  <si>
    <t xml:space="preserve">  Рума </t>
  </si>
  <si>
    <t xml:space="preserve">  Пландиште </t>
  </si>
  <si>
    <t xml:space="preserve">  Пећинци </t>
  </si>
  <si>
    <t xml:space="preserve">  Панчево </t>
  </si>
  <si>
    <t xml:space="preserve">  Оџаци </t>
  </si>
  <si>
    <t xml:space="preserve">  Опово </t>
  </si>
  <si>
    <t xml:space="preserve">  Нови Сад - град </t>
  </si>
  <si>
    <t xml:space="preserve">  Нови Кнежевац </t>
  </si>
  <si>
    <t xml:space="preserve">  Нови Бечеј </t>
  </si>
  <si>
    <t xml:space="preserve">  Нова Црња </t>
  </si>
  <si>
    <t xml:space="preserve">  Мали Иђош </t>
  </si>
  <si>
    <t xml:space="preserve">  Кула </t>
  </si>
  <si>
    <t xml:space="preserve">  Ковин </t>
  </si>
  <si>
    <t xml:space="preserve">  Ковачица </t>
  </si>
  <si>
    <t xml:space="preserve">  Кикинда </t>
  </si>
  <si>
    <t xml:space="preserve">  Кањижа </t>
  </si>
  <si>
    <t xml:space="preserve">  Ириг </t>
  </si>
  <si>
    <t xml:space="preserve">  Инђија </t>
  </si>
  <si>
    <t xml:space="preserve">  Зрењанин </t>
  </si>
  <si>
    <t xml:space="preserve">  Жабаљ </t>
  </si>
  <si>
    <t xml:space="preserve">  Вршац </t>
  </si>
  <si>
    <t xml:space="preserve">  Врбас </t>
  </si>
  <si>
    <t xml:space="preserve">  Бечеј </t>
  </si>
  <si>
    <t xml:space="preserve">  Беочин </t>
  </si>
  <si>
    <t xml:space="preserve">  Бела Црква </t>
  </si>
  <si>
    <t xml:space="preserve">  Бачки Петровац </t>
  </si>
  <si>
    <t xml:space="preserve">  Бачка Топола </t>
  </si>
  <si>
    <t xml:space="preserve">  Бачка Паланка </t>
  </si>
  <si>
    <t xml:space="preserve">  Бач </t>
  </si>
  <si>
    <t xml:space="preserve">  Апатин </t>
  </si>
  <si>
    <t xml:space="preserve">  Алибунар </t>
  </si>
  <si>
    <t xml:space="preserve">  Ада </t>
  </si>
  <si>
    <t xml:space="preserve">  Шабац   </t>
  </si>
  <si>
    <t xml:space="preserve">  Чачак </t>
  </si>
  <si>
    <t xml:space="preserve">  Чајетина </t>
  </si>
  <si>
    <t xml:space="preserve">  Ужице </t>
  </si>
  <si>
    <t xml:space="preserve">  Уб </t>
  </si>
  <si>
    <t xml:space="preserve">  Ћуприја </t>
  </si>
  <si>
    <t xml:space="preserve">  Ћићевац </t>
  </si>
  <si>
    <t xml:space="preserve">  Трстеник </t>
  </si>
  <si>
    <t xml:space="preserve">  Топола </t>
  </si>
  <si>
    <t xml:space="preserve">  Сокобања </t>
  </si>
  <si>
    <t xml:space="preserve">  Смедеревска Паланка </t>
  </si>
  <si>
    <t xml:space="preserve">  Смедерево </t>
  </si>
  <si>
    <t xml:space="preserve">  Сврљиг </t>
  </si>
  <si>
    <t xml:space="preserve">  Свилајнац </t>
  </si>
  <si>
    <t xml:space="preserve">  Рашка </t>
  </si>
  <si>
    <t xml:space="preserve">  Рача </t>
  </si>
  <si>
    <t xml:space="preserve">  Прокупље </t>
  </si>
  <si>
    <t xml:space="preserve">  Прибој </t>
  </si>
  <si>
    <t xml:space="preserve">  Пожега </t>
  </si>
  <si>
    <t xml:space="preserve">  Пожаревац </t>
  </si>
  <si>
    <t xml:space="preserve">  Пирот </t>
  </si>
  <si>
    <t xml:space="preserve">  Параћин </t>
  </si>
  <si>
    <t xml:space="preserve">  Нови Пазар </t>
  </si>
  <si>
    <t xml:space="preserve">  Нова Варош </t>
  </si>
  <si>
    <t>Ниш - Meдиана</t>
  </si>
  <si>
    <t xml:space="preserve">  Град Ниш </t>
  </si>
  <si>
    <t xml:space="preserve">  Неготин </t>
  </si>
  <si>
    <t xml:space="preserve">  Мајданпек </t>
  </si>
  <si>
    <t xml:space="preserve">  Љиг </t>
  </si>
  <si>
    <t xml:space="preserve">  Лучани </t>
  </si>
  <si>
    <t xml:space="preserve">  Лозница </t>
  </si>
  <si>
    <t xml:space="preserve">  Лесковац </t>
  </si>
  <si>
    <t xml:space="preserve">  Лапово </t>
  </si>
  <si>
    <t xml:space="preserve">  Лајковац </t>
  </si>
  <si>
    <t xml:space="preserve">  Крушевац </t>
  </si>
  <si>
    <t xml:space="preserve">  Краљево </t>
  </si>
  <si>
    <t xml:space="preserve">  Крагујевац - град </t>
  </si>
  <si>
    <t xml:space="preserve">  Косјерић </t>
  </si>
  <si>
    <t xml:space="preserve">  Књажевац </t>
  </si>
  <si>
    <t xml:space="preserve">  Кнић </t>
  </si>
  <si>
    <t xml:space="preserve">  Кладово </t>
  </si>
  <si>
    <t xml:space="preserve">  Јагодина </t>
  </si>
  <si>
    <t xml:space="preserve">  Ивањица </t>
  </si>
  <si>
    <t xml:space="preserve">  Зајечар </t>
  </si>
  <si>
    <t xml:space="preserve">  Димитровград </t>
  </si>
  <si>
    <t xml:space="preserve">  Деспотовац </t>
  </si>
  <si>
    <t xml:space="preserve">  Горњи Милановац </t>
  </si>
  <si>
    <t xml:space="preserve">  Врњачка Бања </t>
  </si>
  <si>
    <t xml:space="preserve">  Врање </t>
  </si>
  <si>
    <r>
      <t>3)</t>
    </r>
    <r>
      <rPr>
        <sz val="7"/>
        <rFont val="Arial"/>
      </rPr>
      <t xml:space="preserve"> Према "Службеном гласнику РС", бр. 53/95.</t>
    </r>
  </si>
  <si>
    <t xml:space="preserve">  Владичин Хан </t>
  </si>
  <si>
    <t xml:space="preserve">  Велико Градиште </t>
  </si>
  <si>
    <t xml:space="preserve">  Велика Плана </t>
  </si>
  <si>
    <t xml:space="preserve">  Варварин </t>
  </si>
  <si>
    <t xml:space="preserve">  Ваљево </t>
  </si>
  <si>
    <t xml:space="preserve">  Бор </t>
  </si>
  <si>
    <t xml:space="preserve">  Бољевац </t>
  </si>
  <si>
    <t xml:space="preserve">  Богатић </t>
  </si>
  <si>
    <t xml:space="preserve">  Београд - Чукарица </t>
  </si>
  <si>
    <t xml:space="preserve">  Београд - Сурчин</t>
  </si>
  <si>
    <t xml:space="preserve">  Београд - Стари Град </t>
  </si>
  <si>
    <t xml:space="preserve">  Београд - Сопот </t>
  </si>
  <si>
    <t xml:space="preserve">  Београд - Савски Венац </t>
  </si>
  <si>
    <t xml:space="preserve">  Београд - Раковица </t>
  </si>
  <si>
    <t xml:space="preserve">  Београд - Палилула </t>
  </si>
  <si>
    <t xml:space="preserve">  Београд - Обреновац </t>
  </si>
  <si>
    <t xml:space="preserve">  Београд - Нови Београд </t>
  </si>
  <si>
    <t xml:space="preserve">  Београд - Младеновац </t>
  </si>
  <si>
    <t xml:space="preserve">  Београд - Лазаревац </t>
  </si>
  <si>
    <t xml:space="preserve">  Београд - Земун </t>
  </si>
  <si>
    <t xml:space="preserve">  Београд - Звездара </t>
  </si>
  <si>
    <t xml:space="preserve">  Београд - Гроцка </t>
  </si>
  <si>
    <t xml:space="preserve">  Београд - Врачар </t>
  </si>
  <si>
    <t xml:space="preserve">  Београд - Вождовац </t>
  </si>
  <si>
    <t xml:space="preserve">  Београд - Барајево </t>
  </si>
  <si>
    <t xml:space="preserve">  Бела Паланка </t>
  </si>
  <si>
    <t xml:space="preserve">  Баточина </t>
  </si>
  <si>
    <t xml:space="preserve">  Бајина Башта </t>
  </si>
  <si>
    <t xml:space="preserve">  Ариље </t>
  </si>
  <si>
    <t xml:space="preserve">  Аранђеловац </t>
  </si>
  <si>
    <t xml:space="preserve">  Алексинац </t>
  </si>
  <si>
    <t xml:space="preserve">  Александровац </t>
  </si>
  <si>
    <t xml:space="preserve">ОСТАЛЕ ОПШТИНЕ </t>
  </si>
  <si>
    <t xml:space="preserve">  Црна Трава </t>
  </si>
  <si>
    <t xml:space="preserve">  Тутин </t>
  </si>
  <si>
    <t xml:space="preserve">  Трговиште </t>
  </si>
  <si>
    <t xml:space="preserve">  Прешево </t>
  </si>
  <si>
    <t xml:space="preserve">  Медвеђа </t>
  </si>
  <si>
    <t xml:space="preserve">  Куршумлија</t>
  </si>
  <si>
    <t xml:space="preserve">  Житорађа </t>
  </si>
  <si>
    <t xml:space="preserve">  Жагубица </t>
  </si>
  <si>
    <t xml:space="preserve">  Гаџин Хан </t>
  </si>
  <si>
    <t xml:space="preserve">  Бујановац </t>
  </si>
  <si>
    <t xml:space="preserve">  Босилеград </t>
  </si>
  <si>
    <t xml:space="preserve">  Бојник </t>
  </si>
  <si>
    <r>
      <t>НАЈНЕРАЗВИЈЕНИЈЕ ОПШТИНЕ</t>
    </r>
    <r>
      <rPr>
        <i/>
        <vertAlign val="superscript"/>
        <sz val="8"/>
        <rFont val="Arial"/>
        <family val="2"/>
      </rPr>
      <t>3)</t>
    </r>
    <r>
      <rPr>
        <i/>
        <sz val="8"/>
        <rFont val="Arial"/>
        <family val="2"/>
      </rPr>
      <t xml:space="preserve"> </t>
    </r>
  </si>
  <si>
    <t xml:space="preserve">  Житиште </t>
  </si>
  <si>
    <t xml:space="preserve">  Сурдулица </t>
  </si>
  <si>
    <t xml:space="preserve">  Сјеница </t>
  </si>
  <si>
    <t xml:space="preserve">  Рековац </t>
  </si>
  <si>
    <t xml:space="preserve">  Ражањ </t>
  </si>
  <si>
    <t xml:space="preserve">  Пријепоље </t>
  </si>
  <si>
    <t xml:space="preserve">  Петровац </t>
  </si>
  <si>
    <t xml:space="preserve">  Осечина </t>
  </si>
  <si>
    <t xml:space="preserve">  Мионица </t>
  </si>
  <si>
    <t xml:space="preserve">  Мерошина </t>
  </si>
  <si>
    <t xml:space="preserve">  Мало Црниће </t>
  </si>
  <si>
    <t xml:space="preserve">  Мали Зворник </t>
  </si>
  <si>
    <t xml:space="preserve">  Љубовија </t>
  </si>
  <si>
    <t xml:space="preserve">  Лебане </t>
  </si>
  <si>
    <t xml:space="preserve">  Кучево </t>
  </si>
  <si>
    <t xml:space="preserve">  Куршумлија </t>
  </si>
  <si>
    <t xml:space="preserve">  Крупањ </t>
  </si>
  <si>
    <t xml:space="preserve">  Коцељева </t>
  </si>
  <si>
    <t xml:space="preserve">  Жабари </t>
  </si>
  <si>
    <t xml:space="preserve">  Дољевац </t>
  </si>
  <si>
    <t xml:space="preserve">  Голубац </t>
  </si>
  <si>
    <t xml:space="preserve">  Власотинце </t>
  </si>
  <si>
    <t xml:space="preserve">  Владимирци </t>
  </si>
  <si>
    <t xml:space="preserve">  Брус </t>
  </si>
  <si>
    <t xml:space="preserve">  Блаце </t>
  </si>
  <si>
    <t xml:space="preserve">  Бабушница </t>
  </si>
  <si>
    <r>
      <t>НЕДОВОЉНО РАЗВИЈЕНЕ ОПШТИНЕ</t>
    </r>
    <r>
      <rPr>
        <i/>
        <vertAlign val="superscript"/>
        <sz val="8"/>
        <rFont val="Arial"/>
        <family val="2"/>
      </rPr>
      <t>3)</t>
    </r>
  </si>
  <si>
    <t>10 887</t>
  </si>
  <si>
    <t>Косово и Метохија</t>
  </si>
  <si>
    <t>21 506</t>
  </si>
  <si>
    <t xml:space="preserve">Војводина </t>
  </si>
  <si>
    <t>55 968</t>
  </si>
  <si>
    <t xml:space="preserve">Централна Србија </t>
  </si>
  <si>
    <t>88 361</t>
  </si>
  <si>
    <r>
      <t>РЕПУБЛИКА СРБИЈА</t>
    </r>
    <r>
      <rPr>
        <b/>
        <sz val="8"/>
        <rFont val="Arial"/>
        <family val="2"/>
      </rPr>
      <t xml:space="preserve"> </t>
    </r>
  </si>
  <si>
    <r>
      <t xml:space="preserve">Запослени </t>
    </r>
    <r>
      <rPr>
        <vertAlign val="superscript"/>
        <sz val="8"/>
        <rFont val="Arial"/>
        <family val="2"/>
      </rPr>
      <t>2)</t>
    </r>
  </si>
  <si>
    <r>
      <t>Становништво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, стање 30.06.2006.  </t>
    </r>
  </si>
  <si>
    <r>
      <t>Површина, km</t>
    </r>
    <r>
      <rPr>
        <vertAlign val="superscript"/>
        <sz val="8"/>
        <rFont val="Arial"/>
        <family val="2"/>
      </rPr>
      <t>2</t>
    </r>
  </si>
  <si>
    <t xml:space="preserve">22-1. ВЕЛИЧИНА ОПШТИНА, 2006. </t>
  </si>
  <si>
    <r>
      <t>1)</t>
    </r>
    <r>
      <rPr>
        <sz val="7"/>
        <rFont val="Arial"/>
        <family val="2"/>
      </rPr>
      <t xml:space="preserve"> Према "Службеном гласнику РС", бр. 53/95.</t>
    </r>
  </si>
  <si>
    <t xml:space="preserve">  Александровац</t>
  </si>
  <si>
    <t>ОСТАЛЕ ОПШTИНЕ</t>
  </si>
  <si>
    <r>
      <t>НАЈНЕРАЗВИЈЕНИЈЕ ОПШTИНЕ</t>
    </r>
    <r>
      <rPr>
        <i/>
        <vertAlign val="superscript"/>
        <sz val="8"/>
        <rFont val="Arial"/>
        <family val="2"/>
      </rPr>
      <t xml:space="preserve">1) </t>
    </r>
  </si>
  <si>
    <r>
      <t>НЕДОВОЉНО РАЗВИЈЕНЕ ОПШTИНЕ</t>
    </r>
    <r>
      <rPr>
        <i/>
        <vertAlign val="superscript"/>
        <sz val="8"/>
        <rFont val="Arial"/>
        <family val="2"/>
      </rPr>
      <t>1)</t>
    </r>
  </si>
  <si>
    <r>
      <t>РЕПУБЛИКА СРБИЈА</t>
    </r>
    <r>
      <rPr>
        <b/>
        <vertAlign val="superscript"/>
        <sz val="8"/>
        <rFont val="Arial"/>
        <family val="2"/>
      </rPr>
      <t/>
    </r>
  </si>
  <si>
    <t>незапослена лица, 31.12.</t>
  </si>
  <si>
    <t xml:space="preserve">запослена лица </t>
  </si>
  <si>
    <t>просечни годишњи прираштај становништва,
 1991-2002</t>
  </si>
  <si>
    <t>На 1000 становника</t>
  </si>
  <si>
    <t xml:space="preserve">22-2. ЕКОНОМСКА РАЗВИЈЕНОСТ, 2006. </t>
  </si>
  <si>
    <r>
      <t xml:space="preserve">2) </t>
    </r>
    <r>
      <rPr>
        <sz val="7"/>
        <rFont val="Arial"/>
        <family val="2"/>
        <charset val="204"/>
      </rPr>
      <t>Извор података: Министарство финансија, Управа за трезор</t>
    </r>
  </si>
  <si>
    <t xml:space="preserve">   Подаци за Републику Србију, Централну Србију и Војводину на укупном нивоу се односе на сва правна лица.</t>
  </si>
  <si>
    <r>
      <t>1)</t>
    </r>
    <r>
      <rPr>
        <sz val="7"/>
        <rFont val="Arial"/>
      </rPr>
      <t xml:space="preserve"> Пoдаци за општине односе се на сва правна лица, осим на она која су у складу са чл. 7. Закона о рачуноводству и ревизији разврстана у мала.</t>
    </r>
  </si>
  <si>
    <r>
      <t xml:space="preserve">5)  </t>
    </r>
    <r>
      <rPr>
        <sz val="7"/>
        <rFont val="Arial"/>
        <family val="2"/>
      </rPr>
      <t xml:space="preserve"> Исказана буџетска средства града Ниша обухватају буџетска средства општина и буџета града.</t>
    </r>
  </si>
  <si>
    <t xml:space="preserve">  Подаци за Републику Србију, Централну Србију и Војводину на укупном нивоу се односе на сва правна лица.</t>
  </si>
  <si>
    <r>
      <t xml:space="preserve">  Град Ниш</t>
    </r>
    <r>
      <rPr>
        <i/>
        <vertAlign val="superscript"/>
        <sz val="8"/>
        <rFont val="Arial"/>
        <family val="2"/>
      </rPr>
      <t>5)</t>
    </r>
  </si>
  <si>
    <r>
      <t xml:space="preserve">4) </t>
    </r>
    <r>
      <rPr>
        <sz val="7"/>
        <rFont val="Arial"/>
        <family val="2"/>
        <charset val="204"/>
      </rPr>
      <t>Исказана буџетска средства града Београда обухватају буџетска средства општина и буџета града.</t>
    </r>
  </si>
  <si>
    <r>
      <t>3)</t>
    </r>
    <r>
      <rPr>
        <sz val="7"/>
        <rFont val="Arial"/>
        <family val="2"/>
      </rPr>
      <t xml:space="preserve"> Према "Службеном гласнику РС", бр. 53/95.</t>
    </r>
  </si>
  <si>
    <r>
      <t>Град Београд</t>
    </r>
    <r>
      <rPr>
        <i/>
        <vertAlign val="superscript"/>
        <sz val="8"/>
        <rFont val="Arial"/>
        <family val="2"/>
        <charset val="204"/>
      </rPr>
      <t>4)</t>
    </r>
  </si>
  <si>
    <t>ОСТАЛЕ ОПШТИНЕ</t>
  </si>
  <si>
    <r>
      <t>НАЈНЕРАЗВИЈЕНИЈЕ ОПШТИНЕ</t>
    </r>
    <r>
      <rPr>
        <i/>
        <vertAlign val="superscript"/>
        <sz val="8"/>
        <rFont val="Arial"/>
        <family val="2"/>
      </rPr>
      <t>3)</t>
    </r>
  </si>
  <si>
    <r>
      <t>НЕДОВОЉНО РАЗВИЈЕНЕ ОПШТИНЕ</t>
    </r>
    <r>
      <rPr>
        <i/>
        <vertAlign val="superscript"/>
        <sz val="8"/>
        <rFont val="Arial"/>
        <family val="2"/>
        <charset val="204"/>
      </rPr>
      <t xml:space="preserve"> 3)</t>
    </r>
  </si>
  <si>
    <t>Средства основног образовања</t>
  </si>
  <si>
    <r>
      <t>Буџетска средства</t>
    </r>
    <r>
      <rPr>
        <vertAlign val="superscript"/>
        <sz val="8"/>
        <rFont val="Arial"/>
        <family val="2"/>
        <charset val="204"/>
      </rPr>
      <t xml:space="preserve"> 2)</t>
    </r>
  </si>
  <si>
    <r>
      <t>Остварене инвестиције у нова основна средства</t>
    </r>
    <r>
      <rPr>
        <vertAlign val="superscript"/>
        <sz val="8"/>
        <rFont val="Arial"/>
        <family val="2"/>
      </rPr>
      <t>1)</t>
    </r>
  </si>
  <si>
    <t xml:space="preserve">22-3. НЕКИ ВИДОВИ ПОТРОШЊЕ, 2006.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</si>
</sst>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89" formatCode="0.0"/>
    <numFmt numFmtId="190" formatCode="###\ ###\ ###"/>
    <numFmt numFmtId="192" formatCode="###\ ##"/>
    <numFmt numFmtId="193" formatCode="0.0000"/>
    <numFmt numFmtId="194" formatCode="###\ ###"/>
    <numFmt numFmtId="195" formatCode="###\ ##0.00"/>
    <numFmt numFmtId="196" formatCode="#########"/>
    <numFmt numFmtId="197" formatCode="###\ ###\ ###\ ###"/>
    <numFmt numFmtId="198" formatCode="##\ ##0.0"/>
  </numFmts>
  <fonts count="87" x14ac:knownFonts="1">
    <font>
      <sz val="10"/>
      <name val="Arial"/>
    </font>
    <font>
      <sz val="10"/>
      <name val="Arial"/>
    </font>
    <font>
      <b/>
      <sz val="8"/>
      <name val="Arial"/>
      <family val="2"/>
    </font>
    <font>
      <sz val="8"/>
      <name val="Arial"/>
    </font>
    <font>
      <sz val="8"/>
      <name val="Times New Roman"/>
      <family val="1"/>
    </font>
    <font>
      <sz val="8"/>
      <name val="Arial"/>
      <family val="2"/>
    </font>
    <font>
      <vertAlign val="superscript"/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charset val="238"/>
    </font>
    <font>
      <sz val="7"/>
      <name val="Arial"/>
      <family val="2"/>
    </font>
    <font>
      <vertAlign val="superscript"/>
      <sz val="7"/>
      <name val="Arial"/>
      <family val="2"/>
    </font>
    <font>
      <sz val="7"/>
      <name val="Arial"/>
    </font>
    <font>
      <sz val="7"/>
      <name val="Times New Roman"/>
      <family val="1"/>
    </font>
    <font>
      <vertAlign val="superscript"/>
      <sz val="8"/>
      <name val="Arial"/>
      <family val="2"/>
      <charset val="238"/>
    </font>
    <font>
      <sz val="8"/>
      <color indexed="53"/>
      <name val="Arial"/>
    </font>
    <font>
      <b/>
      <sz val="10"/>
      <color indexed="53"/>
      <name val="Arial"/>
    </font>
    <font>
      <sz val="7"/>
      <color indexed="53"/>
      <name val="Arial"/>
    </font>
    <font>
      <i/>
      <sz val="8"/>
      <name val="Arial"/>
      <family val="2"/>
      <charset val="204"/>
    </font>
    <font>
      <sz val="10"/>
      <name val="Arial"/>
    </font>
    <font>
      <b/>
      <sz val="7"/>
      <name val="Arial"/>
      <family val="2"/>
    </font>
    <font>
      <sz val="7.5"/>
      <name val="Arial Narrow"/>
      <family val="2"/>
    </font>
    <font>
      <sz val="7.5"/>
      <name val="Arial"/>
      <family val="2"/>
    </font>
    <font>
      <b/>
      <sz val="7.5"/>
      <name val="Arial"/>
      <family val="2"/>
    </font>
    <font>
      <i/>
      <sz val="7"/>
      <name val="Arial"/>
      <family val="2"/>
    </font>
    <font>
      <i/>
      <sz val="7.5"/>
      <name val="Arial"/>
      <family val="2"/>
    </font>
    <font>
      <i/>
      <sz val="7.5"/>
      <name val="Arial"/>
      <family val="2"/>
      <charset val="238"/>
    </font>
    <font>
      <sz val="8"/>
      <name val="Arial Narrow"/>
      <family val="2"/>
    </font>
    <font>
      <i/>
      <sz val="8"/>
      <name val="Arial"/>
      <family val="2"/>
      <charset val="238"/>
    </font>
    <font>
      <b/>
      <sz val="8"/>
      <name val="Arial"/>
      <family val="2"/>
      <charset val="204"/>
    </font>
    <font>
      <sz val="7"/>
      <name val="Arial Narrow"/>
      <family val="2"/>
    </font>
    <font>
      <vertAlign val="superscript"/>
      <sz val="7"/>
      <name val="Arial Narrow"/>
      <family val="2"/>
      <charset val="238"/>
    </font>
    <font>
      <b/>
      <sz val="9"/>
      <name val="Arial"/>
      <family val="2"/>
    </font>
    <font>
      <sz val="9"/>
      <name val="Arial"/>
    </font>
    <font>
      <sz val="8"/>
      <color indexed="8"/>
      <name val="Arial"/>
      <family val="2"/>
    </font>
    <font>
      <vertAlign val="superscript"/>
      <sz val="7"/>
      <name val="Arial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b/>
      <vertAlign val="superscript"/>
      <sz val="10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i/>
      <sz val="10"/>
      <name val="Arial"/>
      <family val="2"/>
    </font>
    <font>
      <i/>
      <sz val="8.5"/>
      <name val="Arial"/>
      <family val="2"/>
    </font>
    <font>
      <b/>
      <sz val="10"/>
      <name val="Arial"/>
      <family val="2"/>
      <charset val="238"/>
    </font>
    <font>
      <sz val="7"/>
      <name val="Arial"/>
      <family val="2"/>
      <charset val="204"/>
    </font>
    <font>
      <vertAlign val="superscript"/>
      <sz val="7"/>
      <name val="Arial"/>
      <family val="2"/>
      <charset val="204"/>
    </font>
    <font>
      <sz val="8"/>
      <name val="Arial"/>
      <family val="2"/>
      <charset val="204"/>
    </font>
    <font>
      <sz val="7"/>
      <color indexed="10"/>
      <name val="Arial"/>
      <family val="2"/>
      <charset val="204"/>
    </font>
    <font>
      <vertAlign val="superscript"/>
      <sz val="8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7.5"/>
      <color indexed="8"/>
      <name val="Arial"/>
      <family val="2"/>
    </font>
    <font>
      <b/>
      <sz val="7.5"/>
      <color indexed="8"/>
      <name val="Arial"/>
      <family val="2"/>
      <charset val="204"/>
    </font>
    <font>
      <sz val="7.5"/>
      <color indexed="8"/>
      <name val="Arial"/>
      <family val="2"/>
      <charset val="238"/>
    </font>
    <font>
      <i/>
      <sz val="7.5"/>
      <color indexed="8"/>
      <name val="Arial"/>
      <family val="2"/>
    </font>
    <font>
      <i/>
      <sz val="7.5"/>
      <color indexed="8"/>
      <name val="Arial"/>
      <family val="2"/>
      <charset val="204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  <charset val="204"/>
    </font>
    <font>
      <b/>
      <sz val="8"/>
      <name val="Arial"/>
    </font>
    <font>
      <b/>
      <sz val="10"/>
      <name val="Arial"/>
    </font>
    <font>
      <b/>
      <vertAlign val="superscript"/>
      <sz val="10"/>
      <name val="Arial"/>
    </font>
    <font>
      <sz val="7.5"/>
      <name val="Arial"/>
    </font>
    <font>
      <sz val="7.5"/>
      <name val="Times New Roman"/>
      <family val="1"/>
    </font>
    <font>
      <b/>
      <vertAlign val="superscript"/>
      <sz val="7"/>
      <name val="Arial"/>
      <family val="2"/>
    </font>
    <font>
      <sz val="12"/>
      <color indexed="10"/>
      <name val="Arial"/>
      <family val="2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i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6.5"/>
      <name val="Arial"/>
      <family val="2"/>
    </font>
    <font>
      <sz val="6.5"/>
      <name val="Arial"/>
      <family val="2"/>
    </font>
    <font>
      <b/>
      <sz val="7.5"/>
      <name val="Arial Narrow"/>
      <family val="2"/>
    </font>
    <font>
      <sz val="7.5"/>
      <name val="Arial Narrow"/>
      <family val="2"/>
      <charset val="204"/>
    </font>
    <font>
      <i/>
      <sz val="7.5"/>
      <name val="Arial Narrow"/>
      <family val="2"/>
    </font>
    <font>
      <b/>
      <sz val="7.5"/>
      <name val="Arial Narrow"/>
      <family val="2"/>
      <charset val="204"/>
    </font>
    <font>
      <vertAlign val="superscript"/>
      <sz val="6.5"/>
      <name val="Arial"/>
      <family val="2"/>
      <charset val="204"/>
    </font>
    <font>
      <sz val="6.5"/>
      <name val="Arial"/>
      <family val="2"/>
      <charset val="204"/>
    </font>
    <font>
      <vertAlign val="superscript"/>
      <sz val="7.5"/>
      <name val="Arial"/>
      <family val="2"/>
    </font>
    <font>
      <b/>
      <vertAlign val="superscript"/>
      <sz val="7.5"/>
      <name val="Arial"/>
      <family val="2"/>
    </font>
    <font>
      <i/>
      <sz val="8"/>
      <name val="Arial"/>
    </font>
    <font>
      <b/>
      <i/>
      <sz val="8"/>
      <name val="Arial"/>
      <family val="2"/>
    </font>
    <font>
      <b/>
      <sz val="7"/>
      <name val="Arial"/>
      <family val="2"/>
      <charset val="204"/>
    </font>
    <font>
      <b/>
      <sz val="10"/>
      <name val="Arial Narrow"/>
      <family val="2"/>
    </font>
    <font>
      <i/>
      <sz val="7"/>
      <name val="Arial"/>
      <family val="2"/>
      <charset val="204"/>
    </font>
    <font>
      <i/>
      <vertAlign val="superscript"/>
      <sz val="8"/>
      <name val="Arial"/>
      <family val="2"/>
    </font>
    <font>
      <i/>
      <vertAlign val="superscript"/>
      <sz val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10" fillId="0" borderId="0"/>
    <xf numFmtId="0" fontId="10" fillId="0" borderId="0"/>
    <xf numFmtId="0" fontId="1" fillId="0" borderId="0"/>
    <xf numFmtId="0" fontId="20" fillId="0" borderId="0"/>
  </cellStyleXfs>
  <cellXfs count="1013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9" fillId="0" borderId="0" xfId="0" applyFont="1" applyAlignment="1">
      <alignment horizontal="left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wrapText="1"/>
    </xf>
    <xf numFmtId="0" fontId="5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 wrapText="1"/>
    </xf>
    <xf numFmtId="0" fontId="7" fillId="0" borderId="0" xfId="0" applyFont="1" applyBorder="1" applyAlignment="1">
      <alignment horizontal="right"/>
    </xf>
    <xf numFmtId="0" fontId="2" fillId="0" borderId="1" xfId="0" applyFont="1" applyBorder="1"/>
    <xf numFmtId="0" fontId="3" fillId="0" borderId="0" xfId="0" applyFont="1" applyBorder="1" applyAlignment="1">
      <alignment wrapText="1"/>
    </xf>
    <xf numFmtId="0" fontId="4" fillId="0" borderId="0" xfId="0" applyFont="1" applyBorder="1" applyAlignment="1">
      <alignment horizontal="center"/>
    </xf>
    <xf numFmtId="0" fontId="3" fillId="0" borderId="0" xfId="0" applyFont="1" applyBorder="1"/>
    <xf numFmtId="0" fontId="4" fillId="0" borderId="2" xfId="0" applyFont="1" applyBorder="1" applyAlignment="1">
      <alignment horizontal="center" wrapText="1"/>
    </xf>
    <xf numFmtId="0" fontId="5" fillId="0" borderId="1" xfId="0" applyFont="1" applyBorder="1" applyAlignment="1">
      <alignment horizontal="left" indent="2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 wrapText="1"/>
    </xf>
    <xf numFmtId="0" fontId="5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 indent="1"/>
    </xf>
    <xf numFmtId="0" fontId="12" fillId="0" borderId="0" xfId="0" applyFont="1" applyAlignment="1">
      <alignment horizontal="left" vertical="top" wrapText="1" indent="1"/>
    </xf>
    <xf numFmtId="0" fontId="11" fillId="0" borderId="0" xfId="0" applyFont="1"/>
    <xf numFmtId="0" fontId="12" fillId="0" borderId="0" xfId="0" applyFont="1" applyAlignment="1">
      <alignment horizontal="left" indent="1"/>
    </xf>
    <xf numFmtId="0" fontId="13" fillId="0" borderId="0" xfId="0" applyFont="1" applyAlignment="1">
      <alignment horizontal="left"/>
    </xf>
    <xf numFmtId="0" fontId="14" fillId="0" borderId="0" xfId="0" applyFont="1" applyBorder="1" applyAlignment="1">
      <alignment horizontal="left" vertical="top" wrapText="1"/>
    </xf>
    <xf numFmtId="0" fontId="13" fillId="0" borderId="0" xfId="0" applyFont="1"/>
    <xf numFmtId="0" fontId="6" fillId="0" borderId="0" xfId="0" applyFont="1" applyAlignment="1">
      <alignment horizontal="left" vertical="top" wrapText="1" indent="1"/>
    </xf>
    <xf numFmtId="190" fontId="4" fillId="0" borderId="0" xfId="0" applyNumberFormat="1" applyFont="1" applyAlignment="1">
      <alignment horizontal="left" wrapText="1"/>
    </xf>
    <xf numFmtId="190" fontId="6" fillId="0" borderId="0" xfId="0" applyNumberFormat="1" applyFont="1" applyAlignment="1">
      <alignment horizontal="left" vertical="top" wrapText="1" indent="1"/>
    </xf>
    <xf numFmtId="189" fontId="4" fillId="0" borderId="0" xfId="0" applyNumberFormat="1" applyFont="1" applyAlignment="1">
      <alignment horizontal="right" wrapText="1" indent="1"/>
    </xf>
    <xf numFmtId="189" fontId="6" fillId="0" borderId="0" xfId="0" applyNumberFormat="1" applyFont="1" applyAlignment="1">
      <alignment horizontal="right" vertical="top" wrapText="1" indent="1"/>
    </xf>
    <xf numFmtId="0" fontId="6" fillId="0" borderId="0" xfId="0" applyFont="1" applyAlignment="1">
      <alignment horizontal="left" vertical="top"/>
    </xf>
    <xf numFmtId="189" fontId="6" fillId="0" borderId="0" xfId="0" applyNumberFormat="1" applyFont="1" applyAlignment="1">
      <alignment horizontal="right" vertical="top"/>
    </xf>
    <xf numFmtId="190" fontId="6" fillId="0" borderId="0" xfId="0" applyNumberFormat="1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1" fillId="0" borderId="0" xfId="0" applyFont="1" applyAlignment="1"/>
    <xf numFmtId="0" fontId="11" fillId="0" borderId="0" xfId="0" applyFont="1" applyAlignment="1">
      <alignment horizontal="left" indent="1"/>
    </xf>
    <xf numFmtId="0" fontId="2" fillId="0" borderId="0" xfId="0" applyFont="1" applyFill="1" applyAlignment="1">
      <alignment horizontal="right"/>
    </xf>
    <xf numFmtId="1" fontId="5" fillId="0" borderId="0" xfId="0" applyNumberFormat="1" applyFont="1" applyFill="1" applyAlignment="1">
      <alignment horizontal="right"/>
    </xf>
    <xf numFmtId="0" fontId="3" fillId="0" borderId="0" xfId="0" applyFont="1" applyAlignment="1">
      <alignment horizontal="right"/>
    </xf>
    <xf numFmtId="1" fontId="3" fillId="0" borderId="0" xfId="0" applyNumberFormat="1" applyFont="1" applyAlignment="1">
      <alignment horizontal="right"/>
    </xf>
    <xf numFmtId="0" fontId="5" fillId="0" borderId="0" xfId="0" applyFont="1" applyBorder="1" applyAlignment="1">
      <alignment horizontal="left" inden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wrapText="1"/>
    </xf>
    <xf numFmtId="1" fontId="2" fillId="0" borderId="0" xfId="0" applyNumberFormat="1" applyFont="1" applyAlignment="1">
      <alignment horizontal="right"/>
    </xf>
    <xf numFmtId="0" fontId="2" fillId="0" borderId="0" xfId="2" applyFont="1" applyFill="1" applyAlignment="1">
      <alignment horizontal="right"/>
    </xf>
    <xf numFmtId="0" fontId="4" fillId="0" borderId="0" xfId="0" applyFont="1" applyBorder="1" applyAlignment="1">
      <alignment horizontal="right" wrapText="1"/>
    </xf>
    <xf numFmtId="0" fontId="4" fillId="0" borderId="0" xfId="0" applyFont="1" applyAlignment="1">
      <alignment horizontal="right" wrapText="1"/>
    </xf>
    <xf numFmtId="190" fontId="4" fillId="0" borderId="0" xfId="0" applyNumberFormat="1" applyFont="1" applyAlignment="1">
      <alignment horizontal="right" wrapText="1"/>
    </xf>
    <xf numFmtId="0" fontId="12" fillId="0" borderId="0" xfId="0" applyFont="1" applyBorder="1" applyAlignment="1">
      <alignment horizontal="right" indent="1"/>
    </xf>
    <xf numFmtId="0" fontId="6" fillId="0" borderId="0" xfId="0" applyFont="1" applyAlignment="1">
      <alignment horizontal="right" wrapText="1" indent="1"/>
    </xf>
    <xf numFmtId="189" fontId="6" fillId="0" borderId="0" xfId="0" applyNumberFormat="1" applyFont="1" applyAlignment="1">
      <alignment horizontal="right" wrapText="1" indent="1"/>
    </xf>
    <xf numFmtId="190" fontId="6" fillId="0" borderId="0" xfId="0" applyNumberFormat="1" applyFont="1" applyAlignment="1">
      <alignment horizontal="right" wrapText="1" indent="1"/>
    </xf>
    <xf numFmtId="0" fontId="12" fillId="0" borderId="0" xfId="0" applyFont="1" applyAlignment="1">
      <alignment horizontal="right" indent="1"/>
    </xf>
    <xf numFmtId="0" fontId="6" fillId="0" borderId="0" xfId="0" applyFont="1" applyAlignment="1">
      <alignment horizontal="right"/>
    </xf>
    <xf numFmtId="189" fontId="6" fillId="0" borderId="0" xfId="0" applyNumberFormat="1" applyFont="1" applyAlignment="1">
      <alignment horizontal="right"/>
    </xf>
    <xf numFmtId="190" fontId="6" fillId="0" borderId="0" xfId="0" applyNumberFormat="1" applyFont="1" applyAlignment="1">
      <alignment horizontal="right"/>
    </xf>
    <xf numFmtId="0" fontId="11" fillId="0" borderId="0" xfId="0" applyFont="1" applyAlignment="1">
      <alignment horizontal="right" indent="1"/>
    </xf>
    <xf numFmtId="0" fontId="14" fillId="0" borderId="0" xfId="0" applyFont="1" applyBorder="1" applyAlignment="1">
      <alignment horizontal="right" wrapText="1"/>
    </xf>
    <xf numFmtId="190" fontId="2" fillId="0" borderId="0" xfId="0" applyNumberFormat="1" applyFont="1" applyBorder="1" applyAlignment="1">
      <alignment horizontal="right"/>
    </xf>
    <xf numFmtId="190" fontId="5" fillId="0" borderId="0" xfId="0" applyNumberFormat="1" applyFont="1" applyBorder="1" applyAlignment="1">
      <alignment horizontal="right"/>
    </xf>
    <xf numFmtId="38" fontId="5" fillId="0" borderId="0" xfId="0" applyNumberFormat="1" applyFont="1" applyAlignment="1">
      <alignment horizontal="right" wrapText="1"/>
    </xf>
    <xf numFmtId="1" fontId="5" fillId="0" borderId="0" xfId="0" applyNumberFormat="1" applyFont="1" applyAlignment="1">
      <alignment horizontal="right" wrapText="1"/>
    </xf>
    <xf numFmtId="190" fontId="7" fillId="0" borderId="0" xfId="0" applyNumberFormat="1" applyFont="1" applyBorder="1" applyAlignment="1">
      <alignment horizontal="right"/>
    </xf>
    <xf numFmtId="192" fontId="5" fillId="0" borderId="7" xfId="0" applyNumberFormat="1" applyFont="1" applyBorder="1" applyAlignment="1">
      <alignment horizontal="right" wrapText="1"/>
    </xf>
    <xf numFmtId="1" fontId="5" fillId="0" borderId="7" xfId="0" applyNumberFormat="1" applyFont="1" applyBorder="1" applyAlignment="1">
      <alignment horizontal="right" wrapText="1"/>
    </xf>
    <xf numFmtId="192" fontId="5" fillId="0" borderId="0" xfId="0" applyNumberFormat="1" applyFont="1" applyAlignment="1">
      <alignment horizontal="right" wrapText="1"/>
    </xf>
    <xf numFmtId="49" fontId="5" fillId="0" borderId="0" xfId="0" applyNumberFormat="1" applyFont="1" applyAlignment="1">
      <alignment horizontal="right" wrapText="1"/>
    </xf>
    <xf numFmtId="189" fontId="2" fillId="0" borderId="0" xfId="0" applyNumberFormat="1" applyFont="1" applyBorder="1" applyAlignment="1">
      <alignment horizontal="right" indent="1"/>
    </xf>
    <xf numFmtId="189" fontId="5" fillId="0" borderId="0" xfId="0" applyNumberFormat="1" applyFont="1" applyBorder="1" applyAlignment="1">
      <alignment horizontal="right" indent="1"/>
    </xf>
    <xf numFmtId="190" fontId="5" fillId="0" borderId="0" xfId="0" applyNumberFormat="1" applyFont="1" applyFill="1" applyAlignment="1">
      <alignment horizontal="right"/>
    </xf>
    <xf numFmtId="0" fontId="7" fillId="0" borderId="0" xfId="0" applyFont="1" applyFill="1" applyBorder="1" applyAlignment="1">
      <alignment horizontal="right" wrapText="1"/>
    </xf>
    <xf numFmtId="0" fontId="7" fillId="0" borderId="0" xfId="0" applyFont="1" applyBorder="1" applyAlignment="1">
      <alignment horizontal="right" wrapText="1"/>
    </xf>
    <xf numFmtId="0" fontId="5" fillId="0" borderId="0" xfId="0" applyFont="1" applyAlignment="1">
      <alignment wrapText="1"/>
    </xf>
    <xf numFmtId="0" fontId="16" fillId="0" borderId="0" xfId="0" applyFont="1"/>
    <xf numFmtId="0" fontId="17" fillId="0" borderId="0" xfId="0" applyFont="1" applyBorder="1" applyAlignment="1">
      <alignment horizontal="center"/>
    </xf>
    <xf numFmtId="190" fontId="16" fillId="0" borderId="0" xfId="0" applyNumberFormat="1" applyFont="1" applyAlignment="1">
      <alignment horizontal="right"/>
    </xf>
    <xf numFmtId="190" fontId="18" fillId="0" borderId="0" xfId="0" applyNumberFormat="1" applyFont="1" applyAlignment="1">
      <alignment horizontal="right"/>
    </xf>
    <xf numFmtId="190" fontId="18" fillId="0" borderId="0" xfId="0" applyNumberFormat="1" applyFont="1" applyAlignment="1">
      <alignment horizontal="left"/>
    </xf>
    <xf numFmtId="190" fontId="18" fillId="0" borderId="0" xfId="0" applyNumberFormat="1" applyFont="1"/>
    <xf numFmtId="190" fontId="18" fillId="0" borderId="0" xfId="0" applyNumberFormat="1" applyFont="1" applyAlignment="1"/>
    <xf numFmtId="0" fontId="16" fillId="0" borderId="0" xfId="0" applyFont="1" applyAlignment="1">
      <alignment wrapText="1"/>
    </xf>
    <xf numFmtId="189" fontId="3" fillId="0" borderId="0" xfId="0" applyNumberFormat="1" applyFont="1"/>
    <xf numFmtId="189" fontId="5" fillId="0" borderId="0" xfId="0" applyNumberFormat="1" applyFont="1"/>
    <xf numFmtId="0" fontId="5" fillId="0" borderId="3" xfId="0" applyFont="1" applyBorder="1" applyAlignment="1">
      <alignment horizontal="left" wrapText="1"/>
    </xf>
    <xf numFmtId="0" fontId="7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indent="3"/>
    </xf>
    <xf numFmtId="189" fontId="2" fillId="0" borderId="0" xfId="0" applyNumberFormat="1" applyFont="1"/>
    <xf numFmtId="189" fontId="2" fillId="0" borderId="0" xfId="0" applyNumberFormat="1" applyFont="1" applyAlignment="1">
      <alignment horizontal="right"/>
    </xf>
    <xf numFmtId="189" fontId="7" fillId="0" borderId="0" xfId="0" applyNumberFormat="1" applyFont="1"/>
    <xf numFmtId="189" fontId="7" fillId="0" borderId="0" xfId="0" applyNumberFormat="1" applyFont="1" applyBorder="1" applyAlignment="1">
      <alignment horizontal="right" indent="1"/>
    </xf>
    <xf numFmtId="1" fontId="7" fillId="0" borderId="0" xfId="0" applyNumberFormat="1" applyFont="1" applyAlignment="1">
      <alignment horizontal="right"/>
    </xf>
    <xf numFmtId="0" fontId="8" fillId="0" borderId="0" xfId="0" applyFont="1" applyFill="1" applyBorder="1" applyAlignment="1">
      <alignment horizontal="center"/>
    </xf>
    <xf numFmtId="190" fontId="2" fillId="0" borderId="0" xfId="0" applyNumberFormat="1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right" wrapText="1"/>
    </xf>
    <xf numFmtId="190" fontId="4" fillId="0" borderId="0" xfId="0" applyNumberFormat="1" applyFont="1" applyFill="1" applyAlignment="1">
      <alignment horizontal="right" wrapText="1"/>
    </xf>
    <xf numFmtId="190" fontId="6" fillId="0" borderId="0" xfId="0" applyNumberFormat="1" applyFont="1" applyFill="1" applyAlignment="1">
      <alignment horizontal="right" wrapText="1" indent="1"/>
    </xf>
    <xf numFmtId="190" fontId="6" fillId="0" borderId="0" xfId="0" applyNumberFormat="1" applyFont="1" applyFill="1" applyAlignment="1">
      <alignment horizontal="right"/>
    </xf>
    <xf numFmtId="190" fontId="4" fillId="0" borderId="0" xfId="0" applyNumberFormat="1" applyFont="1" applyFill="1" applyAlignment="1">
      <alignment horizontal="left" wrapText="1"/>
    </xf>
    <xf numFmtId="190" fontId="6" fillId="0" borderId="0" xfId="0" applyNumberFormat="1" applyFont="1" applyFill="1" applyAlignment="1">
      <alignment horizontal="left" vertical="top" wrapText="1" indent="1"/>
    </xf>
    <xf numFmtId="190" fontId="6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wrapText="1"/>
    </xf>
    <xf numFmtId="0" fontId="3" fillId="0" borderId="0" xfId="0" applyFont="1" applyFill="1"/>
    <xf numFmtId="0" fontId="0" fillId="0" borderId="0" xfId="0" applyNumberFormat="1" applyAlignment="1">
      <alignment horizontal="right"/>
    </xf>
    <xf numFmtId="0" fontId="2" fillId="0" borderId="0" xfId="2" applyFont="1" applyFill="1"/>
    <xf numFmtId="0" fontId="5" fillId="0" borderId="0" xfId="3" applyFont="1"/>
    <xf numFmtId="0" fontId="5" fillId="2" borderId="0" xfId="0" applyFont="1" applyFill="1"/>
    <xf numFmtId="1" fontId="2" fillId="0" borderId="0" xfId="0" applyNumberFormat="1" applyFont="1" applyFill="1" applyBorder="1"/>
    <xf numFmtId="1" fontId="5" fillId="0" borderId="0" xfId="0" applyNumberFormat="1" applyFont="1" applyFill="1" applyBorder="1"/>
    <xf numFmtId="1" fontId="19" fillId="0" borderId="0" xfId="0" applyNumberFormat="1" applyFont="1" applyFill="1"/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vertical="top"/>
    </xf>
    <xf numFmtId="0" fontId="4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left" indent="1"/>
    </xf>
    <xf numFmtId="0" fontId="21" fillId="0" borderId="0" xfId="0" applyFont="1" applyBorder="1"/>
    <xf numFmtId="0" fontId="5" fillId="0" borderId="0" xfId="0" applyFont="1" applyAlignment="1">
      <alignment horizontal="right" wrapText="1"/>
    </xf>
    <xf numFmtId="0" fontId="4" fillId="0" borderId="0" xfId="0" applyFont="1" applyBorder="1" applyAlignment="1">
      <alignment horizontal="center" vertical="top"/>
    </xf>
    <xf numFmtId="2" fontId="5" fillId="0" borderId="0" xfId="0" applyNumberFormat="1" applyFont="1" applyAlignment="1">
      <alignment horizontal="right" wrapText="1"/>
    </xf>
    <xf numFmtId="190" fontId="5" fillId="0" borderId="0" xfId="0" applyNumberFormat="1" applyFont="1" applyAlignment="1">
      <alignment horizontal="right" wrapText="1"/>
    </xf>
    <xf numFmtId="190" fontId="5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2" fontId="2" fillId="0" borderId="0" xfId="0" applyNumberFormat="1" applyFont="1" applyAlignment="1">
      <alignment horizontal="right" wrapText="1"/>
    </xf>
    <xf numFmtId="190" fontId="2" fillId="0" borderId="0" xfId="0" applyNumberFormat="1" applyFont="1" applyAlignment="1">
      <alignment horizontal="right" wrapText="1"/>
    </xf>
    <xf numFmtId="190" fontId="2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right" wrapText="1"/>
    </xf>
    <xf numFmtId="2" fontId="7" fillId="0" borderId="0" xfId="0" applyNumberFormat="1" applyFont="1" applyAlignment="1">
      <alignment horizontal="right" wrapText="1"/>
    </xf>
    <xf numFmtId="190" fontId="7" fillId="0" borderId="0" xfId="0" applyNumberFormat="1" applyFont="1" applyAlignment="1">
      <alignment horizontal="right" wrapText="1"/>
    </xf>
    <xf numFmtId="190" fontId="7" fillId="0" borderId="0" xfId="0" applyNumberFormat="1" applyFont="1" applyAlignment="1">
      <alignment horizontal="right"/>
    </xf>
    <xf numFmtId="2" fontId="12" fillId="0" borderId="0" xfId="0" applyNumberFormat="1" applyFont="1" applyAlignment="1">
      <alignment vertical="top"/>
    </xf>
    <xf numFmtId="190" fontId="12" fillId="0" borderId="0" xfId="0" applyNumberFormat="1" applyFont="1" applyAlignment="1">
      <alignment vertical="top"/>
    </xf>
    <xf numFmtId="190" fontId="11" fillId="0" borderId="0" xfId="0" applyNumberFormat="1" applyFont="1" applyAlignment="1">
      <alignment horizontal="right"/>
    </xf>
    <xf numFmtId="0" fontId="12" fillId="0" borderId="0" xfId="0" applyFont="1" applyAlignment="1">
      <alignment horizontal="left" vertical="top" indent="1"/>
    </xf>
    <xf numFmtId="0" fontId="2" fillId="0" borderId="11" xfId="0" applyFont="1" applyBorder="1"/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wrapText="1"/>
    </xf>
    <xf numFmtId="0" fontId="5" fillId="0" borderId="0" xfId="0" applyFont="1" applyBorder="1" applyAlignment="1">
      <alignment horizontal="center"/>
    </xf>
    <xf numFmtId="0" fontId="22" fillId="0" borderId="12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wrapText="1"/>
    </xf>
    <xf numFmtId="0" fontId="5" fillId="0" borderId="14" xfId="0" applyFont="1" applyBorder="1" applyAlignment="1">
      <alignment horizontal="center"/>
    </xf>
    <xf numFmtId="0" fontId="5" fillId="0" borderId="0" xfId="0" applyFont="1" applyAlignment="1"/>
    <xf numFmtId="0" fontId="2" fillId="0" borderId="0" xfId="0" applyFont="1" applyAlignment="1"/>
    <xf numFmtId="0" fontId="9" fillId="0" borderId="0" xfId="0" applyFont="1" applyAlignment="1"/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189" fontId="12" fillId="0" borderId="0" xfId="0" applyNumberFormat="1" applyFont="1" applyAlignment="1">
      <alignment horizontal="left" vertical="top" wrapText="1" indent="1"/>
    </xf>
    <xf numFmtId="190" fontId="12" fillId="0" borderId="0" xfId="0" applyNumberFormat="1" applyFont="1" applyBorder="1" applyAlignment="1">
      <alignment horizontal="left" vertical="top" wrapText="1" indent="1"/>
    </xf>
    <xf numFmtId="190" fontId="12" fillId="0" borderId="0" xfId="0" applyNumberFormat="1" applyFont="1" applyAlignment="1">
      <alignment horizontal="left" vertical="top" wrapText="1" indent="1"/>
    </xf>
    <xf numFmtId="0" fontId="5" fillId="0" borderId="0" xfId="0" applyFont="1" applyBorder="1" applyAlignment="1">
      <alignment wrapText="1"/>
    </xf>
    <xf numFmtId="0" fontId="5" fillId="0" borderId="0" xfId="0" applyFont="1" applyFill="1" applyAlignment="1">
      <alignment horizontal="right" wrapText="1"/>
    </xf>
    <xf numFmtId="0" fontId="0" fillId="0" borderId="0" xfId="0" applyAlignment="1">
      <alignment horizontal="right"/>
    </xf>
    <xf numFmtId="0" fontId="5" fillId="0" borderId="0" xfId="0" applyFont="1" applyBorder="1"/>
    <xf numFmtId="1" fontId="5" fillId="0" borderId="0" xfId="0" applyNumberFormat="1" applyFont="1"/>
    <xf numFmtId="189" fontId="5" fillId="0" borderId="0" xfId="0" applyNumberFormat="1" applyFont="1" applyAlignment="1">
      <alignment wrapText="1"/>
    </xf>
    <xf numFmtId="190" fontId="5" fillId="0" borderId="0" xfId="0" applyNumberFormat="1" applyFont="1" applyBorder="1" applyAlignment="1">
      <alignment wrapText="1"/>
    </xf>
    <xf numFmtId="190" fontId="5" fillId="0" borderId="0" xfId="0" applyNumberFormat="1" applyFont="1" applyAlignment="1">
      <alignment wrapText="1"/>
    </xf>
    <xf numFmtId="1" fontId="5" fillId="0" borderId="0" xfId="0" applyNumberFormat="1" applyFont="1" applyFill="1" applyAlignment="1">
      <alignment horizontal="right" wrapText="1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5" fillId="0" borderId="0" xfId="0" applyFont="1" applyFill="1" applyBorder="1"/>
    <xf numFmtId="0" fontId="11" fillId="0" borderId="1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wrapText="1"/>
    </xf>
    <xf numFmtId="0" fontId="5" fillId="0" borderId="0" xfId="0" applyFont="1" applyAlignment="1">
      <alignment horizontal="left" indent="1"/>
    </xf>
    <xf numFmtId="0" fontId="11" fillId="0" borderId="7" xfId="0" applyFont="1" applyBorder="1" applyAlignment="1">
      <alignment horizontal="center"/>
    </xf>
    <xf numFmtId="0" fontId="23" fillId="0" borderId="0" xfId="0" applyFont="1" applyBorder="1" applyAlignment="1">
      <alignment horizontal="right" wrapText="1" indent="1"/>
    </xf>
    <xf numFmtId="0" fontId="23" fillId="0" borderId="0" xfId="0" applyFont="1" applyBorder="1" applyAlignment="1">
      <alignment horizontal="right" wrapText="1"/>
    </xf>
    <xf numFmtId="0" fontId="23" fillId="0" borderId="0" xfId="0" applyFont="1" applyBorder="1" applyAlignment="1">
      <alignment horizontal="right"/>
    </xf>
    <xf numFmtId="0" fontId="23" fillId="0" borderId="0" xfId="0" applyFont="1" applyAlignment="1">
      <alignment horizontal="right" wrapText="1"/>
    </xf>
    <xf numFmtId="0" fontId="11" fillId="0" borderId="1" xfId="0" applyFont="1" applyBorder="1" applyAlignment="1">
      <alignment horizontal="center"/>
    </xf>
    <xf numFmtId="0" fontId="5" fillId="0" borderId="0" xfId="0" applyFont="1" applyAlignment="1">
      <alignment horizontal="left" indent="2"/>
    </xf>
    <xf numFmtId="0" fontId="21" fillId="0" borderId="7" xfId="0" applyFont="1" applyBorder="1" applyAlignment="1">
      <alignment horizontal="center"/>
    </xf>
    <xf numFmtId="0" fontId="24" fillId="0" borderId="0" xfId="0" applyFont="1" applyBorder="1" applyAlignment="1">
      <alignment horizontal="right" wrapText="1" indent="1"/>
    </xf>
    <xf numFmtId="0" fontId="24" fillId="0" borderId="0" xfId="0" applyFont="1" applyBorder="1" applyAlignment="1">
      <alignment horizontal="right" wrapText="1"/>
    </xf>
    <xf numFmtId="0" fontId="24" fillId="0" borderId="0" xfId="0" applyFont="1" applyBorder="1" applyAlignment="1">
      <alignment horizontal="right"/>
    </xf>
    <xf numFmtId="0" fontId="24" fillId="0" borderId="0" xfId="0" applyFont="1" applyAlignment="1">
      <alignment horizontal="right" wrapText="1"/>
    </xf>
    <xf numFmtId="0" fontId="21" fillId="0" borderId="1" xfId="0" applyFont="1" applyBorder="1" applyAlignment="1">
      <alignment horizontal="center"/>
    </xf>
    <xf numFmtId="0" fontId="5" fillId="0" borderId="0" xfId="0" applyFont="1" applyBorder="1" applyAlignment="1">
      <alignment horizontal="left" indent="2"/>
    </xf>
    <xf numFmtId="0" fontId="23" fillId="0" borderId="0" xfId="0" applyFont="1" applyAlignment="1">
      <alignment horizontal="right" indent="1"/>
    </xf>
    <xf numFmtId="0" fontId="23" fillId="0" borderId="0" xfId="0" applyFont="1"/>
    <xf numFmtId="0" fontId="5" fillId="0" borderId="0" xfId="0" applyFont="1" applyBorder="1" applyAlignment="1">
      <alignment horizontal="left" indent="3"/>
    </xf>
    <xf numFmtId="0" fontId="25" fillId="0" borderId="7" xfId="0" applyFont="1" applyBorder="1" applyAlignment="1">
      <alignment horizontal="center"/>
    </xf>
    <xf numFmtId="0" fontId="26" fillId="0" borderId="0" xfId="0" applyFont="1" applyBorder="1" applyAlignment="1">
      <alignment horizontal="right" wrapText="1" indent="1"/>
    </xf>
    <xf numFmtId="0" fontId="26" fillId="0" borderId="0" xfId="0" applyFont="1" applyBorder="1" applyAlignment="1">
      <alignment horizontal="right" wrapText="1"/>
    </xf>
    <xf numFmtId="0" fontId="26" fillId="0" borderId="0" xfId="0" applyFont="1" applyBorder="1" applyAlignment="1">
      <alignment horizontal="right"/>
    </xf>
    <xf numFmtId="0" fontId="26" fillId="0" borderId="0" xfId="0" applyFont="1" applyAlignment="1">
      <alignment horizontal="right" wrapText="1"/>
    </xf>
    <xf numFmtId="0" fontId="25" fillId="0" borderId="1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24" fillId="0" borderId="7" xfId="0" applyFont="1" applyBorder="1" applyAlignment="1">
      <alignment horizontal="right" wrapText="1"/>
    </xf>
    <xf numFmtId="0" fontId="23" fillId="0" borderId="0" xfId="0" quotePrefix="1" applyNumberFormat="1" applyFont="1" applyFill="1" applyAlignment="1">
      <alignment horizontal="right" indent="1"/>
    </xf>
    <xf numFmtId="0" fontId="23" fillId="0" borderId="0" xfId="0" quotePrefix="1" applyNumberFormat="1" applyFont="1" applyFill="1"/>
    <xf numFmtId="0" fontId="23" fillId="0" borderId="0" xfId="0" quotePrefix="1" applyNumberFormat="1" applyFont="1" applyFill="1" applyAlignment="1">
      <alignment horizontal="right"/>
    </xf>
    <xf numFmtId="0" fontId="5" fillId="0" borderId="0" xfId="0" applyFont="1" applyFill="1" applyBorder="1" applyAlignment="1">
      <alignment horizontal="left" indent="2"/>
    </xf>
    <xf numFmtId="0" fontId="11" fillId="0" borderId="7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4" fillId="0" borderId="0" xfId="0" applyFont="1" applyAlignment="1">
      <alignment horizontal="right" wrapText="1" indent="1"/>
    </xf>
    <xf numFmtId="0" fontId="24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0" fontId="5" fillId="0" borderId="15" xfId="0" applyFont="1" applyBorder="1" applyAlignment="1">
      <alignment horizontal="left" wrapText="1"/>
    </xf>
    <xf numFmtId="0" fontId="5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/>
    <xf numFmtId="0" fontId="8" fillId="0" borderId="0" xfId="0" applyFont="1" applyAlignment="1">
      <alignment horizontal="right"/>
    </xf>
    <xf numFmtId="2" fontId="23" fillId="0" borderId="0" xfId="2" applyNumberFormat="1" applyFont="1" applyAlignment="1">
      <alignment horizontal="right" indent="1"/>
    </xf>
    <xf numFmtId="2" fontId="23" fillId="0" borderId="0" xfId="2" applyNumberFormat="1" applyFont="1" applyAlignment="1">
      <alignment horizontal="right" wrapText="1"/>
    </xf>
    <xf numFmtId="0" fontId="23" fillId="0" borderId="0" xfId="2" applyFont="1" applyAlignment="1">
      <alignment horizontal="right" wrapText="1"/>
    </xf>
    <xf numFmtId="0" fontId="23" fillId="0" borderId="0" xfId="2" applyFont="1" applyAlignment="1">
      <alignment horizontal="right"/>
    </xf>
    <xf numFmtId="2" fontId="24" fillId="0" borderId="0" xfId="2" applyNumberFormat="1" applyFont="1" applyAlignment="1">
      <alignment horizontal="right" indent="1"/>
    </xf>
    <xf numFmtId="2" fontId="24" fillId="0" borderId="0" xfId="2" applyNumberFormat="1" applyFont="1" applyAlignment="1">
      <alignment horizontal="right" wrapText="1"/>
    </xf>
    <xf numFmtId="0" fontId="24" fillId="0" borderId="0" xfId="2" applyFont="1" applyAlignment="1">
      <alignment horizontal="right" wrapText="1"/>
    </xf>
    <xf numFmtId="0" fontId="24" fillId="0" borderId="0" xfId="2" applyFont="1" applyAlignment="1">
      <alignment horizontal="right"/>
    </xf>
    <xf numFmtId="2" fontId="23" fillId="0" borderId="0" xfId="2" applyNumberFormat="1" applyFont="1" applyAlignment="1">
      <alignment horizontal="right"/>
    </xf>
    <xf numFmtId="0" fontId="23" fillId="0" borderId="0" xfId="2" applyFont="1" applyAlignment="1"/>
    <xf numFmtId="2" fontId="27" fillId="0" borderId="0" xfId="2" applyNumberFormat="1" applyFont="1" applyAlignment="1">
      <alignment horizontal="right" indent="1"/>
    </xf>
    <xf numFmtId="2" fontId="26" fillId="0" borderId="0" xfId="2" applyNumberFormat="1" applyFont="1" applyAlignment="1">
      <alignment horizontal="right" wrapText="1"/>
    </xf>
    <xf numFmtId="0" fontId="26" fillId="0" borderId="0" xfId="2" applyFont="1" applyAlignment="1">
      <alignment horizontal="right" wrapText="1"/>
    </xf>
    <xf numFmtId="0" fontId="26" fillId="0" borderId="0" xfId="2" applyFont="1" applyAlignment="1">
      <alignment horizontal="right"/>
    </xf>
    <xf numFmtId="2" fontId="23" fillId="0" borderId="0" xfId="2" applyNumberFormat="1" applyFont="1" applyFill="1" applyAlignment="1">
      <alignment horizontal="right"/>
    </xf>
    <xf numFmtId="0" fontId="23" fillId="0" borderId="0" xfId="2" applyFont="1" applyFill="1" applyAlignment="1"/>
    <xf numFmtId="2" fontId="23" fillId="0" borderId="0" xfId="2" applyNumberFormat="1" applyFont="1" applyFill="1" applyAlignment="1">
      <alignment horizontal="right" wrapText="1"/>
    </xf>
    <xf numFmtId="0" fontId="23" fillId="0" borderId="0" xfId="2" applyFont="1" applyFill="1" applyAlignment="1">
      <alignment horizontal="right" wrapText="1"/>
    </xf>
    <xf numFmtId="0" fontId="23" fillId="0" borderId="0" xfId="2" applyFont="1" applyFill="1" applyAlignment="1">
      <alignment horizontal="right"/>
    </xf>
    <xf numFmtId="0" fontId="11" fillId="0" borderId="3" xfId="2" applyFont="1" applyBorder="1" applyAlignment="1">
      <alignment horizontal="center" vertical="center" wrapText="1"/>
    </xf>
    <xf numFmtId="0" fontId="11" fillId="0" borderId="3" xfId="2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right"/>
    </xf>
    <xf numFmtId="0" fontId="5" fillId="0" borderId="7" xfId="0" applyFont="1" applyBorder="1" applyAlignment="1">
      <alignment horizontal="left" indent="2"/>
    </xf>
    <xf numFmtId="0" fontId="11" fillId="0" borderId="0" xfId="0" applyFont="1" applyBorder="1" applyAlignment="1">
      <alignment horizontal="right" wrapText="1" indent="1"/>
    </xf>
    <xf numFmtId="0" fontId="11" fillId="0" borderId="0" xfId="0" applyFont="1" applyBorder="1" applyAlignment="1">
      <alignment horizontal="right" wrapText="1"/>
    </xf>
    <xf numFmtId="0" fontId="11" fillId="0" borderId="0" xfId="0" applyFont="1" applyBorder="1" applyAlignment="1">
      <alignment horizontal="right"/>
    </xf>
    <xf numFmtId="0" fontId="11" fillId="0" borderId="0" xfId="0" applyFont="1" applyAlignment="1">
      <alignment horizontal="right"/>
    </xf>
    <xf numFmtId="0" fontId="2" fillId="0" borderId="7" xfId="0" applyFont="1" applyBorder="1"/>
    <xf numFmtId="0" fontId="21" fillId="0" borderId="0" xfId="0" applyFont="1" applyBorder="1" applyAlignment="1">
      <alignment horizontal="right" wrapText="1" indent="1"/>
    </xf>
    <xf numFmtId="0" fontId="21" fillId="0" borderId="0" xfId="0" applyFont="1" applyBorder="1" applyAlignment="1">
      <alignment horizontal="right" wrapText="1"/>
    </xf>
    <xf numFmtId="0" fontId="21" fillId="0" borderId="0" xfId="0" applyFont="1" applyBorder="1" applyAlignment="1">
      <alignment horizontal="right"/>
    </xf>
    <xf numFmtId="0" fontId="21" fillId="0" borderId="0" xfId="0" applyFont="1" applyAlignment="1">
      <alignment horizontal="right"/>
    </xf>
    <xf numFmtId="0" fontId="5" fillId="0" borderId="7" xfId="0" applyFont="1" applyBorder="1" applyAlignment="1">
      <alignment horizontal="left" indent="3"/>
    </xf>
    <xf numFmtId="0" fontId="11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horizontal="right" wrapText="1" indent="1"/>
    </xf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 wrapText="1"/>
    </xf>
    <xf numFmtId="0" fontId="7" fillId="0" borderId="7" xfId="0" applyFont="1" applyBorder="1" applyAlignment="1">
      <alignment horizontal="left"/>
    </xf>
    <xf numFmtId="0" fontId="25" fillId="0" borderId="0" xfId="0" applyFont="1" applyBorder="1" applyAlignment="1">
      <alignment horizontal="right" wrapText="1" indent="1"/>
    </xf>
    <xf numFmtId="0" fontId="25" fillId="0" borderId="0" xfId="0" applyFont="1" applyBorder="1" applyAlignment="1">
      <alignment horizontal="right" wrapText="1"/>
    </xf>
    <xf numFmtId="0" fontId="25" fillId="0" borderId="0" xfId="0" applyFont="1" applyBorder="1" applyAlignment="1">
      <alignment horizontal="right"/>
    </xf>
    <xf numFmtId="0" fontId="25" fillId="0" borderId="0" xfId="0" applyFont="1" applyAlignment="1">
      <alignment horizontal="right"/>
    </xf>
    <xf numFmtId="0" fontId="11" fillId="0" borderId="0" xfId="0" applyFont="1" applyFill="1" applyAlignment="1">
      <alignment horizontal="right" indent="1"/>
    </xf>
    <xf numFmtId="0" fontId="11" fillId="0" borderId="0" xfId="0" applyFont="1" applyFill="1"/>
    <xf numFmtId="0" fontId="2" fillId="0" borderId="17" xfId="0" applyFont="1" applyBorder="1"/>
    <xf numFmtId="0" fontId="21" fillId="0" borderId="0" xfId="0" applyFont="1" applyAlignment="1">
      <alignment horizontal="right" wrapText="1" indent="1"/>
    </xf>
    <xf numFmtId="0" fontId="21" fillId="0" borderId="0" xfId="0" applyFont="1" applyAlignment="1">
      <alignment horizontal="right" wrapText="1"/>
    </xf>
    <xf numFmtId="0" fontId="5" fillId="0" borderId="8" xfId="0" applyFont="1" applyBorder="1" applyAlignment="1">
      <alignment horizontal="left" wrapText="1"/>
    </xf>
    <xf numFmtId="0" fontId="5" fillId="0" borderId="16" xfId="0" applyFont="1" applyBorder="1" applyAlignment="1">
      <alignment horizontal="center" textRotation="90" wrapText="1"/>
    </xf>
    <xf numFmtId="0" fontId="5" fillId="0" borderId="16" xfId="0" applyFont="1" applyBorder="1" applyAlignment="1">
      <alignment horizontal="center" textRotation="90"/>
    </xf>
    <xf numFmtId="0" fontId="5" fillId="0" borderId="9" xfId="0" applyFont="1" applyFill="1" applyBorder="1" applyAlignment="1">
      <alignment horizontal="center" textRotation="90" wrapText="1"/>
    </xf>
    <xf numFmtId="0" fontId="5" fillId="0" borderId="8" xfId="0" applyFont="1" applyBorder="1" applyAlignment="1">
      <alignment horizontal="center" textRotation="90" wrapText="1"/>
    </xf>
    <xf numFmtId="0" fontId="5" fillId="0" borderId="9" xfId="0" applyFont="1" applyBorder="1" applyAlignment="1">
      <alignment horizontal="left" wrapText="1"/>
    </xf>
    <xf numFmtId="0" fontId="8" fillId="0" borderId="0" xfId="0" applyFont="1" applyAlignment="1">
      <alignment horizontal="left"/>
    </xf>
    <xf numFmtId="190" fontId="23" fillId="0" borderId="0" xfId="0" applyNumberFormat="1" applyFont="1" applyAlignment="1">
      <alignment horizontal="right" wrapText="1"/>
    </xf>
    <xf numFmtId="190" fontId="23" fillId="0" borderId="0" xfId="0" applyNumberFormat="1" applyFont="1" applyAlignment="1">
      <alignment horizontal="right"/>
    </xf>
    <xf numFmtId="0" fontId="11" fillId="0" borderId="1" xfId="0" applyFont="1" applyBorder="1" applyAlignment="1">
      <alignment horizontal="center" wrapText="1"/>
    </xf>
    <xf numFmtId="190" fontId="24" fillId="0" borderId="0" xfId="0" applyNumberFormat="1" applyFont="1" applyAlignment="1">
      <alignment horizontal="right" wrapText="1"/>
    </xf>
    <xf numFmtId="190" fontId="24" fillId="0" borderId="0" xfId="0" applyNumberFormat="1" applyFont="1" applyAlignment="1">
      <alignment horizontal="right"/>
    </xf>
    <xf numFmtId="0" fontId="21" fillId="0" borderId="1" xfId="0" applyFont="1" applyBorder="1" applyAlignment="1">
      <alignment horizontal="center" wrapText="1"/>
    </xf>
    <xf numFmtId="190" fontId="23" fillId="0" borderId="0" xfId="0" applyNumberFormat="1" applyFont="1"/>
    <xf numFmtId="190" fontId="26" fillId="0" borderId="0" xfId="0" applyNumberFormat="1" applyFont="1" applyAlignment="1">
      <alignment horizontal="right" wrapText="1"/>
    </xf>
    <xf numFmtId="190" fontId="26" fillId="0" borderId="0" xfId="0" applyNumberFormat="1" applyFont="1" applyAlignment="1">
      <alignment horizontal="right"/>
    </xf>
    <xf numFmtId="0" fontId="25" fillId="0" borderId="1" xfId="0" applyFont="1" applyBorder="1" applyAlignment="1">
      <alignment horizontal="center" wrapText="1"/>
    </xf>
    <xf numFmtId="0" fontId="7" fillId="0" borderId="0" xfId="0" applyFont="1" applyAlignment="1">
      <alignment horizontal="left" indent="1"/>
    </xf>
    <xf numFmtId="190" fontId="23" fillId="0" borderId="0" xfId="0" applyNumberFormat="1" applyFont="1" applyBorder="1" applyAlignment="1">
      <alignment horizontal="right" wrapText="1"/>
    </xf>
    <xf numFmtId="190" fontId="23" fillId="0" borderId="0" xfId="0" applyNumberFormat="1" applyFont="1" applyBorder="1" applyAlignment="1">
      <alignment horizontal="right"/>
    </xf>
    <xf numFmtId="0" fontId="11" fillId="0" borderId="9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190" fontId="23" fillId="0" borderId="0" xfId="0" applyNumberFormat="1" applyFont="1" applyFill="1"/>
    <xf numFmtId="0" fontId="5" fillId="0" borderId="12" xfId="0" applyFont="1" applyBorder="1" applyAlignment="1">
      <alignment horizontal="center" vertical="center" wrapText="1"/>
    </xf>
    <xf numFmtId="0" fontId="25" fillId="0" borderId="0" xfId="0" applyFont="1" applyAlignment="1">
      <alignment horizontal="right" wrapText="1"/>
    </xf>
    <xf numFmtId="0" fontId="28" fillId="0" borderId="1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/>
    </xf>
    <xf numFmtId="0" fontId="11" fillId="0" borderId="7" xfId="0" applyFont="1" applyBorder="1" applyAlignment="1">
      <alignment horizontal="right" wrapText="1"/>
    </xf>
    <xf numFmtId="0" fontId="21" fillId="0" borderId="7" xfId="0" applyFont="1" applyBorder="1" applyAlignment="1">
      <alignment horizontal="right" wrapText="1"/>
    </xf>
    <xf numFmtId="0" fontId="11" fillId="0" borderId="7" xfId="0" applyFont="1" applyBorder="1"/>
    <xf numFmtId="0" fontId="25" fillId="0" borderId="7" xfId="0" applyFont="1" applyBorder="1" applyAlignment="1">
      <alignment horizontal="right" wrapText="1"/>
    </xf>
    <xf numFmtId="0" fontId="21" fillId="0" borderId="17" xfId="0" applyFont="1" applyBorder="1" applyAlignment="1">
      <alignment horizontal="right" wrapText="1"/>
    </xf>
    <xf numFmtId="2" fontId="11" fillId="0" borderId="0" xfId="0" applyNumberFormat="1" applyFont="1" applyAlignment="1">
      <alignment horizontal="right" wrapText="1" indent="1"/>
    </xf>
    <xf numFmtId="2" fontId="21" fillId="0" borderId="0" xfId="0" applyNumberFormat="1" applyFont="1" applyAlignment="1">
      <alignment horizontal="right" wrapText="1" indent="1"/>
    </xf>
    <xf numFmtId="2" fontId="11" fillId="0" borderId="0" xfId="0" applyNumberFormat="1" applyFont="1" applyAlignment="1">
      <alignment horizontal="right" indent="1"/>
    </xf>
    <xf numFmtId="2" fontId="25" fillId="0" borderId="0" xfId="0" applyNumberFormat="1" applyFont="1" applyAlignment="1">
      <alignment horizontal="right" wrapText="1" indent="1"/>
    </xf>
    <xf numFmtId="190" fontId="5" fillId="0" borderId="7" xfId="0" applyNumberFormat="1" applyFont="1" applyBorder="1" applyAlignment="1">
      <alignment horizontal="right" wrapText="1"/>
    </xf>
    <xf numFmtId="190" fontId="2" fillId="0" borderId="7" xfId="0" applyNumberFormat="1" applyFont="1" applyBorder="1" applyAlignment="1">
      <alignment horizontal="right" wrapText="1"/>
    </xf>
    <xf numFmtId="190" fontId="5" fillId="0" borderId="0" xfId="0" applyNumberFormat="1" applyFont="1"/>
    <xf numFmtId="190" fontId="5" fillId="0" borderId="7" xfId="0" applyNumberFormat="1" applyFont="1" applyBorder="1"/>
    <xf numFmtId="190" fontId="7" fillId="0" borderId="7" xfId="0" applyNumberFormat="1" applyFont="1" applyBorder="1" applyAlignment="1">
      <alignment horizontal="right" wrapText="1"/>
    </xf>
    <xf numFmtId="190" fontId="2" fillId="0" borderId="17" xfId="0" applyNumberFormat="1" applyFont="1" applyBorder="1" applyAlignment="1">
      <alignment horizontal="right" wrapText="1"/>
    </xf>
    <xf numFmtId="49" fontId="5" fillId="0" borderId="0" xfId="0" applyNumberFormat="1" applyFont="1"/>
    <xf numFmtId="0" fontId="23" fillId="0" borderId="0" xfId="1" applyFont="1"/>
    <xf numFmtId="0" fontId="23" fillId="0" borderId="0" xfId="0" applyFont="1" applyFill="1" applyAlignment="1">
      <alignment horizontal="right"/>
    </xf>
    <xf numFmtId="189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23" fillId="0" borderId="0" xfId="0" applyNumberFormat="1" applyFont="1"/>
    <xf numFmtId="0" fontId="23" fillId="0" borderId="0" xfId="0" applyFont="1" applyFill="1" applyBorder="1" applyAlignment="1">
      <alignment horizontal="right"/>
    </xf>
    <xf numFmtId="0" fontId="23" fillId="0" borderId="18" xfId="0" applyFont="1" applyBorder="1" applyAlignment="1">
      <alignment horizontal="right"/>
    </xf>
    <xf numFmtId="49" fontId="22" fillId="0" borderId="12" xfId="0" applyNumberFormat="1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left" wrapText="1"/>
    </xf>
    <xf numFmtId="49" fontId="5" fillId="0" borderId="2" xfId="0" applyNumberFormat="1" applyFont="1" applyBorder="1" applyAlignment="1">
      <alignment horizontal="center"/>
    </xf>
    <xf numFmtId="49" fontId="9" fillId="0" borderId="0" xfId="0" applyNumberFormat="1" applyFont="1"/>
    <xf numFmtId="0" fontId="23" fillId="0" borderId="13" xfId="0" applyFont="1" applyBorder="1" applyAlignment="1">
      <alignment horizontal="center" textRotation="90" wrapText="1"/>
    </xf>
    <xf numFmtId="0" fontId="23" fillId="0" borderId="4" xfId="0" applyFont="1" applyBorder="1" applyAlignment="1">
      <alignment horizontal="center" textRotation="90" wrapText="1"/>
    </xf>
    <xf numFmtId="0" fontId="23" fillId="0" borderId="4" xfId="0" applyFont="1" applyFill="1" applyBorder="1" applyAlignment="1">
      <alignment horizontal="center" textRotation="90" wrapText="1"/>
    </xf>
    <xf numFmtId="0" fontId="23" fillId="0" borderId="5" xfId="0" applyFont="1" applyBorder="1" applyAlignment="1">
      <alignment horizontal="center" textRotation="90" wrapText="1"/>
    </xf>
    <xf numFmtId="0" fontId="23" fillId="0" borderId="3" xfId="0" applyFont="1" applyBorder="1" applyAlignment="1">
      <alignment horizontal="center" textRotation="90" wrapText="1"/>
    </xf>
    <xf numFmtId="0" fontId="5" fillId="0" borderId="0" xfId="4" applyFont="1"/>
    <xf numFmtId="0" fontId="5" fillId="0" borderId="7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5" fillId="0" borderId="0" xfId="4" applyFont="1" applyFill="1"/>
    <xf numFmtId="0" fontId="2" fillId="0" borderId="0" xfId="0" applyFont="1" applyFill="1"/>
    <xf numFmtId="0" fontId="29" fillId="0" borderId="0" xfId="0" applyFont="1"/>
    <xf numFmtId="0" fontId="19" fillId="0" borderId="0" xfId="0" applyFont="1" applyFill="1"/>
    <xf numFmtId="0" fontId="19" fillId="0" borderId="0" xfId="0" applyFont="1" applyAlignment="1">
      <alignment horizontal="right" wrapText="1"/>
    </xf>
    <xf numFmtId="0" fontId="19" fillId="0" borderId="7" xfId="0" applyFont="1" applyBorder="1" applyAlignment="1">
      <alignment horizontal="right"/>
    </xf>
    <xf numFmtId="0" fontId="30" fillId="0" borderId="0" xfId="0" applyFont="1"/>
    <xf numFmtId="0" fontId="5" fillId="0" borderId="13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right"/>
    </xf>
    <xf numFmtId="0" fontId="12" fillId="0" borderId="0" xfId="0" applyFont="1" applyBorder="1" applyAlignment="1">
      <alignment horizontal="left" vertical="top" wrapText="1" indent="1"/>
    </xf>
    <xf numFmtId="189" fontId="11" fillId="0" borderId="0" xfId="0" applyNumberFormat="1" applyFont="1" applyAlignment="1">
      <alignment wrapText="1"/>
    </xf>
    <xf numFmtId="0" fontId="11" fillId="0" borderId="0" xfId="0" applyFont="1" applyBorder="1" applyAlignment="1">
      <alignment wrapText="1"/>
    </xf>
    <xf numFmtId="1" fontId="23" fillId="0" borderId="0" xfId="0" applyNumberFormat="1" applyFont="1" applyAlignment="1">
      <alignment horizontal="right" wrapText="1"/>
    </xf>
    <xf numFmtId="2" fontId="23" fillId="0" borderId="0" xfId="0" applyNumberFormat="1" applyFont="1" applyAlignment="1">
      <alignment horizontal="right" wrapText="1"/>
    </xf>
    <xf numFmtId="2" fontId="23" fillId="0" borderId="7" xfId="0" applyNumberFormat="1" applyFont="1" applyBorder="1" applyAlignment="1">
      <alignment horizontal="right"/>
    </xf>
    <xf numFmtId="0" fontId="14" fillId="0" borderId="0" xfId="0" applyFont="1" applyBorder="1" applyAlignment="1">
      <alignment horizontal="center" vertical="top"/>
    </xf>
    <xf numFmtId="2" fontId="11" fillId="0" borderId="0" xfId="0" applyNumberFormat="1" applyFont="1"/>
    <xf numFmtId="2" fontId="21" fillId="0" borderId="0" xfId="0" applyNumberFormat="1" applyFont="1"/>
    <xf numFmtId="0" fontId="21" fillId="0" borderId="0" xfId="0" applyFont="1"/>
    <xf numFmtId="2" fontId="25" fillId="0" borderId="0" xfId="0" applyNumberFormat="1" applyFont="1" applyAlignment="1">
      <alignment horizontal="right" wrapText="1"/>
    </xf>
    <xf numFmtId="2" fontId="25" fillId="0" borderId="0" xfId="0" applyNumberFormat="1" applyFont="1"/>
    <xf numFmtId="0" fontId="25" fillId="0" borderId="0" xfId="0" applyFont="1"/>
    <xf numFmtId="2" fontId="11" fillId="0" borderId="0" xfId="0" applyNumberFormat="1" applyFont="1" applyFill="1"/>
    <xf numFmtId="0" fontId="31" fillId="0" borderId="5" xfId="0" applyFont="1" applyBorder="1" applyAlignment="1">
      <alignment horizontal="center" vertical="center" wrapText="1"/>
    </xf>
    <xf numFmtId="0" fontId="34" fillId="0" borderId="0" xfId="0" applyFont="1"/>
    <xf numFmtId="1" fontId="35" fillId="2" borderId="0" xfId="0" applyNumberFormat="1" applyFont="1" applyFill="1" applyBorder="1"/>
    <xf numFmtId="0" fontId="4" fillId="0" borderId="0" xfId="0" applyFont="1" applyBorder="1"/>
    <xf numFmtId="0" fontId="13" fillId="0" borderId="0" xfId="0" applyFont="1" applyAlignment="1"/>
    <xf numFmtId="0" fontId="36" fillId="0" borderId="0" xfId="0" applyFont="1" applyBorder="1" applyAlignment="1">
      <alignment horizontal="left" indent="1"/>
    </xf>
    <xf numFmtId="0" fontId="13" fillId="0" borderId="0" xfId="0" applyFont="1" applyBorder="1" applyAlignment="1">
      <alignment horizontal="left" indent="1"/>
    </xf>
    <xf numFmtId="1" fontId="5" fillId="0" borderId="0" xfId="0" applyNumberFormat="1" applyFont="1" applyAlignment="1">
      <alignment horizontal="right"/>
    </xf>
    <xf numFmtId="1" fontId="37" fillId="2" borderId="0" xfId="0" applyNumberFormat="1" applyFont="1" applyFill="1" applyBorder="1"/>
    <xf numFmtId="1" fontId="2" fillId="0" borderId="0" xfId="0" applyNumberFormat="1" applyFont="1"/>
    <xf numFmtId="1" fontId="5" fillId="0" borderId="0" xfId="0" applyNumberFormat="1" applyFont="1" applyBorder="1" applyAlignment="1">
      <alignment horizontal="right"/>
    </xf>
    <xf numFmtId="1" fontId="5" fillId="2" borderId="0" xfId="0" applyNumberFormat="1" applyFont="1" applyFill="1" applyBorder="1"/>
    <xf numFmtId="0" fontId="7" fillId="0" borderId="0" xfId="0" applyFont="1"/>
    <xf numFmtId="1" fontId="7" fillId="2" borderId="0" xfId="0" applyNumberFormat="1" applyFont="1" applyFill="1" applyBorder="1"/>
    <xf numFmtId="1" fontId="7" fillId="0" borderId="0" xfId="0" applyNumberFormat="1" applyFont="1"/>
    <xf numFmtId="1" fontId="2" fillId="0" borderId="0" xfId="0" applyNumberFormat="1" applyFont="1" applyFill="1"/>
    <xf numFmtId="1" fontId="2" fillId="0" borderId="0" xfId="0" applyNumberFormat="1" applyFont="1" applyFill="1" applyAlignment="1">
      <alignment horizontal="right"/>
    </xf>
    <xf numFmtId="1" fontId="5" fillId="0" borderId="0" xfId="0" applyNumberFormat="1" applyFont="1" applyFill="1"/>
    <xf numFmtId="1" fontId="38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1" fontId="35" fillId="2" borderId="0" xfId="0" applyNumberFormat="1" applyFont="1" applyFill="1" applyBorder="1" applyAlignment="1">
      <alignment horizontal="right"/>
    </xf>
    <xf numFmtId="1" fontId="5" fillId="0" borderId="0" xfId="0" applyNumberFormat="1" applyFont="1" applyBorder="1"/>
    <xf numFmtId="1" fontId="2" fillId="0" borderId="0" xfId="0" applyNumberFormat="1" applyFont="1" applyBorder="1"/>
    <xf numFmtId="1" fontId="35" fillId="0" borderId="0" xfId="0" applyNumberFormat="1" applyFont="1" applyBorder="1"/>
    <xf numFmtId="1" fontId="37" fillId="0" borderId="0" xfId="0" applyNumberFormat="1" applyFont="1" applyBorder="1"/>
    <xf numFmtId="0" fontId="12" fillId="0" borderId="0" xfId="0" applyFont="1" applyBorder="1" applyAlignment="1">
      <alignment horizontal="left" indent="2"/>
    </xf>
    <xf numFmtId="0" fontId="4" fillId="0" borderId="0" xfId="0" applyFont="1" applyAlignment="1">
      <alignment wrapText="1"/>
    </xf>
    <xf numFmtId="1" fontId="5" fillId="0" borderId="0" xfId="0" applyNumberFormat="1" applyFont="1" applyAlignment="1">
      <alignment horizontal="right" indent="1"/>
    </xf>
    <xf numFmtId="1" fontId="2" fillId="0" borderId="0" xfId="0" applyNumberFormat="1" applyFont="1" applyAlignment="1">
      <alignment horizontal="right" indent="1"/>
    </xf>
    <xf numFmtId="1" fontId="7" fillId="0" borderId="0" xfId="0" applyNumberFormat="1" applyFont="1" applyAlignment="1">
      <alignment horizontal="right" indent="1"/>
    </xf>
    <xf numFmtId="0" fontId="3" fillId="0" borderId="0" xfId="0" applyFont="1" applyBorder="1" applyAlignment="1">
      <alignment horizontal="left" indent="2"/>
    </xf>
    <xf numFmtId="1" fontId="2" fillId="0" borderId="0" xfId="0" applyNumberFormat="1" applyFont="1" applyFill="1" applyAlignment="1">
      <alignment horizontal="right" indent="1"/>
    </xf>
    <xf numFmtId="1" fontId="5" fillId="0" borderId="0" xfId="0" applyNumberFormat="1" applyFont="1" applyFill="1" applyAlignment="1">
      <alignment horizontal="right" indent="1"/>
    </xf>
    <xf numFmtId="0" fontId="8" fillId="0" borderId="0" xfId="0" quotePrefix="1" applyFont="1" applyAlignment="1">
      <alignment horizontal="left"/>
    </xf>
    <xf numFmtId="0" fontId="0" fillId="2" borderId="0" xfId="0" applyFill="1"/>
    <xf numFmtId="0" fontId="20" fillId="0" borderId="0" xfId="0" applyFont="1"/>
    <xf numFmtId="189" fontId="40" fillId="0" borderId="0" xfId="0" applyNumberFormat="1" applyFont="1"/>
    <xf numFmtId="0" fontId="5" fillId="0" borderId="0" xfId="0" applyFont="1" applyBorder="1" applyAlignment="1">
      <alignment vertical="top" wrapText="1"/>
    </xf>
    <xf numFmtId="0" fontId="9" fillId="2" borderId="0" xfId="0" applyFont="1" applyFill="1"/>
    <xf numFmtId="189" fontId="5" fillId="0" borderId="0" xfId="0" applyNumberFormat="1" applyFont="1" applyAlignment="1">
      <alignment horizontal="right" indent="1"/>
    </xf>
    <xf numFmtId="189" fontId="40" fillId="0" borderId="0" xfId="0" applyNumberFormat="1" applyFont="1" applyAlignment="1">
      <alignment horizontal="right"/>
    </xf>
    <xf numFmtId="189" fontId="5" fillId="0" borderId="0" xfId="0" applyNumberFormat="1" applyFont="1" applyAlignment="1">
      <alignment horizontal="right"/>
    </xf>
    <xf numFmtId="189" fontId="2" fillId="0" borderId="0" xfId="0" applyNumberFormat="1" applyFont="1" applyAlignment="1">
      <alignment horizontal="right" indent="1"/>
    </xf>
    <xf numFmtId="189" fontId="41" fillId="0" borderId="0" xfId="0" applyNumberFormat="1" applyFont="1" applyAlignment="1">
      <alignment horizontal="right"/>
    </xf>
    <xf numFmtId="1" fontId="2" fillId="0" borderId="0" xfId="0" applyNumberFormat="1" applyFont="1" applyBorder="1" applyAlignment="1">
      <alignment horizontal="right"/>
    </xf>
    <xf numFmtId="0" fontId="42" fillId="0" borderId="0" xfId="0" applyFont="1"/>
    <xf numFmtId="189" fontId="7" fillId="0" borderId="0" xfId="0" applyNumberFormat="1" applyFont="1" applyAlignment="1">
      <alignment horizontal="right" indent="1"/>
    </xf>
    <xf numFmtId="189" fontId="43" fillId="0" borderId="0" xfId="0" applyNumberFormat="1" applyFont="1" applyAlignment="1">
      <alignment horizontal="right"/>
    </xf>
    <xf numFmtId="189" fontId="7" fillId="0" borderId="0" xfId="0" applyNumberFormat="1" applyFont="1" applyAlignment="1">
      <alignment horizontal="right"/>
    </xf>
    <xf numFmtId="1" fontId="7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left" wrapText="1" indent="2"/>
    </xf>
    <xf numFmtId="0" fontId="2" fillId="0" borderId="7" xfId="0" applyFont="1" applyBorder="1" applyAlignment="1">
      <alignment horizontal="left" indent="1"/>
    </xf>
    <xf numFmtId="189" fontId="5" fillId="2" borderId="0" xfId="0" applyNumberFormat="1" applyFont="1" applyFill="1" applyAlignment="1">
      <alignment horizontal="right" indent="1"/>
    </xf>
    <xf numFmtId="189" fontId="40" fillId="2" borderId="0" xfId="0" applyNumberFormat="1" applyFont="1" applyFill="1" applyAlignment="1">
      <alignment horizontal="right"/>
    </xf>
    <xf numFmtId="189" fontId="5" fillId="2" borderId="0" xfId="0" applyNumberFormat="1" applyFont="1" applyFill="1" applyAlignment="1">
      <alignment horizontal="right"/>
    </xf>
    <xf numFmtId="1" fontId="5" fillId="2" borderId="0" xfId="0" applyNumberFormat="1" applyFont="1" applyFill="1" applyBorder="1" applyAlignment="1">
      <alignment horizontal="right"/>
    </xf>
    <xf numFmtId="189" fontId="9" fillId="2" borderId="0" xfId="0" applyNumberFormat="1" applyFont="1" applyFill="1" applyAlignment="1">
      <alignment horizontal="right" indent="1"/>
    </xf>
    <xf numFmtId="189" fontId="5" fillId="2" borderId="0" xfId="0" applyNumberFormat="1" applyFont="1" applyFill="1" applyBorder="1" applyAlignment="1">
      <alignment horizontal="right"/>
    </xf>
    <xf numFmtId="0" fontId="5" fillId="0" borderId="14" xfId="0" applyFont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193" fontId="0" fillId="0" borderId="0" xfId="0" applyNumberFormat="1" applyBorder="1"/>
    <xf numFmtId="0" fontId="11" fillId="0" borderId="0" xfId="0" applyFont="1" applyBorder="1"/>
    <xf numFmtId="189" fontId="5" fillId="0" borderId="0" xfId="0" applyNumberFormat="1" applyFont="1" applyBorder="1"/>
    <xf numFmtId="190" fontId="5" fillId="0" borderId="0" xfId="0" applyNumberFormat="1" applyFont="1" applyBorder="1"/>
    <xf numFmtId="189" fontId="2" fillId="0" borderId="0" xfId="0" applyNumberFormat="1" applyFont="1" applyBorder="1"/>
    <xf numFmtId="190" fontId="2" fillId="0" borderId="0" xfId="0" applyNumberFormat="1" applyFont="1" applyFill="1" applyBorder="1"/>
    <xf numFmtId="190" fontId="2" fillId="0" borderId="0" xfId="0" applyNumberFormat="1" applyFont="1" applyBorder="1"/>
    <xf numFmtId="189" fontId="8" fillId="0" borderId="0" xfId="0" applyNumberFormat="1" applyFont="1" applyBorder="1"/>
    <xf numFmtId="189" fontId="5" fillId="0" borderId="0" xfId="0" applyNumberFormat="1" applyFont="1" applyFill="1" applyAlignment="1">
      <alignment horizontal="right"/>
    </xf>
    <xf numFmtId="0" fontId="8" fillId="0" borderId="0" xfId="0" applyFont="1" applyBorder="1"/>
    <xf numFmtId="0" fontId="44" fillId="0" borderId="0" xfId="0" applyFont="1" applyBorder="1"/>
    <xf numFmtId="189" fontId="2" fillId="0" borderId="0" xfId="0" applyNumberFormat="1" applyFont="1" applyFill="1" applyAlignment="1">
      <alignment horizontal="right"/>
    </xf>
    <xf numFmtId="190" fontId="5" fillId="0" borderId="0" xfId="0" applyNumberFormat="1" applyFont="1" applyFill="1" applyBorder="1"/>
    <xf numFmtId="0" fontId="5" fillId="0" borderId="19" xfId="0" applyFont="1" applyBorder="1"/>
    <xf numFmtId="0" fontId="28" fillId="0" borderId="0" xfId="0" applyFont="1" applyFill="1"/>
    <xf numFmtId="0" fontId="3" fillId="0" borderId="0" xfId="0" applyFont="1" applyFill="1" applyBorder="1"/>
    <xf numFmtId="0" fontId="28" fillId="0" borderId="0" xfId="0" applyFont="1" applyFill="1" applyBorder="1"/>
    <xf numFmtId="0" fontId="45" fillId="0" borderId="0" xfId="0" applyFont="1"/>
    <xf numFmtId="0" fontId="45" fillId="0" borderId="0" xfId="0" applyFont="1" applyFill="1"/>
    <xf numFmtId="0" fontId="46" fillId="0" borderId="0" xfId="0" applyFont="1" applyFill="1" applyAlignment="1">
      <alignment horizontal="left" indent="1"/>
    </xf>
    <xf numFmtId="0" fontId="45" fillId="0" borderId="0" xfId="0" applyFont="1" applyAlignment="1"/>
    <xf numFmtId="194" fontId="45" fillId="0" borderId="0" xfId="0" applyNumberFormat="1" applyFont="1" applyAlignment="1">
      <alignment horizontal="right"/>
    </xf>
    <xf numFmtId="0" fontId="45" fillId="0" borderId="0" xfId="0" applyFont="1" applyBorder="1" applyAlignment="1">
      <alignment horizontal="center" vertical="top"/>
    </xf>
    <xf numFmtId="0" fontId="47" fillId="0" borderId="0" xfId="0" applyFont="1" applyFill="1" applyAlignment="1">
      <alignment horizontal="right"/>
    </xf>
    <xf numFmtId="0" fontId="47" fillId="0" borderId="1" xfId="0" applyFont="1" applyFill="1" applyBorder="1" applyAlignment="1">
      <alignment horizontal="left" indent="2"/>
    </xf>
    <xf numFmtId="0" fontId="30" fillId="0" borderId="0" xfId="0" applyFont="1" applyFill="1" applyAlignment="1">
      <alignment horizontal="right"/>
    </xf>
    <xf numFmtId="0" fontId="30" fillId="0" borderId="1" xfId="0" applyFont="1" applyFill="1" applyBorder="1" applyAlignment="1">
      <alignment horizontal="left" indent="1"/>
    </xf>
    <xf numFmtId="0" fontId="45" fillId="0" borderId="0" xfId="0" applyFont="1" applyFill="1" applyAlignment="1">
      <alignment horizontal="left" indent="1"/>
    </xf>
    <xf numFmtId="0" fontId="48" fillId="0" borderId="0" xfId="0" applyFont="1"/>
    <xf numFmtId="0" fontId="48" fillId="0" borderId="0" xfId="0" applyFont="1" applyFill="1"/>
    <xf numFmtId="0" fontId="47" fillId="0" borderId="0" xfId="0" applyFont="1"/>
    <xf numFmtId="0" fontId="30" fillId="0" borderId="0" xfId="0" applyFont="1" applyFill="1" applyBorder="1" applyAlignment="1">
      <alignment horizontal="right" wrapText="1"/>
    </xf>
    <xf numFmtId="0" fontId="30" fillId="0" borderId="1" xfId="0" applyFont="1" applyFill="1" applyBorder="1" applyAlignment="1">
      <alignment horizontal="left" wrapText="1"/>
    </xf>
    <xf numFmtId="0" fontId="5" fillId="0" borderId="20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15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49" fontId="5" fillId="0" borderId="0" xfId="0" applyNumberFormat="1" applyFont="1" applyAlignment="1">
      <alignment horizontal="right" indent="1"/>
    </xf>
    <xf numFmtId="49" fontId="5" fillId="0" borderId="0" xfId="0" applyNumberFormat="1" applyFont="1" applyAlignment="1">
      <alignment horizontal="right"/>
    </xf>
    <xf numFmtId="0" fontId="30" fillId="0" borderId="7" xfId="0" applyFont="1" applyBorder="1"/>
    <xf numFmtId="49" fontId="30" fillId="0" borderId="0" xfId="0" applyNumberFormat="1" applyFont="1" applyAlignment="1">
      <alignment horizontal="right" indent="1"/>
    </xf>
    <xf numFmtId="49" fontId="30" fillId="0" borderId="0" xfId="0" applyNumberFormat="1" applyFont="1" applyAlignment="1">
      <alignment horizontal="right"/>
    </xf>
    <xf numFmtId="0" fontId="30" fillId="0" borderId="1" xfId="0" applyFont="1" applyBorder="1"/>
    <xf numFmtId="0" fontId="19" fillId="0" borderId="0" xfId="0" applyFont="1"/>
    <xf numFmtId="0" fontId="19" fillId="0" borderId="7" xfId="0" applyFont="1" applyBorder="1" applyAlignment="1">
      <alignment horizontal="left"/>
    </xf>
    <xf numFmtId="0" fontId="19" fillId="0" borderId="0" xfId="0" applyFont="1" applyAlignment="1">
      <alignment horizontal="right" indent="1"/>
    </xf>
    <xf numFmtId="0" fontId="19" fillId="0" borderId="0" xfId="0" applyFont="1" applyAlignment="1">
      <alignment horizontal="right"/>
    </xf>
    <xf numFmtId="49" fontId="19" fillId="0" borderId="0" xfId="0" applyNumberFormat="1" applyFont="1" applyAlignment="1">
      <alignment horizontal="right"/>
    </xf>
    <xf numFmtId="0" fontId="19" fillId="0" borderId="1" xfId="0" applyFont="1" applyBorder="1" applyAlignment="1">
      <alignment horizontal="left"/>
    </xf>
    <xf numFmtId="0" fontId="30" fillId="0" borderId="17" xfId="0" applyFont="1" applyBorder="1"/>
    <xf numFmtId="0" fontId="30" fillId="0" borderId="11" xfId="0" applyFont="1" applyBorder="1"/>
    <xf numFmtId="0" fontId="5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right"/>
    </xf>
    <xf numFmtId="190" fontId="52" fillId="0" borderId="0" xfId="0" applyNumberFormat="1" applyFont="1" applyAlignment="1">
      <alignment horizontal="right" wrapText="1"/>
    </xf>
    <xf numFmtId="190" fontId="53" fillId="0" borderId="0" xfId="0" applyNumberFormat="1" applyFont="1" applyAlignment="1">
      <alignment horizontal="right" wrapText="1"/>
    </xf>
    <xf numFmtId="190" fontId="54" fillId="0" borderId="0" xfId="0" applyNumberFormat="1" applyFont="1" applyAlignment="1">
      <alignment horizontal="right" wrapText="1"/>
    </xf>
    <xf numFmtId="190" fontId="55" fillId="0" borderId="0" xfId="0" applyNumberFormat="1" applyFont="1" applyAlignment="1">
      <alignment horizontal="right" wrapText="1"/>
    </xf>
    <xf numFmtId="190" fontId="56" fillId="0" borderId="0" xfId="0" applyNumberFormat="1" applyFont="1" applyAlignment="1">
      <alignment horizontal="right" wrapText="1"/>
    </xf>
    <xf numFmtId="190" fontId="30" fillId="0" borderId="0" xfId="0" applyNumberFormat="1" applyFont="1"/>
    <xf numFmtId="190" fontId="12" fillId="0" borderId="0" xfId="0" applyNumberFormat="1" applyFont="1" applyAlignment="1">
      <alignment horizontal="left" indent="1"/>
    </xf>
    <xf numFmtId="0" fontId="30" fillId="0" borderId="0" xfId="0" applyFont="1" applyBorder="1"/>
    <xf numFmtId="190" fontId="11" fillId="0" borderId="0" xfId="0" applyNumberFormat="1" applyFont="1" applyAlignment="1">
      <alignment horizontal="left" indent="1"/>
    </xf>
    <xf numFmtId="0" fontId="5" fillId="0" borderId="0" xfId="0" applyNumberFormat="1" applyFont="1" applyAlignment="1">
      <alignment horizontal="right"/>
    </xf>
    <xf numFmtId="0" fontId="30" fillId="0" borderId="0" xfId="0" applyNumberFormat="1" applyFont="1" applyAlignment="1">
      <alignment horizontal="right"/>
    </xf>
    <xf numFmtId="0" fontId="19" fillId="0" borderId="0" xfId="0" applyNumberFormat="1" applyFont="1" applyAlignment="1">
      <alignment horizontal="right"/>
    </xf>
    <xf numFmtId="1" fontId="2" fillId="0" borderId="0" xfId="0" applyNumberFormat="1" applyFont="1" applyFill="1" applyAlignment="1">
      <alignment horizontal="right" wrapText="1"/>
    </xf>
    <xf numFmtId="1" fontId="7" fillId="0" borderId="0" xfId="0" applyNumberFormat="1" applyFont="1" applyFill="1" applyAlignment="1">
      <alignment horizontal="right" wrapText="1"/>
    </xf>
    <xf numFmtId="1" fontId="7" fillId="0" borderId="0" xfId="0" applyNumberFormat="1" applyFont="1" applyFill="1" applyAlignment="1">
      <alignment horizontal="right"/>
    </xf>
    <xf numFmtId="1" fontId="2" fillId="0" borderId="0" xfId="0" applyNumberFormat="1" applyFont="1" applyFill="1" applyBorder="1" applyAlignment="1">
      <alignment horizontal="right" wrapText="1"/>
    </xf>
    <xf numFmtId="1" fontId="5" fillId="0" borderId="0" xfId="0" applyNumberFormat="1" applyFont="1" applyFill="1" applyBorder="1" applyAlignment="1">
      <alignment horizontal="right" wrapText="1"/>
    </xf>
    <xf numFmtId="0" fontId="2" fillId="0" borderId="0" xfId="0" applyFont="1" applyFill="1" applyAlignment="1">
      <alignment horizontal="right" wrapText="1"/>
    </xf>
    <xf numFmtId="0" fontId="5" fillId="0" borderId="0" xfId="0" applyFont="1" applyBorder="1" applyAlignment="1">
      <alignment horizontal="center" vertical="center" wrapText="1"/>
    </xf>
    <xf numFmtId="0" fontId="4" fillId="0" borderId="0" xfId="0" applyFont="1"/>
    <xf numFmtId="190" fontId="13" fillId="0" borderId="0" xfId="0" applyNumberFormat="1" applyFont="1"/>
    <xf numFmtId="195" fontId="13" fillId="0" borderId="0" xfId="0" applyNumberFormat="1" applyFont="1"/>
    <xf numFmtId="195" fontId="36" fillId="0" borderId="0" xfId="0" applyNumberFormat="1" applyFont="1" applyAlignment="1">
      <alignment horizontal="left" vertical="top" indent="1"/>
    </xf>
    <xf numFmtId="0" fontId="36" fillId="0" borderId="0" xfId="0" applyFont="1" applyAlignment="1">
      <alignment horizontal="left" indent="1"/>
    </xf>
    <xf numFmtId="195" fontId="5" fillId="0" borderId="0" xfId="0" applyNumberFormat="1" applyFont="1" applyAlignment="1">
      <alignment horizontal="right" wrapText="1"/>
    </xf>
    <xf numFmtId="195" fontId="2" fillId="0" borderId="0" xfId="0" applyNumberFormat="1" applyFont="1" applyAlignment="1">
      <alignment horizontal="right" wrapText="1"/>
    </xf>
    <xf numFmtId="190" fontId="3" fillId="0" borderId="0" xfId="0" applyNumberFormat="1" applyFont="1"/>
    <xf numFmtId="195" fontId="3" fillId="0" borderId="0" xfId="0" applyNumberFormat="1" applyFont="1"/>
    <xf numFmtId="195" fontId="4" fillId="0" borderId="0" xfId="0" applyNumberFormat="1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Border="1" applyAlignment="1">
      <alignment horizontal="left" indent="1"/>
    </xf>
    <xf numFmtId="0" fontId="3" fillId="0" borderId="0" xfId="0" applyFont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0" xfId="0" applyFont="1" applyBorder="1" applyAlignment="1">
      <alignment horizontal="left" indent="1"/>
    </xf>
    <xf numFmtId="0" fontId="6" fillId="0" borderId="0" xfId="0" applyFont="1" applyAlignment="1">
      <alignment vertical="top" wrapText="1"/>
    </xf>
    <xf numFmtId="189" fontId="7" fillId="0" borderId="0" xfId="0" applyNumberFormat="1" applyFont="1" applyAlignment="1"/>
    <xf numFmtId="0" fontId="2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top" wrapText="1" indent="1"/>
    </xf>
    <xf numFmtId="0" fontId="35" fillId="0" borderId="0" xfId="0" applyFont="1" applyBorder="1"/>
    <xf numFmtId="0" fontId="2" fillId="0" borderId="0" xfId="0" applyFont="1" applyBorder="1"/>
    <xf numFmtId="0" fontId="7" fillId="0" borderId="0" xfId="0" applyFont="1" applyBorder="1"/>
    <xf numFmtId="194" fontId="6" fillId="0" borderId="0" xfId="0" applyNumberFormat="1" applyFont="1" applyBorder="1" applyAlignment="1">
      <alignment horizontal="left" vertical="top" wrapText="1" indent="1"/>
    </xf>
    <xf numFmtId="194" fontId="5" fillId="0" borderId="0" xfId="0" applyNumberFormat="1" applyFont="1" applyBorder="1"/>
    <xf numFmtId="194" fontId="5" fillId="0" borderId="0" xfId="0" applyNumberFormat="1" applyFont="1" applyBorder="1" applyAlignment="1">
      <alignment horizontal="right"/>
    </xf>
    <xf numFmtId="194" fontId="35" fillId="0" borderId="0" xfId="0" applyNumberFormat="1" applyFont="1" applyBorder="1"/>
    <xf numFmtId="194" fontId="2" fillId="0" borderId="0" xfId="0" applyNumberFormat="1" applyFont="1" applyBorder="1"/>
    <xf numFmtId="194" fontId="2" fillId="0" borderId="18" xfId="0" applyNumberFormat="1" applyFont="1" applyBorder="1"/>
    <xf numFmtId="0" fontId="6" fillId="0" borderId="0" xfId="0" applyFont="1" applyAlignment="1">
      <alignment horizontal="left" vertical="top" indent="1"/>
    </xf>
    <xf numFmtId="190" fontId="5" fillId="0" borderId="7" xfId="0" applyNumberFormat="1" applyFont="1" applyFill="1" applyBorder="1"/>
    <xf numFmtId="0" fontId="5" fillId="0" borderId="7" xfId="0" applyNumberFormat="1" applyFont="1" applyBorder="1" applyAlignment="1">
      <alignment horizontal="right" wrapText="1"/>
    </xf>
    <xf numFmtId="1" fontId="3" fillId="0" borderId="0" xfId="0" applyNumberFormat="1" applyFont="1"/>
    <xf numFmtId="190" fontId="5" fillId="0" borderId="0" xfId="0" applyNumberFormat="1" applyFont="1" applyBorder="1" applyAlignment="1">
      <alignment horizontal="right" vertical="center"/>
    </xf>
    <xf numFmtId="190" fontId="5" fillId="0" borderId="0" xfId="0" applyNumberFormat="1" applyFont="1" applyFill="1" applyAlignment="1">
      <alignment horizontal="right" wrapText="1"/>
    </xf>
    <xf numFmtId="190" fontId="5" fillId="0" borderId="0" xfId="0" applyNumberFormat="1" applyFont="1" applyFill="1"/>
    <xf numFmtId="190" fontId="2" fillId="0" borderId="0" xfId="0" applyNumberFormat="1" applyFont="1" applyFill="1" applyAlignment="1">
      <alignment horizontal="right" wrapText="1"/>
    </xf>
    <xf numFmtId="190" fontId="2" fillId="0" borderId="0" xfId="0" applyNumberFormat="1" applyFont="1"/>
    <xf numFmtId="0" fontId="13" fillId="0" borderId="0" xfId="0" applyFont="1" applyAlignment="1">
      <alignment horizontal="left" indent="1"/>
    </xf>
    <xf numFmtId="0" fontId="35" fillId="0" borderId="0" xfId="0" applyFont="1"/>
    <xf numFmtId="190" fontId="35" fillId="0" borderId="0" xfId="0" applyNumberFormat="1" applyFont="1" applyAlignment="1">
      <alignment horizontal="right" wrapText="1"/>
    </xf>
    <xf numFmtId="190" fontId="5" fillId="0" borderId="0" xfId="0" applyNumberFormat="1" applyFont="1" applyBorder="1" applyAlignment="1">
      <alignment horizontal="right" wrapText="1"/>
    </xf>
    <xf numFmtId="190" fontId="7" fillId="0" borderId="0" xfId="0" applyNumberFormat="1" applyFont="1" applyBorder="1" applyAlignment="1">
      <alignment horizontal="right" wrapText="1"/>
    </xf>
    <xf numFmtId="190" fontId="2" fillId="0" borderId="0" xfId="0" applyNumberFormat="1" applyFont="1" applyBorder="1" applyAlignment="1">
      <alignment horizontal="right" wrapText="1"/>
    </xf>
    <xf numFmtId="190" fontId="5" fillId="0" borderId="0" xfId="0" applyNumberFormat="1" applyFont="1" applyAlignment="1">
      <alignment horizontal="left"/>
    </xf>
    <xf numFmtId="190" fontId="35" fillId="0" borderId="0" xfId="0" applyNumberFormat="1" applyFont="1"/>
    <xf numFmtId="190" fontId="35" fillId="0" borderId="7" xfId="0" applyNumberFormat="1" applyFont="1" applyBorder="1" applyAlignment="1">
      <alignment horizontal="right" wrapText="1"/>
    </xf>
    <xf numFmtId="190" fontId="5" fillId="0" borderId="0" xfId="0" applyNumberFormat="1" applyFont="1" applyAlignment="1"/>
    <xf numFmtId="190" fontId="35" fillId="0" borderId="0" xfId="0" applyNumberFormat="1" applyFont="1" applyAlignment="1"/>
    <xf numFmtId="190" fontId="37" fillId="0" borderId="0" xfId="0" applyNumberFormat="1" applyFont="1" applyAlignment="1">
      <alignment horizontal="right" vertical="top" wrapText="1"/>
    </xf>
    <xf numFmtId="190" fontId="37" fillId="0" borderId="7" xfId="0" applyNumberFormat="1" applyFont="1" applyBorder="1" applyAlignment="1">
      <alignment horizontal="right" vertical="top" wrapText="1"/>
    </xf>
    <xf numFmtId="0" fontId="59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vertical="top"/>
    </xf>
    <xf numFmtId="0" fontId="4" fillId="0" borderId="0" xfId="0" applyFont="1" applyAlignment="1"/>
    <xf numFmtId="196" fontId="23" fillId="0" borderId="0" xfId="0" applyNumberFormat="1" applyFont="1" applyAlignment="1">
      <alignment horizontal="right" wrapText="1"/>
    </xf>
    <xf numFmtId="196" fontId="24" fillId="0" borderId="0" xfId="0" applyNumberFormat="1" applyFont="1" applyAlignment="1">
      <alignment horizontal="right" wrapText="1"/>
    </xf>
    <xf numFmtId="196" fontId="26" fillId="0" borderId="0" xfId="0" applyNumberFormat="1" applyFont="1" applyAlignment="1">
      <alignment horizontal="right" wrapText="1"/>
    </xf>
    <xf numFmtId="196" fontId="62" fillId="0" borderId="0" xfId="0" applyNumberFormat="1" applyFont="1" applyAlignment="1"/>
    <xf numFmtId="196" fontId="63" fillId="0" borderId="0" xfId="0" applyNumberFormat="1" applyFont="1" applyAlignment="1"/>
    <xf numFmtId="0" fontId="11" fillId="0" borderId="1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0" borderId="19" xfId="0" applyFont="1" applyBorder="1"/>
    <xf numFmtId="0" fontId="21" fillId="0" borderId="19" xfId="0" applyFont="1" applyBorder="1"/>
    <xf numFmtId="190" fontId="13" fillId="0" borderId="0" xfId="0" applyNumberFormat="1" applyFont="1" applyAlignment="1">
      <alignment horizontal="left" indent="1"/>
    </xf>
    <xf numFmtId="189" fontId="13" fillId="0" borderId="0" xfId="0" applyNumberFormat="1" applyFont="1" applyAlignment="1">
      <alignment horizontal="left" indent="1"/>
    </xf>
    <xf numFmtId="190" fontId="36" fillId="0" borderId="0" xfId="0" applyNumberFormat="1" applyFont="1" applyAlignment="1">
      <alignment horizontal="left" vertical="top" indent="1"/>
    </xf>
    <xf numFmtId="189" fontId="36" fillId="0" borderId="0" xfId="0" applyNumberFormat="1" applyFont="1" applyAlignment="1">
      <alignment horizontal="left" vertical="top" indent="1"/>
    </xf>
    <xf numFmtId="189" fontId="5" fillId="0" borderId="0" xfId="0" applyNumberFormat="1" applyFont="1" applyAlignment="1">
      <alignment horizontal="right" wrapText="1"/>
    </xf>
    <xf numFmtId="189" fontId="30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right" wrapText="1"/>
    </xf>
    <xf numFmtId="189" fontId="4" fillId="0" borderId="0" xfId="0" applyNumberFormat="1" applyFont="1" applyAlignment="1">
      <alignment horizontal="left" wrapText="1"/>
    </xf>
    <xf numFmtId="0" fontId="65" fillId="0" borderId="0" xfId="0" applyFont="1"/>
    <xf numFmtId="189" fontId="19" fillId="0" borderId="0" xfId="0" applyNumberFormat="1" applyFont="1" applyAlignment="1">
      <alignment horizontal="right" wrapText="1"/>
    </xf>
    <xf numFmtId="0" fontId="19" fillId="0" borderId="1" xfId="0" applyFont="1" applyBorder="1"/>
    <xf numFmtId="189" fontId="47" fillId="0" borderId="0" xfId="0" applyNumberFormat="1" applyFont="1" applyAlignment="1">
      <alignment horizontal="right" wrapText="1"/>
    </xf>
    <xf numFmtId="0" fontId="5" fillId="0" borderId="1" xfId="0" applyFont="1" applyBorder="1" applyAlignment="1">
      <alignment horizontal="left" indent="1"/>
    </xf>
    <xf numFmtId="0" fontId="47" fillId="0" borderId="0" xfId="0" applyFont="1" applyAlignment="1">
      <alignment horizontal="right" wrapText="1"/>
    </xf>
    <xf numFmtId="0" fontId="5" fillId="0" borderId="1" xfId="0" applyFont="1" applyBorder="1" applyAlignment="1">
      <alignment horizontal="left" wrapText="1" indent="1"/>
    </xf>
    <xf numFmtId="0" fontId="19" fillId="0" borderId="1" xfId="0" applyFont="1" applyBorder="1" applyAlignment="1">
      <alignment wrapText="1"/>
    </xf>
    <xf numFmtId="0" fontId="5" fillId="0" borderId="14" xfId="0" applyFont="1" applyBorder="1"/>
    <xf numFmtId="0" fontId="8" fillId="0" borderId="19" xfId="0" applyFont="1" applyBorder="1" applyAlignment="1">
      <alignment horizontal="center"/>
    </xf>
    <xf numFmtId="190" fontId="12" fillId="0" borderId="0" xfId="0" applyNumberFormat="1" applyFont="1" applyAlignment="1">
      <alignment horizontal="right" vertical="top"/>
    </xf>
    <xf numFmtId="189" fontId="0" fillId="0" borderId="0" xfId="0" applyNumberFormat="1"/>
    <xf numFmtId="3" fontId="0" fillId="0" borderId="0" xfId="0" applyNumberFormat="1"/>
    <xf numFmtId="1" fontId="66" fillId="0" borderId="0" xfId="0" applyNumberFormat="1" applyFont="1" applyAlignment="1">
      <alignment horizontal="right"/>
    </xf>
    <xf numFmtId="0" fontId="44" fillId="0" borderId="0" xfId="0" applyFont="1"/>
    <xf numFmtId="3" fontId="44" fillId="0" borderId="0" xfId="0" applyNumberFormat="1" applyFont="1"/>
    <xf numFmtId="1" fontId="67" fillId="0" borderId="0" xfId="0" applyNumberFormat="1" applyFont="1" applyAlignment="1">
      <alignment horizontal="right"/>
    </xf>
    <xf numFmtId="0" fontId="29" fillId="0" borderId="1" xfId="0" applyFont="1" applyBorder="1" applyAlignment="1">
      <alignment horizontal="left"/>
    </xf>
    <xf numFmtId="0" fontId="68" fillId="0" borderId="0" xfId="0" applyFont="1"/>
    <xf numFmtId="3" fontId="68" fillId="0" borderId="0" xfId="0" applyNumberFormat="1" applyFont="1"/>
    <xf numFmtId="1" fontId="29" fillId="0" borderId="0" xfId="0" applyNumberFormat="1" applyFont="1" applyAlignment="1">
      <alignment horizontal="right"/>
    </xf>
    <xf numFmtId="1" fontId="11" fillId="0" borderId="0" xfId="0" applyNumberFormat="1" applyFont="1" applyAlignment="1">
      <alignment horizontal="right"/>
    </xf>
    <xf numFmtId="1" fontId="1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 wrapText="1"/>
    </xf>
    <xf numFmtId="0" fontId="0" fillId="0" borderId="0" xfId="0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" fontId="19" fillId="0" borderId="0" xfId="0" applyNumberFormat="1" applyFont="1" applyAlignment="1">
      <alignment horizontal="right"/>
    </xf>
    <xf numFmtId="0" fontId="23" fillId="0" borderId="0" xfId="0" applyFont="1" applyFill="1" applyBorder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1" fontId="23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right" wrapText="1"/>
    </xf>
    <xf numFmtId="0" fontId="23" fillId="0" borderId="13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70" fillId="0" borderId="0" xfId="0" applyFont="1" applyAlignment="1">
      <alignment horizontal="left" indent="1"/>
    </xf>
    <xf numFmtId="190" fontId="22" fillId="0" borderId="0" xfId="0" applyNumberFormat="1" applyFont="1" applyAlignment="1">
      <alignment horizontal="right"/>
    </xf>
    <xf numFmtId="0" fontId="23" fillId="0" borderId="1" xfId="0" applyFont="1" applyBorder="1" applyAlignment="1">
      <alignment horizontal="left" indent="2"/>
    </xf>
    <xf numFmtId="0" fontId="11" fillId="0" borderId="0" xfId="0" applyFont="1" applyAlignment="1">
      <alignment horizontal="center"/>
    </xf>
    <xf numFmtId="190" fontId="72" fillId="0" borderId="0" xfId="0" applyNumberFormat="1" applyFont="1" applyAlignment="1">
      <alignment horizontal="right"/>
    </xf>
    <xf numFmtId="0" fontId="24" fillId="0" borderId="1" xfId="0" applyFont="1" applyBorder="1"/>
    <xf numFmtId="197" fontId="73" fillId="0" borderId="0" xfId="0" applyNumberFormat="1" applyFont="1"/>
    <xf numFmtId="0" fontId="23" fillId="0" borderId="1" xfId="0" applyFont="1" applyBorder="1" applyAlignment="1">
      <alignment horizontal="left" indent="3"/>
    </xf>
    <xf numFmtId="190" fontId="74" fillId="0" borderId="0" xfId="0" applyNumberFormat="1" applyFont="1" applyAlignment="1">
      <alignment horizontal="right"/>
    </xf>
    <xf numFmtId="0" fontId="26" fillId="0" borderId="1" xfId="0" applyFont="1" applyBorder="1" applyAlignment="1">
      <alignment horizontal="left"/>
    </xf>
    <xf numFmtId="0" fontId="7" fillId="0" borderId="0" xfId="0" applyFont="1" applyAlignment="1">
      <alignment horizontal="center"/>
    </xf>
    <xf numFmtId="197" fontId="75" fillId="0" borderId="0" xfId="0" applyNumberFormat="1" applyFont="1"/>
    <xf numFmtId="0" fontId="21" fillId="0" borderId="0" xfId="0" applyFont="1" applyAlignment="1">
      <alignment horizontal="center"/>
    </xf>
    <xf numFmtId="0" fontId="62" fillId="0" borderId="0" xfId="0" applyFont="1" applyAlignment="1">
      <alignment horizontal="right"/>
    </xf>
    <xf numFmtId="0" fontId="76" fillId="0" borderId="0" xfId="0" applyFont="1" applyAlignment="1">
      <alignment horizontal="left" indent="1"/>
    </xf>
    <xf numFmtId="0" fontId="6" fillId="0" borderId="0" xfId="0" applyFont="1" applyBorder="1" applyAlignment="1">
      <alignment horizontal="left" indent="2"/>
    </xf>
    <xf numFmtId="190" fontId="62" fillId="0" borderId="0" xfId="0" applyNumberFormat="1" applyFont="1" applyAlignment="1">
      <alignment horizontal="right" indent="1"/>
    </xf>
    <xf numFmtId="190" fontId="62" fillId="0" borderId="0" xfId="0" applyNumberFormat="1" applyFont="1"/>
    <xf numFmtId="0" fontId="3" fillId="0" borderId="0" xfId="0" applyFont="1" applyAlignment="1">
      <alignment horizontal="center"/>
    </xf>
    <xf numFmtId="0" fontId="23" fillId="0" borderId="1" xfId="0" applyFont="1" applyBorder="1" applyAlignment="1">
      <alignment horizontal="left" indent="1"/>
    </xf>
    <xf numFmtId="190" fontId="72" fillId="0" borderId="0" xfId="0" applyNumberFormat="1" applyFont="1" applyFill="1" applyAlignment="1">
      <alignment horizontal="right"/>
    </xf>
    <xf numFmtId="0" fontId="24" fillId="0" borderId="1" xfId="0" applyFont="1" applyFill="1" applyBorder="1"/>
    <xf numFmtId="0" fontId="2" fillId="0" borderId="0" xfId="0" applyFont="1" applyFill="1" applyAlignment="1">
      <alignment horizontal="center"/>
    </xf>
    <xf numFmtId="0" fontId="28" fillId="0" borderId="2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23" fillId="0" borderId="12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left" indent="2"/>
    </xf>
    <xf numFmtId="190" fontId="22" fillId="0" borderId="0" xfId="0" applyNumberFormat="1" applyFont="1" applyAlignment="1">
      <alignment horizontal="right" indent="1"/>
    </xf>
    <xf numFmtId="0" fontId="59" fillId="0" borderId="0" xfId="0" applyFont="1"/>
    <xf numFmtId="0" fontId="24" fillId="0" borderId="7" xfId="0" applyFont="1" applyBorder="1"/>
    <xf numFmtId="0" fontId="2" fillId="0" borderId="0" xfId="0" applyFont="1" applyBorder="1" applyAlignment="1">
      <alignment horizontal="left" indent="1"/>
    </xf>
    <xf numFmtId="190" fontId="72" fillId="0" borderId="0" xfId="0" applyNumberFormat="1" applyFont="1" applyAlignment="1">
      <alignment horizontal="right" indent="1"/>
    </xf>
    <xf numFmtId="0" fontId="59" fillId="0" borderId="0" xfId="0" applyFont="1" applyAlignment="1">
      <alignment horizontal="center"/>
    </xf>
    <xf numFmtId="0" fontId="23" fillId="0" borderId="7" xfId="0" applyFont="1" applyBorder="1" applyAlignment="1">
      <alignment horizontal="left" indent="3"/>
    </xf>
    <xf numFmtId="0" fontId="7" fillId="0" borderId="0" xfId="0" applyFont="1" applyBorder="1" applyAlignment="1">
      <alignment horizontal="left" indent="1"/>
    </xf>
    <xf numFmtId="0" fontId="80" fillId="0" borderId="0" xfId="0" applyFont="1"/>
    <xf numFmtId="0" fontId="26" fillId="0" borderId="7" xfId="0" applyFont="1" applyBorder="1" applyAlignment="1">
      <alignment horizontal="left"/>
    </xf>
    <xf numFmtId="0" fontId="81" fillId="0" borderId="0" xfId="0" applyFont="1" applyBorder="1"/>
    <xf numFmtId="190" fontId="74" fillId="0" borderId="0" xfId="0" applyNumberFormat="1" applyFont="1" applyAlignment="1">
      <alignment horizontal="right" indent="1"/>
    </xf>
    <xf numFmtId="0" fontId="80" fillId="0" borderId="0" xfId="0" applyFont="1" applyAlignment="1">
      <alignment horizontal="center"/>
    </xf>
    <xf numFmtId="0" fontId="57" fillId="0" borderId="0" xfId="0" applyFont="1" applyBorder="1" applyAlignment="1">
      <alignment horizontal="left" indent="1"/>
    </xf>
    <xf numFmtId="0" fontId="62" fillId="0" borderId="0" xfId="0" applyFont="1" applyAlignment="1">
      <alignment horizontal="right" indent="1"/>
    </xf>
    <xf numFmtId="0" fontId="23" fillId="0" borderId="7" xfId="0" applyFont="1" applyBorder="1" applyAlignment="1">
      <alignment horizontal="left" indent="1"/>
    </xf>
    <xf numFmtId="0" fontId="5" fillId="0" borderId="0" xfId="0" applyFont="1" applyFill="1" applyBorder="1" applyAlignment="1">
      <alignment horizontal="left" indent="1"/>
    </xf>
    <xf numFmtId="190" fontId="22" fillId="0" borderId="0" xfId="0" applyNumberFormat="1" applyFont="1" applyFill="1" applyAlignment="1">
      <alignment horizontal="right" indent="1"/>
    </xf>
    <xf numFmtId="190" fontId="22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center"/>
    </xf>
    <xf numFmtId="0" fontId="59" fillId="0" borderId="0" xfId="0" applyFont="1" applyFill="1"/>
    <xf numFmtId="0" fontId="24" fillId="0" borderId="7" xfId="0" applyFont="1" applyFill="1" applyBorder="1"/>
    <xf numFmtId="0" fontId="2" fillId="0" borderId="0" xfId="0" applyFont="1" applyFill="1" applyBorder="1" applyAlignment="1">
      <alignment horizontal="left" indent="1"/>
    </xf>
    <xf numFmtId="190" fontId="75" fillId="0" borderId="0" xfId="0" applyNumberFormat="1" applyFont="1" applyFill="1" applyAlignment="1">
      <alignment horizontal="right"/>
    </xf>
    <xf numFmtId="0" fontId="59" fillId="0" borderId="0" xfId="0" applyFont="1" applyFill="1" applyAlignment="1">
      <alignment horizontal="center"/>
    </xf>
    <xf numFmtId="0" fontId="2" fillId="0" borderId="0" xfId="0" applyFont="1" applyFill="1" applyBorder="1"/>
    <xf numFmtId="0" fontId="24" fillId="0" borderId="17" xfId="0" applyFont="1" applyFill="1" applyBorder="1"/>
    <xf numFmtId="0" fontId="2" fillId="0" borderId="18" xfId="0" applyFont="1" applyFill="1" applyBorder="1"/>
    <xf numFmtId="0" fontId="5" fillId="0" borderId="9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left"/>
    </xf>
    <xf numFmtId="0" fontId="5" fillId="0" borderId="15" xfId="0" applyFont="1" applyBorder="1" applyAlignment="1">
      <alignment horizontal="center"/>
    </xf>
    <xf numFmtId="0" fontId="59" fillId="0" borderId="0" xfId="0" applyFont="1" applyAlignment="1">
      <alignment horizontal="right"/>
    </xf>
    <xf numFmtId="0" fontId="5" fillId="0" borderId="0" xfId="0" applyFont="1" applyFill="1" applyAlignment="1">
      <alignment wrapText="1"/>
    </xf>
    <xf numFmtId="0" fontId="2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 indent="1"/>
    </xf>
    <xf numFmtId="0" fontId="5" fillId="0" borderId="21" xfId="0" applyFont="1" applyFill="1" applyBorder="1" applyAlignment="1">
      <alignment horizontal="center"/>
    </xf>
    <xf numFmtId="2" fontId="3" fillId="0" borderId="0" xfId="0" applyNumberFormat="1" applyFont="1" applyAlignment="1">
      <alignment horizontal="right"/>
    </xf>
    <xf numFmtId="0" fontId="5" fillId="0" borderId="1" xfId="0" applyFont="1" applyFill="1" applyBorder="1" applyAlignment="1">
      <alignment horizontal="left" wrapText="1" indent="1"/>
    </xf>
    <xf numFmtId="2" fontId="3" fillId="0" borderId="0" xfId="0" quotePrefix="1" applyNumberFormat="1" applyFont="1" applyAlignment="1">
      <alignment horizontal="right"/>
    </xf>
    <xf numFmtId="2" fontId="23" fillId="0" borderId="1" xfId="0" applyNumberFormat="1" applyFont="1" applyFill="1" applyBorder="1" applyAlignment="1">
      <alignment horizontal="right"/>
    </xf>
    <xf numFmtId="2" fontId="23" fillId="0" borderId="0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2" fontId="3" fillId="0" borderId="0" xfId="0" applyNumberFormat="1" applyFont="1" applyBorder="1" applyAlignment="1">
      <alignment horizontal="right"/>
    </xf>
    <xf numFmtId="0" fontId="5" fillId="2" borderId="0" xfId="0" applyFont="1" applyFill="1" applyBorder="1" applyAlignment="1">
      <alignment horizontal="left" wrapText="1" indent="1"/>
    </xf>
    <xf numFmtId="0" fontId="5" fillId="2" borderId="1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 wrapText="1" indent="1"/>
    </xf>
    <xf numFmtId="2" fontId="5" fillId="0" borderId="1" xfId="0" applyNumberFormat="1" applyFont="1" applyFill="1" applyBorder="1" applyAlignment="1">
      <alignment horizontal="right"/>
    </xf>
    <xf numFmtId="2" fontId="5" fillId="0" borderId="0" xfId="0" applyNumberFormat="1" applyFont="1" applyFill="1" applyAlignment="1">
      <alignment horizontal="right"/>
    </xf>
    <xf numFmtId="0" fontId="2" fillId="0" borderId="0" xfId="0" applyFont="1" applyFill="1" applyBorder="1" applyAlignment="1">
      <alignment horizontal="left"/>
    </xf>
    <xf numFmtId="2" fontId="23" fillId="0" borderId="1" xfId="0" applyNumberFormat="1" applyFont="1" applyFill="1" applyBorder="1" applyAlignment="1">
      <alignment horizontal="right" wrapText="1"/>
    </xf>
    <xf numFmtId="2" fontId="23" fillId="0" borderId="0" xfId="0" applyNumberFormat="1" applyFont="1" applyFill="1" applyBorder="1" applyAlignment="1">
      <alignment horizontal="right" wrapText="1"/>
    </xf>
    <xf numFmtId="2" fontId="5" fillId="0" borderId="0" xfId="0" applyNumberFormat="1" applyFont="1" applyFill="1" applyBorder="1" applyAlignment="1">
      <alignment horizontal="right" wrapText="1"/>
    </xf>
    <xf numFmtId="0" fontId="2" fillId="0" borderId="18" xfId="0" applyFont="1" applyFill="1" applyBorder="1" applyAlignment="1">
      <alignment horizontal="left" wrapText="1"/>
    </xf>
    <xf numFmtId="0" fontId="5" fillId="0" borderId="22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right" wrapText="1"/>
    </xf>
    <xf numFmtId="0" fontId="5" fillId="0" borderId="18" xfId="0" applyFont="1" applyFill="1" applyBorder="1" applyAlignment="1">
      <alignment horizontal="right" wrapText="1"/>
    </xf>
    <xf numFmtId="0" fontId="2" fillId="0" borderId="11" xfId="0" applyFont="1" applyFill="1" applyBorder="1" applyAlignment="1">
      <alignment horizontal="left" wrapText="1"/>
    </xf>
    <xf numFmtId="0" fontId="5" fillId="0" borderId="8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190" fontId="11" fillId="0" borderId="0" xfId="0" applyNumberFormat="1" applyFont="1" applyAlignment="1">
      <alignment horizontal="right" indent="1"/>
    </xf>
    <xf numFmtId="190" fontId="12" fillId="0" borderId="0" xfId="0" applyNumberFormat="1" applyFont="1" applyAlignment="1">
      <alignment horizontal="left" wrapText="1" indent="1"/>
    </xf>
    <xf numFmtId="0" fontId="11" fillId="0" borderId="1" xfId="0" applyFont="1" applyBorder="1" applyAlignment="1">
      <alignment horizontal="right" indent="1"/>
    </xf>
    <xf numFmtId="0" fontId="21" fillId="0" borderId="1" xfId="0" applyFont="1" applyBorder="1" applyAlignment="1">
      <alignment horizontal="right" indent="1"/>
    </xf>
    <xf numFmtId="1" fontId="25" fillId="0" borderId="1" xfId="0" applyNumberFormat="1" applyFont="1" applyBorder="1" applyAlignment="1">
      <alignment horizontal="right" indent="1"/>
    </xf>
    <xf numFmtId="1" fontId="25" fillId="0" borderId="0" xfId="0" applyNumberFormat="1" applyFont="1" applyBorder="1" applyAlignment="1">
      <alignment horizontal="right"/>
    </xf>
    <xf numFmtId="0" fontId="82" fillId="0" borderId="1" xfId="0" applyFont="1" applyBorder="1" applyAlignment="1">
      <alignment horizontal="right" indent="1"/>
    </xf>
    <xf numFmtId="0" fontId="82" fillId="0" borderId="0" xfId="0" applyFont="1" applyBorder="1" applyAlignment="1">
      <alignment horizontal="right"/>
    </xf>
    <xf numFmtId="0" fontId="11" fillId="0" borderId="0" xfId="0" applyFont="1" applyBorder="1" applyAlignment="1">
      <alignment horizontal="right" indent="1"/>
    </xf>
    <xf numFmtId="0" fontId="4" fillId="0" borderId="0" xfId="0" applyFont="1" applyBorder="1" applyAlignment="1">
      <alignment horizontal="left" vertical="top" wrapText="1" indent="2"/>
    </xf>
    <xf numFmtId="190" fontId="21" fillId="0" borderId="1" xfId="0" applyNumberFormat="1" applyFont="1" applyBorder="1" applyAlignment="1">
      <alignment horizontal="right" indent="1"/>
    </xf>
    <xf numFmtId="190" fontId="21" fillId="0" borderId="0" xfId="0" applyNumberFormat="1" applyFont="1" applyBorder="1" applyAlignment="1">
      <alignment horizontal="right"/>
    </xf>
    <xf numFmtId="190" fontId="21" fillId="0" borderId="11" xfId="0" applyNumberFormat="1" applyFont="1" applyBorder="1" applyAlignment="1">
      <alignment horizontal="right" indent="1"/>
    </xf>
    <xf numFmtId="190" fontId="21" fillId="0" borderId="18" xfId="0" applyNumberFormat="1" applyFont="1" applyBorder="1" applyAlignment="1">
      <alignment horizontal="right"/>
    </xf>
    <xf numFmtId="0" fontId="28" fillId="0" borderId="16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right"/>
    </xf>
    <xf numFmtId="0" fontId="83" fillId="0" borderId="0" xfId="0" applyFont="1" applyBorder="1" applyAlignment="1">
      <alignment horizontal="left"/>
    </xf>
    <xf numFmtId="194" fontId="47" fillId="0" borderId="0" xfId="0" applyNumberFormat="1" applyFont="1" applyAlignment="1">
      <alignment horizontal="right" wrapText="1"/>
    </xf>
    <xf numFmtId="194" fontId="47" fillId="0" borderId="0" xfId="0" applyNumberFormat="1" applyFont="1" applyBorder="1" applyAlignment="1">
      <alignment horizontal="right" wrapText="1"/>
    </xf>
    <xf numFmtId="194" fontId="2" fillId="0" borderId="0" xfId="0" applyNumberFormat="1" applyFont="1" applyAlignment="1">
      <alignment horizontal="right" wrapText="1"/>
    </xf>
    <xf numFmtId="194" fontId="2" fillId="0" borderId="0" xfId="0" applyNumberFormat="1" applyFont="1" applyBorder="1" applyAlignment="1">
      <alignment horizontal="right" wrapText="1"/>
    </xf>
    <xf numFmtId="0" fontId="3" fillId="0" borderId="0" xfId="0" applyFont="1" applyAlignment="1">
      <alignment horizontal="left" indent="1"/>
    </xf>
    <xf numFmtId="194" fontId="5" fillId="0" borderId="0" xfId="0" applyNumberFormat="1" applyFont="1" applyBorder="1" applyAlignment="1">
      <alignment horizontal="right" wrapText="1"/>
    </xf>
    <xf numFmtId="194" fontId="5" fillId="0" borderId="0" xfId="0" applyNumberFormat="1" applyFont="1" applyAlignment="1">
      <alignment horizontal="right" wrapText="1"/>
    </xf>
    <xf numFmtId="0" fontId="3" fillId="0" borderId="0" xfId="0" applyFont="1" applyBorder="1" applyAlignment="1">
      <alignment horizontal="right"/>
    </xf>
    <xf numFmtId="194" fontId="5" fillId="0" borderId="7" xfId="0" applyNumberFormat="1" applyFont="1" applyBorder="1" applyAlignment="1">
      <alignment horizontal="right" wrapText="1"/>
    </xf>
    <xf numFmtId="195" fontId="5" fillId="0" borderId="0" xfId="0" applyNumberFormat="1" applyFont="1" applyBorder="1" applyAlignment="1">
      <alignment horizontal="right" wrapText="1"/>
    </xf>
    <xf numFmtId="195" fontId="5" fillId="0" borderId="7" xfId="0" applyNumberFormat="1" applyFont="1" applyBorder="1" applyAlignment="1">
      <alignment horizontal="right" wrapText="1"/>
    </xf>
    <xf numFmtId="194" fontId="7" fillId="0" borderId="0" xfId="0" applyNumberFormat="1" applyFont="1" applyBorder="1" applyAlignment="1">
      <alignment horizontal="right" wrapText="1"/>
    </xf>
    <xf numFmtId="194" fontId="7" fillId="0" borderId="7" xfId="0" applyNumberFormat="1" applyFont="1" applyBorder="1" applyAlignment="1">
      <alignment horizontal="right" wrapText="1"/>
    </xf>
    <xf numFmtId="194" fontId="7" fillId="0" borderId="0" xfId="0" applyNumberFormat="1" applyFont="1" applyAlignment="1">
      <alignment horizontal="right" wrapText="1"/>
    </xf>
    <xf numFmtId="0" fontId="6" fillId="0" borderId="0" xfId="0" applyFont="1" applyAlignment="1">
      <alignment horizontal="right" indent="1"/>
    </xf>
    <xf numFmtId="0" fontId="6" fillId="0" borderId="0" xfId="0" applyFont="1" applyAlignment="1">
      <alignment horizontal="left" indent="1"/>
    </xf>
    <xf numFmtId="0" fontId="49" fillId="0" borderId="1" xfId="0" applyFont="1" applyBorder="1" applyAlignment="1">
      <alignment horizontal="left" indent="2"/>
    </xf>
    <xf numFmtId="0" fontId="2" fillId="0" borderId="1" xfId="0" applyFont="1" applyBorder="1" applyAlignment="1">
      <alignment horizontal="left"/>
    </xf>
    <xf numFmtId="0" fontId="5" fillId="0" borderId="5" xfId="0" applyFont="1" applyBorder="1" applyAlignment="1">
      <alignment horizontal="right" vertical="center" wrapText="1"/>
    </xf>
    <xf numFmtId="0" fontId="5" fillId="0" borderId="1" xfId="0" applyFont="1" applyBorder="1"/>
    <xf numFmtId="0" fontId="5" fillId="0" borderId="7" xfId="0" applyFont="1" applyBorder="1"/>
    <xf numFmtId="0" fontId="5" fillId="0" borderId="1" xfId="0" applyFont="1" applyBorder="1" applyAlignment="1">
      <alignment horizontal="right" wrapText="1"/>
    </xf>
    <xf numFmtId="0" fontId="2" fillId="0" borderId="1" xfId="0" applyFont="1" applyBorder="1" applyAlignment="1">
      <alignment horizontal="right" wrapText="1"/>
    </xf>
    <xf numFmtId="0" fontId="7" fillId="0" borderId="1" xfId="0" applyFont="1" applyBorder="1"/>
    <xf numFmtId="194" fontId="45" fillId="0" borderId="0" xfId="0" applyNumberFormat="1" applyFont="1" applyAlignment="1">
      <alignment horizontal="right" wrapText="1"/>
    </xf>
    <xf numFmtId="194" fontId="45" fillId="0" borderId="0" xfId="0" applyNumberFormat="1" applyFont="1" applyBorder="1" applyAlignment="1">
      <alignment horizontal="right" wrapText="1"/>
    </xf>
    <xf numFmtId="0" fontId="45" fillId="0" borderId="1" xfId="0" applyFont="1" applyBorder="1" applyAlignment="1">
      <alignment horizontal="left" indent="3"/>
    </xf>
    <xf numFmtId="0" fontId="45" fillId="0" borderId="1" xfId="0" applyFont="1" applyBorder="1" applyAlignment="1">
      <alignment horizontal="left" indent="2"/>
    </xf>
    <xf numFmtId="194" fontId="82" fillId="0" borderId="0" xfId="0" applyNumberFormat="1" applyFont="1" applyAlignment="1">
      <alignment horizontal="right" wrapText="1"/>
    </xf>
    <xf numFmtId="194" fontId="82" fillId="0" borderId="0" xfId="0" applyNumberFormat="1" applyFont="1" applyBorder="1" applyAlignment="1">
      <alignment horizontal="right" wrapText="1"/>
    </xf>
    <xf numFmtId="0" fontId="82" fillId="0" borderId="1" xfId="0" applyFont="1" applyBorder="1"/>
    <xf numFmtId="0" fontId="84" fillId="0" borderId="1" xfId="0" applyFont="1" applyBorder="1"/>
    <xf numFmtId="0" fontId="45" fillId="0" borderId="0" xfId="0" applyFont="1" applyAlignment="1">
      <alignment horizontal="right"/>
    </xf>
    <xf numFmtId="194" fontId="84" fillId="0" borderId="0" xfId="0" applyNumberFormat="1" applyFont="1" applyAlignment="1">
      <alignment horizontal="right" wrapText="1"/>
    </xf>
    <xf numFmtId="0" fontId="82" fillId="0" borderId="0" xfId="0" applyFont="1"/>
    <xf numFmtId="194" fontId="45" fillId="0" borderId="0" xfId="0" applyNumberFormat="1" applyFont="1" applyAlignment="1">
      <alignment wrapText="1"/>
    </xf>
    <xf numFmtId="190" fontId="45" fillId="0" borderId="0" xfId="0" applyNumberFormat="1" applyFont="1" applyAlignment="1">
      <alignment horizontal="right"/>
    </xf>
    <xf numFmtId="1" fontId="45" fillId="0" borderId="0" xfId="0" applyNumberFormat="1" applyFont="1" applyAlignment="1">
      <alignment horizontal="right" wrapText="1"/>
    </xf>
    <xf numFmtId="1" fontId="45" fillId="0" borderId="0" xfId="0" applyNumberFormat="1" applyFont="1" applyBorder="1" applyAlignment="1">
      <alignment horizontal="right" wrapText="1"/>
    </xf>
    <xf numFmtId="0" fontId="82" fillId="0" borderId="11" xfId="0" applyFont="1" applyBorder="1"/>
    <xf numFmtId="16" fontId="5" fillId="0" borderId="4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top" wrapText="1"/>
    </xf>
    <xf numFmtId="0" fontId="9" fillId="0" borderId="19" xfId="0" applyFont="1" applyBorder="1" applyAlignment="1">
      <alignment horizontal="left"/>
    </xf>
    <xf numFmtId="0" fontId="8" fillId="0" borderId="19" xfId="0" applyFont="1" applyBorder="1" applyAlignment="1"/>
    <xf numFmtId="190" fontId="6" fillId="0" borderId="0" xfId="0" applyNumberFormat="1" applyFont="1" applyAlignment="1">
      <alignment horizontal="left" indent="1"/>
    </xf>
    <xf numFmtId="1" fontId="5" fillId="0" borderId="0" xfId="2" applyNumberFormat="1" applyFont="1" applyFill="1"/>
    <xf numFmtId="0" fontId="35" fillId="0" borderId="0" xfId="0" applyFont="1" applyFill="1"/>
    <xf numFmtId="1" fontId="2" fillId="0" borderId="0" xfId="2" applyNumberFormat="1" applyFont="1" applyFill="1"/>
    <xf numFmtId="0" fontId="37" fillId="0" borderId="0" xfId="0" applyFont="1"/>
    <xf numFmtId="0" fontId="37" fillId="0" borderId="0" xfId="0" applyFont="1" applyFill="1"/>
    <xf numFmtId="0" fontId="35" fillId="0" borderId="0" xfId="0" applyFont="1" applyFill="1" applyAlignment="1">
      <alignment horizontal="right"/>
    </xf>
    <xf numFmtId="0" fontId="35" fillId="0" borderId="0" xfId="0" applyFont="1" applyAlignment="1">
      <alignment horizontal="right"/>
    </xf>
    <xf numFmtId="190" fontId="0" fillId="0" borderId="0" xfId="0" applyNumberFormat="1" applyAlignment="1">
      <alignment horizontal="right" wrapText="1"/>
    </xf>
    <xf numFmtId="194" fontId="5" fillId="0" borderId="0" xfId="0" applyNumberFormat="1" applyFont="1" applyAlignment="1">
      <alignment horizontal="right"/>
    </xf>
    <xf numFmtId="194" fontId="2" fillId="0" borderId="0" xfId="0" applyNumberFormat="1" applyFont="1" applyAlignment="1">
      <alignment horizontal="right"/>
    </xf>
    <xf numFmtId="194" fontId="5" fillId="0" borderId="0" xfId="0" applyNumberFormat="1" applyFont="1" applyAlignment="1">
      <alignment horizontal="right" indent="1"/>
    </xf>
    <xf numFmtId="194" fontId="7" fillId="0" borderId="0" xfId="0" applyNumberFormat="1" applyFont="1" applyAlignment="1">
      <alignment horizontal="right"/>
    </xf>
    <xf numFmtId="194" fontId="13" fillId="0" borderId="0" xfId="0" applyNumberFormat="1" applyFont="1" applyAlignment="1">
      <alignment horizontal="right"/>
    </xf>
    <xf numFmtId="194" fontId="4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 wrapText="1"/>
    </xf>
    <xf numFmtId="0" fontId="3" fillId="2" borderId="0" xfId="0" applyFont="1" applyFill="1"/>
    <xf numFmtId="0" fontId="3" fillId="2" borderId="0" xfId="0" applyFont="1" applyFill="1" applyAlignment="1">
      <alignment wrapText="1"/>
    </xf>
    <xf numFmtId="0" fontId="6" fillId="2" borderId="0" xfId="0" applyFont="1" applyFill="1" applyAlignment="1">
      <alignment horizontal="left" indent="1"/>
    </xf>
    <xf numFmtId="0" fontId="4" fillId="2" borderId="0" xfId="0" applyFont="1" applyFill="1" applyAlignment="1"/>
    <xf numFmtId="0" fontId="36" fillId="0" borderId="0" xfId="0" applyFont="1" applyAlignment="1">
      <alignment horizontal="right" indent="2"/>
    </xf>
    <xf numFmtId="0" fontId="4" fillId="0" borderId="0" xfId="0" applyFont="1" applyAlignment="1">
      <alignment horizontal="right" indent="2"/>
    </xf>
    <xf numFmtId="1" fontId="19" fillId="0" borderId="0" xfId="0" applyNumberFormat="1" applyFont="1" applyBorder="1"/>
    <xf numFmtId="0" fontId="7" fillId="0" borderId="1" xfId="0" applyFont="1" applyBorder="1" applyAlignment="1">
      <alignment horizontal="left" indent="1"/>
    </xf>
    <xf numFmtId="0" fontId="36" fillId="0" borderId="0" xfId="0" applyFont="1" applyAlignment="1"/>
    <xf numFmtId="1" fontId="0" fillId="0" borderId="0" xfId="0" applyNumberFormat="1" applyFill="1"/>
    <xf numFmtId="0" fontId="5" fillId="0" borderId="0" xfId="4" applyFont="1" applyBorder="1"/>
    <xf numFmtId="0" fontId="3" fillId="2" borderId="0" xfId="0" applyFont="1" applyFill="1" applyAlignment="1">
      <alignment horizontal="right"/>
    </xf>
    <xf numFmtId="190" fontId="4" fillId="0" borderId="0" xfId="0" applyNumberFormat="1" applyFont="1" applyAlignment="1">
      <alignment horizontal="right"/>
    </xf>
    <xf numFmtId="0" fontId="7" fillId="0" borderId="1" xfId="0" applyFont="1" applyBorder="1" applyAlignment="1">
      <alignment wrapText="1"/>
    </xf>
    <xf numFmtId="190" fontId="4" fillId="0" borderId="0" xfId="0" applyNumberFormat="1" applyFont="1" applyAlignment="1">
      <alignment horizontal="right" indent="2"/>
    </xf>
    <xf numFmtId="0" fontId="4" fillId="0" borderId="15" xfId="0" applyFont="1" applyBorder="1" applyAlignment="1">
      <alignment horizontal="center"/>
    </xf>
    <xf numFmtId="1" fontId="5" fillId="2" borderId="0" xfId="0" applyNumberFormat="1" applyFont="1" applyFill="1" applyAlignment="1">
      <alignment horizontal="right"/>
    </xf>
    <xf numFmtId="0" fontId="9" fillId="0" borderId="0" xfId="0" applyFont="1" applyBorder="1" applyAlignment="1">
      <alignment horizontal="right"/>
    </xf>
    <xf numFmtId="198" fontId="5" fillId="0" borderId="0" xfId="0" applyNumberFormat="1" applyFont="1" applyAlignment="1">
      <alignment horizontal="right" wrapText="1"/>
    </xf>
    <xf numFmtId="0" fontId="7" fillId="0" borderId="1" xfId="0" applyFont="1" applyBorder="1" applyAlignment="1">
      <alignment horizontal="left" wrapText="1"/>
    </xf>
    <xf numFmtId="0" fontId="5" fillId="2" borderId="0" xfId="0" applyFont="1" applyFill="1" applyAlignment="1">
      <alignment horizontal="right"/>
    </xf>
    <xf numFmtId="1" fontId="8" fillId="0" borderId="0" xfId="0" applyNumberFormat="1" applyFont="1" applyAlignment="1">
      <alignment horizontal="right"/>
    </xf>
    <xf numFmtId="0" fontId="7" fillId="0" borderId="1" xfId="0" applyFont="1" applyBorder="1" applyAlignment="1">
      <alignment wrapText="1" shrinkToFit="1"/>
    </xf>
    <xf numFmtId="1" fontId="30" fillId="0" borderId="0" xfId="0" applyNumberFormat="1" applyFont="1" applyAlignment="1">
      <alignment horizontal="right"/>
    </xf>
    <xf numFmtId="1" fontId="30" fillId="0" borderId="0" xfId="0" applyNumberFormat="1" applyFont="1"/>
    <xf numFmtId="189" fontId="30" fillId="0" borderId="0" xfId="0" applyNumberFormat="1" applyFont="1" applyAlignment="1">
      <alignment horizontal="right"/>
    </xf>
    <xf numFmtId="0" fontId="3" fillId="0" borderId="0" xfId="0" applyFont="1" applyAlignment="1"/>
    <xf numFmtId="190" fontId="28" fillId="0" borderId="0" xfId="0" applyNumberFormat="1" applyFont="1" applyAlignment="1">
      <alignment horizontal="right"/>
    </xf>
    <xf numFmtId="1" fontId="0" fillId="0" borderId="0" xfId="0" applyNumberFormat="1"/>
    <xf numFmtId="190" fontId="47" fillId="0" borderId="0" xfId="0" applyNumberFormat="1" applyFont="1" applyAlignment="1">
      <alignment horizontal="right"/>
    </xf>
    <xf numFmtId="190" fontId="47" fillId="0" borderId="0" xfId="0" applyNumberFormat="1" applyFont="1" applyAlignment="1"/>
    <xf numFmtId="190" fontId="47" fillId="0" borderId="0" xfId="0" applyNumberFormat="1" applyFont="1" applyAlignment="1">
      <alignment wrapText="1"/>
    </xf>
    <xf numFmtId="0" fontId="6" fillId="0" borderId="0" xfId="0" applyFont="1" applyAlignment="1"/>
    <xf numFmtId="189" fontId="6" fillId="0" borderId="0" xfId="0" applyNumberFormat="1" applyFont="1" applyAlignment="1"/>
    <xf numFmtId="190" fontId="19" fillId="0" borderId="0" xfId="0" applyNumberFormat="1" applyFont="1" applyAlignment="1">
      <alignment horizontal="right"/>
    </xf>
    <xf numFmtId="190" fontId="19" fillId="0" borderId="0" xfId="0" applyNumberFormat="1" applyFont="1" applyAlignment="1"/>
    <xf numFmtId="0" fontId="7" fillId="0" borderId="1" xfId="0" applyFont="1" applyBorder="1" applyAlignment="1">
      <alignment horizontal="left" wrapText="1" indent="1"/>
    </xf>
    <xf numFmtId="1" fontId="50" fillId="0" borderId="0" xfId="0" applyNumberFormat="1" applyFont="1"/>
    <xf numFmtId="0" fontId="50" fillId="0" borderId="0" xfId="0" applyFont="1"/>
    <xf numFmtId="190" fontId="30" fillId="0" borderId="0" xfId="0" applyNumberFormat="1" applyFont="1" applyAlignment="1">
      <alignment horizontal="right"/>
    </xf>
    <xf numFmtId="190" fontId="30" fillId="0" borderId="0" xfId="0" applyNumberFormat="1" applyFont="1" applyAlignment="1">
      <alignment wrapText="1"/>
    </xf>
    <xf numFmtId="190" fontId="30" fillId="0" borderId="0" xfId="0" applyNumberFormat="1" applyFont="1" applyFill="1" applyBorder="1" applyAlignment="1">
      <alignment horizontal="right"/>
    </xf>
    <xf numFmtId="0" fontId="2" fillId="0" borderId="1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8" fillId="0" borderId="0" xfId="0" applyFont="1" applyBorder="1" applyAlignment="1">
      <alignment horizontal="center"/>
    </xf>
    <xf numFmtId="0" fontId="5" fillId="0" borderId="2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5" fillId="0" borderId="14" xfId="0" applyFont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/>
    </xf>
    <xf numFmtId="0" fontId="5" fillId="0" borderId="15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5" fillId="0" borderId="3" xfId="0" applyFont="1" applyBorder="1" applyAlignment="1">
      <alignment horizontal="left" wrapText="1"/>
    </xf>
    <xf numFmtId="0" fontId="8" fillId="0" borderId="0" xfId="0" applyFont="1" applyAlignment="1">
      <alignment horizontal="right"/>
    </xf>
    <xf numFmtId="0" fontId="8" fillId="0" borderId="0" xfId="2" applyFont="1" applyBorder="1" applyAlignment="1">
      <alignment horizontal="center"/>
    </xf>
    <xf numFmtId="0" fontId="5" fillId="0" borderId="2" xfId="2" applyFont="1" applyBorder="1" applyAlignment="1">
      <alignment horizontal="left" wrapText="1"/>
    </xf>
    <xf numFmtId="0" fontId="5" fillId="0" borderId="3" xfId="2" applyFont="1" applyBorder="1" applyAlignment="1">
      <alignment horizontal="left"/>
    </xf>
    <xf numFmtId="0" fontId="11" fillId="0" borderId="23" xfId="2" applyFont="1" applyBorder="1" applyAlignment="1">
      <alignment horizontal="center" vertical="center" wrapText="1"/>
    </xf>
    <xf numFmtId="0" fontId="11" fillId="0" borderId="10" xfId="2" applyFont="1" applyBorder="1" applyAlignment="1">
      <alignment horizontal="center" vertical="center" wrapText="1"/>
    </xf>
    <xf numFmtId="49" fontId="11" fillId="0" borderId="23" xfId="2" applyNumberFormat="1" applyFont="1" applyBorder="1" applyAlignment="1">
      <alignment horizontal="center" vertical="center" wrapText="1"/>
    </xf>
    <xf numFmtId="49" fontId="11" fillId="0" borderId="10" xfId="2" applyNumberFormat="1" applyFont="1" applyBorder="1" applyAlignment="1">
      <alignment horizontal="center" vertical="center" wrapText="1"/>
    </xf>
    <xf numFmtId="0" fontId="11" fillId="0" borderId="15" xfId="2" applyFont="1" applyBorder="1" applyAlignment="1">
      <alignment horizontal="center" vertical="center"/>
    </xf>
    <xf numFmtId="0" fontId="11" fillId="0" borderId="9" xfId="2" applyFont="1" applyBorder="1" applyAlignment="1">
      <alignment horizontal="center" vertical="center"/>
    </xf>
    <xf numFmtId="0" fontId="11" fillId="0" borderId="24" xfId="2" applyFont="1" applyBorder="1" applyAlignment="1">
      <alignment horizontal="center" vertical="center" wrapText="1"/>
    </xf>
    <xf numFmtId="0" fontId="11" fillId="0" borderId="20" xfId="2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wrapText="1"/>
    </xf>
    <xf numFmtId="0" fontId="22" fillId="0" borderId="14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/>
    </xf>
    <xf numFmtId="0" fontId="22" fillId="0" borderId="1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wrapText="1"/>
    </xf>
    <xf numFmtId="0" fontId="28" fillId="0" borderId="15" xfId="0" applyFont="1" applyBorder="1" applyAlignment="1">
      <alignment horizontal="center" wrapText="1"/>
    </xf>
    <xf numFmtId="0" fontId="28" fillId="0" borderId="9" xfId="0" applyFont="1" applyBorder="1" applyAlignment="1">
      <alignment horizontal="center" wrapText="1"/>
    </xf>
    <xf numFmtId="0" fontId="22" fillId="0" borderId="13" xfId="0" applyFont="1" applyBorder="1" applyAlignment="1">
      <alignment horizontal="center" vertical="center" wrapText="1"/>
    </xf>
    <xf numFmtId="49" fontId="22" fillId="0" borderId="8" xfId="0" applyNumberFormat="1" applyFont="1" applyBorder="1" applyAlignment="1">
      <alignment horizontal="center" vertical="center" wrapText="1"/>
    </xf>
    <xf numFmtId="49" fontId="22" fillId="0" borderId="9" xfId="0" applyNumberFormat="1" applyFont="1" applyBorder="1" applyAlignment="1">
      <alignment horizontal="center" vertical="center" wrapText="1"/>
    </xf>
    <xf numFmtId="49" fontId="8" fillId="0" borderId="0" xfId="0" applyNumberFormat="1" applyFont="1" applyFill="1" applyAlignment="1">
      <alignment horizontal="center"/>
    </xf>
    <xf numFmtId="49" fontId="22" fillId="0" borderId="23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 vertical="center" wrapText="1"/>
    </xf>
    <xf numFmtId="49" fontId="22" fillId="0" borderId="15" xfId="0" applyNumberFormat="1" applyFont="1" applyBorder="1" applyAlignment="1">
      <alignment horizontal="center" vertical="center" wrapText="1"/>
    </xf>
    <xf numFmtId="0" fontId="5" fillId="0" borderId="24" xfId="0" applyFont="1" applyBorder="1" applyAlignment="1">
      <alignment horizontal="left" wrapText="1"/>
    </xf>
    <xf numFmtId="0" fontId="5" fillId="0" borderId="20" xfId="0" applyFont="1" applyBorder="1" applyAlignment="1">
      <alignment horizontal="left"/>
    </xf>
    <xf numFmtId="0" fontId="28" fillId="0" borderId="24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wrapText="1"/>
    </xf>
    <xf numFmtId="0" fontId="5" fillId="0" borderId="13" xfId="0" applyFont="1" applyBorder="1" applyAlignment="1">
      <alignment horizontal="left" wrapText="1"/>
    </xf>
    <xf numFmtId="0" fontId="8" fillId="0" borderId="0" xfId="0" applyFont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0" fontId="8" fillId="0" borderId="0" xfId="0" quotePrefix="1" applyFont="1" applyAlignment="1">
      <alignment horizontal="right"/>
    </xf>
    <xf numFmtId="0" fontId="8" fillId="0" borderId="0" xfId="0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0" fontId="5" fillId="0" borderId="3" xfId="0" applyFont="1" applyBorder="1" applyAlignment="1">
      <alignment horizontal="center" vertical="center" wrapText="1"/>
    </xf>
    <xf numFmtId="0" fontId="51" fillId="0" borderId="0" xfId="0" applyFont="1" applyFill="1" applyAlignment="1">
      <alignment horizontal="center"/>
    </xf>
    <xf numFmtId="0" fontId="51" fillId="0" borderId="0" xfId="0" applyFont="1" applyAlignment="1">
      <alignment horizontal="center"/>
    </xf>
    <xf numFmtId="0" fontId="47" fillId="0" borderId="2" xfId="0" applyFont="1" applyFill="1" applyBorder="1" applyAlignment="1">
      <alignment horizontal="left" wrapText="1"/>
    </xf>
    <xf numFmtId="0" fontId="47" fillId="0" borderId="1" xfId="0" applyFont="1" applyFill="1" applyBorder="1" applyAlignment="1">
      <alignment horizontal="left" wrapText="1"/>
    </xf>
    <xf numFmtId="0" fontId="50" fillId="0" borderId="3" xfId="0" applyFont="1" applyBorder="1" applyAlignment="1">
      <alignment horizontal="left" wrapText="1"/>
    </xf>
    <xf numFmtId="0" fontId="47" fillId="0" borderId="23" xfId="0" applyFont="1" applyFill="1" applyBorder="1" applyAlignment="1">
      <alignment horizontal="center" vertical="center" wrapText="1"/>
    </xf>
    <xf numFmtId="0" fontId="47" fillId="0" borderId="21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47" fillId="0" borderId="24" xfId="0" applyFont="1" applyFill="1" applyBorder="1" applyAlignment="1">
      <alignment horizontal="center" vertical="center" wrapText="1"/>
    </xf>
    <xf numFmtId="0" fontId="47" fillId="0" borderId="7" xfId="0" applyFont="1" applyFill="1" applyBorder="1" applyAlignment="1">
      <alignment horizontal="center" vertical="center" wrapText="1"/>
    </xf>
    <xf numFmtId="0" fontId="47" fillId="0" borderId="20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wrapText="1"/>
    </xf>
    <xf numFmtId="0" fontId="5" fillId="0" borderId="20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5" fillId="0" borderId="1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/>
    </xf>
    <xf numFmtId="0" fontId="60" fillId="0" borderId="0" xfId="0" applyFont="1" applyAlignment="1">
      <alignment horizontal="center" vertical="center"/>
    </xf>
    <xf numFmtId="0" fontId="59" fillId="0" borderId="19" xfId="0" applyFont="1" applyBorder="1" applyAlignment="1">
      <alignment horizontal="right"/>
    </xf>
    <xf numFmtId="0" fontId="8" fillId="0" borderId="0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0" fillId="0" borderId="0" xfId="0" applyAlignment="1"/>
    <xf numFmtId="0" fontId="3" fillId="0" borderId="2" xfId="0" applyFont="1" applyBorder="1" applyAlignment="1">
      <alignment horizontal="center" vertical="center" wrapText="1"/>
    </xf>
    <xf numFmtId="0" fontId="0" fillId="0" borderId="3" xfId="0" applyBorder="1" applyAlignment="1"/>
    <xf numFmtId="0" fontId="0" fillId="0" borderId="10" xfId="0" applyBorder="1" applyAlignment="1"/>
    <xf numFmtId="0" fontId="3" fillId="0" borderId="24" xfId="0" applyFont="1" applyBorder="1" applyAlignment="1">
      <alignment horizontal="center" vertical="center" wrapText="1"/>
    </xf>
    <xf numFmtId="0" fontId="0" fillId="0" borderId="20" xfId="0" applyBorder="1" applyAlignment="1"/>
    <xf numFmtId="0" fontId="5" fillId="0" borderId="9" xfId="0" applyFont="1" applyBorder="1" applyAlignment="1">
      <alignment horizontal="left" wrapText="1"/>
    </xf>
    <xf numFmtId="0" fontId="0" fillId="0" borderId="4" xfId="0" applyBorder="1" applyAlignment="1"/>
    <xf numFmtId="0" fontId="0" fillId="0" borderId="13" xfId="0" applyBorder="1" applyAlignment="1"/>
    <xf numFmtId="0" fontId="47" fillId="0" borderId="23" xfId="0" applyFont="1" applyBorder="1" applyAlignment="1">
      <alignment horizontal="center" vertical="center" wrapText="1"/>
    </xf>
    <xf numFmtId="0" fontId="47" fillId="0" borderId="10" xfId="0" applyFont="1" applyBorder="1" applyAlignment="1"/>
    <xf numFmtId="0" fontId="47" fillId="0" borderId="14" xfId="0" applyFont="1" applyBorder="1" applyAlignment="1">
      <alignment horizontal="center" vertical="center" wrapText="1"/>
    </xf>
    <xf numFmtId="0" fontId="47" fillId="0" borderId="13" xfId="0" applyFont="1" applyBorder="1" applyAlignment="1"/>
    <xf numFmtId="0" fontId="47" fillId="0" borderId="8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23" fillId="0" borderId="7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/>
    </xf>
    <xf numFmtId="0" fontId="8" fillId="0" borderId="0" xfId="0" applyFont="1" applyFill="1" applyAlignment="1">
      <alignment horizontal="right"/>
    </xf>
    <xf numFmtId="0" fontId="8" fillId="0" borderId="0" xfId="0" applyFont="1" applyBorder="1" applyAlignment="1">
      <alignment horizontal="center" wrapText="1"/>
    </xf>
    <xf numFmtId="0" fontId="0" fillId="0" borderId="3" xfId="0" applyBorder="1"/>
    <xf numFmtId="0" fontId="0" fillId="0" borderId="1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5" fillId="0" borderId="14" xfId="0" applyFont="1" applyBorder="1" applyAlignment="1">
      <alignment horizontal="center" vertical="center" wrapText="1"/>
    </xf>
  </cellXfs>
  <cellStyles count="5">
    <cellStyle name="Normal" xfId="0" builtinId="0"/>
    <cellStyle name="Normal_3-11g5" xfId="1"/>
    <cellStyle name="Normal_Sheet1" xfId="2"/>
    <cellStyle name="Normal_Sheet1_1" xfId="3"/>
    <cellStyle name="Normal_Sheet1_1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85725</xdr:rowOff>
    </xdr:from>
    <xdr:to>
      <xdr:col>0</xdr:col>
      <xdr:colOff>542925</xdr:colOff>
      <xdr:row>52</xdr:row>
      <xdr:rowOff>85725</xdr:rowOff>
    </xdr:to>
    <xdr:sp macro="" textlink="">
      <xdr:nvSpPr>
        <xdr:cNvPr id="2499" name="Line 11"/>
        <xdr:cNvSpPr>
          <a:spLocks noChangeShapeType="1"/>
        </xdr:cNvSpPr>
      </xdr:nvSpPr>
      <xdr:spPr bwMode="auto">
        <a:xfrm>
          <a:off x="0" y="80581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85725</xdr:rowOff>
    </xdr:from>
    <xdr:to>
      <xdr:col>1</xdr:col>
      <xdr:colOff>0</xdr:colOff>
      <xdr:row>52</xdr:row>
      <xdr:rowOff>85725</xdr:rowOff>
    </xdr:to>
    <xdr:sp macro="" textlink="">
      <xdr:nvSpPr>
        <xdr:cNvPr id="2500" name="Line 12"/>
        <xdr:cNvSpPr>
          <a:spLocks noChangeShapeType="1"/>
        </xdr:cNvSpPr>
      </xdr:nvSpPr>
      <xdr:spPr bwMode="auto">
        <a:xfrm>
          <a:off x="1581150" y="805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103</xdr:row>
      <xdr:rowOff>85725</xdr:rowOff>
    </xdr:from>
    <xdr:to>
      <xdr:col>0</xdr:col>
      <xdr:colOff>542925</xdr:colOff>
      <xdr:row>103</xdr:row>
      <xdr:rowOff>85725</xdr:rowOff>
    </xdr:to>
    <xdr:sp macro="" textlink="">
      <xdr:nvSpPr>
        <xdr:cNvPr id="2501" name="Line 13"/>
        <xdr:cNvSpPr>
          <a:spLocks noChangeShapeType="1"/>
        </xdr:cNvSpPr>
      </xdr:nvSpPr>
      <xdr:spPr bwMode="auto">
        <a:xfrm>
          <a:off x="0" y="156781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103</xdr:row>
      <xdr:rowOff>85725</xdr:rowOff>
    </xdr:from>
    <xdr:to>
      <xdr:col>1</xdr:col>
      <xdr:colOff>0</xdr:colOff>
      <xdr:row>103</xdr:row>
      <xdr:rowOff>85725</xdr:rowOff>
    </xdr:to>
    <xdr:sp macro="" textlink="">
      <xdr:nvSpPr>
        <xdr:cNvPr id="2502" name="Line 14"/>
        <xdr:cNvSpPr>
          <a:spLocks noChangeShapeType="1"/>
        </xdr:cNvSpPr>
      </xdr:nvSpPr>
      <xdr:spPr bwMode="auto">
        <a:xfrm>
          <a:off x="1581150" y="15678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158</xdr:row>
      <xdr:rowOff>85725</xdr:rowOff>
    </xdr:from>
    <xdr:to>
      <xdr:col>0</xdr:col>
      <xdr:colOff>542925</xdr:colOff>
      <xdr:row>158</xdr:row>
      <xdr:rowOff>85725</xdr:rowOff>
    </xdr:to>
    <xdr:sp macro="" textlink="">
      <xdr:nvSpPr>
        <xdr:cNvPr id="2503" name="Line 15"/>
        <xdr:cNvSpPr>
          <a:spLocks noChangeShapeType="1"/>
        </xdr:cNvSpPr>
      </xdr:nvSpPr>
      <xdr:spPr bwMode="auto">
        <a:xfrm>
          <a:off x="0" y="233457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85725</xdr:rowOff>
    </xdr:from>
    <xdr:to>
      <xdr:col>1</xdr:col>
      <xdr:colOff>0</xdr:colOff>
      <xdr:row>158</xdr:row>
      <xdr:rowOff>85725</xdr:rowOff>
    </xdr:to>
    <xdr:sp macro="" textlink="">
      <xdr:nvSpPr>
        <xdr:cNvPr id="2504" name="Line 16"/>
        <xdr:cNvSpPr>
          <a:spLocks noChangeShapeType="1"/>
        </xdr:cNvSpPr>
      </xdr:nvSpPr>
      <xdr:spPr bwMode="auto">
        <a:xfrm>
          <a:off x="1581150" y="2334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206</xdr:row>
      <xdr:rowOff>85725</xdr:rowOff>
    </xdr:from>
    <xdr:to>
      <xdr:col>0</xdr:col>
      <xdr:colOff>542925</xdr:colOff>
      <xdr:row>206</xdr:row>
      <xdr:rowOff>85725</xdr:rowOff>
    </xdr:to>
    <xdr:sp macro="" textlink="">
      <xdr:nvSpPr>
        <xdr:cNvPr id="2505" name="Line 17"/>
        <xdr:cNvSpPr>
          <a:spLocks noChangeShapeType="1"/>
        </xdr:cNvSpPr>
      </xdr:nvSpPr>
      <xdr:spPr bwMode="auto">
        <a:xfrm>
          <a:off x="0" y="305943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206</xdr:row>
      <xdr:rowOff>85725</xdr:rowOff>
    </xdr:from>
    <xdr:to>
      <xdr:col>1</xdr:col>
      <xdr:colOff>0</xdr:colOff>
      <xdr:row>206</xdr:row>
      <xdr:rowOff>85725</xdr:rowOff>
    </xdr:to>
    <xdr:sp macro="" textlink="">
      <xdr:nvSpPr>
        <xdr:cNvPr id="2506" name="Line 18"/>
        <xdr:cNvSpPr>
          <a:spLocks noChangeShapeType="1"/>
        </xdr:cNvSpPr>
      </xdr:nvSpPr>
      <xdr:spPr bwMode="auto">
        <a:xfrm>
          <a:off x="1581150" y="3059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253</xdr:row>
      <xdr:rowOff>85725</xdr:rowOff>
    </xdr:from>
    <xdr:to>
      <xdr:col>0</xdr:col>
      <xdr:colOff>542925</xdr:colOff>
      <xdr:row>253</xdr:row>
      <xdr:rowOff>85725</xdr:rowOff>
    </xdr:to>
    <xdr:sp macro="" textlink="">
      <xdr:nvSpPr>
        <xdr:cNvPr id="2507" name="Line 19"/>
        <xdr:cNvSpPr>
          <a:spLocks noChangeShapeType="1"/>
        </xdr:cNvSpPr>
      </xdr:nvSpPr>
      <xdr:spPr bwMode="auto">
        <a:xfrm>
          <a:off x="0" y="376428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253</xdr:row>
      <xdr:rowOff>85725</xdr:rowOff>
    </xdr:from>
    <xdr:to>
      <xdr:col>1</xdr:col>
      <xdr:colOff>0</xdr:colOff>
      <xdr:row>253</xdr:row>
      <xdr:rowOff>85725</xdr:rowOff>
    </xdr:to>
    <xdr:sp macro="" textlink="">
      <xdr:nvSpPr>
        <xdr:cNvPr id="2508" name="Line 20"/>
        <xdr:cNvSpPr>
          <a:spLocks noChangeShapeType="1"/>
        </xdr:cNvSpPr>
      </xdr:nvSpPr>
      <xdr:spPr bwMode="auto">
        <a:xfrm>
          <a:off x="1581150" y="3764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208</xdr:row>
      <xdr:rowOff>104775</xdr:rowOff>
    </xdr:from>
    <xdr:to>
      <xdr:col>0</xdr:col>
      <xdr:colOff>542925</xdr:colOff>
      <xdr:row>208</xdr:row>
      <xdr:rowOff>104775</xdr:rowOff>
    </xdr:to>
    <xdr:sp macro="" textlink="">
      <xdr:nvSpPr>
        <xdr:cNvPr id="20853" name="Line 1"/>
        <xdr:cNvSpPr>
          <a:spLocks noChangeShapeType="1"/>
        </xdr:cNvSpPr>
      </xdr:nvSpPr>
      <xdr:spPr bwMode="auto">
        <a:xfrm>
          <a:off x="0" y="302895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20854" name="Line 2"/>
        <xdr:cNvSpPr>
          <a:spLocks noChangeShapeType="1"/>
        </xdr:cNvSpPr>
      </xdr:nvSpPr>
      <xdr:spPr bwMode="auto">
        <a:xfrm>
          <a:off x="133350" y="3028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20855" name="Line 3"/>
        <xdr:cNvSpPr>
          <a:spLocks noChangeShapeType="1"/>
        </xdr:cNvSpPr>
      </xdr:nvSpPr>
      <xdr:spPr bwMode="auto">
        <a:xfrm>
          <a:off x="1581150" y="3028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154</xdr:row>
      <xdr:rowOff>104775</xdr:rowOff>
    </xdr:from>
    <xdr:to>
      <xdr:col>0</xdr:col>
      <xdr:colOff>542925</xdr:colOff>
      <xdr:row>154</xdr:row>
      <xdr:rowOff>104775</xdr:rowOff>
    </xdr:to>
    <xdr:sp macro="" textlink="">
      <xdr:nvSpPr>
        <xdr:cNvPr id="20856" name="Line 4"/>
        <xdr:cNvSpPr>
          <a:spLocks noChangeShapeType="1"/>
        </xdr:cNvSpPr>
      </xdr:nvSpPr>
      <xdr:spPr bwMode="auto">
        <a:xfrm>
          <a:off x="0" y="226504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20857" name="Line 5"/>
        <xdr:cNvSpPr>
          <a:spLocks noChangeShapeType="1"/>
        </xdr:cNvSpPr>
      </xdr:nvSpPr>
      <xdr:spPr bwMode="auto">
        <a:xfrm>
          <a:off x="133350" y="2265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20858" name="Line 6"/>
        <xdr:cNvSpPr>
          <a:spLocks noChangeShapeType="1"/>
        </xdr:cNvSpPr>
      </xdr:nvSpPr>
      <xdr:spPr bwMode="auto">
        <a:xfrm>
          <a:off x="1581150" y="2265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</xdr:row>
      <xdr:rowOff>104775</xdr:rowOff>
    </xdr:from>
    <xdr:to>
      <xdr:col>0</xdr:col>
      <xdr:colOff>542925</xdr:colOff>
      <xdr:row>101</xdr:row>
      <xdr:rowOff>104775</xdr:rowOff>
    </xdr:to>
    <xdr:sp macro="" textlink="">
      <xdr:nvSpPr>
        <xdr:cNvPr id="20859" name="Line 10"/>
        <xdr:cNvSpPr>
          <a:spLocks noChangeShapeType="1"/>
        </xdr:cNvSpPr>
      </xdr:nvSpPr>
      <xdr:spPr bwMode="auto">
        <a:xfrm>
          <a:off x="0" y="150780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20860" name="Line 11"/>
        <xdr:cNvSpPr>
          <a:spLocks noChangeShapeType="1"/>
        </xdr:cNvSpPr>
      </xdr:nvSpPr>
      <xdr:spPr bwMode="auto">
        <a:xfrm>
          <a:off x="133350" y="1507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104775</xdr:rowOff>
    </xdr:from>
    <xdr:to>
      <xdr:col>1</xdr:col>
      <xdr:colOff>0</xdr:colOff>
      <xdr:row>101</xdr:row>
      <xdr:rowOff>104775</xdr:rowOff>
    </xdr:to>
    <xdr:sp macro="" textlink="">
      <xdr:nvSpPr>
        <xdr:cNvPr id="20861" name="Line 12"/>
        <xdr:cNvSpPr>
          <a:spLocks noChangeShapeType="1"/>
        </xdr:cNvSpPr>
      </xdr:nvSpPr>
      <xdr:spPr bwMode="auto">
        <a:xfrm>
          <a:off x="1581150" y="1507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52</xdr:row>
      <xdr:rowOff>104775</xdr:rowOff>
    </xdr:from>
    <xdr:to>
      <xdr:col>0</xdr:col>
      <xdr:colOff>542925</xdr:colOff>
      <xdr:row>52</xdr:row>
      <xdr:rowOff>104775</xdr:rowOff>
    </xdr:to>
    <xdr:sp macro="" textlink="">
      <xdr:nvSpPr>
        <xdr:cNvPr id="20862" name="Line 13"/>
        <xdr:cNvSpPr>
          <a:spLocks noChangeShapeType="1"/>
        </xdr:cNvSpPr>
      </xdr:nvSpPr>
      <xdr:spPr bwMode="auto">
        <a:xfrm>
          <a:off x="0" y="79438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20863" name="Line 14"/>
        <xdr:cNvSpPr>
          <a:spLocks noChangeShapeType="1"/>
        </xdr:cNvSpPr>
      </xdr:nvSpPr>
      <xdr:spPr bwMode="auto">
        <a:xfrm>
          <a:off x="133350" y="7943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20864" name="Line 15"/>
        <xdr:cNvSpPr>
          <a:spLocks noChangeShapeType="1"/>
        </xdr:cNvSpPr>
      </xdr:nvSpPr>
      <xdr:spPr bwMode="auto">
        <a:xfrm>
          <a:off x="1581150" y="7943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190</xdr:row>
      <xdr:rowOff>0</xdr:rowOff>
    </xdr:from>
    <xdr:to>
      <xdr:col>0</xdr:col>
      <xdr:colOff>133350</xdr:colOff>
      <xdr:row>190</xdr:row>
      <xdr:rowOff>0</xdr:rowOff>
    </xdr:to>
    <xdr:sp macro="" textlink="">
      <xdr:nvSpPr>
        <xdr:cNvPr id="21969" name="Line 2"/>
        <xdr:cNvSpPr>
          <a:spLocks noChangeShapeType="1"/>
        </xdr:cNvSpPr>
      </xdr:nvSpPr>
      <xdr:spPr bwMode="auto">
        <a:xfrm>
          <a:off x="133350" y="3156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0</xdr:colOff>
      <xdr:row>190</xdr:row>
      <xdr:rowOff>0</xdr:rowOff>
    </xdr:to>
    <xdr:sp macro="" textlink="">
      <xdr:nvSpPr>
        <xdr:cNvPr id="21970" name="Line 3"/>
        <xdr:cNvSpPr>
          <a:spLocks noChangeShapeType="1"/>
        </xdr:cNvSpPr>
      </xdr:nvSpPr>
      <xdr:spPr bwMode="auto">
        <a:xfrm>
          <a:off x="1581150" y="3156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190</xdr:row>
      <xdr:rowOff>0</xdr:rowOff>
    </xdr:from>
    <xdr:to>
      <xdr:col>0</xdr:col>
      <xdr:colOff>133350</xdr:colOff>
      <xdr:row>190</xdr:row>
      <xdr:rowOff>0</xdr:rowOff>
    </xdr:to>
    <xdr:sp macro="" textlink="">
      <xdr:nvSpPr>
        <xdr:cNvPr id="21971" name="Line 5"/>
        <xdr:cNvSpPr>
          <a:spLocks noChangeShapeType="1"/>
        </xdr:cNvSpPr>
      </xdr:nvSpPr>
      <xdr:spPr bwMode="auto">
        <a:xfrm>
          <a:off x="133350" y="3156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0</xdr:colOff>
      <xdr:row>190</xdr:row>
      <xdr:rowOff>0</xdr:rowOff>
    </xdr:to>
    <xdr:sp macro="" textlink="">
      <xdr:nvSpPr>
        <xdr:cNvPr id="21972" name="Line 6"/>
        <xdr:cNvSpPr>
          <a:spLocks noChangeShapeType="1"/>
        </xdr:cNvSpPr>
      </xdr:nvSpPr>
      <xdr:spPr bwMode="auto">
        <a:xfrm>
          <a:off x="1581150" y="3156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186</xdr:row>
      <xdr:rowOff>104775</xdr:rowOff>
    </xdr:from>
    <xdr:to>
      <xdr:col>0</xdr:col>
      <xdr:colOff>542925</xdr:colOff>
      <xdr:row>186</xdr:row>
      <xdr:rowOff>104775</xdr:rowOff>
    </xdr:to>
    <xdr:sp macro="" textlink="">
      <xdr:nvSpPr>
        <xdr:cNvPr id="21973" name="Line 7"/>
        <xdr:cNvSpPr>
          <a:spLocks noChangeShapeType="1"/>
        </xdr:cNvSpPr>
      </xdr:nvSpPr>
      <xdr:spPr bwMode="auto">
        <a:xfrm>
          <a:off x="0" y="310610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186</xdr:row>
      <xdr:rowOff>104775</xdr:rowOff>
    </xdr:from>
    <xdr:to>
      <xdr:col>0</xdr:col>
      <xdr:colOff>133350</xdr:colOff>
      <xdr:row>186</xdr:row>
      <xdr:rowOff>104775</xdr:rowOff>
    </xdr:to>
    <xdr:sp macro="" textlink="">
      <xdr:nvSpPr>
        <xdr:cNvPr id="21974" name="Line 8"/>
        <xdr:cNvSpPr>
          <a:spLocks noChangeShapeType="1"/>
        </xdr:cNvSpPr>
      </xdr:nvSpPr>
      <xdr:spPr bwMode="auto">
        <a:xfrm>
          <a:off x="133350" y="31061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186</xdr:row>
      <xdr:rowOff>104775</xdr:rowOff>
    </xdr:from>
    <xdr:to>
      <xdr:col>1</xdr:col>
      <xdr:colOff>0</xdr:colOff>
      <xdr:row>186</xdr:row>
      <xdr:rowOff>104775</xdr:rowOff>
    </xdr:to>
    <xdr:sp macro="" textlink="">
      <xdr:nvSpPr>
        <xdr:cNvPr id="21975" name="Line 9"/>
        <xdr:cNvSpPr>
          <a:spLocks noChangeShapeType="1"/>
        </xdr:cNvSpPr>
      </xdr:nvSpPr>
      <xdr:spPr bwMode="auto">
        <a:xfrm>
          <a:off x="1581150" y="31061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139</xdr:row>
      <xdr:rowOff>104775</xdr:rowOff>
    </xdr:from>
    <xdr:to>
      <xdr:col>0</xdr:col>
      <xdr:colOff>542925</xdr:colOff>
      <xdr:row>139</xdr:row>
      <xdr:rowOff>104775</xdr:rowOff>
    </xdr:to>
    <xdr:sp macro="" textlink="">
      <xdr:nvSpPr>
        <xdr:cNvPr id="21976" name="Line 10"/>
        <xdr:cNvSpPr>
          <a:spLocks noChangeShapeType="1"/>
        </xdr:cNvSpPr>
      </xdr:nvSpPr>
      <xdr:spPr bwMode="auto">
        <a:xfrm>
          <a:off x="0" y="233076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139</xdr:row>
      <xdr:rowOff>104775</xdr:rowOff>
    </xdr:from>
    <xdr:to>
      <xdr:col>0</xdr:col>
      <xdr:colOff>133350</xdr:colOff>
      <xdr:row>139</xdr:row>
      <xdr:rowOff>104775</xdr:rowOff>
    </xdr:to>
    <xdr:sp macro="" textlink="">
      <xdr:nvSpPr>
        <xdr:cNvPr id="21977" name="Line 11"/>
        <xdr:cNvSpPr>
          <a:spLocks noChangeShapeType="1"/>
        </xdr:cNvSpPr>
      </xdr:nvSpPr>
      <xdr:spPr bwMode="auto">
        <a:xfrm>
          <a:off x="133350" y="2330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139</xdr:row>
      <xdr:rowOff>104775</xdr:rowOff>
    </xdr:from>
    <xdr:to>
      <xdr:col>1</xdr:col>
      <xdr:colOff>0</xdr:colOff>
      <xdr:row>139</xdr:row>
      <xdr:rowOff>104775</xdr:rowOff>
    </xdr:to>
    <xdr:sp macro="" textlink="">
      <xdr:nvSpPr>
        <xdr:cNvPr id="21978" name="Line 12"/>
        <xdr:cNvSpPr>
          <a:spLocks noChangeShapeType="1"/>
        </xdr:cNvSpPr>
      </xdr:nvSpPr>
      <xdr:spPr bwMode="auto">
        <a:xfrm>
          <a:off x="1581150" y="2330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89</xdr:row>
      <xdr:rowOff>104775</xdr:rowOff>
    </xdr:from>
    <xdr:to>
      <xdr:col>0</xdr:col>
      <xdr:colOff>542925</xdr:colOff>
      <xdr:row>89</xdr:row>
      <xdr:rowOff>104775</xdr:rowOff>
    </xdr:to>
    <xdr:sp macro="" textlink="">
      <xdr:nvSpPr>
        <xdr:cNvPr id="21979" name="Line 13"/>
        <xdr:cNvSpPr>
          <a:spLocks noChangeShapeType="1"/>
        </xdr:cNvSpPr>
      </xdr:nvSpPr>
      <xdr:spPr bwMode="auto">
        <a:xfrm>
          <a:off x="0" y="155448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104775</xdr:rowOff>
    </xdr:from>
    <xdr:to>
      <xdr:col>0</xdr:col>
      <xdr:colOff>133350</xdr:colOff>
      <xdr:row>89</xdr:row>
      <xdr:rowOff>104775</xdr:rowOff>
    </xdr:to>
    <xdr:sp macro="" textlink="">
      <xdr:nvSpPr>
        <xdr:cNvPr id="21980" name="Line 14"/>
        <xdr:cNvSpPr>
          <a:spLocks noChangeShapeType="1"/>
        </xdr:cNvSpPr>
      </xdr:nvSpPr>
      <xdr:spPr bwMode="auto">
        <a:xfrm>
          <a:off x="133350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89</xdr:row>
      <xdr:rowOff>104775</xdr:rowOff>
    </xdr:from>
    <xdr:to>
      <xdr:col>1</xdr:col>
      <xdr:colOff>0</xdr:colOff>
      <xdr:row>89</xdr:row>
      <xdr:rowOff>104775</xdr:rowOff>
    </xdr:to>
    <xdr:sp macro="" textlink="">
      <xdr:nvSpPr>
        <xdr:cNvPr id="21981" name="Line 15"/>
        <xdr:cNvSpPr>
          <a:spLocks noChangeShapeType="1"/>
        </xdr:cNvSpPr>
      </xdr:nvSpPr>
      <xdr:spPr bwMode="auto">
        <a:xfrm>
          <a:off x="1581150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41</xdr:row>
      <xdr:rowOff>104775</xdr:rowOff>
    </xdr:from>
    <xdr:to>
      <xdr:col>0</xdr:col>
      <xdr:colOff>542925</xdr:colOff>
      <xdr:row>41</xdr:row>
      <xdr:rowOff>104775</xdr:rowOff>
    </xdr:to>
    <xdr:sp macro="" textlink="">
      <xdr:nvSpPr>
        <xdr:cNvPr id="21982" name="Line 16"/>
        <xdr:cNvSpPr>
          <a:spLocks noChangeShapeType="1"/>
        </xdr:cNvSpPr>
      </xdr:nvSpPr>
      <xdr:spPr bwMode="auto">
        <a:xfrm>
          <a:off x="0" y="75057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41</xdr:row>
      <xdr:rowOff>104775</xdr:rowOff>
    </xdr:from>
    <xdr:to>
      <xdr:col>0</xdr:col>
      <xdr:colOff>133350</xdr:colOff>
      <xdr:row>41</xdr:row>
      <xdr:rowOff>104775</xdr:rowOff>
    </xdr:to>
    <xdr:sp macro="" textlink="">
      <xdr:nvSpPr>
        <xdr:cNvPr id="21983" name="Line 17"/>
        <xdr:cNvSpPr>
          <a:spLocks noChangeShapeType="1"/>
        </xdr:cNvSpPr>
      </xdr:nvSpPr>
      <xdr:spPr bwMode="auto">
        <a:xfrm>
          <a:off x="133350" y="750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41</xdr:row>
      <xdr:rowOff>104775</xdr:rowOff>
    </xdr:from>
    <xdr:to>
      <xdr:col>1</xdr:col>
      <xdr:colOff>0</xdr:colOff>
      <xdr:row>41</xdr:row>
      <xdr:rowOff>104775</xdr:rowOff>
    </xdr:to>
    <xdr:sp macro="" textlink="">
      <xdr:nvSpPr>
        <xdr:cNvPr id="21984" name="Line 18"/>
        <xdr:cNvSpPr>
          <a:spLocks noChangeShapeType="1"/>
        </xdr:cNvSpPr>
      </xdr:nvSpPr>
      <xdr:spPr bwMode="auto">
        <a:xfrm>
          <a:off x="1581150" y="750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206</xdr:row>
      <xdr:rowOff>104775</xdr:rowOff>
    </xdr:from>
    <xdr:to>
      <xdr:col>0</xdr:col>
      <xdr:colOff>542925</xdr:colOff>
      <xdr:row>206</xdr:row>
      <xdr:rowOff>104775</xdr:rowOff>
    </xdr:to>
    <xdr:sp macro="" textlink="">
      <xdr:nvSpPr>
        <xdr:cNvPr id="22865" name="Line 1"/>
        <xdr:cNvSpPr>
          <a:spLocks noChangeShapeType="1"/>
        </xdr:cNvSpPr>
      </xdr:nvSpPr>
      <xdr:spPr bwMode="auto">
        <a:xfrm>
          <a:off x="0" y="303085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22866" name="Line 2"/>
        <xdr:cNvSpPr>
          <a:spLocks noChangeShapeType="1"/>
        </xdr:cNvSpPr>
      </xdr:nvSpPr>
      <xdr:spPr bwMode="auto">
        <a:xfrm>
          <a:off x="133350" y="3030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206</xdr:row>
      <xdr:rowOff>104775</xdr:rowOff>
    </xdr:from>
    <xdr:to>
      <xdr:col>1</xdr:col>
      <xdr:colOff>0</xdr:colOff>
      <xdr:row>206</xdr:row>
      <xdr:rowOff>104775</xdr:rowOff>
    </xdr:to>
    <xdr:sp macro="" textlink="">
      <xdr:nvSpPr>
        <xdr:cNvPr id="22867" name="Line 3"/>
        <xdr:cNvSpPr>
          <a:spLocks noChangeShapeType="1"/>
        </xdr:cNvSpPr>
      </xdr:nvSpPr>
      <xdr:spPr bwMode="auto">
        <a:xfrm>
          <a:off x="1581150" y="3030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</xdr:row>
      <xdr:rowOff>104775</xdr:rowOff>
    </xdr:from>
    <xdr:to>
      <xdr:col>0</xdr:col>
      <xdr:colOff>542925</xdr:colOff>
      <xdr:row>101</xdr:row>
      <xdr:rowOff>104775</xdr:rowOff>
    </xdr:to>
    <xdr:sp macro="" textlink="">
      <xdr:nvSpPr>
        <xdr:cNvPr id="22868" name="Line 4"/>
        <xdr:cNvSpPr>
          <a:spLocks noChangeShapeType="1"/>
        </xdr:cNvSpPr>
      </xdr:nvSpPr>
      <xdr:spPr bwMode="auto">
        <a:xfrm>
          <a:off x="0" y="149542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22869" name="Line 5"/>
        <xdr:cNvSpPr>
          <a:spLocks noChangeShapeType="1"/>
        </xdr:cNvSpPr>
      </xdr:nvSpPr>
      <xdr:spPr bwMode="auto">
        <a:xfrm>
          <a:off x="133350" y="1495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104775</xdr:rowOff>
    </xdr:from>
    <xdr:to>
      <xdr:col>1</xdr:col>
      <xdr:colOff>0</xdr:colOff>
      <xdr:row>101</xdr:row>
      <xdr:rowOff>104775</xdr:rowOff>
    </xdr:to>
    <xdr:sp macro="" textlink="">
      <xdr:nvSpPr>
        <xdr:cNvPr id="22870" name="Line 6"/>
        <xdr:cNvSpPr>
          <a:spLocks noChangeShapeType="1"/>
        </xdr:cNvSpPr>
      </xdr:nvSpPr>
      <xdr:spPr bwMode="auto">
        <a:xfrm>
          <a:off x="1581150" y="1495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53</xdr:row>
      <xdr:rowOff>104775</xdr:rowOff>
    </xdr:from>
    <xdr:to>
      <xdr:col>0</xdr:col>
      <xdr:colOff>542925</xdr:colOff>
      <xdr:row>53</xdr:row>
      <xdr:rowOff>104775</xdr:rowOff>
    </xdr:to>
    <xdr:sp macro="" textlink="">
      <xdr:nvSpPr>
        <xdr:cNvPr id="22871" name="Line 7"/>
        <xdr:cNvSpPr>
          <a:spLocks noChangeShapeType="1"/>
        </xdr:cNvSpPr>
      </xdr:nvSpPr>
      <xdr:spPr bwMode="auto">
        <a:xfrm>
          <a:off x="0" y="79724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2872" name="Line 8"/>
        <xdr:cNvSpPr>
          <a:spLocks noChangeShapeType="1"/>
        </xdr:cNvSpPr>
      </xdr:nvSpPr>
      <xdr:spPr bwMode="auto">
        <a:xfrm>
          <a:off x="133350" y="797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22873" name="Line 9"/>
        <xdr:cNvSpPr>
          <a:spLocks noChangeShapeType="1"/>
        </xdr:cNvSpPr>
      </xdr:nvSpPr>
      <xdr:spPr bwMode="auto">
        <a:xfrm>
          <a:off x="1581150" y="797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153</xdr:row>
      <xdr:rowOff>104775</xdr:rowOff>
    </xdr:from>
    <xdr:to>
      <xdr:col>0</xdr:col>
      <xdr:colOff>542925</xdr:colOff>
      <xdr:row>153</xdr:row>
      <xdr:rowOff>104775</xdr:rowOff>
    </xdr:to>
    <xdr:sp macro="" textlink="">
      <xdr:nvSpPr>
        <xdr:cNvPr id="22874" name="Line 10"/>
        <xdr:cNvSpPr>
          <a:spLocks noChangeShapeType="1"/>
        </xdr:cNvSpPr>
      </xdr:nvSpPr>
      <xdr:spPr bwMode="auto">
        <a:xfrm>
          <a:off x="0" y="225647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22875" name="Line 11"/>
        <xdr:cNvSpPr>
          <a:spLocks noChangeShapeType="1"/>
        </xdr:cNvSpPr>
      </xdr:nvSpPr>
      <xdr:spPr bwMode="auto">
        <a:xfrm>
          <a:off x="133350" y="2256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2876" name="Line 12"/>
        <xdr:cNvSpPr>
          <a:spLocks noChangeShapeType="1"/>
        </xdr:cNvSpPr>
      </xdr:nvSpPr>
      <xdr:spPr bwMode="auto">
        <a:xfrm>
          <a:off x="1581150" y="2256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209</xdr:row>
      <xdr:rowOff>104775</xdr:rowOff>
    </xdr:from>
    <xdr:to>
      <xdr:col>0</xdr:col>
      <xdr:colOff>552450</xdr:colOff>
      <xdr:row>209</xdr:row>
      <xdr:rowOff>104775</xdr:rowOff>
    </xdr:to>
    <xdr:sp macro="" textlink="">
      <xdr:nvSpPr>
        <xdr:cNvPr id="23777" name="Line 1"/>
        <xdr:cNvSpPr>
          <a:spLocks noChangeShapeType="1"/>
        </xdr:cNvSpPr>
      </xdr:nvSpPr>
      <xdr:spPr bwMode="auto">
        <a:xfrm>
          <a:off x="9525" y="305562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3778" name="Line 2"/>
        <xdr:cNvSpPr>
          <a:spLocks noChangeShapeType="1"/>
        </xdr:cNvSpPr>
      </xdr:nvSpPr>
      <xdr:spPr bwMode="auto">
        <a:xfrm>
          <a:off x="1581150" y="30556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155</xdr:row>
      <xdr:rowOff>104775</xdr:rowOff>
    </xdr:from>
    <xdr:to>
      <xdr:col>0</xdr:col>
      <xdr:colOff>552450</xdr:colOff>
      <xdr:row>155</xdr:row>
      <xdr:rowOff>104775</xdr:rowOff>
    </xdr:to>
    <xdr:sp macro="" textlink="">
      <xdr:nvSpPr>
        <xdr:cNvPr id="23779" name="Line 3"/>
        <xdr:cNvSpPr>
          <a:spLocks noChangeShapeType="1"/>
        </xdr:cNvSpPr>
      </xdr:nvSpPr>
      <xdr:spPr bwMode="auto">
        <a:xfrm>
          <a:off x="9525" y="228695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23780" name="Line 4"/>
        <xdr:cNvSpPr>
          <a:spLocks noChangeShapeType="1"/>
        </xdr:cNvSpPr>
      </xdr:nvSpPr>
      <xdr:spPr bwMode="auto">
        <a:xfrm>
          <a:off x="1581150" y="2286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102</xdr:row>
      <xdr:rowOff>104775</xdr:rowOff>
    </xdr:from>
    <xdr:to>
      <xdr:col>0</xdr:col>
      <xdr:colOff>552450</xdr:colOff>
      <xdr:row>102</xdr:row>
      <xdr:rowOff>104775</xdr:rowOff>
    </xdr:to>
    <xdr:sp macro="" textlink="">
      <xdr:nvSpPr>
        <xdr:cNvPr id="23781" name="Line 5"/>
        <xdr:cNvSpPr>
          <a:spLocks noChangeShapeType="1"/>
        </xdr:cNvSpPr>
      </xdr:nvSpPr>
      <xdr:spPr bwMode="auto">
        <a:xfrm>
          <a:off x="9525" y="151066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23782" name="Line 6"/>
        <xdr:cNvSpPr>
          <a:spLocks noChangeShapeType="1"/>
        </xdr:cNvSpPr>
      </xdr:nvSpPr>
      <xdr:spPr bwMode="auto">
        <a:xfrm>
          <a:off x="1581150" y="1510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53</xdr:row>
      <xdr:rowOff>104775</xdr:rowOff>
    </xdr:from>
    <xdr:to>
      <xdr:col>0</xdr:col>
      <xdr:colOff>552450</xdr:colOff>
      <xdr:row>53</xdr:row>
      <xdr:rowOff>104775</xdr:rowOff>
    </xdr:to>
    <xdr:sp macro="" textlink="">
      <xdr:nvSpPr>
        <xdr:cNvPr id="23783" name="Line 7"/>
        <xdr:cNvSpPr>
          <a:spLocks noChangeShapeType="1"/>
        </xdr:cNvSpPr>
      </xdr:nvSpPr>
      <xdr:spPr bwMode="auto">
        <a:xfrm>
          <a:off x="9525" y="79724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23784" name="Line 8"/>
        <xdr:cNvSpPr>
          <a:spLocks noChangeShapeType="1"/>
        </xdr:cNvSpPr>
      </xdr:nvSpPr>
      <xdr:spPr bwMode="auto">
        <a:xfrm>
          <a:off x="1581150" y="797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205</xdr:row>
      <xdr:rowOff>104775</xdr:rowOff>
    </xdr:from>
    <xdr:to>
      <xdr:col>0</xdr:col>
      <xdr:colOff>542925</xdr:colOff>
      <xdr:row>205</xdr:row>
      <xdr:rowOff>104775</xdr:rowOff>
    </xdr:to>
    <xdr:sp macro="" textlink="">
      <xdr:nvSpPr>
        <xdr:cNvPr id="27937" name="Line 1"/>
        <xdr:cNvSpPr>
          <a:spLocks noChangeShapeType="1"/>
        </xdr:cNvSpPr>
      </xdr:nvSpPr>
      <xdr:spPr bwMode="auto">
        <a:xfrm>
          <a:off x="0" y="303371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27938" name="Line 2"/>
        <xdr:cNvSpPr>
          <a:spLocks noChangeShapeType="1"/>
        </xdr:cNvSpPr>
      </xdr:nvSpPr>
      <xdr:spPr bwMode="auto">
        <a:xfrm>
          <a:off x="133350" y="3033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939" name="Line 3"/>
        <xdr:cNvSpPr>
          <a:spLocks noChangeShapeType="1"/>
        </xdr:cNvSpPr>
      </xdr:nvSpPr>
      <xdr:spPr bwMode="auto">
        <a:xfrm>
          <a:off x="1581150" y="3033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152</xdr:row>
      <xdr:rowOff>104775</xdr:rowOff>
    </xdr:from>
    <xdr:to>
      <xdr:col>0</xdr:col>
      <xdr:colOff>542925</xdr:colOff>
      <xdr:row>152</xdr:row>
      <xdr:rowOff>104775</xdr:rowOff>
    </xdr:to>
    <xdr:sp macro="" textlink="">
      <xdr:nvSpPr>
        <xdr:cNvPr id="27940" name="Line 4"/>
        <xdr:cNvSpPr>
          <a:spLocks noChangeShapeType="1"/>
        </xdr:cNvSpPr>
      </xdr:nvSpPr>
      <xdr:spPr bwMode="auto">
        <a:xfrm>
          <a:off x="0" y="225837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27941" name="Line 5"/>
        <xdr:cNvSpPr>
          <a:spLocks noChangeShapeType="1"/>
        </xdr:cNvSpPr>
      </xdr:nvSpPr>
      <xdr:spPr bwMode="auto">
        <a:xfrm>
          <a:off x="133350" y="2258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27942" name="Line 6"/>
        <xdr:cNvSpPr>
          <a:spLocks noChangeShapeType="1"/>
        </xdr:cNvSpPr>
      </xdr:nvSpPr>
      <xdr:spPr bwMode="auto">
        <a:xfrm>
          <a:off x="1581150" y="2258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104775</xdr:rowOff>
    </xdr:from>
    <xdr:to>
      <xdr:col>0</xdr:col>
      <xdr:colOff>542925</xdr:colOff>
      <xdr:row>100</xdr:row>
      <xdr:rowOff>104775</xdr:rowOff>
    </xdr:to>
    <xdr:sp macro="" textlink="">
      <xdr:nvSpPr>
        <xdr:cNvPr id="27943" name="Line 7"/>
        <xdr:cNvSpPr>
          <a:spLocks noChangeShapeType="1"/>
        </xdr:cNvSpPr>
      </xdr:nvSpPr>
      <xdr:spPr bwMode="auto">
        <a:xfrm>
          <a:off x="0" y="149637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27944" name="Line 8"/>
        <xdr:cNvSpPr>
          <a:spLocks noChangeShapeType="1"/>
        </xdr:cNvSpPr>
      </xdr:nvSpPr>
      <xdr:spPr bwMode="auto">
        <a:xfrm>
          <a:off x="133350" y="1496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27945" name="Line 9"/>
        <xdr:cNvSpPr>
          <a:spLocks noChangeShapeType="1"/>
        </xdr:cNvSpPr>
      </xdr:nvSpPr>
      <xdr:spPr bwMode="auto">
        <a:xfrm>
          <a:off x="1581150" y="1496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52</xdr:row>
      <xdr:rowOff>104775</xdr:rowOff>
    </xdr:from>
    <xdr:to>
      <xdr:col>0</xdr:col>
      <xdr:colOff>542925</xdr:colOff>
      <xdr:row>52</xdr:row>
      <xdr:rowOff>104775</xdr:rowOff>
    </xdr:to>
    <xdr:sp macro="" textlink="">
      <xdr:nvSpPr>
        <xdr:cNvPr id="27946" name="Line 10"/>
        <xdr:cNvSpPr>
          <a:spLocks noChangeShapeType="1"/>
        </xdr:cNvSpPr>
      </xdr:nvSpPr>
      <xdr:spPr bwMode="auto">
        <a:xfrm>
          <a:off x="0" y="79724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27947" name="Line 11"/>
        <xdr:cNvSpPr>
          <a:spLocks noChangeShapeType="1"/>
        </xdr:cNvSpPr>
      </xdr:nvSpPr>
      <xdr:spPr bwMode="auto">
        <a:xfrm>
          <a:off x="133350" y="797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27948" name="Line 12"/>
        <xdr:cNvSpPr>
          <a:spLocks noChangeShapeType="1"/>
        </xdr:cNvSpPr>
      </xdr:nvSpPr>
      <xdr:spPr bwMode="auto">
        <a:xfrm>
          <a:off x="1581150" y="797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47</xdr:row>
      <xdr:rowOff>104775</xdr:rowOff>
    </xdr:from>
    <xdr:to>
      <xdr:col>0</xdr:col>
      <xdr:colOff>542925</xdr:colOff>
      <xdr:row>47</xdr:row>
      <xdr:rowOff>104775</xdr:rowOff>
    </xdr:to>
    <xdr:sp macro="" textlink="">
      <xdr:nvSpPr>
        <xdr:cNvPr id="28805" name="Line 1"/>
        <xdr:cNvSpPr>
          <a:spLocks noChangeShapeType="1"/>
        </xdr:cNvSpPr>
      </xdr:nvSpPr>
      <xdr:spPr bwMode="auto">
        <a:xfrm>
          <a:off x="0" y="77914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104775</xdr:rowOff>
    </xdr:from>
    <xdr:to>
      <xdr:col>0</xdr:col>
      <xdr:colOff>133350</xdr:colOff>
      <xdr:row>47</xdr:row>
      <xdr:rowOff>104775</xdr:rowOff>
    </xdr:to>
    <xdr:sp macro="" textlink="">
      <xdr:nvSpPr>
        <xdr:cNvPr id="28806" name="Line 2"/>
        <xdr:cNvSpPr>
          <a:spLocks noChangeShapeType="1"/>
        </xdr:cNvSpPr>
      </xdr:nvSpPr>
      <xdr:spPr bwMode="auto">
        <a:xfrm>
          <a:off x="133350" y="7791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</xdr:row>
      <xdr:rowOff>104775</xdr:rowOff>
    </xdr:from>
    <xdr:to>
      <xdr:col>1</xdr:col>
      <xdr:colOff>0</xdr:colOff>
      <xdr:row>47</xdr:row>
      <xdr:rowOff>104775</xdr:rowOff>
    </xdr:to>
    <xdr:sp macro="" textlink="">
      <xdr:nvSpPr>
        <xdr:cNvPr id="28807" name="Line 3"/>
        <xdr:cNvSpPr>
          <a:spLocks noChangeShapeType="1"/>
        </xdr:cNvSpPr>
      </xdr:nvSpPr>
      <xdr:spPr bwMode="auto">
        <a:xfrm>
          <a:off x="1514475" y="7791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99</xdr:row>
      <xdr:rowOff>104775</xdr:rowOff>
    </xdr:from>
    <xdr:to>
      <xdr:col>0</xdr:col>
      <xdr:colOff>542925</xdr:colOff>
      <xdr:row>99</xdr:row>
      <xdr:rowOff>104775</xdr:rowOff>
    </xdr:to>
    <xdr:sp macro="" textlink="">
      <xdr:nvSpPr>
        <xdr:cNvPr id="28808" name="Line 4"/>
        <xdr:cNvSpPr>
          <a:spLocks noChangeShapeType="1"/>
        </xdr:cNvSpPr>
      </xdr:nvSpPr>
      <xdr:spPr bwMode="auto">
        <a:xfrm>
          <a:off x="0" y="154971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28809" name="Line 5"/>
        <xdr:cNvSpPr>
          <a:spLocks noChangeShapeType="1"/>
        </xdr:cNvSpPr>
      </xdr:nvSpPr>
      <xdr:spPr bwMode="auto">
        <a:xfrm>
          <a:off x="133350" y="1549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99</xdr:row>
      <xdr:rowOff>104775</xdr:rowOff>
    </xdr:from>
    <xdr:to>
      <xdr:col>1</xdr:col>
      <xdr:colOff>0</xdr:colOff>
      <xdr:row>99</xdr:row>
      <xdr:rowOff>104775</xdr:rowOff>
    </xdr:to>
    <xdr:sp macro="" textlink="">
      <xdr:nvSpPr>
        <xdr:cNvPr id="28810" name="Line 6"/>
        <xdr:cNvSpPr>
          <a:spLocks noChangeShapeType="1"/>
        </xdr:cNvSpPr>
      </xdr:nvSpPr>
      <xdr:spPr bwMode="auto">
        <a:xfrm>
          <a:off x="1514475" y="1549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204</xdr:row>
      <xdr:rowOff>104775</xdr:rowOff>
    </xdr:from>
    <xdr:to>
      <xdr:col>0</xdr:col>
      <xdr:colOff>542925</xdr:colOff>
      <xdr:row>204</xdr:row>
      <xdr:rowOff>104775</xdr:rowOff>
    </xdr:to>
    <xdr:sp macro="" textlink="">
      <xdr:nvSpPr>
        <xdr:cNvPr id="31973" name="Line 1"/>
        <xdr:cNvSpPr>
          <a:spLocks noChangeShapeType="1"/>
        </xdr:cNvSpPr>
      </xdr:nvSpPr>
      <xdr:spPr bwMode="auto">
        <a:xfrm>
          <a:off x="0" y="302133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104775</xdr:rowOff>
    </xdr:from>
    <xdr:to>
      <xdr:col>0</xdr:col>
      <xdr:colOff>133350</xdr:colOff>
      <xdr:row>204</xdr:row>
      <xdr:rowOff>104775</xdr:rowOff>
    </xdr:to>
    <xdr:sp macro="" textlink="">
      <xdr:nvSpPr>
        <xdr:cNvPr id="31974" name="Line 2"/>
        <xdr:cNvSpPr>
          <a:spLocks noChangeShapeType="1"/>
        </xdr:cNvSpPr>
      </xdr:nvSpPr>
      <xdr:spPr bwMode="auto">
        <a:xfrm>
          <a:off x="133350" y="3021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31975" name="Line 3"/>
        <xdr:cNvSpPr>
          <a:spLocks noChangeShapeType="1"/>
        </xdr:cNvSpPr>
      </xdr:nvSpPr>
      <xdr:spPr bwMode="auto">
        <a:xfrm>
          <a:off x="1581150" y="3021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151</xdr:row>
      <xdr:rowOff>104775</xdr:rowOff>
    </xdr:from>
    <xdr:to>
      <xdr:col>0</xdr:col>
      <xdr:colOff>542925</xdr:colOff>
      <xdr:row>151</xdr:row>
      <xdr:rowOff>104775</xdr:rowOff>
    </xdr:to>
    <xdr:sp macro="" textlink="">
      <xdr:nvSpPr>
        <xdr:cNvPr id="31976" name="Line 4"/>
        <xdr:cNvSpPr>
          <a:spLocks noChangeShapeType="1"/>
        </xdr:cNvSpPr>
      </xdr:nvSpPr>
      <xdr:spPr bwMode="auto">
        <a:xfrm>
          <a:off x="0" y="224694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1977" name="Line 5"/>
        <xdr:cNvSpPr>
          <a:spLocks noChangeShapeType="1"/>
        </xdr:cNvSpPr>
      </xdr:nvSpPr>
      <xdr:spPr bwMode="auto">
        <a:xfrm>
          <a:off x="133350" y="2246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978" name="Line 6"/>
        <xdr:cNvSpPr>
          <a:spLocks noChangeShapeType="1"/>
        </xdr:cNvSpPr>
      </xdr:nvSpPr>
      <xdr:spPr bwMode="auto">
        <a:xfrm>
          <a:off x="1581150" y="2246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99</xdr:row>
      <xdr:rowOff>104775</xdr:rowOff>
    </xdr:from>
    <xdr:to>
      <xdr:col>0</xdr:col>
      <xdr:colOff>542925</xdr:colOff>
      <xdr:row>99</xdr:row>
      <xdr:rowOff>104775</xdr:rowOff>
    </xdr:to>
    <xdr:sp macro="" textlink="">
      <xdr:nvSpPr>
        <xdr:cNvPr id="31979" name="Line 7"/>
        <xdr:cNvSpPr>
          <a:spLocks noChangeShapeType="1"/>
        </xdr:cNvSpPr>
      </xdr:nvSpPr>
      <xdr:spPr bwMode="auto">
        <a:xfrm>
          <a:off x="0" y="148590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31980" name="Line 8"/>
        <xdr:cNvSpPr>
          <a:spLocks noChangeShapeType="1"/>
        </xdr:cNvSpPr>
      </xdr:nvSpPr>
      <xdr:spPr bwMode="auto">
        <a:xfrm>
          <a:off x="133350" y="1485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99</xdr:row>
      <xdr:rowOff>104775</xdr:rowOff>
    </xdr:from>
    <xdr:to>
      <xdr:col>1</xdr:col>
      <xdr:colOff>0</xdr:colOff>
      <xdr:row>99</xdr:row>
      <xdr:rowOff>104775</xdr:rowOff>
    </xdr:to>
    <xdr:sp macro="" textlink="">
      <xdr:nvSpPr>
        <xdr:cNvPr id="31981" name="Line 9"/>
        <xdr:cNvSpPr>
          <a:spLocks noChangeShapeType="1"/>
        </xdr:cNvSpPr>
      </xdr:nvSpPr>
      <xdr:spPr bwMode="auto">
        <a:xfrm>
          <a:off x="1581150" y="1485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104775</xdr:rowOff>
    </xdr:from>
    <xdr:to>
      <xdr:col>0</xdr:col>
      <xdr:colOff>542925</xdr:colOff>
      <xdr:row>51</xdr:row>
      <xdr:rowOff>104775</xdr:rowOff>
    </xdr:to>
    <xdr:sp macro="" textlink="">
      <xdr:nvSpPr>
        <xdr:cNvPr id="31982" name="Line 10"/>
        <xdr:cNvSpPr>
          <a:spLocks noChangeShapeType="1"/>
        </xdr:cNvSpPr>
      </xdr:nvSpPr>
      <xdr:spPr bwMode="auto">
        <a:xfrm>
          <a:off x="0" y="78771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31983" name="Line 11"/>
        <xdr:cNvSpPr>
          <a:spLocks noChangeShapeType="1"/>
        </xdr:cNvSpPr>
      </xdr:nvSpPr>
      <xdr:spPr bwMode="auto">
        <a:xfrm>
          <a:off x="133350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31984" name="Line 12"/>
        <xdr:cNvSpPr>
          <a:spLocks noChangeShapeType="1"/>
        </xdr:cNvSpPr>
      </xdr:nvSpPr>
      <xdr:spPr bwMode="auto">
        <a:xfrm>
          <a:off x="1581150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203</xdr:row>
      <xdr:rowOff>104775</xdr:rowOff>
    </xdr:from>
    <xdr:to>
      <xdr:col>0</xdr:col>
      <xdr:colOff>542925</xdr:colOff>
      <xdr:row>203</xdr:row>
      <xdr:rowOff>104775</xdr:rowOff>
    </xdr:to>
    <xdr:sp macro="" textlink="">
      <xdr:nvSpPr>
        <xdr:cNvPr id="32997" name="Line 1"/>
        <xdr:cNvSpPr>
          <a:spLocks noChangeShapeType="1"/>
        </xdr:cNvSpPr>
      </xdr:nvSpPr>
      <xdr:spPr bwMode="auto">
        <a:xfrm>
          <a:off x="0" y="310324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32998" name="Line 2"/>
        <xdr:cNvSpPr>
          <a:spLocks noChangeShapeType="1"/>
        </xdr:cNvSpPr>
      </xdr:nvSpPr>
      <xdr:spPr bwMode="auto">
        <a:xfrm>
          <a:off x="133350" y="3103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999" name="Line 3"/>
        <xdr:cNvSpPr>
          <a:spLocks noChangeShapeType="1"/>
        </xdr:cNvSpPr>
      </xdr:nvSpPr>
      <xdr:spPr bwMode="auto">
        <a:xfrm>
          <a:off x="1581150" y="3103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50</xdr:row>
      <xdr:rowOff>104775</xdr:rowOff>
    </xdr:from>
    <xdr:to>
      <xdr:col>0</xdr:col>
      <xdr:colOff>542925</xdr:colOff>
      <xdr:row>50</xdr:row>
      <xdr:rowOff>104775</xdr:rowOff>
    </xdr:to>
    <xdr:sp macro="" textlink="">
      <xdr:nvSpPr>
        <xdr:cNvPr id="33000" name="Line 4"/>
        <xdr:cNvSpPr>
          <a:spLocks noChangeShapeType="1"/>
        </xdr:cNvSpPr>
      </xdr:nvSpPr>
      <xdr:spPr bwMode="auto">
        <a:xfrm>
          <a:off x="0" y="80772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3001" name="Line 5"/>
        <xdr:cNvSpPr>
          <a:spLocks noChangeShapeType="1"/>
        </xdr:cNvSpPr>
      </xdr:nvSpPr>
      <xdr:spPr bwMode="auto">
        <a:xfrm>
          <a:off x="133350" y="807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33002" name="Line 6"/>
        <xdr:cNvSpPr>
          <a:spLocks noChangeShapeType="1"/>
        </xdr:cNvSpPr>
      </xdr:nvSpPr>
      <xdr:spPr bwMode="auto">
        <a:xfrm>
          <a:off x="1581150" y="807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98</xdr:row>
      <xdr:rowOff>104775</xdr:rowOff>
    </xdr:from>
    <xdr:to>
      <xdr:col>0</xdr:col>
      <xdr:colOff>542925</xdr:colOff>
      <xdr:row>98</xdr:row>
      <xdr:rowOff>104775</xdr:rowOff>
    </xdr:to>
    <xdr:sp macro="" textlink="">
      <xdr:nvSpPr>
        <xdr:cNvPr id="33003" name="Line 7"/>
        <xdr:cNvSpPr>
          <a:spLocks noChangeShapeType="1"/>
        </xdr:cNvSpPr>
      </xdr:nvSpPr>
      <xdr:spPr bwMode="auto">
        <a:xfrm>
          <a:off x="0" y="152971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33004" name="Line 8"/>
        <xdr:cNvSpPr>
          <a:spLocks noChangeShapeType="1"/>
        </xdr:cNvSpPr>
      </xdr:nvSpPr>
      <xdr:spPr bwMode="auto">
        <a:xfrm>
          <a:off x="133350" y="1529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98</xdr:row>
      <xdr:rowOff>104775</xdr:rowOff>
    </xdr:from>
    <xdr:to>
      <xdr:col>1</xdr:col>
      <xdr:colOff>0</xdr:colOff>
      <xdr:row>98</xdr:row>
      <xdr:rowOff>104775</xdr:rowOff>
    </xdr:to>
    <xdr:sp macro="" textlink="">
      <xdr:nvSpPr>
        <xdr:cNvPr id="33005" name="Line 9"/>
        <xdr:cNvSpPr>
          <a:spLocks noChangeShapeType="1"/>
        </xdr:cNvSpPr>
      </xdr:nvSpPr>
      <xdr:spPr bwMode="auto">
        <a:xfrm>
          <a:off x="1581150" y="1529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150</xdr:row>
      <xdr:rowOff>104775</xdr:rowOff>
    </xdr:from>
    <xdr:to>
      <xdr:col>0</xdr:col>
      <xdr:colOff>542925</xdr:colOff>
      <xdr:row>150</xdr:row>
      <xdr:rowOff>104775</xdr:rowOff>
    </xdr:to>
    <xdr:sp macro="" textlink="">
      <xdr:nvSpPr>
        <xdr:cNvPr id="33006" name="Line 10"/>
        <xdr:cNvSpPr>
          <a:spLocks noChangeShapeType="1"/>
        </xdr:cNvSpPr>
      </xdr:nvSpPr>
      <xdr:spPr bwMode="auto">
        <a:xfrm>
          <a:off x="0" y="231838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33007" name="Line 11"/>
        <xdr:cNvSpPr>
          <a:spLocks noChangeShapeType="1"/>
        </xdr:cNvSpPr>
      </xdr:nvSpPr>
      <xdr:spPr bwMode="auto">
        <a:xfrm>
          <a:off x="133350" y="23183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33008" name="Line 12"/>
        <xdr:cNvSpPr>
          <a:spLocks noChangeShapeType="1"/>
        </xdr:cNvSpPr>
      </xdr:nvSpPr>
      <xdr:spPr bwMode="auto">
        <a:xfrm>
          <a:off x="1581150" y="23183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207</xdr:row>
      <xdr:rowOff>104775</xdr:rowOff>
    </xdr:from>
    <xdr:to>
      <xdr:col>0</xdr:col>
      <xdr:colOff>542925</xdr:colOff>
      <xdr:row>207</xdr:row>
      <xdr:rowOff>104775</xdr:rowOff>
    </xdr:to>
    <xdr:sp macro="" textlink="">
      <xdr:nvSpPr>
        <xdr:cNvPr id="34009" name="Line 1"/>
        <xdr:cNvSpPr>
          <a:spLocks noChangeShapeType="1"/>
        </xdr:cNvSpPr>
      </xdr:nvSpPr>
      <xdr:spPr bwMode="auto">
        <a:xfrm>
          <a:off x="0" y="306228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104775</xdr:rowOff>
    </xdr:from>
    <xdr:to>
      <xdr:col>0</xdr:col>
      <xdr:colOff>133350</xdr:colOff>
      <xdr:row>207</xdr:row>
      <xdr:rowOff>104775</xdr:rowOff>
    </xdr:to>
    <xdr:sp macro="" textlink="">
      <xdr:nvSpPr>
        <xdr:cNvPr id="34010" name="Line 2"/>
        <xdr:cNvSpPr>
          <a:spLocks noChangeShapeType="1"/>
        </xdr:cNvSpPr>
      </xdr:nvSpPr>
      <xdr:spPr bwMode="auto">
        <a:xfrm>
          <a:off x="133350" y="3062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4011" name="Line 3"/>
        <xdr:cNvSpPr>
          <a:spLocks noChangeShapeType="1"/>
        </xdr:cNvSpPr>
      </xdr:nvSpPr>
      <xdr:spPr bwMode="auto">
        <a:xfrm>
          <a:off x="1581150" y="3062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153</xdr:row>
      <xdr:rowOff>104775</xdr:rowOff>
    </xdr:from>
    <xdr:to>
      <xdr:col>0</xdr:col>
      <xdr:colOff>542925</xdr:colOff>
      <xdr:row>153</xdr:row>
      <xdr:rowOff>104775</xdr:rowOff>
    </xdr:to>
    <xdr:sp macro="" textlink="">
      <xdr:nvSpPr>
        <xdr:cNvPr id="34012" name="Line 4"/>
        <xdr:cNvSpPr>
          <a:spLocks noChangeShapeType="1"/>
        </xdr:cNvSpPr>
      </xdr:nvSpPr>
      <xdr:spPr bwMode="auto">
        <a:xfrm>
          <a:off x="0" y="227171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34013" name="Line 5"/>
        <xdr:cNvSpPr>
          <a:spLocks noChangeShapeType="1"/>
        </xdr:cNvSpPr>
      </xdr:nvSpPr>
      <xdr:spPr bwMode="auto">
        <a:xfrm>
          <a:off x="133350" y="2271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014" name="Line 6"/>
        <xdr:cNvSpPr>
          <a:spLocks noChangeShapeType="1"/>
        </xdr:cNvSpPr>
      </xdr:nvSpPr>
      <xdr:spPr bwMode="auto">
        <a:xfrm>
          <a:off x="1581150" y="2271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104775</xdr:rowOff>
    </xdr:from>
    <xdr:to>
      <xdr:col>0</xdr:col>
      <xdr:colOff>542925</xdr:colOff>
      <xdr:row>100</xdr:row>
      <xdr:rowOff>104775</xdr:rowOff>
    </xdr:to>
    <xdr:sp macro="" textlink="">
      <xdr:nvSpPr>
        <xdr:cNvPr id="34015" name="Line 7"/>
        <xdr:cNvSpPr>
          <a:spLocks noChangeShapeType="1"/>
        </xdr:cNvSpPr>
      </xdr:nvSpPr>
      <xdr:spPr bwMode="auto">
        <a:xfrm>
          <a:off x="0" y="149447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4016" name="Line 8"/>
        <xdr:cNvSpPr>
          <a:spLocks noChangeShapeType="1"/>
        </xdr:cNvSpPr>
      </xdr:nvSpPr>
      <xdr:spPr bwMode="auto">
        <a:xfrm>
          <a:off x="133350" y="1494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34017" name="Line 9"/>
        <xdr:cNvSpPr>
          <a:spLocks noChangeShapeType="1"/>
        </xdr:cNvSpPr>
      </xdr:nvSpPr>
      <xdr:spPr bwMode="auto">
        <a:xfrm>
          <a:off x="1581150" y="1494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104775</xdr:rowOff>
    </xdr:from>
    <xdr:to>
      <xdr:col>0</xdr:col>
      <xdr:colOff>542925</xdr:colOff>
      <xdr:row>51</xdr:row>
      <xdr:rowOff>104775</xdr:rowOff>
    </xdr:to>
    <xdr:sp macro="" textlink="">
      <xdr:nvSpPr>
        <xdr:cNvPr id="34018" name="Line 10"/>
        <xdr:cNvSpPr>
          <a:spLocks noChangeShapeType="1"/>
        </xdr:cNvSpPr>
      </xdr:nvSpPr>
      <xdr:spPr bwMode="auto">
        <a:xfrm>
          <a:off x="0" y="78009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34019" name="Line 11"/>
        <xdr:cNvSpPr>
          <a:spLocks noChangeShapeType="1"/>
        </xdr:cNvSpPr>
      </xdr:nvSpPr>
      <xdr:spPr bwMode="auto">
        <a:xfrm>
          <a:off x="133350" y="780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34020" name="Line 12"/>
        <xdr:cNvSpPr>
          <a:spLocks noChangeShapeType="1"/>
        </xdr:cNvSpPr>
      </xdr:nvSpPr>
      <xdr:spPr bwMode="auto">
        <a:xfrm>
          <a:off x="1581150" y="780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210</xdr:row>
      <xdr:rowOff>85725</xdr:rowOff>
    </xdr:from>
    <xdr:to>
      <xdr:col>0</xdr:col>
      <xdr:colOff>542925</xdr:colOff>
      <xdr:row>210</xdr:row>
      <xdr:rowOff>85725</xdr:rowOff>
    </xdr:to>
    <xdr:sp macro="" textlink="">
      <xdr:nvSpPr>
        <xdr:cNvPr id="35977" name="Line 1"/>
        <xdr:cNvSpPr>
          <a:spLocks noChangeShapeType="1"/>
        </xdr:cNvSpPr>
      </xdr:nvSpPr>
      <xdr:spPr bwMode="auto">
        <a:xfrm>
          <a:off x="0" y="307276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85725</xdr:rowOff>
    </xdr:from>
    <xdr:to>
      <xdr:col>1</xdr:col>
      <xdr:colOff>0</xdr:colOff>
      <xdr:row>210</xdr:row>
      <xdr:rowOff>85725</xdr:rowOff>
    </xdr:to>
    <xdr:sp macro="" textlink="">
      <xdr:nvSpPr>
        <xdr:cNvPr id="35978" name="Line 2"/>
        <xdr:cNvSpPr>
          <a:spLocks noChangeShapeType="1"/>
        </xdr:cNvSpPr>
      </xdr:nvSpPr>
      <xdr:spPr bwMode="auto">
        <a:xfrm>
          <a:off x="1581150" y="3072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155</xdr:row>
      <xdr:rowOff>85725</xdr:rowOff>
    </xdr:from>
    <xdr:to>
      <xdr:col>0</xdr:col>
      <xdr:colOff>542925</xdr:colOff>
      <xdr:row>155</xdr:row>
      <xdr:rowOff>85725</xdr:rowOff>
    </xdr:to>
    <xdr:sp macro="" textlink="">
      <xdr:nvSpPr>
        <xdr:cNvPr id="35979" name="Line 10"/>
        <xdr:cNvSpPr>
          <a:spLocks noChangeShapeType="1"/>
        </xdr:cNvSpPr>
      </xdr:nvSpPr>
      <xdr:spPr bwMode="auto">
        <a:xfrm>
          <a:off x="0" y="228409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85725</xdr:rowOff>
    </xdr:from>
    <xdr:to>
      <xdr:col>1</xdr:col>
      <xdr:colOff>0</xdr:colOff>
      <xdr:row>155</xdr:row>
      <xdr:rowOff>85725</xdr:rowOff>
    </xdr:to>
    <xdr:sp macro="" textlink="">
      <xdr:nvSpPr>
        <xdr:cNvPr id="35980" name="Line 11"/>
        <xdr:cNvSpPr>
          <a:spLocks noChangeShapeType="1"/>
        </xdr:cNvSpPr>
      </xdr:nvSpPr>
      <xdr:spPr bwMode="auto">
        <a:xfrm>
          <a:off x="1581150" y="2284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</xdr:row>
      <xdr:rowOff>85725</xdr:rowOff>
    </xdr:from>
    <xdr:to>
      <xdr:col>0</xdr:col>
      <xdr:colOff>542925</xdr:colOff>
      <xdr:row>101</xdr:row>
      <xdr:rowOff>85725</xdr:rowOff>
    </xdr:to>
    <xdr:sp macro="" textlink="">
      <xdr:nvSpPr>
        <xdr:cNvPr id="35981" name="Line 12"/>
        <xdr:cNvSpPr>
          <a:spLocks noChangeShapeType="1"/>
        </xdr:cNvSpPr>
      </xdr:nvSpPr>
      <xdr:spPr bwMode="auto">
        <a:xfrm>
          <a:off x="0" y="149733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85725</xdr:rowOff>
    </xdr:from>
    <xdr:to>
      <xdr:col>1</xdr:col>
      <xdr:colOff>0</xdr:colOff>
      <xdr:row>101</xdr:row>
      <xdr:rowOff>85725</xdr:rowOff>
    </xdr:to>
    <xdr:sp macro="" textlink="">
      <xdr:nvSpPr>
        <xdr:cNvPr id="35982" name="Line 13"/>
        <xdr:cNvSpPr>
          <a:spLocks noChangeShapeType="1"/>
        </xdr:cNvSpPr>
      </xdr:nvSpPr>
      <xdr:spPr bwMode="auto">
        <a:xfrm>
          <a:off x="1581150" y="1497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85725</xdr:rowOff>
    </xdr:from>
    <xdr:to>
      <xdr:col>0</xdr:col>
      <xdr:colOff>542925</xdr:colOff>
      <xdr:row>51</xdr:row>
      <xdr:rowOff>85725</xdr:rowOff>
    </xdr:to>
    <xdr:sp macro="" textlink="">
      <xdr:nvSpPr>
        <xdr:cNvPr id="35983" name="Line 14"/>
        <xdr:cNvSpPr>
          <a:spLocks noChangeShapeType="1"/>
        </xdr:cNvSpPr>
      </xdr:nvSpPr>
      <xdr:spPr bwMode="auto">
        <a:xfrm>
          <a:off x="0" y="77343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85725</xdr:rowOff>
    </xdr:from>
    <xdr:to>
      <xdr:col>1</xdr:col>
      <xdr:colOff>0</xdr:colOff>
      <xdr:row>51</xdr:row>
      <xdr:rowOff>85725</xdr:rowOff>
    </xdr:to>
    <xdr:sp macro="" textlink="">
      <xdr:nvSpPr>
        <xdr:cNvPr id="35984" name="Line 15"/>
        <xdr:cNvSpPr>
          <a:spLocks noChangeShapeType="1"/>
        </xdr:cNvSpPr>
      </xdr:nvSpPr>
      <xdr:spPr bwMode="auto">
        <a:xfrm>
          <a:off x="1581150" y="773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207</xdr:row>
      <xdr:rowOff>104775</xdr:rowOff>
    </xdr:from>
    <xdr:to>
      <xdr:col>0</xdr:col>
      <xdr:colOff>542925</xdr:colOff>
      <xdr:row>207</xdr:row>
      <xdr:rowOff>104775</xdr:rowOff>
    </xdr:to>
    <xdr:sp macro="" textlink="">
      <xdr:nvSpPr>
        <xdr:cNvPr id="3577" name="Line 1"/>
        <xdr:cNvSpPr>
          <a:spLocks noChangeShapeType="1"/>
        </xdr:cNvSpPr>
      </xdr:nvSpPr>
      <xdr:spPr bwMode="auto">
        <a:xfrm>
          <a:off x="0" y="304419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104775</xdr:rowOff>
    </xdr:from>
    <xdr:to>
      <xdr:col>0</xdr:col>
      <xdr:colOff>133350</xdr:colOff>
      <xdr:row>207</xdr:row>
      <xdr:rowOff>104775</xdr:rowOff>
    </xdr:to>
    <xdr:sp macro="" textlink="">
      <xdr:nvSpPr>
        <xdr:cNvPr id="3578" name="Line 2"/>
        <xdr:cNvSpPr>
          <a:spLocks noChangeShapeType="1"/>
        </xdr:cNvSpPr>
      </xdr:nvSpPr>
      <xdr:spPr bwMode="auto">
        <a:xfrm>
          <a:off x="133350" y="3044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3579" name="Line 3"/>
        <xdr:cNvSpPr>
          <a:spLocks noChangeShapeType="1"/>
        </xdr:cNvSpPr>
      </xdr:nvSpPr>
      <xdr:spPr bwMode="auto">
        <a:xfrm>
          <a:off x="1581150" y="3044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153</xdr:row>
      <xdr:rowOff>104775</xdr:rowOff>
    </xdr:from>
    <xdr:to>
      <xdr:col>0</xdr:col>
      <xdr:colOff>542925</xdr:colOff>
      <xdr:row>153</xdr:row>
      <xdr:rowOff>104775</xdr:rowOff>
    </xdr:to>
    <xdr:sp macro="" textlink="">
      <xdr:nvSpPr>
        <xdr:cNvPr id="3580" name="Line 4"/>
        <xdr:cNvSpPr>
          <a:spLocks noChangeShapeType="1"/>
        </xdr:cNvSpPr>
      </xdr:nvSpPr>
      <xdr:spPr bwMode="auto">
        <a:xfrm>
          <a:off x="0" y="226790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3581" name="Line 5"/>
        <xdr:cNvSpPr>
          <a:spLocks noChangeShapeType="1"/>
        </xdr:cNvSpPr>
      </xdr:nvSpPr>
      <xdr:spPr bwMode="auto">
        <a:xfrm>
          <a:off x="133350" y="2267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82" name="Line 6"/>
        <xdr:cNvSpPr>
          <a:spLocks noChangeShapeType="1"/>
        </xdr:cNvSpPr>
      </xdr:nvSpPr>
      <xdr:spPr bwMode="auto">
        <a:xfrm>
          <a:off x="1581150" y="2267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</xdr:row>
      <xdr:rowOff>104775</xdr:rowOff>
    </xdr:from>
    <xdr:to>
      <xdr:col>0</xdr:col>
      <xdr:colOff>542925</xdr:colOff>
      <xdr:row>101</xdr:row>
      <xdr:rowOff>104775</xdr:rowOff>
    </xdr:to>
    <xdr:sp macro="" textlink="">
      <xdr:nvSpPr>
        <xdr:cNvPr id="3583" name="Line 7"/>
        <xdr:cNvSpPr>
          <a:spLocks noChangeShapeType="1"/>
        </xdr:cNvSpPr>
      </xdr:nvSpPr>
      <xdr:spPr bwMode="auto">
        <a:xfrm>
          <a:off x="0" y="152019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3584" name="Line 8"/>
        <xdr:cNvSpPr>
          <a:spLocks noChangeShapeType="1"/>
        </xdr:cNvSpPr>
      </xdr:nvSpPr>
      <xdr:spPr bwMode="auto">
        <a:xfrm>
          <a:off x="133350" y="1520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104775</xdr:rowOff>
    </xdr:from>
    <xdr:to>
      <xdr:col>1</xdr:col>
      <xdr:colOff>0</xdr:colOff>
      <xdr:row>101</xdr:row>
      <xdr:rowOff>104775</xdr:rowOff>
    </xdr:to>
    <xdr:sp macro="" textlink="">
      <xdr:nvSpPr>
        <xdr:cNvPr id="3585" name="Line 9"/>
        <xdr:cNvSpPr>
          <a:spLocks noChangeShapeType="1"/>
        </xdr:cNvSpPr>
      </xdr:nvSpPr>
      <xdr:spPr bwMode="auto">
        <a:xfrm>
          <a:off x="1581150" y="1520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52</xdr:row>
      <xdr:rowOff>104775</xdr:rowOff>
    </xdr:from>
    <xdr:to>
      <xdr:col>0</xdr:col>
      <xdr:colOff>542925</xdr:colOff>
      <xdr:row>52</xdr:row>
      <xdr:rowOff>104775</xdr:rowOff>
    </xdr:to>
    <xdr:sp macro="" textlink="">
      <xdr:nvSpPr>
        <xdr:cNvPr id="3586" name="Line 10"/>
        <xdr:cNvSpPr>
          <a:spLocks noChangeShapeType="1"/>
        </xdr:cNvSpPr>
      </xdr:nvSpPr>
      <xdr:spPr bwMode="auto">
        <a:xfrm>
          <a:off x="0" y="80391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587" name="Line 11"/>
        <xdr:cNvSpPr>
          <a:spLocks noChangeShapeType="1"/>
        </xdr:cNvSpPr>
      </xdr:nvSpPr>
      <xdr:spPr bwMode="auto">
        <a:xfrm>
          <a:off x="133350" y="803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3588" name="Line 12"/>
        <xdr:cNvSpPr>
          <a:spLocks noChangeShapeType="1"/>
        </xdr:cNvSpPr>
      </xdr:nvSpPr>
      <xdr:spPr bwMode="auto">
        <a:xfrm>
          <a:off x="1581150" y="803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75</xdr:row>
      <xdr:rowOff>85725</xdr:rowOff>
    </xdr:from>
    <xdr:to>
      <xdr:col>0</xdr:col>
      <xdr:colOff>542925</xdr:colOff>
      <xdr:row>75</xdr:row>
      <xdr:rowOff>85725</xdr:rowOff>
    </xdr:to>
    <xdr:sp macro="" textlink="">
      <xdr:nvSpPr>
        <xdr:cNvPr id="36933" name="Line 1"/>
        <xdr:cNvSpPr>
          <a:spLocks noChangeShapeType="1"/>
        </xdr:cNvSpPr>
      </xdr:nvSpPr>
      <xdr:spPr bwMode="auto">
        <a:xfrm>
          <a:off x="0" y="130587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75</xdr:row>
      <xdr:rowOff>85725</xdr:rowOff>
    </xdr:from>
    <xdr:to>
      <xdr:col>1</xdr:col>
      <xdr:colOff>0</xdr:colOff>
      <xdr:row>75</xdr:row>
      <xdr:rowOff>85725</xdr:rowOff>
    </xdr:to>
    <xdr:sp macro="" textlink="">
      <xdr:nvSpPr>
        <xdr:cNvPr id="36934" name="Line 2"/>
        <xdr:cNvSpPr>
          <a:spLocks noChangeShapeType="1"/>
        </xdr:cNvSpPr>
      </xdr:nvSpPr>
      <xdr:spPr bwMode="auto">
        <a:xfrm>
          <a:off x="1581150" y="13058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40</xdr:row>
      <xdr:rowOff>85725</xdr:rowOff>
    </xdr:from>
    <xdr:to>
      <xdr:col>0</xdr:col>
      <xdr:colOff>542925</xdr:colOff>
      <xdr:row>40</xdr:row>
      <xdr:rowOff>85725</xdr:rowOff>
    </xdr:to>
    <xdr:sp macro="" textlink="">
      <xdr:nvSpPr>
        <xdr:cNvPr id="36935" name="Line 3"/>
        <xdr:cNvSpPr>
          <a:spLocks noChangeShapeType="1"/>
        </xdr:cNvSpPr>
      </xdr:nvSpPr>
      <xdr:spPr bwMode="auto">
        <a:xfrm>
          <a:off x="0" y="75533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</xdr:row>
      <xdr:rowOff>85725</xdr:rowOff>
    </xdr:from>
    <xdr:to>
      <xdr:col>1</xdr:col>
      <xdr:colOff>0</xdr:colOff>
      <xdr:row>40</xdr:row>
      <xdr:rowOff>85725</xdr:rowOff>
    </xdr:to>
    <xdr:sp macro="" textlink="">
      <xdr:nvSpPr>
        <xdr:cNvPr id="36936" name="Line 4"/>
        <xdr:cNvSpPr>
          <a:spLocks noChangeShapeType="1"/>
        </xdr:cNvSpPr>
      </xdr:nvSpPr>
      <xdr:spPr bwMode="auto">
        <a:xfrm>
          <a:off x="15811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38174" name="Line 1"/>
        <xdr:cNvSpPr>
          <a:spLocks noChangeShapeType="1"/>
        </xdr:cNvSpPr>
      </xdr:nvSpPr>
      <xdr:spPr bwMode="auto">
        <a:xfrm>
          <a:off x="1581150" y="2387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0</xdr:colOff>
      <xdr:row>100</xdr:row>
      <xdr:rowOff>0</xdr:rowOff>
    </xdr:to>
    <xdr:sp macro="" textlink="">
      <xdr:nvSpPr>
        <xdr:cNvPr id="38175" name="Line 2"/>
        <xdr:cNvSpPr>
          <a:spLocks noChangeShapeType="1"/>
        </xdr:cNvSpPr>
      </xdr:nvSpPr>
      <xdr:spPr bwMode="auto">
        <a:xfrm>
          <a:off x="15811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0</xdr:rowOff>
    </xdr:from>
    <xdr:to>
      <xdr:col>1</xdr:col>
      <xdr:colOff>0</xdr:colOff>
      <xdr:row>52</xdr:row>
      <xdr:rowOff>0</xdr:rowOff>
    </xdr:to>
    <xdr:sp macro="" textlink="">
      <xdr:nvSpPr>
        <xdr:cNvPr id="38176" name="Line 4"/>
        <xdr:cNvSpPr>
          <a:spLocks noChangeShapeType="1"/>
        </xdr:cNvSpPr>
      </xdr:nvSpPr>
      <xdr:spPr bwMode="auto">
        <a:xfrm>
          <a:off x="1581150" y="874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38177" name="Line 9"/>
        <xdr:cNvSpPr>
          <a:spLocks noChangeShapeType="1"/>
        </xdr:cNvSpPr>
      </xdr:nvSpPr>
      <xdr:spPr bwMode="auto">
        <a:xfrm>
          <a:off x="133350" y="3170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38178" name="Line 10"/>
        <xdr:cNvSpPr>
          <a:spLocks noChangeShapeType="1"/>
        </xdr:cNvSpPr>
      </xdr:nvSpPr>
      <xdr:spPr bwMode="auto">
        <a:xfrm>
          <a:off x="133350" y="2387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38179" name="Line 11"/>
        <xdr:cNvSpPr>
          <a:spLocks noChangeShapeType="1"/>
        </xdr:cNvSpPr>
      </xdr:nvSpPr>
      <xdr:spPr bwMode="auto">
        <a:xfrm>
          <a:off x="133350" y="1629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38180" name="Line 12"/>
        <xdr:cNvSpPr>
          <a:spLocks noChangeShapeType="1"/>
        </xdr:cNvSpPr>
      </xdr:nvSpPr>
      <xdr:spPr bwMode="auto">
        <a:xfrm>
          <a:off x="133350" y="874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206</xdr:row>
      <xdr:rowOff>104775</xdr:rowOff>
    </xdr:from>
    <xdr:to>
      <xdr:col>0</xdr:col>
      <xdr:colOff>542925</xdr:colOff>
      <xdr:row>206</xdr:row>
      <xdr:rowOff>104775</xdr:rowOff>
    </xdr:to>
    <xdr:sp macro="" textlink="">
      <xdr:nvSpPr>
        <xdr:cNvPr id="38181" name="Line 13"/>
        <xdr:cNvSpPr>
          <a:spLocks noChangeShapeType="1"/>
        </xdr:cNvSpPr>
      </xdr:nvSpPr>
      <xdr:spPr bwMode="auto">
        <a:xfrm>
          <a:off x="0" y="318135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38182" name="Line 14"/>
        <xdr:cNvSpPr>
          <a:spLocks noChangeShapeType="1"/>
        </xdr:cNvSpPr>
      </xdr:nvSpPr>
      <xdr:spPr bwMode="auto">
        <a:xfrm>
          <a:off x="133350" y="318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206</xdr:row>
      <xdr:rowOff>104775</xdr:rowOff>
    </xdr:from>
    <xdr:to>
      <xdr:col>1</xdr:col>
      <xdr:colOff>0</xdr:colOff>
      <xdr:row>206</xdr:row>
      <xdr:rowOff>104775</xdr:rowOff>
    </xdr:to>
    <xdr:sp macro="" textlink="">
      <xdr:nvSpPr>
        <xdr:cNvPr id="38183" name="Line 15"/>
        <xdr:cNvSpPr>
          <a:spLocks noChangeShapeType="1"/>
        </xdr:cNvSpPr>
      </xdr:nvSpPr>
      <xdr:spPr bwMode="auto">
        <a:xfrm>
          <a:off x="1581150" y="318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52</xdr:row>
      <xdr:rowOff>104775</xdr:rowOff>
    </xdr:from>
    <xdr:to>
      <xdr:col>0</xdr:col>
      <xdr:colOff>542925</xdr:colOff>
      <xdr:row>52</xdr:row>
      <xdr:rowOff>104775</xdr:rowOff>
    </xdr:to>
    <xdr:sp macro="" textlink="">
      <xdr:nvSpPr>
        <xdr:cNvPr id="38184" name="Line 16"/>
        <xdr:cNvSpPr>
          <a:spLocks noChangeShapeType="1"/>
        </xdr:cNvSpPr>
      </xdr:nvSpPr>
      <xdr:spPr bwMode="auto">
        <a:xfrm>
          <a:off x="0" y="88487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8185" name="Line 17"/>
        <xdr:cNvSpPr>
          <a:spLocks noChangeShapeType="1"/>
        </xdr:cNvSpPr>
      </xdr:nvSpPr>
      <xdr:spPr bwMode="auto">
        <a:xfrm>
          <a:off x="133350" y="884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38186" name="Line 18"/>
        <xdr:cNvSpPr>
          <a:spLocks noChangeShapeType="1"/>
        </xdr:cNvSpPr>
      </xdr:nvSpPr>
      <xdr:spPr bwMode="auto">
        <a:xfrm>
          <a:off x="1581150" y="884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104775</xdr:rowOff>
    </xdr:from>
    <xdr:to>
      <xdr:col>0</xdr:col>
      <xdr:colOff>542925</xdr:colOff>
      <xdr:row>100</xdr:row>
      <xdr:rowOff>104775</xdr:rowOff>
    </xdr:to>
    <xdr:sp macro="" textlink="">
      <xdr:nvSpPr>
        <xdr:cNvPr id="38187" name="Line 19"/>
        <xdr:cNvSpPr>
          <a:spLocks noChangeShapeType="1"/>
        </xdr:cNvSpPr>
      </xdr:nvSpPr>
      <xdr:spPr bwMode="auto">
        <a:xfrm>
          <a:off x="0" y="164020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8188" name="Line 20"/>
        <xdr:cNvSpPr>
          <a:spLocks noChangeShapeType="1"/>
        </xdr:cNvSpPr>
      </xdr:nvSpPr>
      <xdr:spPr bwMode="auto">
        <a:xfrm>
          <a:off x="133350" y="1640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38189" name="Line 21"/>
        <xdr:cNvSpPr>
          <a:spLocks noChangeShapeType="1"/>
        </xdr:cNvSpPr>
      </xdr:nvSpPr>
      <xdr:spPr bwMode="auto">
        <a:xfrm>
          <a:off x="1581150" y="1640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152</xdr:row>
      <xdr:rowOff>104775</xdr:rowOff>
    </xdr:from>
    <xdr:to>
      <xdr:col>0</xdr:col>
      <xdr:colOff>542925</xdr:colOff>
      <xdr:row>152</xdr:row>
      <xdr:rowOff>104775</xdr:rowOff>
    </xdr:to>
    <xdr:sp macro="" textlink="">
      <xdr:nvSpPr>
        <xdr:cNvPr id="38190" name="Line 22"/>
        <xdr:cNvSpPr>
          <a:spLocks noChangeShapeType="1"/>
        </xdr:cNvSpPr>
      </xdr:nvSpPr>
      <xdr:spPr bwMode="auto">
        <a:xfrm>
          <a:off x="0" y="239839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8191" name="Line 23"/>
        <xdr:cNvSpPr>
          <a:spLocks noChangeShapeType="1"/>
        </xdr:cNvSpPr>
      </xdr:nvSpPr>
      <xdr:spPr bwMode="auto">
        <a:xfrm>
          <a:off x="133350" y="2398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38192" name="Line 24"/>
        <xdr:cNvSpPr>
          <a:spLocks noChangeShapeType="1"/>
        </xdr:cNvSpPr>
      </xdr:nvSpPr>
      <xdr:spPr bwMode="auto">
        <a:xfrm>
          <a:off x="1581150" y="2398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sp macro="" textlink="">
      <xdr:nvSpPr>
        <xdr:cNvPr id="39198" name="Line 1"/>
        <xdr:cNvSpPr>
          <a:spLocks noChangeShapeType="1"/>
        </xdr:cNvSpPr>
      </xdr:nvSpPr>
      <xdr:spPr bwMode="auto">
        <a:xfrm>
          <a:off x="1581150" y="2375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0</xdr:colOff>
      <xdr:row>100</xdr:row>
      <xdr:rowOff>0</xdr:rowOff>
    </xdr:to>
    <xdr:sp macro="" textlink="">
      <xdr:nvSpPr>
        <xdr:cNvPr id="39199" name="Line 2"/>
        <xdr:cNvSpPr>
          <a:spLocks noChangeShapeType="1"/>
        </xdr:cNvSpPr>
      </xdr:nvSpPr>
      <xdr:spPr bwMode="auto">
        <a:xfrm>
          <a:off x="1581150" y="16230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0</xdr:rowOff>
    </xdr:from>
    <xdr:to>
      <xdr:col>1</xdr:col>
      <xdr:colOff>0</xdr:colOff>
      <xdr:row>52</xdr:row>
      <xdr:rowOff>0</xdr:rowOff>
    </xdr:to>
    <xdr:sp macro="" textlink="">
      <xdr:nvSpPr>
        <xdr:cNvPr id="39200" name="Line 3"/>
        <xdr:cNvSpPr>
          <a:spLocks noChangeShapeType="1"/>
        </xdr:cNvSpPr>
      </xdr:nvSpPr>
      <xdr:spPr bwMode="auto">
        <a:xfrm>
          <a:off x="1581150" y="871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39201" name="Line 4"/>
        <xdr:cNvSpPr>
          <a:spLocks noChangeShapeType="1"/>
        </xdr:cNvSpPr>
      </xdr:nvSpPr>
      <xdr:spPr bwMode="auto">
        <a:xfrm>
          <a:off x="133350" y="3153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39202" name="Line 5"/>
        <xdr:cNvSpPr>
          <a:spLocks noChangeShapeType="1"/>
        </xdr:cNvSpPr>
      </xdr:nvSpPr>
      <xdr:spPr bwMode="auto">
        <a:xfrm>
          <a:off x="133350" y="2375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39203" name="Line 6"/>
        <xdr:cNvSpPr>
          <a:spLocks noChangeShapeType="1"/>
        </xdr:cNvSpPr>
      </xdr:nvSpPr>
      <xdr:spPr bwMode="auto">
        <a:xfrm>
          <a:off x="133350" y="16230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39204" name="Line 8"/>
        <xdr:cNvSpPr>
          <a:spLocks noChangeShapeType="1"/>
        </xdr:cNvSpPr>
      </xdr:nvSpPr>
      <xdr:spPr bwMode="auto">
        <a:xfrm>
          <a:off x="133350" y="871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206</xdr:row>
      <xdr:rowOff>104775</xdr:rowOff>
    </xdr:from>
    <xdr:to>
      <xdr:col>0</xdr:col>
      <xdr:colOff>542925</xdr:colOff>
      <xdr:row>206</xdr:row>
      <xdr:rowOff>104775</xdr:rowOff>
    </xdr:to>
    <xdr:sp macro="" textlink="">
      <xdr:nvSpPr>
        <xdr:cNvPr id="39205" name="Line 9"/>
        <xdr:cNvSpPr>
          <a:spLocks noChangeShapeType="1"/>
        </xdr:cNvSpPr>
      </xdr:nvSpPr>
      <xdr:spPr bwMode="auto">
        <a:xfrm>
          <a:off x="0" y="316134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39206" name="Line 10"/>
        <xdr:cNvSpPr>
          <a:spLocks noChangeShapeType="1"/>
        </xdr:cNvSpPr>
      </xdr:nvSpPr>
      <xdr:spPr bwMode="auto">
        <a:xfrm>
          <a:off x="133350" y="3161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206</xdr:row>
      <xdr:rowOff>104775</xdr:rowOff>
    </xdr:from>
    <xdr:to>
      <xdr:col>1</xdr:col>
      <xdr:colOff>0</xdr:colOff>
      <xdr:row>206</xdr:row>
      <xdr:rowOff>104775</xdr:rowOff>
    </xdr:to>
    <xdr:sp macro="" textlink="">
      <xdr:nvSpPr>
        <xdr:cNvPr id="39207" name="Line 11"/>
        <xdr:cNvSpPr>
          <a:spLocks noChangeShapeType="1"/>
        </xdr:cNvSpPr>
      </xdr:nvSpPr>
      <xdr:spPr bwMode="auto">
        <a:xfrm>
          <a:off x="1581150" y="31613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52</xdr:row>
      <xdr:rowOff>104775</xdr:rowOff>
    </xdr:from>
    <xdr:to>
      <xdr:col>0</xdr:col>
      <xdr:colOff>542925</xdr:colOff>
      <xdr:row>52</xdr:row>
      <xdr:rowOff>104775</xdr:rowOff>
    </xdr:to>
    <xdr:sp macro="" textlink="">
      <xdr:nvSpPr>
        <xdr:cNvPr id="39208" name="Line 12"/>
        <xdr:cNvSpPr>
          <a:spLocks noChangeShapeType="1"/>
        </xdr:cNvSpPr>
      </xdr:nvSpPr>
      <xdr:spPr bwMode="auto">
        <a:xfrm>
          <a:off x="0" y="88201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39209" name="Line 13"/>
        <xdr:cNvSpPr>
          <a:spLocks noChangeShapeType="1"/>
        </xdr:cNvSpPr>
      </xdr:nvSpPr>
      <xdr:spPr bwMode="auto">
        <a:xfrm>
          <a:off x="133350" y="882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39210" name="Line 14"/>
        <xdr:cNvSpPr>
          <a:spLocks noChangeShapeType="1"/>
        </xdr:cNvSpPr>
      </xdr:nvSpPr>
      <xdr:spPr bwMode="auto">
        <a:xfrm>
          <a:off x="1581150" y="882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104775</xdr:rowOff>
    </xdr:from>
    <xdr:to>
      <xdr:col>0</xdr:col>
      <xdr:colOff>542925</xdr:colOff>
      <xdr:row>100</xdr:row>
      <xdr:rowOff>104775</xdr:rowOff>
    </xdr:to>
    <xdr:sp macro="" textlink="">
      <xdr:nvSpPr>
        <xdr:cNvPr id="39211" name="Line 15"/>
        <xdr:cNvSpPr>
          <a:spLocks noChangeShapeType="1"/>
        </xdr:cNvSpPr>
      </xdr:nvSpPr>
      <xdr:spPr bwMode="auto">
        <a:xfrm>
          <a:off x="0" y="163353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9212" name="Line 16"/>
        <xdr:cNvSpPr>
          <a:spLocks noChangeShapeType="1"/>
        </xdr:cNvSpPr>
      </xdr:nvSpPr>
      <xdr:spPr bwMode="auto">
        <a:xfrm>
          <a:off x="133350" y="1633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39213" name="Line 17"/>
        <xdr:cNvSpPr>
          <a:spLocks noChangeShapeType="1"/>
        </xdr:cNvSpPr>
      </xdr:nvSpPr>
      <xdr:spPr bwMode="auto">
        <a:xfrm>
          <a:off x="1581150" y="1633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152</xdr:row>
      <xdr:rowOff>104775</xdr:rowOff>
    </xdr:from>
    <xdr:to>
      <xdr:col>0</xdr:col>
      <xdr:colOff>542925</xdr:colOff>
      <xdr:row>152</xdr:row>
      <xdr:rowOff>104775</xdr:rowOff>
    </xdr:to>
    <xdr:sp macro="" textlink="">
      <xdr:nvSpPr>
        <xdr:cNvPr id="39214" name="Line 18"/>
        <xdr:cNvSpPr>
          <a:spLocks noChangeShapeType="1"/>
        </xdr:cNvSpPr>
      </xdr:nvSpPr>
      <xdr:spPr bwMode="auto">
        <a:xfrm>
          <a:off x="0" y="238601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9215" name="Line 19"/>
        <xdr:cNvSpPr>
          <a:spLocks noChangeShapeType="1"/>
        </xdr:cNvSpPr>
      </xdr:nvSpPr>
      <xdr:spPr bwMode="auto">
        <a:xfrm>
          <a:off x="133350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39216" name="Line 20"/>
        <xdr:cNvSpPr>
          <a:spLocks noChangeShapeType="1"/>
        </xdr:cNvSpPr>
      </xdr:nvSpPr>
      <xdr:spPr bwMode="auto">
        <a:xfrm>
          <a:off x="1581150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200</xdr:row>
      <xdr:rowOff>0</xdr:rowOff>
    </xdr:from>
    <xdr:to>
      <xdr:col>0</xdr:col>
      <xdr:colOff>133350</xdr:colOff>
      <xdr:row>200</xdr:row>
      <xdr:rowOff>0</xdr:rowOff>
    </xdr:to>
    <xdr:sp macro="" textlink="">
      <xdr:nvSpPr>
        <xdr:cNvPr id="39989" name="Line 2"/>
        <xdr:cNvSpPr>
          <a:spLocks noChangeShapeType="1"/>
        </xdr:cNvSpPr>
      </xdr:nvSpPr>
      <xdr:spPr bwMode="auto">
        <a:xfrm>
          <a:off x="133350" y="29346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0</xdr:rowOff>
    </xdr:from>
    <xdr:to>
      <xdr:col>0</xdr:col>
      <xdr:colOff>133350</xdr:colOff>
      <xdr:row>149</xdr:row>
      <xdr:rowOff>0</xdr:rowOff>
    </xdr:to>
    <xdr:sp macro="" textlink="">
      <xdr:nvSpPr>
        <xdr:cNvPr id="39990" name="Line 5"/>
        <xdr:cNvSpPr>
          <a:spLocks noChangeShapeType="1"/>
        </xdr:cNvSpPr>
      </xdr:nvSpPr>
      <xdr:spPr bwMode="auto">
        <a:xfrm>
          <a:off x="133350" y="22202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39991" name="Line 8"/>
        <xdr:cNvSpPr>
          <a:spLocks noChangeShapeType="1"/>
        </xdr:cNvSpPr>
      </xdr:nvSpPr>
      <xdr:spPr bwMode="auto">
        <a:xfrm>
          <a:off x="133350" y="1509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39992" name="Line 11"/>
        <xdr:cNvSpPr>
          <a:spLocks noChangeShapeType="1"/>
        </xdr:cNvSpPr>
      </xdr:nvSpPr>
      <xdr:spPr bwMode="auto">
        <a:xfrm>
          <a:off x="133350" y="8391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205</xdr:row>
      <xdr:rowOff>104775</xdr:rowOff>
    </xdr:from>
    <xdr:to>
      <xdr:col>1</xdr:col>
      <xdr:colOff>133350</xdr:colOff>
      <xdr:row>205</xdr:row>
      <xdr:rowOff>104775</xdr:rowOff>
    </xdr:to>
    <xdr:sp macro="" textlink="">
      <xdr:nvSpPr>
        <xdr:cNvPr id="41117" name="Line 2"/>
        <xdr:cNvSpPr>
          <a:spLocks noChangeShapeType="1"/>
        </xdr:cNvSpPr>
      </xdr:nvSpPr>
      <xdr:spPr bwMode="auto">
        <a:xfrm>
          <a:off x="133350" y="2847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213</xdr:row>
      <xdr:rowOff>104775</xdr:rowOff>
    </xdr:from>
    <xdr:to>
      <xdr:col>2</xdr:col>
      <xdr:colOff>0</xdr:colOff>
      <xdr:row>213</xdr:row>
      <xdr:rowOff>104775</xdr:rowOff>
    </xdr:to>
    <xdr:sp macro="" textlink="">
      <xdr:nvSpPr>
        <xdr:cNvPr id="41118" name="Line 3"/>
        <xdr:cNvSpPr>
          <a:spLocks noChangeShapeType="1"/>
        </xdr:cNvSpPr>
      </xdr:nvSpPr>
      <xdr:spPr bwMode="auto">
        <a:xfrm>
          <a:off x="1447800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155</xdr:row>
      <xdr:rowOff>104775</xdr:rowOff>
    </xdr:from>
    <xdr:to>
      <xdr:col>1</xdr:col>
      <xdr:colOff>133350</xdr:colOff>
      <xdr:row>155</xdr:row>
      <xdr:rowOff>104775</xdr:rowOff>
    </xdr:to>
    <xdr:sp macro="" textlink="">
      <xdr:nvSpPr>
        <xdr:cNvPr id="41119" name="Line 5"/>
        <xdr:cNvSpPr>
          <a:spLocks noChangeShapeType="1"/>
        </xdr:cNvSpPr>
      </xdr:nvSpPr>
      <xdr:spPr bwMode="auto">
        <a:xfrm>
          <a:off x="133350" y="21583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161</xdr:row>
      <xdr:rowOff>104775</xdr:rowOff>
    </xdr:from>
    <xdr:to>
      <xdr:col>2</xdr:col>
      <xdr:colOff>0</xdr:colOff>
      <xdr:row>161</xdr:row>
      <xdr:rowOff>104775</xdr:rowOff>
    </xdr:to>
    <xdr:sp macro="" textlink="">
      <xdr:nvSpPr>
        <xdr:cNvPr id="41120" name="Line 6"/>
        <xdr:cNvSpPr>
          <a:spLocks noChangeShapeType="1"/>
        </xdr:cNvSpPr>
      </xdr:nvSpPr>
      <xdr:spPr bwMode="auto">
        <a:xfrm>
          <a:off x="1447800" y="22440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103</xdr:row>
      <xdr:rowOff>104775</xdr:rowOff>
    </xdr:from>
    <xdr:to>
      <xdr:col>1</xdr:col>
      <xdr:colOff>133350</xdr:colOff>
      <xdr:row>103</xdr:row>
      <xdr:rowOff>104775</xdr:rowOff>
    </xdr:to>
    <xdr:sp macro="" textlink="">
      <xdr:nvSpPr>
        <xdr:cNvPr id="41121" name="Line 8"/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107</xdr:row>
      <xdr:rowOff>104775</xdr:rowOff>
    </xdr:from>
    <xdr:to>
      <xdr:col>2</xdr:col>
      <xdr:colOff>0</xdr:colOff>
      <xdr:row>107</xdr:row>
      <xdr:rowOff>104775</xdr:rowOff>
    </xdr:to>
    <xdr:sp macro="" textlink="">
      <xdr:nvSpPr>
        <xdr:cNvPr id="41122" name="Line 9"/>
        <xdr:cNvSpPr>
          <a:spLocks noChangeShapeType="1"/>
        </xdr:cNvSpPr>
      </xdr:nvSpPr>
      <xdr:spPr bwMode="auto">
        <a:xfrm>
          <a:off x="1447800" y="1487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51</xdr:row>
      <xdr:rowOff>0</xdr:rowOff>
    </xdr:from>
    <xdr:to>
      <xdr:col>1</xdr:col>
      <xdr:colOff>133350</xdr:colOff>
      <xdr:row>51</xdr:row>
      <xdr:rowOff>0</xdr:rowOff>
    </xdr:to>
    <xdr:sp macro="" textlink="">
      <xdr:nvSpPr>
        <xdr:cNvPr id="41123" name="Line 11"/>
        <xdr:cNvSpPr>
          <a:spLocks noChangeShapeType="1"/>
        </xdr:cNvSpPr>
      </xdr:nvSpPr>
      <xdr:spPr bwMode="auto">
        <a:xfrm>
          <a:off x="133350" y="7000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0</xdr:colOff>
      <xdr:row>55</xdr:row>
      <xdr:rowOff>0</xdr:rowOff>
    </xdr:to>
    <xdr:sp macro="" textlink="">
      <xdr:nvSpPr>
        <xdr:cNvPr id="41124" name="Line 12"/>
        <xdr:cNvSpPr>
          <a:spLocks noChangeShapeType="1"/>
        </xdr:cNvSpPr>
      </xdr:nvSpPr>
      <xdr:spPr bwMode="auto">
        <a:xfrm>
          <a:off x="1447800" y="753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215</xdr:row>
      <xdr:rowOff>123825</xdr:rowOff>
    </xdr:from>
    <xdr:to>
      <xdr:col>1</xdr:col>
      <xdr:colOff>561975</xdr:colOff>
      <xdr:row>215</xdr:row>
      <xdr:rowOff>123825</xdr:rowOff>
    </xdr:to>
    <xdr:sp macro="" textlink="">
      <xdr:nvSpPr>
        <xdr:cNvPr id="41125" name="Line 17"/>
        <xdr:cNvSpPr>
          <a:spLocks noChangeShapeType="1"/>
        </xdr:cNvSpPr>
      </xdr:nvSpPr>
      <xdr:spPr bwMode="auto">
        <a:xfrm>
          <a:off x="19050" y="298037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163</xdr:row>
      <xdr:rowOff>0</xdr:rowOff>
    </xdr:from>
    <xdr:to>
      <xdr:col>1</xdr:col>
      <xdr:colOff>561975</xdr:colOff>
      <xdr:row>163</xdr:row>
      <xdr:rowOff>0</xdr:rowOff>
    </xdr:to>
    <xdr:sp macro="" textlink="">
      <xdr:nvSpPr>
        <xdr:cNvPr id="41126" name="Line 18"/>
        <xdr:cNvSpPr>
          <a:spLocks noChangeShapeType="1"/>
        </xdr:cNvSpPr>
      </xdr:nvSpPr>
      <xdr:spPr bwMode="auto">
        <a:xfrm>
          <a:off x="19050" y="225456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</xdr:colOff>
      <xdr:row>60</xdr:row>
      <xdr:rowOff>66675</xdr:rowOff>
    </xdr:from>
    <xdr:to>
      <xdr:col>1</xdr:col>
      <xdr:colOff>571500</xdr:colOff>
      <xdr:row>60</xdr:row>
      <xdr:rowOff>66675</xdr:rowOff>
    </xdr:to>
    <xdr:sp macro="" textlink="">
      <xdr:nvSpPr>
        <xdr:cNvPr id="41127" name="Line 21"/>
        <xdr:cNvSpPr>
          <a:spLocks noChangeShapeType="1"/>
        </xdr:cNvSpPr>
      </xdr:nvSpPr>
      <xdr:spPr bwMode="auto">
        <a:xfrm>
          <a:off x="28575" y="82677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110</xdr:row>
      <xdr:rowOff>66675</xdr:rowOff>
    </xdr:from>
    <xdr:to>
      <xdr:col>1</xdr:col>
      <xdr:colOff>561975</xdr:colOff>
      <xdr:row>110</xdr:row>
      <xdr:rowOff>66675</xdr:rowOff>
    </xdr:to>
    <xdr:sp macro="" textlink="">
      <xdr:nvSpPr>
        <xdr:cNvPr id="41128" name="Line 22"/>
        <xdr:cNvSpPr>
          <a:spLocks noChangeShapeType="1"/>
        </xdr:cNvSpPr>
      </xdr:nvSpPr>
      <xdr:spPr bwMode="auto">
        <a:xfrm>
          <a:off x="19050" y="152400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202</xdr:row>
      <xdr:rowOff>104775</xdr:rowOff>
    </xdr:from>
    <xdr:to>
      <xdr:col>2</xdr:col>
      <xdr:colOff>0</xdr:colOff>
      <xdr:row>202</xdr:row>
      <xdr:rowOff>104775</xdr:rowOff>
    </xdr:to>
    <xdr:sp macro="" textlink="">
      <xdr:nvSpPr>
        <xdr:cNvPr id="42180" name="Line 2"/>
        <xdr:cNvSpPr>
          <a:spLocks noChangeShapeType="1"/>
        </xdr:cNvSpPr>
      </xdr:nvSpPr>
      <xdr:spPr bwMode="auto">
        <a:xfrm>
          <a:off x="1447800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100</xdr:row>
      <xdr:rowOff>104775</xdr:rowOff>
    </xdr:from>
    <xdr:to>
      <xdr:col>2</xdr:col>
      <xdr:colOff>0</xdr:colOff>
      <xdr:row>100</xdr:row>
      <xdr:rowOff>104775</xdr:rowOff>
    </xdr:to>
    <xdr:sp macro="" textlink="">
      <xdr:nvSpPr>
        <xdr:cNvPr id="42181" name="Line 4"/>
        <xdr:cNvSpPr>
          <a:spLocks noChangeShapeType="1"/>
        </xdr:cNvSpPr>
      </xdr:nvSpPr>
      <xdr:spPr bwMode="auto">
        <a:xfrm>
          <a:off x="1447800" y="14268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0</xdr:colOff>
      <xdr:row>49</xdr:row>
      <xdr:rowOff>0</xdr:rowOff>
    </xdr:to>
    <xdr:sp macro="" textlink="">
      <xdr:nvSpPr>
        <xdr:cNvPr id="42182" name="Line 6"/>
        <xdr:cNvSpPr>
          <a:spLocks noChangeShapeType="1"/>
        </xdr:cNvSpPr>
      </xdr:nvSpPr>
      <xdr:spPr bwMode="auto">
        <a:xfrm>
          <a:off x="1447800" y="709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152</xdr:row>
      <xdr:rowOff>104775</xdr:rowOff>
    </xdr:from>
    <xdr:to>
      <xdr:col>2</xdr:col>
      <xdr:colOff>0</xdr:colOff>
      <xdr:row>152</xdr:row>
      <xdr:rowOff>104775</xdr:rowOff>
    </xdr:to>
    <xdr:sp macro="" textlink="">
      <xdr:nvSpPr>
        <xdr:cNvPr id="42183" name="Line 8"/>
        <xdr:cNvSpPr>
          <a:spLocks noChangeShapeType="1"/>
        </xdr:cNvSpPr>
      </xdr:nvSpPr>
      <xdr:spPr bwMode="auto">
        <a:xfrm>
          <a:off x="144780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213</xdr:row>
      <xdr:rowOff>123825</xdr:rowOff>
    </xdr:from>
    <xdr:to>
      <xdr:col>1</xdr:col>
      <xdr:colOff>561975</xdr:colOff>
      <xdr:row>213</xdr:row>
      <xdr:rowOff>123825</xdr:rowOff>
    </xdr:to>
    <xdr:sp macro="" textlink="">
      <xdr:nvSpPr>
        <xdr:cNvPr id="42184" name="Line 9"/>
        <xdr:cNvSpPr>
          <a:spLocks noChangeShapeType="1"/>
        </xdr:cNvSpPr>
      </xdr:nvSpPr>
      <xdr:spPr bwMode="auto">
        <a:xfrm>
          <a:off x="19050" y="300894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</xdr:colOff>
      <xdr:row>160</xdr:row>
      <xdr:rowOff>66675</xdr:rowOff>
    </xdr:from>
    <xdr:to>
      <xdr:col>1</xdr:col>
      <xdr:colOff>571500</xdr:colOff>
      <xdr:row>160</xdr:row>
      <xdr:rowOff>66675</xdr:rowOff>
    </xdr:to>
    <xdr:sp macro="" textlink="">
      <xdr:nvSpPr>
        <xdr:cNvPr id="42185" name="Line 10"/>
        <xdr:cNvSpPr>
          <a:spLocks noChangeShapeType="1"/>
        </xdr:cNvSpPr>
      </xdr:nvSpPr>
      <xdr:spPr bwMode="auto">
        <a:xfrm>
          <a:off x="28575" y="226504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213</xdr:row>
      <xdr:rowOff>123825</xdr:rowOff>
    </xdr:from>
    <xdr:to>
      <xdr:col>19</xdr:col>
      <xdr:colOff>0</xdr:colOff>
      <xdr:row>213</xdr:row>
      <xdr:rowOff>123825</xdr:rowOff>
    </xdr:to>
    <xdr:sp macro="" textlink="">
      <xdr:nvSpPr>
        <xdr:cNvPr id="42186" name="Line 17"/>
        <xdr:cNvSpPr>
          <a:spLocks noChangeShapeType="1"/>
        </xdr:cNvSpPr>
      </xdr:nvSpPr>
      <xdr:spPr bwMode="auto">
        <a:xfrm>
          <a:off x="11715750" y="3008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160</xdr:row>
      <xdr:rowOff>0</xdr:rowOff>
    </xdr:from>
    <xdr:to>
      <xdr:col>19</xdr:col>
      <xdr:colOff>0</xdr:colOff>
      <xdr:row>160</xdr:row>
      <xdr:rowOff>0</xdr:rowOff>
    </xdr:to>
    <xdr:sp macro="" textlink="">
      <xdr:nvSpPr>
        <xdr:cNvPr id="42187" name="Line 18"/>
        <xdr:cNvSpPr>
          <a:spLocks noChangeShapeType="1"/>
        </xdr:cNvSpPr>
      </xdr:nvSpPr>
      <xdr:spPr bwMode="auto">
        <a:xfrm>
          <a:off x="11715750" y="2258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49</xdr:row>
      <xdr:rowOff>0</xdr:rowOff>
    </xdr:from>
    <xdr:to>
      <xdr:col>19</xdr:col>
      <xdr:colOff>0</xdr:colOff>
      <xdr:row>49</xdr:row>
      <xdr:rowOff>0</xdr:rowOff>
    </xdr:to>
    <xdr:sp macro="" textlink="">
      <xdr:nvSpPr>
        <xdr:cNvPr id="42188" name="Line 19"/>
        <xdr:cNvSpPr>
          <a:spLocks noChangeShapeType="1"/>
        </xdr:cNvSpPr>
      </xdr:nvSpPr>
      <xdr:spPr bwMode="auto">
        <a:xfrm>
          <a:off x="11715750" y="709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104</xdr:row>
      <xdr:rowOff>0</xdr:rowOff>
    </xdr:from>
    <xdr:to>
      <xdr:col>19</xdr:col>
      <xdr:colOff>0</xdr:colOff>
      <xdr:row>104</xdr:row>
      <xdr:rowOff>0</xdr:rowOff>
    </xdr:to>
    <xdr:sp macro="" textlink="">
      <xdr:nvSpPr>
        <xdr:cNvPr id="42189" name="Line 20"/>
        <xdr:cNvSpPr>
          <a:spLocks noChangeShapeType="1"/>
        </xdr:cNvSpPr>
      </xdr:nvSpPr>
      <xdr:spPr bwMode="auto">
        <a:xfrm>
          <a:off x="11715750" y="1469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0</xdr:colOff>
      <xdr:row>58</xdr:row>
      <xdr:rowOff>0</xdr:rowOff>
    </xdr:to>
    <xdr:sp macro="" textlink="">
      <xdr:nvSpPr>
        <xdr:cNvPr id="42190" name="Line 25"/>
        <xdr:cNvSpPr>
          <a:spLocks noChangeShapeType="1"/>
        </xdr:cNvSpPr>
      </xdr:nvSpPr>
      <xdr:spPr bwMode="auto">
        <a:xfrm>
          <a:off x="1447800" y="831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58</xdr:row>
      <xdr:rowOff>0</xdr:rowOff>
    </xdr:from>
    <xdr:to>
      <xdr:col>19</xdr:col>
      <xdr:colOff>0</xdr:colOff>
      <xdr:row>58</xdr:row>
      <xdr:rowOff>0</xdr:rowOff>
    </xdr:to>
    <xdr:sp macro="" textlink="">
      <xdr:nvSpPr>
        <xdr:cNvPr id="42191" name="Line 27"/>
        <xdr:cNvSpPr>
          <a:spLocks noChangeShapeType="1"/>
        </xdr:cNvSpPr>
      </xdr:nvSpPr>
      <xdr:spPr bwMode="auto">
        <a:xfrm>
          <a:off x="11715750" y="831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109</xdr:row>
      <xdr:rowOff>0</xdr:rowOff>
    </xdr:from>
    <xdr:to>
      <xdr:col>1</xdr:col>
      <xdr:colOff>561975</xdr:colOff>
      <xdr:row>109</xdr:row>
      <xdr:rowOff>0</xdr:rowOff>
    </xdr:to>
    <xdr:sp macro="" textlink="">
      <xdr:nvSpPr>
        <xdr:cNvPr id="42192" name="Line 28"/>
        <xdr:cNvSpPr>
          <a:spLocks noChangeShapeType="1"/>
        </xdr:cNvSpPr>
      </xdr:nvSpPr>
      <xdr:spPr bwMode="auto">
        <a:xfrm>
          <a:off x="19050" y="15363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109</xdr:row>
      <xdr:rowOff>0</xdr:rowOff>
    </xdr:from>
    <xdr:to>
      <xdr:col>19</xdr:col>
      <xdr:colOff>0</xdr:colOff>
      <xdr:row>109</xdr:row>
      <xdr:rowOff>0</xdr:rowOff>
    </xdr:to>
    <xdr:sp macro="" textlink="">
      <xdr:nvSpPr>
        <xdr:cNvPr id="42193" name="Line 29"/>
        <xdr:cNvSpPr>
          <a:spLocks noChangeShapeType="1"/>
        </xdr:cNvSpPr>
      </xdr:nvSpPr>
      <xdr:spPr bwMode="auto">
        <a:xfrm>
          <a:off x="11715750" y="1536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</xdr:colOff>
      <xdr:row>58</xdr:row>
      <xdr:rowOff>66675</xdr:rowOff>
    </xdr:from>
    <xdr:to>
      <xdr:col>1</xdr:col>
      <xdr:colOff>571500</xdr:colOff>
      <xdr:row>58</xdr:row>
      <xdr:rowOff>66675</xdr:rowOff>
    </xdr:to>
    <xdr:sp macro="" textlink="">
      <xdr:nvSpPr>
        <xdr:cNvPr id="42194" name="Line 30"/>
        <xdr:cNvSpPr>
          <a:spLocks noChangeShapeType="1"/>
        </xdr:cNvSpPr>
      </xdr:nvSpPr>
      <xdr:spPr bwMode="auto">
        <a:xfrm>
          <a:off x="28575" y="83820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204</xdr:row>
      <xdr:rowOff>104775</xdr:rowOff>
    </xdr:from>
    <xdr:to>
      <xdr:col>0</xdr:col>
      <xdr:colOff>542925</xdr:colOff>
      <xdr:row>204</xdr:row>
      <xdr:rowOff>104775</xdr:rowOff>
    </xdr:to>
    <xdr:sp macro="" textlink="">
      <xdr:nvSpPr>
        <xdr:cNvPr id="44165" name="Line 1"/>
        <xdr:cNvSpPr>
          <a:spLocks noChangeShapeType="1"/>
        </xdr:cNvSpPr>
      </xdr:nvSpPr>
      <xdr:spPr bwMode="auto">
        <a:xfrm>
          <a:off x="0" y="301371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104775</xdr:rowOff>
    </xdr:from>
    <xdr:to>
      <xdr:col>0</xdr:col>
      <xdr:colOff>133350</xdr:colOff>
      <xdr:row>204</xdr:row>
      <xdr:rowOff>104775</xdr:rowOff>
    </xdr:to>
    <xdr:sp macro="" textlink="">
      <xdr:nvSpPr>
        <xdr:cNvPr id="44166" name="Line 2"/>
        <xdr:cNvSpPr>
          <a:spLocks noChangeShapeType="1"/>
        </xdr:cNvSpPr>
      </xdr:nvSpPr>
      <xdr:spPr bwMode="auto">
        <a:xfrm>
          <a:off x="133350" y="3013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44167" name="Line 3"/>
        <xdr:cNvSpPr>
          <a:spLocks noChangeShapeType="1"/>
        </xdr:cNvSpPr>
      </xdr:nvSpPr>
      <xdr:spPr bwMode="auto">
        <a:xfrm>
          <a:off x="1581150" y="3013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151</xdr:row>
      <xdr:rowOff>104775</xdr:rowOff>
    </xdr:from>
    <xdr:to>
      <xdr:col>0</xdr:col>
      <xdr:colOff>542925</xdr:colOff>
      <xdr:row>151</xdr:row>
      <xdr:rowOff>104775</xdr:rowOff>
    </xdr:to>
    <xdr:sp macro="" textlink="">
      <xdr:nvSpPr>
        <xdr:cNvPr id="44168" name="Line 4"/>
        <xdr:cNvSpPr>
          <a:spLocks noChangeShapeType="1"/>
        </xdr:cNvSpPr>
      </xdr:nvSpPr>
      <xdr:spPr bwMode="auto">
        <a:xfrm>
          <a:off x="0" y="22602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44169" name="Line 5"/>
        <xdr:cNvSpPr>
          <a:spLocks noChangeShapeType="1"/>
        </xdr:cNvSpPr>
      </xdr:nvSpPr>
      <xdr:spPr bwMode="auto">
        <a:xfrm>
          <a:off x="133350" y="22602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4170" name="Line 6"/>
        <xdr:cNvSpPr>
          <a:spLocks noChangeShapeType="1"/>
        </xdr:cNvSpPr>
      </xdr:nvSpPr>
      <xdr:spPr bwMode="auto">
        <a:xfrm>
          <a:off x="1581150" y="22602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99</xdr:row>
      <xdr:rowOff>104775</xdr:rowOff>
    </xdr:from>
    <xdr:to>
      <xdr:col>0</xdr:col>
      <xdr:colOff>542925</xdr:colOff>
      <xdr:row>99</xdr:row>
      <xdr:rowOff>104775</xdr:rowOff>
    </xdr:to>
    <xdr:sp macro="" textlink="">
      <xdr:nvSpPr>
        <xdr:cNvPr id="44171" name="Line 7"/>
        <xdr:cNvSpPr>
          <a:spLocks noChangeShapeType="1"/>
        </xdr:cNvSpPr>
      </xdr:nvSpPr>
      <xdr:spPr bwMode="auto">
        <a:xfrm>
          <a:off x="0" y="151257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44172" name="Line 8"/>
        <xdr:cNvSpPr>
          <a:spLocks noChangeShapeType="1"/>
        </xdr:cNvSpPr>
      </xdr:nvSpPr>
      <xdr:spPr bwMode="auto">
        <a:xfrm>
          <a:off x="133350" y="1512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99</xdr:row>
      <xdr:rowOff>104775</xdr:rowOff>
    </xdr:from>
    <xdr:to>
      <xdr:col>1</xdr:col>
      <xdr:colOff>0</xdr:colOff>
      <xdr:row>99</xdr:row>
      <xdr:rowOff>104775</xdr:rowOff>
    </xdr:to>
    <xdr:sp macro="" textlink="">
      <xdr:nvSpPr>
        <xdr:cNvPr id="44173" name="Line 9"/>
        <xdr:cNvSpPr>
          <a:spLocks noChangeShapeType="1"/>
        </xdr:cNvSpPr>
      </xdr:nvSpPr>
      <xdr:spPr bwMode="auto">
        <a:xfrm>
          <a:off x="1581150" y="1512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104775</xdr:rowOff>
    </xdr:from>
    <xdr:to>
      <xdr:col>0</xdr:col>
      <xdr:colOff>542925</xdr:colOff>
      <xdr:row>51</xdr:row>
      <xdr:rowOff>104775</xdr:rowOff>
    </xdr:to>
    <xdr:sp macro="" textlink="">
      <xdr:nvSpPr>
        <xdr:cNvPr id="44174" name="Line 10"/>
        <xdr:cNvSpPr>
          <a:spLocks noChangeShapeType="1"/>
        </xdr:cNvSpPr>
      </xdr:nvSpPr>
      <xdr:spPr bwMode="auto">
        <a:xfrm>
          <a:off x="0" y="81438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44175" name="Line 11"/>
        <xdr:cNvSpPr>
          <a:spLocks noChangeShapeType="1"/>
        </xdr:cNvSpPr>
      </xdr:nvSpPr>
      <xdr:spPr bwMode="auto">
        <a:xfrm>
          <a:off x="133350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44176" name="Line 12"/>
        <xdr:cNvSpPr>
          <a:spLocks noChangeShapeType="1"/>
        </xdr:cNvSpPr>
      </xdr:nvSpPr>
      <xdr:spPr bwMode="auto">
        <a:xfrm>
          <a:off x="1581150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200</xdr:row>
      <xdr:rowOff>0</xdr:rowOff>
    </xdr:from>
    <xdr:to>
      <xdr:col>0</xdr:col>
      <xdr:colOff>133350</xdr:colOff>
      <xdr:row>200</xdr:row>
      <xdr:rowOff>0</xdr:rowOff>
    </xdr:to>
    <xdr:sp macro="" textlink="">
      <xdr:nvSpPr>
        <xdr:cNvPr id="46121" name="Line 2"/>
        <xdr:cNvSpPr>
          <a:spLocks noChangeShapeType="1"/>
        </xdr:cNvSpPr>
      </xdr:nvSpPr>
      <xdr:spPr bwMode="auto">
        <a:xfrm>
          <a:off x="133350" y="3027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0</xdr:rowOff>
    </xdr:from>
    <xdr:to>
      <xdr:col>0</xdr:col>
      <xdr:colOff>133350</xdr:colOff>
      <xdr:row>149</xdr:row>
      <xdr:rowOff>0</xdr:rowOff>
    </xdr:to>
    <xdr:sp macro="" textlink="">
      <xdr:nvSpPr>
        <xdr:cNvPr id="46122" name="Line 5"/>
        <xdr:cNvSpPr>
          <a:spLocks noChangeShapeType="1"/>
        </xdr:cNvSpPr>
      </xdr:nvSpPr>
      <xdr:spPr bwMode="auto">
        <a:xfrm>
          <a:off x="133350" y="2291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46123" name="Line 8"/>
        <xdr:cNvSpPr>
          <a:spLocks noChangeShapeType="1"/>
        </xdr:cNvSpPr>
      </xdr:nvSpPr>
      <xdr:spPr bwMode="auto">
        <a:xfrm>
          <a:off x="133350" y="1560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0</xdr:rowOff>
    </xdr:from>
    <xdr:to>
      <xdr:col>0</xdr:col>
      <xdr:colOff>133350</xdr:colOff>
      <xdr:row>53</xdr:row>
      <xdr:rowOff>0</xdr:rowOff>
    </xdr:to>
    <xdr:sp macro="" textlink="">
      <xdr:nvSpPr>
        <xdr:cNvPr id="46124" name="Line 11"/>
        <xdr:cNvSpPr>
          <a:spLocks noChangeShapeType="1"/>
        </xdr:cNvSpPr>
      </xdr:nvSpPr>
      <xdr:spPr bwMode="auto">
        <a:xfrm>
          <a:off x="133350" y="845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149</xdr:row>
      <xdr:rowOff>0</xdr:rowOff>
    </xdr:from>
    <xdr:to>
      <xdr:col>0</xdr:col>
      <xdr:colOff>133350</xdr:colOff>
      <xdr:row>149</xdr:row>
      <xdr:rowOff>0</xdr:rowOff>
    </xdr:to>
    <xdr:sp macro="" textlink="">
      <xdr:nvSpPr>
        <xdr:cNvPr id="47145" name="Line 2"/>
        <xdr:cNvSpPr>
          <a:spLocks noChangeShapeType="1"/>
        </xdr:cNvSpPr>
      </xdr:nvSpPr>
      <xdr:spPr bwMode="auto">
        <a:xfrm>
          <a:off x="133350" y="2616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47146" name="Line 5"/>
        <xdr:cNvSpPr>
          <a:spLocks noChangeShapeType="1"/>
        </xdr:cNvSpPr>
      </xdr:nvSpPr>
      <xdr:spPr bwMode="auto">
        <a:xfrm>
          <a:off x="133350" y="2060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47147" name="Line 8"/>
        <xdr:cNvSpPr>
          <a:spLocks noChangeShapeType="1"/>
        </xdr:cNvSpPr>
      </xdr:nvSpPr>
      <xdr:spPr bwMode="auto">
        <a:xfrm>
          <a:off x="133350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47148" name="Line 11"/>
        <xdr:cNvSpPr>
          <a:spLocks noChangeShapeType="1"/>
        </xdr:cNvSpPr>
      </xdr:nvSpPr>
      <xdr:spPr bwMode="auto">
        <a:xfrm>
          <a:off x="133350" y="810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65</xdr:row>
      <xdr:rowOff>0</xdr:rowOff>
    </xdr:from>
    <xdr:to>
      <xdr:col>0</xdr:col>
      <xdr:colOff>133350</xdr:colOff>
      <xdr:row>65</xdr:row>
      <xdr:rowOff>0</xdr:rowOff>
    </xdr:to>
    <xdr:sp macro="" textlink="">
      <xdr:nvSpPr>
        <xdr:cNvPr id="48189" name="Line 2"/>
        <xdr:cNvSpPr>
          <a:spLocks noChangeShapeType="1"/>
        </xdr:cNvSpPr>
      </xdr:nvSpPr>
      <xdr:spPr bwMode="auto">
        <a:xfrm>
          <a:off x="133350" y="1336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34</xdr:row>
      <xdr:rowOff>0</xdr:rowOff>
    </xdr:from>
    <xdr:to>
      <xdr:col>0</xdr:col>
      <xdr:colOff>133350</xdr:colOff>
      <xdr:row>34</xdr:row>
      <xdr:rowOff>0</xdr:rowOff>
    </xdr:to>
    <xdr:sp macro="" textlink="">
      <xdr:nvSpPr>
        <xdr:cNvPr id="48190" name="Line 5"/>
        <xdr:cNvSpPr>
          <a:spLocks noChangeShapeType="1"/>
        </xdr:cNvSpPr>
      </xdr:nvSpPr>
      <xdr:spPr bwMode="auto">
        <a:xfrm>
          <a:off x="133350" y="7067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34</xdr:row>
      <xdr:rowOff>85725</xdr:rowOff>
    </xdr:from>
    <xdr:to>
      <xdr:col>0</xdr:col>
      <xdr:colOff>542925</xdr:colOff>
      <xdr:row>34</xdr:row>
      <xdr:rowOff>85725</xdr:rowOff>
    </xdr:to>
    <xdr:sp macro="" textlink="">
      <xdr:nvSpPr>
        <xdr:cNvPr id="48191" name="Line 10"/>
        <xdr:cNvSpPr>
          <a:spLocks noChangeShapeType="1"/>
        </xdr:cNvSpPr>
      </xdr:nvSpPr>
      <xdr:spPr bwMode="auto">
        <a:xfrm>
          <a:off x="0" y="71532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</xdr:row>
      <xdr:rowOff>85725</xdr:rowOff>
    </xdr:from>
    <xdr:to>
      <xdr:col>1</xdr:col>
      <xdr:colOff>0</xdr:colOff>
      <xdr:row>34</xdr:row>
      <xdr:rowOff>85725</xdr:rowOff>
    </xdr:to>
    <xdr:sp macro="" textlink="">
      <xdr:nvSpPr>
        <xdr:cNvPr id="48192" name="Line 11"/>
        <xdr:cNvSpPr>
          <a:spLocks noChangeShapeType="1"/>
        </xdr:cNvSpPr>
      </xdr:nvSpPr>
      <xdr:spPr bwMode="auto">
        <a:xfrm>
          <a:off x="1581150" y="715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65</xdr:row>
      <xdr:rowOff>85725</xdr:rowOff>
    </xdr:from>
    <xdr:to>
      <xdr:col>0</xdr:col>
      <xdr:colOff>542925</xdr:colOff>
      <xdr:row>65</xdr:row>
      <xdr:rowOff>85725</xdr:rowOff>
    </xdr:to>
    <xdr:sp macro="" textlink="">
      <xdr:nvSpPr>
        <xdr:cNvPr id="48193" name="Line 12"/>
        <xdr:cNvSpPr>
          <a:spLocks noChangeShapeType="1"/>
        </xdr:cNvSpPr>
      </xdr:nvSpPr>
      <xdr:spPr bwMode="auto">
        <a:xfrm>
          <a:off x="0" y="134493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</xdr:row>
      <xdr:rowOff>85725</xdr:rowOff>
    </xdr:from>
    <xdr:to>
      <xdr:col>1</xdr:col>
      <xdr:colOff>0</xdr:colOff>
      <xdr:row>65</xdr:row>
      <xdr:rowOff>85725</xdr:rowOff>
    </xdr:to>
    <xdr:sp macro="" textlink="">
      <xdr:nvSpPr>
        <xdr:cNvPr id="48194" name="Line 13"/>
        <xdr:cNvSpPr>
          <a:spLocks noChangeShapeType="1"/>
        </xdr:cNvSpPr>
      </xdr:nvSpPr>
      <xdr:spPr bwMode="auto">
        <a:xfrm>
          <a:off x="1581150" y="1344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206</xdr:row>
      <xdr:rowOff>104775</xdr:rowOff>
    </xdr:from>
    <xdr:to>
      <xdr:col>0</xdr:col>
      <xdr:colOff>542925</xdr:colOff>
      <xdr:row>206</xdr:row>
      <xdr:rowOff>104775</xdr:rowOff>
    </xdr:to>
    <xdr:sp macro="" textlink="">
      <xdr:nvSpPr>
        <xdr:cNvPr id="4601" name="Line 1"/>
        <xdr:cNvSpPr>
          <a:spLocks noChangeShapeType="1"/>
        </xdr:cNvSpPr>
      </xdr:nvSpPr>
      <xdr:spPr bwMode="auto">
        <a:xfrm>
          <a:off x="0" y="303371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4602" name="Line 2"/>
        <xdr:cNvSpPr>
          <a:spLocks noChangeShapeType="1"/>
        </xdr:cNvSpPr>
      </xdr:nvSpPr>
      <xdr:spPr bwMode="auto">
        <a:xfrm>
          <a:off x="133350" y="3033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206</xdr:row>
      <xdr:rowOff>104775</xdr:rowOff>
    </xdr:from>
    <xdr:to>
      <xdr:col>1</xdr:col>
      <xdr:colOff>0</xdr:colOff>
      <xdr:row>206</xdr:row>
      <xdr:rowOff>104775</xdr:rowOff>
    </xdr:to>
    <xdr:sp macro="" textlink="">
      <xdr:nvSpPr>
        <xdr:cNvPr id="4603" name="Line 3"/>
        <xdr:cNvSpPr>
          <a:spLocks noChangeShapeType="1"/>
        </xdr:cNvSpPr>
      </xdr:nvSpPr>
      <xdr:spPr bwMode="auto">
        <a:xfrm>
          <a:off x="1581150" y="3033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152</xdr:row>
      <xdr:rowOff>104775</xdr:rowOff>
    </xdr:from>
    <xdr:to>
      <xdr:col>0</xdr:col>
      <xdr:colOff>542925</xdr:colOff>
      <xdr:row>152</xdr:row>
      <xdr:rowOff>104775</xdr:rowOff>
    </xdr:to>
    <xdr:sp macro="" textlink="">
      <xdr:nvSpPr>
        <xdr:cNvPr id="4604" name="Line 7"/>
        <xdr:cNvSpPr>
          <a:spLocks noChangeShapeType="1"/>
        </xdr:cNvSpPr>
      </xdr:nvSpPr>
      <xdr:spPr bwMode="auto">
        <a:xfrm>
          <a:off x="0" y="227647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4605" name="Line 8"/>
        <xdr:cNvSpPr>
          <a:spLocks noChangeShapeType="1"/>
        </xdr:cNvSpPr>
      </xdr:nvSpPr>
      <xdr:spPr bwMode="auto">
        <a:xfrm>
          <a:off x="133350" y="22764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4606" name="Line 9"/>
        <xdr:cNvSpPr>
          <a:spLocks noChangeShapeType="1"/>
        </xdr:cNvSpPr>
      </xdr:nvSpPr>
      <xdr:spPr bwMode="auto">
        <a:xfrm>
          <a:off x="1581150" y="22764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104775</xdr:rowOff>
    </xdr:from>
    <xdr:to>
      <xdr:col>0</xdr:col>
      <xdr:colOff>542925</xdr:colOff>
      <xdr:row>100</xdr:row>
      <xdr:rowOff>104775</xdr:rowOff>
    </xdr:to>
    <xdr:sp macro="" textlink="">
      <xdr:nvSpPr>
        <xdr:cNvPr id="4607" name="Line 10"/>
        <xdr:cNvSpPr>
          <a:spLocks noChangeShapeType="1"/>
        </xdr:cNvSpPr>
      </xdr:nvSpPr>
      <xdr:spPr bwMode="auto">
        <a:xfrm>
          <a:off x="0" y="15363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4608" name="Line 11"/>
        <xdr:cNvSpPr>
          <a:spLocks noChangeShapeType="1"/>
        </xdr:cNvSpPr>
      </xdr:nvSpPr>
      <xdr:spPr bwMode="auto">
        <a:xfrm>
          <a:off x="133350" y="1536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4609" name="Line 12"/>
        <xdr:cNvSpPr>
          <a:spLocks noChangeShapeType="1"/>
        </xdr:cNvSpPr>
      </xdr:nvSpPr>
      <xdr:spPr bwMode="auto">
        <a:xfrm>
          <a:off x="1581150" y="1536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104775</xdr:rowOff>
    </xdr:from>
    <xdr:to>
      <xdr:col>0</xdr:col>
      <xdr:colOff>542925</xdr:colOff>
      <xdr:row>51</xdr:row>
      <xdr:rowOff>104775</xdr:rowOff>
    </xdr:to>
    <xdr:sp macro="" textlink="">
      <xdr:nvSpPr>
        <xdr:cNvPr id="4610" name="Line 13"/>
        <xdr:cNvSpPr>
          <a:spLocks noChangeShapeType="1"/>
        </xdr:cNvSpPr>
      </xdr:nvSpPr>
      <xdr:spPr bwMode="auto">
        <a:xfrm>
          <a:off x="0" y="82105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4611" name="Line 14"/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4612" name="Line 15"/>
        <xdr:cNvSpPr>
          <a:spLocks noChangeShapeType="1"/>
        </xdr:cNvSpPr>
      </xdr:nvSpPr>
      <xdr:spPr bwMode="auto">
        <a:xfrm>
          <a:off x="15811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184</xdr:row>
      <xdr:rowOff>0</xdr:rowOff>
    </xdr:from>
    <xdr:to>
      <xdr:col>0</xdr:col>
      <xdr:colOff>133350</xdr:colOff>
      <xdr:row>184</xdr:row>
      <xdr:rowOff>0</xdr:rowOff>
    </xdr:to>
    <xdr:sp macro="" textlink="">
      <xdr:nvSpPr>
        <xdr:cNvPr id="49193" name="Line 2"/>
        <xdr:cNvSpPr>
          <a:spLocks noChangeShapeType="1"/>
        </xdr:cNvSpPr>
      </xdr:nvSpPr>
      <xdr:spPr bwMode="auto">
        <a:xfrm>
          <a:off x="133350" y="3020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142</xdr:row>
      <xdr:rowOff>0</xdr:rowOff>
    </xdr:from>
    <xdr:to>
      <xdr:col>0</xdr:col>
      <xdr:colOff>133350</xdr:colOff>
      <xdr:row>142</xdr:row>
      <xdr:rowOff>0</xdr:rowOff>
    </xdr:to>
    <xdr:sp macro="" textlink="">
      <xdr:nvSpPr>
        <xdr:cNvPr id="49194" name="Line 8"/>
        <xdr:cNvSpPr>
          <a:spLocks noChangeShapeType="1"/>
        </xdr:cNvSpPr>
      </xdr:nvSpPr>
      <xdr:spPr bwMode="auto">
        <a:xfrm>
          <a:off x="133350" y="2332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97</xdr:row>
      <xdr:rowOff>0</xdr:rowOff>
    </xdr:from>
    <xdr:to>
      <xdr:col>0</xdr:col>
      <xdr:colOff>133350</xdr:colOff>
      <xdr:row>97</xdr:row>
      <xdr:rowOff>0</xdr:rowOff>
    </xdr:to>
    <xdr:sp macro="" textlink="">
      <xdr:nvSpPr>
        <xdr:cNvPr id="49195" name="Line 11"/>
        <xdr:cNvSpPr>
          <a:spLocks noChangeShapeType="1"/>
        </xdr:cNvSpPr>
      </xdr:nvSpPr>
      <xdr:spPr bwMode="auto">
        <a:xfrm>
          <a:off x="133350" y="1590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0</xdr:rowOff>
    </xdr:from>
    <xdr:to>
      <xdr:col>0</xdr:col>
      <xdr:colOff>133350</xdr:colOff>
      <xdr:row>50</xdr:row>
      <xdr:rowOff>0</xdr:rowOff>
    </xdr:to>
    <xdr:sp macro="" textlink="">
      <xdr:nvSpPr>
        <xdr:cNvPr id="49196" name="Line 14"/>
        <xdr:cNvSpPr>
          <a:spLocks noChangeShapeType="1"/>
        </xdr:cNvSpPr>
      </xdr:nvSpPr>
      <xdr:spPr bwMode="auto">
        <a:xfrm>
          <a:off x="133350" y="807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497</xdr:row>
      <xdr:rowOff>0</xdr:rowOff>
    </xdr:from>
    <xdr:to>
      <xdr:col>0</xdr:col>
      <xdr:colOff>133350</xdr:colOff>
      <xdr:row>497</xdr:row>
      <xdr:rowOff>0</xdr:rowOff>
    </xdr:to>
    <xdr:sp macro="" textlink="">
      <xdr:nvSpPr>
        <xdr:cNvPr id="50257" name="Line 2"/>
        <xdr:cNvSpPr>
          <a:spLocks noChangeShapeType="1"/>
        </xdr:cNvSpPr>
      </xdr:nvSpPr>
      <xdr:spPr bwMode="auto">
        <a:xfrm>
          <a:off x="133350" y="6500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443</xdr:row>
      <xdr:rowOff>0</xdr:rowOff>
    </xdr:from>
    <xdr:to>
      <xdr:col>0</xdr:col>
      <xdr:colOff>133350</xdr:colOff>
      <xdr:row>443</xdr:row>
      <xdr:rowOff>0</xdr:rowOff>
    </xdr:to>
    <xdr:sp macro="" textlink="">
      <xdr:nvSpPr>
        <xdr:cNvPr id="50258" name="Line 5"/>
        <xdr:cNvSpPr>
          <a:spLocks noChangeShapeType="1"/>
        </xdr:cNvSpPr>
      </xdr:nvSpPr>
      <xdr:spPr bwMode="auto">
        <a:xfrm>
          <a:off x="133350" y="5765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376</xdr:row>
      <xdr:rowOff>0</xdr:rowOff>
    </xdr:from>
    <xdr:to>
      <xdr:col>0</xdr:col>
      <xdr:colOff>133350</xdr:colOff>
      <xdr:row>376</xdr:row>
      <xdr:rowOff>0</xdr:rowOff>
    </xdr:to>
    <xdr:sp macro="" textlink="">
      <xdr:nvSpPr>
        <xdr:cNvPr id="50259" name="Line 8"/>
        <xdr:cNvSpPr>
          <a:spLocks noChangeShapeType="1"/>
        </xdr:cNvSpPr>
      </xdr:nvSpPr>
      <xdr:spPr bwMode="auto">
        <a:xfrm>
          <a:off x="133350" y="4923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314</xdr:row>
      <xdr:rowOff>0</xdr:rowOff>
    </xdr:from>
    <xdr:to>
      <xdr:col>0</xdr:col>
      <xdr:colOff>133350</xdr:colOff>
      <xdr:row>314</xdr:row>
      <xdr:rowOff>0</xdr:rowOff>
    </xdr:to>
    <xdr:sp macro="" textlink="">
      <xdr:nvSpPr>
        <xdr:cNvPr id="50260" name="Line 11"/>
        <xdr:cNvSpPr>
          <a:spLocks noChangeShapeType="1"/>
        </xdr:cNvSpPr>
      </xdr:nvSpPr>
      <xdr:spPr bwMode="auto">
        <a:xfrm>
          <a:off x="133350" y="40881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244</xdr:row>
      <xdr:rowOff>0</xdr:rowOff>
    </xdr:from>
    <xdr:to>
      <xdr:col>0</xdr:col>
      <xdr:colOff>133350</xdr:colOff>
      <xdr:row>244</xdr:row>
      <xdr:rowOff>0</xdr:rowOff>
    </xdr:to>
    <xdr:sp macro="" textlink="">
      <xdr:nvSpPr>
        <xdr:cNvPr id="50261" name="Line 14"/>
        <xdr:cNvSpPr>
          <a:spLocks noChangeShapeType="1"/>
        </xdr:cNvSpPr>
      </xdr:nvSpPr>
      <xdr:spPr bwMode="auto">
        <a:xfrm>
          <a:off x="133350" y="3223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0</xdr:rowOff>
    </xdr:from>
    <xdr:to>
      <xdr:col>0</xdr:col>
      <xdr:colOff>133350</xdr:colOff>
      <xdr:row>181</xdr:row>
      <xdr:rowOff>0</xdr:rowOff>
    </xdr:to>
    <xdr:sp macro="" textlink="">
      <xdr:nvSpPr>
        <xdr:cNvPr id="50262" name="Line 17"/>
        <xdr:cNvSpPr>
          <a:spLocks noChangeShapeType="1"/>
        </xdr:cNvSpPr>
      </xdr:nvSpPr>
      <xdr:spPr bwMode="auto">
        <a:xfrm>
          <a:off x="133350" y="2430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50263" name="Line 20"/>
        <xdr:cNvSpPr>
          <a:spLocks noChangeShapeType="1"/>
        </xdr:cNvSpPr>
      </xdr:nvSpPr>
      <xdr:spPr bwMode="auto">
        <a:xfrm>
          <a:off x="133350" y="1695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67</xdr:row>
      <xdr:rowOff>0</xdr:rowOff>
    </xdr:from>
    <xdr:to>
      <xdr:col>0</xdr:col>
      <xdr:colOff>133350</xdr:colOff>
      <xdr:row>67</xdr:row>
      <xdr:rowOff>0</xdr:rowOff>
    </xdr:to>
    <xdr:sp macro="" textlink="">
      <xdr:nvSpPr>
        <xdr:cNvPr id="50264" name="Line 23"/>
        <xdr:cNvSpPr>
          <a:spLocks noChangeShapeType="1"/>
        </xdr:cNvSpPr>
      </xdr:nvSpPr>
      <xdr:spPr bwMode="auto">
        <a:xfrm>
          <a:off x="133350" y="872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1225" name="Line 2"/>
        <xdr:cNvSpPr>
          <a:spLocks noChangeShapeType="1"/>
        </xdr:cNvSpPr>
      </xdr:nvSpPr>
      <xdr:spPr bwMode="auto">
        <a:xfrm>
          <a:off x="133350" y="1959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77</xdr:row>
      <xdr:rowOff>0</xdr:rowOff>
    </xdr:from>
    <xdr:to>
      <xdr:col>0</xdr:col>
      <xdr:colOff>133350</xdr:colOff>
      <xdr:row>77</xdr:row>
      <xdr:rowOff>0</xdr:rowOff>
    </xdr:to>
    <xdr:sp macro="" textlink="">
      <xdr:nvSpPr>
        <xdr:cNvPr id="51226" name="Line 5"/>
        <xdr:cNvSpPr>
          <a:spLocks noChangeShapeType="1"/>
        </xdr:cNvSpPr>
      </xdr:nvSpPr>
      <xdr:spPr bwMode="auto">
        <a:xfrm>
          <a:off x="133350" y="1349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41</xdr:row>
      <xdr:rowOff>0</xdr:rowOff>
    </xdr:from>
    <xdr:to>
      <xdr:col>0</xdr:col>
      <xdr:colOff>133350</xdr:colOff>
      <xdr:row>41</xdr:row>
      <xdr:rowOff>0</xdr:rowOff>
    </xdr:to>
    <xdr:sp macro="" textlink="">
      <xdr:nvSpPr>
        <xdr:cNvPr id="51227" name="Line 8"/>
        <xdr:cNvSpPr>
          <a:spLocks noChangeShapeType="1"/>
        </xdr:cNvSpPr>
      </xdr:nvSpPr>
      <xdr:spPr bwMode="auto">
        <a:xfrm>
          <a:off x="13335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207</xdr:row>
      <xdr:rowOff>104775</xdr:rowOff>
    </xdr:from>
    <xdr:to>
      <xdr:col>0</xdr:col>
      <xdr:colOff>542925</xdr:colOff>
      <xdr:row>207</xdr:row>
      <xdr:rowOff>104775</xdr:rowOff>
    </xdr:to>
    <xdr:sp macro="" textlink="">
      <xdr:nvSpPr>
        <xdr:cNvPr id="52309" name="Line 5"/>
        <xdr:cNvSpPr>
          <a:spLocks noChangeShapeType="1"/>
        </xdr:cNvSpPr>
      </xdr:nvSpPr>
      <xdr:spPr bwMode="auto">
        <a:xfrm>
          <a:off x="0" y="302514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104775</xdr:rowOff>
    </xdr:from>
    <xdr:to>
      <xdr:col>0</xdr:col>
      <xdr:colOff>133350</xdr:colOff>
      <xdr:row>207</xdr:row>
      <xdr:rowOff>104775</xdr:rowOff>
    </xdr:to>
    <xdr:sp macro="" textlink="">
      <xdr:nvSpPr>
        <xdr:cNvPr id="52310" name="Line 6"/>
        <xdr:cNvSpPr>
          <a:spLocks noChangeShapeType="1"/>
        </xdr:cNvSpPr>
      </xdr:nvSpPr>
      <xdr:spPr bwMode="auto">
        <a:xfrm>
          <a:off x="13335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104775</xdr:rowOff>
    </xdr:from>
    <xdr:to>
      <xdr:col>1</xdr:col>
      <xdr:colOff>0</xdr:colOff>
      <xdr:row>207</xdr:row>
      <xdr:rowOff>104775</xdr:rowOff>
    </xdr:to>
    <xdr:sp macro="" textlink="">
      <xdr:nvSpPr>
        <xdr:cNvPr id="52311" name="Line 7"/>
        <xdr:cNvSpPr>
          <a:spLocks noChangeShapeType="1"/>
        </xdr:cNvSpPr>
      </xdr:nvSpPr>
      <xdr:spPr bwMode="auto">
        <a:xfrm>
          <a:off x="158115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153</xdr:row>
      <xdr:rowOff>104775</xdr:rowOff>
    </xdr:from>
    <xdr:to>
      <xdr:col>0</xdr:col>
      <xdr:colOff>542925</xdr:colOff>
      <xdr:row>153</xdr:row>
      <xdr:rowOff>104775</xdr:rowOff>
    </xdr:to>
    <xdr:sp macro="" textlink="">
      <xdr:nvSpPr>
        <xdr:cNvPr id="52312" name="Line 8"/>
        <xdr:cNvSpPr>
          <a:spLocks noChangeShapeType="1"/>
        </xdr:cNvSpPr>
      </xdr:nvSpPr>
      <xdr:spPr bwMode="auto">
        <a:xfrm>
          <a:off x="0" y="227457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52313" name="Line 9"/>
        <xdr:cNvSpPr>
          <a:spLocks noChangeShapeType="1"/>
        </xdr:cNvSpPr>
      </xdr:nvSpPr>
      <xdr:spPr bwMode="auto">
        <a:xfrm>
          <a:off x="133350" y="2274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2314" name="Line 10"/>
        <xdr:cNvSpPr>
          <a:spLocks noChangeShapeType="1"/>
        </xdr:cNvSpPr>
      </xdr:nvSpPr>
      <xdr:spPr bwMode="auto">
        <a:xfrm>
          <a:off x="1581150" y="2274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104775</xdr:rowOff>
    </xdr:from>
    <xdr:to>
      <xdr:col>0</xdr:col>
      <xdr:colOff>542925</xdr:colOff>
      <xdr:row>100</xdr:row>
      <xdr:rowOff>104775</xdr:rowOff>
    </xdr:to>
    <xdr:sp macro="" textlink="">
      <xdr:nvSpPr>
        <xdr:cNvPr id="52315" name="Line 11"/>
        <xdr:cNvSpPr>
          <a:spLocks noChangeShapeType="1"/>
        </xdr:cNvSpPr>
      </xdr:nvSpPr>
      <xdr:spPr bwMode="auto">
        <a:xfrm>
          <a:off x="0" y="154781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52316" name="Line 12"/>
        <xdr:cNvSpPr>
          <a:spLocks noChangeShapeType="1"/>
        </xdr:cNvSpPr>
      </xdr:nvSpPr>
      <xdr:spPr bwMode="auto">
        <a:xfrm>
          <a:off x="133350" y="1547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52317" name="Line 13"/>
        <xdr:cNvSpPr>
          <a:spLocks noChangeShapeType="1"/>
        </xdr:cNvSpPr>
      </xdr:nvSpPr>
      <xdr:spPr bwMode="auto">
        <a:xfrm>
          <a:off x="1581150" y="1547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104775</xdr:rowOff>
    </xdr:from>
    <xdr:to>
      <xdr:col>0</xdr:col>
      <xdr:colOff>542925</xdr:colOff>
      <xdr:row>51</xdr:row>
      <xdr:rowOff>104775</xdr:rowOff>
    </xdr:to>
    <xdr:sp macro="" textlink="">
      <xdr:nvSpPr>
        <xdr:cNvPr id="52318" name="Line 14"/>
        <xdr:cNvSpPr>
          <a:spLocks noChangeShapeType="1"/>
        </xdr:cNvSpPr>
      </xdr:nvSpPr>
      <xdr:spPr bwMode="auto">
        <a:xfrm>
          <a:off x="0" y="83439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52319" name="Line 15"/>
        <xdr:cNvSpPr>
          <a:spLocks noChangeShapeType="1"/>
        </xdr:cNvSpPr>
      </xdr:nvSpPr>
      <xdr:spPr bwMode="auto">
        <a:xfrm>
          <a:off x="133350" y="834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52320" name="Line 16"/>
        <xdr:cNvSpPr>
          <a:spLocks noChangeShapeType="1"/>
        </xdr:cNvSpPr>
      </xdr:nvSpPr>
      <xdr:spPr bwMode="auto">
        <a:xfrm>
          <a:off x="1581150" y="834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208</xdr:row>
      <xdr:rowOff>104775</xdr:rowOff>
    </xdr:from>
    <xdr:to>
      <xdr:col>0</xdr:col>
      <xdr:colOff>542925</xdr:colOff>
      <xdr:row>208</xdr:row>
      <xdr:rowOff>104775</xdr:rowOff>
    </xdr:to>
    <xdr:sp macro="" textlink="">
      <xdr:nvSpPr>
        <xdr:cNvPr id="56384" name="Line 1"/>
        <xdr:cNvSpPr>
          <a:spLocks noChangeShapeType="1"/>
        </xdr:cNvSpPr>
      </xdr:nvSpPr>
      <xdr:spPr bwMode="auto">
        <a:xfrm>
          <a:off x="0" y="306705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56385" name="Line 2"/>
        <xdr:cNvSpPr>
          <a:spLocks noChangeShapeType="1"/>
        </xdr:cNvSpPr>
      </xdr:nvSpPr>
      <xdr:spPr bwMode="auto">
        <a:xfrm>
          <a:off x="133350" y="30670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56386" name="Line 3"/>
        <xdr:cNvSpPr>
          <a:spLocks noChangeShapeType="1"/>
        </xdr:cNvSpPr>
      </xdr:nvSpPr>
      <xdr:spPr bwMode="auto">
        <a:xfrm>
          <a:off x="1581150" y="30670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153</xdr:row>
      <xdr:rowOff>104775</xdr:rowOff>
    </xdr:from>
    <xdr:to>
      <xdr:col>0</xdr:col>
      <xdr:colOff>542925</xdr:colOff>
      <xdr:row>153</xdr:row>
      <xdr:rowOff>104775</xdr:rowOff>
    </xdr:to>
    <xdr:sp macro="" textlink="">
      <xdr:nvSpPr>
        <xdr:cNvPr id="56387" name="Line 4"/>
        <xdr:cNvSpPr>
          <a:spLocks noChangeShapeType="1"/>
        </xdr:cNvSpPr>
      </xdr:nvSpPr>
      <xdr:spPr bwMode="auto">
        <a:xfrm>
          <a:off x="0" y="228885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56388" name="Line 5"/>
        <xdr:cNvSpPr>
          <a:spLocks noChangeShapeType="1"/>
        </xdr:cNvSpPr>
      </xdr:nvSpPr>
      <xdr:spPr bwMode="auto">
        <a:xfrm>
          <a:off x="133350" y="2288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6389" name="Line 6"/>
        <xdr:cNvSpPr>
          <a:spLocks noChangeShapeType="1"/>
        </xdr:cNvSpPr>
      </xdr:nvSpPr>
      <xdr:spPr bwMode="auto">
        <a:xfrm>
          <a:off x="1581150" y="2288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</xdr:row>
      <xdr:rowOff>104775</xdr:rowOff>
    </xdr:from>
    <xdr:to>
      <xdr:col>0</xdr:col>
      <xdr:colOff>542925</xdr:colOff>
      <xdr:row>101</xdr:row>
      <xdr:rowOff>104775</xdr:rowOff>
    </xdr:to>
    <xdr:sp macro="" textlink="">
      <xdr:nvSpPr>
        <xdr:cNvPr id="56390" name="Line 7"/>
        <xdr:cNvSpPr>
          <a:spLocks noChangeShapeType="1"/>
        </xdr:cNvSpPr>
      </xdr:nvSpPr>
      <xdr:spPr bwMode="auto">
        <a:xfrm>
          <a:off x="0" y="152781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56391" name="Line 8"/>
        <xdr:cNvSpPr>
          <a:spLocks noChangeShapeType="1"/>
        </xdr:cNvSpPr>
      </xdr:nvSpPr>
      <xdr:spPr bwMode="auto">
        <a:xfrm>
          <a:off x="133350" y="1527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104775</xdr:rowOff>
    </xdr:from>
    <xdr:to>
      <xdr:col>1</xdr:col>
      <xdr:colOff>0</xdr:colOff>
      <xdr:row>101</xdr:row>
      <xdr:rowOff>104775</xdr:rowOff>
    </xdr:to>
    <xdr:sp macro="" textlink="">
      <xdr:nvSpPr>
        <xdr:cNvPr id="56392" name="Line 9"/>
        <xdr:cNvSpPr>
          <a:spLocks noChangeShapeType="1"/>
        </xdr:cNvSpPr>
      </xdr:nvSpPr>
      <xdr:spPr bwMode="auto">
        <a:xfrm>
          <a:off x="1581150" y="1527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53</xdr:row>
      <xdr:rowOff>104775</xdr:rowOff>
    </xdr:from>
    <xdr:to>
      <xdr:col>0</xdr:col>
      <xdr:colOff>542925</xdr:colOff>
      <xdr:row>53</xdr:row>
      <xdr:rowOff>104775</xdr:rowOff>
    </xdr:to>
    <xdr:sp macro="" textlink="">
      <xdr:nvSpPr>
        <xdr:cNvPr id="56393" name="Line 10"/>
        <xdr:cNvSpPr>
          <a:spLocks noChangeShapeType="1"/>
        </xdr:cNvSpPr>
      </xdr:nvSpPr>
      <xdr:spPr bwMode="auto">
        <a:xfrm>
          <a:off x="0" y="82962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56394" name="Line 11"/>
        <xdr:cNvSpPr>
          <a:spLocks noChangeShapeType="1"/>
        </xdr:cNvSpPr>
      </xdr:nvSpPr>
      <xdr:spPr bwMode="auto">
        <a:xfrm>
          <a:off x="133350" y="829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104775</xdr:rowOff>
    </xdr:from>
    <xdr:to>
      <xdr:col>1</xdr:col>
      <xdr:colOff>0</xdr:colOff>
      <xdr:row>53</xdr:row>
      <xdr:rowOff>104775</xdr:rowOff>
    </xdr:to>
    <xdr:sp macro="" textlink="">
      <xdr:nvSpPr>
        <xdr:cNvPr id="56395" name="Line 12"/>
        <xdr:cNvSpPr>
          <a:spLocks noChangeShapeType="1"/>
        </xdr:cNvSpPr>
      </xdr:nvSpPr>
      <xdr:spPr bwMode="auto">
        <a:xfrm>
          <a:off x="1581150" y="829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</xdr:row>
      <xdr:rowOff>104775</xdr:rowOff>
    </xdr:from>
    <xdr:to>
      <xdr:col>0</xdr:col>
      <xdr:colOff>542925</xdr:colOff>
      <xdr:row>101</xdr:row>
      <xdr:rowOff>104775</xdr:rowOff>
    </xdr:to>
    <xdr:sp macro="" textlink="">
      <xdr:nvSpPr>
        <xdr:cNvPr id="56396" name="Line 13"/>
        <xdr:cNvSpPr>
          <a:spLocks noChangeShapeType="1"/>
        </xdr:cNvSpPr>
      </xdr:nvSpPr>
      <xdr:spPr bwMode="auto">
        <a:xfrm>
          <a:off x="0" y="152781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56397" name="Line 14"/>
        <xdr:cNvSpPr>
          <a:spLocks noChangeShapeType="1"/>
        </xdr:cNvSpPr>
      </xdr:nvSpPr>
      <xdr:spPr bwMode="auto">
        <a:xfrm>
          <a:off x="133350" y="1527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104775</xdr:rowOff>
    </xdr:from>
    <xdr:to>
      <xdr:col>1</xdr:col>
      <xdr:colOff>0</xdr:colOff>
      <xdr:row>101</xdr:row>
      <xdr:rowOff>104775</xdr:rowOff>
    </xdr:to>
    <xdr:sp macro="" textlink="">
      <xdr:nvSpPr>
        <xdr:cNvPr id="56398" name="Line 15"/>
        <xdr:cNvSpPr>
          <a:spLocks noChangeShapeType="1"/>
        </xdr:cNvSpPr>
      </xdr:nvSpPr>
      <xdr:spPr bwMode="auto">
        <a:xfrm>
          <a:off x="1581150" y="1527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153</xdr:row>
      <xdr:rowOff>104775</xdr:rowOff>
    </xdr:from>
    <xdr:to>
      <xdr:col>0</xdr:col>
      <xdr:colOff>542925</xdr:colOff>
      <xdr:row>153</xdr:row>
      <xdr:rowOff>104775</xdr:rowOff>
    </xdr:to>
    <xdr:sp macro="" textlink="">
      <xdr:nvSpPr>
        <xdr:cNvPr id="56399" name="Line 16"/>
        <xdr:cNvSpPr>
          <a:spLocks noChangeShapeType="1"/>
        </xdr:cNvSpPr>
      </xdr:nvSpPr>
      <xdr:spPr bwMode="auto">
        <a:xfrm>
          <a:off x="0" y="228885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56400" name="Line 17"/>
        <xdr:cNvSpPr>
          <a:spLocks noChangeShapeType="1"/>
        </xdr:cNvSpPr>
      </xdr:nvSpPr>
      <xdr:spPr bwMode="auto">
        <a:xfrm>
          <a:off x="133350" y="2288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6401" name="Line 18"/>
        <xdr:cNvSpPr>
          <a:spLocks noChangeShapeType="1"/>
        </xdr:cNvSpPr>
      </xdr:nvSpPr>
      <xdr:spPr bwMode="auto">
        <a:xfrm>
          <a:off x="1581150" y="2288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208</xdr:row>
      <xdr:rowOff>104775</xdr:rowOff>
    </xdr:from>
    <xdr:to>
      <xdr:col>0</xdr:col>
      <xdr:colOff>542925</xdr:colOff>
      <xdr:row>208</xdr:row>
      <xdr:rowOff>104775</xdr:rowOff>
    </xdr:to>
    <xdr:sp macro="" textlink="">
      <xdr:nvSpPr>
        <xdr:cNvPr id="56402" name="Line 19"/>
        <xdr:cNvSpPr>
          <a:spLocks noChangeShapeType="1"/>
        </xdr:cNvSpPr>
      </xdr:nvSpPr>
      <xdr:spPr bwMode="auto">
        <a:xfrm>
          <a:off x="0" y="306705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56403" name="Line 20"/>
        <xdr:cNvSpPr>
          <a:spLocks noChangeShapeType="1"/>
        </xdr:cNvSpPr>
      </xdr:nvSpPr>
      <xdr:spPr bwMode="auto">
        <a:xfrm>
          <a:off x="133350" y="30670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208</xdr:row>
      <xdr:rowOff>104775</xdr:rowOff>
    </xdr:from>
    <xdr:to>
      <xdr:col>1</xdr:col>
      <xdr:colOff>0</xdr:colOff>
      <xdr:row>208</xdr:row>
      <xdr:rowOff>104775</xdr:rowOff>
    </xdr:to>
    <xdr:sp macro="" textlink="">
      <xdr:nvSpPr>
        <xdr:cNvPr id="56404" name="Line 21"/>
        <xdr:cNvSpPr>
          <a:spLocks noChangeShapeType="1"/>
        </xdr:cNvSpPr>
      </xdr:nvSpPr>
      <xdr:spPr bwMode="auto">
        <a:xfrm>
          <a:off x="1581150" y="30670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206</xdr:row>
      <xdr:rowOff>0</xdr:rowOff>
    </xdr:from>
    <xdr:to>
      <xdr:col>0</xdr:col>
      <xdr:colOff>542925</xdr:colOff>
      <xdr:row>206</xdr:row>
      <xdr:rowOff>0</xdr:rowOff>
    </xdr:to>
    <xdr:sp macro="" textlink="">
      <xdr:nvSpPr>
        <xdr:cNvPr id="57393" name="Line 1"/>
        <xdr:cNvSpPr>
          <a:spLocks noChangeShapeType="1"/>
        </xdr:cNvSpPr>
      </xdr:nvSpPr>
      <xdr:spPr bwMode="auto">
        <a:xfrm>
          <a:off x="0" y="318611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57394" name="Line 2"/>
        <xdr:cNvSpPr>
          <a:spLocks noChangeShapeType="1"/>
        </xdr:cNvSpPr>
      </xdr:nvSpPr>
      <xdr:spPr bwMode="auto">
        <a:xfrm>
          <a:off x="133350" y="3186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0</xdr:colOff>
      <xdr:row>206</xdr:row>
      <xdr:rowOff>0</xdr:rowOff>
    </xdr:to>
    <xdr:sp macro="" textlink="">
      <xdr:nvSpPr>
        <xdr:cNvPr id="57395" name="Line 3"/>
        <xdr:cNvSpPr>
          <a:spLocks noChangeShapeType="1"/>
        </xdr:cNvSpPr>
      </xdr:nvSpPr>
      <xdr:spPr bwMode="auto">
        <a:xfrm>
          <a:off x="1781175" y="3186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542925</xdr:colOff>
      <xdr:row>101</xdr:row>
      <xdr:rowOff>0</xdr:rowOff>
    </xdr:to>
    <xdr:sp macro="" textlink="">
      <xdr:nvSpPr>
        <xdr:cNvPr id="57396" name="Line 4"/>
        <xdr:cNvSpPr>
          <a:spLocks noChangeShapeType="1"/>
        </xdr:cNvSpPr>
      </xdr:nvSpPr>
      <xdr:spPr bwMode="auto">
        <a:xfrm>
          <a:off x="0" y="162687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0</xdr:rowOff>
    </xdr:from>
    <xdr:to>
      <xdr:col>0</xdr:col>
      <xdr:colOff>133350</xdr:colOff>
      <xdr:row>101</xdr:row>
      <xdr:rowOff>0</xdr:rowOff>
    </xdr:to>
    <xdr:sp macro="" textlink="">
      <xdr:nvSpPr>
        <xdr:cNvPr id="57397" name="Line 5"/>
        <xdr:cNvSpPr>
          <a:spLocks noChangeShapeType="1"/>
        </xdr:cNvSpPr>
      </xdr:nvSpPr>
      <xdr:spPr bwMode="auto">
        <a:xfrm>
          <a:off x="133350" y="1626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0</xdr:colOff>
      <xdr:row>101</xdr:row>
      <xdr:rowOff>0</xdr:rowOff>
    </xdr:to>
    <xdr:sp macro="" textlink="">
      <xdr:nvSpPr>
        <xdr:cNvPr id="57398" name="Line 6"/>
        <xdr:cNvSpPr>
          <a:spLocks noChangeShapeType="1"/>
        </xdr:cNvSpPr>
      </xdr:nvSpPr>
      <xdr:spPr bwMode="auto">
        <a:xfrm>
          <a:off x="1781175" y="1626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50</xdr:row>
      <xdr:rowOff>0</xdr:rowOff>
    </xdr:from>
    <xdr:to>
      <xdr:col>0</xdr:col>
      <xdr:colOff>542925</xdr:colOff>
      <xdr:row>50</xdr:row>
      <xdr:rowOff>0</xdr:rowOff>
    </xdr:to>
    <xdr:sp macro="" textlink="">
      <xdr:nvSpPr>
        <xdr:cNvPr id="57399" name="Line 7"/>
        <xdr:cNvSpPr>
          <a:spLocks noChangeShapeType="1"/>
        </xdr:cNvSpPr>
      </xdr:nvSpPr>
      <xdr:spPr bwMode="auto">
        <a:xfrm>
          <a:off x="0" y="81724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0</xdr:rowOff>
    </xdr:from>
    <xdr:to>
      <xdr:col>0</xdr:col>
      <xdr:colOff>133350</xdr:colOff>
      <xdr:row>50</xdr:row>
      <xdr:rowOff>0</xdr:rowOff>
    </xdr:to>
    <xdr:sp macro="" textlink="">
      <xdr:nvSpPr>
        <xdr:cNvPr id="57400" name="Line 8"/>
        <xdr:cNvSpPr>
          <a:spLocks noChangeShapeType="1"/>
        </xdr:cNvSpPr>
      </xdr:nvSpPr>
      <xdr:spPr bwMode="auto">
        <a:xfrm>
          <a:off x="133350" y="817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0</xdr:rowOff>
    </xdr:from>
    <xdr:to>
      <xdr:col>1</xdr:col>
      <xdr:colOff>0</xdr:colOff>
      <xdr:row>50</xdr:row>
      <xdr:rowOff>0</xdr:rowOff>
    </xdr:to>
    <xdr:sp macro="" textlink="">
      <xdr:nvSpPr>
        <xdr:cNvPr id="57401" name="Line 9"/>
        <xdr:cNvSpPr>
          <a:spLocks noChangeShapeType="1"/>
        </xdr:cNvSpPr>
      </xdr:nvSpPr>
      <xdr:spPr bwMode="auto">
        <a:xfrm>
          <a:off x="1781175" y="817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542925</xdr:colOff>
      <xdr:row>151</xdr:row>
      <xdr:rowOff>0</xdr:rowOff>
    </xdr:to>
    <xdr:sp macro="" textlink="">
      <xdr:nvSpPr>
        <xdr:cNvPr id="57402" name="Line 10"/>
        <xdr:cNvSpPr>
          <a:spLocks noChangeShapeType="1"/>
        </xdr:cNvSpPr>
      </xdr:nvSpPr>
      <xdr:spPr bwMode="auto">
        <a:xfrm>
          <a:off x="0" y="239172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0</xdr:rowOff>
    </xdr:from>
    <xdr:to>
      <xdr:col>0</xdr:col>
      <xdr:colOff>133350</xdr:colOff>
      <xdr:row>151</xdr:row>
      <xdr:rowOff>0</xdr:rowOff>
    </xdr:to>
    <xdr:sp macro="" textlink="">
      <xdr:nvSpPr>
        <xdr:cNvPr id="57403" name="Line 11"/>
        <xdr:cNvSpPr>
          <a:spLocks noChangeShapeType="1"/>
        </xdr:cNvSpPr>
      </xdr:nvSpPr>
      <xdr:spPr bwMode="auto">
        <a:xfrm>
          <a:off x="133350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0</xdr:colOff>
      <xdr:row>151</xdr:row>
      <xdr:rowOff>0</xdr:rowOff>
    </xdr:to>
    <xdr:sp macro="" textlink="">
      <xdr:nvSpPr>
        <xdr:cNvPr id="57404" name="Line 12"/>
        <xdr:cNvSpPr>
          <a:spLocks noChangeShapeType="1"/>
        </xdr:cNvSpPr>
      </xdr:nvSpPr>
      <xdr:spPr bwMode="auto">
        <a:xfrm>
          <a:off x="1781175" y="2391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202</xdr:row>
      <xdr:rowOff>104775</xdr:rowOff>
    </xdr:from>
    <xdr:to>
      <xdr:col>0</xdr:col>
      <xdr:colOff>542925</xdr:colOff>
      <xdr:row>202</xdr:row>
      <xdr:rowOff>104775</xdr:rowOff>
    </xdr:to>
    <xdr:sp macro="" textlink="">
      <xdr:nvSpPr>
        <xdr:cNvPr id="57405" name="Line 16"/>
        <xdr:cNvSpPr>
          <a:spLocks noChangeShapeType="1"/>
        </xdr:cNvSpPr>
      </xdr:nvSpPr>
      <xdr:spPr bwMode="auto">
        <a:xfrm>
          <a:off x="0" y="313848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104775</xdr:rowOff>
    </xdr:from>
    <xdr:to>
      <xdr:col>0</xdr:col>
      <xdr:colOff>133350</xdr:colOff>
      <xdr:row>202</xdr:row>
      <xdr:rowOff>104775</xdr:rowOff>
    </xdr:to>
    <xdr:sp macro="" textlink="">
      <xdr:nvSpPr>
        <xdr:cNvPr id="57406" name="Line 17"/>
        <xdr:cNvSpPr>
          <a:spLocks noChangeShapeType="1"/>
        </xdr:cNvSpPr>
      </xdr:nvSpPr>
      <xdr:spPr bwMode="auto">
        <a:xfrm>
          <a:off x="133350" y="3138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57407" name="Line 18"/>
        <xdr:cNvSpPr>
          <a:spLocks noChangeShapeType="1"/>
        </xdr:cNvSpPr>
      </xdr:nvSpPr>
      <xdr:spPr bwMode="auto">
        <a:xfrm>
          <a:off x="1781175" y="31384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147</xdr:row>
      <xdr:rowOff>104775</xdr:rowOff>
    </xdr:from>
    <xdr:to>
      <xdr:col>0</xdr:col>
      <xdr:colOff>542925</xdr:colOff>
      <xdr:row>147</xdr:row>
      <xdr:rowOff>104775</xdr:rowOff>
    </xdr:to>
    <xdr:sp macro="" textlink="">
      <xdr:nvSpPr>
        <xdr:cNvPr id="57408" name="Line 19"/>
        <xdr:cNvSpPr>
          <a:spLocks noChangeShapeType="1"/>
        </xdr:cNvSpPr>
      </xdr:nvSpPr>
      <xdr:spPr bwMode="auto">
        <a:xfrm>
          <a:off x="0" y="234410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57409" name="Line 20"/>
        <xdr:cNvSpPr>
          <a:spLocks noChangeShapeType="1"/>
        </xdr:cNvSpPr>
      </xdr:nvSpPr>
      <xdr:spPr bwMode="auto">
        <a:xfrm>
          <a:off x="133350" y="23441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57410" name="Line 21"/>
        <xdr:cNvSpPr>
          <a:spLocks noChangeShapeType="1"/>
        </xdr:cNvSpPr>
      </xdr:nvSpPr>
      <xdr:spPr bwMode="auto">
        <a:xfrm>
          <a:off x="1781175" y="23441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45</xdr:row>
      <xdr:rowOff>104775</xdr:rowOff>
    </xdr:from>
    <xdr:to>
      <xdr:col>0</xdr:col>
      <xdr:colOff>542925</xdr:colOff>
      <xdr:row>45</xdr:row>
      <xdr:rowOff>104775</xdr:rowOff>
    </xdr:to>
    <xdr:sp macro="" textlink="">
      <xdr:nvSpPr>
        <xdr:cNvPr id="57411" name="Line 22"/>
        <xdr:cNvSpPr>
          <a:spLocks noChangeShapeType="1"/>
        </xdr:cNvSpPr>
      </xdr:nvSpPr>
      <xdr:spPr bwMode="auto">
        <a:xfrm>
          <a:off x="0" y="75438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57412" name="Line 23"/>
        <xdr:cNvSpPr>
          <a:spLocks noChangeShapeType="1"/>
        </xdr:cNvSpPr>
      </xdr:nvSpPr>
      <xdr:spPr bwMode="auto">
        <a:xfrm>
          <a:off x="133350" y="754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</xdr:row>
      <xdr:rowOff>104775</xdr:rowOff>
    </xdr:from>
    <xdr:to>
      <xdr:col>1</xdr:col>
      <xdr:colOff>0</xdr:colOff>
      <xdr:row>45</xdr:row>
      <xdr:rowOff>104775</xdr:rowOff>
    </xdr:to>
    <xdr:sp macro="" textlink="">
      <xdr:nvSpPr>
        <xdr:cNvPr id="57413" name="Line 24"/>
        <xdr:cNvSpPr>
          <a:spLocks noChangeShapeType="1"/>
        </xdr:cNvSpPr>
      </xdr:nvSpPr>
      <xdr:spPr bwMode="auto">
        <a:xfrm>
          <a:off x="1781175" y="754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96</xdr:row>
      <xdr:rowOff>104775</xdr:rowOff>
    </xdr:from>
    <xdr:to>
      <xdr:col>0</xdr:col>
      <xdr:colOff>542925</xdr:colOff>
      <xdr:row>96</xdr:row>
      <xdr:rowOff>104775</xdr:rowOff>
    </xdr:to>
    <xdr:sp macro="" textlink="">
      <xdr:nvSpPr>
        <xdr:cNvPr id="57414" name="Line 25"/>
        <xdr:cNvSpPr>
          <a:spLocks noChangeShapeType="1"/>
        </xdr:cNvSpPr>
      </xdr:nvSpPr>
      <xdr:spPr bwMode="auto">
        <a:xfrm>
          <a:off x="0" y="156114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96</xdr:row>
      <xdr:rowOff>104775</xdr:rowOff>
    </xdr:from>
    <xdr:to>
      <xdr:col>0</xdr:col>
      <xdr:colOff>133350</xdr:colOff>
      <xdr:row>96</xdr:row>
      <xdr:rowOff>104775</xdr:rowOff>
    </xdr:to>
    <xdr:sp macro="" textlink="">
      <xdr:nvSpPr>
        <xdr:cNvPr id="57415" name="Line 26"/>
        <xdr:cNvSpPr>
          <a:spLocks noChangeShapeType="1"/>
        </xdr:cNvSpPr>
      </xdr:nvSpPr>
      <xdr:spPr bwMode="auto">
        <a:xfrm>
          <a:off x="133350" y="15611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104775</xdr:rowOff>
    </xdr:from>
    <xdr:to>
      <xdr:col>1</xdr:col>
      <xdr:colOff>0</xdr:colOff>
      <xdr:row>96</xdr:row>
      <xdr:rowOff>104775</xdr:rowOff>
    </xdr:to>
    <xdr:sp macro="" textlink="">
      <xdr:nvSpPr>
        <xdr:cNvPr id="57416" name="Line 27"/>
        <xdr:cNvSpPr>
          <a:spLocks noChangeShapeType="1"/>
        </xdr:cNvSpPr>
      </xdr:nvSpPr>
      <xdr:spPr bwMode="auto">
        <a:xfrm>
          <a:off x="1781175" y="15611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192</xdr:row>
      <xdr:rowOff>0</xdr:rowOff>
    </xdr:from>
    <xdr:to>
      <xdr:col>1</xdr:col>
      <xdr:colOff>0</xdr:colOff>
      <xdr:row>192</xdr:row>
      <xdr:rowOff>0</xdr:rowOff>
    </xdr:to>
    <xdr:sp macro="" textlink="">
      <xdr:nvSpPr>
        <xdr:cNvPr id="58393" name="Line 2"/>
        <xdr:cNvSpPr>
          <a:spLocks noChangeShapeType="1"/>
        </xdr:cNvSpPr>
      </xdr:nvSpPr>
      <xdr:spPr bwMode="auto">
        <a:xfrm>
          <a:off x="2047875" y="29289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47</xdr:row>
      <xdr:rowOff>0</xdr:rowOff>
    </xdr:from>
    <xdr:to>
      <xdr:col>0</xdr:col>
      <xdr:colOff>552450</xdr:colOff>
      <xdr:row>47</xdr:row>
      <xdr:rowOff>0</xdr:rowOff>
    </xdr:to>
    <xdr:sp macro="" textlink="">
      <xdr:nvSpPr>
        <xdr:cNvPr id="58394" name="Line 3"/>
        <xdr:cNvSpPr>
          <a:spLocks noChangeShapeType="1"/>
        </xdr:cNvSpPr>
      </xdr:nvSpPr>
      <xdr:spPr bwMode="auto">
        <a:xfrm>
          <a:off x="9525" y="76009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</xdr:row>
      <xdr:rowOff>0</xdr:rowOff>
    </xdr:from>
    <xdr:to>
      <xdr:col>1</xdr:col>
      <xdr:colOff>0</xdr:colOff>
      <xdr:row>47</xdr:row>
      <xdr:rowOff>0</xdr:rowOff>
    </xdr:to>
    <xdr:sp macro="" textlink="">
      <xdr:nvSpPr>
        <xdr:cNvPr id="58395" name="Line 4"/>
        <xdr:cNvSpPr>
          <a:spLocks noChangeShapeType="1"/>
        </xdr:cNvSpPr>
      </xdr:nvSpPr>
      <xdr:spPr bwMode="auto">
        <a:xfrm>
          <a:off x="2047875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95</xdr:row>
      <xdr:rowOff>0</xdr:rowOff>
    </xdr:from>
    <xdr:to>
      <xdr:col>0</xdr:col>
      <xdr:colOff>552450</xdr:colOff>
      <xdr:row>95</xdr:row>
      <xdr:rowOff>0</xdr:rowOff>
    </xdr:to>
    <xdr:sp macro="" textlink="">
      <xdr:nvSpPr>
        <xdr:cNvPr id="58396" name="Line 5"/>
        <xdr:cNvSpPr>
          <a:spLocks noChangeShapeType="1"/>
        </xdr:cNvSpPr>
      </xdr:nvSpPr>
      <xdr:spPr bwMode="auto">
        <a:xfrm>
          <a:off x="9525" y="152590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0</xdr:rowOff>
    </xdr:from>
    <xdr:to>
      <xdr:col>1</xdr:col>
      <xdr:colOff>0</xdr:colOff>
      <xdr:row>95</xdr:row>
      <xdr:rowOff>0</xdr:rowOff>
    </xdr:to>
    <xdr:sp macro="" textlink="">
      <xdr:nvSpPr>
        <xdr:cNvPr id="58397" name="Line 6"/>
        <xdr:cNvSpPr>
          <a:spLocks noChangeShapeType="1"/>
        </xdr:cNvSpPr>
      </xdr:nvSpPr>
      <xdr:spPr bwMode="auto">
        <a:xfrm>
          <a:off x="2047875" y="1525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58398" name="Line 8"/>
        <xdr:cNvSpPr>
          <a:spLocks noChangeShapeType="1"/>
        </xdr:cNvSpPr>
      </xdr:nvSpPr>
      <xdr:spPr bwMode="auto">
        <a:xfrm>
          <a:off x="2047875" y="2191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45</xdr:row>
      <xdr:rowOff>104775</xdr:rowOff>
    </xdr:from>
    <xdr:to>
      <xdr:col>0</xdr:col>
      <xdr:colOff>552450</xdr:colOff>
      <xdr:row>45</xdr:row>
      <xdr:rowOff>104775</xdr:rowOff>
    </xdr:to>
    <xdr:sp macro="" textlink="">
      <xdr:nvSpPr>
        <xdr:cNvPr id="58399" name="Line 9"/>
        <xdr:cNvSpPr>
          <a:spLocks noChangeShapeType="1"/>
        </xdr:cNvSpPr>
      </xdr:nvSpPr>
      <xdr:spPr bwMode="auto">
        <a:xfrm>
          <a:off x="9525" y="74199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</xdr:row>
      <xdr:rowOff>104775</xdr:rowOff>
    </xdr:from>
    <xdr:to>
      <xdr:col>1</xdr:col>
      <xdr:colOff>0</xdr:colOff>
      <xdr:row>45</xdr:row>
      <xdr:rowOff>104775</xdr:rowOff>
    </xdr:to>
    <xdr:sp macro="" textlink="">
      <xdr:nvSpPr>
        <xdr:cNvPr id="58400" name="Line 10"/>
        <xdr:cNvSpPr>
          <a:spLocks noChangeShapeType="1"/>
        </xdr:cNvSpPr>
      </xdr:nvSpPr>
      <xdr:spPr bwMode="auto">
        <a:xfrm>
          <a:off x="2047875" y="741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93</xdr:row>
      <xdr:rowOff>104775</xdr:rowOff>
    </xdr:from>
    <xdr:to>
      <xdr:col>0</xdr:col>
      <xdr:colOff>552450</xdr:colOff>
      <xdr:row>93</xdr:row>
      <xdr:rowOff>104775</xdr:rowOff>
    </xdr:to>
    <xdr:sp macro="" textlink="">
      <xdr:nvSpPr>
        <xdr:cNvPr id="58401" name="Line 11"/>
        <xdr:cNvSpPr>
          <a:spLocks noChangeShapeType="1"/>
        </xdr:cNvSpPr>
      </xdr:nvSpPr>
      <xdr:spPr bwMode="auto">
        <a:xfrm>
          <a:off x="9525" y="150780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58402" name="Line 12"/>
        <xdr:cNvSpPr>
          <a:spLocks noChangeShapeType="1"/>
        </xdr:cNvSpPr>
      </xdr:nvSpPr>
      <xdr:spPr bwMode="auto">
        <a:xfrm>
          <a:off x="2047875" y="1507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58403" name="Line 14"/>
        <xdr:cNvSpPr>
          <a:spLocks noChangeShapeType="1"/>
        </xdr:cNvSpPr>
      </xdr:nvSpPr>
      <xdr:spPr bwMode="auto">
        <a:xfrm>
          <a:off x="2047875" y="2191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0</xdr:colOff>
      <xdr:row>192</xdr:row>
      <xdr:rowOff>0</xdr:rowOff>
    </xdr:to>
    <xdr:sp macro="" textlink="">
      <xdr:nvSpPr>
        <xdr:cNvPr id="58404" name="Line 16"/>
        <xdr:cNvSpPr>
          <a:spLocks noChangeShapeType="1"/>
        </xdr:cNvSpPr>
      </xdr:nvSpPr>
      <xdr:spPr bwMode="auto">
        <a:xfrm>
          <a:off x="2047875" y="29289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206</xdr:row>
      <xdr:rowOff>104775</xdr:rowOff>
    </xdr:from>
    <xdr:to>
      <xdr:col>1</xdr:col>
      <xdr:colOff>0</xdr:colOff>
      <xdr:row>206</xdr:row>
      <xdr:rowOff>104775</xdr:rowOff>
    </xdr:to>
    <xdr:sp macro="" textlink="">
      <xdr:nvSpPr>
        <xdr:cNvPr id="59409" name="Line 1"/>
        <xdr:cNvSpPr>
          <a:spLocks noChangeShapeType="1"/>
        </xdr:cNvSpPr>
      </xdr:nvSpPr>
      <xdr:spPr bwMode="auto">
        <a:xfrm>
          <a:off x="1647825" y="29232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46</xdr:row>
      <xdr:rowOff>104775</xdr:rowOff>
    </xdr:from>
    <xdr:to>
      <xdr:col>0</xdr:col>
      <xdr:colOff>552450</xdr:colOff>
      <xdr:row>46</xdr:row>
      <xdr:rowOff>104775</xdr:rowOff>
    </xdr:to>
    <xdr:sp macro="" textlink="">
      <xdr:nvSpPr>
        <xdr:cNvPr id="59410" name="Line 2"/>
        <xdr:cNvSpPr>
          <a:spLocks noChangeShapeType="1"/>
        </xdr:cNvSpPr>
      </xdr:nvSpPr>
      <xdr:spPr bwMode="auto">
        <a:xfrm>
          <a:off x="9525" y="70008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46</xdr:row>
      <xdr:rowOff>104775</xdr:rowOff>
    </xdr:from>
    <xdr:to>
      <xdr:col>1</xdr:col>
      <xdr:colOff>0</xdr:colOff>
      <xdr:row>46</xdr:row>
      <xdr:rowOff>104775</xdr:rowOff>
    </xdr:to>
    <xdr:sp macro="" textlink="">
      <xdr:nvSpPr>
        <xdr:cNvPr id="59411" name="Line 3"/>
        <xdr:cNvSpPr>
          <a:spLocks noChangeShapeType="1"/>
        </xdr:cNvSpPr>
      </xdr:nvSpPr>
      <xdr:spPr bwMode="auto">
        <a:xfrm>
          <a:off x="1647825" y="7000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98</xdr:row>
      <xdr:rowOff>104775</xdr:rowOff>
    </xdr:from>
    <xdr:to>
      <xdr:col>0</xdr:col>
      <xdr:colOff>552450</xdr:colOff>
      <xdr:row>98</xdr:row>
      <xdr:rowOff>104775</xdr:rowOff>
    </xdr:to>
    <xdr:sp macro="" textlink="">
      <xdr:nvSpPr>
        <xdr:cNvPr id="59412" name="Line 4"/>
        <xdr:cNvSpPr>
          <a:spLocks noChangeShapeType="1"/>
        </xdr:cNvSpPr>
      </xdr:nvSpPr>
      <xdr:spPr bwMode="auto">
        <a:xfrm>
          <a:off x="9525" y="143827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98</xdr:row>
      <xdr:rowOff>104775</xdr:rowOff>
    </xdr:from>
    <xdr:to>
      <xdr:col>1</xdr:col>
      <xdr:colOff>0</xdr:colOff>
      <xdr:row>98</xdr:row>
      <xdr:rowOff>104775</xdr:rowOff>
    </xdr:to>
    <xdr:sp macro="" textlink="">
      <xdr:nvSpPr>
        <xdr:cNvPr id="59413" name="Line 5"/>
        <xdr:cNvSpPr>
          <a:spLocks noChangeShapeType="1"/>
        </xdr:cNvSpPr>
      </xdr:nvSpPr>
      <xdr:spPr bwMode="auto">
        <a:xfrm>
          <a:off x="1647825" y="14382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150</xdr:row>
      <xdr:rowOff>104775</xdr:rowOff>
    </xdr:from>
    <xdr:to>
      <xdr:col>0</xdr:col>
      <xdr:colOff>552450</xdr:colOff>
      <xdr:row>150</xdr:row>
      <xdr:rowOff>104775</xdr:rowOff>
    </xdr:to>
    <xdr:sp macro="" textlink="">
      <xdr:nvSpPr>
        <xdr:cNvPr id="59414" name="Line 6"/>
        <xdr:cNvSpPr>
          <a:spLocks noChangeShapeType="1"/>
        </xdr:cNvSpPr>
      </xdr:nvSpPr>
      <xdr:spPr bwMode="auto">
        <a:xfrm>
          <a:off x="9525" y="215646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9415" name="Line 7"/>
        <xdr:cNvSpPr>
          <a:spLocks noChangeShapeType="1"/>
        </xdr:cNvSpPr>
      </xdr:nvSpPr>
      <xdr:spPr bwMode="auto">
        <a:xfrm>
          <a:off x="1647825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206</xdr:row>
      <xdr:rowOff>104775</xdr:rowOff>
    </xdr:from>
    <xdr:to>
      <xdr:col>0</xdr:col>
      <xdr:colOff>552450</xdr:colOff>
      <xdr:row>206</xdr:row>
      <xdr:rowOff>104775</xdr:rowOff>
    </xdr:to>
    <xdr:sp macro="" textlink="">
      <xdr:nvSpPr>
        <xdr:cNvPr id="59416" name="Line 8"/>
        <xdr:cNvSpPr>
          <a:spLocks noChangeShapeType="1"/>
        </xdr:cNvSpPr>
      </xdr:nvSpPr>
      <xdr:spPr bwMode="auto">
        <a:xfrm>
          <a:off x="9525" y="292322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206</xdr:row>
      <xdr:rowOff>104775</xdr:rowOff>
    </xdr:from>
    <xdr:to>
      <xdr:col>0</xdr:col>
      <xdr:colOff>542925</xdr:colOff>
      <xdr:row>206</xdr:row>
      <xdr:rowOff>104775</xdr:rowOff>
    </xdr:to>
    <xdr:sp macro="" textlink="">
      <xdr:nvSpPr>
        <xdr:cNvPr id="5625" name="Line 388"/>
        <xdr:cNvSpPr>
          <a:spLocks noChangeShapeType="1"/>
        </xdr:cNvSpPr>
      </xdr:nvSpPr>
      <xdr:spPr bwMode="auto">
        <a:xfrm>
          <a:off x="0" y="306609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5626" name="Line 389"/>
        <xdr:cNvSpPr>
          <a:spLocks noChangeShapeType="1"/>
        </xdr:cNvSpPr>
      </xdr:nvSpPr>
      <xdr:spPr bwMode="auto">
        <a:xfrm>
          <a:off x="133350" y="3066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206</xdr:row>
      <xdr:rowOff>104775</xdr:rowOff>
    </xdr:from>
    <xdr:to>
      <xdr:col>1</xdr:col>
      <xdr:colOff>0</xdr:colOff>
      <xdr:row>206</xdr:row>
      <xdr:rowOff>104775</xdr:rowOff>
    </xdr:to>
    <xdr:sp macro="" textlink="">
      <xdr:nvSpPr>
        <xdr:cNvPr id="5627" name="Line 390"/>
        <xdr:cNvSpPr>
          <a:spLocks noChangeShapeType="1"/>
        </xdr:cNvSpPr>
      </xdr:nvSpPr>
      <xdr:spPr bwMode="auto">
        <a:xfrm>
          <a:off x="1581150" y="3066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152</xdr:row>
      <xdr:rowOff>104775</xdr:rowOff>
    </xdr:from>
    <xdr:to>
      <xdr:col>0</xdr:col>
      <xdr:colOff>542925</xdr:colOff>
      <xdr:row>152</xdr:row>
      <xdr:rowOff>104775</xdr:rowOff>
    </xdr:to>
    <xdr:sp macro="" textlink="">
      <xdr:nvSpPr>
        <xdr:cNvPr id="5628" name="Line 391"/>
        <xdr:cNvSpPr>
          <a:spLocks noChangeShapeType="1"/>
        </xdr:cNvSpPr>
      </xdr:nvSpPr>
      <xdr:spPr bwMode="auto">
        <a:xfrm>
          <a:off x="0" y="227552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5629" name="Line 392"/>
        <xdr:cNvSpPr>
          <a:spLocks noChangeShapeType="1"/>
        </xdr:cNvSpPr>
      </xdr:nvSpPr>
      <xdr:spPr bwMode="auto">
        <a:xfrm>
          <a:off x="133350" y="2275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630" name="Line 393"/>
        <xdr:cNvSpPr>
          <a:spLocks noChangeShapeType="1"/>
        </xdr:cNvSpPr>
      </xdr:nvSpPr>
      <xdr:spPr bwMode="auto">
        <a:xfrm>
          <a:off x="1581150" y="2275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104775</xdr:rowOff>
    </xdr:from>
    <xdr:to>
      <xdr:col>0</xdr:col>
      <xdr:colOff>542925</xdr:colOff>
      <xdr:row>100</xdr:row>
      <xdr:rowOff>104775</xdr:rowOff>
    </xdr:to>
    <xdr:sp macro="" textlink="">
      <xdr:nvSpPr>
        <xdr:cNvPr id="5631" name="Line 394"/>
        <xdr:cNvSpPr>
          <a:spLocks noChangeShapeType="1"/>
        </xdr:cNvSpPr>
      </xdr:nvSpPr>
      <xdr:spPr bwMode="auto">
        <a:xfrm>
          <a:off x="0" y="150780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5632" name="Line 395"/>
        <xdr:cNvSpPr>
          <a:spLocks noChangeShapeType="1"/>
        </xdr:cNvSpPr>
      </xdr:nvSpPr>
      <xdr:spPr bwMode="auto">
        <a:xfrm>
          <a:off x="133350" y="1507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5633" name="Line 396"/>
        <xdr:cNvSpPr>
          <a:spLocks noChangeShapeType="1"/>
        </xdr:cNvSpPr>
      </xdr:nvSpPr>
      <xdr:spPr bwMode="auto">
        <a:xfrm>
          <a:off x="1581150" y="1507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104775</xdr:rowOff>
    </xdr:from>
    <xdr:to>
      <xdr:col>0</xdr:col>
      <xdr:colOff>542925</xdr:colOff>
      <xdr:row>51</xdr:row>
      <xdr:rowOff>104775</xdr:rowOff>
    </xdr:to>
    <xdr:sp macro="" textlink="">
      <xdr:nvSpPr>
        <xdr:cNvPr id="5634" name="Line 397"/>
        <xdr:cNvSpPr>
          <a:spLocks noChangeShapeType="1"/>
        </xdr:cNvSpPr>
      </xdr:nvSpPr>
      <xdr:spPr bwMode="auto">
        <a:xfrm>
          <a:off x="0" y="79152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5635" name="Line 398"/>
        <xdr:cNvSpPr>
          <a:spLocks noChangeShapeType="1"/>
        </xdr:cNvSpPr>
      </xdr:nvSpPr>
      <xdr:spPr bwMode="auto">
        <a:xfrm>
          <a:off x="133350" y="7915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5636" name="Line 399"/>
        <xdr:cNvSpPr>
          <a:spLocks noChangeShapeType="1"/>
        </xdr:cNvSpPr>
      </xdr:nvSpPr>
      <xdr:spPr bwMode="auto">
        <a:xfrm>
          <a:off x="1581150" y="7915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204</xdr:row>
      <xdr:rowOff>104775</xdr:rowOff>
    </xdr:from>
    <xdr:to>
      <xdr:col>0</xdr:col>
      <xdr:colOff>542925</xdr:colOff>
      <xdr:row>204</xdr:row>
      <xdr:rowOff>104775</xdr:rowOff>
    </xdr:to>
    <xdr:sp macro="" textlink="">
      <xdr:nvSpPr>
        <xdr:cNvPr id="6613" name="Line 1"/>
        <xdr:cNvSpPr>
          <a:spLocks noChangeShapeType="1"/>
        </xdr:cNvSpPr>
      </xdr:nvSpPr>
      <xdr:spPr bwMode="auto">
        <a:xfrm>
          <a:off x="0" y="301561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104775</xdr:rowOff>
    </xdr:from>
    <xdr:to>
      <xdr:col>0</xdr:col>
      <xdr:colOff>133350</xdr:colOff>
      <xdr:row>204</xdr:row>
      <xdr:rowOff>104775</xdr:rowOff>
    </xdr:to>
    <xdr:sp macro="" textlink="">
      <xdr:nvSpPr>
        <xdr:cNvPr id="6614" name="Line 2"/>
        <xdr:cNvSpPr>
          <a:spLocks noChangeShapeType="1"/>
        </xdr:cNvSpPr>
      </xdr:nvSpPr>
      <xdr:spPr bwMode="auto">
        <a:xfrm>
          <a:off x="133350" y="3015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204</xdr:row>
      <xdr:rowOff>104775</xdr:rowOff>
    </xdr:from>
    <xdr:to>
      <xdr:col>1</xdr:col>
      <xdr:colOff>0</xdr:colOff>
      <xdr:row>204</xdr:row>
      <xdr:rowOff>104775</xdr:rowOff>
    </xdr:to>
    <xdr:sp macro="" textlink="">
      <xdr:nvSpPr>
        <xdr:cNvPr id="6615" name="Line 3"/>
        <xdr:cNvSpPr>
          <a:spLocks noChangeShapeType="1"/>
        </xdr:cNvSpPr>
      </xdr:nvSpPr>
      <xdr:spPr bwMode="auto">
        <a:xfrm>
          <a:off x="1581150" y="30156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151</xdr:row>
      <xdr:rowOff>104775</xdr:rowOff>
    </xdr:from>
    <xdr:to>
      <xdr:col>0</xdr:col>
      <xdr:colOff>542925</xdr:colOff>
      <xdr:row>151</xdr:row>
      <xdr:rowOff>104775</xdr:rowOff>
    </xdr:to>
    <xdr:sp macro="" textlink="">
      <xdr:nvSpPr>
        <xdr:cNvPr id="6616" name="Line 4"/>
        <xdr:cNvSpPr>
          <a:spLocks noChangeShapeType="1"/>
        </xdr:cNvSpPr>
      </xdr:nvSpPr>
      <xdr:spPr bwMode="auto">
        <a:xfrm>
          <a:off x="0" y="224028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6617" name="Line 5"/>
        <xdr:cNvSpPr>
          <a:spLocks noChangeShapeType="1"/>
        </xdr:cNvSpPr>
      </xdr:nvSpPr>
      <xdr:spPr bwMode="auto">
        <a:xfrm>
          <a:off x="13335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618" name="Line 6"/>
        <xdr:cNvSpPr>
          <a:spLocks noChangeShapeType="1"/>
        </xdr:cNvSpPr>
      </xdr:nvSpPr>
      <xdr:spPr bwMode="auto">
        <a:xfrm>
          <a:off x="158115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99</xdr:row>
      <xdr:rowOff>104775</xdr:rowOff>
    </xdr:from>
    <xdr:to>
      <xdr:col>0</xdr:col>
      <xdr:colOff>542925</xdr:colOff>
      <xdr:row>99</xdr:row>
      <xdr:rowOff>104775</xdr:rowOff>
    </xdr:to>
    <xdr:sp macro="" textlink="">
      <xdr:nvSpPr>
        <xdr:cNvPr id="6619" name="Line 7"/>
        <xdr:cNvSpPr>
          <a:spLocks noChangeShapeType="1"/>
        </xdr:cNvSpPr>
      </xdr:nvSpPr>
      <xdr:spPr bwMode="auto">
        <a:xfrm>
          <a:off x="0" y="147828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620" name="Line 8"/>
        <xdr:cNvSpPr>
          <a:spLocks noChangeShapeType="1"/>
        </xdr:cNvSpPr>
      </xdr:nvSpPr>
      <xdr:spPr bwMode="auto">
        <a:xfrm>
          <a:off x="133350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99</xdr:row>
      <xdr:rowOff>104775</xdr:rowOff>
    </xdr:from>
    <xdr:to>
      <xdr:col>1</xdr:col>
      <xdr:colOff>0</xdr:colOff>
      <xdr:row>99</xdr:row>
      <xdr:rowOff>104775</xdr:rowOff>
    </xdr:to>
    <xdr:sp macro="" textlink="">
      <xdr:nvSpPr>
        <xdr:cNvPr id="6621" name="Line 9"/>
        <xdr:cNvSpPr>
          <a:spLocks noChangeShapeType="1"/>
        </xdr:cNvSpPr>
      </xdr:nvSpPr>
      <xdr:spPr bwMode="auto">
        <a:xfrm>
          <a:off x="1581150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104775</xdr:rowOff>
    </xdr:from>
    <xdr:to>
      <xdr:col>0</xdr:col>
      <xdr:colOff>542925</xdr:colOff>
      <xdr:row>51</xdr:row>
      <xdr:rowOff>104775</xdr:rowOff>
    </xdr:to>
    <xdr:sp macro="" textlink="">
      <xdr:nvSpPr>
        <xdr:cNvPr id="6622" name="Line 10"/>
        <xdr:cNvSpPr>
          <a:spLocks noChangeShapeType="1"/>
        </xdr:cNvSpPr>
      </xdr:nvSpPr>
      <xdr:spPr bwMode="auto">
        <a:xfrm>
          <a:off x="0" y="77914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6623" name="Line 11"/>
        <xdr:cNvSpPr>
          <a:spLocks noChangeShapeType="1"/>
        </xdr:cNvSpPr>
      </xdr:nvSpPr>
      <xdr:spPr bwMode="auto">
        <a:xfrm>
          <a:off x="133350" y="7791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6624" name="Line 12"/>
        <xdr:cNvSpPr>
          <a:spLocks noChangeShapeType="1"/>
        </xdr:cNvSpPr>
      </xdr:nvSpPr>
      <xdr:spPr bwMode="auto">
        <a:xfrm>
          <a:off x="1581150" y="7791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104775</xdr:rowOff>
    </xdr:from>
    <xdr:to>
      <xdr:col>0</xdr:col>
      <xdr:colOff>542925</xdr:colOff>
      <xdr:row>52</xdr:row>
      <xdr:rowOff>104775</xdr:rowOff>
    </xdr:to>
    <xdr:sp macro="" textlink="">
      <xdr:nvSpPr>
        <xdr:cNvPr id="55754" name="Line 1"/>
        <xdr:cNvSpPr>
          <a:spLocks noChangeShapeType="1"/>
        </xdr:cNvSpPr>
      </xdr:nvSpPr>
      <xdr:spPr bwMode="auto">
        <a:xfrm>
          <a:off x="0" y="82581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55755" name="Line 2"/>
        <xdr:cNvSpPr>
          <a:spLocks noChangeShapeType="1"/>
        </xdr:cNvSpPr>
      </xdr:nvSpPr>
      <xdr:spPr bwMode="auto">
        <a:xfrm>
          <a:off x="13335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55756" name="Line 3"/>
        <xdr:cNvSpPr>
          <a:spLocks noChangeShapeType="1"/>
        </xdr:cNvSpPr>
      </xdr:nvSpPr>
      <xdr:spPr bwMode="auto">
        <a:xfrm>
          <a:off x="138112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104775</xdr:rowOff>
    </xdr:from>
    <xdr:to>
      <xdr:col>0</xdr:col>
      <xdr:colOff>542925</xdr:colOff>
      <xdr:row>100</xdr:row>
      <xdr:rowOff>104775</xdr:rowOff>
    </xdr:to>
    <xdr:sp macro="" textlink="">
      <xdr:nvSpPr>
        <xdr:cNvPr id="55757" name="Line 4"/>
        <xdr:cNvSpPr>
          <a:spLocks noChangeShapeType="1"/>
        </xdr:cNvSpPr>
      </xdr:nvSpPr>
      <xdr:spPr bwMode="auto">
        <a:xfrm>
          <a:off x="0" y="152590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55758" name="Line 5"/>
        <xdr:cNvSpPr>
          <a:spLocks noChangeShapeType="1"/>
        </xdr:cNvSpPr>
      </xdr:nvSpPr>
      <xdr:spPr bwMode="auto">
        <a:xfrm>
          <a:off x="133350" y="1525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55759" name="Line 6"/>
        <xdr:cNvSpPr>
          <a:spLocks noChangeShapeType="1"/>
        </xdr:cNvSpPr>
      </xdr:nvSpPr>
      <xdr:spPr bwMode="auto">
        <a:xfrm>
          <a:off x="1381125" y="1525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152</xdr:row>
      <xdr:rowOff>104775</xdr:rowOff>
    </xdr:from>
    <xdr:to>
      <xdr:col>0</xdr:col>
      <xdr:colOff>542925</xdr:colOff>
      <xdr:row>152</xdr:row>
      <xdr:rowOff>104775</xdr:rowOff>
    </xdr:to>
    <xdr:sp macro="" textlink="">
      <xdr:nvSpPr>
        <xdr:cNvPr id="55760" name="Line 7"/>
        <xdr:cNvSpPr>
          <a:spLocks noChangeShapeType="1"/>
        </xdr:cNvSpPr>
      </xdr:nvSpPr>
      <xdr:spPr bwMode="auto">
        <a:xfrm>
          <a:off x="0" y="226599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55761" name="Line 8"/>
        <xdr:cNvSpPr>
          <a:spLocks noChangeShapeType="1"/>
        </xdr:cNvSpPr>
      </xdr:nvSpPr>
      <xdr:spPr bwMode="auto">
        <a:xfrm>
          <a:off x="133350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762" name="Line 9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205</xdr:row>
      <xdr:rowOff>104775</xdr:rowOff>
    </xdr:from>
    <xdr:to>
      <xdr:col>0</xdr:col>
      <xdr:colOff>542925</xdr:colOff>
      <xdr:row>205</xdr:row>
      <xdr:rowOff>104775</xdr:rowOff>
    </xdr:to>
    <xdr:sp macro="" textlink="">
      <xdr:nvSpPr>
        <xdr:cNvPr id="55763" name="Line 10"/>
        <xdr:cNvSpPr>
          <a:spLocks noChangeShapeType="1"/>
        </xdr:cNvSpPr>
      </xdr:nvSpPr>
      <xdr:spPr bwMode="auto">
        <a:xfrm>
          <a:off x="0" y="300513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205</xdr:row>
      <xdr:rowOff>104775</xdr:rowOff>
    </xdr:from>
    <xdr:to>
      <xdr:col>0</xdr:col>
      <xdr:colOff>133350</xdr:colOff>
      <xdr:row>205</xdr:row>
      <xdr:rowOff>104775</xdr:rowOff>
    </xdr:to>
    <xdr:sp macro="" textlink="">
      <xdr:nvSpPr>
        <xdr:cNvPr id="55764" name="Line 11"/>
        <xdr:cNvSpPr>
          <a:spLocks noChangeShapeType="1"/>
        </xdr:cNvSpPr>
      </xdr:nvSpPr>
      <xdr:spPr bwMode="auto">
        <a:xfrm>
          <a:off x="133350" y="3005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5765" name="Line 12"/>
        <xdr:cNvSpPr>
          <a:spLocks noChangeShapeType="1"/>
        </xdr:cNvSpPr>
      </xdr:nvSpPr>
      <xdr:spPr bwMode="auto">
        <a:xfrm>
          <a:off x="1381125" y="3005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55766" name="Line 35"/>
        <xdr:cNvSpPr>
          <a:spLocks noChangeShapeType="1"/>
        </xdr:cNvSpPr>
      </xdr:nvSpPr>
      <xdr:spPr bwMode="auto">
        <a:xfrm>
          <a:off x="138112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55767" name="Line 36"/>
        <xdr:cNvSpPr>
          <a:spLocks noChangeShapeType="1"/>
        </xdr:cNvSpPr>
      </xdr:nvSpPr>
      <xdr:spPr bwMode="auto">
        <a:xfrm>
          <a:off x="1381125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55768" name="Line 37"/>
        <xdr:cNvSpPr>
          <a:spLocks noChangeShapeType="1"/>
        </xdr:cNvSpPr>
      </xdr:nvSpPr>
      <xdr:spPr bwMode="auto">
        <a:xfrm>
          <a:off x="1381125" y="1525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55769" name="Line 38"/>
        <xdr:cNvSpPr>
          <a:spLocks noChangeShapeType="1"/>
        </xdr:cNvSpPr>
      </xdr:nvSpPr>
      <xdr:spPr bwMode="auto">
        <a:xfrm>
          <a:off x="1381125" y="1525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770" name="Line 39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771" name="Line 40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98</xdr:row>
      <xdr:rowOff>104775</xdr:rowOff>
    </xdr:from>
    <xdr:to>
      <xdr:col>1</xdr:col>
      <xdr:colOff>0</xdr:colOff>
      <xdr:row>98</xdr:row>
      <xdr:rowOff>104775</xdr:rowOff>
    </xdr:to>
    <xdr:sp macro="" textlink="">
      <xdr:nvSpPr>
        <xdr:cNvPr id="55772" name="Line 41"/>
        <xdr:cNvSpPr>
          <a:spLocks noChangeShapeType="1"/>
        </xdr:cNvSpPr>
      </xdr:nvSpPr>
      <xdr:spPr bwMode="auto">
        <a:xfrm>
          <a:off x="1381125" y="1499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98</xdr:row>
      <xdr:rowOff>104775</xdr:rowOff>
    </xdr:from>
    <xdr:to>
      <xdr:col>1</xdr:col>
      <xdr:colOff>0</xdr:colOff>
      <xdr:row>98</xdr:row>
      <xdr:rowOff>104775</xdr:rowOff>
    </xdr:to>
    <xdr:sp macro="" textlink="">
      <xdr:nvSpPr>
        <xdr:cNvPr id="55773" name="Line 42"/>
        <xdr:cNvSpPr>
          <a:spLocks noChangeShapeType="1"/>
        </xdr:cNvSpPr>
      </xdr:nvSpPr>
      <xdr:spPr bwMode="auto">
        <a:xfrm>
          <a:off x="1381125" y="1499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774" name="Line 43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775" name="Line 44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98</xdr:row>
      <xdr:rowOff>104775</xdr:rowOff>
    </xdr:from>
    <xdr:to>
      <xdr:col>1</xdr:col>
      <xdr:colOff>0</xdr:colOff>
      <xdr:row>98</xdr:row>
      <xdr:rowOff>104775</xdr:rowOff>
    </xdr:to>
    <xdr:sp macro="" textlink="">
      <xdr:nvSpPr>
        <xdr:cNvPr id="55776" name="Line 45"/>
        <xdr:cNvSpPr>
          <a:spLocks noChangeShapeType="1"/>
        </xdr:cNvSpPr>
      </xdr:nvSpPr>
      <xdr:spPr bwMode="auto">
        <a:xfrm>
          <a:off x="1381125" y="1499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98</xdr:row>
      <xdr:rowOff>104775</xdr:rowOff>
    </xdr:from>
    <xdr:to>
      <xdr:col>1</xdr:col>
      <xdr:colOff>0</xdr:colOff>
      <xdr:row>98</xdr:row>
      <xdr:rowOff>104775</xdr:rowOff>
    </xdr:to>
    <xdr:sp macro="" textlink="">
      <xdr:nvSpPr>
        <xdr:cNvPr id="55777" name="Line 46"/>
        <xdr:cNvSpPr>
          <a:spLocks noChangeShapeType="1"/>
        </xdr:cNvSpPr>
      </xdr:nvSpPr>
      <xdr:spPr bwMode="auto">
        <a:xfrm>
          <a:off x="1381125" y="1499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778" name="Line 47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779" name="Line 48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5780" name="Line 49"/>
        <xdr:cNvSpPr>
          <a:spLocks noChangeShapeType="1"/>
        </xdr:cNvSpPr>
      </xdr:nvSpPr>
      <xdr:spPr bwMode="auto">
        <a:xfrm>
          <a:off x="1381125" y="2212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5781" name="Line 50"/>
        <xdr:cNvSpPr>
          <a:spLocks noChangeShapeType="1"/>
        </xdr:cNvSpPr>
      </xdr:nvSpPr>
      <xdr:spPr bwMode="auto">
        <a:xfrm>
          <a:off x="1381125" y="2212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782" name="Line 51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783" name="Line 52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5784" name="Line 53"/>
        <xdr:cNvSpPr>
          <a:spLocks noChangeShapeType="1"/>
        </xdr:cNvSpPr>
      </xdr:nvSpPr>
      <xdr:spPr bwMode="auto">
        <a:xfrm>
          <a:off x="1381125" y="2212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5785" name="Line 54"/>
        <xdr:cNvSpPr>
          <a:spLocks noChangeShapeType="1"/>
        </xdr:cNvSpPr>
      </xdr:nvSpPr>
      <xdr:spPr bwMode="auto">
        <a:xfrm>
          <a:off x="1381125" y="2212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5786" name="Line 55"/>
        <xdr:cNvSpPr>
          <a:spLocks noChangeShapeType="1"/>
        </xdr:cNvSpPr>
      </xdr:nvSpPr>
      <xdr:spPr bwMode="auto">
        <a:xfrm>
          <a:off x="1381125" y="2212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55787" name="Line 56"/>
        <xdr:cNvSpPr>
          <a:spLocks noChangeShapeType="1"/>
        </xdr:cNvSpPr>
      </xdr:nvSpPr>
      <xdr:spPr bwMode="auto">
        <a:xfrm>
          <a:off x="1381125" y="2212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104775</xdr:rowOff>
    </xdr:from>
    <xdr:to>
      <xdr:col>1</xdr:col>
      <xdr:colOff>0</xdr:colOff>
      <xdr:row>54</xdr:row>
      <xdr:rowOff>104775</xdr:rowOff>
    </xdr:to>
    <xdr:sp macro="" textlink="">
      <xdr:nvSpPr>
        <xdr:cNvPr id="55788" name="Line 57"/>
        <xdr:cNvSpPr>
          <a:spLocks noChangeShapeType="1"/>
        </xdr:cNvSpPr>
      </xdr:nvSpPr>
      <xdr:spPr bwMode="auto">
        <a:xfrm>
          <a:off x="1381125" y="854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104775</xdr:rowOff>
    </xdr:from>
    <xdr:to>
      <xdr:col>1</xdr:col>
      <xdr:colOff>0</xdr:colOff>
      <xdr:row>54</xdr:row>
      <xdr:rowOff>104775</xdr:rowOff>
    </xdr:to>
    <xdr:sp macro="" textlink="">
      <xdr:nvSpPr>
        <xdr:cNvPr id="55789" name="Line 58"/>
        <xdr:cNvSpPr>
          <a:spLocks noChangeShapeType="1"/>
        </xdr:cNvSpPr>
      </xdr:nvSpPr>
      <xdr:spPr bwMode="auto">
        <a:xfrm>
          <a:off x="1381125" y="854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790" name="Line 59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791" name="Line 60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792" name="Line 61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793" name="Line 62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55794" name="Line 63"/>
        <xdr:cNvSpPr>
          <a:spLocks noChangeShapeType="1"/>
        </xdr:cNvSpPr>
      </xdr:nvSpPr>
      <xdr:spPr bwMode="auto">
        <a:xfrm>
          <a:off x="1381125" y="1525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55795" name="Line 64"/>
        <xdr:cNvSpPr>
          <a:spLocks noChangeShapeType="1"/>
        </xdr:cNvSpPr>
      </xdr:nvSpPr>
      <xdr:spPr bwMode="auto">
        <a:xfrm>
          <a:off x="1381125" y="1525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796" name="Line 65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797" name="Line 66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104775</xdr:rowOff>
    </xdr:from>
    <xdr:to>
      <xdr:col>1</xdr:col>
      <xdr:colOff>0</xdr:colOff>
      <xdr:row>100</xdr:row>
      <xdr:rowOff>104775</xdr:rowOff>
    </xdr:to>
    <xdr:sp macro="" textlink="">
      <xdr:nvSpPr>
        <xdr:cNvPr id="55798" name="Line 68"/>
        <xdr:cNvSpPr>
          <a:spLocks noChangeShapeType="1"/>
        </xdr:cNvSpPr>
      </xdr:nvSpPr>
      <xdr:spPr bwMode="auto">
        <a:xfrm>
          <a:off x="1381125" y="15259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799" name="Line 69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00" name="Line 70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01" name="Line 71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02" name="Line 72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03" name="Line 73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04" name="Line 74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05" name="Line 75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06" name="Line 76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07" name="Line 77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08" name="Line 78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09" name="Line 79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10" name="Line 80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11" name="Line 81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12" name="Line 82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13" name="Line 83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14" name="Line 84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15" name="Line 85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16" name="Line 86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17" name="Line 87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18" name="Line 88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19" name="Line 89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20" name="Line 90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21" name="Line 91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22" name="Line 92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23" name="Line 93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104775</xdr:rowOff>
    </xdr:from>
    <xdr:to>
      <xdr:col>1</xdr:col>
      <xdr:colOff>0</xdr:colOff>
      <xdr:row>150</xdr:row>
      <xdr:rowOff>104775</xdr:rowOff>
    </xdr:to>
    <xdr:sp macro="" textlink="">
      <xdr:nvSpPr>
        <xdr:cNvPr id="55824" name="Line 94"/>
        <xdr:cNvSpPr>
          <a:spLocks noChangeShapeType="1"/>
        </xdr:cNvSpPr>
      </xdr:nvSpPr>
      <xdr:spPr bwMode="auto">
        <a:xfrm>
          <a:off x="1381125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104775</xdr:rowOff>
    </xdr:from>
    <xdr:to>
      <xdr:col>1</xdr:col>
      <xdr:colOff>0</xdr:colOff>
      <xdr:row>104</xdr:row>
      <xdr:rowOff>104775</xdr:rowOff>
    </xdr:to>
    <xdr:sp macro="" textlink="">
      <xdr:nvSpPr>
        <xdr:cNvPr id="55825" name="Line 95"/>
        <xdr:cNvSpPr>
          <a:spLocks noChangeShapeType="1"/>
        </xdr:cNvSpPr>
      </xdr:nvSpPr>
      <xdr:spPr bwMode="auto">
        <a:xfrm>
          <a:off x="1381125" y="1587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104775</xdr:rowOff>
    </xdr:from>
    <xdr:to>
      <xdr:col>1</xdr:col>
      <xdr:colOff>0</xdr:colOff>
      <xdr:row>104</xdr:row>
      <xdr:rowOff>104775</xdr:rowOff>
    </xdr:to>
    <xdr:sp macro="" textlink="">
      <xdr:nvSpPr>
        <xdr:cNvPr id="55826" name="Line 96"/>
        <xdr:cNvSpPr>
          <a:spLocks noChangeShapeType="1"/>
        </xdr:cNvSpPr>
      </xdr:nvSpPr>
      <xdr:spPr bwMode="auto">
        <a:xfrm>
          <a:off x="1381125" y="1587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27" name="Line 97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28" name="Line 98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29" name="Line 99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30" name="Line 100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31" name="Line 101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32" name="Line 102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33" name="Line 103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34" name="Line 104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35" name="Line 105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36" name="Line 106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37" name="Line 107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38" name="Line 108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39" name="Line 109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40" name="Line 110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41" name="Line 111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42" name="Line 112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43" name="Line 113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152</xdr:row>
      <xdr:rowOff>104775</xdr:rowOff>
    </xdr:from>
    <xdr:to>
      <xdr:col>1</xdr:col>
      <xdr:colOff>0</xdr:colOff>
      <xdr:row>152</xdr:row>
      <xdr:rowOff>104775</xdr:rowOff>
    </xdr:to>
    <xdr:sp macro="" textlink="">
      <xdr:nvSpPr>
        <xdr:cNvPr id="55844" name="Line 114"/>
        <xdr:cNvSpPr>
          <a:spLocks noChangeShapeType="1"/>
        </xdr:cNvSpPr>
      </xdr:nvSpPr>
      <xdr:spPr bwMode="auto">
        <a:xfrm>
          <a:off x="1381125" y="2265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45" name="Line 115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46" name="Line 116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47" name="Line 117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48" name="Line 118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49" name="Line 119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50" name="Line 120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51" name="Line 121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52" name="Line 122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53" name="Line 123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54" name="Line 124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55" name="Line 125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56" name="Line 126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57" name="Line 127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58" name="Line 128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59" name="Line 129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60" name="Line 130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61" name="Line 131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62" name="Line 132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104775</xdr:rowOff>
    </xdr:from>
    <xdr:to>
      <xdr:col>1</xdr:col>
      <xdr:colOff>0</xdr:colOff>
      <xdr:row>158</xdr:row>
      <xdr:rowOff>104775</xdr:rowOff>
    </xdr:to>
    <xdr:sp macro="" textlink="">
      <xdr:nvSpPr>
        <xdr:cNvPr id="55863" name="Line 133"/>
        <xdr:cNvSpPr>
          <a:spLocks noChangeShapeType="1"/>
        </xdr:cNvSpPr>
      </xdr:nvSpPr>
      <xdr:spPr bwMode="auto">
        <a:xfrm>
          <a:off x="1381125" y="2355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104775</xdr:rowOff>
    </xdr:from>
    <xdr:to>
      <xdr:col>1</xdr:col>
      <xdr:colOff>0</xdr:colOff>
      <xdr:row>158</xdr:row>
      <xdr:rowOff>104775</xdr:rowOff>
    </xdr:to>
    <xdr:sp macro="" textlink="">
      <xdr:nvSpPr>
        <xdr:cNvPr id="55864" name="Line 134"/>
        <xdr:cNvSpPr>
          <a:spLocks noChangeShapeType="1"/>
        </xdr:cNvSpPr>
      </xdr:nvSpPr>
      <xdr:spPr bwMode="auto">
        <a:xfrm>
          <a:off x="1381125" y="2355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65" name="Line 135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66" name="Line 136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67" name="Line 137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68" name="Line 138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69" name="Line 139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70" name="Line 140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71" name="Line 141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72" name="Line 142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73" name="Line 143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74" name="Line 144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75" name="Line 145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76" name="Line 146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104775</xdr:rowOff>
    </xdr:from>
    <xdr:to>
      <xdr:col>1</xdr:col>
      <xdr:colOff>0</xdr:colOff>
      <xdr:row>54</xdr:row>
      <xdr:rowOff>104775</xdr:rowOff>
    </xdr:to>
    <xdr:sp macro="" textlink="">
      <xdr:nvSpPr>
        <xdr:cNvPr id="55877" name="Line 148"/>
        <xdr:cNvSpPr>
          <a:spLocks noChangeShapeType="1"/>
        </xdr:cNvSpPr>
      </xdr:nvSpPr>
      <xdr:spPr bwMode="auto">
        <a:xfrm>
          <a:off x="1381125" y="8543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104775</xdr:rowOff>
    </xdr:from>
    <xdr:to>
      <xdr:col>1</xdr:col>
      <xdr:colOff>0</xdr:colOff>
      <xdr:row>104</xdr:row>
      <xdr:rowOff>104775</xdr:rowOff>
    </xdr:to>
    <xdr:sp macro="" textlink="">
      <xdr:nvSpPr>
        <xdr:cNvPr id="55878" name="Line 149"/>
        <xdr:cNvSpPr>
          <a:spLocks noChangeShapeType="1"/>
        </xdr:cNvSpPr>
      </xdr:nvSpPr>
      <xdr:spPr bwMode="auto">
        <a:xfrm>
          <a:off x="1381125" y="1587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104775</xdr:rowOff>
    </xdr:from>
    <xdr:to>
      <xdr:col>1</xdr:col>
      <xdr:colOff>0</xdr:colOff>
      <xdr:row>104</xdr:row>
      <xdr:rowOff>104775</xdr:rowOff>
    </xdr:to>
    <xdr:sp macro="" textlink="">
      <xdr:nvSpPr>
        <xdr:cNvPr id="55879" name="Line 150"/>
        <xdr:cNvSpPr>
          <a:spLocks noChangeShapeType="1"/>
        </xdr:cNvSpPr>
      </xdr:nvSpPr>
      <xdr:spPr bwMode="auto">
        <a:xfrm>
          <a:off x="1381125" y="1587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80" name="Line 151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81" name="Line 152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82" name="Line 153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55883" name="Line 154"/>
        <xdr:cNvSpPr>
          <a:spLocks noChangeShapeType="1"/>
        </xdr:cNvSpPr>
      </xdr:nvSpPr>
      <xdr:spPr bwMode="auto">
        <a:xfrm>
          <a:off x="1381125" y="1554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104775</xdr:rowOff>
    </xdr:from>
    <xdr:to>
      <xdr:col>1</xdr:col>
      <xdr:colOff>0</xdr:colOff>
      <xdr:row>158</xdr:row>
      <xdr:rowOff>104775</xdr:rowOff>
    </xdr:to>
    <xdr:sp macro="" textlink="">
      <xdr:nvSpPr>
        <xdr:cNvPr id="55884" name="Line 155"/>
        <xdr:cNvSpPr>
          <a:spLocks noChangeShapeType="1"/>
        </xdr:cNvSpPr>
      </xdr:nvSpPr>
      <xdr:spPr bwMode="auto">
        <a:xfrm>
          <a:off x="1381125" y="2355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104775</xdr:rowOff>
    </xdr:from>
    <xdr:to>
      <xdr:col>1</xdr:col>
      <xdr:colOff>0</xdr:colOff>
      <xdr:row>158</xdr:row>
      <xdr:rowOff>104775</xdr:rowOff>
    </xdr:to>
    <xdr:sp macro="" textlink="">
      <xdr:nvSpPr>
        <xdr:cNvPr id="55885" name="Line 156"/>
        <xdr:cNvSpPr>
          <a:spLocks noChangeShapeType="1"/>
        </xdr:cNvSpPr>
      </xdr:nvSpPr>
      <xdr:spPr bwMode="auto">
        <a:xfrm>
          <a:off x="1381125" y="2355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86" name="Line 157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87" name="Line 158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88" name="Line 159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89" name="Line 160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90" name="Line 161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91" name="Line 162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92" name="Line 163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55893" name="Line 164"/>
        <xdr:cNvSpPr>
          <a:spLocks noChangeShapeType="1"/>
        </xdr:cNvSpPr>
      </xdr:nvSpPr>
      <xdr:spPr bwMode="auto">
        <a:xfrm>
          <a:off x="1381125" y="2328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94" name="Line 165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95" name="Line 166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104775</xdr:rowOff>
    </xdr:from>
    <xdr:to>
      <xdr:col>1</xdr:col>
      <xdr:colOff>0</xdr:colOff>
      <xdr:row>154</xdr:row>
      <xdr:rowOff>104775</xdr:rowOff>
    </xdr:to>
    <xdr:sp macro="" textlink="">
      <xdr:nvSpPr>
        <xdr:cNvPr id="55896" name="Line 168"/>
        <xdr:cNvSpPr>
          <a:spLocks noChangeShapeType="1"/>
        </xdr:cNvSpPr>
      </xdr:nvSpPr>
      <xdr:spPr bwMode="auto">
        <a:xfrm>
          <a:off x="1381125" y="2294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220</xdr:row>
      <xdr:rowOff>104775</xdr:rowOff>
    </xdr:from>
    <xdr:to>
      <xdr:col>0</xdr:col>
      <xdr:colOff>542925</xdr:colOff>
      <xdr:row>220</xdr:row>
      <xdr:rowOff>104775</xdr:rowOff>
    </xdr:to>
    <xdr:sp macro="" textlink="">
      <xdr:nvSpPr>
        <xdr:cNvPr id="18029" name="Line 2"/>
        <xdr:cNvSpPr>
          <a:spLocks noChangeShapeType="1"/>
        </xdr:cNvSpPr>
      </xdr:nvSpPr>
      <xdr:spPr bwMode="auto">
        <a:xfrm>
          <a:off x="0" y="301371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104775</xdr:rowOff>
    </xdr:from>
    <xdr:to>
      <xdr:col>0</xdr:col>
      <xdr:colOff>133350</xdr:colOff>
      <xdr:row>220</xdr:row>
      <xdr:rowOff>104775</xdr:rowOff>
    </xdr:to>
    <xdr:sp macro="" textlink="">
      <xdr:nvSpPr>
        <xdr:cNvPr id="18030" name="Line 4"/>
        <xdr:cNvSpPr>
          <a:spLocks noChangeShapeType="1"/>
        </xdr:cNvSpPr>
      </xdr:nvSpPr>
      <xdr:spPr bwMode="auto">
        <a:xfrm>
          <a:off x="133350" y="3013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18031" name="Line 6"/>
        <xdr:cNvSpPr>
          <a:spLocks noChangeShapeType="1"/>
        </xdr:cNvSpPr>
      </xdr:nvSpPr>
      <xdr:spPr bwMode="auto">
        <a:xfrm>
          <a:off x="133350" y="2343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8032" name="Line 10"/>
        <xdr:cNvSpPr>
          <a:spLocks noChangeShapeType="1"/>
        </xdr:cNvSpPr>
      </xdr:nvSpPr>
      <xdr:spPr bwMode="auto">
        <a:xfrm>
          <a:off x="133350" y="16049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60</xdr:row>
      <xdr:rowOff>0</xdr:rowOff>
    </xdr:from>
    <xdr:to>
      <xdr:col>0</xdr:col>
      <xdr:colOff>133350</xdr:colOff>
      <xdr:row>60</xdr:row>
      <xdr:rowOff>0</xdr:rowOff>
    </xdr:to>
    <xdr:sp macro="" textlink="">
      <xdr:nvSpPr>
        <xdr:cNvPr id="18033" name="Line 12"/>
        <xdr:cNvSpPr>
          <a:spLocks noChangeShapeType="1"/>
        </xdr:cNvSpPr>
      </xdr:nvSpPr>
      <xdr:spPr bwMode="auto">
        <a:xfrm>
          <a:off x="133350" y="871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104775</xdr:rowOff>
    </xdr:from>
    <xdr:to>
      <xdr:col>1</xdr:col>
      <xdr:colOff>0</xdr:colOff>
      <xdr:row>220</xdr:row>
      <xdr:rowOff>104775</xdr:rowOff>
    </xdr:to>
    <xdr:sp macro="" textlink="">
      <xdr:nvSpPr>
        <xdr:cNvPr id="18034" name="Line 17"/>
        <xdr:cNvSpPr>
          <a:spLocks noChangeShapeType="1"/>
        </xdr:cNvSpPr>
      </xdr:nvSpPr>
      <xdr:spPr bwMode="auto">
        <a:xfrm>
          <a:off x="1581150" y="3013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0</xdr:colOff>
      <xdr:row>169</xdr:row>
      <xdr:rowOff>0</xdr:rowOff>
    </xdr:to>
    <xdr:sp macro="" textlink="">
      <xdr:nvSpPr>
        <xdr:cNvPr id="18035" name="Line 18"/>
        <xdr:cNvSpPr>
          <a:spLocks noChangeShapeType="1"/>
        </xdr:cNvSpPr>
      </xdr:nvSpPr>
      <xdr:spPr bwMode="auto">
        <a:xfrm>
          <a:off x="1581150" y="2343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163</xdr:row>
      <xdr:rowOff>104775</xdr:rowOff>
    </xdr:from>
    <xdr:to>
      <xdr:col>0</xdr:col>
      <xdr:colOff>542925</xdr:colOff>
      <xdr:row>163</xdr:row>
      <xdr:rowOff>104775</xdr:rowOff>
    </xdr:to>
    <xdr:sp macro="" textlink="">
      <xdr:nvSpPr>
        <xdr:cNvPr id="18036" name="Line 21"/>
        <xdr:cNvSpPr>
          <a:spLocks noChangeShapeType="1"/>
        </xdr:cNvSpPr>
      </xdr:nvSpPr>
      <xdr:spPr bwMode="auto">
        <a:xfrm>
          <a:off x="0" y="226980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163</xdr:row>
      <xdr:rowOff>104775</xdr:rowOff>
    </xdr:from>
    <xdr:to>
      <xdr:col>0</xdr:col>
      <xdr:colOff>133350</xdr:colOff>
      <xdr:row>163</xdr:row>
      <xdr:rowOff>104775</xdr:rowOff>
    </xdr:to>
    <xdr:sp macro="" textlink="">
      <xdr:nvSpPr>
        <xdr:cNvPr id="18037" name="Line 22"/>
        <xdr:cNvSpPr>
          <a:spLocks noChangeShapeType="1"/>
        </xdr:cNvSpPr>
      </xdr:nvSpPr>
      <xdr:spPr bwMode="auto">
        <a:xfrm>
          <a:off x="133350" y="2269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163</xdr:row>
      <xdr:rowOff>104775</xdr:rowOff>
    </xdr:from>
    <xdr:to>
      <xdr:col>1</xdr:col>
      <xdr:colOff>0</xdr:colOff>
      <xdr:row>163</xdr:row>
      <xdr:rowOff>104775</xdr:rowOff>
    </xdr:to>
    <xdr:sp macro="" textlink="">
      <xdr:nvSpPr>
        <xdr:cNvPr id="18038" name="Line 23"/>
        <xdr:cNvSpPr>
          <a:spLocks noChangeShapeType="1"/>
        </xdr:cNvSpPr>
      </xdr:nvSpPr>
      <xdr:spPr bwMode="auto">
        <a:xfrm>
          <a:off x="1581150" y="2269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104775</xdr:rowOff>
    </xdr:from>
    <xdr:to>
      <xdr:col>0</xdr:col>
      <xdr:colOff>542925</xdr:colOff>
      <xdr:row>55</xdr:row>
      <xdr:rowOff>104775</xdr:rowOff>
    </xdr:to>
    <xdr:sp macro="" textlink="">
      <xdr:nvSpPr>
        <xdr:cNvPr id="18039" name="Line 24"/>
        <xdr:cNvSpPr>
          <a:spLocks noChangeShapeType="1"/>
        </xdr:cNvSpPr>
      </xdr:nvSpPr>
      <xdr:spPr bwMode="auto">
        <a:xfrm>
          <a:off x="0" y="80867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8040" name="Line 25"/>
        <xdr:cNvSpPr>
          <a:spLocks noChangeShapeType="1"/>
        </xdr:cNvSpPr>
      </xdr:nvSpPr>
      <xdr:spPr bwMode="auto">
        <a:xfrm>
          <a:off x="133350" y="808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104775</xdr:rowOff>
    </xdr:from>
    <xdr:to>
      <xdr:col>1</xdr:col>
      <xdr:colOff>0</xdr:colOff>
      <xdr:row>55</xdr:row>
      <xdr:rowOff>104775</xdr:rowOff>
    </xdr:to>
    <xdr:sp macro="" textlink="">
      <xdr:nvSpPr>
        <xdr:cNvPr id="18041" name="Line 26"/>
        <xdr:cNvSpPr>
          <a:spLocks noChangeShapeType="1"/>
        </xdr:cNvSpPr>
      </xdr:nvSpPr>
      <xdr:spPr bwMode="auto">
        <a:xfrm>
          <a:off x="1581150" y="808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107</xdr:row>
      <xdr:rowOff>104775</xdr:rowOff>
    </xdr:from>
    <xdr:to>
      <xdr:col>0</xdr:col>
      <xdr:colOff>542925</xdr:colOff>
      <xdr:row>107</xdr:row>
      <xdr:rowOff>104775</xdr:rowOff>
    </xdr:to>
    <xdr:sp macro="" textlink="">
      <xdr:nvSpPr>
        <xdr:cNvPr id="18042" name="Line 27"/>
        <xdr:cNvSpPr>
          <a:spLocks noChangeShapeType="1"/>
        </xdr:cNvSpPr>
      </xdr:nvSpPr>
      <xdr:spPr bwMode="auto">
        <a:xfrm>
          <a:off x="0" y="152971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18043" name="Line 28"/>
        <xdr:cNvSpPr>
          <a:spLocks noChangeShapeType="1"/>
        </xdr:cNvSpPr>
      </xdr:nvSpPr>
      <xdr:spPr bwMode="auto">
        <a:xfrm>
          <a:off x="133350" y="1529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107</xdr:row>
      <xdr:rowOff>104775</xdr:rowOff>
    </xdr:from>
    <xdr:to>
      <xdr:col>1</xdr:col>
      <xdr:colOff>0</xdr:colOff>
      <xdr:row>107</xdr:row>
      <xdr:rowOff>104775</xdr:rowOff>
    </xdr:to>
    <xdr:sp macro="" textlink="">
      <xdr:nvSpPr>
        <xdr:cNvPr id="18044" name="Line 29"/>
        <xdr:cNvSpPr>
          <a:spLocks noChangeShapeType="1"/>
        </xdr:cNvSpPr>
      </xdr:nvSpPr>
      <xdr:spPr bwMode="auto">
        <a:xfrm>
          <a:off x="1581150" y="1529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8045" name="Line 30"/>
        <xdr:cNvSpPr>
          <a:spLocks noChangeShapeType="1"/>
        </xdr:cNvSpPr>
      </xdr:nvSpPr>
      <xdr:spPr bwMode="auto">
        <a:xfrm>
          <a:off x="133350" y="16049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18046" name="Line 32"/>
        <xdr:cNvSpPr>
          <a:spLocks noChangeShapeType="1"/>
        </xdr:cNvSpPr>
      </xdr:nvSpPr>
      <xdr:spPr bwMode="auto">
        <a:xfrm>
          <a:off x="133350" y="2330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225</xdr:row>
      <xdr:rowOff>0</xdr:rowOff>
    </xdr:from>
    <xdr:to>
      <xdr:col>0</xdr:col>
      <xdr:colOff>133350</xdr:colOff>
      <xdr:row>225</xdr:row>
      <xdr:rowOff>0</xdr:rowOff>
    </xdr:to>
    <xdr:sp macro="" textlink="">
      <xdr:nvSpPr>
        <xdr:cNvPr id="18047" name="Line 34"/>
        <xdr:cNvSpPr>
          <a:spLocks noChangeShapeType="1"/>
        </xdr:cNvSpPr>
      </xdr:nvSpPr>
      <xdr:spPr bwMode="auto">
        <a:xfrm>
          <a:off x="133350" y="3074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18048" name="Line 36"/>
        <xdr:cNvSpPr>
          <a:spLocks noChangeShapeType="1"/>
        </xdr:cNvSpPr>
      </xdr:nvSpPr>
      <xdr:spPr bwMode="auto">
        <a:xfrm>
          <a:off x="133350" y="15925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210</xdr:row>
      <xdr:rowOff>104775</xdr:rowOff>
    </xdr:from>
    <xdr:to>
      <xdr:col>0</xdr:col>
      <xdr:colOff>542925</xdr:colOff>
      <xdr:row>210</xdr:row>
      <xdr:rowOff>104775</xdr:rowOff>
    </xdr:to>
    <xdr:sp macro="" textlink="">
      <xdr:nvSpPr>
        <xdr:cNvPr id="18836" name="Line 1"/>
        <xdr:cNvSpPr>
          <a:spLocks noChangeShapeType="1"/>
        </xdr:cNvSpPr>
      </xdr:nvSpPr>
      <xdr:spPr bwMode="auto">
        <a:xfrm>
          <a:off x="0" y="299751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18837" name="Line 2"/>
        <xdr:cNvSpPr>
          <a:spLocks noChangeShapeType="1"/>
        </xdr:cNvSpPr>
      </xdr:nvSpPr>
      <xdr:spPr bwMode="auto">
        <a:xfrm>
          <a:off x="133350" y="2997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210</xdr:row>
      <xdr:rowOff>104775</xdr:rowOff>
    </xdr:from>
    <xdr:to>
      <xdr:col>1</xdr:col>
      <xdr:colOff>0</xdr:colOff>
      <xdr:row>210</xdr:row>
      <xdr:rowOff>104775</xdr:rowOff>
    </xdr:to>
    <xdr:sp macro="" textlink="">
      <xdr:nvSpPr>
        <xdr:cNvPr id="18838" name="Line 3"/>
        <xdr:cNvSpPr>
          <a:spLocks noChangeShapeType="1"/>
        </xdr:cNvSpPr>
      </xdr:nvSpPr>
      <xdr:spPr bwMode="auto">
        <a:xfrm>
          <a:off x="1581150" y="2997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104775</xdr:rowOff>
    </xdr:from>
    <xdr:to>
      <xdr:col>0</xdr:col>
      <xdr:colOff>542925</xdr:colOff>
      <xdr:row>51</xdr:row>
      <xdr:rowOff>104775</xdr:rowOff>
    </xdr:to>
    <xdr:sp macro="" textlink="">
      <xdr:nvSpPr>
        <xdr:cNvPr id="18839" name="Line 4"/>
        <xdr:cNvSpPr>
          <a:spLocks noChangeShapeType="1"/>
        </xdr:cNvSpPr>
      </xdr:nvSpPr>
      <xdr:spPr bwMode="auto">
        <a:xfrm>
          <a:off x="0" y="79914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8840" name="Line 5"/>
        <xdr:cNvSpPr>
          <a:spLocks noChangeShapeType="1"/>
        </xdr:cNvSpPr>
      </xdr:nvSpPr>
      <xdr:spPr bwMode="auto">
        <a:xfrm>
          <a:off x="133350" y="7991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18841" name="Line 6"/>
        <xdr:cNvSpPr>
          <a:spLocks noChangeShapeType="1"/>
        </xdr:cNvSpPr>
      </xdr:nvSpPr>
      <xdr:spPr bwMode="auto">
        <a:xfrm>
          <a:off x="1581150" y="7991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</xdr:row>
      <xdr:rowOff>104775</xdr:rowOff>
    </xdr:from>
    <xdr:to>
      <xdr:col>0</xdr:col>
      <xdr:colOff>542925</xdr:colOff>
      <xdr:row>101</xdr:row>
      <xdr:rowOff>104775</xdr:rowOff>
    </xdr:to>
    <xdr:sp macro="" textlink="">
      <xdr:nvSpPr>
        <xdr:cNvPr id="18842" name="Line 7"/>
        <xdr:cNvSpPr>
          <a:spLocks noChangeShapeType="1"/>
        </xdr:cNvSpPr>
      </xdr:nvSpPr>
      <xdr:spPr bwMode="auto">
        <a:xfrm>
          <a:off x="0" y="149542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8843" name="Line 8"/>
        <xdr:cNvSpPr>
          <a:spLocks noChangeShapeType="1"/>
        </xdr:cNvSpPr>
      </xdr:nvSpPr>
      <xdr:spPr bwMode="auto">
        <a:xfrm>
          <a:off x="133350" y="1495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104775</xdr:rowOff>
    </xdr:from>
    <xdr:to>
      <xdr:col>1</xdr:col>
      <xdr:colOff>0</xdr:colOff>
      <xdr:row>101</xdr:row>
      <xdr:rowOff>104775</xdr:rowOff>
    </xdr:to>
    <xdr:sp macro="" textlink="">
      <xdr:nvSpPr>
        <xdr:cNvPr id="18844" name="Line 9"/>
        <xdr:cNvSpPr>
          <a:spLocks noChangeShapeType="1"/>
        </xdr:cNvSpPr>
      </xdr:nvSpPr>
      <xdr:spPr bwMode="auto">
        <a:xfrm>
          <a:off x="1581150" y="1495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155</xdr:row>
      <xdr:rowOff>104775</xdr:rowOff>
    </xdr:from>
    <xdr:to>
      <xdr:col>0</xdr:col>
      <xdr:colOff>542925</xdr:colOff>
      <xdr:row>155</xdr:row>
      <xdr:rowOff>104775</xdr:rowOff>
    </xdr:to>
    <xdr:sp macro="" textlink="">
      <xdr:nvSpPr>
        <xdr:cNvPr id="18845" name="Line 10"/>
        <xdr:cNvSpPr>
          <a:spLocks noChangeShapeType="1"/>
        </xdr:cNvSpPr>
      </xdr:nvSpPr>
      <xdr:spPr bwMode="auto">
        <a:xfrm>
          <a:off x="0" y="224694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18846" name="Line 11"/>
        <xdr:cNvSpPr>
          <a:spLocks noChangeShapeType="1"/>
        </xdr:cNvSpPr>
      </xdr:nvSpPr>
      <xdr:spPr bwMode="auto">
        <a:xfrm>
          <a:off x="133350" y="2246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8847" name="Line 12"/>
        <xdr:cNvSpPr>
          <a:spLocks noChangeShapeType="1"/>
        </xdr:cNvSpPr>
      </xdr:nvSpPr>
      <xdr:spPr bwMode="auto">
        <a:xfrm>
          <a:off x="1581150" y="2246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101</xdr:row>
      <xdr:rowOff>104775</xdr:rowOff>
    </xdr:from>
    <xdr:to>
      <xdr:col>17</xdr:col>
      <xdr:colOff>133350</xdr:colOff>
      <xdr:row>101</xdr:row>
      <xdr:rowOff>104775</xdr:rowOff>
    </xdr:to>
    <xdr:sp macro="" textlink="">
      <xdr:nvSpPr>
        <xdr:cNvPr id="18848" name="Line 14"/>
        <xdr:cNvSpPr>
          <a:spLocks noChangeShapeType="1"/>
        </xdr:cNvSpPr>
      </xdr:nvSpPr>
      <xdr:spPr bwMode="auto">
        <a:xfrm>
          <a:off x="10639425" y="1495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211</xdr:row>
      <xdr:rowOff>104775</xdr:rowOff>
    </xdr:from>
    <xdr:to>
      <xdr:col>0</xdr:col>
      <xdr:colOff>542925</xdr:colOff>
      <xdr:row>211</xdr:row>
      <xdr:rowOff>104775</xdr:rowOff>
    </xdr:to>
    <xdr:sp macro="" textlink="">
      <xdr:nvSpPr>
        <xdr:cNvPr id="19829" name="Line 1"/>
        <xdr:cNvSpPr>
          <a:spLocks noChangeShapeType="1"/>
        </xdr:cNvSpPr>
      </xdr:nvSpPr>
      <xdr:spPr bwMode="auto">
        <a:xfrm>
          <a:off x="0" y="3013710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104775</xdr:rowOff>
    </xdr:from>
    <xdr:to>
      <xdr:col>0</xdr:col>
      <xdr:colOff>133350</xdr:colOff>
      <xdr:row>211</xdr:row>
      <xdr:rowOff>104775</xdr:rowOff>
    </xdr:to>
    <xdr:sp macro="" textlink="">
      <xdr:nvSpPr>
        <xdr:cNvPr id="19830" name="Line 2"/>
        <xdr:cNvSpPr>
          <a:spLocks noChangeShapeType="1"/>
        </xdr:cNvSpPr>
      </xdr:nvSpPr>
      <xdr:spPr bwMode="auto">
        <a:xfrm>
          <a:off x="133350" y="3013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9831" name="Line 3"/>
        <xdr:cNvSpPr>
          <a:spLocks noChangeShapeType="1"/>
        </xdr:cNvSpPr>
      </xdr:nvSpPr>
      <xdr:spPr bwMode="auto">
        <a:xfrm>
          <a:off x="1581150" y="3013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52</xdr:row>
      <xdr:rowOff>104775</xdr:rowOff>
    </xdr:from>
    <xdr:to>
      <xdr:col>0</xdr:col>
      <xdr:colOff>542925</xdr:colOff>
      <xdr:row>52</xdr:row>
      <xdr:rowOff>104775</xdr:rowOff>
    </xdr:to>
    <xdr:sp macro="" textlink="">
      <xdr:nvSpPr>
        <xdr:cNvPr id="19832" name="Line 4"/>
        <xdr:cNvSpPr>
          <a:spLocks noChangeShapeType="1"/>
        </xdr:cNvSpPr>
      </xdr:nvSpPr>
      <xdr:spPr bwMode="auto">
        <a:xfrm>
          <a:off x="0" y="83248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9833" name="Line 5"/>
        <xdr:cNvSpPr>
          <a:spLocks noChangeShapeType="1"/>
        </xdr:cNvSpPr>
      </xdr:nvSpPr>
      <xdr:spPr bwMode="auto">
        <a:xfrm>
          <a:off x="13335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9834" name="Line 6"/>
        <xdr:cNvSpPr>
          <a:spLocks noChangeShapeType="1"/>
        </xdr:cNvSpPr>
      </xdr:nvSpPr>
      <xdr:spPr bwMode="auto">
        <a:xfrm>
          <a:off x="1581150" y="8324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102</xdr:row>
      <xdr:rowOff>104775</xdr:rowOff>
    </xdr:from>
    <xdr:to>
      <xdr:col>0</xdr:col>
      <xdr:colOff>542925</xdr:colOff>
      <xdr:row>102</xdr:row>
      <xdr:rowOff>104775</xdr:rowOff>
    </xdr:to>
    <xdr:sp macro="" textlink="">
      <xdr:nvSpPr>
        <xdr:cNvPr id="19835" name="Line 7"/>
        <xdr:cNvSpPr>
          <a:spLocks noChangeShapeType="1"/>
        </xdr:cNvSpPr>
      </xdr:nvSpPr>
      <xdr:spPr bwMode="auto">
        <a:xfrm>
          <a:off x="0" y="153733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19836" name="Line 8"/>
        <xdr:cNvSpPr>
          <a:spLocks noChangeShapeType="1"/>
        </xdr:cNvSpPr>
      </xdr:nvSpPr>
      <xdr:spPr bwMode="auto">
        <a:xfrm>
          <a:off x="133350" y="15373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104775</xdr:rowOff>
    </xdr:from>
    <xdr:to>
      <xdr:col>1</xdr:col>
      <xdr:colOff>0</xdr:colOff>
      <xdr:row>102</xdr:row>
      <xdr:rowOff>104775</xdr:rowOff>
    </xdr:to>
    <xdr:sp macro="" textlink="">
      <xdr:nvSpPr>
        <xdr:cNvPr id="19837" name="Line 9"/>
        <xdr:cNvSpPr>
          <a:spLocks noChangeShapeType="1"/>
        </xdr:cNvSpPr>
      </xdr:nvSpPr>
      <xdr:spPr bwMode="auto">
        <a:xfrm>
          <a:off x="1581150" y="15373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156</xdr:row>
      <xdr:rowOff>104775</xdr:rowOff>
    </xdr:from>
    <xdr:to>
      <xdr:col>0</xdr:col>
      <xdr:colOff>542925</xdr:colOff>
      <xdr:row>156</xdr:row>
      <xdr:rowOff>104775</xdr:rowOff>
    </xdr:to>
    <xdr:sp macro="" textlink="">
      <xdr:nvSpPr>
        <xdr:cNvPr id="19838" name="Line 10"/>
        <xdr:cNvSpPr>
          <a:spLocks noChangeShapeType="1"/>
        </xdr:cNvSpPr>
      </xdr:nvSpPr>
      <xdr:spPr bwMode="auto">
        <a:xfrm>
          <a:off x="0" y="227552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19839" name="Line 11"/>
        <xdr:cNvSpPr>
          <a:spLocks noChangeShapeType="1"/>
        </xdr:cNvSpPr>
      </xdr:nvSpPr>
      <xdr:spPr bwMode="auto">
        <a:xfrm>
          <a:off x="133350" y="2275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104775</xdr:rowOff>
    </xdr:from>
    <xdr:to>
      <xdr:col>1</xdr:col>
      <xdr:colOff>0</xdr:colOff>
      <xdr:row>156</xdr:row>
      <xdr:rowOff>104775</xdr:rowOff>
    </xdr:to>
    <xdr:sp macro="" textlink="">
      <xdr:nvSpPr>
        <xdr:cNvPr id="19840" name="Line 12"/>
        <xdr:cNvSpPr>
          <a:spLocks noChangeShapeType="1"/>
        </xdr:cNvSpPr>
      </xdr:nvSpPr>
      <xdr:spPr bwMode="auto">
        <a:xfrm>
          <a:off x="1581150" y="22755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9"/>
  <sheetViews>
    <sheetView tabSelected="1" zoomScaleNormal="100" zoomScaleSheetLayoutView="100" workbookViewId="0">
      <pane xSplit="1" ySplit="4" topLeftCell="B5" activePane="bottomRight" state="frozen"/>
      <selection pane="topRight" activeCell="D1" sqref="D1"/>
      <selection pane="bottomLeft" activeCell="A11" sqref="A11"/>
      <selection pane="bottomRight" activeCell="A4" sqref="A4"/>
    </sheetView>
  </sheetViews>
  <sheetFormatPr defaultRowHeight="11.25" x14ac:dyDescent="0.2"/>
  <cols>
    <col min="1" max="1" width="23.7109375" style="12" customWidth="1"/>
    <col min="2" max="2" width="7.28515625" style="1" customWidth="1"/>
    <col min="3" max="3" width="8.7109375" style="81" customWidth="1"/>
    <col min="4" max="4" width="5.7109375" style="1" customWidth="1"/>
    <col min="5" max="5" width="8.7109375" style="1" customWidth="1"/>
    <col min="6" max="6" width="7.28515625" style="1" customWidth="1"/>
    <col min="7" max="7" width="6.7109375" style="1" customWidth="1"/>
    <col min="8" max="8" width="8.7109375" style="109" customWidth="1"/>
    <col min="9" max="9" width="8.7109375" style="17" customWidth="1"/>
    <col min="10" max="10" width="6.7109375" style="17" customWidth="1"/>
    <col min="11" max="16384" width="9.140625" style="1"/>
  </cols>
  <sheetData>
    <row r="1" spans="1:12" s="3" customFormat="1" ht="12.75" x14ac:dyDescent="0.2">
      <c r="A1" s="835" t="s">
        <v>248</v>
      </c>
      <c r="B1" s="835"/>
      <c r="C1" s="835"/>
      <c r="D1" s="835"/>
      <c r="E1" s="835"/>
      <c r="F1" s="835"/>
      <c r="G1" s="835"/>
      <c r="H1" s="835"/>
      <c r="I1" s="835"/>
      <c r="J1" s="835"/>
    </row>
    <row r="2" spans="1:12" s="3" customFormat="1" ht="9.9499999999999993" customHeight="1" thickBot="1" x14ac:dyDescent="0.25">
      <c r="A2" s="25"/>
      <c r="B2" s="25"/>
      <c r="C2" s="82"/>
      <c r="D2" s="25"/>
      <c r="E2" s="25"/>
      <c r="F2" s="25"/>
      <c r="G2" s="25"/>
      <c r="H2" s="99"/>
      <c r="I2" s="25"/>
      <c r="J2" s="25"/>
    </row>
    <row r="3" spans="1:12" ht="35.1" customHeight="1" x14ac:dyDescent="0.2">
      <c r="A3" s="13"/>
      <c r="B3" s="836" t="s">
        <v>198</v>
      </c>
      <c r="C3" s="838" t="s">
        <v>197</v>
      </c>
      <c r="D3" s="840" t="s">
        <v>175</v>
      </c>
      <c r="E3" s="841"/>
      <c r="F3" s="840" t="s">
        <v>246</v>
      </c>
      <c r="G3" s="841"/>
      <c r="H3" s="842" t="s">
        <v>194</v>
      </c>
      <c r="I3" s="836" t="s">
        <v>207</v>
      </c>
      <c r="J3" s="844" t="s">
        <v>208</v>
      </c>
    </row>
    <row r="4" spans="1:12" ht="33" customHeight="1" x14ac:dyDescent="0.2">
      <c r="A4" s="91" t="s">
        <v>209</v>
      </c>
      <c r="B4" s="837"/>
      <c r="C4" s="839"/>
      <c r="D4" s="21" t="s">
        <v>0</v>
      </c>
      <c r="E4" s="22" t="s">
        <v>193</v>
      </c>
      <c r="F4" s="23" t="s">
        <v>176</v>
      </c>
      <c r="G4" s="24" t="s">
        <v>174</v>
      </c>
      <c r="H4" s="843"/>
      <c r="I4" s="837"/>
      <c r="J4" s="845"/>
    </row>
    <row r="5" spans="1:12" ht="15.95" customHeight="1" x14ac:dyDescent="0.2">
      <c r="A5" s="9" t="s">
        <v>1</v>
      </c>
      <c r="B5" s="66">
        <v>88361</v>
      </c>
      <c r="C5" s="94">
        <v>65.900000000000006</v>
      </c>
      <c r="D5" s="66">
        <v>6168</v>
      </c>
      <c r="E5" s="75">
        <f t="shared" ref="E5:E52" si="0">B5/D5</f>
        <v>14.325713359273671</v>
      </c>
      <c r="F5" s="44">
        <v>7411569</v>
      </c>
      <c r="G5" s="5" t="s">
        <v>199</v>
      </c>
      <c r="H5" s="100">
        <v>5825</v>
      </c>
      <c r="I5" s="5">
        <v>4575</v>
      </c>
      <c r="J5" s="4">
        <v>1702</v>
      </c>
      <c r="L5" s="44"/>
    </row>
    <row r="6" spans="1:12" x14ac:dyDescent="0.2">
      <c r="A6" s="9" t="s">
        <v>210</v>
      </c>
      <c r="B6" s="66">
        <v>55968</v>
      </c>
      <c r="C6" s="94">
        <v>59.36153289006112</v>
      </c>
      <c r="D6" s="66">
        <v>4252</v>
      </c>
      <c r="E6" s="75">
        <f t="shared" si="0"/>
        <v>13.162746942615239</v>
      </c>
      <c r="F6" s="44">
        <v>5408971</v>
      </c>
      <c r="G6" s="51">
        <v>96.643992995997706</v>
      </c>
      <c r="H6" s="100">
        <v>4078</v>
      </c>
      <c r="I6" s="5">
        <v>3566</v>
      </c>
      <c r="J6" s="4">
        <v>1292</v>
      </c>
      <c r="L6" s="45"/>
    </row>
    <row r="7" spans="1:12" x14ac:dyDescent="0.2">
      <c r="A7" s="9" t="s">
        <v>211</v>
      </c>
      <c r="B7" s="66">
        <v>21506</v>
      </c>
      <c r="C7" s="94">
        <v>82.8</v>
      </c>
      <c r="D7" s="66">
        <v>467</v>
      </c>
      <c r="E7" s="75">
        <f t="shared" si="0"/>
        <v>46.051391862955029</v>
      </c>
      <c r="F7" s="44">
        <v>2002598</v>
      </c>
      <c r="G7" s="51">
        <v>93.118106574909334</v>
      </c>
      <c r="H7" s="100">
        <v>448</v>
      </c>
      <c r="I7" s="5">
        <v>556</v>
      </c>
      <c r="J7" s="4">
        <v>231</v>
      </c>
      <c r="L7" s="45"/>
    </row>
    <row r="8" spans="1:12" x14ac:dyDescent="0.2">
      <c r="A8" s="9" t="s">
        <v>240</v>
      </c>
      <c r="B8" s="66">
        <v>10887</v>
      </c>
      <c r="C8" s="95" t="s">
        <v>199</v>
      </c>
      <c r="D8" s="66">
        <v>1449</v>
      </c>
      <c r="E8" s="75">
        <f t="shared" si="0"/>
        <v>7.5134575569358182</v>
      </c>
      <c r="F8" s="52" t="s">
        <v>199</v>
      </c>
      <c r="G8" s="5" t="s">
        <v>199</v>
      </c>
      <c r="H8" s="100">
        <v>1299</v>
      </c>
      <c r="I8" s="5">
        <v>453</v>
      </c>
      <c r="J8" s="4">
        <v>179</v>
      </c>
      <c r="L8" s="45"/>
    </row>
    <row r="9" spans="1:12" ht="15.95" customHeight="1" x14ac:dyDescent="0.2">
      <c r="A9" s="9" t="s">
        <v>212</v>
      </c>
      <c r="B9" s="66">
        <v>3227</v>
      </c>
      <c r="C9" s="94">
        <v>69.144096684226838</v>
      </c>
      <c r="D9" s="4">
        <v>166</v>
      </c>
      <c r="E9" s="75">
        <f t="shared" si="0"/>
        <v>19.439759036144579</v>
      </c>
      <c r="F9" s="111">
        <v>1602861</v>
      </c>
      <c r="G9" s="51">
        <v>496.70312984195846</v>
      </c>
      <c r="H9" s="101">
        <v>174</v>
      </c>
      <c r="I9" s="5">
        <v>306</v>
      </c>
      <c r="J9" s="4">
        <v>84</v>
      </c>
      <c r="L9" s="45"/>
    </row>
    <row r="10" spans="1:12" ht="11.1" customHeight="1" x14ac:dyDescent="0.2">
      <c r="A10" s="14" t="s">
        <v>177</v>
      </c>
      <c r="B10" s="67">
        <v>213</v>
      </c>
      <c r="C10" s="89">
        <v>71.187793427230048</v>
      </c>
      <c r="D10" s="6">
        <v>13</v>
      </c>
      <c r="E10" s="76">
        <f t="shared" si="0"/>
        <v>16.384615384615383</v>
      </c>
      <c r="F10" s="112">
        <v>25053</v>
      </c>
      <c r="G10" s="47">
        <v>117.61971830985915</v>
      </c>
      <c r="H10" s="16">
        <v>13</v>
      </c>
      <c r="I10" s="7">
        <v>14</v>
      </c>
      <c r="J10" s="6" t="s">
        <v>3</v>
      </c>
      <c r="L10" s="45"/>
    </row>
    <row r="11" spans="1:12" ht="11.1" customHeight="1" x14ac:dyDescent="0.2">
      <c r="A11" s="14" t="s">
        <v>178</v>
      </c>
      <c r="B11" s="67">
        <v>148</v>
      </c>
      <c r="C11" s="89">
        <v>63.439189189189186</v>
      </c>
      <c r="D11" s="6">
        <v>5</v>
      </c>
      <c r="E11" s="76">
        <f t="shared" si="0"/>
        <v>29.6</v>
      </c>
      <c r="F11" s="112">
        <v>153861</v>
      </c>
      <c r="G11" s="47">
        <v>1039.6013513513512</v>
      </c>
      <c r="H11" s="16">
        <v>8</v>
      </c>
      <c r="I11" s="7">
        <v>24</v>
      </c>
      <c r="J11" s="6">
        <v>7</v>
      </c>
      <c r="L11" s="45"/>
    </row>
    <row r="12" spans="1:12" ht="11.1" customHeight="1" x14ac:dyDescent="0.2">
      <c r="A12" s="14" t="s">
        <v>179</v>
      </c>
      <c r="B12" s="67">
        <v>3</v>
      </c>
      <c r="C12" s="110" t="s">
        <v>3</v>
      </c>
      <c r="D12" s="6">
        <v>1</v>
      </c>
      <c r="E12" s="76">
        <f t="shared" si="0"/>
        <v>3</v>
      </c>
      <c r="F12" s="112">
        <v>56053</v>
      </c>
      <c r="G12" s="47">
        <v>18684.333333333332</v>
      </c>
      <c r="H12" s="16">
        <v>1</v>
      </c>
      <c r="I12" s="7">
        <v>4</v>
      </c>
      <c r="J12" s="6" t="s">
        <v>3</v>
      </c>
      <c r="L12" s="45"/>
    </row>
    <row r="13" spans="1:12" ht="11.1" customHeight="1" x14ac:dyDescent="0.2">
      <c r="A13" s="14" t="s">
        <v>180</v>
      </c>
      <c r="B13" s="67">
        <v>289</v>
      </c>
      <c r="C13" s="89">
        <v>72.564013840830455</v>
      </c>
      <c r="D13" s="6">
        <v>15</v>
      </c>
      <c r="E13" s="76">
        <f t="shared" si="0"/>
        <v>19.266666666666666</v>
      </c>
      <c r="F13" s="112">
        <v>79153</v>
      </c>
      <c r="G13" s="47">
        <v>273.88581314878894</v>
      </c>
      <c r="H13" s="16">
        <v>14</v>
      </c>
      <c r="I13" s="7">
        <v>15</v>
      </c>
      <c r="J13" s="6">
        <v>14</v>
      </c>
      <c r="L13" s="45"/>
    </row>
    <row r="14" spans="1:12" ht="11.1" customHeight="1" x14ac:dyDescent="0.2">
      <c r="A14" s="14" t="s">
        <v>181</v>
      </c>
      <c r="B14" s="67">
        <v>32</v>
      </c>
      <c r="C14" s="89">
        <v>56.03125</v>
      </c>
      <c r="D14" s="6">
        <v>1</v>
      </c>
      <c r="E14" s="76">
        <f t="shared" si="0"/>
        <v>32</v>
      </c>
      <c r="F14" s="112">
        <v>138727</v>
      </c>
      <c r="G14" s="47">
        <v>4335.21875</v>
      </c>
      <c r="H14" s="16">
        <v>4</v>
      </c>
      <c r="I14" s="7">
        <v>17</v>
      </c>
      <c r="J14" s="6" t="s">
        <v>3</v>
      </c>
      <c r="L14" s="45"/>
    </row>
    <row r="15" spans="1:12" ht="11.1" customHeight="1" x14ac:dyDescent="0.2">
      <c r="A15" s="14" t="s">
        <v>182</v>
      </c>
      <c r="B15" s="67">
        <v>150</v>
      </c>
      <c r="C15" s="89">
        <v>65.266666666666666</v>
      </c>
      <c r="D15" s="6">
        <v>2</v>
      </c>
      <c r="E15" s="76">
        <f t="shared" si="0"/>
        <v>75</v>
      </c>
      <c r="F15" s="112">
        <v>155881</v>
      </c>
      <c r="G15" s="47">
        <v>1039.2066666666667</v>
      </c>
      <c r="H15" s="16">
        <v>4</v>
      </c>
      <c r="I15" s="7">
        <v>22</v>
      </c>
      <c r="J15" s="6">
        <v>2</v>
      </c>
      <c r="L15" s="45"/>
    </row>
    <row r="16" spans="1:12" ht="11.1" customHeight="1" x14ac:dyDescent="0.2">
      <c r="A16" s="14" t="s">
        <v>183</v>
      </c>
      <c r="B16" s="67">
        <v>384</v>
      </c>
      <c r="C16" s="89">
        <v>60.473958333333343</v>
      </c>
      <c r="D16" s="6">
        <v>34</v>
      </c>
      <c r="E16" s="76">
        <f t="shared" si="0"/>
        <v>11.294117647058824</v>
      </c>
      <c r="F16" s="112">
        <v>58764</v>
      </c>
      <c r="G16" s="47">
        <v>153.03125</v>
      </c>
      <c r="H16" s="16">
        <v>34</v>
      </c>
      <c r="I16" s="7">
        <v>44</v>
      </c>
      <c r="J16" s="6">
        <v>11</v>
      </c>
      <c r="L16" s="45"/>
    </row>
    <row r="17" spans="1:12" ht="11.1" customHeight="1" x14ac:dyDescent="0.2">
      <c r="A17" s="14" t="s">
        <v>184</v>
      </c>
      <c r="B17" s="67">
        <v>339</v>
      </c>
      <c r="C17" s="89">
        <v>80.581120943952797</v>
      </c>
      <c r="D17" s="6">
        <v>22</v>
      </c>
      <c r="E17" s="76">
        <f t="shared" si="0"/>
        <v>15.409090909090908</v>
      </c>
      <c r="F17" s="112">
        <v>52041</v>
      </c>
      <c r="G17" s="47">
        <v>153.51327433628319</v>
      </c>
      <c r="H17" s="16">
        <v>19</v>
      </c>
      <c r="I17" s="7">
        <v>24</v>
      </c>
      <c r="J17" s="6">
        <v>13</v>
      </c>
      <c r="L17" s="45"/>
    </row>
    <row r="18" spans="1:12" ht="11.1" customHeight="1" x14ac:dyDescent="0.2">
      <c r="A18" s="14" t="s">
        <v>185</v>
      </c>
      <c r="B18" s="67">
        <v>41</v>
      </c>
      <c r="C18" s="89">
        <v>35.585365853658537</v>
      </c>
      <c r="D18" s="6">
        <v>1</v>
      </c>
      <c r="E18" s="76">
        <f t="shared" si="0"/>
        <v>41</v>
      </c>
      <c r="F18" s="112">
        <v>219012</v>
      </c>
      <c r="G18" s="47">
        <v>5341.7560975609758</v>
      </c>
      <c r="H18" s="16">
        <v>1</v>
      </c>
      <c r="I18" s="7">
        <v>18</v>
      </c>
      <c r="J18" s="6" t="s">
        <v>3</v>
      </c>
      <c r="L18" s="45"/>
    </row>
    <row r="19" spans="1:12" ht="11.1" customHeight="1" x14ac:dyDescent="0.2">
      <c r="A19" s="14" t="s">
        <v>186</v>
      </c>
      <c r="B19" s="67">
        <v>411</v>
      </c>
      <c r="C19" s="89">
        <v>74.647201946472023</v>
      </c>
      <c r="D19" s="6">
        <v>29</v>
      </c>
      <c r="E19" s="76">
        <f t="shared" si="0"/>
        <v>14.172413793103448</v>
      </c>
      <c r="F19" s="112">
        <v>71388</v>
      </c>
      <c r="G19" s="47">
        <v>173.69343065693431</v>
      </c>
      <c r="H19" s="16">
        <v>29</v>
      </c>
      <c r="I19" s="7">
        <v>29</v>
      </c>
      <c r="J19" s="6">
        <v>9</v>
      </c>
      <c r="L19" s="45"/>
    </row>
    <row r="20" spans="1:12" ht="11.1" customHeight="1" x14ac:dyDescent="0.2">
      <c r="A20" s="14" t="s">
        <v>187</v>
      </c>
      <c r="B20" s="67">
        <v>451</v>
      </c>
      <c r="C20" s="89">
        <v>71.439024390243901</v>
      </c>
      <c r="D20" s="6">
        <v>8</v>
      </c>
      <c r="E20" s="76">
        <f t="shared" si="0"/>
        <v>56.375</v>
      </c>
      <c r="F20" s="112">
        <v>161753</v>
      </c>
      <c r="G20" s="47">
        <v>358.65410199556538</v>
      </c>
      <c r="H20" s="16">
        <v>11</v>
      </c>
      <c r="I20" s="7">
        <v>23</v>
      </c>
      <c r="J20" s="6">
        <v>6</v>
      </c>
      <c r="L20" s="45"/>
    </row>
    <row r="21" spans="1:12" ht="11.1" customHeight="1" x14ac:dyDescent="0.2">
      <c r="A21" s="14" t="s">
        <v>188</v>
      </c>
      <c r="B21" s="67">
        <v>31</v>
      </c>
      <c r="C21" s="89">
        <v>40.741935483870968</v>
      </c>
      <c r="D21" s="6">
        <v>1</v>
      </c>
      <c r="E21" s="76">
        <f t="shared" si="0"/>
        <v>31</v>
      </c>
      <c r="F21" s="112">
        <v>101684</v>
      </c>
      <c r="G21" s="47">
        <v>3280.1290322580644</v>
      </c>
      <c r="H21" s="16">
        <v>3</v>
      </c>
      <c r="I21" s="7">
        <v>13</v>
      </c>
      <c r="J21" s="6" t="s">
        <v>3</v>
      </c>
      <c r="L21" s="45"/>
    </row>
    <row r="22" spans="1:12" ht="11.1" customHeight="1" x14ac:dyDescent="0.2">
      <c r="A22" s="14" t="s">
        <v>189</v>
      </c>
      <c r="B22" s="67">
        <v>14</v>
      </c>
      <c r="C22" s="110" t="s">
        <v>3</v>
      </c>
      <c r="D22" s="6">
        <v>1</v>
      </c>
      <c r="E22" s="76">
        <f t="shared" si="0"/>
        <v>14</v>
      </c>
      <c r="F22" s="112">
        <v>41061</v>
      </c>
      <c r="G22" s="47">
        <v>2932.9285714285716</v>
      </c>
      <c r="H22" s="16">
        <v>1</v>
      </c>
      <c r="I22" s="7">
        <v>9</v>
      </c>
      <c r="J22" s="6" t="s">
        <v>3</v>
      </c>
      <c r="L22" s="45"/>
    </row>
    <row r="23" spans="1:12" ht="11.1" customHeight="1" x14ac:dyDescent="0.2">
      <c r="A23" s="14" t="s">
        <v>190</v>
      </c>
      <c r="B23" s="67">
        <v>271</v>
      </c>
      <c r="C23" s="89">
        <v>72.771217712177119</v>
      </c>
      <c r="D23" s="6">
        <v>17</v>
      </c>
      <c r="E23" s="76">
        <f t="shared" si="0"/>
        <v>15.941176470588236</v>
      </c>
      <c r="F23" s="112">
        <v>20258</v>
      </c>
      <c r="G23" s="47">
        <v>74.752767527675275</v>
      </c>
      <c r="H23" s="16">
        <v>16</v>
      </c>
      <c r="I23" s="7">
        <v>16</v>
      </c>
      <c r="J23" s="6">
        <v>15</v>
      </c>
      <c r="L23" s="45"/>
    </row>
    <row r="24" spans="1:12" ht="11.1" customHeight="1" x14ac:dyDescent="0.2">
      <c r="A24" s="14" t="s">
        <v>191</v>
      </c>
      <c r="B24" s="67">
        <v>5</v>
      </c>
      <c r="C24" s="110" t="s">
        <v>3</v>
      </c>
      <c r="D24" s="6">
        <v>1</v>
      </c>
      <c r="E24" s="76">
        <f t="shared" si="0"/>
        <v>5</v>
      </c>
      <c r="F24" s="112">
        <v>53790</v>
      </c>
      <c r="G24" s="47">
        <v>10758</v>
      </c>
      <c r="H24" s="16">
        <v>1</v>
      </c>
      <c r="I24" s="7">
        <v>16</v>
      </c>
      <c r="J24" s="6" t="s">
        <v>3</v>
      </c>
      <c r="L24" s="45"/>
    </row>
    <row r="25" spans="1:12" customFormat="1" ht="11.1" customHeight="1" x14ac:dyDescent="0.2">
      <c r="A25" s="14" t="s">
        <v>200</v>
      </c>
      <c r="B25" s="68">
        <v>288</v>
      </c>
      <c r="C25" s="89">
        <v>69.42005344809634</v>
      </c>
      <c r="D25" s="73">
        <v>7</v>
      </c>
      <c r="E25" s="76">
        <f t="shared" si="0"/>
        <v>41.142857142857146</v>
      </c>
      <c r="F25" s="113">
        <v>39306</v>
      </c>
      <c r="G25" s="47">
        <v>136.47916666666666</v>
      </c>
      <c r="H25" s="77">
        <v>7</v>
      </c>
      <c r="I25" s="49">
        <v>7</v>
      </c>
      <c r="J25" s="49">
        <v>7</v>
      </c>
      <c r="L25" s="45"/>
    </row>
    <row r="26" spans="1:12" ht="11.1" customHeight="1" x14ac:dyDescent="0.2">
      <c r="A26" s="14" t="s">
        <v>192</v>
      </c>
      <c r="B26" s="69">
        <v>156</v>
      </c>
      <c r="C26" s="89">
        <v>53.125</v>
      </c>
      <c r="D26" s="73">
        <v>8</v>
      </c>
      <c r="E26" s="76">
        <f t="shared" si="0"/>
        <v>19.5</v>
      </c>
      <c r="F26" s="112">
        <v>175076</v>
      </c>
      <c r="G26" s="47">
        <v>1122.2820512820513</v>
      </c>
      <c r="H26" s="77">
        <v>8</v>
      </c>
      <c r="I26" s="7">
        <v>11</v>
      </c>
      <c r="J26" s="6" t="s">
        <v>3</v>
      </c>
      <c r="L26" s="45"/>
    </row>
    <row r="27" spans="1:12" ht="15.95" customHeight="1" x14ac:dyDescent="0.2">
      <c r="A27" s="9" t="s">
        <v>213</v>
      </c>
      <c r="B27" s="66">
        <v>1784</v>
      </c>
      <c r="C27" s="94">
        <v>89.739910313901348</v>
      </c>
      <c r="D27" s="4">
        <v>45</v>
      </c>
      <c r="E27" s="75">
        <f t="shared" si="0"/>
        <v>39.644444444444446</v>
      </c>
      <c r="F27" s="114">
        <v>195731</v>
      </c>
      <c r="G27" s="51">
        <v>109.71468609865471</v>
      </c>
      <c r="H27" s="101">
        <v>24</v>
      </c>
      <c r="I27" s="5">
        <v>54</v>
      </c>
      <c r="J27" s="4">
        <v>13</v>
      </c>
      <c r="L27" s="45"/>
    </row>
    <row r="28" spans="1:12" ht="11.1" customHeight="1" x14ac:dyDescent="0.2">
      <c r="A28" s="14" t="s">
        <v>4</v>
      </c>
      <c r="B28" s="67">
        <v>596</v>
      </c>
      <c r="C28" s="89">
        <v>91.739932885906043</v>
      </c>
      <c r="D28" s="6">
        <v>23</v>
      </c>
      <c r="E28" s="76">
        <f t="shared" si="0"/>
        <v>25.913043478260871</v>
      </c>
      <c r="F28" s="115">
        <v>36550</v>
      </c>
      <c r="G28" s="47">
        <v>61.325503355704697</v>
      </c>
      <c r="H28" s="16">
        <v>10</v>
      </c>
      <c r="I28" s="7">
        <v>15</v>
      </c>
      <c r="J28" s="6" t="s">
        <v>3</v>
      </c>
      <c r="L28" s="45"/>
    </row>
    <row r="29" spans="1:12" ht="11.1" customHeight="1" x14ac:dyDescent="0.2">
      <c r="A29" s="14" t="s">
        <v>5</v>
      </c>
      <c r="B29" s="67">
        <v>181</v>
      </c>
      <c r="C29" s="89">
        <v>93.524861878453024</v>
      </c>
      <c r="D29" s="6">
        <v>3</v>
      </c>
      <c r="E29" s="76">
        <f t="shared" si="0"/>
        <v>60.333333333333336</v>
      </c>
      <c r="F29" s="115">
        <v>12943</v>
      </c>
      <c r="G29" s="47">
        <v>71.508287292817684</v>
      </c>
      <c r="H29" s="16">
        <v>3</v>
      </c>
      <c r="I29" s="7">
        <v>3</v>
      </c>
      <c r="J29" s="6" t="s">
        <v>3</v>
      </c>
      <c r="L29" s="45"/>
    </row>
    <row r="30" spans="1:12" ht="11.1" customHeight="1" x14ac:dyDescent="0.2">
      <c r="A30" s="14" t="s">
        <v>6</v>
      </c>
      <c r="B30" s="67">
        <v>1007</v>
      </c>
      <c r="C30" s="89">
        <v>87.875868917576966</v>
      </c>
      <c r="D30" s="6">
        <v>19</v>
      </c>
      <c r="E30" s="76">
        <f t="shared" si="0"/>
        <v>53</v>
      </c>
      <c r="F30" s="115">
        <v>146238</v>
      </c>
      <c r="G30" s="47">
        <v>145.22144985104271</v>
      </c>
      <c r="H30" s="16">
        <v>11</v>
      </c>
      <c r="I30" s="7">
        <v>36</v>
      </c>
      <c r="J30" s="6">
        <v>13</v>
      </c>
      <c r="L30" s="45"/>
    </row>
    <row r="31" spans="1:12" ht="15.95" customHeight="1" x14ac:dyDescent="0.2">
      <c r="A31" s="9" t="s">
        <v>214</v>
      </c>
      <c r="B31" s="66">
        <v>3256</v>
      </c>
      <c r="C31" s="94">
        <v>87.837837837837839</v>
      </c>
      <c r="D31" s="4">
        <v>55</v>
      </c>
      <c r="E31" s="75">
        <f t="shared" si="0"/>
        <v>59.2</v>
      </c>
      <c r="F31" s="114">
        <v>199999</v>
      </c>
      <c r="G31" s="51">
        <v>61.424754299754298</v>
      </c>
      <c r="H31" s="101">
        <v>60</v>
      </c>
      <c r="I31" s="5">
        <v>69</v>
      </c>
      <c r="J31" s="4">
        <v>46</v>
      </c>
      <c r="L31" s="45"/>
    </row>
    <row r="32" spans="1:12" ht="11.1" customHeight="1" x14ac:dyDescent="0.2">
      <c r="A32" s="14" t="s">
        <v>7</v>
      </c>
      <c r="B32" s="67">
        <v>525</v>
      </c>
      <c r="C32" s="89">
        <v>90.931428571428569</v>
      </c>
      <c r="D32" s="6">
        <v>12</v>
      </c>
      <c r="E32" s="76">
        <f t="shared" si="0"/>
        <v>43.75</v>
      </c>
      <c r="F32" s="115">
        <v>19014</v>
      </c>
      <c r="G32" s="47">
        <v>36.217142857142861</v>
      </c>
      <c r="H32" s="16">
        <v>12</v>
      </c>
      <c r="I32" s="7">
        <v>12</v>
      </c>
      <c r="J32" s="6">
        <v>11</v>
      </c>
      <c r="L32" s="45"/>
    </row>
    <row r="33" spans="1:12" ht="11.1" customHeight="1" x14ac:dyDescent="0.2">
      <c r="A33" s="14" t="s">
        <v>8</v>
      </c>
      <c r="B33" s="67">
        <v>1327</v>
      </c>
      <c r="C33" s="89">
        <v>84.727204220045209</v>
      </c>
      <c r="D33" s="6">
        <v>22</v>
      </c>
      <c r="E33" s="76">
        <f t="shared" si="0"/>
        <v>60.31818181818182</v>
      </c>
      <c r="F33" s="115">
        <v>128527</v>
      </c>
      <c r="G33" s="47">
        <v>96.855312735493598</v>
      </c>
      <c r="H33" s="16">
        <v>27</v>
      </c>
      <c r="I33" s="7">
        <v>37</v>
      </c>
      <c r="J33" s="6">
        <v>23</v>
      </c>
      <c r="L33" s="45"/>
    </row>
    <row r="34" spans="1:12" ht="11.1" customHeight="1" x14ac:dyDescent="0.2">
      <c r="A34" s="14" t="s">
        <v>9</v>
      </c>
      <c r="B34" s="67">
        <v>273</v>
      </c>
      <c r="C34" s="89">
        <v>90.846153846153854</v>
      </c>
      <c r="D34" s="6">
        <v>6</v>
      </c>
      <c r="E34" s="76">
        <f t="shared" si="0"/>
        <v>45.5</v>
      </c>
      <c r="F34" s="115">
        <v>11612</v>
      </c>
      <c r="G34" s="47">
        <v>42.534798534798533</v>
      </c>
      <c r="H34" s="16">
        <v>7</v>
      </c>
      <c r="I34" s="7">
        <v>6</v>
      </c>
      <c r="J34" s="6" t="s">
        <v>3</v>
      </c>
      <c r="L34" s="45"/>
    </row>
    <row r="35" spans="1:12" ht="11.1" customHeight="1" x14ac:dyDescent="0.2">
      <c r="A35" s="14" t="s">
        <v>10</v>
      </c>
      <c r="B35" s="67">
        <v>609</v>
      </c>
      <c r="C35" s="89">
        <v>87.916256157635473</v>
      </c>
      <c r="D35" s="6">
        <v>4</v>
      </c>
      <c r="E35" s="76">
        <f t="shared" si="0"/>
        <v>152.25</v>
      </c>
      <c r="F35" s="115">
        <v>25601</v>
      </c>
      <c r="G35" s="47">
        <v>42.037766830870282</v>
      </c>
      <c r="H35" s="16">
        <v>4</v>
      </c>
      <c r="I35" s="7">
        <v>4</v>
      </c>
      <c r="J35" s="6">
        <v>3</v>
      </c>
      <c r="L35" s="45"/>
    </row>
    <row r="36" spans="1:12" ht="11.1" customHeight="1" x14ac:dyDescent="0.2">
      <c r="A36" s="14" t="s">
        <v>11</v>
      </c>
      <c r="B36" s="67">
        <v>523</v>
      </c>
      <c r="C36" s="89">
        <v>90.79541108986615</v>
      </c>
      <c r="D36" s="6">
        <v>11</v>
      </c>
      <c r="E36" s="76">
        <f t="shared" si="0"/>
        <v>47.545454545454547</v>
      </c>
      <c r="F36" s="115">
        <v>15245</v>
      </c>
      <c r="G36" s="47">
        <v>29.149139579349903</v>
      </c>
      <c r="H36" s="16">
        <v>10</v>
      </c>
      <c r="I36" s="7">
        <v>10</v>
      </c>
      <c r="J36" s="6">
        <v>9</v>
      </c>
      <c r="L36" s="45"/>
    </row>
    <row r="37" spans="1:12" ht="15.95" customHeight="1" x14ac:dyDescent="0.2">
      <c r="A37" s="9" t="s">
        <v>215</v>
      </c>
      <c r="B37" s="66">
        <v>2328</v>
      </c>
      <c r="C37" s="94">
        <v>89.452749140893459</v>
      </c>
      <c r="D37" s="4">
        <v>50</v>
      </c>
      <c r="E37" s="75">
        <f t="shared" si="0"/>
        <v>46.56</v>
      </c>
      <c r="F37" s="114">
        <v>158984</v>
      </c>
      <c r="G37" s="51">
        <v>68.292096219931267</v>
      </c>
      <c r="H37" s="101">
        <v>37</v>
      </c>
      <c r="I37" s="5">
        <v>48</v>
      </c>
      <c r="J37" s="4">
        <v>8</v>
      </c>
      <c r="L37" s="45"/>
    </row>
    <row r="38" spans="1:12" ht="11.1" customHeight="1" x14ac:dyDescent="0.2">
      <c r="A38" s="14" t="s">
        <v>12</v>
      </c>
      <c r="B38" s="67">
        <v>227</v>
      </c>
      <c r="C38" s="89">
        <v>88.533039647577098</v>
      </c>
      <c r="D38" s="6">
        <v>5</v>
      </c>
      <c r="E38" s="76">
        <f t="shared" si="0"/>
        <v>45.4</v>
      </c>
      <c r="F38" s="115">
        <v>18372</v>
      </c>
      <c r="G38" s="47">
        <v>80.933920704845818</v>
      </c>
      <c r="H38" s="16">
        <v>4</v>
      </c>
      <c r="I38" s="7">
        <v>6</v>
      </c>
      <c r="J38" s="6" t="s">
        <v>3</v>
      </c>
      <c r="L38" s="45"/>
    </row>
    <row r="39" spans="1:12" ht="11.1" customHeight="1" x14ac:dyDescent="0.2">
      <c r="A39" s="14" t="s">
        <v>13</v>
      </c>
      <c r="B39" s="67">
        <v>399</v>
      </c>
      <c r="C39" s="89">
        <v>87.907268170426065</v>
      </c>
      <c r="D39" s="6">
        <v>13</v>
      </c>
      <c r="E39" s="76">
        <f t="shared" si="0"/>
        <v>30.692307692307693</v>
      </c>
      <c r="F39" s="115">
        <v>26754</v>
      </c>
      <c r="G39" s="47">
        <v>67.05263157894737</v>
      </c>
      <c r="H39" s="16">
        <v>8</v>
      </c>
      <c r="I39" s="7">
        <v>9</v>
      </c>
      <c r="J39" s="6">
        <v>7</v>
      </c>
      <c r="L39" s="45"/>
    </row>
    <row r="40" spans="1:12" ht="11.1" customHeight="1" x14ac:dyDescent="0.2">
      <c r="A40" s="14" t="s">
        <v>14</v>
      </c>
      <c r="B40" s="67">
        <v>782</v>
      </c>
      <c r="C40" s="89">
        <v>90.34143222506394</v>
      </c>
      <c r="D40" s="6">
        <v>10</v>
      </c>
      <c r="E40" s="76">
        <f t="shared" si="0"/>
        <v>78.2</v>
      </c>
      <c r="F40" s="115">
        <v>64119</v>
      </c>
      <c r="G40" s="47">
        <v>81.993606138107424</v>
      </c>
      <c r="H40" s="16">
        <v>10</v>
      </c>
      <c r="I40" s="7">
        <v>13</v>
      </c>
      <c r="J40" s="6" t="s">
        <v>3</v>
      </c>
      <c r="L40" s="45"/>
    </row>
    <row r="41" spans="1:12" ht="11.1" customHeight="1" x14ac:dyDescent="0.2">
      <c r="A41" s="14" t="s">
        <v>15</v>
      </c>
      <c r="B41" s="67">
        <v>305</v>
      </c>
      <c r="C41" s="89">
        <v>88.045901639344265</v>
      </c>
      <c r="D41" s="6">
        <v>9</v>
      </c>
      <c r="E41" s="76">
        <f t="shared" si="0"/>
        <v>33.888888888888886</v>
      </c>
      <c r="F41" s="115">
        <v>12170</v>
      </c>
      <c r="G41" s="47">
        <v>39.901639344262293</v>
      </c>
      <c r="H41" s="16">
        <v>5</v>
      </c>
      <c r="I41" s="7">
        <v>5</v>
      </c>
      <c r="J41" s="6" t="s">
        <v>3</v>
      </c>
      <c r="L41" s="45"/>
    </row>
    <row r="42" spans="1:12" ht="11.1" customHeight="1" x14ac:dyDescent="0.2">
      <c r="A42" s="14" t="s">
        <v>16</v>
      </c>
      <c r="B42" s="67">
        <v>293</v>
      </c>
      <c r="C42" s="89">
        <v>90.709897610921502</v>
      </c>
      <c r="D42" s="6">
        <v>5</v>
      </c>
      <c r="E42" s="76">
        <f t="shared" si="0"/>
        <v>58.6</v>
      </c>
      <c r="F42" s="115">
        <v>24673</v>
      </c>
      <c r="G42" s="47">
        <v>84.208191126279857</v>
      </c>
      <c r="H42" s="16">
        <v>3</v>
      </c>
      <c r="I42" s="7">
        <v>8</v>
      </c>
      <c r="J42" s="6">
        <v>1</v>
      </c>
      <c r="L42" s="45"/>
    </row>
    <row r="43" spans="1:12" ht="11.1" customHeight="1" x14ac:dyDescent="0.2">
      <c r="A43" s="14" t="s">
        <v>17</v>
      </c>
      <c r="B43" s="67">
        <v>321</v>
      </c>
      <c r="C43" s="89">
        <v>90.327102803738313</v>
      </c>
      <c r="D43" s="6">
        <v>8</v>
      </c>
      <c r="E43" s="76">
        <f t="shared" si="0"/>
        <v>40.125</v>
      </c>
      <c r="F43" s="115">
        <v>12896</v>
      </c>
      <c r="G43" s="47">
        <v>40.174454828660437</v>
      </c>
      <c r="H43" s="16">
        <v>7</v>
      </c>
      <c r="I43" s="7">
        <v>7</v>
      </c>
      <c r="J43" s="6" t="s">
        <v>3</v>
      </c>
      <c r="L43" s="45"/>
    </row>
    <row r="44" spans="1:12" ht="15.95" customHeight="1" x14ac:dyDescent="0.2">
      <c r="A44" s="9" t="s">
        <v>216</v>
      </c>
      <c r="B44" s="66">
        <v>4245</v>
      </c>
      <c r="C44" s="94">
        <v>80.408480565371022</v>
      </c>
      <c r="D44" s="4">
        <v>94</v>
      </c>
      <c r="E44" s="75">
        <f t="shared" si="0"/>
        <v>45.159574468085104</v>
      </c>
      <c r="F44" s="114">
        <v>308706</v>
      </c>
      <c r="G44" s="51">
        <v>72.722261484098937</v>
      </c>
      <c r="H44" s="101">
        <v>100</v>
      </c>
      <c r="I44" s="5">
        <v>103</v>
      </c>
      <c r="J44" s="4">
        <v>44</v>
      </c>
      <c r="L44" s="45"/>
    </row>
    <row r="45" spans="1:12" ht="11.1" customHeight="1" x14ac:dyDescent="0.2">
      <c r="A45" s="14" t="s">
        <v>18</v>
      </c>
      <c r="B45" s="67">
        <v>602</v>
      </c>
      <c r="C45" s="89">
        <v>85.375415282392026</v>
      </c>
      <c r="D45" s="6">
        <v>10</v>
      </c>
      <c r="E45" s="76">
        <f t="shared" si="0"/>
        <v>60.2</v>
      </c>
      <c r="F45" s="115">
        <v>21933</v>
      </c>
      <c r="G45" s="47">
        <v>36.433554817275748</v>
      </c>
      <c r="H45" s="16">
        <v>10</v>
      </c>
      <c r="I45" s="7">
        <v>10</v>
      </c>
      <c r="J45" s="6" t="s">
        <v>3</v>
      </c>
      <c r="L45" s="45"/>
    </row>
    <row r="46" spans="1:12" ht="11.1" customHeight="1" x14ac:dyDescent="0.2">
      <c r="A46" s="14" t="s">
        <v>19</v>
      </c>
      <c r="B46" s="67">
        <v>353</v>
      </c>
      <c r="C46" s="89">
        <v>78.48441926345609</v>
      </c>
      <c r="D46" s="6">
        <v>14</v>
      </c>
      <c r="E46" s="76">
        <f t="shared" si="0"/>
        <v>25.214285714285715</v>
      </c>
      <c r="F46" s="115">
        <v>19321</v>
      </c>
      <c r="G46" s="47">
        <v>54.733711048158639</v>
      </c>
      <c r="H46" s="16">
        <v>20</v>
      </c>
      <c r="I46" s="7">
        <v>14</v>
      </c>
      <c r="J46" s="6">
        <v>11</v>
      </c>
      <c r="L46" s="45"/>
    </row>
    <row r="47" spans="1:12" ht="11.1" customHeight="1" x14ac:dyDescent="0.2">
      <c r="A47" s="14" t="s">
        <v>20</v>
      </c>
      <c r="B47" s="67">
        <v>800</v>
      </c>
      <c r="C47" s="89">
        <v>77.53125</v>
      </c>
      <c r="D47" s="6">
        <v>24</v>
      </c>
      <c r="E47" s="76">
        <f t="shared" si="0"/>
        <v>33.333333333333336</v>
      </c>
      <c r="F47" s="115">
        <v>53579</v>
      </c>
      <c r="G47" s="47">
        <v>66.973749999999995</v>
      </c>
      <c r="H47" s="16">
        <v>24</v>
      </c>
      <c r="I47" s="7">
        <v>29</v>
      </c>
      <c r="J47" s="6">
        <v>22</v>
      </c>
      <c r="L47" s="45"/>
    </row>
    <row r="48" spans="1:12" ht="11.1" customHeight="1" x14ac:dyDescent="0.2">
      <c r="A48" s="14" t="s">
        <v>21</v>
      </c>
      <c r="B48" s="67">
        <v>419</v>
      </c>
      <c r="C48" s="89">
        <v>90.167064439140816</v>
      </c>
      <c r="D48" s="6">
        <v>8</v>
      </c>
      <c r="E48" s="76">
        <f t="shared" si="0"/>
        <v>52.375</v>
      </c>
      <c r="F48" s="115">
        <v>27081</v>
      </c>
      <c r="G48" s="47">
        <v>64.632458233890219</v>
      </c>
      <c r="H48" s="16">
        <v>7</v>
      </c>
      <c r="I48" s="7">
        <v>7</v>
      </c>
      <c r="J48" s="6" t="s">
        <v>3</v>
      </c>
      <c r="L48" s="45"/>
    </row>
    <row r="49" spans="1:12" ht="11.1" customHeight="1" x14ac:dyDescent="0.2">
      <c r="A49" s="14" t="s">
        <v>22</v>
      </c>
      <c r="B49" s="67">
        <v>730</v>
      </c>
      <c r="C49" s="89">
        <v>65.526027397260279</v>
      </c>
      <c r="D49" s="6">
        <v>10</v>
      </c>
      <c r="E49" s="76">
        <f t="shared" si="0"/>
        <v>73</v>
      </c>
      <c r="F49" s="115">
        <v>37076</v>
      </c>
      <c r="G49" s="47">
        <v>50.789041095890411</v>
      </c>
      <c r="H49" s="16">
        <v>10</v>
      </c>
      <c r="I49" s="7">
        <v>10</v>
      </c>
      <c r="J49" s="6">
        <v>8</v>
      </c>
      <c r="L49" s="45"/>
    </row>
    <row r="50" spans="1:12" ht="11.1" customHeight="1" x14ac:dyDescent="0.2">
      <c r="A50" s="14" t="s">
        <v>23</v>
      </c>
      <c r="B50" s="67">
        <v>203</v>
      </c>
      <c r="C50" s="89">
        <v>82.871921182266021</v>
      </c>
      <c r="D50" s="6">
        <v>4</v>
      </c>
      <c r="E50" s="76">
        <f t="shared" si="0"/>
        <v>50.75</v>
      </c>
      <c r="F50" s="115">
        <v>10882</v>
      </c>
      <c r="G50" s="47">
        <v>53.60591133004926</v>
      </c>
      <c r="H50" s="16">
        <v>4</v>
      </c>
      <c r="I50" s="7">
        <v>4</v>
      </c>
      <c r="J50" s="6">
        <v>3</v>
      </c>
      <c r="L50" s="45"/>
    </row>
    <row r="51" spans="1:12" ht="11.1" customHeight="1" x14ac:dyDescent="0.2">
      <c r="A51" s="14" t="s">
        <v>24</v>
      </c>
      <c r="B51" s="67">
        <v>755</v>
      </c>
      <c r="C51" s="89">
        <v>83.870198675496709</v>
      </c>
      <c r="D51" s="6">
        <v>10</v>
      </c>
      <c r="E51" s="76">
        <f t="shared" si="0"/>
        <v>75.5</v>
      </c>
      <c r="F51" s="115">
        <v>126388</v>
      </c>
      <c r="G51" s="47">
        <v>167.40132450331126</v>
      </c>
      <c r="H51" s="16">
        <v>12</v>
      </c>
      <c r="I51" s="7">
        <v>16</v>
      </c>
      <c r="J51" s="6" t="s">
        <v>3</v>
      </c>
      <c r="L51" s="45"/>
    </row>
    <row r="52" spans="1:12" ht="11.1" customHeight="1" x14ac:dyDescent="0.2">
      <c r="A52" s="14" t="s">
        <v>25</v>
      </c>
      <c r="B52" s="67">
        <v>383</v>
      </c>
      <c r="C52" s="89">
        <v>89.945169712793728</v>
      </c>
      <c r="D52" s="6">
        <v>14</v>
      </c>
      <c r="E52" s="76">
        <f t="shared" si="0"/>
        <v>27.357142857142858</v>
      </c>
      <c r="F52" s="115">
        <v>12446</v>
      </c>
      <c r="G52" s="47">
        <v>32.496083550913838</v>
      </c>
      <c r="H52" s="16">
        <v>13</v>
      </c>
      <c r="I52" s="7">
        <v>13</v>
      </c>
      <c r="J52" s="6" t="s">
        <v>3</v>
      </c>
      <c r="L52" s="45"/>
    </row>
    <row r="53" spans="1:12" s="18" customFormat="1" ht="9.9499999999999993" customHeight="1" x14ac:dyDescent="0.2">
      <c r="A53" s="19"/>
      <c r="B53" s="53"/>
      <c r="C53" s="83"/>
      <c r="D53" s="54"/>
      <c r="E53" s="54"/>
      <c r="F53" s="36"/>
      <c r="G53" s="55"/>
      <c r="H53" s="102"/>
      <c r="I53" s="54"/>
      <c r="J53" s="54"/>
      <c r="K53" s="20"/>
    </row>
    <row r="54" spans="1:12" s="28" customFormat="1" ht="12" customHeight="1" x14ac:dyDescent="0.2">
      <c r="A54" s="26" t="s">
        <v>195</v>
      </c>
      <c r="B54" s="56"/>
      <c r="C54" s="84"/>
      <c r="D54" s="57"/>
      <c r="E54" s="57"/>
      <c r="F54" s="58"/>
      <c r="G54" s="59"/>
      <c r="H54" s="103"/>
      <c r="I54" s="57"/>
      <c r="J54" s="57"/>
      <c r="K54" s="33"/>
      <c r="L54" s="27"/>
    </row>
    <row r="55" spans="1:12" s="28" customFormat="1" ht="12" customHeight="1" x14ac:dyDescent="0.2">
      <c r="A55" s="29" t="s">
        <v>196</v>
      </c>
      <c r="B55" s="60"/>
      <c r="C55" s="84"/>
      <c r="D55" s="57"/>
      <c r="E55" s="57"/>
      <c r="F55" s="58"/>
      <c r="G55" s="59"/>
      <c r="H55" s="103"/>
      <c r="I55" s="57"/>
      <c r="J55" s="57"/>
      <c r="K55" s="33"/>
      <c r="L55" s="27"/>
    </row>
    <row r="56" spans="1:12" s="42" customFormat="1" ht="12" customHeight="1" x14ac:dyDescent="0.2">
      <c r="A56" s="29" t="s">
        <v>247</v>
      </c>
      <c r="B56" s="60"/>
      <c r="C56" s="84"/>
      <c r="D56" s="61"/>
      <c r="E56" s="61"/>
      <c r="F56" s="62"/>
      <c r="G56" s="63"/>
      <c r="H56" s="104"/>
      <c r="I56" s="61"/>
      <c r="J56" s="61"/>
      <c r="K56" s="38"/>
      <c r="L56" s="41"/>
    </row>
    <row r="57" spans="1:12" s="42" customFormat="1" ht="9.9499999999999993" customHeight="1" x14ac:dyDescent="0.2">
      <c r="A57" s="43" t="s">
        <v>206</v>
      </c>
      <c r="B57" s="64"/>
      <c r="C57" s="84"/>
      <c r="D57" s="61"/>
      <c r="E57" s="61"/>
      <c r="F57" s="62"/>
      <c r="G57" s="63"/>
      <c r="H57" s="104"/>
      <c r="I57" s="61"/>
      <c r="J57" s="61"/>
      <c r="K57" s="38"/>
      <c r="L57" s="41"/>
    </row>
    <row r="58" spans="1:12" ht="15.95" customHeight="1" x14ac:dyDescent="0.2">
      <c r="A58" s="9" t="s">
        <v>217</v>
      </c>
      <c r="B58" s="66">
        <v>2419</v>
      </c>
      <c r="C58" s="94">
        <v>84.038032244729223</v>
      </c>
      <c r="D58" s="4">
        <v>37</v>
      </c>
      <c r="E58" s="75">
        <f t="shared" ref="E58:E103" si="1">B58/D58</f>
        <v>65.378378378378372</v>
      </c>
      <c r="F58" s="114">
        <v>203985</v>
      </c>
      <c r="G58" s="51">
        <v>84.326167837949569</v>
      </c>
      <c r="H58" s="101">
        <v>37</v>
      </c>
      <c r="I58" s="5">
        <v>45</v>
      </c>
      <c r="J58" s="4">
        <v>24</v>
      </c>
      <c r="L58" s="45"/>
    </row>
    <row r="59" spans="1:12" x14ac:dyDescent="0.2">
      <c r="A59" s="14" t="s">
        <v>26</v>
      </c>
      <c r="B59" s="67">
        <v>350</v>
      </c>
      <c r="C59" s="89">
        <v>70.01428571428572</v>
      </c>
      <c r="D59" s="6">
        <v>5</v>
      </c>
      <c r="E59" s="76">
        <f t="shared" si="1"/>
        <v>70</v>
      </c>
      <c r="F59" s="115">
        <v>31294</v>
      </c>
      <c r="G59" s="47">
        <v>89.411428571428573</v>
      </c>
      <c r="H59" s="16">
        <v>5</v>
      </c>
      <c r="I59" s="7">
        <v>6</v>
      </c>
      <c r="J59" s="6" t="s">
        <v>3</v>
      </c>
      <c r="L59" s="45"/>
    </row>
    <row r="60" spans="1:12" x14ac:dyDescent="0.2">
      <c r="A60" s="14" t="s">
        <v>27</v>
      </c>
      <c r="B60" s="67">
        <v>481</v>
      </c>
      <c r="C60" s="89">
        <v>91.320166320166322</v>
      </c>
      <c r="D60" s="6">
        <v>7</v>
      </c>
      <c r="E60" s="76">
        <f t="shared" si="1"/>
        <v>68.714285714285708</v>
      </c>
      <c r="F60" s="115">
        <v>46631</v>
      </c>
      <c r="G60" s="47">
        <v>96.945945945945951</v>
      </c>
      <c r="H60" s="16">
        <v>6</v>
      </c>
      <c r="I60" s="7">
        <v>8</v>
      </c>
      <c r="J60" s="6" t="s">
        <v>3</v>
      </c>
      <c r="L60" s="45"/>
    </row>
    <row r="61" spans="1:12" x14ac:dyDescent="0.2">
      <c r="A61" s="14" t="s">
        <v>28</v>
      </c>
      <c r="B61" s="67">
        <v>411</v>
      </c>
      <c r="C61" s="89">
        <v>83.204379562043798</v>
      </c>
      <c r="D61" s="6">
        <v>9</v>
      </c>
      <c r="E61" s="76">
        <f t="shared" si="1"/>
        <v>45.666666666666664</v>
      </c>
      <c r="F61" s="115">
        <v>33173</v>
      </c>
      <c r="G61" s="47">
        <v>80.712895377128959</v>
      </c>
      <c r="H61" s="16">
        <v>9</v>
      </c>
      <c r="I61" s="7">
        <v>9</v>
      </c>
      <c r="J61" s="6">
        <v>8</v>
      </c>
      <c r="L61" s="45"/>
    </row>
    <row r="62" spans="1:12" x14ac:dyDescent="0.2">
      <c r="A62" s="14" t="s">
        <v>29</v>
      </c>
      <c r="B62" s="67">
        <v>1177</v>
      </c>
      <c r="C62" s="89">
        <v>85.523364485981304</v>
      </c>
      <c r="D62" s="6">
        <v>16</v>
      </c>
      <c r="E62" s="76">
        <f t="shared" si="1"/>
        <v>73.5625</v>
      </c>
      <c r="F62" s="115">
        <v>92887</v>
      </c>
      <c r="G62" s="47">
        <v>78.918436703483437</v>
      </c>
      <c r="H62" s="16">
        <v>17</v>
      </c>
      <c r="I62" s="7">
        <v>22</v>
      </c>
      <c r="J62" s="6">
        <v>16</v>
      </c>
      <c r="L62" s="45"/>
    </row>
    <row r="63" spans="1:12" ht="15.95" customHeight="1" x14ac:dyDescent="0.2">
      <c r="A63" s="9" t="s">
        <v>218</v>
      </c>
      <c r="B63" s="66">
        <v>4015</v>
      </c>
      <c r="C63" s="94">
        <v>81.055541718555418</v>
      </c>
      <c r="D63" s="4">
        <v>77</v>
      </c>
      <c r="E63" s="75">
        <f t="shared" si="1"/>
        <v>52.142857142857146</v>
      </c>
      <c r="F63" s="44">
        <v>600204</v>
      </c>
      <c r="G63" s="51">
        <v>149.49041095890411</v>
      </c>
      <c r="H63" s="101">
        <v>83</v>
      </c>
      <c r="I63" s="5">
        <v>117</v>
      </c>
      <c r="J63" s="4">
        <v>32</v>
      </c>
      <c r="L63" s="45"/>
    </row>
    <row r="64" spans="1:12" x14ac:dyDescent="0.2">
      <c r="A64" s="14" t="s">
        <v>30</v>
      </c>
      <c r="B64" s="67">
        <v>365</v>
      </c>
      <c r="C64" s="89">
        <v>72.443835616438349</v>
      </c>
      <c r="D64" s="6">
        <v>6</v>
      </c>
      <c r="E64" s="76">
        <f t="shared" si="1"/>
        <v>60.833333333333336</v>
      </c>
      <c r="F64" s="17">
        <v>15493</v>
      </c>
      <c r="G64" s="47">
        <v>42.446575342465756</v>
      </c>
      <c r="H64" s="16">
        <v>6</v>
      </c>
      <c r="I64" s="7">
        <v>6</v>
      </c>
      <c r="J64" s="6">
        <v>5</v>
      </c>
      <c r="L64" s="45"/>
    </row>
    <row r="65" spans="1:12" x14ac:dyDescent="0.2">
      <c r="A65" s="14" t="s">
        <v>31</v>
      </c>
      <c r="B65" s="67">
        <v>579</v>
      </c>
      <c r="C65" s="89">
        <v>81.502590673575128</v>
      </c>
      <c r="D65" s="6">
        <v>14</v>
      </c>
      <c r="E65" s="76">
        <f t="shared" si="1"/>
        <v>41.357142857142854</v>
      </c>
      <c r="F65" s="17">
        <v>58738</v>
      </c>
      <c r="G65" s="47">
        <v>101.44732297063904</v>
      </c>
      <c r="H65" s="16">
        <v>15</v>
      </c>
      <c r="I65" s="7">
        <v>17</v>
      </c>
      <c r="J65" s="6" t="s">
        <v>3</v>
      </c>
      <c r="L65" s="45"/>
    </row>
    <row r="66" spans="1:12" x14ac:dyDescent="0.2">
      <c r="A66" s="14" t="s">
        <v>32</v>
      </c>
      <c r="B66" s="67">
        <v>158</v>
      </c>
      <c r="C66" s="89">
        <v>88.873417721519004</v>
      </c>
      <c r="D66" s="6">
        <v>4</v>
      </c>
      <c r="E66" s="76">
        <f t="shared" si="1"/>
        <v>39.5</v>
      </c>
      <c r="F66" s="17">
        <v>14205</v>
      </c>
      <c r="G66" s="47">
        <v>89.905063291139243</v>
      </c>
      <c r="H66" s="16">
        <v>4</v>
      </c>
      <c r="I66" s="7">
        <v>4</v>
      </c>
      <c r="J66" s="6">
        <v>3</v>
      </c>
      <c r="L66" s="45"/>
    </row>
    <row r="67" spans="1:12" x14ac:dyDescent="0.2">
      <c r="A67" s="14" t="s">
        <v>33</v>
      </c>
      <c r="B67" s="67">
        <v>186</v>
      </c>
      <c r="C67" s="89">
        <v>46.98924731182796</v>
      </c>
      <c r="D67" s="6">
        <v>8</v>
      </c>
      <c r="E67" s="76">
        <f t="shared" si="1"/>
        <v>23.25</v>
      </c>
      <c r="F67" s="17">
        <v>15799</v>
      </c>
      <c r="G67" s="47">
        <v>84.94086021505376</v>
      </c>
      <c r="H67" s="16">
        <v>8</v>
      </c>
      <c r="I67" s="7">
        <v>10</v>
      </c>
      <c r="J67" s="6">
        <v>7</v>
      </c>
      <c r="L67" s="45"/>
    </row>
    <row r="68" spans="1:12" x14ac:dyDescent="0.2">
      <c r="A68" s="14" t="s">
        <v>34</v>
      </c>
      <c r="B68" s="67">
        <v>486</v>
      </c>
      <c r="C68" s="89">
        <v>88.2366255144033</v>
      </c>
      <c r="D68" s="6">
        <v>5</v>
      </c>
      <c r="E68" s="76">
        <f t="shared" si="1"/>
        <v>97.2</v>
      </c>
      <c r="F68" s="17">
        <v>39597</v>
      </c>
      <c r="G68" s="47">
        <v>81.475308641975303</v>
      </c>
      <c r="H68" s="16">
        <v>5</v>
      </c>
      <c r="I68" s="7">
        <v>8</v>
      </c>
      <c r="J68" s="6" t="s">
        <v>3</v>
      </c>
      <c r="L68" s="45"/>
    </row>
    <row r="69" spans="1:12" x14ac:dyDescent="0.2">
      <c r="A69" s="14" t="s">
        <v>35</v>
      </c>
      <c r="B69" s="67">
        <v>376</v>
      </c>
      <c r="C69" s="89">
        <v>89.481382978723389</v>
      </c>
      <c r="D69" s="6">
        <v>7</v>
      </c>
      <c r="E69" s="76">
        <f t="shared" si="1"/>
        <v>53.714285714285715</v>
      </c>
      <c r="F69" s="17">
        <v>44570</v>
      </c>
      <c r="G69" s="47">
        <v>118.53723404255319</v>
      </c>
      <c r="H69" s="16">
        <v>8</v>
      </c>
      <c r="I69" s="7">
        <v>8</v>
      </c>
      <c r="J69" s="6">
        <v>5</v>
      </c>
      <c r="L69" s="45"/>
    </row>
    <row r="70" spans="1:12" x14ac:dyDescent="0.2">
      <c r="A70" s="14" t="s">
        <v>36</v>
      </c>
      <c r="B70" s="67">
        <v>400</v>
      </c>
      <c r="C70" s="89">
        <v>87.135000000000005</v>
      </c>
      <c r="D70" s="6">
        <v>4</v>
      </c>
      <c r="E70" s="76">
        <f t="shared" si="1"/>
        <v>100</v>
      </c>
      <c r="F70" s="17">
        <v>26853</v>
      </c>
      <c r="G70" s="47">
        <v>67.132499999999993</v>
      </c>
      <c r="H70" s="16">
        <v>4</v>
      </c>
      <c r="I70" s="7">
        <v>4</v>
      </c>
      <c r="J70" s="6">
        <v>3</v>
      </c>
      <c r="L70" s="45"/>
    </row>
    <row r="71" spans="1:12" x14ac:dyDescent="0.2">
      <c r="A71" s="14" t="s">
        <v>219</v>
      </c>
      <c r="B71" s="67">
        <v>699</v>
      </c>
      <c r="C71" s="89">
        <v>73.246065808297573</v>
      </c>
      <c r="D71" s="6">
        <v>16</v>
      </c>
      <c r="E71" s="76">
        <f t="shared" si="1"/>
        <v>43.6875</v>
      </c>
      <c r="F71" s="17">
        <v>314192</v>
      </c>
      <c r="G71" s="47">
        <v>449.48783977110156</v>
      </c>
      <c r="H71" s="16">
        <v>18</v>
      </c>
      <c r="I71" s="7">
        <v>47</v>
      </c>
      <c r="J71" s="6">
        <v>1</v>
      </c>
      <c r="L71" s="45"/>
    </row>
    <row r="72" spans="1:12" x14ac:dyDescent="0.2">
      <c r="A72" s="14" t="s">
        <v>37</v>
      </c>
      <c r="B72" s="67">
        <v>284</v>
      </c>
      <c r="C72" s="89">
        <v>92.838028169014081</v>
      </c>
      <c r="D72" s="6">
        <v>3</v>
      </c>
      <c r="E72" s="76">
        <f t="shared" si="1"/>
        <v>94.666666666666671</v>
      </c>
      <c r="F72" s="17">
        <v>17168</v>
      </c>
      <c r="G72" s="47">
        <v>60.450704225352112</v>
      </c>
      <c r="H72" s="16">
        <v>4</v>
      </c>
      <c r="I72" s="7">
        <v>3</v>
      </c>
      <c r="J72" s="6" t="s">
        <v>3</v>
      </c>
      <c r="L72" s="45"/>
    </row>
    <row r="73" spans="1:12" x14ac:dyDescent="0.2">
      <c r="A73" s="14" t="s">
        <v>38</v>
      </c>
      <c r="B73" s="67">
        <v>51</v>
      </c>
      <c r="C73" s="89">
        <v>50.294117647058826</v>
      </c>
      <c r="D73" s="6">
        <v>1</v>
      </c>
      <c r="E73" s="76">
        <f t="shared" si="1"/>
        <v>51</v>
      </c>
      <c r="F73" s="17">
        <v>8776</v>
      </c>
      <c r="G73" s="47">
        <v>172.07843137254903</v>
      </c>
      <c r="H73" s="16">
        <v>1</v>
      </c>
      <c r="I73" s="6" t="s">
        <v>3</v>
      </c>
      <c r="J73" s="6" t="s">
        <v>3</v>
      </c>
      <c r="L73" s="45"/>
    </row>
    <row r="74" spans="1:12" x14ac:dyDescent="0.2">
      <c r="A74" s="14" t="s">
        <v>39</v>
      </c>
      <c r="B74" s="67">
        <v>170</v>
      </c>
      <c r="C74" s="89">
        <v>90.323529411764696</v>
      </c>
      <c r="D74" s="6">
        <v>3</v>
      </c>
      <c r="E74" s="76">
        <f t="shared" si="1"/>
        <v>56.666666666666664</v>
      </c>
      <c r="F74" s="17">
        <v>28300</v>
      </c>
      <c r="G74" s="47">
        <v>166.47058823529412</v>
      </c>
      <c r="H74" s="16">
        <v>4</v>
      </c>
      <c r="I74" s="7">
        <v>4</v>
      </c>
      <c r="J74" s="6">
        <v>3</v>
      </c>
      <c r="L74" s="45"/>
    </row>
    <row r="75" spans="1:12" x14ac:dyDescent="0.2">
      <c r="A75" s="14" t="s">
        <v>40</v>
      </c>
      <c r="B75" s="67">
        <v>262</v>
      </c>
      <c r="C75" s="89">
        <v>84.568702290076331</v>
      </c>
      <c r="D75" s="6">
        <v>6</v>
      </c>
      <c r="E75" s="76">
        <f t="shared" si="1"/>
        <v>43.666666666666664</v>
      </c>
      <c r="F75" s="17">
        <v>16513</v>
      </c>
      <c r="G75" s="47">
        <v>63.026717557251906</v>
      </c>
      <c r="H75" s="16">
        <v>6</v>
      </c>
      <c r="I75" s="7">
        <v>6</v>
      </c>
      <c r="J75" s="6">
        <v>5</v>
      </c>
      <c r="L75" s="45"/>
    </row>
    <row r="76" spans="1:12" ht="15.95" customHeight="1" x14ac:dyDescent="0.2">
      <c r="A76" s="9" t="s">
        <v>220</v>
      </c>
      <c r="B76" s="66">
        <v>3485</v>
      </c>
      <c r="C76" s="94">
        <v>73.614921090387369</v>
      </c>
      <c r="D76" s="4">
        <v>109</v>
      </c>
      <c r="E76" s="75">
        <f t="shared" si="1"/>
        <v>31.972477064220183</v>
      </c>
      <c r="F76" s="114">
        <v>334989</v>
      </c>
      <c r="G76" s="51">
        <v>96.123098995695841</v>
      </c>
      <c r="H76" s="101">
        <v>107</v>
      </c>
      <c r="I76" s="5">
        <v>120</v>
      </c>
      <c r="J76" s="4">
        <v>64</v>
      </c>
      <c r="L76" s="45"/>
    </row>
    <row r="77" spans="1:12" x14ac:dyDescent="0.2">
      <c r="A77" s="14" t="s">
        <v>41</v>
      </c>
      <c r="B77" s="67">
        <v>385</v>
      </c>
      <c r="C77" s="89">
        <v>85.470129870129853</v>
      </c>
      <c r="D77" s="6">
        <v>11</v>
      </c>
      <c r="E77" s="76">
        <f t="shared" si="1"/>
        <v>35</v>
      </c>
      <c r="F77" s="115">
        <v>49258</v>
      </c>
      <c r="G77" s="47">
        <v>127.94285714285714</v>
      </c>
      <c r="H77" s="16">
        <v>9</v>
      </c>
      <c r="I77" s="7">
        <v>13</v>
      </c>
      <c r="J77" s="6" t="s">
        <v>3</v>
      </c>
      <c r="L77" s="45"/>
    </row>
    <row r="78" spans="1:12" x14ac:dyDescent="0.2">
      <c r="A78" s="14" t="s">
        <v>42</v>
      </c>
      <c r="B78" s="67">
        <v>230</v>
      </c>
      <c r="C78" s="89">
        <v>74.917391304347831</v>
      </c>
      <c r="D78" s="6">
        <v>12</v>
      </c>
      <c r="E78" s="76">
        <f t="shared" si="1"/>
        <v>19.166666666666668</v>
      </c>
      <c r="F78" s="115">
        <v>11765</v>
      </c>
      <c r="G78" s="47">
        <v>51.152173913043477</v>
      </c>
      <c r="H78" s="16">
        <v>14</v>
      </c>
      <c r="I78" s="7">
        <v>9</v>
      </c>
      <c r="J78" s="6">
        <v>8</v>
      </c>
      <c r="L78" s="45"/>
    </row>
    <row r="79" spans="1:12" x14ac:dyDescent="0.2">
      <c r="A79" s="14" t="s">
        <v>43</v>
      </c>
      <c r="B79" s="67">
        <v>489</v>
      </c>
      <c r="C79" s="89">
        <v>70.75460122699387</v>
      </c>
      <c r="D79" s="6">
        <v>15</v>
      </c>
      <c r="E79" s="76">
        <f t="shared" si="1"/>
        <v>32.6</v>
      </c>
      <c r="F79" s="115">
        <v>22223</v>
      </c>
      <c r="G79" s="47">
        <v>45.445807770961146</v>
      </c>
      <c r="H79" s="16">
        <v>15</v>
      </c>
      <c r="I79" s="7">
        <v>15</v>
      </c>
      <c r="J79" s="6" t="s">
        <v>3</v>
      </c>
      <c r="L79" s="45"/>
    </row>
    <row r="80" spans="1:12" x14ac:dyDescent="0.2">
      <c r="A80" s="14" t="s">
        <v>44</v>
      </c>
      <c r="B80" s="67">
        <v>582</v>
      </c>
      <c r="C80" s="89">
        <v>75.097938144329902</v>
      </c>
      <c r="D80" s="6">
        <v>17</v>
      </c>
      <c r="E80" s="76">
        <f t="shared" si="1"/>
        <v>34.235294117647058</v>
      </c>
      <c r="F80" s="115">
        <v>58459</v>
      </c>
      <c r="G80" s="47">
        <v>100.44501718213058</v>
      </c>
      <c r="H80" s="16">
        <v>18</v>
      </c>
      <c r="I80" s="7">
        <v>20</v>
      </c>
      <c r="J80" s="6">
        <v>16</v>
      </c>
      <c r="L80" s="45"/>
    </row>
    <row r="81" spans="1:12" x14ac:dyDescent="0.2">
      <c r="A81" s="14" t="s">
        <v>45</v>
      </c>
      <c r="B81" s="67">
        <v>762</v>
      </c>
      <c r="C81" s="89">
        <v>74.177165354330711</v>
      </c>
      <c r="D81" s="6">
        <v>26</v>
      </c>
      <c r="E81" s="76">
        <f t="shared" si="1"/>
        <v>29.307692307692307</v>
      </c>
      <c r="F81" s="115">
        <v>83939</v>
      </c>
      <c r="G81" s="47">
        <v>110.15616797900262</v>
      </c>
      <c r="H81" s="16">
        <v>23</v>
      </c>
      <c r="I81" s="7">
        <v>34</v>
      </c>
      <c r="J81" s="6">
        <v>22</v>
      </c>
      <c r="L81" s="45"/>
    </row>
    <row r="82" spans="1:12" x14ac:dyDescent="0.2">
      <c r="A82" s="14" t="s">
        <v>46</v>
      </c>
      <c r="B82" s="67">
        <v>351</v>
      </c>
      <c r="C82" s="89">
        <v>85.347578347578349</v>
      </c>
      <c r="D82" s="6">
        <v>9</v>
      </c>
      <c r="E82" s="76">
        <f t="shared" si="1"/>
        <v>39</v>
      </c>
      <c r="F82" s="115">
        <v>72321</v>
      </c>
      <c r="G82" s="47">
        <v>206.04273504273505</v>
      </c>
      <c r="H82" s="16">
        <v>9</v>
      </c>
      <c r="I82" s="7">
        <v>10</v>
      </c>
      <c r="J82" s="6" t="s">
        <v>3</v>
      </c>
      <c r="L82" s="45"/>
    </row>
    <row r="83" spans="1:12" x14ac:dyDescent="0.2">
      <c r="A83" s="14" t="s">
        <v>47</v>
      </c>
      <c r="B83" s="67">
        <v>687</v>
      </c>
      <c r="C83" s="89">
        <v>60.589519650655021</v>
      </c>
      <c r="D83" s="6">
        <v>19</v>
      </c>
      <c r="E83" s="76">
        <f t="shared" si="1"/>
        <v>36.157894736842103</v>
      </c>
      <c r="F83" s="115">
        <v>37024</v>
      </c>
      <c r="G83" s="47">
        <v>53.892285298398832</v>
      </c>
      <c r="H83" s="16">
        <v>19</v>
      </c>
      <c r="I83" s="7">
        <v>19</v>
      </c>
      <c r="J83" s="6">
        <v>18</v>
      </c>
      <c r="L83" s="45"/>
    </row>
    <row r="84" spans="1:12" ht="15.95" customHeight="1" x14ac:dyDescent="0.2">
      <c r="A84" s="9" t="s">
        <v>221</v>
      </c>
      <c r="B84" s="66">
        <v>3264</v>
      </c>
      <c r="C84" s="94">
        <v>67.625612745098039</v>
      </c>
      <c r="D84" s="4">
        <v>228</v>
      </c>
      <c r="E84" s="75">
        <f t="shared" si="1"/>
        <v>14.315789473684211</v>
      </c>
      <c r="F84" s="114">
        <v>320029</v>
      </c>
      <c r="G84" s="51">
        <v>98.048100490196077</v>
      </c>
      <c r="H84" s="101">
        <v>218</v>
      </c>
      <c r="I84" s="5">
        <v>233</v>
      </c>
      <c r="J84" s="4">
        <v>106</v>
      </c>
      <c r="L84" s="45"/>
    </row>
    <row r="85" spans="1:12" x14ac:dyDescent="0.2">
      <c r="A85" s="14" t="s">
        <v>48</v>
      </c>
      <c r="B85" s="67">
        <v>384</v>
      </c>
      <c r="C85" s="89">
        <v>79.6875</v>
      </c>
      <c r="D85" s="6">
        <v>14</v>
      </c>
      <c r="E85" s="76">
        <f t="shared" si="1"/>
        <v>27.428571428571427</v>
      </c>
      <c r="F85" s="115">
        <v>31941</v>
      </c>
      <c r="G85" s="47">
        <v>83.1796875</v>
      </c>
      <c r="H85" s="16">
        <v>14</v>
      </c>
      <c r="I85" s="7">
        <v>14</v>
      </c>
      <c r="J85" s="6">
        <v>13</v>
      </c>
      <c r="L85" s="45"/>
    </row>
    <row r="86" spans="1:12" x14ac:dyDescent="0.2">
      <c r="A86" s="14" t="s">
        <v>49</v>
      </c>
      <c r="B86" s="67">
        <v>337</v>
      </c>
      <c r="C86" s="89">
        <v>80.617210682492583</v>
      </c>
      <c r="D86" s="6">
        <v>29</v>
      </c>
      <c r="E86" s="76">
        <f t="shared" si="1"/>
        <v>11.620689655172415</v>
      </c>
      <c r="F86" s="115">
        <v>19445</v>
      </c>
      <c r="G86" s="47">
        <v>57.700296735905042</v>
      </c>
      <c r="H86" s="16">
        <v>30</v>
      </c>
      <c r="I86" s="7">
        <v>30</v>
      </c>
      <c r="J86" s="6">
        <v>8</v>
      </c>
      <c r="L86" s="45"/>
    </row>
    <row r="87" spans="1:12" x14ac:dyDescent="0.2">
      <c r="A87" s="14" t="s">
        <v>50</v>
      </c>
      <c r="B87" s="67">
        <v>257</v>
      </c>
      <c r="C87" s="89">
        <v>72.007782101167322</v>
      </c>
      <c r="D87" s="6">
        <v>17</v>
      </c>
      <c r="E87" s="76">
        <f t="shared" si="1"/>
        <v>15.117647058823529</v>
      </c>
      <c r="F87" s="115">
        <v>14866</v>
      </c>
      <c r="G87" s="47">
        <v>57.844357976653697</v>
      </c>
      <c r="H87" s="16">
        <v>18</v>
      </c>
      <c r="I87" s="7">
        <v>17</v>
      </c>
      <c r="J87" s="6">
        <v>6</v>
      </c>
      <c r="L87" s="45"/>
    </row>
    <row r="88" spans="1:12" x14ac:dyDescent="0.2">
      <c r="A88" s="14" t="s">
        <v>51</v>
      </c>
      <c r="B88" s="67">
        <v>342</v>
      </c>
      <c r="C88" s="89">
        <v>58.39473684210526</v>
      </c>
      <c r="D88" s="6">
        <v>23</v>
      </c>
      <c r="E88" s="76">
        <f t="shared" si="1"/>
        <v>14.869565217391305</v>
      </c>
      <c r="F88" s="115">
        <v>19032</v>
      </c>
      <c r="G88" s="47">
        <v>55.649122807017541</v>
      </c>
      <c r="H88" s="16">
        <v>24</v>
      </c>
      <c r="I88" s="7">
        <v>24</v>
      </c>
      <c r="J88" s="6">
        <v>4</v>
      </c>
      <c r="L88" s="45"/>
    </row>
    <row r="89" spans="1:12" x14ac:dyDescent="0.2">
      <c r="A89" s="14" t="s">
        <v>52</v>
      </c>
      <c r="B89" s="67">
        <v>608</v>
      </c>
      <c r="C89" s="89">
        <v>59.273026315789473</v>
      </c>
      <c r="D89" s="6">
        <v>54</v>
      </c>
      <c r="E89" s="76">
        <f t="shared" si="1"/>
        <v>11.25925925925926</v>
      </c>
      <c r="F89" s="115">
        <v>84725</v>
      </c>
      <c r="G89" s="47">
        <v>139.35032894736841</v>
      </c>
      <c r="H89" s="16">
        <v>49</v>
      </c>
      <c r="I89" s="7">
        <v>56</v>
      </c>
      <c r="J89" s="6">
        <v>23</v>
      </c>
      <c r="L89" s="45"/>
    </row>
    <row r="90" spans="1:12" x14ac:dyDescent="0.2">
      <c r="A90" s="14" t="s">
        <v>53</v>
      </c>
      <c r="B90" s="67">
        <v>356</v>
      </c>
      <c r="C90" s="89">
        <v>56.59550561797753</v>
      </c>
      <c r="D90" s="6">
        <v>27</v>
      </c>
      <c r="E90" s="76">
        <f t="shared" si="1"/>
        <v>13.185185185185185</v>
      </c>
      <c r="F90" s="115">
        <v>15873</v>
      </c>
      <c r="G90" s="47">
        <v>44.587078651685395</v>
      </c>
      <c r="H90" s="16">
        <v>24</v>
      </c>
      <c r="I90" s="7">
        <v>20</v>
      </c>
      <c r="J90" s="6">
        <v>10</v>
      </c>
      <c r="L90" s="45"/>
    </row>
    <row r="91" spans="1:12" x14ac:dyDescent="0.2">
      <c r="A91" s="14" t="s">
        <v>54</v>
      </c>
      <c r="B91" s="67">
        <v>184</v>
      </c>
      <c r="C91" s="89">
        <v>42.217391304347828</v>
      </c>
      <c r="D91" s="6">
        <v>12</v>
      </c>
      <c r="E91" s="76">
        <f t="shared" si="1"/>
        <v>15.333333333333334</v>
      </c>
      <c r="F91" s="115">
        <v>13521</v>
      </c>
      <c r="G91" s="47">
        <v>73.483695652173907</v>
      </c>
      <c r="H91" s="16">
        <v>10</v>
      </c>
      <c r="I91" s="7">
        <v>11</v>
      </c>
      <c r="J91" s="6">
        <v>4</v>
      </c>
      <c r="L91" s="45"/>
    </row>
    <row r="92" spans="1:12" x14ac:dyDescent="0.2">
      <c r="A92" s="14" t="s">
        <v>55</v>
      </c>
      <c r="B92" s="67">
        <v>795</v>
      </c>
      <c r="C92" s="89">
        <v>76.139622641509433</v>
      </c>
      <c r="D92" s="6">
        <v>52</v>
      </c>
      <c r="E92" s="76">
        <f t="shared" si="1"/>
        <v>15.288461538461538</v>
      </c>
      <c r="F92" s="115">
        <v>120626</v>
      </c>
      <c r="G92" s="47">
        <v>151.7308176100629</v>
      </c>
      <c r="H92" s="16">
        <v>49</v>
      </c>
      <c r="I92" s="7">
        <v>61</v>
      </c>
      <c r="J92" s="6">
        <v>38</v>
      </c>
      <c r="L92" s="45"/>
    </row>
    <row r="93" spans="1:12" ht="15.95" customHeight="1" x14ac:dyDescent="0.2">
      <c r="A93" s="9" t="s">
        <v>222</v>
      </c>
      <c r="B93" s="66">
        <v>2474</v>
      </c>
      <c r="C93" s="94">
        <v>68.922392886014549</v>
      </c>
      <c r="D93" s="4">
        <v>218</v>
      </c>
      <c r="E93" s="75">
        <f t="shared" si="1"/>
        <v>11.348623853211009</v>
      </c>
      <c r="F93" s="114">
        <v>186007</v>
      </c>
      <c r="G93" s="51">
        <v>75.184721099434114</v>
      </c>
      <c r="H93" s="101">
        <v>207</v>
      </c>
      <c r="I93" s="5">
        <v>183</v>
      </c>
      <c r="J93" s="4">
        <v>54</v>
      </c>
      <c r="L93" s="45"/>
    </row>
    <row r="94" spans="1:12" x14ac:dyDescent="0.2">
      <c r="A94" s="14" t="s">
        <v>56</v>
      </c>
      <c r="B94" s="67">
        <v>905</v>
      </c>
      <c r="C94" s="89">
        <v>64.314917127071823</v>
      </c>
      <c r="D94" s="6">
        <v>78</v>
      </c>
      <c r="E94" s="76">
        <f t="shared" si="1"/>
        <v>11.602564102564102</v>
      </c>
      <c r="F94" s="115">
        <v>94752</v>
      </c>
      <c r="G94" s="47">
        <v>104.69834254143646</v>
      </c>
      <c r="H94" s="16">
        <v>74</v>
      </c>
      <c r="I94" s="7">
        <v>49</v>
      </c>
      <c r="J94" s="6">
        <v>24</v>
      </c>
      <c r="L94" s="45"/>
    </row>
    <row r="95" spans="1:12" x14ac:dyDescent="0.2">
      <c r="A95" s="14" t="s">
        <v>57</v>
      </c>
      <c r="B95" s="67">
        <v>186</v>
      </c>
      <c r="C95" s="89">
        <v>74.086021505376351</v>
      </c>
      <c r="D95" s="6">
        <v>19</v>
      </c>
      <c r="E95" s="76">
        <f t="shared" si="1"/>
        <v>9.7894736842105257</v>
      </c>
      <c r="F95" s="115">
        <v>16380</v>
      </c>
      <c r="G95" s="47">
        <v>88.064516129032256</v>
      </c>
      <c r="H95" s="16">
        <v>18</v>
      </c>
      <c r="I95" s="7">
        <v>19</v>
      </c>
      <c r="J95" s="6">
        <v>6</v>
      </c>
      <c r="L95" s="45"/>
    </row>
    <row r="96" spans="1:12" x14ac:dyDescent="0.2">
      <c r="A96" s="14" t="s">
        <v>58</v>
      </c>
      <c r="B96" s="67">
        <v>279</v>
      </c>
      <c r="C96" s="89">
        <v>65.727598566308245</v>
      </c>
      <c r="D96" s="6">
        <v>27</v>
      </c>
      <c r="E96" s="76">
        <f t="shared" si="1"/>
        <v>10.333333333333334</v>
      </c>
      <c r="F96" s="115">
        <v>13783</v>
      </c>
      <c r="G96" s="47">
        <v>49.401433691756274</v>
      </c>
      <c r="H96" s="16">
        <v>26</v>
      </c>
      <c r="I96" s="7">
        <v>26</v>
      </c>
      <c r="J96" s="6" t="s">
        <v>3</v>
      </c>
      <c r="L96" s="45"/>
    </row>
    <row r="97" spans="1:12" x14ac:dyDescent="0.2">
      <c r="A97" s="14" t="s">
        <v>59</v>
      </c>
      <c r="B97" s="67">
        <v>329</v>
      </c>
      <c r="C97" s="89">
        <v>66.209726443769</v>
      </c>
      <c r="D97" s="6">
        <v>36</v>
      </c>
      <c r="E97" s="76">
        <f t="shared" si="1"/>
        <v>9.1388888888888893</v>
      </c>
      <c r="F97" s="115">
        <v>15870</v>
      </c>
      <c r="G97" s="47">
        <v>48.237082066869299</v>
      </c>
      <c r="H97" s="16">
        <v>35</v>
      </c>
      <c r="I97" s="7">
        <v>31</v>
      </c>
      <c r="J97" s="6">
        <v>5</v>
      </c>
      <c r="L97" s="45"/>
    </row>
    <row r="98" spans="1:12" x14ac:dyDescent="0.2">
      <c r="A98" s="14" t="s">
        <v>60</v>
      </c>
      <c r="B98" s="67">
        <v>319</v>
      </c>
      <c r="C98" s="89">
        <v>66.090909090909093</v>
      </c>
      <c r="D98" s="6">
        <v>20</v>
      </c>
      <c r="E98" s="76">
        <f t="shared" si="1"/>
        <v>15.95</v>
      </c>
      <c r="F98" s="115">
        <v>14208</v>
      </c>
      <c r="G98" s="47">
        <v>44.539184952978054</v>
      </c>
      <c r="H98" s="16">
        <v>17</v>
      </c>
      <c r="I98" s="7">
        <v>23</v>
      </c>
      <c r="J98" s="6">
        <v>6</v>
      </c>
      <c r="L98" s="45"/>
    </row>
    <row r="99" spans="1:12" x14ac:dyDescent="0.2">
      <c r="A99" s="14" t="s">
        <v>61</v>
      </c>
      <c r="B99" s="67">
        <v>456</v>
      </c>
      <c r="C99" s="89">
        <v>81.853070175438603</v>
      </c>
      <c r="D99" s="6">
        <v>38</v>
      </c>
      <c r="E99" s="76">
        <f t="shared" si="1"/>
        <v>12</v>
      </c>
      <c r="F99" s="115">
        <v>31014</v>
      </c>
      <c r="G99" s="47">
        <v>68.013157894736835</v>
      </c>
      <c r="H99" s="16">
        <v>37</v>
      </c>
      <c r="I99" s="7">
        <v>35</v>
      </c>
      <c r="J99" s="6">
        <v>13</v>
      </c>
      <c r="L99" s="45"/>
    </row>
    <row r="100" spans="1:12" ht="15.95" customHeight="1" x14ac:dyDescent="0.2">
      <c r="A100" s="9" t="s">
        <v>223</v>
      </c>
      <c r="B100" s="66">
        <v>1250</v>
      </c>
      <c r="C100" s="94">
        <v>83</v>
      </c>
      <c r="D100" s="4">
        <v>58</v>
      </c>
      <c r="E100" s="75">
        <f t="shared" si="1"/>
        <v>21.551724137931036</v>
      </c>
      <c r="F100" s="114">
        <v>207217</v>
      </c>
      <c r="G100" s="51">
        <v>165.77359999999999</v>
      </c>
      <c r="H100" s="101">
        <v>65</v>
      </c>
      <c r="I100" s="5">
        <v>78</v>
      </c>
      <c r="J100" s="4">
        <v>40</v>
      </c>
      <c r="L100" s="45"/>
    </row>
    <row r="101" spans="1:12" x14ac:dyDescent="0.2">
      <c r="A101" s="14" t="s">
        <v>62</v>
      </c>
      <c r="B101" s="67">
        <v>345</v>
      </c>
      <c r="C101" s="89">
        <v>79.939130434782612</v>
      </c>
      <c r="D101" s="6">
        <v>13</v>
      </c>
      <c r="E101" s="76">
        <f t="shared" si="1"/>
        <v>26.53846153846154</v>
      </c>
      <c r="F101" s="115">
        <v>43471</v>
      </c>
      <c r="G101" s="47">
        <v>126.00289855072464</v>
      </c>
      <c r="H101" s="16">
        <v>14</v>
      </c>
      <c r="I101" s="7">
        <v>17</v>
      </c>
      <c r="J101" s="6">
        <v>13</v>
      </c>
      <c r="L101" s="45"/>
    </row>
    <row r="102" spans="1:12" x14ac:dyDescent="0.2">
      <c r="A102" s="14" t="s">
        <v>63</v>
      </c>
      <c r="B102" s="67">
        <v>484</v>
      </c>
      <c r="C102" s="89">
        <v>80.17768595041322</v>
      </c>
      <c r="D102" s="6">
        <v>28</v>
      </c>
      <c r="E102" s="76">
        <f t="shared" si="1"/>
        <v>17.285714285714285</v>
      </c>
      <c r="F102" s="115">
        <v>109379</v>
      </c>
      <c r="G102" s="47">
        <v>225.9896694214876</v>
      </c>
      <c r="H102" s="16">
        <v>30</v>
      </c>
      <c r="I102" s="7">
        <v>38</v>
      </c>
      <c r="J102" s="6">
        <v>27</v>
      </c>
      <c r="L102" s="45"/>
    </row>
    <row r="103" spans="1:12" x14ac:dyDescent="0.2">
      <c r="A103" s="14" t="s">
        <v>64</v>
      </c>
      <c r="B103" s="67">
        <v>421</v>
      </c>
      <c r="C103" s="89">
        <v>88.75296912114014</v>
      </c>
      <c r="D103" s="6">
        <v>18</v>
      </c>
      <c r="E103" s="76">
        <f t="shared" si="1"/>
        <v>23.388888888888889</v>
      </c>
      <c r="F103" s="115">
        <v>54367</v>
      </c>
      <c r="G103" s="47">
        <v>129.13776722090262</v>
      </c>
      <c r="H103" s="16">
        <v>21</v>
      </c>
      <c r="I103" s="7">
        <v>23</v>
      </c>
      <c r="J103" s="6" t="s">
        <v>3</v>
      </c>
      <c r="L103" s="45"/>
    </row>
    <row r="104" spans="1:12" s="30" customFormat="1" ht="9.9499999999999993" customHeight="1" x14ac:dyDescent="0.2">
      <c r="A104" s="31"/>
      <c r="B104" s="65"/>
      <c r="C104" s="84"/>
      <c r="D104" s="54"/>
      <c r="E104" s="54"/>
      <c r="F104" s="36"/>
      <c r="G104" s="55"/>
      <c r="H104" s="102"/>
      <c r="I104" s="54"/>
      <c r="J104" s="54"/>
      <c r="K104" s="20"/>
    </row>
    <row r="105" spans="1:12" s="32" customFormat="1" ht="12" customHeight="1" x14ac:dyDescent="0.2">
      <c r="A105" s="26" t="s">
        <v>195</v>
      </c>
      <c r="B105" s="56"/>
      <c r="C105" s="84"/>
      <c r="D105" s="57"/>
      <c r="E105" s="57"/>
      <c r="F105" s="58"/>
      <c r="G105" s="59"/>
      <c r="H105" s="103"/>
      <c r="I105" s="57"/>
      <c r="J105" s="57"/>
      <c r="K105" s="33"/>
      <c r="L105" s="27"/>
    </row>
    <row r="106" spans="1:12" s="32" customFormat="1" ht="12" customHeight="1" x14ac:dyDescent="0.2">
      <c r="A106" s="29" t="s">
        <v>196</v>
      </c>
      <c r="B106" s="60"/>
      <c r="C106" s="84"/>
      <c r="D106" s="57"/>
      <c r="E106" s="57"/>
      <c r="F106" s="58"/>
      <c r="G106" s="59"/>
      <c r="H106" s="103"/>
      <c r="I106" s="57"/>
      <c r="J106" s="57"/>
      <c r="K106" s="33"/>
      <c r="L106" s="27"/>
    </row>
    <row r="107" spans="1:12" s="42" customFormat="1" ht="12" customHeight="1" x14ac:dyDescent="0.2">
      <c r="A107" s="29" t="s">
        <v>247</v>
      </c>
      <c r="B107" s="60"/>
      <c r="C107" s="84"/>
      <c r="D107" s="61"/>
      <c r="E107" s="61"/>
      <c r="F107" s="62"/>
      <c r="G107" s="63"/>
      <c r="H107" s="104"/>
      <c r="I107" s="61"/>
      <c r="J107" s="61"/>
      <c r="K107" s="38"/>
      <c r="L107" s="41"/>
    </row>
    <row r="108" spans="1:12" s="42" customFormat="1" ht="9.9499999999999993" customHeight="1" x14ac:dyDescent="0.2">
      <c r="A108" s="43" t="s">
        <v>206</v>
      </c>
      <c r="B108" s="64"/>
      <c r="C108" s="84"/>
      <c r="D108" s="61"/>
      <c r="E108" s="61"/>
      <c r="F108" s="62"/>
      <c r="G108" s="63"/>
      <c r="H108" s="104"/>
      <c r="I108" s="61"/>
      <c r="J108" s="61"/>
      <c r="K108" s="38"/>
      <c r="L108" s="41"/>
    </row>
    <row r="109" spans="1:12" ht="15.6" customHeight="1" x14ac:dyDescent="0.2">
      <c r="A109" s="9" t="s">
        <v>224</v>
      </c>
      <c r="B109" s="66">
        <v>3865</v>
      </c>
      <c r="C109" s="94">
        <v>62.453816300129368</v>
      </c>
      <c r="D109" s="4">
        <v>189</v>
      </c>
      <c r="E109" s="75">
        <f t="shared" ref="E109:E158" si="2">B109/D109</f>
        <v>20.449735449735449</v>
      </c>
      <c r="F109" s="114">
        <v>195570</v>
      </c>
      <c r="G109" s="51">
        <v>50.600258732212161</v>
      </c>
      <c r="H109" s="101">
        <v>196</v>
      </c>
      <c r="I109" s="5">
        <v>197</v>
      </c>
      <c r="J109" s="4">
        <v>138</v>
      </c>
      <c r="L109" s="45"/>
    </row>
    <row r="110" spans="1:12" ht="11.1" customHeight="1" x14ac:dyDescent="0.2">
      <c r="A110" s="14" t="s">
        <v>65</v>
      </c>
      <c r="B110" s="67">
        <v>344</v>
      </c>
      <c r="C110" s="89">
        <v>77.450581395348834</v>
      </c>
      <c r="D110" s="6">
        <v>26</v>
      </c>
      <c r="E110" s="76">
        <f t="shared" si="2"/>
        <v>13.23076923076923</v>
      </c>
      <c r="F110" s="115">
        <v>20081</v>
      </c>
      <c r="G110" s="47">
        <v>58.375</v>
      </c>
      <c r="H110" s="16">
        <v>26</v>
      </c>
      <c r="I110" s="7">
        <v>25</v>
      </c>
      <c r="J110" s="6">
        <v>20</v>
      </c>
      <c r="L110" s="45"/>
    </row>
    <row r="111" spans="1:12" ht="11.1" customHeight="1" x14ac:dyDescent="0.2">
      <c r="A111" s="14" t="s">
        <v>66</v>
      </c>
      <c r="B111" s="67">
        <v>368</v>
      </c>
      <c r="C111" s="89">
        <v>40.480978260869563</v>
      </c>
      <c r="D111" s="6">
        <v>24</v>
      </c>
      <c r="E111" s="76">
        <f t="shared" si="2"/>
        <v>15.333333333333334</v>
      </c>
      <c r="F111" s="115">
        <v>9392</v>
      </c>
      <c r="G111" s="47">
        <v>25.521739130434781</v>
      </c>
      <c r="H111" s="16">
        <v>24</v>
      </c>
      <c r="I111" s="7">
        <v>24</v>
      </c>
      <c r="J111" s="6">
        <v>7</v>
      </c>
      <c r="L111" s="45"/>
    </row>
    <row r="112" spans="1:12" ht="11.1" customHeight="1" x14ac:dyDescent="0.2">
      <c r="A112" s="14" t="s">
        <v>67</v>
      </c>
      <c r="B112" s="67">
        <v>265</v>
      </c>
      <c r="C112" s="89">
        <v>82.116981132075466</v>
      </c>
      <c r="D112" s="6">
        <v>15</v>
      </c>
      <c r="E112" s="76">
        <f t="shared" si="2"/>
        <v>17.666666666666668</v>
      </c>
      <c r="F112" s="115">
        <v>12427</v>
      </c>
      <c r="G112" s="47">
        <v>46.89433962264151</v>
      </c>
      <c r="H112" s="16">
        <v>16</v>
      </c>
      <c r="I112" s="7">
        <v>18</v>
      </c>
      <c r="J112" s="6">
        <v>13</v>
      </c>
      <c r="L112" s="45"/>
    </row>
    <row r="113" spans="1:12" ht="11.1" customHeight="1" x14ac:dyDescent="0.2">
      <c r="A113" s="14" t="s">
        <v>68</v>
      </c>
      <c r="B113" s="67">
        <v>760</v>
      </c>
      <c r="C113" s="89">
        <v>48.963157894736838</v>
      </c>
      <c r="D113" s="6">
        <v>18</v>
      </c>
      <c r="E113" s="76">
        <f t="shared" si="2"/>
        <v>42.222222222222221</v>
      </c>
      <c r="F113" s="115">
        <v>14205</v>
      </c>
      <c r="G113" s="47">
        <v>18.690789473684209</v>
      </c>
      <c r="H113" s="16">
        <v>19</v>
      </c>
      <c r="I113" s="7">
        <v>15</v>
      </c>
      <c r="J113" s="6">
        <v>12</v>
      </c>
      <c r="L113" s="45"/>
    </row>
    <row r="114" spans="1:12" ht="11.1" customHeight="1" x14ac:dyDescent="0.2">
      <c r="A114" s="14" t="s">
        <v>69</v>
      </c>
      <c r="B114" s="67">
        <v>721</v>
      </c>
      <c r="C114" s="89">
        <v>45.493758668515945</v>
      </c>
      <c r="D114" s="6">
        <v>26</v>
      </c>
      <c r="E114" s="76">
        <f t="shared" si="2"/>
        <v>27.73076923076923</v>
      </c>
      <c r="F114" s="115">
        <v>17825</v>
      </c>
      <c r="G114" s="47">
        <v>24.722607489597781</v>
      </c>
      <c r="H114" s="16">
        <v>29</v>
      </c>
      <c r="I114" s="7">
        <v>24</v>
      </c>
      <c r="J114" s="6">
        <v>11</v>
      </c>
      <c r="L114" s="45"/>
    </row>
    <row r="115" spans="1:12" ht="11.1" customHeight="1" x14ac:dyDescent="0.2">
      <c r="A115" s="14" t="s">
        <v>70</v>
      </c>
      <c r="B115" s="67">
        <v>270</v>
      </c>
      <c r="C115" s="89">
        <v>87.57037037037037</v>
      </c>
      <c r="D115" s="6">
        <v>19</v>
      </c>
      <c r="E115" s="76">
        <f t="shared" si="2"/>
        <v>14.210526315789474</v>
      </c>
      <c r="F115" s="115">
        <v>13257</v>
      </c>
      <c r="G115" s="47">
        <v>49.1</v>
      </c>
      <c r="H115" s="16">
        <v>19</v>
      </c>
      <c r="I115" s="7">
        <v>19</v>
      </c>
      <c r="J115" s="6">
        <v>18</v>
      </c>
      <c r="L115" s="45"/>
    </row>
    <row r="116" spans="1:12" ht="11.1" customHeight="1" x14ac:dyDescent="0.2">
      <c r="A116" s="14" t="s">
        <v>71</v>
      </c>
      <c r="B116" s="67">
        <v>655</v>
      </c>
      <c r="C116" s="89">
        <v>74.867175572519088</v>
      </c>
      <c r="D116" s="6">
        <v>34</v>
      </c>
      <c r="E116" s="76">
        <f t="shared" si="2"/>
        <v>19.264705882352942</v>
      </c>
      <c r="F116" s="115">
        <v>33265</v>
      </c>
      <c r="G116" s="47">
        <v>50.786259541984734</v>
      </c>
      <c r="H116" s="16">
        <v>34</v>
      </c>
      <c r="I116" s="7">
        <v>35</v>
      </c>
      <c r="J116" s="6">
        <v>33</v>
      </c>
      <c r="L116" s="45"/>
    </row>
    <row r="117" spans="1:12" x14ac:dyDescent="0.2">
      <c r="A117" s="14" t="s">
        <v>72</v>
      </c>
      <c r="B117" s="67">
        <v>482</v>
      </c>
      <c r="C117" s="89">
        <v>73.419087136929463</v>
      </c>
      <c r="D117" s="6">
        <v>27</v>
      </c>
      <c r="E117" s="76">
        <f t="shared" si="2"/>
        <v>17.851851851851851</v>
      </c>
      <c r="F117" s="115">
        <v>75118</v>
      </c>
      <c r="G117" s="47">
        <v>155.84647302904565</v>
      </c>
      <c r="H117" s="16">
        <v>29</v>
      </c>
      <c r="I117" s="7">
        <v>37</v>
      </c>
      <c r="J117" s="6">
        <v>24</v>
      </c>
      <c r="L117" s="45"/>
    </row>
    <row r="118" spans="1:12" ht="14.1" customHeight="1" x14ac:dyDescent="0.2">
      <c r="A118" s="9" t="s">
        <v>225</v>
      </c>
      <c r="B118" s="66">
        <v>2387</v>
      </c>
      <c r="C118" s="94">
        <v>69.692501047339761</v>
      </c>
      <c r="D118" s="4">
        <v>174</v>
      </c>
      <c r="E118" s="75">
        <f t="shared" si="2"/>
        <v>13.718390804597702</v>
      </c>
      <c r="F118" s="114">
        <v>293869</v>
      </c>
      <c r="G118" s="51">
        <v>123.11227482195224</v>
      </c>
      <c r="H118" s="101">
        <v>176</v>
      </c>
      <c r="I118" s="5">
        <v>193</v>
      </c>
      <c r="J118" s="4">
        <v>73</v>
      </c>
      <c r="L118" s="45"/>
    </row>
    <row r="119" spans="1:12" ht="11.1" customHeight="1" x14ac:dyDescent="0.2">
      <c r="A119" s="14" t="s">
        <v>73</v>
      </c>
      <c r="B119" s="67">
        <v>376</v>
      </c>
      <c r="C119" s="89">
        <v>68.795212765957444</v>
      </c>
      <c r="D119" s="6">
        <v>19</v>
      </c>
      <c r="E119" s="76">
        <f t="shared" si="2"/>
        <v>19.789473684210527</v>
      </c>
      <c r="F119" s="115">
        <v>47522</v>
      </c>
      <c r="G119" s="47">
        <v>126.38829787234043</v>
      </c>
      <c r="H119" s="16">
        <v>19</v>
      </c>
      <c r="I119" s="7">
        <v>20</v>
      </c>
      <c r="J119" s="6">
        <v>16</v>
      </c>
      <c r="L119" s="45"/>
    </row>
    <row r="120" spans="1:12" ht="11.1" customHeight="1" x14ac:dyDescent="0.2">
      <c r="A120" s="14" t="s">
        <v>74</v>
      </c>
      <c r="B120" s="67">
        <v>136</v>
      </c>
      <c r="C120" s="89">
        <v>76.772058823529406</v>
      </c>
      <c r="D120" s="6">
        <v>11</v>
      </c>
      <c r="E120" s="76">
        <f t="shared" si="2"/>
        <v>12.363636363636363</v>
      </c>
      <c r="F120" s="115">
        <v>11841</v>
      </c>
      <c r="G120" s="47">
        <v>87.066176470588232</v>
      </c>
      <c r="H120" s="16">
        <v>12</v>
      </c>
      <c r="I120" s="7">
        <v>12</v>
      </c>
      <c r="J120" s="6">
        <v>6</v>
      </c>
      <c r="L120" s="45"/>
    </row>
    <row r="121" spans="1:12" ht="11.1" customHeight="1" x14ac:dyDescent="0.2">
      <c r="A121" s="14" t="s">
        <v>75</v>
      </c>
      <c r="B121" s="67">
        <v>413</v>
      </c>
      <c r="C121" s="89">
        <v>65.815980629539951</v>
      </c>
      <c r="D121" s="6">
        <v>36</v>
      </c>
      <c r="E121" s="76">
        <f t="shared" si="2"/>
        <v>11.472222222222221</v>
      </c>
      <c r="F121" s="115">
        <v>15282</v>
      </c>
      <c r="G121" s="47">
        <v>37.002421307506054</v>
      </c>
      <c r="H121" s="16">
        <v>36</v>
      </c>
      <c r="I121" s="7">
        <v>33</v>
      </c>
      <c r="J121" s="6">
        <v>15</v>
      </c>
      <c r="L121" s="45"/>
    </row>
    <row r="122" spans="1:12" ht="11.1" customHeight="1" x14ac:dyDescent="0.2">
      <c r="A122" s="14" t="s">
        <v>226</v>
      </c>
      <c r="B122" s="67">
        <v>835</v>
      </c>
      <c r="C122" s="89">
        <v>64.76167664670659</v>
      </c>
      <c r="D122" s="6">
        <v>57</v>
      </c>
      <c r="E122" s="76">
        <f t="shared" si="2"/>
        <v>14.649122807017545</v>
      </c>
      <c r="F122" s="115">
        <v>174920</v>
      </c>
      <c r="G122" s="47">
        <v>209.48502994011977</v>
      </c>
      <c r="H122" s="16">
        <v>62</v>
      </c>
      <c r="I122" s="7">
        <v>78</v>
      </c>
      <c r="J122" s="6">
        <v>35</v>
      </c>
      <c r="L122" s="45"/>
    </row>
    <row r="123" spans="1:12" ht="11.1" customHeight="1" x14ac:dyDescent="0.2">
      <c r="A123" s="14" t="s">
        <v>76</v>
      </c>
      <c r="B123" s="67">
        <v>55</v>
      </c>
      <c r="C123" s="89">
        <v>82.454545454545453</v>
      </c>
      <c r="D123" s="6">
        <v>2</v>
      </c>
      <c r="E123" s="76">
        <f t="shared" si="2"/>
        <v>27.5</v>
      </c>
      <c r="F123" s="115">
        <v>7905</v>
      </c>
      <c r="G123" s="47">
        <v>143.72727272727272</v>
      </c>
      <c r="H123" s="16">
        <v>1</v>
      </c>
      <c r="I123" s="7">
        <v>1</v>
      </c>
      <c r="J123" s="6">
        <v>1</v>
      </c>
      <c r="L123" s="45"/>
    </row>
    <row r="124" spans="1:12" ht="11.1" customHeight="1" x14ac:dyDescent="0.2">
      <c r="A124" s="14" t="s">
        <v>77</v>
      </c>
      <c r="B124" s="67">
        <v>216</v>
      </c>
      <c r="C124" s="89">
        <v>79.587962962962962</v>
      </c>
      <c r="D124" s="6">
        <v>18</v>
      </c>
      <c r="E124" s="76">
        <f t="shared" si="2"/>
        <v>12</v>
      </c>
      <c r="F124" s="115">
        <v>12200</v>
      </c>
      <c r="G124" s="47">
        <v>56.481481481481481</v>
      </c>
      <c r="H124" s="16">
        <v>17</v>
      </c>
      <c r="I124" s="7">
        <v>16</v>
      </c>
      <c r="J124" s="6" t="s">
        <v>3</v>
      </c>
      <c r="L124" s="45"/>
    </row>
    <row r="125" spans="1:12" ht="11.1" customHeight="1" x14ac:dyDescent="0.2">
      <c r="A125" s="14" t="s">
        <v>78</v>
      </c>
      <c r="B125" s="67">
        <v>356</v>
      </c>
      <c r="C125" s="89">
        <v>76.022471910112358</v>
      </c>
      <c r="D125" s="6">
        <v>31</v>
      </c>
      <c r="E125" s="76">
        <f t="shared" si="2"/>
        <v>11.483870967741936</v>
      </c>
      <c r="F125" s="115">
        <v>24199</v>
      </c>
      <c r="G125" s="47">
        <v>67.974719101123597</v>
      </c>
      <c r="H125" s="16">
        <v>29</v>
      </c>
      <c r="I125" s="7">
        <v>33</v>
      </c>
      <c r="J125" s="6" t="s">
        <v>3</v>
      </c>
      <c r="L125" s="45"/>
    </row>
    <row r="126" spans="1:12" ht="14.1" customHeight="1" x14ac:dyDescent="0.2">
      <c r="A126" s="9" t="s">
        <v>227</v>
      </c>
      <c r="B126" s="66">
        <v>2614</v>
      </c>
      <c r="C126" s="94">
        <v>61.889824024483552</v>
      </c>
      <c r="D126" s="4">
        <v>191</v>
      </c>
      <c r="E126" s="75">
        <f t="shared" si="2"/>
        <v>13.68586387434555</v>
      </c>
      <c r="F126" s="114">
        <v>221704</v>
      </c>
      <c r="G126" s="51">
        <v>84.814078041315994</v>
      </c>
      <c r="H126" s="101">
        <v>190</v>
      </c>
      <c r="I126" s="5">
        <v>208</v>
      </c>
      <c r="J126" s="4">
        <v>90</v>
      </c>
      <c r="L126" s="45"/>
    </row>
    <row r="127" spans="1:12" ht="11.1" customHeight="1" x14ac:dyDescent="0.2">
      <c r="A127" s="14" t="s">
        <v>79</v>
      </c>
      <c r="B127" s="67">
        <v>623</v>
      </c>
      <c r="C127" s="89">
        <v>46.905296950240775</v>
      </c>
      <c r="D127" s="6">
        <v>33</v>
      </c>
      <c r="E127" s="76">
        <f t="shared" si="2"/>
        <v>18.878787878787879</v>
      </c>
      <c r="F127" s="115">
        <v>24321</v>
      </c>
      <c r="G127" s="47">
        <v>39.038523274478329</v>
      </c>
      <c r="H127" s="16">
        <v>30</v>
      </c>
      <c r="I127" s="7">
        <v>31</v>
      </c>
      <c r="J127" s="6">
        <v>27</v>
      </c>
      <c r="L127" s="45"/>
    </row>
    <row r="128" spans="1:12" ht="11.1" customHeight="1" x14ac:dyDescent="0.2">
      <c r="A128" s="14" t="s">
        <v>80</v>
      </c>
      <c r="B128" s="67">
        <v>470</v>
      </c>
      <c r="C128" s="89">
        <v>70.706382978723411</v>
      </c>
      <c r="D128" s="6">
        <v>53</v>
      </c>
      <c r="E128" s="76">
        <f t="shared" si="2"/>
        <v>8.8679245283018862</v>
      </c>
      <c r="F128" s="115">
        <v>70204</v>
      </c>
      <c r="G128" s="47">
        <v>149.37021276595743</v>
      </c>
      <c r="H128" s="16">
        <v>53</v>
      </c>
      <c r="I128" s="7">
        <v>62</v>
      </c>
      <c r="J128" s="6">
        <v>17</v>
      </c>
      <c r="L128" s="45"/>
    </row>
    <row r="129" spans="1:12" ht="11.1" customHeight="1" x14ac:dyDescent="0.2">
      <c r="A129" s="14" t="s">
        <v>81</v>
      </c>
      <c r="B129" s="67">
        <v>542</v>
      </c>
      <c r="C129" s="89">
        <v>58.662361623616235</v>
      </c>
      <c r="D129" s="6">
        <v>35</v>
      </c>
      <c r="E129" s="76">
        <f t="shared" si="2"/>
        <v>15.485714285714286</v>
      </c>
      <c r="F129" s="115">
        <v>57306</v>
      </c>
      <c r="G129" s="47">
        <v>105.73062730627306</v>
      </c>
      <c r="H129" s="16">
        <v>36</v>
      </c>
      <c r="I129" s="7">
        <v>43</v>
      </c>
      <c r="J129" s="6">
        <v>21</v>
      </c>
      <c r="L129" s="45"/>
    </row>
    <row r="130" spans="1:12" ht="11.1" customHeight="1" x14ac:dyDescent="0.2">
      <c r="A130" s="14" t="s">
        <v>82</v>
      </c>
      <c r="B130" s="67">
        <v>366</v>
      </c>
      <c r="C130" s="89">
        <v>62.778688524590159</v>
      </c>
      <c r="D130" s="6">
        <v>32</v>
      </c>
      <c r="E130" s="76">
        <f t="shared" si="2"/>
        <v>11.4375</v>
      </c>
      <c r="F130" s="115">
        <v>12388</v>
      </c>
      <c r="G130" s="47">
        <v>33.846994535519123</v>
      </c>
      <c r="H130" s="16">
        <v>32</v>
      </c>
      <c r="I130" s="7">
        <v>32</v>
      </c>
      <c r="J130" s="6" t="s">
        <v>3</v>
      </c>
      <c r="L130" s="45"/>
    </row>
    <row r="131" spans="1:12" ht="11.1" customHeight="1" x14ac:dyDescent="0.2">
      <c r="A131" s="14" t="s">
        <v>83</v>
      </c>
      <c r="B131" s="67">
        <v>326</v>
      </c>
      <c r="C131" s="89">
        <v>75.601226993865026</v>
      </c>
      <c r="D131" s="6">
        <v>22</v>
      </c>
      <c r="E131" s="76">
        <f t="shared" si="2"/>
        <v>14.818181818181818</v>
      </c>
      <c r="F131" s="115">
        <v>24908</v>
      </c>
      <c r="G131" s="47">
        <v>76.404907975460119</v>
      </c>
      <c r="H131" s="16">
        <v>22</v>
      </c>
      <c r="I131" s="7">
        <v>22</v>
      </c>
      <c r="J131" s="6">
        <v>11</v>
      </c>
      <c r="L131" s="45"/>
    </row>
    <row r="132" spans="1:12" ht="11.1" customHeight="1" x14ac:dyDescent="0.2">
      <c r="A132" s="14" t="s">
        <v>84</v>
      </c>
      <c r="B132" s="67">
        <v>287</v>
      </c>
      <c r="C132" s="89">
        <v>69.365853658536579</v>
      </c>
      <c r="D132" s="6">
        <v>16</v>
      </c>
      <c r="E132" s="76">
        <f t="shared" si="2"/>
        <v>17.9375</v>
      </c>
      <c r="F132" s="115">
        <v>32577</v>
      </c>
      <c r="G132" s="47">
        <v>113.50871080139373</v>
      </c>
      <c r="H132" s="16">
        <v>17</v>
      </c>
      <c r="I132" s="7">
        <v>18</v>
      </c>
      <c r="J132" s="6">
        <v>14</v>
      </c>
      <c r="L132" s="45"/>
    </row>
    <row r="133" spans="1:12" ht="14.1" customHeight="1" x14ac:dyDescent="0.2">
      <c r="A133" s="9" t="s">
        <v>228</v>
      </c>
      <c r="B133" s="66">
        <v>3510</v>
      </c>
      <c r="C133" s="94">
        <v>48.176923076923075</v>
      </c>
      <c r="D133" s="4">
        <v>90</v>
      </c>
      <c r="E133" s="75">
        <f t="shared" si="2"/>
        <v>39</v>
      </c>
      <c r="F133" s="114">
        <v>138462</v>
      </c>
      <c r="G133" s="51">
        <v>39.447863247863246</v>
      </c>
      <c r="H133" s="101">
        <v>98</v>
      </c>
      <c r="I133" s="5">
        <v>107</v>
      </c>
      <c r="J133" s="4">
        <v>83</v>
      </c>
      <c r="L133" s="45"/>
    </row>
    <row r="134" spans="1:12" ht="11.1" customHeight="1" x14ac:dyDescent="0.2">
      <c r="A134" s="14" t="s">
        <v>85</v>
      </c>
      <c r="B134" s="67">
        <v>856</v>
      </c>
      <c r="C134" s="89">
        <v>58.120327102803728</v>
      </c>
      <c r="D134" s="6">
        <v>14</v>
      </c>
      <c r="E134" s="76">
        <f t="shared" si="2"/>
        <v>61.142857142857146</v>
      </c>
      <c r="F134" s="115">
        <v>52751</v>
      </c>
      <c r="G134" s="47">
        <v>61.625</v>
      </c>
      <c r="H134" s="16">
        <v>19</v>
      </c>
      <c r="I134" s="7">
        <v>26</v>
      </c>
      <c r="J134" s="6">
        <v>12</v>
      </c>
      <c r="L134" s="45"/>
    </row>
    <row r="135" spans="1:12" ht="11.1" customHeight="1" x14ac:dyDescent="0.2">
      <c r="A135" s="14" t="s">
        <v>86</v>
      </c>
      <c r="B135" s="67">
        <v>629</v>
      </c>
      <c r="C135" s="89">
        <v>45.796502384737678</v>
      </c>
      <c r="D135" s="6">
        <v>23</v>
      </c>
      <c r="E135" s="76">
        <f t="shared" si="2"/>
        <v>27.347826086956523</v>
      </c>
      <c r="F135" s="115">
        <v>22640</v>
      </c>
      <c r="G135" s="47">
        <v>35.993640699523056</v>
      </c>
      <c r="H135" s="16">
        <v>23</v>
      </c>
      <c r="I135" s="7">
        <v>23</v>
      </c>
      <c r="J135" s="6">
        <v>21</v>
      </c>
      <c r="L135" s="45"/>
    </row>
    <row r="136" spans="1:12" ht="11.1" customHeight="1" x14ac:dyDescent="0.2">
      <c r="A136" s="14" t="s">
        <v>87</v>
      </c>
      <c r="B136" s="67">
        <v>932</v>
      </c>
      <c r="C136" s="89">
        <v>21.55472103004292</v>
      </c>
      <c r="D136" s="6">
        <v>14</v>
      </c>
      <c r="E136" s="76">
        <f t="shared" si="2"/>
        <v>66.571428571428569</v>
      </c>
      <c r="F136" s="115">
        <v>21691</v>
      </c>
      <c r="G136" s="47">
        <v>23.273605150214593</v>
      </c>
      <c r="H136" s="16">
        <v>14</v>
      </c>
      <c r="I136" s="7">
        <v>14</v>
      </c>
      <c r="J136" s="6">
        <v>12</v>
      </c>
      <c r="L136" s="45"/>
    </row>
    <row r="137" spans="1:12" ht="11.1" customHeight="1" x14ac:dyDescent="0.2">
      <c r="A137" s="14" t="s">
        <v>88</v>
      </c>
      <c r="B137" s="67">
        <v>1093</v>
      </c>
      <c r="C137" s="89">
        <v>64.460201280878323</v>
      </c>
      <c r="D137" s="6">
        <v>39</v>
      </c>
      <c r="E137" s="76">
        <f t="shared" si="2"/>
        <v>28.025641025641026</v>
      </c>
      <c r="F137" s="115">
        <v>41380</v>
      </c>
      <c r="G137" s="47">
        <v>37.859103385178408</v>
      </c>
      <c r="H137" s="16">
        <v>42</v>
      </c>
      <c r="I137" s="7">
        <v>44</v>
      </c>
      <c r="J137" s="6">
        <v>38</v>
      </c>
      <c r="L137" s="45"/>
    </row>
    <row r="138" spans="1:12" ht="14.1" customHeight="1" x14ac:dyDescent="0.2">
      <c r="A138" s="9" t="s">
        <v>229</v>
      </c>
      <c r="B138" s="66">
        <v>3623</v>
      </c>
      <c r="C138" s="94">
        <v>56.948937344741928</v>
      </c>
      <c r="D138" s="4">
        <v>173</v>
      </c>
      <c r="E138" s="75">
        <f t="shared" si="2"/>
        <v>20.942196531791907</v>
      </c>
      <c r="F138" s="114">
        <v>129937</v>
      </c>
      <c r="G138" s="51">
        <v>35.864476952801546</v>
      </c>
      <c r="H138" s="101">
        <v>169</v>
      </c>
      <c r="I138" s="5">
        <v>169</v>
      </c>
      <c r="J138" s="4">
        <v>79</v>
      </c>
      <c r="L138" s="45"/>
    </row>
    <row r="139" spans="1:12" ht="11.1" customHeight="1" x14ac:dyDescent="0.2">
      <c r="A139" s="14" t="s">
        <v>89</v>
      </c>
      <c r="B139" s="67">
        <v>827</v>
      </c>
      <c r="C139" s="89">
        <v>46.50906892382104</v>
      </c>
      <c r="D139" s="6">
        <v>20</v>
      </c>
      <c r="E139" s="76">
        <f t="shared" si="2"/>
        <v>41.35</v>
      </c>
      <c r="F139" s="115">
        <v>14610</v>
      </c>
      <c r="G139" s="47">
        <v>17.666263603385733</v>
      </c>
      <c r="H139" s="16">
        <v>19</v>
      </c>
      <c r="I139" s="7">
        <v>23</v>
      </c>
      <c r="J139" s="6">
        <v>17</v>
      </c>
      <c r="L139" s="45"/>
    </row>
    <row r="140" spans="1:12" ht="11.1" customHeight="1" x14ac:dyDescent="0.2">
      <c r="A140" s="14" t="s">
        <v>90</v>
      </c>
      <c r="B140" s="67">
        <v>1068</v>
      </c>
      <c r="C140" s="89">
        <v>63.727528089887635</v>
      </c>
      <c r="D140" s="6">
        <v>42</v>
      </c>
      <c r="E140" s="76">
        <f t="shared" si="2"/>
        <v>25.428571428571427</v>
      </c>
      <c r="F140" s="115">
        <v>63398</v>
      </c>
      <c r="G140" s="47">
        <v>59.361423220973784</v>
      </c>
      <c r="H140" s="16">
        <v>41</v>
      </c>
      <c r="I140" s="7">
        <v>46</v>
      </c>
      <c r="J140" s="6">
        <v>39</v>
      </c>
      <c r="L140" s="45"/>
    </row>
    <row r="141" spans="1:12" ht="11.1" customHeight="1" x14ac:dyDescent="0.2">
      <c r="A141" s="14" t="s">
        <v>91</v>
      </c>
      <c r="B141" s="67">
        <v>1202</v>
      </c>
      <c r="C141" s="89">
        <v>57.572379367720465</v>
      </c>
      <c r="D141" s="6">
        <v>86</v>
      </c>
      <c r="E141" s="76">
        <f t="shared" si="2"/>
        <v>13.976744186046512</v>
      </c>
      <c r="F141" s="115">
        <v>34345</v>
      </c>
      <c r="G141" s="47">
        <v>28.573211314475873</v>
      </c>
      <c r="H141" s="16">
        <v>85</v>
      </c>
      <c r="I141" s="7">
        <v>75</v>
      </c>
      <c r="J141" s="6">
        <v>14</v>
      </c>
      <c r="L141" s="45"/>
    </row>
    <row r="142" spans="1:12" ht="11.1" customHeight="1" x14ac:dyDescent="0.2">
      <c r="A142" s="14" t="s">
        <v>92</v>
      </c>
      <c r="B142" s="67">
        <v>525</v>
      </c>
      <c r="C142" s="89">
        <v>58.285714285714285</v>
      </c>
      <c r="D142" s="6">
        <v>25</v>
      </c>
      <c r="E142" s="76">
        <f t="shared" si="2"/>
        <v>21</v>
      </c>
      <c r="F142" s="115">
        <v>17584</v>
      </c>
      <c r="G142" s="47">
        <v>33.493333333333332</v>
      </c>
      <c r="H142" s="16">
        <v>24</v>
      </c>
      <c r="I142" s="7">
        <v>25</v>
      </c>
      <c r="J142" s="6">
        <v>9</v>
      </c>
      <c r="L142" s="45"/>
    </row>
    <row r="143" spans="1:12" ht="14.1" customHeight="1" x14ac:dyDescent="0.2">
      <c r="A143" s="9" t="s">
        <v>230</v>
      </c>
      <c r="B143" s="66">
        <v>6142</v>
      </c>
      <c r="C143" s="94">
        <v>55.546239010094432</v>
      </c>
      <c r="D143" s="4">
        <v>438</v>
      </c>
      <c r="E143" s="75">
        <f t="shared" si="2"/>
        <v>14.02283105022831</v>
      </c>
      <c r="F143" s="114">
        <v>305072</v>
      </c>
      <c r="G143" s="51">
        <v>49.669814392705959</v>
      </c>
      <c r="H143" s="101">
        <v>361</v>
      </c>
      <c r="I143" s="5">
        <v>224</v>
      </c>
      <c r="J143" s="4">
        <v>54</v>
      </c>
      <c r="L143" s="45"/>
    </row>
    <row r="144" spans="1:12" ht="11.1" customHeight="1" x14ac:dyDescent="0.2">
      <c r="A144" s="14" t="s">
        <v>93</v>
      </c>
      <c r="B144" s="67">
        <v>349</v>
      </c>
      <c r="C144" s="89">
        <v>57.638968481375358</v>
      </c>
      <c r="D144" s="6">
        <v>22</v>
      </c>
      <c r="E144" s="76">
        <f t="shared" si="2"/>
        <v>15.863636363636363</v>
      </c>
      <c r="F144" s="115">
        <v>19443</v>
      </c>
      <c r="G144" s="47">
        <v>55.710601719197705</v>
      </c>
      <c r="H144" s="16">
        <v>22</v>
      </c>
      <c r="I144" s="7">
        <v>22</v>
      </c>
      <c r="J144" s="6" t="s">
        <v>3</v>
      </c>
      <c r="L144" s="45"/>
    </row>
    <row r="145" spans="1:12" ht="11.1" customHeight="1" x14ac:dyDescent="0.2">
      <c r="A145" s="14" t="s">
        <v>94</v>
      </c>
      <c r="B145" s="67">
        <v>673</v>
      </c>
      <c r="C145" s="89">
        <v>44.487369985141157</v>
      </c>
      <c r="D145" s="6">
        <v>36</v>
      </c>
      <c r="E145" s="76">
        <f t="shared" si="2"/>
        <v>18.694444444444443</v>
      </c>
      <c r="F145" s="115">
        <v>28315</v>
      </c>
      <c r="G145" s="47">
        <v>42.072808320950969</v>
      </c>
      <c r="H145" s="16">
        <v>35</v>
      </c>
      <c r="I145" s="7">
        <v>29</v>
      </c>
      <c r="J145" s="6">
        <v>11</v>
      </c>
      <c r="L145" s="45"/>
    </row>
    <row r="146" spans="1:12" ht="11.1" customHeight="1" x14ac:dyDescent="0.2">
      <c r="A146" s="14" t="s">
        <v>95</v>
      </c>
      <c r="B146" s="67">
        <v>358</v>
      </c>
      <c r="C146" s="89">
        <v>56.620111731843572</v>
      </c>
      <c r="D146" s="6">
        <v>27</v>
      </c>
      <c r="E146" s="76">
        <f t="shared" si="2"/>
        <v>13.25925925925926</v>
      </c>
      <c r="F146" s="115">
        <v>13183</v>
      </c>
      <c r="G146" s="47">
        <v>36.824022346368714</v>
      </c>
      <c r="H146" s="16">
        <v>28</v>
      </c>
      <c r="I146" s="7">
        <v>15</v>
      </c>
      <c r="J146" s="6" t="s">
        <v>3</v>
      </c>
      <c r="L146" s="45"/>
    </row>
    <row r="147" spans="1:12" ht="11.1" customHeight="1" x14ac:dyDescent="0.2">
      <c r="A147" s="14" t="s">
        <v>96</v>
      </c>
      <c r="B147" s="67">
        <v>581</v>
      </c>
      <c r="C147" s="89">
        <v>57.108433734939766</v>
      </c>
      <c r="D147" s="6">
        <v>32</v>
      </c>
      <c r="E147" s="76">
        <f t="shared" si="2"/>
        <v>18.15625</v>
      </c>
      <c r="F147" s="115">
        <v>18983</v>
      </c>
      <c r="G147" s="47">
        <v>32.672977624784856</v>
      </c>
      <c r="H147" s="16">
        <v>32</v>
      </c>
      <c r="I147" s="7">
        <v>13</v>
      </c>
      <c r="J147" s="6">
        <v>6</v>
      </c>
      <c r="L147" s="45"/>
    </row>
    <row r="148" spans="1:12" ht="11.1" customHeight="1" x14ac:dyDescent="0.2">
      <c r="A148" s="14" t="s">
        <v>97</v>
      </c>
      <c r="B148" s="67">
        <v>426</v>
      </c>
      <c r="C148" s="89">
        <v>61.636150234741784</v>
      </c>
      <c r="D148" s="6">
        <v>42</v>
      </c>
      <c r="E148" s="76">
        <f t="shared" si="2"/>
        <v>10.142857142857142</v>
      </c>
      <c r="F148" s="115">
        <v>31117</v>
      </c>
      <c r="G148" s="47">
        <v>73.044600938967136</v>
      </c>
      <c r="H148" s="16">
        <v>42</v>
      </c>
      <c r="I148" s="7">
        <v>37</v>
      </c>
      <c r="J148" s="6" t="s">
        <v>3</v>
      </c>
      <c r="L148" s="45"/>
    </row>
    <row r="149" spans="1:12" ht="11.1" customHeight="1" x14ac:dyDescent="0.2">
      <c r="A149" s="14" t="s">
        <v>98</v>
      </c>
      <c r="B149" s="67">
        <v>553</v>
      </c>
      <c r="C149" s="89">
        <v>33.321880650994572</v>
      </c>
      <c r="D149" s="6">
        <v>33</v>
      </c>
      <c r="E149" s="76">
        <f t="shared" si="2"/>
        <v>16.757575757575758</v>
      </c>
      <c r="F149" s="115">
        <v>29070</v>
      </c>
      <c r="G149" s="47">
        <v>52.56781193490054</v>
      </c>
      <c r="H149" s="16">
        <v>24</v>
      </c>
      <c r="I149" s="7">
        <v>15</v>
      </c>
      <c r="J149" s="6" t="s">
        <v>3</v>
      </c>
      <c r="L149" s="45"/>
    </row>
    <row r="150" spans="1:12" ht="11.1" customHeight="1" x14ac:dyDescent="0.2">
      <c r="A150" s="14" t="s">
        <v>99</v>
      </c>
      <c r="B150" s="67">
        <v>827</v>
      </c>
      <c r="C150" s="89">
        <v>46.266021765417172</v>
      </c>
      <c r="D150" s="6">
        <v>80</v>
      </c>
      <c r="E150" s="76">
        <f t="shared" si="2"/>
        <v>10.3375</v>
      </c>
      <c r="F150" s="115">
        <v>40178</v>
      </c>
      <c r="G150" s="47">
        <v>48.582829504232166</v>
      </c>
      <c r="H150" s="16">
        <v>74</v>
      </c>
      <c r="I150" s="7">
        <v>30</v>
      </c>
      <c r="J150" s="6">
        <v>6</v>
      </c>
      <c r="L150" s="45"/>
    </row>
    <row r="151" spans="1:12" ht="11.1" customHeight="1" x14ac:dyDescent="0.2">
      <c r="A151" s="14" t="s">
        <v>100</v>
      </c>
      <c r="B151" s="67">
        <v>1059</v>
      </c>
      <c r="C151" s="89">
        <v>76.469310670443818</v>
      </c>
      <c r="D151" s="6">
        <v>101</v>
      </c>
      <c r="E151" s="76">
        <f t="shared" si="2"/>
        <v>10.485148514851485</v>
      </c>
      <c r="F151" s="115">
        <v>28048</v>
      </c>
      <c r="G151" s="47">
        <v>26.485363550519359</v>
      </c>
      <c r="H151" s="16">
        <v>53</v>
      </c>
      <c r="I151" s="7">
        <v>12</v>
      </c>
      <c r="J151" s="6">
        <v>11</v>
      </c>
      <c r="L151" s="45"/>
    </row>
    <row r="152" spans="1:12" ht="11.1" customHeight="1" x14ac:dyDescent="0.2">
      <c r="A152" s="14" t="s">
        <v>101</v>
      </c>
      <c r="B152" s="67">
        <v>667</v>
      </c>
      <c r="C152" s="89">
        <v>54.734632683658177</v>
      </c>
      <c r="D152" s="6">
        <v>41</v>
      </c>
      <c r="E152" s="76">
        <f t="shared" si="2"/>
        <v>16.26829268292683</v>
      </c>
      <c r="F152" s="115">
        <v>81323</v>
      </c>
      <c r="G152" s="47">
        <v>121.92353823088456</v>
      </c>
      <c r="H152" s="16">
        <v>31</v>
      </c>
      <c r="I152" s="7">
        <v>31</v>
      </c>
      <c r="J152" s="6">
        <v>14</v>
      </c>
      <c r="L152" s="45"/>
    </row>
    <row r="153" spans="1:12" ht="11.1" customHeight="1" x14ac:dyDescent="0.2">
      <c r="A153" s="14" t="s">
        <v>102</v>
      </c>
      <c r="B153" s="67">
        <v>647</v>
      </c>
      <c r="C153" s="89">
        <v>57.533230293663067</v>
      </c>
      <c r="D153" s="6">
        <v>24</v>
      </c>
      <c r="E153" s="76">
        <f t="shared" si="2"/>
        <v>26.958333333333332</v>
      </c>
      <c r="F153" s="115">
        <v>15412</v>
      </c>
      <c r="G153" s="47">
        <v>23.820710973724886</v>
      </c>
      <c r="H153" s="16">
        <v>20</v>
      </c>
      <c r="I153" s="7">
        <v>20</v>
      </c>
      <c r="J153" s="6">
        <v>6</v>
      </c>
      <c r="L153" s="45"/>
    </row>
    <row r="154" spans="1:12" ht="14.1" customHeight="1" x14ac:dyDescent="0.2">
      <c r="A154" s="9" t="s">
        <v>231</v>
      </c>
      <c r="B154" s="66">
        <v>3016</v>
      </c>
      <c r="C154" s="94">
        <v>59.281830238726791</v>
      </c>
      <c r="D154" s="4">
        <v>206</v>
      </c>
      <c r="E154" s="75">
        <f t="shared" si="2"/>
        <v>14.640776699029127</v>
      </c>
      <c r="F154" s="114">
        <v>220094</v>
      </c>
      <c r="G154" s="51">
        <v>72.975464190981427</v>
      </c>
      <c r="H154" s="101">
        <v>194</v>
      </c>
      <c r="I154" s="5">
        <v>176</v>
      </c>
      <c r="J154" s="4">
        <v>78</v>
      </c>
      <c r="L154" s="45"/>
    </row>
    <row r="155" spans="1:12" ht="11.1" customHeight="1" x14ac:dyDescent="0.2">
      <c r="A155" s="14" t="s">
        <v>103</v>
      </c>
      <c r="B155" s="67">
        <v>836</v>
      </c>
      <c r="C155" s="89">
        <v>65.52153110047847</v>
      </c>
      <c r="D155" s="6">
        <v>63</v>
      </c>
      <c r="E155" s="76">
        <f t="shared" si="2"/>
        <v>13.269841269841271</v>
      </c>
      <c r="F155" s="115">
        <v>46092</v>
      </c>
      <c r="G155" s="47">
        <v>55.133971291866025</v>
      </c>
      <c r="H155" s="16">
        <v>61</v>
      </c>
      <c r="I155" s="7">
        <v>53</v>
      </c>
      <c r="J155" s="6">
        <v>23</v>
      </c>
      <c r="L155" s="45"/>
    </row>
    <row r="156" spans="1:12" ht="11.1" customHeight="1" x14ac:dyDescent="0.2">
      <c r="A156" s="14" t="s">
        <v>104</v>
      </c>
      <c r="B156" s="67">
        <v>1090</v>
      </c>
      <c r="C156" s="89">
        <v>47.076146788990826</v>
      </c>
      <c r="D156" s="6">
        <v>49</v>
      </c>
      <c r="E156" s="76">
        <f t="shared" si="2"/>
        <v>22.244897959183675</v>
      </c>
      <c r="F156" s="115">
        <v>34279</v>
      </c>
      <c r="G156" s="47">
        <v>31.448623853211011</v>
      </c>
      <c r="H156" s="16">
        <v>42</v>
      </c>
      <c r="I156" s="7">
        <v>18</v>
      </c>
      <c r="J156" s="6">
        <v>16</v>
      </c>
      <c r="L156" s="45"/>
    </row>
    <row r="157" spans="1:12" ht="11.1" customHeight="1" x14ac:dyDescent="0.2">
      <c r="A157" s="14" t="s">
        <v>105</v>
      </c>
      <c r="B157" s="67">
        <v>454</v>
      </c>
      <c r="C157" s="89">
        <v>63.094713656387668</v>
      </c>
      <c r="D157" s="6">
        <v>36</v>
      </c>
      <c r="E157" s="76">
        <f t="shared" si="2"/>
        <v>12.611111111111111</v>
      </c>
      <c r="F157" s="115">
        <v>23189</v>
      </c>
      <c r="G157" s="47">
        <v>51.077092511013213</v>
      </c>
      <c r="H157" s="16">
        <v>34</v>
      </c>
      <c r="I157" s="7">
        <v>36</v>
      </c>
      <c r="J157" s="6">
        <v>9</v>
      </c>
      <c r="L157" s="45"/>
    </row>
    <row r="158" spans="1:12" ht="11.1" customHeight="1" x14ac:dyDescent="0.2">
      <c r="A158" s="14" t="s">
        <v>106</v>
      </c>
      <c r="B158" s="67">
        <v>636</v>
      </c>
      <c r="C158" s="89">
        <v>69.276729559748432</v>
      </c>
      <c r="D158" s="6">
        <v>58</v>
      </c>
      <c r="E158" s="76">
        <f t="shared" si="2"/>
        <v>10.96551724137931</v>
      </c>
      <c r="F158" s="115">
        <v>116534</v>
      </c>
      <c r="G158" s="47">
        <v>183.22955974842768</v>
      </c>
      <c r="H158" s="16">
        <v>57</v>
      </c>
      <c r="I158" s="7">
        <v>69</v>
      </c>
      <c r="J158" s="6">
        <v>30</v>
      </c>
      <c r="L158" s="45"/>
    </row>
    <row r="159" spans="1:12" s="30" customFormat="1" ht="6.95" customHeight="1" x14ac:dyDescent="0.2">
      <c r="A159" s="31"/>
      <c r="B159" s="65"/>
      <c r="C159" s="84"/>
      <c r="D159" s="54"/>
      <c r="E159" s="54"/>
      <c r="F159" s="36"/>
      <c r="G159" s="55"/>
      <c r="H159" s="102"/>
      <c r="I159" s="54"/>
      <c r="J159" s="54"/>
      <c r="K159" s="20"/>
    </row>
    <row r="160" spans="1:12" s="32" customFormat="1" ht="12" customHeight="1" x14ac:dyDescent="0.2">
      <c r="A160" s="26" t="s">
        <v>195</v>
      </c>
      <c r="B160" s="56"/>
      <c r="C160" s="84"/>
      <c r="D160" s="57"/>
      <c r="E160" s="57"/>
      <c r="F160" s="58"/>
      <c r="G160" s="59"/>
      <c r="H160" s="103"/>
      <c r="I160" s="57"/>
      <c r="J160" s="57"/>
      <c r="K160" s="33"/>
      <c r="L160" s="27"/>
    </row>
    <row r="161" spans="1:12" s="32" customFormat="1" ht="12" customHeight="1" x14ac:dyDescent="0.2">
      <c r="A161" s="29" t="s">
        <v>196</v>
      </c>
      <c r="B161" s="60"/>
      <c r="C161" s="84"/>
      <c r="D161" s="57"/>
      <c r="E161" s="57"/>
      <c r="F161" s="58"/>
      <c r="G161" s="59"/>
      <c r="H161" s="103"/>
      <c r="I161" s="57"/>
      <c r="J161" s="57"/>
      <c r="K161" s="33"/>
      <c r="L161" s="27"/>
    </row>
    <row r="162" spans="1:12" s="42" customFormat="1" ht="12" customHeight="1" x14ac:dyDescent="0.2">
      <c r="A162" s="29" t="s">
        <v>247</v>
      </c>
      <c r="B162" s="60"/>
      <c r="C162" s="84"/>
      <c r="D162" s="61"/>
      <c r="E162" s="61"/>
      <c r="F162" s="62"/>
      <c r="G162" s="63"/>
      <c r="H162" s="104"/>
      <c r="I162" s="61"/>
      <c r="J162" s="61"/>
      <c r="K162" s="38"/>
      <c r="L162" s="41"/>
    </row>
    <row r="163" spans="1:12" s="42" customFormat="1" ht="9.9499999999999993" customHeight="1" x14ac:dyDescent="0.2">
      <c r="A163" s="43" t="s">
        <v>206</v>
      </c>
      <c r="B163" s="64"/>
      <c r="C163" s="84"/>
      <c r="D163" s="61"/>
      <c r="E163" s="61"/>
      <c r="F163" s="62"/>
      <c r="G163" s="63"/>
      <c r="H163" s="104"/>
      <c r="I163" s="61"/>
      <c r="J163" s="61"/>
      <c r="K163" s="38"/>
      <c r="L163" s="41"/>
    </row>
    <row r="164" spans="1:12" ht="15.95" customHeight="1" x14ac:dyDescent="0.2">
      <c r="A164" s="9" t="s">
        <v>232</v>
      </c>
      <c r="B164" s="66">
        <v>3922</v>
      </c>
      <c r="C164" s="94">
        <v>48.788628250892401</v>
      </c>
      <c r="D164" s="4">
        <v>359</v>
      </c>
      <c r="E164" s="75">
        <f t="shared" ref="E164:E206" si="3">B164/D164</f>
        <v>10.924791086350975</v>
      </c>
      <c r="F164" s="114">
        <v>296761</v>
      </c>
      <c r="G164" s="51">
        <v>75.665731769505356</v>
      </c>
      <c r="H164" s="101">
        <v>305</v>
      </c>
      <c r="I164" s="5">
        <v>147</v>
      </c>
      <c r="J164" s="4">
        <v>81</v>
      </c>
      <c r="L164" s="45"/>
    </row>
    <row r="165" spans="1:12" x14ac:dyDescent="0.2">
      <c r="A165" s="14" t="s">
        <v>107</v>
      </c>
      <c r="B165" s="67">
        <v>239</v>
      </c>
      <c r="C165" s="89">
        <v>42.96652719665272</v>
      </c>
      <c r="D165" s="6">
        <v>14</v>
      </c>
      <c r="E165" s="76">
        <f t="shared" si="3"/>
        <v>17.071428571428573</v>
      </c>
      <c r="F165" s="115">
        <v>26481</v>
      </c>
      <c r="G165" s="47">
        <v>110.79916317991632</v>
      </c>
      <c r="H165" s="16">
        <v>13</v>
      </c>
      <c r="I165" s="7">
        <v>10</v>
      </c>
      <c r="J165" s="6">
        <v>8</v>
      </c>
      <c r="L165" s="45"/>
    </row>
    <row r="166" spans="1:12" x14ac:dyDescent="0.2">
      <c r="A166" s="14" t="s">
        <v>108</v>
      </c>
      <c r="B166" s="67">
        <v>1530</v>
      </c>
      <c r="C166" s="89">
        <v>46.948366013071897</v>
      </c>
      <c r="D166" s="6">
        <v>92</v>
      </c>
      <c r="E166" s="76">
        <f t="shared" si="3"/>
        <v>16.630434782608695</v>
      </c>
      <c r="F166" s="115">
        <v>120304</v>
      </c>
      <c r="G166" s="47">
        <v>78.630065359477129</v>
      </c>
      <c r="H166" s="16">
        <v>84</v>
      </c>
      <c r="I166" s="7">
        <v>69</v>
      </c>
      <c r="J166" s="6">
        <v>29</v>
      </c>
      <c r="L166" s="45"/>
    </row>
    <row r="167" spans="1:12" x14ac:dyDescent="0.2">
      <c r="A167" s="14" t="s">
        <v>109</v>
      </c>
      <c r="B167" s="67">
        <v>742</v>
      </c>
      <c r="C167" s="89">
        <v>48.839622641509429</v>
      </c>
      <c r="D167" s="6">
        <v>99</v>
      </c>
      <c r="E167" s="76">
        <f t="shared" si="3"/>
        <v>7.4949494949494948</v>
      </c>
      <c r="F167" s="115">
        <v>92471</v>
      </c>
      <c r="G167" s="47">
        <v>124.62398921832884</v>
      </c>
      <c r="H167" s="16">
        <v>99</v>
      </c>
      <c r="I167" s="7">
        <v>26</v>
      </c>
      <c r="J167" s="6">
        <v>16</v>
      </c>
      <c r="L167" s="45"/>
    </row>
    <row r="168" spans="1:12" x14ac:dyDescent="0.2">
      <c r="A168" s="14" t="s">
        <v>110</v>
      </c>
      <c r="B168" s="67">
        <v>670</v>
      </c>
      <c r="C168" s="89">
        <v>49.717910447761184</v>
      </c>
      <c r="D168" s="6">
        <v>61</v>
      </c>
      <c r="E168" s="76">
        <f t="shared" si="3"/>
        <v>10.983606557377049</v>
      </c>
      <c r="F168" s="115">
        <v>26077</v>
      </c>
      <c r="G168" s="47">
        <v>38.920895522388058</v>
      </c>
      <c r="H168" s="16">
        <v>51</v>
      </c>
      <c r="I168" s="7">
        <v>18</v>
      </c>
      <c r="J168" s="6">
        <v>15</v>
      </c>
      <c r="L168" s="45"/>
    </row>
    <row r="169" spans="1:12" x14ac:dyDescent="0.2">
      <c r="A169" s="14" t="s">
        <v>111</v>
      </c>
      <c r="B169" s="67">
        <v>742</v>
      </c>
      <c r="C169" s="89">
        <v>53.502695417789752</v>
      </c>
      <c r="D169" s="6">
        <v>93</v>
      </c>
      <c r="E169" s="76">
        <f t="shared" si="3"/>
        <v>7.978494623655914</v>
      </c>
      <c r="F169" s="115">
        <v>31428</v>
      </c>
      <c r="G169" s="47">
        <v>42.355795148247978</v>
      </c>
      <c r="H169" s="16">
        <v>58</v>
      </c>
      <c r="I169" s="7">
        <v>24</v>
      </c>
      <c r="J169" s="6">
        <v>13</v>
      </c>
      <c r="L169" s="45"/>
    </row>
    <row r="170" spans="1:12" ht="15.95" customHeight="1" x14ac:dyDescent="0.2">
      <c r="A170" s="9" t="s">
        <v>233</v>
      </c>
      <c r="B170" s="66">
        <v>2664</v>
      </c>
      <c r="C170" s="94">
        <v>58.742867867867865</v>
      </c>
      <c r="D170" s="4">
        <v>296</v>
      </c>
      <c r="E170" s="75">
        <f t="shared" si="3"/>
        <v>9</v>
      </c>
      <c r="F170" s="114">
        <v>251352</v>
      </c>
      <c r="G170" s="51">
        <v>94.351351351351354</v>
      </c>
      <c r="H170" s="101">
        <v>286</v>
      </c>
      <c r="I170" s="5">
        <v>204</v>
      </c>
      <c r="J170" s="4">
        <v>74</v>
      </c>
      <c r="L170" s="45"/>
    </row>
    <row r="171" spans="1:12" x14ac:dyDescent="0.2">
      <c r="A171" s="14" t="s">
        <v>112</v>
      </c>
      <c r="B171" s="67">
        <v>387</v>
      </c>
      <c r="C171" s="89">
        <v>56.015503875968989</v>
      </c>
      <c r="D171" s="6">
        <v>55</v>
      </c>
      <c r="E171" s="76">
        <f t="shared" si="3"/>
        <v>7.0363636363636362</v>
      </c>
      <c r="F171" s="115">
        <v>28218</v>
      </c>
      <c r="G171" s="47">
        <v>72.914728682170548</v>
      </c>
      <c r="H171" s="16">
        <v>51</v>
      </c>
      <c r="I171" s="7">
        <v>53</v>
      </c>
      <c r="J171" s="6">
        <v>12</v>
      </c>
      <c r="L171" s="45"/>
    </row>
    <row r="172" spans="1:12" x14ac:dyDescent="0.2">
      <c r="A172" s="14" t="s">
        <v>113</v>
      </c>
      <c r="B172" s="67">
        <v>606</v>
      </c>
      <c r="C172" s="89">
        <v>52.699669966996701</v>
      </c>
      <c r="D172" s="6">
        <v>58</v>
      </c>
      <c r="E172" s="76">
        <f t="shared" si="3"/>
        <v>10.448275862068966</v>
      </c>
      <c r="F172" s="115">
        <v>17692</v>
      </c>
      <c r="G172" s="47">
        <v>29.194719471947195</v>
      </c>
      <c r="H172" s="16">
        <v>61</v>
      </c>
      <c r="I172" s="7">
        <v>35</v>
      </c>
      <c r="J172" s="6">
        <v>11</v>
      </c>
      <c r="L172" s="45"/>
    </row>
    <row r="173" spans="1:12" x14ac:dyDescent="0.2">
      <c r="A173" s="14" t="s">
        <v>114</v>
      </c>
      <c r="B173" s="67">
        <v>249</v>
      </c>
      <c r="C173" s="89">
        <v>69.975903614457835</v>
      </c>
      <c r="D173" s="6">
        <v>21</v>
      </c>
      <c r="E173" s="76">
        <f t="shared" si="3"/>
        <v>11.857142857142858</v>
      </c>
      <c r="F173" s="115">
        <v>19157</v>
      </c>
      <c r="G173" s="47">
        <v>76.935742971887549</v>
      </c>
      <c r="H173" s="16">
        <v>21</v>
      </c>
      <c r="I173" s="7">
        <v>21</v>
      </c>
      <c r="J173" s="6">
        <v>6</v>
      </c>
      <c r="L173" s="45"/>
    </row>
    <row r="174" spans="1:12" x14ac:dyDescent="0.2">
      <c r="A174" s="14" t="s">
        <v>115</v>
      </c>
      <c r="B174" s="67">
        <v>850</v>
      </c>
      <c r="C174" s="89">
        <v>58.011764705882364</v>
      </c>
      <c r="D174" s="6">
        <v>101</v>
      </c>
      <c r="E174" s="76">
        <f t="shared" si="3"/>
        <v>8.4158415841584162</v>
      </c>
      <c r="F174" s="115">
        <v>129370</v>
      </c>
      <c r="G174" s="47">
        <v>152.19999999999999</v>
      </c>
      <c r="H174" s="16">
        <v>92</v>
      </c>
      <c r="I174" s="7">
        <v>54</v>
      </c>
      <c r="J174" s="6">
        <v>21</v>
      </c>
      <c r="L174" s="45"/>
    </row>
    <row r="175" spans="1:12" x14ac:dyDescent="0.2">
      <c r="A175" s="14" t="s">
        <v>116</v>
      </c>
      <c r="B175" s="67">
        <v>448</v>
      </c>
      <c r="C175" s="89">
        <v>63.113839285714285</v>
      </c>
      <c r="D175" s="6">
        <v>51</v>
      </c>
      <c r="E175" s="76">
        <f t="shared" si="3"/>
        <v>8.7843137254901968</v>
      </c>
      <c r="F175" s="115">
        <v>46758</v>
      </c>
      <c r="G175" s="47">
        <v>104.37053571428571</v>
      </c>
      <c r="H175" s="16">
        <v>49</v>
      </c>
      <c r="I175" s="7">
        <v>31</v>
      </c>
      <c r="J175" s="6">
        <v>19</v>
      </c>
      <c r="L175" s="45"/>
    </row>
    <row r="176" spans="1:12" x14ac:dyDescent="0.2">
      <c r="A176" s="14" t="s">
        <v>117</v>
      </c>
      <c r="B176" s="67">
        <v>124</v>
      </c>
      <c r="C176" s="89">
        <v>63.451612903225808</v>
      </c>
      <c r="D176" s="6">
        <v>10</v>
      </c>
      <c r="E176" s="76">
        <f t="shared" si="3"/>
        <v>12.4</v>
      </c>
      <c r="F176" s="115">
        <v>10157</v>
      </c>
      <c r="G176" s="47">
        <v>81.911290322580641</v>
      </c>
      <c r="H176" s="16">
        <v>12</v>
      </c>
      <c r="I176" s="7">
        <v>10</v>
      </c>
      <c r="J176" s="6">
        <v>5</v>
      </c>
      <c r="L176" s="45"/>
    </row>
    <row r="177" spans="1:12" ht="15.95" customHeight="1" x14ac:dyDescent="0.2">
      <c r="A177" s="9" t="s">
        <v>234</v>
      </c>
      <c r="B177" s="66">
        <v>2727</v>
      </c>
      <c r="C177" s="94">
        <v>63.810414374770808</v>
      </c>
      <c r="D177" s="4">
        <v>285</v>
      </c>
      <c r="E177" s="75">
        <f t="shared" si="3"/>
        <v>9.5684210526315798</v>
      </c>
      <c r="F177" s="114">
        <v>378059</v>
      </c>
      <c r="G177" s="51">
        <v>138.63549688302163</v>
      </c>
      <c r="H177" s="101">
        <v>277</v>
      </c>
      <c r="I177" s="5">
        <v>222</v>
      </c>
      <c r="J177" s="4">
        <v>66</v>
      </c>
      <c r="L177" s="45"/>
    </row>
    <row r="178" spans="1:12" x14ac:dyDescent="0.2">
      <c r="A178" s="92" t="s">
        <v>235</v>
      </c>
      <c r="B178" s="70">
        <v>596</v>
      </c>
      <c r="C178" s="96">
        <v>61.719458533472171</v>
      </c>
      <c r="D178" s="8">
        <v>74</v>
      </c>
      <c r="E178" s="97">
        <f t="shared" si="3"/>
        <v>8.0540540540540544</v>
      </c>
      <c r="F178" s="116">
        <v>254164</v>
      </c>
      <c r="G178" s="98">
        <v>426.44966442953017</v>
      </c>
      <c r="H178" s="78">
        <v>71</v>
      </c>
      <c r="I178" s="79" t="s">
        <v>3</v>
      </c>
      <c r="J178" s="8" t="s">
        <v>3</v>
      </c>
      <c r="L178" s="45"/>
    </row>
    <row r="179" spans="1:12" customFormat="1" ht="12.75" x14ac:dyDescent="0.2">
      <c r="A179" s="93" t="s">
        <v>201</v>
      </c>
      <c r="B179" s="71">
        <v>49</v>
      </c>
      <c r="C179" s="90">
        <v>44.0625</v>
      </c>
      <c r="D179" s="74">
        <v>2</v>
      </c>
      <c r="E179" s="76">
        <f t="shared" si="3"/>
        <v>24.5</v>
      </c>
      <c r="F179" s="115">
        <v>88439</v>
      </c>
      <c r="G179" s="47">
        <v>1804.8775510204082</v>
      </c>
      <c r="H179" s="77">
        <v>5</v>
      </c>
      <c r="I179" s="79" t="s">
        <v>3</v>
      </c>
      <c r="J179" s="8" t="s">
        <v>3</v>
      </c>
      <c r="L179" s="45"/>
    </row>
    <row r="180" spans="1:12" customFormat="1" ht="12.75" x14ac:dyDescent="0.2">
      <c r="A180" s="93" t="s">
        <v>202</v>
      </c>
      <c r="B180" s="72">
        <v>145</v>
      </c>
      <c r="C180" s="90">
        <v>47.027475949892725</v>
      </c>
      <c r="D180" s="74">
        <v>18</v>
      </c>
      <c r="E180" s="76">
        <f t="shared" si="3"/>
        <v>8.0555555555555554</v>
      </c>
      <c r="F180" s="115">
        <v>15352</v>
      </c>
      <c r="G180" s="47">
        <v>105.87586206896552</v>
      </c>
      <c r="H180" s="77">
        <v>15</v>
      </c>
      <c r="I180" s="79" t="s">
        <v>3</v>
      </c>
      <c r="J180" s="8" t="s">
        <v>3</v>
      </c>
      <c r="L180" s="45"/>
    </row>
    <row r="181" spans="1:12" customFormat="1" ht="12.75" x14ac:dyDescent="0.2">
      <c r="A181" s="93" t="s">
        <v>203</v>
      </c>
      <c r="B181" s="72">
        <v>91</v>
      </c>
      <c r="C181" s="90">
        <v>71.023818670764499</v>
      </c>
      <c r="D181" s="74">
        <v>16</v>
      </c>
      <c r="E181" s="76">
        <f t="shared" si="3"/>
        <v>5.6875</v>
      </c>
      <c r="F181" s="115">
        <v>73288</v>
      </c>
      <c r="G181" s="47">
        <v>805.36263736263732</v>
      </c>
      <c r="H181" s="77">
        <v>13</v>
      </c>
      <c r="I181" s="79" t="s">
        <v>3</v>
      </c>
      <c r="J181" s="8" t="s">
        <v>3</v>
      </c>
      <c r="L181" s="45"/>
    </row>
    <row r="182" spans="1:12" customFormat="1" ht="12.75" x14ac:dyDescent="0.2">
      <c r="A182" s="93" t="s">
        <v>204</v>
      </c>
      <c r="B182" s="72">
        <v>137</v>
      </c>
      <c r="C182" s="90">
        <v>61.42339683391468</v>
      </c>
      <c r="D182" s="74">
        <v>14</v>
      </c>
      <c r="E182" s="76">
        <f t="shared" si="3"/>
        <v>9.7857142857142865</v>
      </c>
      <c r="F182" s="115">
        <v>43069</v>
      </c>
      <c r="G182" s="47">
        <v>314.37226277372264</v>
      </c>
      <c r="H182" s="77">
        <v>14</v>
      </c>
      <c r="I182" s="79">
        <v>14</v>
      </c>
      <c r="J182" s="8" t="s">
        <v>3</v>
      </c>
      <c r="L182" s="45"/>
    </row>
    <row r="183" spans="1:12" customFormat="1" ht="12.75" x14ac:dyDescent="0.2">
      <c r="A183" s="93" t="s">
        <v>205</v>
      </c>
      <c r="B183" s="72">
        <v>174</v>
      </c>
      <c r="C183" s="90">
        <v>69.867385682055797</v>
      </c>
      <c r="D183" s="74">
        <v>24</v>
      </c>
      <c r="E183" s="76">
        <f t="shared" si="3"/>
        <v>7.25</v>
      </c>
      <c r="F183" s="115">
        <v>34016</v>
      </c>
      <c r="G183" s="47">
        <v>195.49425287356323</v>
      </c>
      <c r="H183" s="77">
        <v>23</v>
      </c>
      <c r="I183" s="79" t="s">
        <v>3</v>
      </c>
      <c r="J183" s="8" t="s">
        <v>3</v>
      </c>
      <c r="L183" s="45"/>
    </row>
    <row r="184" spans="1:12" x14ac:dyDescent="0.2">
      <c r="A184" s="14" t="s">
        <v>118</v>
      </c>
      <c r="B184" s="67">
        <v>705</v>
      </c>
      <c r="C184" s="89">
        <v>63.995744680851061</v>
      </c>
      <c r="D184" s="6">
        <v>72</v>
      </c>
      <c r="E184" s="76">
        <f t="shared" si="3"/>
        <v>9.7916666666666661</v>
      </c>
      <c r="F184" s="115">
        <v>55094</v>
      </c>
      <c r="G184" s="47">
        <v>78.14751773049646</v>
      </c>
      <c r="H184" s="16">
        <v>72</v>
      </c>
      <c r="I184" s="7">
        <v>71</v>
      </c>
      <c r="J184" s="6">
        <v>24</v>
      </c>
      <c r="L184" s="45"/>
    </row>
    <row r="185" spans="1:12" x14ac:dyDescent="0.2">
      <c r="A185" s="14" t="s">
        <v>119</v>
      </c>
      <c r="B185" s="67">
        <v>325</v>
      </c>
      <c r="C185" s="89">
        <v>54.92</v>
      </c>
      <c r="D185" s="6">
        <v>34</v>
      </c>
      <c r="E185" s="76">
        <f t="shared" si="3"/>
        <v>9.5588235294117645</v>
      </c>
      <c r="F185" s="115">
        <v>9445</v>
      </c>
      <c r="G185" s="47">
        <v>29.061538461538461</v>
      </c>
      <c r="H185" s="16">
        <v>34</v>
      </c>
      <c r="I185" s="7">
        <v>34</v>
      </c>
      <c r="J185" s="6">
        <v>6</v>
      </c>
      <c r="L185" s="45"/>
    </row>
    <row r="186" spans="1:12" x14ac:dyDescent="0.2">
      <c r="A186" s="14" t="s">
        <v>120</v>
      </c>
      <c r="B186" s="67">
        <v>121</v>
      </c>
      <c r="C186" s="89">
        <v>76.148760330578511</v>
      </c>
      <c r="D186" s="6">
        <v>16</v>
      </c>
      <c r="E186" s="76">
        <f t="shared" si="3"/>
        <v>7.5625</v>
      </c>
      <c r="F186" s="115">
        <v>18645</v>
      </c>
      <c r="G186" s="47">
        <v>154.09090909090909</v>
      </c>
      <c r="H186" s="16">
        <v>16</v>
      </c>
      <c r="I186" s="7">
        <v>16</v>
      </c>
      <c r="J186" s="6">
        <v>4</v>
      </c>
      <c r="L186" s="45"/>
    </row>
    <row r="187" spans="1:12" x14ac:dyDescent="0.2">
      <c r="A187" s="14" t="s">
        <v>121</v>
      </c>
      <c r="B187" s="67">
        <v>193</v>
      </c>
      <c r="C187" s="89">
        <v>76.259067357512947</v>
      </c>
      <c r="D187" s="6">
        <v>27</v>
      </c>
      <c r="E187" s="76">
        <f t="shared" si="3"/>
        <v>7.1481481481481479</v>
      </c>
      <c r="F187" s="115">
        <v>14244</v>
      </c>
      <c r="G187" s="47">
        <v>73.803108808290162</v>
      </c>
      <c r="H187" s="16">
        <v>22</v>
      </c>
      <c r="I187" s="7">
        <v>27</v>
      </c>
      <c r="J187" s="6">
        <v>5</v>
      </c>
      <c r="L187" s="45"/>
    </row>
    <row r="188" spans="1:12" x14ac:dyDescent="0.2">
      <c r="A188" s="14" t="s">
        <v>122</v>
      </c>
      <c r="B188" s="67">
        <v>289</v>
      </c>
      <c r="C188" s="89">
        <v>59.636934892651425</v>
      </c>
      <c r="D188" s="6">
        <v>23</v>
      </c>
      <c r="E188" s="76">
        <f t="shared" si="3"/>
        <v>12.565217391304348</v>
      </c>
      <c r="F188" s="115">
        <v>10227</v>
      </c>
      <c r="G188" s="47">
        <v>35.387543252595158</v>
      </c>
      <c r="H188" s="16">
        <v>23</v>
      </c>
      <c r="I188" s="7">
        <v>23</v>
      </c>
      <c r="J188" s="6">
        <v>11</v>
      </c>
      <c r="L188" s="45"/>
    </row>
    <row r="189" spans="1:12" x14ac:dyDescent="0.2">
      <c r="A189" s="14" t="s">
        <v>123</v>
      </c>
      <c r="B189" s="67">
        <v>497</v>
      </c>
      <c r="C189" s="89">
        <v>65.131817998304328</v>
      </c>
      <c r="D189" s="6">
        <v>39</v>
      </c>
      <c r="E189" s="76">
        <f t="shared" si="3"/>
        <v>12.743589743589743</v>
      </c>
      <c r="F189" s="115">
        <v>16240</v>
      </c>
      <c r="G189" s="47">
        <v>32.676056338028168</v>
      </c>
      <c r="H189" s="16">
        <v>40</v>
      </c>
      <c r="I189" s="7">
        <v>37</v>
      </c>
      <c r="J189" s="6">
        <v>16</v>
      </c>
      <c r="L189" s="45"/>
    </row>
    <row r="190" spans="1:12" ht="15.95" customHeight="1" x14ac:dyDescent="0.2">
      <c r="A190" s="9" t="s">
        <v>236</v>
      </c>
      <c r="B190" s="66">
        <v>2229</v>
      </c>
      <c r="C190" s="94">
        <v>53.429070828072412</v>
      </c>
      <c r="D190" s="4">
        <v>267</v>
      </c>
      <c r="E190" s="75">
        <f t="shared" si="3"/>
        <v>8.3483146067415728</v>
      </c>
      <c r="F190" s="114">
        <v>98230</v>
      </c>
      <c r="G190" s="51">
        <v>44.069089277703007</v>
      </c>
      <c r="H190" s="101">
        <v>263</v>
      </c>
      <c r="I190" s="5">
        <v>181</v>
      </c>
      <c r="J190" s="4">
        <v>30</v>
      </c>
      <c r="L190" s="45"/>
    </row>
    <row r="191" spans="1:12" x14ac:dyDescent="0.2">
      <c r="A191" s="14" t="s">
        <v>124</v>
      </c>
      <c r="B191" s="67">
        <v>306</v>
      </c>
      <c r="C191" s="89">
        <v>58.701870910465914</v>
      </c>
      <c r="D191" s="6">
        <v>40</v>
      </c>
      <c r="E191" s="76">
        <f t="shared" si="3"/>
        <v>7.65</v>
      </c>
      <c r="F191" s="115">
        <v>12995</v>
      </c>
      <c r="G191" s="47">
        <v>42.467320261437905</v>
      </c>
      <c r="H191" s="16">
        <v>35</v>
      </c>
      <c r="I191" s="7">
        <v>30</v>
      </c>
      <c r="J191" s="6">
        <v>8</v>
      </c>
      <c r="L191" s="45"/>
    </row>
    <row r="192" spans="1:12" x14ac:dyDescent="0.2">
      <c r="A192" s="14" t="s">
        <v>125</v>
      </c>
      <c r="B192" s="67">
        <v>214</v>
      </c>
      <c r="C192" s="89">
        <v>83.070902823069034</v>
      </c>
      <c r="D192" s="6">
        <v>30</v>
      </c>
      <c r="E192" s="76">
        <f t="shared" si="3"/>
        <v>7.1333333333333337</v>
      </c>
      <c r="F192" s="115">
        <v>17647</v>
      </c>
      <c r="G192" s="47">
        <v>82.462616822429908</v>
      </c>
      <c r="H192" s="16">
        <v>29</v>
      </c>
      <c r="I192" s="7">
        <v>30</v>
      </c>
      <c r="J192" s="6">
        <v>3</v>
      </c>
      <c r="L192" s="45"/>
    </row>
    <row r="193" spans="1:12" x14ac:dyDescent="0.2">
      <c r="A193" s="14" t="s">
        <v>126</v>
      </c>
      <c r="B193" s="67">
        <v>950</v>
      </c>
      <c r="C193" s="89">
        <v>40.718562874251496</v>
      </c>
      <c r="D193" s="6">
        <v>90</v>
      </c>
      <c r="E193" s="76">
        <f t="shared" si="3"/>
        <v>10.555555555555555</v>
      </c>
      <c r="F193" s="115">
        <v>20361</v>
      </c>
      <c r="G193" s="47">
        <v>21.432631578947369</v>
      </c>
      <c r="H193" s="16">
        <v>95</v>
      </c>
      <c r="I193" s="7">
        <v>29</v>
      </c>
      <c r="J193" s="6">
        <v>12</v>
      </c>
      <c r="L193" s="45"/>
    </row>
    <row r="194" spans="1:12" x14ac:dyDescent="0.2">
      <c r="A194" s="14" t="s">
        <v>127</v>
      </c>
      <c r="B194" s="67">
        <v>759</v>
      </c>
      <c r="C194" s="89">
        <v>58.823762167295371</v>
      </c>
      <c r="D194" s="6">
        <v>107</v>
      </c>
      <c r="E194" s="76">
        <f t="shared" si="3"/>
        <v>7.0934579439252339</v>
      </c>
      <c r="F194" s="115">
        <v>47227</v>
      </c>
      <c r="G194" s="47">
        <v>62.222661396574438</v>
      </c>
      <c r="H194" s="16">
        <v>104</v>
      </c>
      <c r="I194" s="7">
        <v>92</v>
      </c>
      <c r="J194" s="6">
        <v>7</v>
      </c>
      <c r="L194" s="45"/>
    </row>
    <row r="195" spans="1:12" ht="15.95" customHeight="1" x14ac:dyDescent="0.2">
      <c r="A195" s="9" t="s">
        <v>237</v>
      </c>
      <c r="B195" s="66">
        <v>2761</v>
      </c>
      <c r="C195" s="94">
        <v>55.760956175298794</v>
      </c>
      <c r="D195" s="4">
        <v>214</v>
      </c>
      <c r="E195" s="75">
        <f t="shared" si="3"/>
        <v>12.901869158878505</v>
      </c>
      <c r="F195" s="114">
        <v>100133</v>
      </c>
      <c r="G195" s="51">
        <v>36.266932270916335</v>
      </c>
      <c r="H195" s="101">
        <v>216</v>
      </c>
      <c r="I195" s="5">
        <v>226</v>
      </c>
      <c r="J195" s="4">
        <v>45</v>
      </c>
      <c r="L195" s="45"/>
    </row>
    <row r="196" spans="1:12" x14ac:dyDescent="0.2">
      <c r="A196" s="14" t="s">
        <v>128</v>
      </c>
      <c r="B196" s="67">
        <v>529</v>
      </c>
      <c r="C196" s="89">
        <v>56.848771266540645</v>
      </c>
      <c r="D196" s="6">
        <v>53</v>
      </c>
      <c r="E196" s="76">
        <f t="shared" si="3"/>
        <v>9.9811320754716988</v>
      </c>
      <c r="F196" s="115">
        <v>14222</v>
      </c>
      <c r="G196" s="47">
        <v>26.884688090737239</v>
      </c>
      <c r="H196" s="16">
        <v>51</v>
      </c>
      <c r="I196" s="7">
        <v>53</v>
      </c>
      <c r="J196" s="6">
        <v>8</v>
      </c>
      <c r="L196" s="45"/>
    </row>
    <row r="197" spans="1:12" x14ac:dyDescent="0.2">
      <c r="A197" s="14" t="s">
        <v>129</v>
      </c>
      <c r="B197" s="67">
        <v>517</v>
      </c>
      <c r="C197" s="89">
        <v>48.30947775628627</v>
      </c>
      <c r="D197" s="6">
        <v>46</v>
      </c>
      <c r="E197" s="76">
        <f t="shared" si="3"/>
        <v>11.239130434782609</v>
      </c>
      <c r="F197" s="115">
        <v>13369</v>
      </c>
      <c r="G197" s="47">
        <v>25.858800773694391</v>
      </c>
      <c r="H197" s="16">
        <v>49</v>
      </c>
      <c r="I197" s="7">
        <v>44</v>
      </c>
      <c r="J197" s="6">
        <v>8</v>
      </c>
      <c r="L197" s="45"/>
    </row>
    <row r="198" spans="1:12" x14ac:dyDescent="0.2">
      <c r="A198" s="14" t="s">
        <v>130</v>
      </c>
      <c r="B198" s="67">
        <v>483</v>
      </c>
      <c r="C198" s="89">
        <v>60.014492753623188</v>
      </c>
      <c r="D198" s="6">
        <v>43</v>
      </c>
      <c r="E198" s="76">
        <f t="shared" si="3"/>
        <v>11.232558139534884</v>
      </c>
      <c r="F198" s="115">
        <v>10964</v>
      </c>
      <c r="G198" s="47">
        <v>22.699792960662524</v>
      </c>
      <c r="H198" s="16">
        <v>42</v>
      </c>
      <c r="I198" s="7">
        <v>42</v>
      </c>
      <c r="J198" s="6">
        <v>5</v>
      </c>
      <c r="L198" s="45"/>
    </row>
    <row r="199" spans="1:12" x14ac:dyDescent="0.2">
      <c r="A199" s="14" t="s">
        <v>131</v>
      </c>
      <c r="B199" s="67">
        <v>1232</v>
      </c>
      <c r="C199" s="89">
        <v>56.753246753246756</v>
      </c>
      <c r="D199" s="6">
        <v>72</v>
      </c>
      <c r="E199" s="76">
        <f t="shared" si="3"/>
        <v>17.111111111111111</v>
      </c>
      <c r="F199" s="115">
        <v>61578</v>
      </c>
      <c r="G199" s="47">
        <v>49.982142857142854</v>
      </c>
      <c r="H199" s="16">
        <v>74</v>
      </c>
      <c r="I199" s="7">
        <v>87</v>
      </c>
      <c r="J199" s="6">
        <v>24</v>
      </c>
      <c r="L199" s="45"/>
    </row>
    <row r="200" spans="1:12" ht="15.95" customHeight="1" x14ac:dyDescent="0.2">
      <c r="A200" s="9" t="s">
        <v>238</v>
      </c>
      <c r="B200" s="66">
        <v>2770</v>
      </c>
      <c r="C200" s="94">
        <v>55.736462093862819</v>
      </c>
      <c r="D200" s="4">
        <v>336</v>
      </c>
      <c r="E200" s="75">
        <f t="shared" si="3"/>
        <v>8.2440476190476186</v>
      </c>
      <c r="F200" s="114">
        <v>234018</v>
      </c>
      <c r="G200" s="51">
        <v>84.483032490974736</v>
      </c>
      <c r="H200" s="101">
        <v>318</v>
      </c>
      <c r="I200" s="5">
        <v>309</v>
      </c>
      <c r="J200" s="4">
        <v>56</v>
      </c>
      <c r="L200" s="45"/>
    </row>
    <row r="201" spans="1:12" x14ac:dyDescent="0.2">
      <c r="A201" s="14" t="s">
        <v>132</v>
      </c>
      <c r="B201" s="67">
        <v>264</v>
      </c>
      <c r="C201" s="89">
        <v>72.63636363636364</v>
      </c>
      <c r="D201" s="6">
        <v>36</v>
      </c>
      <c r="E201" s="76">
        <f t="shared" si="3"/>
        <v>7.333333333333333</v>
      </c>
      <c r="F201" s="115">
        <v>12322</v>
      </c>
      <c r="G201" s="47">
        <v>46.674242424242422</v>
      </c>
      <c r="H201" s="16">
        <v>36</v>
      </c>
      <c r="I201" s="7">
        <v>36</v>
      </c>
      <c r="J201" s="6">
        <v>4</v>
      </c>
      <c r="L201" s="45"/>
    </row>
    <row r="202" spans="1:12" x14ac:dyDescent="0.2">
      <c r="A202" s="14" t="s">
        <v>133</v>
      </c>
      <c r="B202" s="67">
        <v>308</v>
      </c>
      <c r="C202" s="89">
        <v>53.993506493506494</v>
      </c>
      <c r="D202" s="6">
        <v>48</v>
      </c>
      <c r="E202" s="76">
        <f t="shared" si="3"/>
        <v>6.416666666666667</v>
      </c>
      <c r="F202" s="115">
        <v>32163</v>
      </c>
      <c r="G202" s="47">
        <v>104.42532467532467</v>
      </c>
      <c r="H202" s="16">
        <v>47</v>
      </c>
      <c r="I202" s="7">
        <v>50</v>
      </c>
      <c r="J202" s="6">
        <v>10</v>
      </c>
      <c r="L202" s="45"/>
    </row>
    <row r="203" spans="1:12" x14ac:dyDescent="0.2">
      <c r="A203" s="14" t="s">
        <v>134</v>
      </c>
      <c r="B203" s="67">
        <v>337</v>
      </c>
      <c r="C203" s="89">
        <v>63.198813056379819</v>
      </c>
      <c r="D203" s="6">
        <v>39</v>
      </c>
      <c r="E203" s="76">
        <f t="shared" si="3"/>
        <v>8.6410256410256405</v>
      </c>
      <c r="F203" s="115">
        <v>24006</v>
      </c>
      <c r="G203" s="47">
        <v>71.234421364985167</v>
      </c>
      <c r="H203" s="16">
        <v>39</v>
      </c>
      <c r="I203" s="7">
        <v>37</v>
      </c>
      <c r="J203" s="6">
        <v>4</v>
      </c>
      <c r="L203" s="45"/>
    </row>
    <row r="204" spans="1:12" x14ac:dyDescent="0.2">
      <c r="A204" s="14" t="s">
        <v>135</v>
      </c>
      <c r="B204" s="67">
        <v>1025</v>
      </c>
      <c r="C204" s="89">
        <v>57.52878048780488</v>
      </c>
      <c r="D204" s="6">
        <v>144</v>
      </c>
      <c r="E204" s="76">
        <f t="shared" si="3"/>
        <v>7.1180555555555554</v>
      </c>
      <c r="F204" s="115">
        <v>153084</v>
      </c>
      <c r="G204" s="47">
        <v>149.35024390243902</v>
      </c>
      <c r="H204" s="16">
        <v>140</v>
      </c>
      <c r="I204" s="7">
        <v>138</v>
      </c>
      <c r="J204" s="6">
        <v>27</v>
      </c>
      <c r="L204" s="45"/>
    </row>
    <row r="205" spans="1:12" x14ac:dyDescent="0.2">
      <c r="A205" s="14" t="s">
        <v>136</v>
      </c>
      <c r="B205" s="67">
        <v>524</v>
      </c>
      <c r="C205" s="89">
        <v>42.889312977099237</v>
      </c>
      <c r="D205" s="6">
        <v>44</v>
      </c>
      <c r="E205" s="76">
        <f t="shared" si="3"/>
        <v>11.909090909090908</v>
      </c>
      <c r="F205" s="115">
        <v>10402</v>
      </c>
      <c r="G205" s="47">
        <v>19.851145038167939</v>
      </c>
      <c r="H205" s="16">
        <v>39</v>
      </c>
      <c r="I205" s="7">
        <v>34</v>
      </c>
      <c r="J205" s="6">
        <v>6</v>
      </c>
      <c r="L205" s="45"/>
    </row>
    <row r="206" spans="1:12" x14ac:dyDescent="0.2">
      <c r="A206" s="14" t="s">
        <v>137</v>
      </c>
      <c r="B206" s="67">
        <v>312</v>
      </c>
      <c r="C206" s="89">
        <v>50.785256410256409</v>
      </c>
      <c r="D206" s="6">
        <v>25</v>
      </c>
      <c r="E206" s="76">
        <f t="shared" si="3"/>
        <v>12.48</v>
      </c>
      <c r="F206" s="115">
        <v>2041</v>
      </c>
      <c r="G206" s="47">
        <v>6.541666666666667</v>
      </c>
      <c r="H206" s="16">
        <v>17</v>
      </c>
      <c r="I206" s="7">
        <v>14</v>
      </c>
      <c r="J206" s="6">
        <v>5</v>
      </c>
      <c r="L206" s="45"/>
    </row>
    <row r="207" spans="1:12" s="30" customFormat="1" ht="9.75" customHeight="1" x14ac:dyDescent="0.2">
      <c r="A207" s="31"/>
      <c r="B207" s="65"/>
      <c r="C207" s="84"/>
      <c r="D207" s="54"/>
      <c r="E207" s="54"/>
      <c r="F207" s="114"/>
      <c r="G207" s="55"/>
      <c r="H207" s="102"/>
      <c r="I207" s="54"/>
      <c r="J207" s="54"/>
      <c r="K207" s="20"/>
    </row>
    <row r="208" spans="1:12" s="32" customFormat="1" ht="12" customHeight="1" x14ac:dyDescent="0.2">
      <c r="A208" s="26" t="s">
        <v>195</v>
      </c>
      <c r="B208" s="56"/>
      <c r="C208" s="84"/>
      <c r="D208" s="57"/>
      <c r="E208" s="57"/>
      <c r="F208" s="115"/>
      <c r="G208" s="59"/>
      <c r="H208" s="103"/>
      <c r="I208" s="57"/>
      <c r="J208" s="57"/>
      <c r="K208" s="33"/>
      <c r="L208" s="27"/>
    </row>
    <row r="209" spans="1:12" s="32" customFormat="1" ht="12" customHeight="1" x14ac:dyDescent="0.2">
      <c r="A209" s="29" t="s">
        <v>196</v>
      </c>
      <c r="B209" s="60"/>
      <c r="C209" s="84"/>
      <c r="D209" s="57"/>
      <c r="E209" s="57"/>
      <c r="F209" s="115"/>
      <c r="G209" s="59"/>
      <c r="H209" s="103"/>
      <c r="I209" s="57"/>
      <c r="J209" s="57"/>
      <c r="K209" s="33"/>
      <c r="L209" s="27"/>
    </row>
    <row r="210" spans="1:12" s="42" customFormat="1" ht="12" customHeight="1" x14ac:dyDescent="0.2">
      <c r="A210" s="29" t="s">
        <v>247</v>
      </c>
      <c r="B210" s="60"/>
      <c r="C210" s="84"/>
      <c r="D210" s="61"/>
      <c r="E210" s="61"/>
      <c r="F210" s="115"/>
      <c r="G210" s="63"/>
      <c r="H210" s="104"/>
      <c r="I210" s="61"/>
      <c r="J210" s="61"/>
      <c r="K210" s="38"/>
      <c r="L210" s="41"/>
    </row>
    <row r="211" spans="1:12" s="42" customFormat="1" ht="9.9499999999999993" customHeight="1" x14ac:dyDescent="0.2">
      <c r="A211" s="43" t="s">
        <v>206</v>
      </c>
      <c r="B211" s="64"/>
      <c r="C211" s="84"/>
      <c r="D211" s="61"/>
      <c r="E211" s="61"/>
      <c r="F211" s="115"/>
      <c r="G211" s="63"/>
      <c r="H211" s="104"/>
      <c r="I211" s="61"/>
      <c r="J211" s="61"/>
      <c r="K211" s="38"/>
      <c r="L211" s="41"/>
    </row>
    <row r="212" spans="1:12" ht="15.95" customHeight="1" x14ac:dyDescent="0.2">
      <c r="A212" s="9" t="s">
        <v>239</v>
      </c>
      <c r="B212" s="66">
        <v>3520</v>
      </c>
      <c r="C212" s="94">
        <v>54.886363636363633</v>
      </c>
      <c r="D212" s="4">
        <v>363</v>
      </c>
      <c r="E212" s="75">
        <f t="shared" ref="E212:E253" si="4">B212/D212</f>
        <v>9.6969696969696972</v>
      </c>
      <c r="F212" s="114">
        <v>229596</v>
      </c>
      <c r="G212" s="51">
        <v>65.226136363636357</v>
      </c>
      <c r="H212" s="101">
        <v>365</v>
      </c>
      <c r="I212" s="5">
        <v>203</v>
      </c>
      <c r="J212" s="4">
        <v>61</v>
      </c>
      <c r="L212" s="45"/>
    </row>
    <row r="213" spans="1:12" x14ac:dyDescent="0.2">
      <c r="A213" s="14" t="s">
        <v>138</v>
      </c>
      <c r="B213" s="67">
        <v>571</v>
      </c>
      <c r="C213" s="89">
        <v>61.661996497373032</v>
      </c>
      <c r="D213" s="6">
        <v>37</v>
      </c>
      <c r="E213" s="76">
        <f t="shared" si="4"/>
        <v>15.432432432432432</v>
      </c>
      <c r="F213" s="115">
        <v>8973</v>
      </c>
      <c r="G213" s="47">
        <v>15.714535901926444</v>
      </c>
      <c r="H213" s="16">
        <v>38</v>
      </c>
      <c r="I213" s="7">
        <v>37</v>
      </c>
      <c r="J213" s="6">
        <v>6</v>
      </c>
      <c r="L213" s="45"/>
    </row>
    <row r="214" spans="1:12" x14ac:dyDescent="0.2">
      <c r="A214" s="14" t="s">
        <v>139</v>
      </c>
      <c r="B214" s="67">
        <v>461</v>
      </c>
      <c r="C214" s="89">
        <v>58.023861171366597</v>
      </c>
      <c r="D214" s="6">
        <v>59</v>
      </c>
      <c r="E214" s="76">
        <f t="shared" si="4"/>
        <v>7.8135593220338979</v>
      </c>
      <c r="F214" s="115">
        <v>45107</v>
      </c>
      <c r="G214" s="47">
        <v>97.845986984815625</v>
      </c>
      <c r="H214" s="16">
        <v>59</v>
      </c>
      <c r="I214" s="7">
        <v>27</v>
      </c>
      <c r="J214" s="6">
        <v>6</v>
      </c>
      <c r="L214" s="45"/>
    </row>
    <row r="215" spans="1:12" x14ac:dyDescent="0.2">
      <c r="A215" s="14" t="s">
        <v>140</v>
      </c>
      <c r="B215" s="67">
        <v>366</v>
      </c>
      <c r="C215" s="89">
        <v>44.5</v>
      </c>
      <c r="D215" s="6">
        <v>51</v>
      </c>
      <c r="E215" s="76">
        <f t="shared" si="4"/>
        <v>7.1764705882352944</v>
      </c>
      <c r="F215" s="115">
        <v>22872</v>
      </c>
      <c r="G215" s="47">
        <v>62.491803278688522</v>
      </c>
      <c r="H215" s="16">
        <v>51</v>
      </c>
      <c r="I215" s="7">
        <v>51</v>
      </c>
      <c r="J215" s="6">
        <v>6</v>
      </c>
      <c r="L215" s="45"/>
    </row>
    <row r="216" spans="1:12" x14ac:dyDescent="0.2">
      <c r="A216" s="14" t="s">
        <v>141</v>
      </c>
      <c r="B216" s="67">
        <v>860</v>
      </c>
      <c r="C216" s="89">
        <v>51.979069767441864</v>
      </c>
      <c r="D216" s="6">
        <v>105</v>
      </c>
      <c r="E216" s="76">
        <f t="shared" si="4"/>
        <v>8.1904761904761898</v>
      </c>
      <c r="F216" s="115">
        <v>87174</v>
      </c>
      <c r="G216" s="47">
        <v>101.36511627906977</v>
      </c>
      <c r="H216" s="16">
        <v>107</v>
      </c>
      <c r="I216" s="7">
        <v>33</v>
      </c>
      <c r="J216" s="6">
        <v>21</v>
      </c>
      <c r="L216" s="45"/>
    </row>
    <row r="217" spans="1:12" x14ac:dyDescent="0.2">
      <c r="A217" s="14" t="s">
        <v>142</v>
      </c>
      <c r="B217" s="67">
        <v>264</v>
      </c>
      <c r="C217" s="89">
        <v>60.5</v>
      </c>
      <c r="D217" s="6">
        <v>35</v>
      </c>
      <c r="E217" s="76">
        <f t="shared" si="4"/>
        <v>7.5428571428571427</v>
      </c>
      <c r="F217" s="115">
        <v>38385</v>
      </c>
      <c r="G217" s="47">
        <v>145.39772727272728</v>
      </c>
      <c r="H217" s="16">
        <v>37</v>
      </c>
      <c r="I217" s="7">
        <v>24</v>
      </c>
      <c r="J217" s="6">
        <v>6</v>
      </c>
      <c r="L217" s="45"/>
    </row>
    <row r="218" spans="1:12" x14ac:dyDescent="0.2">
      <c r="A218" s="14" t="s">
        <v>143</v>
      </c>
      <c r="B218" s="67">
        <v>628</v>
      </c>
      <c r="C218" s="89">
        <v>53.503184713375795</v>
      </c>
      <c r="D218" s="6">
        <v>41</v>
      </c>
      <c r="E218" s="76">
        <f t="shared" si="4"/>
        <v>15.317073170731707</v>
      </c>
      <c r="F218" s="115">
        <v>21248</v>
      </c>
      <c r="G218" s="47">
        <v>33.834394904458598</v>
      </c>
      <c r="H218" s="16">
        <v>39</v>
      </c>
      <c r="I218" s="7">
        <v>26</v>
      </c>
      <c r="J218" s="6">
        <v>12</v>
      </c>
      <c r="L218" s="45"/>
    </row>
    <row r="219" spans="1:12" x14ac:dyDescent="0.2">
      <c r="A219" s="14" t="s">
        <v>144</v>
      </c>
      <c r="B219" s="67">
        <v>370</v>
      </c>
      <c r="C219" s="89">
        <v>55.894594594594594</v>
      </c>
      <c r="D219" s="6">
        <v>35</v>
      </c>
      <c r="E219" s="76">
        <f t="shared" si="4"/>
        <v>10.571428571428571</v>
      </c>
      <c r="F219" s="115">
        <v>5837</v>
      </c>
      <c r="G219" s="47">
        <v>15.775675675675675</v>
      </c>
      <c r="H219" s="16">
        <v>34</v>
      </c>
      <c r="I219" s="7">
        <v>5</v>
      </c>
      <c r="J219" s="6">
        <v>4</v>
      </c>
      <c r="L219" s="45"/>
    </row>
    <row r="220" spans="1:12" ht="15.95" customHeight="1" x14ac:dyDescent="0.2">
      <c r="A220" s="9" t="s">
        <v>241</v>
      </c>
      <c r="B220" s="66">
        <v>3095</v>
      </c>
      <c r="C220" s="4" t="s">
        <v>199</v>
      </c>
      <c r="D220" s="4">
        <v>393</v>
      </c>
      <c r="E220" s="75">
        <f t="shared" si="4"/>
        <v>7.8753180661577611</v>
      </c>
      <c r="F220" s="4" t="s">
        <v>2</v>
      </c>
      <c r="G220" s="5" t="s">
        <v>2</v>
      </c>
      <c r="H220" s="101">
        <v>382</v>
      </c>
      <c r="I220" s="5">
        <v>135</v>
      </c>
      <c r="J220" s="4">
        <v>47</v>
      </c>
    </row>
    <row r="221" spans="1:12" x14ac:dyDescent="0.2">
      <c r="A221" s="14" t="s">
        <v>145</v>
      </c>
      <c r="B221" s="67">
        <v>290</v>
      </c>
      <c r="C221" s="7" t="s">
        <v>2</v>
      </c>
      <c r="D221" s="6">
        <v>37</v>
      </c>
      <c r="E221" s="76">
        <f t="shared" si="4"/>
        <v>7.8378378378378377</v>
      </c>
      <c r="F221" s="6" t="s">
        <v>2</v>
      </c>
      <c r="G221" s="7" t="s">
        <v>2</v>
      </c>
      <c r="H221" s="16">
        <v>37</v>
      </c>
      <c r="I221" s="7">
        <v>17</v>
      </c>
      <c r="J221" s="6">
        <v>5</v>
      </c>
    </row>
    <row r="222" spans="1:12" x14ac:dyDescent="0.2">
      <c r="A222" s="14" t="s">
        <v>146</v>
      </c>
      <c r="B222" s="67">
        <v>294</v>
      </c>
      <c r="C222" s="7" t="s">
        <v>2</v>
      </c>
      <c r="D222" s="6">
        <v>42</v>
      </c>
      <c r="E222" s="76">
        <f t="shared" si="4"/>
        <v>7</v>
      </c>
      <c r="F222" s="6" t="s">
        <v>2</v>
      </c>
      <c r="G222" s="7" t="s">
        <v>2</v>
      </c>
      <c r="H222" s="16">
        <v>40</v>
      </c>
      <c r="I222" s="7">
        <v>12</v>
      </c>
      <c r="J222" s="6">
        <v>4</v>
      </c>
    </row>
    <row r="223" spans="1:12" x14ac:dyDescent="0.2">
      <c r="A223" s="14" t="s">
        <v>147</v>
      </c>
      <c r="B223" s="67">
        <v>89</v>
      </c>
      <c r="C223" s="7" t="s">
        <v>2</v>
      </c>
      <c r="D223" s="6">
        <v>18</v>
      </c>
      <c r="E223" s="76">
        <f t="shared" si="4"/>
        <v>4.9444444444444446</v>
      </c>
      <c r="F223" s="6" t="s">
        <v>2</v>
      </c>
      <c r="G223" s="7" t="s">
        <v>2</v>
      </c>
      <c r="H223" s="16">
        <v>16</v>
      </c>
      <c r="I223" s="7">
        <v>6</v>
      </c>
      <c r="J223" s="6" t="s">
        <v>3</v>
      </c>
    </row>
    <row r="224" spans="1:12" x14ac:dyDescent="0.2">
      <c r="A224" s="14" t="s">
        <v>148</v>
      </c>
      <c r="B224" s="67">
        <v>401</v>
      </c>
      <c r="C224" s="7" t="s">
        <v>2</v>
      </c>
      <c r="D224" s="6">
        <v>70</v>
      </c>
      <c r="E224" s="76">
        <f t="shared" si="4"/>
        <v>5.7285714285714286</v>
      </c>
      <c r="F224" s="6" t="s">
        <v>2</v>
      </c>
      <c r="G224" s="7" t="s">
        <v>2</v>
      </c>
      <c r="H224" s="16">
        <v>66</v>
      </c>
      <c r="I224" s="7">
        <v>14</v>
      </c>
      <c r="J224" s="6">
        <v>6</v>
      </c>
    </row>
    <row r="225" spans="1:10" x14ac:dyDescent="0.2">
      <c r="A225" s="14" t="s">
        <v>149</v>
      </c>
      <c r="B225" s="67">
        <v>105</v>
      </c>
      <c r="C225" s="7" t="s">
        <v>2</v>
      </c>
      <c r="D225" s="6">
        <v>18</v>
      </c>
      <c r="E225" s="76">
        <f t="shared" si="4"/>
        <v>5.833333333333333</v>
      </c>
      <c r="F225" s="6" t="s">
        <v>2</v>
      </c>
      <c r="G225" s="7" t="s">
        <v>2</v>
      </c>
      <c r="H225" s="16">
        <v>18</v>
      </c>
      <c r="I225" s="7">
        <v>5</v>
      </c>
      <c r="J225" s="6" t="s">
        <v>3</v>
      </c>
    </row>
    <row r="226" spans="1:10" x14ac:dyDescent="0.2">
      <c r="A226" s="14" t="s">
        <v>150</v>
      </c>
      <c r="B226" s="67">
        <v>625</v>
      </c>
      <c r="C226" s="7" t="s">
        <v>2</v>
      </c>
      <c r="D226" s="6">
        <v>78</v>
      </c>
      <c r="E226" s="76">
        <f t="shared" si="4"/>
        <v>8.0128205128205128</v>
      </c>
      <c r="F226" s="6" t="s">
        <v>2</v>
      </c>
      <c r="G226" s="7" t="s">
        <v>2</v>
      </c>
      <c r="H226" s="16">
        <v>78</v>
      </c>
      <c r="I226" s="7">
        <v>17</v>
      </c>
      <c r="J226" s="6">
        <v>12</v>
      </c>
    </row>
    <row r="227" spans="1:10" x14ac:dyDescent="0.2">
      <c r="A227" s="14" t="s">
        <v>151</v>
      </c>
      <c r="B227" s="67">
        <v>564</v>
      </c>
      <c r="C227" s="7" t="s">
        <v>2</v>
      </c>
      <c r="D227" s="6">
        <v>46</v>
      </c>
      <c r="E227" s="76">
        <f t="shared" si="4"/>
        <v>12.260869565217391</v>
      </c>
      <c r="F227" s="6" t="s">
        <v>2</v>
      </c>
      <c r="G227" s="7" t="s">
        <v>2</v>
      </c>
      <c r="H227" s="16">
        <v>47</v>
      </c>
      <c r="I227" s="7">
        <v>35</v>
      </c>
      <c r="J227" s="6">
        <v>10</v>
      </c>
    </row>
    <row r="228" spans="1:10" x14ac:dyDescent="0.2">
      <c r="A228" s="14" t="s">
        <v>152</v>
      </c>
      <c r="B228" s="67">
        <v>344</v>
      </c>
      <c r="C228" s="7" t="s">
        <v>2</v>
      </c>
      <c r="D228" s="6">
        <v>46</v>
      </c>
      <c r="E228" s="76">
        <f t="shared" si="4"/>
        <v>7.4782608695652177</v>
      </c>
      <c r="F228" s="6" t="s">
        <v>2</v>
      </c>
      <c r="G228" s="7" t="s">
        <v>2</v>
      </c>
      <c r="H228" s="16">
        <v>44</v>
      </c>
      <c r="I228" s="7">
        <v>19</v>
      </c>
      <c r="J228" s="6">
        <v>10</v>
      </c>
    </row>
    <row r="229" spans="1:10" x14ac:dyDescent="0.2">
      <c r="A229" s="14" t="s">
        <v>153</v>
      </c>
      <c r="B229" s="67">
        <v>134</v>
      </c>
      <c r="C229" s="7" t="s">
        <v>2</v>
      </c>
      <c r="D229" s="6">
        <v>22</v>
      </c>
      <c r="E229" s="76">
        <f t="shared" si="4"/>
        <v>6.0909090909090908</v>
      </c>
      <c r="F229" s="6" t="s">
        <v>2</v>
      </c>
      <c r="G229" s="7" t="s">
        <v>2</v>
      </c>
      <c r="H229" s="16">
        <v>21</v>
      </c>
      <c r="I229" s="7">
        <v>6</v>
      </c>
      <c r="J229" s="6" t="s">
        <v>3</v>
      </c>
    </row>
    <row r="230" spans="1:10" x14ac:dyDescent="0.2">
      <c r="A230" s="14" t="s">
        <v>154</v>
      </c>
      <c r="B230" s="67">
        <v>248</v>
      </c>
      <c r="C230" s="7" t="s">
        <v>2</v>
      </c>
      <c r="D230" s="6">
        <v>16</v>
      </c>
      <c r="E230" s="76">
        <f t="shared" si="4"/>
        <v>15.5</v>
      </c>
      <c r="F230" s="6" t="s">
        <v>2</v>
      </c>
      <c r="G230" s="7" t="s">
        <v>2</v>
      </c>
      <c r="H230" s="16">
        <v>15</v>
      </c>
      <c r="I230" s="7">
        <v>4</v>
      </c>
      <c r="J230" s="6" t="s">
        <v>3</v>
      </c>
    </row>
    <row r="231" spans="1:10" ht="15.95" customHeight="1" x14ac:dyDescent="0.2">
      <c r="A231" s="9" t="s">
        <v>242</v>
      </c>
      <c r="B231" s="66">
        <v>2460</v>
      </c>
      <c r="C231" s="5" t="s">
        <v>2</v>
      </c>
      <c r="D231" s="4">
        <v>317</v>
      </c>
      <c r="E231" s="75">
        <f t="shared" si="4"/>
        <v>7.7602523659305991</v>
      </c>
      <c r="F231" s="4" t="s">
        <v>2</v>
      </c>
      <c r="G231" s="5" t="s">
        <v>2</v>
      </c>
      <c r="H231" s="101">
        <v>273</v>
      </c>
      <c r="I231" s="5">
        <v>94</v>
      </c>
      <c r="J231" s="4">
        <v>34</v>
      </c>
    </row>
    <row r="232" spans="1:10" x14ac:dyDescent="0.2">
      <c r="A232" s="14" t="s">
        <v>155</v>
      </c>
      <c r="B232" s="67">
        <v>402</v>
      </c>
      <c r="C232" s="7" t="s">
        <v>2</v>
      </c>
      <c r="D232" s="6">
        <v>40</v>
      </c>
      <c r="E232" s="76">
        <f t="shared" si="4"/>
        <v>10.050000000000001</v>
      </c>
      <c r="F232" s="6" t="s">
        <v>2</v>
      </c>
      <c r="G232" s="7" t="s">
        <v>2</v>
      </c>
      <c r="H232" s="16">
        <v>33</v>
      </c>
      <c r="I232" s="7">
        <v>11</v>
      </c>
      <c r="J232" s="6" t="s">
        <v>3</v>
      </c>
    </row>
    <row r="233" spans="1:10" x14ac:dyDescent="0.2">
      <c r="A233" s="14" t="s">
        <v>156</v>
      </c>
      <c r="B233" s="67">
        <v>587</v>
      </c>
      <c r="C233" s="7" t="s">
        <v>2</v>
      </c>
      <c r="D233" s="6">
        <v>83</v>
      </c>
      <c r="E233" s="76">
        <f t="shared" si="4"/>
        <v>7.072289156626506</v>
      </c>
      <c r="F233" s="6" t="s">
        <v>2</v>
      </c>
      <c r="G233" s="7" t="s">
        <v>2</v>
      </c>
      <c r="H233" s="16">
        <v>69</v>
      </c>
      <c r="I233" s="7">
        <v>27</v>
      </c>
      <c r="J233" s="6">
        <v>11</v>
      </c>
    </row>
    <row r="234" spans="1:10" x14ac:dyDescent="0.2">
      <c r="A234" s="14" t="s">
        <v>157</v>
      </c>
      <c r="B234" s="67">
        <v>464</v>
      </c>
      <c r="C234" s="7" t="s">
        <v>2</v>
      </c>
      <c r="D234" s="6">
        <v>50</v>
      </c>
      <c r="E234" s="76">
        <f t="shared" si="4"/>
        <v>9.2799999999999994</v>
      </c>
      <c r="F234" s="6" t="s">
        <v>2</v>
      </c>
      <c r="G234" s="7" t="s">
        <v>2</v>
      </c>
      <c r="H234" s="16">
        <v>47</v>
      </c>
      <c r="I234" s="7">
        <v>11</v>
      </c>
      <c r="J234" s="6">
        <v>7</v>
      </c>
    </row>
    <row r="235" spans="1:10" x14ac:dyDescent="0.2">
      <c r="A235" s="14" t="s">
        <v>158</v>
      </c>
      <c r="B235" s="67">
        <v>403</v>
      </c>
      <c r="C235" s="7" t="s">
        <v>2</v>
      </c>
      <c r="D235" s="6">
        <v>64</v>
      </c>
      <c r="E235" s="76">
        <f t="shared" si="4"/>
        <v>6.296875</v>
      </c>
      <c r="F235" s="6" t="s">
        <v>2</v>
      </c>
      <c r="G235" s="7" t="s">
        <v>2</v>
      </c>
      <c r="H235" s="16">
        <v>54</v>
      </c>
      <c r="I235" s="7">
        <v>17</v>
      </c>
      <c r="J235" s="6">
        <v>8</v>
      </c>
    </row>
    <row r="236" spans="1:10" x14ac:dyDescent="0.2">
      <c r="A236" s="14" t="s">
        <v>159</v>
      </c>
      <c r="B236" s="67">
        <v>603</v>
      </c>
      <c r="C236" s="7" t="s">
        <v>2</v>
      </c>
      <c r="D236" s="6">
        <v>80</v>
      </c>
      <c r="E236" s="76">
        <f t="shared" si="4"/>
        <v>7.5374999999999996</v>
      </c>
      <c r="F236" s="6" t="s">
        <v>2</v>
      </c>
      <c r="G236" s="7" t="s">
        <v>2</v>
      </c>
      <c r="H236" s="16">
        <v>70</v>
      </c>
      <c r="I236" s="7">
        <v>28</v>
      </c>
      <c r="J236" s="6">
        <v>8</v>
      </c>
    </row>
    <row r="237" spans="1:10" ht="15.95" customHeight="1" x14ac:dyDescent="0.2">
      <c r="A237" s="9" t="s">
        <v>243</v>
      </c>
      <c r="B237" s="66">
        <v>1902</v>
      </c>
      <c r="C237" s="5" t="s">
        <v>2</v>
      </c>
      <c r="D237" s="4">
        <v>220</v>
      </c>
      <c r="E237" s="75">
        <f t="shared" si="4"/>
        <v>8.6454545454545446</v>
      </c>
      <c r="F237" s="4" t="s">
        <v>2</v>
      </c>
      <c r="G237" s="5" t="s">
        <v>2</v>
      </c>
      <c r="H237" s="101">
        <v>214</v>
      </c>
      <c r="I237" s="5">
        <v>92</v>
      </c>
      <c r="J237" s="4">
        <v>29</v>
      </c>
    </row>
    <row r="238" spans="1:10" x14ac:dyDescent="0.2">
      <c r="A238" s="14" t="s">
        <v>160</v>
      </c>
      <c r="B238" s="67">
        <v>310</v>
      </c>
      <c r="C238" s="7" t="s">
        <v>2</v>
      </c>
      <c r="D238" s="6">
        <v>19</v>
      </c>
      <c r="E238" s="76">
        <f t="shared" si="4"/>
        <v>16.315789473684209</v>
      </c>
      <c r="F238" s="6" t="s">
        <v>2</v>
      </c>
      <c r="G238" s="7" t="s">
        <v>2</v>
      </c>
      <c r="H238" s="16">
        <v>18</v>
      </c>
      <c r="I238" s="7">
        <v>6</v>
      </c>
      <c r="J238" s="6">
        <v>2</v>
      </c>
    </row>
    <row r="239" spans="1:10" x14ac:dyDescent="0.2">
      <c r="A239" s="14" t="s">
        <v>161</v>
      </c>
      <c r="B239" s="67">
        <v>401</v>
      </c>
      <c r="C239" s="7" t="s">
        <v>2</v>
      </c>
      <c r="D239" s="6">
        <v>55</v>
      </c>
      <c r="E239" s="76">
        <f t="shared" si="4"/>
        <v>7.290909090909091</v>
      </c>
      <c r="F239" s="6" t="s">
        <v>2</v>
      </c>
      <c r="G239" s="7" t="s">
        <v>2</v>
      </c>
      <c r="H239" s="16">
        <v>52</v>
      </c>
      <c r="I239" s="7">
        <v>18</v>
      </c>
      <c r="J239" s="6">
        <v>6</v>
      </c>
    </row>
    <row r="240" spans="1:10" x14ac:dyDescent="0.2">
      <c r="A240" s="14" t="s">
        <v>162</v>
      </c>
      <c r="B240" s="67">
        <v>757</v>
      </c>
      <c r="C240" s="7" t="s">
        <v>2</v>
      </c>
      <c r="D240" s="6">
        <v>96</v>
      </c>
      <c r="E240" s="76">
        <f t="shared" si="4"/>
        <v>7.885416666666667</v>
      </c>
      <c r="F240" s="6" t="s">
        <v>2</v>
      </c>
      <c r="G240" s="7" t="s">
        <v>2</v>
      </c>
      <c r="H240" s="16">
        <v>94</v>
      </c>
      <c r="I240" s="7">
        <v>53</v>
      </c>
      <c r="J240" s="6">
        <v>13</v>
      </c>
    </row>
    <row r="241" spans="1:12" x14ac:dyDescent="0.2">
      <c r="A241" s="14" t="s">
        <v>163</v>
      </c>
      <c r="B241" s="67">
        <v>434</v>
      </c>
      <c r="C241" s="7" t="s">
        <v>2</v>
      </c>
      <c r="D241" s="6">
        <v>50</v>
      </c>
      <c r="E241" s="76">
        <f t="shared" si="4"/>
        <v>8.68</v>
      </c>
      <c r="F241" s="6" t="s">
        <v>2</v>
      </c>
      <c r="G241" s="7" t="s">
        <v>2</v>
      </c>
      <c r="H241" s="16">
        <v>50</v>
      </c>
      <c r="I241" s="7">
        <v>15</v>
      </c>
      <c r="J241" s="6">
        <v>8</v>
      </c>
    </row>
    <row r="242" spans="1:12" ht="15.95" customHeight="1" x14ac:dyDescent="0.2">
      <c r="A242" s="9" t="s">
        <v>244</v>
      </c>
      <c r="B242" s="66">
        <v>2054</v>
      </c>
      <c r="C242" s="5" t="s">
        <v>2</v>
      </c>
      <c r="D242" s="4">
        <v>335</v>
      </c>
      <c r="E242" s="75">
        <f t="shared" si="4"/>
        <v>6.1313432835820896</v>
      </c>
      <c r="F242" s="4" t="s">
        <v>2</v>
      </c>
      <c r="G242" s="5" t="s">
        <v>2</v>
      </c>
      <c r="H242" s="101">
        <v>248</v>
      </c>
      <c r="I242" s="5">
        <v>72</v>
      </c>
      <c r="J242" s="4">
        <v>37</v>
      </c>
    </row>
    <row r="243" spans="1:12" x14ac:dyDescent="0.2">
      <c r="A243" s="14" t="s">
        <v>164</v>
      </c>
      <c r="B243" s="67">
        <v>353</v>
      </c>
      <c r="C243" s="7" t="s">
        <v>2</v>
      </c>
      <c r="D243" s="6">
        <v>67</v>
      </c>
      <c r="E243" s="76">
        <f t="shared" si="4"/>
        <v>5.2686567164179108</v>
      </c>
      <c r="F243" s="6" t="s">
        <v>2</v>
      </c>
      <c r="G243" s="7" t="s">
        <v>2</v>
      </c>
      <c r="H243" s="16">
        <v>65</v>
      </c>
      <c r="I243" s="7">
        <v>15</v>
      </c>
      <c r="J243" s="6">
        <v>13</v>
      </c>
    </row>
    <row r="244" spans="1:12" x14ac:dyDescent="0.2">
      <c r="A244" s="14" t="s">
        <v>165</v>
      </c>
      <c r="B244" s="67">
        <v>123</v>
      </c>
      <c r="C244" s="7" t="s">
        <v>2</v>
      </c>
      <c r="D244" s="6">
        <v>35</v>
      </c>
      <c r="E244" s="76">
        <f t="shared" si="4"/>
        <v>3.5142857142857142</v>
      </c>
      <c r="F244" s="6" t="s">
        <v>2</v>
      </c>
      <c r="G244" s="7" t="s">
        <v>2</v>
      </c>
      <c r="H244" s="16">
        <v>18</v>
      </c>
      <c r="I244" s="7">
        <v>9</v>
      </c>
      <c r="J244" s="6">
        <v>2</v>
      </c>
    </row>
    <row r="245" spans="1:12" x14ac:dyDescent="0.2">
      <c r="A245" s="14" t="s">
        <v>166</v>
      </c>
      <c r="B245" s="67">
        <v>328</v>
      </c>
      <c r="C245" s="7" t="s">
        <v>2</v>
      </c>
      <c r="D245" s="6">
        <v>63</v>
      </c>
      <c r="E245" s="76">
        <f t="shared" si="4"/>
        <v>5.2063492063492065</v>
      </c>
      <c r="F245" s="6" t="s">
        <v>2</v>
      </c>
      <c r="G245" s="7" t="s">
        <v>2</v>
      </c>
      <c r="H245" s="16">
        <v>28</v>
      </c>
      <c r="I245" s="7">
        <v>8</v>
      </c>
      <c r="J245" s="6">
        <v>5</v>
      </c>
    </row>
    <row r="246" spans="1:12" x14ac:dyDescent="0.2">
      <c r="A246" s="14" t="s">
        <v>167</v>
      </c>
      <c r="B246" s="67">
        <v>336</v>
      </c>
      <c r="C246" s="7" t="s">
        <v>2</v>
      </c>
      <c r="D246" s="6">
        <v>49</v>
      </c>
      <c r="E246" s="76">
        <f t="shared" si="4"/>
        <v>6.8571428571428568</v>
      </c>
      <c r="F246" s="6" t="s">
        <v>2</v>
      </c>
      <c r="G246" s="7" t="s">
        <v>2</v>
      </c>
      <c r="H246" s="16">
        <v>38</v>
      </c>
      <c r="I246" s="7">
        <v>21</v>
      </c>
      <c r="J246" s="6">
        <v>6</v>
      </c>
    </row>
    <row r="247" spans="1:12" x14ac:dyDescent="0.2">
      <c r="A247" s="14" t="s">
        <v>168</v>
      </c>
      <c r="B247" s="67">
        <v>539</v>
      </c>
      <c r="C247" s="7" t="s">
        <v>2</v>
      </c>
      <c r="D247" s="6">
        <v>71</v>
      </c>
      <c r="E247" s="76">
        <f t="shared" si="4"/>
        <v>7.591549295774648</v>
      </c>
      <c r="F247" s="6" t="s">
        <v>2</v>
      </c>
      <c r="G247" s="7" t="s">
        <v>2</v>
      </c>
      <c r="H247" s="16">
        <v>47</v>
      </c>
      <c r="I247" s="7">
        <v>7</v>
      </c>
      <c r="J247" s="6">
        <v>5</v>
      </c>
    </row>
    <row r="248" spans="1:12" x14ac:dyDescent="0.2">
      <c r="A248" s="14" t="s">
        <v>169</v>
      </c>
      <c r="B248" s="67">
        <v>374</v>
      </c>
      <c r="C248" s="7" t="s">
        <v>2</v>
      </c>
      <c r="D248" s="6">
        <v>50</v>
      </c>
      <c r="E248" s="76">
        <f t="shared" si="4"/>
        <v>7.48</v>
      </c>
      <c r="F248" s="6" t="s">
        <v>2</v>
      </c>
      <c r="G248" s="7" t="s">
        <v>2</v>
      </c>
      <c r="H248" s="16">
        <v>52</v>
      </c>
      <c r="I248" s="7">
        <v>12</v>
      </c>
      <c r="J248" s="6">
        <v>6</v>
      </c>
    </row>
    <row r="249" spans="1:12" ht="15.95" customHeight="1" x14ac:dyDescent="0.2">
      <c r="A249" s="9" t="s">
        <v>245</v>
      </c>
      <c r="B249" s="66">
        <v>1388</v>
      </c>
      <c r="C249" s="5" t="s">
        <v>2</v>
      </c>
      <c r="D249" s="4">
        <v>184</v>
      </c>
      <c r="E249" s="75">
        <f t="shared" si="4"/>
        <v>7.5434782608695654</v>
      </c>
      <c r="F249" s="4" t="s">
        <v>2</v>
      </c>
      <c r="G249" s="5" t="s">
        <v>2</v>
      </c>
      <c r="H249" s="101">
        <v>182</v>
      </c>
      <c r="I249" s="5">
        <v>61</v>
      </c>
      <c r="J249" s="4">
        <v>28</v>
      </c>
    </row>
    <row r="250" spans="1:12" x14ac:dyDescent="0.2">
      <c r="A250" s="14" t="s">
        <v>170</v>
      </c>
      <c r="B250" s="67">
        <v>289</v>
      </c>
      <c r="C250" s="7" t="s">
        <v>2</v>
      </c>
      <c r="D250" s="6">
        <v>43</v>
      </c>
      <c r="E250" s="76">
        <f t="shared" si="4"/>
        <v>6.7209302325581399</v>
      </c>
      <c r="F250" s="6" t="s">
        <v>2</v>
      </c>
      <c r="G250" s="7" t="s">
        <v>2</v>
      </c>
      <c r="H250" s="16">
        <v>42</v>
      </c>
      <c r="I250" s="7">
        <v>12</v>
      </c>
      <c r="J250" s="6">
        <v>9</v>
      </c>
    </row>
    <row r="251" spans="1:12" x14ac:dyDescent="0.2">
      <c r="A251" s="14" t="s">
        <v>171</v>
      </c>
      <c r="B251" s="67">
        <v>510</v>
      </c>
      <c r="C251" s="7" t="s">
        <v>2</v>
      </c>
      <c r="D251" s="6">
        <v>57</v>
      </c>
      <c r="E251" s="76">
        <f t="shared" si="4"/>
        <v>8.9473684210526319</v>
      </c>
      <c r="F251" s="6" t="s">
        <v>2</v>
      </c>
      <c r="G251" s="7" t="s">
        <v>2</v>
      </c>
      <c r="H251" s="16">
        <v>54</v>
      </c>
      <c r="I251" s="7">
        <v>28</v>
      </c>
      <c r="J251" s="6">
        <v>13</v>
      </c>
    </row>
    <row r="252" spans="1:12" x14ac:dyDescent="0.2">
      <c r="A252" s="14" t="s">
        <v>172</v>
      </c>
      <c r="B252" s="67">
        <v>509</v>
      </c>
      <c r="C252" s="7" t="s">
        <v>2</v>
      </c>
      <c r="D252" s="6">
        <v>74</v>
      </c>
      <c r="E252" s="76">
        <f t="shared" si="4"/>
        <v>6.8783783783783781</v>
      </c>
      <c r="F252" s="6" t="s">
        <v>2</v>
      </c>
      <c r="G252" s="7" t="s">
        <v>2</v>
      </c>
      <c r="H252" s="16">
        <v>76</v>
      </c>
      <c r="I252" s="7">
        <v>18</v>
      </c>
      <c r="J252" s="6">
        <v>6</v>
      </c>
    </row>
    <row r="253" spans="1:12" x14ac:dyDescent="0.2">
      <c r="A253" s="14" t="s">
        <v>173</v>
      </c>
      <c r="B253" s="67">
        <v>81</v>
      </c>
      <c r="C253" s="7" t="s">
        <v>2</v>
      </c>
      <c r="D253" s="6">
        <v>10</v>
      </c>
      <c r="E253" s="76">
        <f t="shared" si="4"/>
        <v>8.1</v>
      </c>
      <c r="F253" s="6" t="s">
        <v>2</v>
      </c>
      <c r="G253" s="7" t="s">
        <v>2</v>
      </c>
      <c r="H253" s="16">
        <v>10</v>
      </c>
      <c r="I253" s="7">
        <v>3</v>
      </c>
      <c r="J253" s="6" t="s">
        <v>3</v>
      </c>
    </row>
    <row r="254" spans="1:12" s="30" customFormat="1" ht="9.75" customHeight="1" x14ac:dyDescent="0.2">
      <c r="A254" s="31"/>
      <c r="B254" s="31"/>
      <c r="C254" s="85"/>
      <c r="D254" s="20"/>
      <c r="E254" s="20"/>
      <c r="F254" s="36"/>
      <c r="G254" s="34"/>
      <c r="H254" s="105"/>
      <c r="I254" s="20"/>
      <c r="J254" s="20"/>
      <c r="K254" s="20"/>
    </row>
    <row r="255" spans="1:12" s="32" customFormat="1" ht="12" customHeight="1" x14ac:dyDescent="0.15">
      <c r="A255" s="26" t="s">
        <v>195</v>
      </c>
      <c r="B255" s="26"/>
      <c r="C255" s="86"/>
      <c r="D255" s="33"/>
      <c r="E255" s="33"/>
      <c r="F255" s="37"/>
      <c r="G255" s="35"/>
      <c r="H255" s="106"/>
      <c r="I255" s="33"/>
      <c r="J255" s="33"/>
      <c r="K255" s="33"/>
      <c r="L255" s="27"/>
    </row>
    <row r="256" spans="1:12" s="32" customFormat="1" ht="12" customHeight="1" x14ac:dyDescent="0.15">
      <c r="A256" s="29" t="s">
        <v>196</v>
      </c>
      <c r="B256" s="29"/>
      <c r="C256" s="86"/>
      <c r="D256" s="33"/>
      <c r="E256" s="33"/>
      <c r="F256" s="37"/>
      <c r="G256" s="35"/>
      <c r="H256" s="106"/>
      <c r="I256" s="33"/>
      <c r="J256" s="33"/>
      <c r="K256" s="33"/>
      <c r="L256" s="27"/>
    </row>
    <row r="257" spans="1:12" s="42" customFormat="1" ht="12" customHeight="1" x14ac:dyDescent="0.15">
      <c r="A257" s="29" t="s">
        <v>247</v>
      </c>
      <c r="B257" s="29"/>
      <c r="C257" s="87"/>
      <c r="D257" s="38"/>
      <c r="E257" s="38"/>
      <c r="F257" s="39"/>
      <c r="G257" s="40"/>
      <c r="H257" s="107"/>
      <c r="I257" s="38"/>
      <c r="J257" s="38"/>
      <c r="K257" s="38"/>
      <c r="L257" s="41"/>
    </row>
    <row r="258" spans="1:12" s="42" customFormat="1" ht="9.9499999999999993" customHeight="1" x14ac:dyDescent="0.15">
      <c r="A258" s="43" t="s">
        <v>206</v>
      </c>
      <c r="B258" s="43"/>
      <c r="C258" s="87"/>
      <c r="D258" s="38"/>
      <c r="E258" s="38"/>
      <c r="F258" s="39"/>
      <c r="G258" s="40"/>
      <c r="H258" s="107"/>
      <c r="I258" s="38"/>
      <c r="J258" s="38"/>
      <c r="K258" s="38"/>
      <c r="L258" s="41"/>
    </row>
    <row r="259" spans="1:12" x14ac:dyDescent="0.2">
      <c r="A259" s="10"/>
      <c r="B259" s="48"/>
      <c r="C259" s="88"/>
      <c r="D259" s="2"/>
      <c r="E259" s="2"/>
      <c r="F259" s="2"/>
      <c r="G259" s="2"/>
      <c r="H259" s="108"/>
      <c r="I259" s="80"/>
      <c r="J259" s="80"/>
      <c r="K259" s="2"/>
    </row>
    <row r="260" spans="1:12" x14ac:dyDescent="0.2">
      <c r="A260" s="11"/>
      <c r="B260" s="48"/>
    </row>
    <row r="261" spans="1:12" x14ac:dyDescent="0.2">
      <c r="B261" s="48"/>
    </row>
    <row r="262" spans="1:12" x14ac:dyDescent="0.2">
      <c r="B262" s="48"/>
    </row>
    <row r="263" spans="1:12" x14ac:dyDescent="0.2">
      <c r="B263" s="48"/>
    </row>
    <row r="264" spans="1:12" x14ac:dyDescent="0.2">
      <c r="B264" s="50"/>
    </row>
    <row r="265" spans="1:12" x14ac:dyDescent="0.2">
      <c r="B265" s="48"/>
    </row>
    <row r="266" spans="1:12" x14ac:dyDescent="0.2">
      <c r="B266" s="48"/>
    </row>
    <row r="267" spans="1:12" x14ac:dyDescent="0.2">
      <c r="B267" s="48"/>
    </row>
    <row r="268" spans="1:12" x14ac:dyDescent="0.2">
      <c r="B268" s="48"/>
    </row>
    <row r="269" spans="1:12" x14ac:dyDescent="0.2">
      <c r="B269" s="31"/>
    </row>
    <row r="270" spans="1:12" x14ac:dyDescent="0.2">
      <c r="B270" s="26"/>
    </row>
    <row r="271" spans="1:12" x14ac:dyDescent="0.2">
      <c r="B271" s="29"/>
    </row>
    <row r="272" spans="1:12" x14ac:dyDescent="0.2">
      <c r="B272" s="29"/>
    </row>
    <row r="273" spans="2:2" x14ac:dyDescent="0.2">
      <c r="B273" s="43"/>
    </row>
    <row r="274" spans="2:2" x14ac:dyDescent="0.2">
      <c r="B274" s="4"/>
    </row>
    <row r="275" spans="2:2" x14ac:dyDescent="0.2">
      <c r="B275" s="4"/>
    </row>
    <row r="276" spans="2:2" x14ac:dyDescent="0.2">
      <c r="B276" s="4"/>
    </row>
    <row r="277" spans="2:2" x14ac:dyDescent="0.2">
      <c r="B277" s="4"/>
    </row>
    <row r="278" spans="2:2" x14ac:dyDescent="0.2">
      <c r="B278" s="4"/>
    </row>
    <row r="279" spans="2:2" x14ac:dyDescent="0.2">
      <c r="B279" s="6"/>
    </row>
    <row r="280" spans="2:2" x14ac:dyDescent="0.2">
      <c r="B280" s="6"/>
    </row>
    <row r="281" spans="2:2" x14ac:dyDescent="0.2">
      <c r="B281" s="6"/>
    </row>
    <row r="282" spans="2:2" x14ac:dyDescent="0.2">
      <c r="B282" s="6"/>
    </row>
    <row r="283" spans="2:2" x14ac:dyDescent="0.2">
      <c r="B283" s="6"/>
    </row>
    <row r="284" spans="2:2" x14ac:dyDescent="0.2">
      <c r="B284" s="6"/>
    </row>
    <row r="285" spans="2:2" x14ac:dyDescent="0.2">
      <c r="B285" s="6"/>
    </row>
    <row r="286" spans="2:2" x14ac:dyDescent="0.2">
      <c r="B286" s="6"/>
    </row>
    <row r="287" spans="2:2" x14ac:dyDescent="0.2">
      <c r="B287" s="6"/>
    </row>
    <row r="288" spans="2:2" x14ac:dyDescent="0.2">
      <c r="B288" s="6"/>
    </row>
    <row r="289" spans="2:2" x14ac:dyDescent="0.2">
      <c r="B289" s="6"/>
    </row>
    <row r="290" spans="2:2" x14ac:dyDescent="0.2">
      <c r="B290" s="6"/>
    </row>
    <row r="291" spans="2:2" x14ac:dyDescent="0.2">
      <c r="B291" s="6"/>
    </row>
    <row r="292" spans="2:2" x14ac:dyDescent="0.2">
      <c r="B292" s="6"/>
    </row>
    <row r="293" spans="2:2" x14ac:dyDescent="0.2">
      <c r="B293" s="6"/>
    </row>
    <row r="294" spans="2:2" x14ac:dyDescent="0.2">
      <c r="B294" s="46"/>
    </row>
    <row r="295" spans="2:2" x14ac:dyDescent="0.2">
      <c r="B295" s="6"/>
    </row>
    <row r="296" spans="2:2" x14ac:dyDescent="0.2">
      <c r="B296" s="4"/>
    </row>
    <row r="297" spans="2:2" x14ac:dyDescent="0.2">
      <c r="B297" s="6"/>
    </row>
    <row r="298" spans="2:2" x14ac:dyDescent="0.2">
      <c r="B298" s="6"/>
    </row>
    <row r="299" spans="2:2" x14ac:dyDescent="0.2">
      <c r="B299" s="6"/>
    </row>
    <row r="300" spans="2:2" x14ac:dyDescent="0.2">
      <c r="B300" s="4"/>
    </row>
    <row r="301" spans="2:2" x14ac:dyDescent="0.2">
      <c r="B301" s="6"/>
    </row>
    <row r="302" spans="2:2" x14ac:dyDescent="0.2">
      <c r="B302" s="6"/>
    </row>
    <row r="303" spans="2:2" x14ac:dyDescent="0.2">
      <c r="B303" s="6"/>
    </row>
    <row r="304" spans="2:2" x14ac:dyDescent="0.2">
      <c r="B304" s="6"/>
    </row>
    <row r="305" spans="2:2" x14ac:dyDescent="0.2">
      <c r="B305" s="6"/>
    </row>
    <row r="306" spans="2:2" x14ac:dyDescent="0.2">
      <c r="B306" s="4"/>
    </row>
    <row r="307" spans="2:2" x14ac:dyDescent="0.2">
      <c r="B307" s="6"/>
    </row>
    <row r="308" spans="2:2" x14ac:dyDescent="0.2">
      <c r="B308" s="6"/>
    </row>
    <row r="309" spans="2:2" x14ac:dyDescent="0.2">
      <c r="B309" s="6"/>
    </row>
    <row r="310" spans="2:2" x14ac:dyDescent="0.2">
      <c r="B310" s="6"/>
    </row>
    <row r="311" spans="2:2" x14ac:dyDescent="0.2">
      <c r="B311" s="6"/>
    </row>
    <row r="312" spans="2:2" x14ac:dyDescent="0.2">
      <c r="B312" s="6"/>
    </row>
    <row r="313" spans="2:2" x14ac:dyDescent="0.2">
      <c r="B313" s="4"/>
    </row>
    <row r="314" spans="2:2" x14ac:dyDescent="0.2">
      <c r="B314" s="6"/>
    </row>
    <row r="315" spans="2:2" x14ac:dyDescent="0.2">
      <c r="B315" s="6"/>
    </row>
    <row r="316" spans="2:2" x14ac:dyDescent="0.2">
      <c r="B316" s="6"/>
    </row>
    <row r="317" spans="2:2" x14ac:dyDescent="0.2">
      <c r="B317" s="6"/>
    </row>
    <row r="318" spans="2:2" x14ac:dyDescent="0.2">
      <c r="B318" s="6"/>
    </row>
    <row r="319" spans="2:2" x14ac:dyDescent="0.2">
      <c r="B319" s="6"/>
    </row>
    <row r="320" spans="2:2" x14ac:dyDescent="0.2">
      <c r="B320" s="6"/>
    </row>
    <row r="321" spans="2:2" x14ac:dyDescent="0.2">
      <c r="B321" s="6"/>
    </row>
    <row r="322" spans="2:2" x14ac:dyDescent="0.2">
      <c r="B322" s="4"/>
    </row>
    <row r="323" spans="2:2" x14ac:dyDescent="0.2">
      <c r="B323" s="6"/>
    </row>
    <row r="324" spans="2:2" x14ac:dyDescent="0.2">
      <c r="B324" s="6"/>
    </row>
    <row r="325" spans="2:2" x14ac:dyDescent="0.2">
      <c r="B325" s="6"/>
    </row>
    <row r="326" spans="2:2" x14ac:dyDescent="0.2">
      <c r="B326" s="6"/>
    </row>
    <row r="327" spans="2:2" x14ac:dyDescent="0.2">
      <c r="B327" s="4"/>
    </row>
    <row r="328" spans="2:2" x14ac:dyDescent="0.2">
      <c r="B328" s="6"/>
    </row>
    <row r="329" spans="2:2" x14ac:dyDescent="0.2">
      <c r="B329" s="6"/>
    </row>
    <row r="330" spans="2:2" x14ac:dyDescent="0.2">
      <c r="B330" s="6"/>
    </row>
    <row r="331" spans="2:2" x14ac:dyDescent="0.2">
      <c r="B331" s="6"/>
    </row>
    <row r="332" spans="2:2" x14ac:dyDescent="0.2">
      <c r="B332" s="6"/>
    </row>
    <row r="333" spans="2:2" x14ac:dyDescent="0.2">
      <c r="B333" s="6"/>
    </row>
    <row r="334" spans="2:2" x14ac:dyDescent="0.2">
      <c r="B334" s="6"/>
    </row>
    <row r="335" spans="2:2" x14ac:dyDescent="0.2">
      <c r="B335" s="6"/>
    </row>
    <row r="336" spans="2:2" x14ac:dyDescent="0.2">
      <c r="B336" s="6"/>
    </row>
    <row r="337" spans="2:2" x14ac:dyDescent="0.2">
      <c r="B337" s="6"/>
    </row>
    <row r="338" spans="2:2" x14ac:dyDescent="0.2">
      <c r="B338" s="6"/>
    </row>
    <row r="339" spans="2:2" x14ac:dyDescent="0.2">
      <c r="B339" s="6"/>
    </row>
    <row r="340" spans="2:2" x14ac:dyDescent="0.2">
      <c r="B340" s="4"/>
    </row>
    <row r="341" spans="2:2" x14ac:dyDescent="0.2">
      <c r="B341" s="6"/>
    </row>
    <row r="342" spans="2:2" x14ac:dyDescent="0.2">
      <c r="B342" s="6"/>
    </row>
    <row r="343" spans="2:2" x14ac:dyDescent="0.2">
      <c r="B343" s="6"/>
    </row>
    <row r="344" spans="2:2" x14ac:dyDescent="0.2">
      <c r="B344" s="6"/>
    </row>
    <row r="345" spans="2:2" x14ac:dyDescent="0.2">
      <c r="B345" s="6"/>
    </row>
    <row r="346" spans="2:2" x14ac:dyDescent="0.2">
      <c r="B346" s="6"/>
    </row>
    <row r="347" spans="2:2" x14ac:dyDescent="0.2">
      <c r="B347" s="6"/>
    </row>
    <row r="348" spans="2:2" x14ac:dyDescent="0.2">
      <c r="B348" s="4"/>
    </row>
    <row r="349" spans="2:2" x14ac:dyDescent="0.2">
      <c r="B349" s="6"/>
    </row>
    <row r="350" spans="2:2" x14ac:dyDescent="0.2">
      <c r="B350" s="6"/>
    </row>
    <row r="351" spans="2:2" x14ac:dyDescent="0.2">
      <c r="B351" s="6"/>
    </row>
    <row r="352" spans="2:2" x14ac:dyDescent="0.2">
      <c r="B352" s="6"/>
    </row>
    <row r="353" spans="2:2" x14ac:dyDescent="0.2">
      <c r="B353" s="6"/>
    </row>
    <row r="354" spans="2:2" x14ac:dyDescent="0.2">
      <c r="B354" s="6"/>
    </row>
    <row r="355" spans="2:2" x14ac:dyDescent="0.2">
      <c r="B355" s="6"/>
    </row>
    <row r="356" spans="2:2" x14ac:dyDescent="0.2">
      <c r="B356" s="6"/>
    </row>
    <row r="357" spans="2:2" x14ac:dyDescent="0.2">
      <c r="B357" s="4"/>
    </row>
    <row r="358" spans="2:2" x14ac:dyDescent="0.2">
      <c r="B358" s="6"/>
    </row>
    <row r="359" spans="2:2" x14ac:dyDescent="0.2">
      <c r="B359" s="6"/>
    </row>
    <row r="360" spans="2:2" x14ac:dyDescent="0.2">
      <c r="B360" s="6"/>
    </row>
    <row r="361" spans="2:2" x14ac:dyDescent="0.2">
      <c r="B361" s="6"/>
    </row>
    <row r="362" spans="2:2" x14ac:dyDescent="0.2">
      <c r="B362" s="6"/>
    </row>
    <row r="363" spans="2:2" x14ac:dyDescent="0.2">
      <c r="B363" s="6"/>
    </row>
    <row r="364" spans="2:2" x14ac:dyDescent="0.2">
      <c r="B364" s="4"/>
    </row>
    <row r="365" spans="2:2" x14ac:dyDescent="0.2">
      <c r="B365" s="6"/>
    </row>
    <row r="366" spans="2:2" x14ac:dyDescent="0.2">
      <c r="B366" s="6"/>
    </row>
    <row r="367" spans="2:2" x14ac:dyDescent="0.2">
      <c r="B367" s="6"/>
    </row>
    <row r="368" spans="2:2" x14ac:dyDescent="0.2">
      <c r="B368" s="4"/>
    </row>
    <row r="369" spans="2:2" x14ac:dyDescent="0.2">
      <c r="B369" s="6"/>
    </row>
    <row r="370" spans="2:2" x14ac:dyDescent="0.2">
      <c r="B370" s="6"/>
    </row>
    <row r="371" spans="2:2" x14ac:dyDescent="0.2">
      <c r="B371" s="6"/>
    </row>
    <row r="372" spans="2:2" x14ac:dyDescent="0.2">
      <c r="B372" s="6"/>
    </row>
    <row r="373" spans="2:2" x14ac:dyDescent="0.2">
      <c r="B373" s="6"/>
    </row>
    <row r="374" spans="2:2" x14ac:dyDescent="0.2">
      <c r="B374" s="6"/>
    </row>
    <row r="375" spans="2:2" x14ac:dyDescent="0.2">
      <c r="B375" s="6"/>
    </row>
    <row r="376" spans="2:2" x14ac:dyDescent="0.2">
      <c r="B376" s="6"/>
    </row>
    <row r="377" spans="2:2" x14ac:dyDescent="0.2">
      <c r="B377" s="4"/>
    </row>
    <row r="378" spans="2:2" x14ac:dyDescent="0.2">
      <c r="B378" s="6"/>
    </row>
    <row r="379" spans="2:2" x14ac:dyDescent="0.2">
      <c r="B379" s="6"/>
    </row>
    <row r="380" spans="2:2" x14ac:dyDescent="0.2">
      <c r="B380" s="6"/>
    </row>
    <row r="381" spans="2:2" x14ac:dyDescent="0.2">
      <c r="B381" s="6"/>
    </row>
    <row r="382" spans="2:2" x14ac:dyDescent="0.2">
      <c r="B382" s="6"/>
    </row>
    <row r="383" spans="2:2" x14ac:dyDescent="0.2">
      <c r="B383" s="6"/>
    </row>
    <row r="384" spans="2:2" x14ac:dyDescent="0.2">
      <c r="B384" s="6"/>
    </row>
    <row r="385" spans="2:2" x14ac:dyDescent="0.2">
      <c r="B385" s="4"/>
    </row>
    <row r="386" spans="2:2" x14ac:dyDescent="0.2">
      <c r="B386" s="6"/>
    </row>
    <row r="387" spans="2:2" x14ac:dyDescent="0.2">
      <c r="B387" s="6"/>
    </row>
    <row r="388" spans="2:2" x14ac:dyDescent="0.2">
      <c r="B388" s="6"/>
    </row>
    <row r="389" spans="2:2" x14ac:dyDescent="0.2">
      <c r="B389" s="6"/>
    </row>
    <row r="390" spans="2:2" x14ac:dyDescent="0.2">
      <c r="B390" s="6"/>
    </row>
    <row r="391" spans="2:2" x14ac:dyDescent="0.2">
      <c r="B391" s="6"/>
    </row>
    <row r="392" spans="2:2" x14ac:dyDescent="0.2">
      <c r="B392" s="4"/>
    </row>
    <row r="393" spans="2:2" x14ac:dyDescent="0.2">
      <c r="B393" s="6"/>
    </row>
    <row r="394" spans="2:2" x14ac:dyDescent="0.2">
      <c r="B394" s="6"/>
    </row>
    <row r="395" spans="2:2" x14ac:dyDescent="0.2">
      <c r="B395" s="6"/>
    </row>
    <row r="396" spans="2:2" x14ac:dyDescent="0.2">
      <c r="B396" s="6"/>
    </row>
    <row r="397" spans="2:2" x14ac:dyDescent="0.2">
      <c r="B397" s="4"/>
    </row>
    <row r="398" spans="2:2" x14ac:dyDescent="0.2">
      <c r="B398" s="6"/>
    </row>
    <row r="399" spans="2:2" x14ac:dyDescent="0.2">
      <c r="B399" s="6"/>
    </row>
    <row r="400" spans="2:2" x14ac:dyDescent="0.2">
      <c r="B400" s="6"/>
    </row>
    <row r="401" spans="2:2" x14ac:dyDescent="0.2">
      <c r="B401" s="6"/>
    </row>
    <row r="402" spans="2:2" x14ac:dyDescent="0.2">
      <c r="B402" s="4"/>
    </row>
    <row r="403" spans="2:2" x14ac:dyDescent="0.2">
      <c r="B403" s="6"/>
    </row>
    <row r="404" spans="2:2" x14ac:dyDescent="0.2">
      <c r="B404" s="6"/>
    </row>
    <row r="405" spans="2:2" x14ac:dyDescent="0.2">
      <c r="B405" s="6"/>
    </row>
    <row r="406" spans="2:2" x14ac:dyDescent="0.2">
      <c r="B406" s="6"/>
    </row>
    <row r="407" spans="2:2" x14ac:dyDescent="0.2">
      <c r="B407" s="6"/>
    </row>
    <row r="408" spans="2:2" x14ac:dyDescent="0.2">
      <c r="B408" s="6"/>
    </row>
    <row r="409" spans="2:2" x14ac:dyDescent="0.2">
      <c r="B409" s="6"/>
    </row>
    <row r="410" spans="2:2" x14ac:dyDescent="0.2">
      <c r="B410" s="6"/>
    </row>
    <row r="411" spans="2:2" x14ac:dyDescent="0.2">
      <c r="B411" s="6"/>
    </row>
    <row r="412" spans="2:2" x14ac:dyDescent="0.2">
      <c r="B412" s="6"/>
    </row>
    <row r="413" spans="2:2" x14ac:dyDescent="0.2">
      <c r="B413" s="4"/>
    </row>
    <row r="414" spans="2:2" x14ac:dyDescent="0.2">
      <c r="B414" s="6"/>
    </row>
    <row r="415" spans="2:2" x14ac:dyDescent="0.2">
      <c r="B415" s="6"/>
    </row>
    <row r="416" spans="2:2" x14ac:dyDescent="0.2">
      <c r="B416" s="6"/>
    </row>
    <row r="417" spans="2:2" x14ac:dyDescent="0.2">
      <c r="B417" s="6"/>
    </row>
    <row r="418" spans="2:2" x14ac:dyDescent="0.2">
      <c r="B418" s="4"/>
    </row>
    <row r="419" spans="2:2" x14ac:dyDescent="0.2">
      <c r="B419" s="6"/>
    </row>
    <row r="420" spans="2:2" x14ac:dyDescent="0.2">
      <c r="B420" s="6"/>
    </row>
    <row r="421" spans="2:2" x14ac:dyDescent="0.2">
      <c r="B421" s="6"/>
    </row>
    <row r="422" spans="2:2" x14ac:dyDescent="0.2">
      <c r="B422" s="6"/>
    </row>
    <row r="423" spans="2:2" x14ac:dyDescent="0.2">
      <c r="B423" s="6"/>
    </row>
    <row r="424" spans="2:2" x14ac:dyDescent="0.2">
      <c r="B424" s="4"/>
    </row>
    <row r="425" spans="2:2" x14ac:dyDescent="0.2">
      <c r="B425" s="6"/>
    </row>
    <row r="426" spans="2:2" x14ac:dyDescent="0.2">
      <c r="B426" s="6"/>
    </row>
    <row r="427" spans="2:2" x14ac:dyDescent="0.2">
      <c r="B427" s="6"/>
    </row>
    <row r="428" spans="2:2" x14ac:dyDescent="0.2">
      <c r="B428" s="6"/>
    </row>
    <row r="429" spans="2:2" x14ac:dyDescent="0.2">
      <c r="B429" s="6"/>
    </row>
    <row r="430" spans="2:2" x14ac:dyDescent="0.2">
      <c r="B430" s="6"/>
    </row>
    <row r="431" spans="2:2" x14ac:dyDescent="0.2">
      <c r="B431" s="4"/>
    </row>
    <row r="432" spans="2:2" x14ac:dyDescent="0.2">
      <c r="B432" s="8"/>
    </row>
    <row r="433" spans="2:2" x14ac:dyDescent="0.2">
      <c r="B433" s="15"/>
    </row>
    <row r="434" spans="2:2" x14ac:dyDescent="0.2">
      <c r="B434" s="15"/>
    </row>
    <row r="435" spans="2:2" x14ac:dyDescent="0.2">
      <c r="B435" s="15"/>
    </row>
    <row r="436" spans="2:2" x14ac:dyDescent="0.2">
      <c r="B436" s="15"/>
    </row>
    <row r="437" spans="2:2" x14ac:dyDescent="0.2">
      <c r="B437" s="15"/>
    </row>
    <row r="438" spans="2:2" x14ac:dyDescent="0.2">
      <c r="B438" s="6"/>
    </row>
    <row r="439" spans="2:2" x14ac:dyDescent="0.2">
      <c r="B439" s="6"/>
    </row>
    <row r="440" spans="2:2" x14ac:dyDescent="0.2">
      <c r="B440" s="6"/>
    </row>
    <row r="441" spans="2:2" x14ac:dyDescent="0.2">
      <c r="B441" s="6"/>
    </row>
    <row r="442" spans="2:2" x14ac:dyDescent="0.2">
      <c r="B442" s="6"/>
    </row>
    <row r="443" spans="2:2" x14ac:dyDescent="0.2">
      <c r="B443" s="6"/>
    </row>
    <row r="444" spans="2:2" x14ac:dyDescent="0.2">
      <c r="B444" s="4"/>
    </row>
    <row r="445" spans="2:2" x14ac:dyDescent="0.2">
      <c r="B445" s="6"/>
    </row>
    <row r="446" spans="2:2" x14ac:dyDescent="0.2">
      <c r="B446" s="6"/>
    </row>
    <row r="447" spans="2:2" x14ac:dyDescent="0.2">
      <c r="B447" s="6"/>
    </row>
    <row r="448" spans="2:2" x14ac:dyDescent="0.2">
      <c r="B448" s="6"/>
    </row>
    <row r="449" spans="2:2" x14ac:dyDescent="0.2">
      <c r="B449" s="4"/>
    </row>
    <row r="450" spans="2:2" x14ac:dyDescent="0.2">
      <c r="B450" s="6"/>
    </row>
    <row r="451" spans="2:2" x14ac:dyDescent="0.2">
      <c r="B451" s="6"/>
    </row>
    <row r="452" spans="2:2" x14ac:dyDescent="0.2">
      <c r="B452" s="6"/>
    </row>
    <row r="453" spans="2:2" x14ac:dyDescent="0.2">
      <c r="B453" s="6"/>
    </row>
    <row r="454" spans="2:2" x14ac:dyDescent="0.2">
      <c r="B454" s="4"/>
    </row>
    <row r="455" spans="2:2" x14ac:dyDescent="0.2">
      <c r="B455" s="6"/>
    </row>
    <row r="456" spans="2:2" x14ac:dyDescent="0.2">
      <c r="B456" s="6"/>
    </row>
    <row r="457" spans="2:2" x14ac:dyDescent="0.2">
      <c r="B457" s="6"/>
    </row>
    <row r="458" spans="2:2" x14ac:dyDescent="0.2">
      <c r="B458" s="6"/>
    </row>
    <row r="459" spans="2:2" x14ac:dyDescent="0.2">
      <c r="B459" s="6"/>
    </row>
    <row r="460" spans="2:2" x14ac:dyDescent="0.2">
      <c r="B460" s="6"/>
    </row>
    <row r="461" spans="2:2" x14ac:dyDescent="0.2">
      <c r="B461" s="4"/>
    </row>
    <row r="462" spans="2:2" x14ac:dyDescent="0.2">
      <c r="B462" s="6"/>
    </row>
    <row r="463" spans="2:2" x14ac:dyDescent="0.2">
      <c r="B463" s="6"/>
    </row>
    <row r="464" spans="2:2" x14ac:dyDescent="0.2">
      <c r="B464" s="6"/>
    </row>
    <row r="465" spans="2:2" x14ac:dyDescent="0.2">
      <c r="B465" s="6"/>
    </row>
    <row r="466" spans="2:2" x14ac:dyDescent="0.2">
      <c r="B466" s="6"/>
    </row>
    <row r="467" spans="2:2" x14ac:dyDescent="0.2">
      <c r="B467" s="6"/>
    </row>
    <row r="468" spans="2:2" x14ac:dyDescent="0.2">
      <c r="B468" s="6"/>
    </row>
    <row r="469" spans="2:2" x14ac:dyDescent="0.2">
      <c r="B469" s="4"/>
    </row>
    <row r="470" spans="2:2" x14ac:dyDescent="0.2">
      <c r="B470" s="6"/>
    </row>
    <row r="471" spans="2:2" x14ac:dyDescent="0.2">
      <c r="B471" s="6"/>
    </row>
    <row r="472" spans="2:2" x14ac:dyDescent="0.2">
      <c r="B472" s="6"/>
    </row>
    <row r="473" spans="2:2" x14ac:dyDescent="0.2">
      <c r="B473" s="6"/>
    </row>
    <row r="474" spans="2:2" x14ac:dyDescent="0.2">
      <c r="B474" s="6"/>
    </row>
    <row r="475" spans="2:2" x14ac:dyDescent="0.2">
      <c r="B475" s="6"/>
    </row>
    <row r="476" spans="2:2" x14ac:dyDescent="0.2">
      <c r="B476" s="6"/>
    </row>
    <row r="477" spans="2:2" x14ac:dyDescent="0.2">
      <c r="B477" s="6"/>
    </row>
    <row r="478" spans="2:2" x14ac:dyDescent="0.2">
      <c r="B478" s="6"/>
    </row>
    <row r="479" spans="2:2" x14ac:dyDescent="0.2">
      <c r="B479" s="6"/>
    </row>
    <row r="480" spans="2:2" x14ac:dyDescent="0.2">
      <c r="B480" s="4"/>
    </row>
    <row r="481" spans="2:2" x14ac:dyDescent="0.2">
      <c r="B481" s="6"/>
    </row>
    <row r="482" spans="2:2" x14ac:dyDescent="0.2">
      <c r="B482" s="6"/>
    </row>
    <row r="483" spans="2:2" x14ac:dyDescent="0.2">
      <c r="B483" s="6"/>
    </row>
    <row r="484" spans="2:2" x14ac:dyDescent="0.2">
      <c r="B484" s="6"/>
    </row>
    <row r="485" spans="2:2" x14ac:dyDescent="0.2">
      <c r="B485" s="6"/>
    </row>
    <row r="486" spans="2:2" x14ac:dyDescent="0.2">
      <c r="B486" s="4"/>
    </row>
    <row r="487" spans="2:2" x14ac:dyDescent="0.2">
      <c r="B487" s="6"/>
    </row>
    <row r="488" spans="2:2" x14ac:dyDescent="0.2">
      <c r="B488" s="6"/>
    </row>
    <row r="489" spans="2:2" x14ac:dyDescent="0.2">
      <c r="B489" s="6"/>
    </row>
    <row r="490" spans="2:2" x14ac:dyDescent="0.2">
      <c r="B490" s="6"/>
    </row>
    <row r="491" spans="2:2" x14ac:dyDescent="0.2">
      <c r="B491" s="4"/>
    </row>
    <row r="492" spans="2:2" x14ac:dyDescent="0.2">
      <c r="B492" s="6"/>
    </row>
    <row r="493" spans="2:2" x14ac:dyDescent="0.2">
      <c r="B493" s="6"/>
    </row>
    <row r="494" spans="2:2" x14ac:dyDescent="0.2">
      <c r="B494" s="6"/>
    </row>
    <row r="495" spans="2:2" x14ac:dyDescent="0.2">
      <c r="B495" s="6"/>
    </row>
    <row r="496" spans="2:2" x14ac:dyDescent="0.2">
      <c r="B496" s="6"/>
    </row>
    <row r="497" spans="2:2" x14ac:dyDescent="0.2">
      <c r="B497" s="6"/>
    </row>
    <row r="498" spans="2:2" x14ac:dyDescent="0.2">
      <c r="B498" s="4"/>
    </row>
    <row r="499" spans="2:2" x14ac:dyDescent="0.2">
      <c r="B499" s="6"/>
    </row>
    <row r="500" spans="2:2" x14ac:dyDescent="0.2">
      <c r="B500" s="6"/>
    </row>
    <row r="501" spans="2:2" x14ac:dyDescent="0.2">
      <c r="B501" s="6"/>
    </row>
    <row r="502" spans="2:2" x14ac:dyDescent="0.2">
      <c r="B502" s="6"/>
    </row>
    <row r="503" spans="2:2" x14ac:dyDescent="0.2">
      <c r="B503" s="6"/>
    </row>
    <row r="504" spans="2:2" x14ac:dyDescent="0.2">
      <c r="B504" s="48"/>
    </row>
    <row r="505" spans="2:2" x14ac:dyDescent="0.2">
      <c r="B505" s="33"/>
    </row>
    <row r="506" spans="2:2" x14ac:dyDescent="0.2">
      <c r="B506" s="33"/>
    </row>
    <row r="507" spans="2:2" x14ac:dyDescent="0.2">
      <c r="B507" s="33"/>
    </row>
    <row r="508" spans="2:2" x14ac:dyDescent="0.2">
      <c r="B508" s="33"/>
    </row>
    <row r="509" spans="2:2" x14ac:dyDescent="0.2">
      <c r="B509" s="2"/>
    </row>
  </sheetData>
  <mergeCells count="8">
    <mergeCell ref="A1:J1"/>
    <mergeCell ref="B3:B4"/>
    <mergeCell ref="C3:C4"/>
    <mergeCell ref="D3:E3"/>
    <mergeCell ref="F3:G3"/>
    <mergeCell ref="H3:H4"/>
    <mergeCell ref="I3:I4"/>
    <mergeCell ref="J3:J4"/>
  </mergeCells>
  <phoneticPr fontId="3" type="noConversion"/>
  <pageMargins left="0.54" right="0.54" top="0.98" bottom="1.06" header="0.5" footer="0.5"/>
  <pageSetup paperSize="9" orientation="portrait" r:id="rId1"/>
  <headerFooter alignWithMargins="0"/>
  <rowBreaks count="4" manualBreakCount="4">
    <brk id="57" max="16383" man="1"/>
    <brk id="108" max="16383" man="1"/>
    <brk id="163" max="16383" man="1"/>
    <brk id="21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zoomScaleNormal="100" zoomScaleSheetLayoutView="100" workbookViewId="0">
      <pane xSplit="1" ySplit="4" topLeftCell="B5" activePane="bottomRight" state="frozen"/>
      <selection activeCell="H212" sqref="H212"/>
      <selection pane="topRight" activeCell="H212" sqref="H212"/>
      <selection pane="bottomLeft" activeCell="H212" sqref="H212"/>
      <selection pane="bottomRight" activeCell="A3" sqref="A3:A4"/>
    </sheetView>
  </sheetViews>
  <sheetFormatPr defaultRowHeight="11.25" x14ac:dyDescent="0.2"/>
  <cols>
    <col min="1" max="1" width="23.7109375" style="17" customWidth="1"/>
    <col min="2" max="3" width="7.7109375" style="17" customWidth="1"/>
    <col min="4" max="5" width="9.140625" style="17"/>
    <col min="6" max="6" width="10.7109375" style="17" customWidth="1"/>
    <col min="7" max="9" width="7.7109375" style="17" customWidth="1"/>
    <col min="10" max="16384" width="9.140625" style="17"/>
  </cols>
  <sheetData>
    <row r="1" spans="1:9" s="146" customFormat="1" ht="12.75" x14ac:dyDescent="0.2">
      <c r="A1" s="854" t="s">
        <v>558</v>
      </c>
      <c r="B1" s="854"/>
      <c r="C1" s="854"/>
      <c r="D1" s="854"/>
      <c r="E1" s="854"/>
      <c r="F1" s="854"/>
      <c r="G1" s="854"/>
      <c r="H1" s="854"/>
      <c r="I1" s="854"/>
    </row>
    <row r="2" spans="1:9" ht="9.9499999999999993" customHeight="1" thickBot="1" x14ac:dyDescent="0.25"/>
    <row r="3" spans="1:9" ht="24.75" customHeight="1" x14ac:dyDescent="0.2">
      <c r="A3" s="866" t="s">
        <v>274</v>
      </c>
      <c r="B3" s="836" t="s">
        <v>495</v>
      </c>
      <c r="C3" s="840" t="s">
        <v>557</v>
      </c>
      <c r="D3" s="888"/>
      <c r="E3" s="836" t="s">
        <v>556</v>
      </c>
      <c r="F3" s="836" t="s">
        <v>555</v>
      </c>
      <c r="G3" s="840" t="s">
        <v>554</v>
      </c>
      <c r="H3" s="887"/>
      <c r="I3" s="887"/>
    </row>
    <row r="4" spans="1:9" ht="24.75" customHeight="1" x14ac:dyDescent="0.2">
      <c r="A4" s="867"/>
      <c r="B4" s="886"/>
      <c r="C4" s="21" t="s">
        <v>265</v>
      </c>
      <c r="D4" s="22" t="s">
        <v>553</v>
      </c>
      <c r="E4" s="889"/>
      <c r="F4" s="886"/>
      <c r="G4" s="21" t="s">
        <v>265</v>
      </c>
      <c r="H4" s="22" t="s">
        <v>552</v>
      </c>
      <c r="I4" s="297" t="s">
        <v>551</v>
      </c>
    </row>
    <row r="5" spans="1:9" ht="20.100000000000001" customHeight="1" x14ac:dyDescent="0.2">
      <c r="A5" s="145" t="s">
        <v>1</v>
      </c>
      <c r="B5" s="284">
        <v>7498001</v>
      </c>
      <c r="C5" s="284">
        <v>3398227</v>
      </c>
      <c r="D5" s="284">
        <v>2642987</v>
      </c>
      <c r="E5" s="285">
        <v>1511816</v>
      </c>
      <c r="F5" s="284">
        <v>2570639</v>
      </c>
      <c r="G5" s="284">
        <v>17319</v>
      </c>
      <c r="H5" s="284">
        <v>12311</v>
      </c>
      <c r="I5" s="284">
        <v>5008</v>
      </c>
    </row>
    <row r="6" spans="1:9" ht="11.1" customHeight="1" x14ac:dyDescent="0.2">
      <c r="A6" s="9" t="s">
        <v>210</v>
      </c>
      <c r="B6" s="284">
        <v>5466009</v>
      </c>
      <c r="C6" s="284">
        <v>2485427</v>
      </c>
      <c r="D6" s="284">
        <v>1941875</v>
      </c>
      <c r="E6" s="285">
        <v>1102817</v>
      </c>
      <c r="F6" s="284">
        <v>1863796</v>
      </c>
      <c r="G6" s="284">
        <v>13969</v>
      </c>
      <c r="H6" s="284">
        <v>9795</v>
      </c>
      <c r="I6" s="284">
        <v>4174</v>
      </c>
    </row>
    <row r="7" spans="1:9" ht="11.1" customHeight="1" x14ac:dyDescent="0.2">
      <c r="A7" s="9" t="s">
        <v>211</v>
      </c>
      <c r="B7" s="284">
        <v>2031992</v>
      </c>
      <c r="C7" s="284">
        <v>912800</v>
      </c>
      <c r="D7" s="284">
        <v>701112</v>
      </c>
      <c r="E7" s="285">
        <v>408999</v>
      </c>
      <c r="F7" s="284">
        <v>706843</v>
      </c>
      <c r="G7" s="284">
        <v>3350</v>
      </c>
      <c r="H7" s="284">
        <v>2516</v>
      </c>
      <c r="I7" s="284">
        <v>834</v>
      </c>
    </row>
    <row r="8" spans="1:9" ht="20.100000000000001" customHeight="1" x14ac:dyDescent="0.2">
      <c r="A8" s="9" t="s">
        <v>212</v>
      </c>
      <c r="B8" s="284">
        <v>1576124</v>
      </c>
      <c r="C8" s="284">
        <v>713836</v>
      </c>
      <c r="D8" s="284">
        <v>556060</v>
      </c>
      <c r="E8" s="285">
        <v>366877</v>
      </c>
      <c r="F8" s="284">
        <v>491122</v>
      </c>
      <c r="G8" s="284">
        <v>4289</v>
      </c>
      <c r="H8" s="284">
        <v>2971</v>
      </c>
      <c r="I8" s="284">
        <v>1318</v>
      </c>
    </row>
    <row r="9" spans="1:9" ht="11.1" customHeight="1" x14ac:dyDescent="0.2">
      <c r="A9" s="14" t="s">
        <v>177</v>
      </c>
      <c r="B9" s="281">
        <v>24641</v>
      </c>
      <c r="C9" s="281">
        <v>11062</v>
      </c>
      <c r="D9" s="281">
        <v>8455</v>
      </c>
      <c r="E9" s="282">
        <v>5493</v>
      </c>
      <c r="F9" s="281">
        <v>8040</v>
      </c>
      <c r="G9" s="281">
        <v>46</v>
      </c>
      <c r="H9" s="281">
        <v>32</v>
      </c>
      <c r="I9" s="281">
        <v>14</v>
      </c>
    </row>
    <row r="10" spans="1:9" ht="11.1" customHeight="1" x14ac:dyDescent="0.2">
      <c r="A10" s="14" t="s">
        <v>178</v>
      </c>
      <c r="B10" s="281">
        <v>151768</v>
      </c>
      <c r="C10" s="281">
        <v>67163</v>
      </c>
      <c r="D10" s="281">
        <v>52006</v>
      </c>
      <c r="E10" s="282">
        <v>38848</v>
      </c>
      <c r="F10" s="281">
        <v>45321</v>
      </c>
      <c r="G10" s="281">
        <v>436</v>
      </c>
      <c r="H10" s="281">
        <v>290</v>
      </c>
      <c r="I10" s="281">
        <v>146</v>
      </c>
    </row>
    <row r="11" spans="1:9" ht="11.1" customHeight="1" x14ac:dyDescent="0.2">
      <c r="A11" s="14" t="s">
        <v>179</v>
      </c>
      <c r="B11" s="281">
        <v>58386</v>
      </c>
      <c r="C11" s="281">
        <v>24533</v>
      </c>
      <c r="D11" s="281">
        <v>20134</v>
      </c>
      <c r="E11" s="282">
        <v>17747</v>
      </c>
      <c r="F11" s="281">
        <v>15882</v>
      </c>
      <c r="G11" s="281">
        <v>224</v>
      </c>
      <c r="H11" s="281">
        <v>163</v>
      </c>
      <c r="I11" s="281">
        <v>61</v>
      </c>
    </row>
    <row r="12" spans="1:9" ht="11.1" customHeight="1" x14ac:dyDescent="0.2">
      <c r="A12" s="14" t="s">
        <v>180</v>
      </c>
      <c r="B12" s="281">
        <v>75466</v>
      </c>
      <c r="C12" s="281">
        <v>36629</v>
      </c>
      <c r="D12" s="281">
        <v>27702</v>
      </c>
      <c r="E12" s="282">
        <v>12470</v>
      </c>
      <c r="F12" s="281">
        <v>26192</v>
      </c>
      <c r="G12" s="281">
        <v>175</v>
      </c>
      <c r="H12" s="281">
        <v>130</v>
      </c>
      <c r="I12" s="281">
        <v>45</v>
      </c>
    </row>
    <row r="13" spans="1:9" ht="11.1" customHeight="1" x14ac:dyDescent="0.2">
      <c r="A13" s="14" t="s">
        <v>181</v>
      </c>
      <c r="B13" s="281">
        <v>132621</v>
      </c>
      <c r="C13" s="281">
        <v>60021</v>
      </c>
      <c r="D13" s="281">
        <v>47297</v>
      </c>
      <c r="E13" s="282">
        <v>32355</v>
      </c>
      <c r="F13" s="281">
        <v>39813</v>
      </c>
      <c r="G13" s="281">
        <v>432</v>
      </c>
      <c r="H13" s="281">
        <v>296</v>
      </c>
      <c r="I13" s="281">
        <v>136</v>
      </c>
    </row>
    <row r="14" spans="1:9" s="174" customFormat="1" ht="11.1" customHeight="1" x14ac:dyDescent="0.2">
      <c r="A14" s="14" t="s">
        <v>182</v>
      </c>
      <c r="B14" s="296">
        <v>152950</v>
      </c>
      <c r="C14" s="296">
        <v>69431</v>
      </c>
      <c r="D14" s="296">
        <v>53144</v>
      </c>
      <c r="E14" s="296">
        <v>35770</v>
      </c>
      <c r="F14" s="296">
        <v>47367</v>
      </c>
      <c r="G14" s="296">
        <v>382</v>
      </c>
      <c r="H14" s="296">
        <v>273</v>
      </c>
      <c r="I14" s="296">
        <v>109</v>
      </c>
    </row>
    <row r="15" spans="1:9" ht="11.1" customHeight="1" x14ac:dyDescent="0.2">
      <c r="A15" s="14" t="s">
        <v>183</v>
      </c>
      <c r="B15" s="281">
        <v>58511</v>
      </c>
      <c r="C15" s="281">
        <v>26842</v>
      </c>
      <c r="D15" s="281">
        <v>21226</v>
      </c>
      <c r="E15" s="282">
        <v>9871</v>
      </c>
      <c r="F15" s="281">
        <v>21728</v>
      </c>
      <c r="G15" s="281">
        <v>70</v>
      </c>
      <c r="H15" s="281">
        <v>50</v>
      </c>
      <c r="I15" s="281">
        <v>20</v>
      </c>
    </row>
    <row r="16" spans="1:9" ht="11.1" customHeight="1" x14ac:dyDescent="0.2">
      <c r="A16" s="14" t="s">
        <v>184</v>
      </c>
      <c r="B16" s="281">
        <v>52490</v>
      </c>
      <c r="C16" s="281">
        <v>24013</v>
      </c>
      <c r="D16" s="281">
        <v>18638</v>
      </c>
      <c r="E16" s="282">
        <v>10532</v>
      </c>
      <c r="F16" s="281">
        <v>17828</v>
      </c>
      <c r="G16" s="281">
        <v>117</v>
      </c>
      <c r="H16" s="281">
        <v>81</v>
      </c>
      <c r="I16" s="281">
        <v>36</v>
      </c>
    </row>
    <row r="17" spans="1:9" ht="11.1" customHeight="1" x14ac:dyDescent="0.2">
      <c r="A17" s="14" t="s">
        <v>185</v>
      </c>
      <c r="B17" s="281">
        <v>217773</v>
      </c>
      <c r="C17" s="281">
        <v>96818</v>
      </c>
      <c r="D17" s="281">
        <v>78210</v>
      </c>
      <c r="E17" s="282">
        <v>55476</v>
      </c>
      <c r="F17" s="281">
        <v>64756</v>
      </c>
      <c r="G17" s="281">
        <v>723</v>
      </c>
      <c r="H17" s="281">
        <v>492</v>
      </c>
      <c r="I17" s="281">
        <v>231</v>
      </c>
    </row>
    <row r="18" spans="1:9" ht="11.1" customHeight="1" x14ac:dyDescent="0.2">
      <c r="A18" s="14" t="s">
        <v>186</v>
      </c>
      <c r="B18" s="281">
        <v>70975</v>
      </c>
      <c r="C18" s="281">
        <v>32634</v>
      </c>
      <c r="D18" s="281">
        <v>24543</v>
      </c>
      <c r="E18" s="282">
        <v>12578</v>
      </c>
      <c r="F18" s="281">
        <v>25567</v>
      </c>
      <c r="G18" s="281">
        <v>196</v>
      </c>
      <c r="H18" s="281">
        <v>140</v>
      </c>
      <c r="I18" s="281">
        <v>56</v>
      </c>
    </row>
    <row r="19" spans="1:9" ht="11.1" customHeight="1" x14ac:dyDescent="0.2">
      <c r="A19" s="14" t="s">
        <v>187</v>
      </c>
      <c r="B19" s="281">
        <v>155902</v>
      </c>
      <c r="C19" s="281">
        <v>72245</v>
      </c>
      <c r="D19" s="281">
        <v>55878</v>
      </c>
      <c r="E19" s="282">
        <v>35083</v>
      </c>
      <c r="F19" s="281">
        <v>48213</v>
      </c>
      <c r="G19" s="281">
        <v>361</v>
      </c>
      <c r="H19" s="281">
        <v>262</v>
      </c>
      <c r="I19" s="281">
        <v>99</v>
      </c>
    </row>
    <row r="20" spans="1:9" ht="11.1" customHeight="1" x14ac:dyDescent="0.2">
      <c r="A20" s="14" t="s">
        <v>188</v>
      </c>
      <c r="B20" s="281">
        <v>99000</v>
      </c>
      <c r="C20" s="281">
        <v>45448</v>
      </c>
      <c r="D20" s="281">
        <v>35161</v>
      </c>
      <c r="E20" s="282">
        <v>24541</v>
      </c>
      <c r="F20" s="281">
        <v>28761</v>
      </c>
      <c r="G20" s="281">
        <v>250</v>
      </c>
      <c r="H20" s="281">
        <v>163</v>
      </c>
      <c r="I20" s="281">
        <v>87</v>
      </c>
    </row>
    <row r="21" spans="1:9" ht="11.1" customHeight="1" x14ac:dyDescent="0.2">
      <c r="A21" s="14" t="s">
        <v>189</v>
      </c>
      <c r="B21" s="281">
        <v>42505</v>
      </c>
      <c r="C21" s="281">
        <v>18475</v>
      </c>
      <c r="D21" s="281">
        <v>15154</v>
      </c>
      <c r="E21" s="282">
        <v>11519</v>
      </c>
      <c r="F21" s="281">
        <v>12379</v>
      </c>
      <c r="G21" s="281">
        <v>132</v>
      </c>
      <c r="H21" s="281">
        <v>82</v>
      </c>
      <c r="I21" s="281">
        <v>50</v>
      </c>
    </row>
    <row r="22" spans="1:9" ht="11.1" customHeight="1" x14ac:dyDescent="0.2">
      <c r="A22" s="14" t="s">
        <v>190</v>
      </c>
      <c r="B22" s="281">
        <v>20390</v>
      </c>
      <c r="C22" s="281">
        <v>8897</v>
      </c>
      <c r="D22" s="281">
        <v>6775</v>
      </c>
      <c r="E22" s="282">
        <v>4566</v>
      </c>
      <c r="F22" s="281">
        <v>6894</v>
      </c>
      <c r="G22" s="281">
        <v>33</v>
      </c>
      <c r="H22" s="281">
        <v>22</v>
      </c>
      <c r="I22" s="281">
        <v>11</v>
      </c>
    </row>
    <row r="23" spans="1:9" ht="11.1" customHeight="1" x14ac:dyDescent="0.2">
      <c r="A23" s="14" t="s">
        <v>191</v>
      </c>
      <c r="B23" s="281">
        <v>55543</v>
      </c>
      <c r="C23" s="281">
        <v>24219</v>
      </c>
      <c r="D23" s="281">
        <v>19533</v>
      </c>
      <c r="E23" s="282">
        <v>16121</v>
      </c>
      <c r="F23" s="281">
        <v>14988</v>
      </c>
      <c r="G23" s="281">
        <v>215</v>
      </c>
      <c r="H23" s="281">
        <v>141</v>
      </c>
      <c r="I23" s="281">
        <v>74</v>
      </c>
    </row>
    <row r="24" spans="1:9" customFormat="1" ht="11.1" customHeight="1" x14ac:dyDescent="0.2">
      <c r="A24" s="14" t="s">
        <v>200</v>
      </c>
      <c r="B24" s="287">
        <v>38695</v>
      </c>
      <c r="C24" s="287">
        <v>18063</v>
      </c>
      <c r="D24" s="287">
        <v>13192</v>
      </c>
      <c r="E24" s="287">
        <v>6910</v>
      </c>
      <c r="F24" s="287">
        <v>13679</v>
      </c>
      <c r="G24" s="287">
        <v>43</v>
      </c>
      <c r="H24" s="287">
        <v>37</v>
      </c>
      <c r="I24" s="287">
        <v>6</v>
      </c>
    </row>
    <row r="25" spans="1:9" ht="11.1" customHeight="1" x14ac:dyDescent="0.2">
      <c r="A25" s="14" t="s">
        <v>192</v>
      </c>
      <c r="B25" s="281">
        <v>168508</v>
      </c>
      <c r="C25" s="281">
        <v>77343</v>
      </c>
      <c r="D25" s="281">
        <v>59012</v>
      </c>
      <c r="E25" s="282">
        <v>36997</v>
      </c>
      <c r="F25" s="281">
        <v>53714</v>
      </c>
      <c r="G25" s="281">
        <v>454</v>
      </c>
      <c r="H25" s="281">
        <v>317</v>
      </c>
      <c r="I25" s="281">
        <v>137</v>
      </c>
    </row>
    <row r="26" spans="1:9" ht="20.100000000000001" customHeight="1" x14ac:dyDescent="0.2">
      <c r="A26" s="9" t="s">
        <v>213</v>
      </c>
      <c r="B26" s="284">
        <v>200140</v>
      </c>
      <c r="C26" s="284">
        <v>89939</v>
      </c>
      <c r="D26" s="284">
        <v>70923</v>
      </c>
      <c r="E26" s="285">
        <v>45736</v>
      </c>
      <c r="F26" s="284">
        <v>64265</v>
      </c>
      <c r="G26" s="284">
        <v>200</v>
      </c>
      <c r="H26" s="284">
        <v>157</v>
      </c>
      <c r="I26" s="284">
        <v>43</v>
      </c>
    </row>
    <row r="27" spans="1:9" ht="11.1" customHeight="1" x14ac:dyDescent="0.2">
      <c r="A27" s="14" t="s">
        <v>4</v>
      </c>
      <c r="B27" s="281">
        <v>38245</v>
      </c>
      <c r="C27" s="281">
        <v>16338</v>
      </c>
      <c r="D27" s="281">
        <v>13124</v>
      </c>
      <c r="E27" s="282">
        <v>8588</v>
      </c>
      <c r="F27" s="281">
        <v>13285</v>
      </c>
      <c r="G27" s="281">
        <v>34</v>
      </c>
      <c r="H27" s="281">
        <v>29</v>
      </c>
      <c r="I27" s="281">
        <v>5</v>
      </c>
    </row>
    <row r="28" spans="1:9" ht="11.1" customHeight="1" x14ac:dyDescent="0.2">
      <c r="A28" s="14" t="s">
        <v>5</v>
      </c>
      <c r="B28" s="281">
        <v>13494</v>
      </c>
      <c r="C28" s="281">
        <v>5503</v>
      </c>
      <c r="D28" s="281">
        <v>4071</v>
      </c>
      <c r="E28" s="282">
        <v>2989</v>
      </c>
      <c r="F28" s="281">
        <v>4996</v>
      </c>
      <c r="G28" s="281">
        <v>6</v>
      </c>
      <c r="H28" s="281">
        <v>6</v>
      </c>
      <c r="I28" s="281" t="s">
        <v>3</v>
      </c>
    </row>
    <row r="29" spans="1:9" ht="11.1" customHeight="1" x14ac:dyDescent="0.2">
      <c r="A29" s="14" t="s">
        <v>6</v>
      </c>
      <c r="B29" s="281">
        <v>148401</v>
      </c>
      <c r="C29" s="281">
        <v>68098</v>
      </c>
      <c r="D29" s="281">
        <v>53728</v>
      </c>
      <c r="E29" s="282">
        <v>34159</v>
      </c>
      <c r="F29" s="281">
        <v>45984</v>
      </c>
      <c r="G29" s="281">
        <v>160</v>
      </c>
      <c r="H29" s="281">
        <v>122</v>
      </c>
      <c r="I29" s="281">
        <v>38</v>
      </c>
    </row>
    <row r="30" spans="1:9" ht="20.100000000000001" customHeight="1" x14ac:dyDescent="0.2">
      <c r="A30" s="9" t="s">
        <v>214</v>
      </c>
      <c r="B30" s="284">
        <v>208456</v>
      </c>
      <c r="C30" s="284">
        <v>93895</v>
      </c>
      <c r="D30" s="284">
        <v>72831</v>
      </c>
      <c r="E30" s="285">
        <v>44509</v>
      </c>
      <c r="F30" s="284">
        <v>69742</v>
      </c>
      <c r="G30" s="284">
        <v>310</v>
      </c>
      <c r="H30" s="284">
        <v>216</v>
      </c>
      <c r="I30" s="284">
        <v>94</v>
      </c>
    </row>
    <row r="31" spans="1:9" ht="11.1" customHeight="1" x14ac:dyDescent="0.2">
      <c r="A31" s="14" t="s">
        <v>7</v>
      </c>
      <c r="B31" s="281">
        <v>20399</v>
      </c>
      <c r="C31" s="281">
        <v>9080</v>
      </c>
      <c r="D31" s="281">
        <v>7539</v>
      </c>
      <c r="E31" s="282">
        <v>4246</v>
      </c>
      <c r="F31" s="281">
        <v>7045</v>
      </c>
      <c r="G31" s="281">
        <v>28</v>
      </c>
      <c r="H31" s="281">
        <v>17</v>
      </c>
      <c r="I31" s="281">
        <v>11</v>
      </c>
    </row>
    <row r="32" spans="1:9" ht="11.1" customHeight="1" x14ac:dyDescent="0.2">
      <c r="A32" s="14" t="s">
        <v>8</v>
      </c>
      <c r="B32" s="281">
        <v>132051</v>
      </c>
      <c r="C32" s="281">
        <v>60981</v>
      </c>
      <c r="D32" s="281">
        <v>46549</v>
      </c>
      <c r="E32" s="282">
        <v>28503</v>
      </c>
      <c r="F32" s="281">
        <v>42381</v>
      </c>
      <c r="G32" s="281">
        <v>186</v>
      </c>
      <c r="H32" s="281">
        <v>136</v>
      </c>
      <c r="I32" s="281">
        <v>50</v>
      </c>
    </row>
    <row r="33" spans="1:9" ht="11.1" customHeight="1" x14ac:dyDescent="0.2">
      <c r="A33" s="14" t="s">
        <v>9</v>
      </c>
      <c r="B33" s="281">
        <v>12705</v>
      </c>
      <c r="C33" s="281">
        <v>5178</v>
      </c>
      <c r="D33" s="281">
        <v>4066</v>
      </c>
      <c r="E33" s="282">
        <v>2611</v>
      </c>
      <c r="F33" s="281">
        <v>4894</v>
      </c>
      <c r="G33" s="281">
        <v>22</v>
      </c>
      <c r="H33" s="281">
        <v>19</v>
      </c>
      <c r="I33" s="281">
        <v>3</v>
      </c>
    </row>
    <row r="34" spans="1:9" ht="11.1" customHeight="1" x14ac:dyDescent="0.2">
      <c r="A34" s="14" t="s">
        <v>10</v>
      </c>
      <c r="B34" s="281">
        <v>26924</v>
      </c>
      <c r="C34" s="281">
        <v>11525</v>
      </c>
      <c r="D34" s="281">
        <v>8991</v>
      </c>
      <c r="E34" s="282">
        <v>5677</v>
      </c>
      <c r="F34" s="281">
        <v>9680</v>
      </c>
      <c r="G34" s="281">
        <v>42</v>
      </c>
      <c r="H34" s="281">
        <v>23</v>
      </c>
      <c r="I34" s="281">
        <v>19</v>
      </c>
    </row>
    <row r="35" spans="1:9" ht="11.1" customHeight="1" x14ac:dyDescent="0.2">
      <c r="A35" s="14" t="s">
        <v>11</v>
      </c>
      <c r="B35" s="281">
        <v>16377</v>
      </c>
      <c r="C35" s="281">
        <v>7131</v>
      </c>
      <c r="D35" s="281">
        <v>5686</v>
      </c>
      <c r="E35" s="282">
        <v>3472</v>
      </c>
      <c r="F35" s="281">
        <v>5742</v>
      </c>
      <c r="G35" s="281">
        <v>32</v>
      </c>
      <c r="H35" s="281">
        <v>21</v>
      </c>
      <c r="I35" s="281">
        <v>11</v>
      </c>
    </row>
    <row r="36" spans="1:9" ht="20.100000000000001" customHeight="1" x14ac:dyDescent="0.2">
      <c r="A36" s="9" t="s">
        <v>215</v>
      </c>
      <c r="B36" s="284">
        <v>165881</v>
      </c>
      <c r="C36" s="284">
        <v>73761</v>
      </c>
      <c r="D36" s="284">
        <v>59700</v>
      </c>
      <c r="E36" s="285">
        <v>36638</v>
      </c>
      <c r="F36" s="284">
        <v>55273</v>
      </c>
      <c r="G36" s="284">
        <v>209</v>
      </c>
      <c r="H36" s="284">
        <v>155</v>
      </c>
      <c r="I36" s="284">
        <v>54</v>
      </c>
    </row>
    <row r="37" spans="1:9" ht="11.1" customHeight="1" x14ac:dyDescent="0.2">
      <c r="A37" s="14" t="s">
        <v>12</v>
      </c>
      <c r="B37" s="281">
        <v>18994</v>
      </c>
      <c r="C37" s="281">
        <v>8230</v>
      </c>
      <c r="D37" s="281">
        <v>6838</v>
      </c>
      <c r="E37" s="282">
        <v>4056</v>
      </c>
      <c r="F37" s="281">
        <v>6686</v>
      </c>
      <c r="G37" s="281">
        <v>22</v>
      </c>
      <c r="H37" s="281">
        <v>15</v>
      </c>
      <c r="I37" s="281">
        <v>7</v>
      </c>
    </row>
    <row r="38" spans="1:9" ht="11.1" customHeight="1" x14ac:dyDescent="0.2">
      <c r="A38" s="14" t="s">
        <v>13</v>
      </c>
      <c r="B38" s="281">
        <v>27510</v>
      </c>
      <c r="C38" s="281">
        <v>12810</v>
      </c>
      <c r="D38" s="281">
        <v>11092</v>
      </c>
      <c r="E38" s="282">
        <v>5269</v>
      </c>
      <c r="F38" s="281">
        <v>9401</v>
      </c>
      <c r="G38" s="281">
        <v>30</v>
      </c>
      <c r="H38" s="281">
        <v>29</v>
      </c>
      <c r="I38" s="281">
        <v>1</v>
      </c>
    </row>
    <row r="39" spans="1:9" ht="11.1" customHeight="1" x14ac:dyDescent="0.2">
      <c r="A39" s="14" t="s">
        <v>14</v>
      </c>
      <c r="B39" s="281">
        <v>67002</v>
      </c>
      <c r="C39" s="281">
        <v>29897</v>
      </c>
      <c r="D39" s="281">
        <v>22970</v>
      </c>
      <c r="E39" s="282">
        <v>14920</v>
      </c>
      <c r="F39" s="281">
        <v>22094</v>
      </c>
      <c r="G39" s="281">
        <v>91</v>
      </c>
      <c r="H39" s="281">
        <v>67</v>
      </c>
      <c r="I39" s="281">
        <v>24</v>
      </c>
    </row>
    <row r="40" spans="1:9" ht="11.1" customHeight="1" x14ac:dyDescent="0.2">
      <c r="A40" s="14" t="s">
        <v>15</v>
      </c>
      <c r="B40" s="281">
        <v>12975</v>
      </c>
      <c r="C40" s="281">
        <v>5741</v>
      </c>
      <c r="D40" s="281">
        <v>4950</v>
      </c>
      <c r="E40" s="282">
        <v>2874</v>
      </c>
      <c r="F40" s="281">
        <v>4346</v>
      </c>
      <c r="G40" s="281">
        <v>14</v>
      </c>
      <c r="H40" s="281">
        <v>6</v>
      </c>
      <c r="I40" s="281">
        <v>8</v>
      </c>
    </row>
    <row r="41" spans="1:9" ht="11.1" customHeight="1" x14ac:dyDescent="0.2">
      <c r="A41" s="14" t="s">
        <v>16</v>
      </c>
      <c r="B41" s="281">
        <v>25568</v>
      </c>
      <c r="C41" s="281">
        <v>11331</v>
      </c>
      <c r="D41" s="281">
        <v>9110</v>
      </c>
      <c r="E41" s="282">
        <v>6115</v>
      </c>
      <c r="F41" s="281">
        <v>8083</v>
      </c>
      <c r="G41" s="281">
        <v>39</v>
      </c>
      <c r="H41" s="281">
        <v>27</v>
      </c>
      <c r="I41" s="281">
        <v>12</v>
      </c>
    </row>
    <row r="42" spans="1:9" ht="11.1" customHeight="1" x14ac:dyDescent="0.2">
      <c r="A42" s="14" t="s">
        <v>17</v>
      </c>
      <c r="B42" s="281">
        <v>13832</v>
      </c>
      <c r="C42" s="281">
        <v>5752</v>
      </c>
      <c r="D42" s="281">
        <v>4740</v>
      </c>
      <c r="E42" s="282">
        <v>3404</v>
      </c>
      <c r="F42" s="281">
        <v>4663</v>
      </c>
      <c r="G42" s="281">
        <v>13</v>
      </c>
      <c r="H42" s="281">
        <v>11</v>
      </c>
      <c r="I42" s="281">
        <v>2</v>
      </c>
    </row>
    <row r="43" spans="1:9" ht="20.100000000000001" customHeight="1" x14ac:dyDescent="0.2">
      <c r="A43" s="9" t="s">
        <v>216</v>
      </c>
      <c r="B43" s="284">
        <v>313937</v>
      </c>
      <c r="C43" s="284">
        <v>142506</v>
      </c>
      <c r="D43" s="284">
        <v>109158</v>
      </c>
      <c r="E43" s="285">
        <v>56699</v>
      </c>
      <c r="F43" s="284">
        <v>113988</v>
      </c>
      <c r="G43" s="284">
        <v>744</v>
      </c>
      <c r="H43" s="284">
        <v>515</v>
      </c>
      <c r="I43" s="284">
        <v>229</v>
      </c>
    </row>
    <row r="44" spans="1:9" ht="11.1" customHeight="1" x14ac:dyDescent="0.2">
      <c r="A44" s="14" t="s">
        <v>18</v>
      </c>
      <c r="B44" s="281">
        <v>22954</v>
      </c>
      <c r="C44" s="281">
        <v>10289</v>
      </c>
      <c r="D44" s="281">
        <v>8132</v>
      </c>
      <c r="E44" s="282">
        <v>4124</v>
      </c>
      <c r="F44" s="281">
        <v>8463</v>
      </c>
      <c r="G44" s="281">
        <v>78</v>
      </c>
      <c r="H44" s="281">
        <v>55</v>
      </c>
      <c r="I44" s="281">
        <v>23</v>
      </c>
    </row>
    <row r="45" spans="1:9" ht="11.1" customHeight="1" x14ac:dyDescent="0.2">
      <c r="A45" s="14" t="s">
        <v>19</v>
      </c>
      <c r="B45" s="281">
        <v>20367</v>
      </c>
      <c r="C45" s="281">
        <v>9090</v>
      </c>
      <c r="D45" s="281">
        <v>7074</v>
      </c>
      <c r="E45" s="282">
        <v>3808</v>
      </c>
      <c r="F45" s="281">
        <v>7391</v>
      </c>
      <c r="G45" s="281">
        <v>78</v>
      </c>
      <c r="H45" s="281">
        <v>50</v>
      </c>
      <c r="I45" s="281">
        <v>28</v>
      </c>
    </row>
    <row r="46" spans="1:9" ht="11.1" customHeight="1" x14ac:dyDescent="0.2">
      <c r="A46" s="14" t="s">
        <v>20</v>
      </c>
      <c r="B46" s="281">
        <v>54369</v>
      </c>
      <c r="C46" s="281">
        <v>24616</v>
      </c>
      <c r="D46" s="281">
        <v>18938</v>
      </c>
      <c r="E46" s="282">
        <v>10686</v>
      </c>
      <c r="F46" s="281">
        <v>18942</v>
      </c>
      <c r="G46" s="281">
        <v>125</v>
      </c>
      <c r="H46" s="281">
        <v>87</v>
      </c>
      <c r="I46" s="281">
        <v>38</v>
      </c>
    </row>
    <row r="47" spans="1:9" ht="11.1" customHeight="1" x14ac:dyDescent="0.2">
      <c r="A47" s="14" t="s">
        <v>21</v>
      </c>
      <c r="B47" s="281">
        <v>27890</v>
      </c>
      <c r="C47" s="281">
        <v>12560</v>
      </c>
      <c r="D47" s="281">
        <v>10031</v>
      </c>
      <c r="E47" s="282">
        <v>4309</v>
      </c>
      <c r="F47" s="281">
        <v>10965</v>
      </c>
      <c r="G47" s="281">
        <v>56</v>
      </c>
      <c r="H47" s="281">
        <v>39</v>
      </c>
      <c r="I47" s="281">
        <v>17</v>
      </c>
    </row>
    <row r="48" spans="1:9" ht="11.1" customHeight="1" x14ac:dyDescent="0.2">
      <c r="A48" s="14" t="s">
        <v>22</v>
      </c>
      <c r="B48" s="281">
        <v>36802</v>
      </c>
      <c r="C48" s="281">
        <v>16004</v>
      </c>
      <c r="D48" s="281">
        <v>12740</v>
      </c>
      <c r="E48" s="282">
        <v>5682</v>
      </c>
      <c r="F48" s="281">
        <v>15038</v>
      </c>
      <c r="G48" s="281">
        <v>78</v>
      </c>
      <c r="H48" s="281">
        <v>48</v>
      </c>
      <c r="I48" s="281">
        <v>30</v>
      </c>
    </row>
    <row r="49" spans="1:9" ht="11.1" customHeight="1" x14ac:dyDescent="0.2">
      <c r="A49" s="14" t="s">
        <v>23</v>
      </c>
      <c r="B49" s="281">
        <v>11016</v>
      </c>
      <c r="C49" s="281">
        <v>5270</v>
      </c>
      <c r="D49" s="281">
        <v>4390</v>
      </c>
      <c r="E49" s="282">
        <v>1477</v>
      </c>
      <c r="F49" s="281">
        <v>4248</v>
      </c>
      <c r="G49" s="281">
        <v>21</v>
      </c>
      <c r="H49" s="281">
        <v>18</v>
      </c>
      <c r="I49" s="281">
        <v>3</v>
      </c>
    </row>
    <row r="50" spans="1:9" ht="11.1" customHeight="1" x14ac:dyDescent="0.2">
      <c r="A50" s="14" t="s">
        <v>24</v>
      </c>
      <c r="B50" s="281">
        <v>127162</v>
      </c>
      <c r="C50" s="281">
        <v>59140</v>
      </c>
      <c r="D50" s="281">
        <v>43291</v>
      </c>
      <c r="E50" s="282">
        <v>23883</v>
      </c>
      <c r="F50" s="281">
        <v>43850</v>
      </c>
      <c r="G50" s="281">
        <v>289</v>
      </c>
      <c r="H50" s="281">
        <v>205</v>
      </c>
      <c r="I50" s="281">
        <v>84</v>
      </c>
    </row>
    <row r="51" spans="1:9" ht="11.1" customHeight="1" x14ac:dyDescent="0.2">
      <c r="A51" s="14" t="s">
        <v>25</v>
      </c>
      <c r="B51" s="281">
        <v>13377</v>
      </c>
      <c r="C51" s="281">
        <v>5537</v>
      </c>
      <c r="D51" s="281">
        <v>4562</v>
      </c>
      <c r="E51" s="282">
        <v>2730</v>
      </c>
      <c r="F51" s="281">
        <v>5091</v>
      </c>
      <c r="G51" s="281">
        <v>19</v>
      </c>
      <c r="H51" s="281">
        <v>13</v>
      </c>
      <c r="I51" s="281">
        <v>6</v>
      </c>
    </row>
    <row r="52" spans="1:9" ht="20.100000000000001" customHeight="1" x14ac:dyDescent="0.2">
      <c r="A52" s="9" t="s">
        <v>217</v>
      </c>
      <c r="B52" s="284">
        <v>214011</v>
      </c>
      <c r="C52" s="284">
        <v>92942</v>
      </c>
      <c r="D52" s="284">
        <v>68823</v>
      </c>
      <c r="E52" s="285">
        <v>48315</v>
      </c>
      <c r="F52" s="284">
        <v>72416</v>
      </c>
      <c r="G52" s="284">
        <v>338</v>
      </c>
      <c r="H52" s="284">
        <v>274</v>
      </c>
      <c r="I52" s="284">
        <v>64</v>
      </c>
    </row>
    <row r="53" spans="1:9" ht="11.1" customHeight="1" x14ac:dyDescent="0.2">
      <c r="A53" s="14" t="s">
        <v>26</v>
      </c>
      <c r="B53" s="281">
        <v>32813</v>
      </c>
      <c r="C53" s="281">
        <v>14437</v>
      </c>
      <c r="D53" s="281">
        <v>10459</v>
      </c>
      <c r="E53" s="282">
        <v>7908</v>
      </c>
      <c r="F53" s="281">
        <v>10416</v>
      </c>
      <c r="G53" s="281">
        <v>52</v>
      </c>
      <c r="H53" s="281">
        <v>35</v>
      </c>
      <c r="I53" s="281">
        <v>17</v>
      </c>
    </row>
    <row r="54" spans="1:9" ht="11.1" customHeight="1" x14ac:dyDescent="0.2">
      <c r="A54" s="14" t="s">
        <v>27</v>
      </c>
      <c r="B54" s="281">
        <v>48353</v>
      </c>
      <c r="C54" s="281">
        <v>20903</v>
      </c>
      <c r="D54" s="281">
        <v>14029</v>
      </c>
      <c r="E54" s="282">
        <v>10403</v>
      </c>
      <c r="F54" s="281">
        <v>16973</v>
      </c>
      <c r="G54" s="281">
        <v>74</v>
      </c>
      <c r="H54" s="281">
        <v>60</v>
      </c>
      <c r="I54" s="281">
        <v>14</v>
      </c>
    </row>
    <row r="55" spans="1:9" ht="11.1" customHeight="1" x14ac:dyDescent="0.2">
      <c r="A55" s="14" t="s">
        <v>28</v>
      </c>
      <c r="B55" s="281">
        <v>35582</v>
      </c>
      <c r="C55" s="281">
        <v>15367</v>
      </c>
      <c r="D55" s="281">
        <v>11411</v>
      </c>
      <c r="E55" s="282">
        <v>7947</v>
      </c>
      <c r="F55" s="281">
        <v>12215</v>
      </c>
      <c r="G55" s="281">
        <v>53</v>
      </c>
      <c r="H55" s="281">
        <v>47</v>
      </c>
      <c r="I55" s="281">
        <v>6</v>
      </c>
    </row>
    <row r="56" spans="1:9" ht="11.1" customHeight="1" x14ac:dyDescent="0.2">
      <c r="A56" s="14" t="s">
        <v>29</v>
      </c>
      <c r="B56" s="281">
        <v>97263</v>
      </c>
      <c r="C56" s="281">
        <v>42235</v>
      </c>
      <c r="D56" s="281">
        <v>32924</v>
      </c>
      <c r="E56" s="282">
        <v>22057</v>
      </c>
      <c r="F56" s="281">
        <v>32812</v>
      </c>
      <c r="G56" s="281">
        <v>159</v>
      </c>
      <c r="H56" s="281">
        <v>132</v>
      </c>
      <c r="I56" s="281">
        <v>27</v>
      </c>
    </row>
    <row r="57" spans="1:9" ht="20.100000000000001" customHeight="1" x14ac:dyDescent="0.2">
      <c r="A57" s="9" t="s">
        <v>218</v>
      </c>
      <c r="B57" s="284">
        <v>593666</v>
      </c>
      <c r="C57" s="284">
        <v>268828</v>
      </c>
      <c r="D57" s="284">
        <v>208506</v>
      </c>
      <c r="E57" s="285">
        <v>118916</v>
      </c>
      <c r="F57" s="284">
        <v>204959</v>
      </c>
      <c r="G57" s="284">
        <v>963</v>
      </c>
      <c r="H57" s="284">
        <v>765</v>
      </c>
      <c r="I57" s="284">
        <v>198</v>
      </c>
    </row>
    <row r="58" spans="1:9" ht="11.1" customHeight="1" x14ac:dyDescent="0.2">
      <c r="A58" s="14" t="s">
        <v>30</v>
      </c>
      <c r="B58" s="281">
        <v>16268</v>
      </c>
      <c r="C58" s="281">
        <v>6829</v>
      </c>
      <c r="D58" s="281">
        <v>5440</v>
      </c>
      <c r="E58" s="282">
        <v>2987</v>
      </c>
      <c r="F58" s="281">
        <v>6323</v>
      </c>
      <c r="G58" s="281">
        <v>129</v>
      </c>
      <c r="H58" s="281">
        <v>117</v>
      </c>
      <c r="I58" s="281">
        <v>12</v>
      </c>
    </row>
    <row r="59" spans="1:9" ht="11.1" customHeight="1" x14ac:dyDescent="0.2">
      <c r="A59" s="14" t="s">
        <v>31</v>
      </c>
      <c r="B59" s="281">
        <v>60966</v>
      </c>
      <c r="C59" s="281">
        <v>27813</v>
      </c>
      <c r="D59" s="281">
        <v>21041</v>
      </c>
      <c r="E59" s="282">
        <v>13125</v>
      </c>
      <c r="F59" s="281">
        <v>19951</v>
      </c>
      <c r="G59" s="281">
        <v>77</v>
      </c>
      <c r="H59" s="281">
        <v>64</v>
      </c>
      <c r="I59" s="281">
        <v>13</v>
      </c>
    </row>
    <row r="60" spans="1:9" ht="11.1" customHeight="1" x14ac:dyDescent="0.2">
      <c r="A60" s="14" t="s">
        <v>32</v>
      </c>
      <c r="B60" s="281">
        <v>14681</v>
      </c>
      <c r="C60" s="281">
        <v>6870</v>
      </c>
      <c r="D60" s="281">
        <v>5670</v>
      </c>
      <c r="E60" s="282">
        <v>2785</v>
      </c>
      <c r="F60" s="281">
        <v>4984</v>
      </c>
      <c r="G60" s="281">
        <v>42</v>
      </c>
      <c r="H60" s="281">
        <v>29</v>
      </c>
      <c r="I60" s="281">
        <v>13</v>
      </c>
    </row>
    <row r="61" spans="1:9" ht="11.1" customHeight="1" x14ac:dyDescent="0.2">
      <c r="A61" s="14" t="s">
        <v>33</v>
      </c>
      <c r="B61" s="281">
        <v>16086</v>
      </c>
      <c r="C61" s="281">
        <v>7215</v>
      </c>
      <c r="D61" s="281">
        <v>5626</v>
      </c>
      <c r="E61" s="282">
        <v>2732</v>
      </c>
      <c r="F61" s="281">
        <v>6112</v>
      </c>
      <c r="G61" s="281">
        <v>27</v>
      </c>
      <c r="H61" s="281">
        <v>22</v>
      </c>
      <c r="I61" s="281">
        <v>5</v>
      </c>
    </row>
    <row r="62" spans="1:9" ht="11.1" customHeight="1" x14ac:dyDescent="0.2">
      <c r="A62" s="14" t="s">
        <v>34</v>
      </c>
      <c r="B62" s="281">
        <v>40987</v>
      </c>
      <c r="C62" s="281">
        <v>17505</v>
      </c>
      <c r="D62" s="281">
        <v>14581</v>
      </c>
      <c r="E62" s="282">
        <v>8602</v>
      </c>
      <c r="F62" s="281">
        <v>14845</v>
      </c>
      <c r="G62" s="281">
        <v>35</v>
      </c>
      <c r="H62" s="281">
        <v>27</v>
      </c>
      <c r="I62" s="281">
        <v>8</v>
      </c>
    </row>
    <row r="63" spans="1:9" ht="11.1" customHeight="1" x14ac:dyDescent="0.2">
      <c r="A63" s="14" t="s">
        <v>35</v>
      </c>
      <c r="B63" s="281">
        <v>45852</v>
      </c>
      <c r="C63" s="281">
        <v>20380</v>
      </c>
      <c r="D63" s="281">
        <v>14464</v>
      </c>
      <c r="E63" s="282">
        <v>9384</v>
      </c>
      <c r="F63" s="281">
        <v>16046</v>
      </c>
      <c r="G63" s="281">
        <v>42</v>
      </c>
      <c r="H63" s="281">
        <v>35</v>
      </c>
      <c r="I63" s="281">
        <v>7</v>
      </c>
    </row>
    <row r="64" spans="1:9" ht="11.1" customHeight="1" x14ac:dyDescent="0.2">
      <c r="A64" s="14" t="s">
        <v>36</v>
      </c>
      <c r="B64" s="281">
        <v>27513</v>
      </c>
      <c r="C64" s="281">
        <v>11652</v>
      </c>
      <c r="D64" s="281">
        <v>9169</v>
      </c>
      <c r="E64" s="282">
        <v>4293</v>
      </c>
      <c r="F64" s="281">
        <v>11516</v>
      </c>
      <c r="G64" s="281">
        <v>52</v>
      </c>
      <c r="H64" s="281">
        <v>32</v>
      </c>
      <c r="I64" s="281">
        <v>20</v>
      </c>
    </row>
    <row r="65" spans="1:9" ht="11.1" customHeight="1" x14ac:dyDescent="0.2">
      <c r="A65" s="14" t="s">
        <v>219</v>
      </c>
      <c r="B65" s="281">
        <v>299294</v>
      </c>
      <c r="C65" s="281">
        <v>139286</v>
      </c>
      <c r="D65" s="281">
        <v>108477</v>
      </c>
      <c r="E65" s="282">
        <v>62168</v>
      </c>
      <c r="F65" s="281">
        <v>97409</v>
      </c>
      <c r="G65" s="281">
        <v>431</v>
      </c>
      <c r="H65" s="281">
        <v>339</v>
      </c>
      <c r="I65" s="281">
        <v>92</v>
      </c>
    </row>
    <row r="66" spans="1:9" ht="11.1" customHeight="1" x14ac:dyDescent="0.2">
      <c r="A66" s="14" t="s">
        <v>37</v>
      </c>
      <c r="B66" s="281">
        <v>17855</v>
      </c>
      <c r="C66" s="281">
        <v>7330</v>
      </c>
      <c r="D66" s="281">
        <v>5564</v>
      </c>
      <c r="E66" s="282">
        <v>3439</v>
      </c>
      <c r="F66" s="281">
        <v>7054</v>
      </c>
      <c r="G66" s="281">
        <v>32</v>
      </c>
      <c r="H66" s="281">
        <v>24</v>
      </c>
      <c r="I66" s="281">
        <v>8</v>
      </c>
    </row>
    <row r="67" spans="1:9" ht="11.1" customHeight="1" x14ac:dyDescent="0.2">
      <c r="A67" s="14" t="s">
        <v>38</v>
      </c>
      <c r="B67" s="281">
        <v>8839</v>
      </c>
      <c r="C67" s="281">
        <v>3972</v>
      </c>
      <c r="D67" s="281">
        <v>2968</v>
      </c>
      <c r="E67" s="282">
        <v>1908</v>
      </c>
      <c r="F67" s="281">
        <v>2950</v>
      </c>
      <c r="G67" s="281">
        <v>9</v>
      </c>
      <c r="H67" s="281">
        <v>7</v>
      </c>
      <c r="I67" s="281">
        <v>2</v>
      </c>
    </row>
    <row r="68" spans="1:9" ht="11.1" customHeight="1" x14ac:dyDescent="0.2">
      <c r="A68" s="14" t="s">
        <v>39</v>
      </c>
      <c r="B68" s="281">
        <v>28275</v>
      </c>
      <c r="C68" s="281">
        <v>12723</v>
      </c>
      <c r="D68" s="281">
        <v>9780</v>
      </c>
      <c r="E68" s="282">
        <v>4759</v>
      </c>
      <c r="F68" s="281">
        <v>10746</v>
      </c>
      <c r="G68" s="281">
        <v>47</v>
      </c>
      <c r="H68" s="281">
        <v>39</v>
      </c>
      <c r="I68" s="281">
        <v>8</v>
      </c>
    </row>
    <row r="69" spans="1:9" ht="11.1" customHeight="1" x14ac:dyDescent="0.2">
      <c r="A69" s="14" t="s">
        <v>40</v>
      </c>
      <c r="B69" s="281">
        <v>17050</v>
      </c>
      <c r="C69" s="281">
        <v>7253</v>
      </c>
      <c r="D69" s="281">
        <v>5726</v>
      </c>
      <c r="E69" s="282">
        <v>2734</v>
      </c>
      <c r="F69" s="281">
        <v>7023</v>
      </c>
      <c r="G69" s="281">
        <v>40</v>
      </c>
      <c r="H69" s="281">
        <v>30</v>
      </c>
      <c r="I69" s="281">
        <v>10</v>
      </c>
    </row>
    <row r="70" spans="1:9" ht="20.100000000000001" customHeight="1" x14ac:dyDescent="0.2">
      <c r="A70" s="9" t="s">
        <v>220</v>
      </c>
      <c r="B70" s="284">
        <v>335901</v>
      </c>
      <c r="C70" s="284">
        <v>150929</v>
      </c>
      <c r="D70" s="284">
        <v>111171</v>
      </c>
      <c r="E70" s="285">
        <v>58186</v>
      </c>
      <c r="F70" s="284">
        <v>126200</v>
      </c>
      <c r="G70" s="284">
        <v>586</v>
      </c>
      <c r="H70" s="284">
        <v>434</v>
      </c>
      <c r="I70" s="284">
        <v>152</v>
      </c>
    </row>
    <row r="71" spans="1:9" ht="11.1" customHeight="1" x14ac:dyDescent="0.2">
      <c r="A71" s="14" t="s">
        <v>41</v>
      </c>
      <c r="B71" s="281">
        <v>49609</v>
      </c>
      <c r="C71" s="281">
        <v>22206</v>
      </c>
      <c r="D71" s="281">
        <v>15398</v>
      </c>
      <c r="E71" s="282">
        <v>9299</v>
      </c>
      <c r="F71" s="281">
        <v>18025</v>
      </c>
      <c r="G71" s="281">
        <v>79</v>
      </c>
      <c r="H71" s="281">
        <v>63</v>
      </c>
      <c r="I71" s="281">
        <v>16</v>
      </c>
    </row>
    <row r="72" spans="1:9" ht="11.1" customHeight="1" x14ac:dyDescent="0.2">
      <c r="A72" s="14" t="s">
        <v>42</v>
      </c>
      <c r="B72" s="281">
        <v>12329</v>
      </c>
      <c r="C72" s="281">
        <v>5377</v>
      </c>
      <c r="D72" s="281">
        <v>3871</v>
      </c>
      <c r="E72" s="282">
        <v>2420</v>
      </c>
      <c r="F72" s="281">
        <v>4519</v>
      </c>
      <c r="G72" s="281">
        <v>13</v>
      </c>
      <c r="H72" s="281">
        <v>12</v>
      </c>
      <c r="I72" s="281">
        <v>1</v>
      </c>
    </row>
    <row r="73" spans="1:9" ht="11.1" customHeight="1" x14ac:dyDescent="0.2">
      <c r="A73" s="14" t="s">
        <v>43</v>
      </c>
      <c r="B73" s="281">
        <v>21506</v>
      </c>
      <c r="C73" s="281">
        <v>9900</v>
      </c>
      <c r="D73" s="281">
        <v>7850</v>
      </c>
      <c r="E73" s="282">
        <v>3174</v>
      </c>
      <c r="F73" s="281">
        <v>8404</v>
      </c>
      <c r="G73" s="281">
        <v>28</v>
      </c>
      <c r="H73" s="281">
        <v>18</v>
      </c>
      <c r="I73" s="281">
        <v>10</v>
      </c>
    </row>
    <row r="74" spans="1:9" ht="11.1" customHeight="1" x14ac:dyDescent="0.2">
      <c r="A74" s="14" t="s">
        <v>44</v>
      </c>
      <c r="B74" s="281">
        <v>60006</v>
      </c>
      <c r="C74" s="281">
        <v>26239</v>
      </c>
      <c r="D74" s="281">
        <v>19576</v>
      </c>
      <c r="E74" s="282">
        <v>10846</v>
      </c>
      <c r="F74" s="281">
        <v>22795</v>
      </c>
      <c r="G74" s="281">
        <v>126</v>
      </c>
      <c r="H74" s="281">
        <v>90</v>
      </c>
      <c r="I74" s="281">
        <v>36</v>
      </c>
    </row>
    <row r="75" spans="1:9" ht="11.1" customHeight="1" x14ac:dyDescent="0.2">
      <c r="A75" s="14" t="s">
        <v>45</v>
      </c>
      <c r="B75" s="281">
        <v>85902</v>
      </c>
      <c r="C75" s="281">
        <v>39527</v>
      </c>
      <c r="D75" s="281">
        <v>29718</v>
      </c>
      <c r="E75" s="282">
        <v>14814</v>
      </c>
      <c r="F75" s="281">
        <v>31446</v>
      </c>
      <c r="G75" s="281">
        <v>115</v>
      </c>
      <c r="H75" s="281">
        <v>87</v>
      </c>
      <c r="I75" s="281">
        <v>28</v>
      </c>
    </row>
    <row r="76" spans="1:9" ht="11.1" customHeight="1" x14ac:dyDescent="0.2">
      <c r="A76" s="14" t="s">
        <v>46</v>
      </c>
      <c r="B76" s="281">
        <v>67576</v>
      </c>
      <c r="C76" s="281">
        <v>30573</v>
      </c>
      <c r="D76" s="281">
        <v>22152</v>
      </c>
      <c r="E76" s="282">
        <v>10986</v>
      </c>
      <c r="F76" s="281">
        <v>25880</v>
      </c>
      <c r="G76" s="281">
        <v>137</v>
      </c>
      <c r="H76" s="281">
        <v>99</v>
      </c>
      <c r="I76" s="281">
        <v>38</v>
      </c>
    </row>
    <row r="77" spans="1:9" ht="11.1" customHeight="1" x14ac:dyDescent="0.2">
      <c r="A77" s="14" t="s">
        <v>47</v>
      </c>
      <c r="B77" s="281">
        <v>38973</v>
      </c>
      <c r="C77" s="281">
        <v>17107</v>
      </c>
      <c r="D77" s="281">
        <v>12606</v>
      </c>
      <c r="E77" s="282">
        <v>6647</v>
      </c>
      <c r="F77" s="281">
        <v>15131</v>
      </c>
      <c r="G77" s="281">
        <v>88</v>
      </c>
      <c r="H77" s="281">
        <v>65</v>
      </c>
      <c r="I77" s="281">
        <v>23</v>
      </c>
    </row>
    <row r="78" spans="1:9" ht="20.100000000000001" customHeight="1" x14ac:dyDescent="0.2">
      <c r="A78" s="9" t="s">
        <v>221</v>
      </c>
      <c r="B78" s="284">
        <v>329625</v>
      </c>
      <c r="C78" s="284">
        <v>161791</v>
      </c>
      <c r="D78" s="284">
        <v>125806</v>
      </c>
      <c r="E78" s="285">
        <v>49933</v>
      </c>
      <c r="F78" s="284">
        <v>117154</v>
      </c>
      <c r="G78" s="284">
        <v>747</v>
      </c>
      <c r="H78" s="284">
        <v>563</v>
      </c>
      <c r="I78" s="284">
        <v>184</v>
      </c>
    </row>
    <row r="79" spans="1:9" ht="11.1" customHeight="1" x14ac:dyDescent="0.2">
      <c r="A79" s="14" t="s">
        <v>48</v>
      </c>
      <c r="B79" s="281">
        <v>32990</v>
      </c>
      <c r="C79" s="281">
        <v>16637</v>
      </c>
      <c r="D79" s="281">
        <v>14637</v>
      </c>
      <c r="E79" s="282">
        <v>4074</v>
      </c>
      <c r="F79" s="281">
        <v>12220</v>
      </c>
      <c r="G79" s="281">
        <v>59</v>
      </c>
      <c r="H79" s="281">
        <v>48</v>
      </c>
      <c r="I79" s="281">
        <v>11</v>
      </c>
    </row>
    <row r="80" spans="1:9" ht="11.1" customHeight="1" x14ac:dyDescent="0.2">
      <c r="A80" s="14" t="s">
        <v>49</v>
      </c>
      <c r="B80" s="281">
        <v>20373</v>
      </c>
      <c r="C80" s="281">
        <v>10775</v>
      </c>
      <c r="D80" s="281">
        <v>9842</v>
      </c>
      <c r="E80" s="282">
        <v>2865</v>
      </c>
      <c r="F80" s="281">
        <v>6687</v>
      </c>
      <c r="G80" s="281">
        <v>46</v>
      </c>
      <c r="H80" s="281">
        <v>30</v>
      </c>
      <c r="I80" s="281">
        <v>16</v>
      </c>
    </row>
    <row r="81" spans="1:9" ht="11.1" customHeight="1" x14ac:dyDescent="0.2">
      <c r="A81" s="14" t="s">
        <v>50</v>
      </c>
      <c r="B81" s="281">
        <v>15636</v>
      </c>
      <c r="C81" s="281">
        <v>8734</v>
      </c>
      <c r="D81" s="281">
        <v>7926</v>
      </c>
      <c r="E81" s="282">
        <v>2110</v>
      </c>
      <c r="F81" s="281">
        <v>4726</v>
      </c>
      <c r="G81" s="281">
        <v>66</v>
      </c>
      <c r="H81" s="281">
        <v>53</v>
      </c>
      <c r="I81" s="281">
        <v>13</v>
      </c>
    </row>
    <row r="82" spans="1:9" ht="11.1" customHeight="1" x14ac:dyDescent="0.2">
      <c r="A82" s="14" t="s">
        <v>51</v>
      </c>
      <c r="B82" s="281">
        <v>20192</v>
      </c>
      <c r="C82" s="281">
        <v>9776</v>
      </c>
      <c r="D82" s="281">
        <v>7769</v>
      </c>
      <c r="E82" s="282">
        <v>3298</v>
      </c>
      <c r="F82" s="281">
        <v>7088</v>
      </c>
      <c r="G82" s="281">
        <v>30</v>
      </c>
      <c r="H82" s="281">
        <v>24</v>
      </c>
      <c r="I82" s="281">
        <v>6</v>
      </c>
    </row>
    <row r="83" spans="1:9" ht="11.1" customHeight="1" x14ac:dyDescent="0.2">
      <c r="A83" s="14" t="s">
        <v>52</v>
      </c>
      <c r="B83" s="281">
        <v>86413</v>
      </c>
      <c r="C83" s="281">
        <v>40634</v>
      </c>
      <c r="D83" s="281">
        <v>28752</v>
      </c>
      <c r="E83" s="282">
        <v>14064</v>
      </c>
      <c r="F83" s="281">
        <v>31502</v>
      </c>
      <c r="G83" s="281">
        <v>213</v>
      </c>
      <c r="H83" s="281">
        <v>161</v>
      </c>
      <c r="I83" s="281">
        <v>52</v>
      </c>
    </row>
    <row r="84" spans="1:9" ht="11.1" customHeight="1" x14ac:dyDescent="0.2">
      <c r="A84" s="14" t="s">
        <v>53</v>
      </c>
      <c r="B84" s="281">
        <v>17052</v>
      </c>
      <c r="C84" s="281">
        <v>8284</v>
      </c>
      <c r="D84" s="281">
        <v>6901</v>
      </c>
      <c r="E84" s="282">
        <v>2700</v>
      </c>
      <c r="F84" s="281">
        <v>6046</v>
      </c>
      <c r="G84" s="281">
        <v>22</v>
      </c>
      <c r="H84" s="281">
        <v>18</v>
      </c>
      <c r="I84" s="281">
        <v>4</v>
      </c>
    </row>
    <row r="85" spans="1:9" ht="11.1" customHeight="1" x14ac:dyDescent="0.2">
      <c r="A85" s="14" t="s">
        <v>54</v>
      </c>
      <c r="B85" s="281">
        <v>14076</v>
      </c>
      <c r="C85" s="281">
        <v>6076</v>
      </c>
      <c r="D85" s="281">
        <v>4595</v>
      </c>
      <c r="E85" s="282">
        <v>2125</v>
      </c>
      <c r="F85" s="281">
        <v>5833</v>
      </c>
      <c r="G85" s="281">
        <v>42</v>
      </c>
      <c r="H85" s="281">
        <v>31</v>
      </c>
      <c r="I85" s="281">
        <v>11</v>
      </c>
    </row>
    <row r="86" spans="1:9" ht="11.1" customHeight="1" x14ac:dyDescent="0.2">
      <c r="A86" s="14" t="s">
        <v>55</v>
      </c>
      <c r="B86" s="281">
        <v>122893</v>
      </c>
      <c r="C86" s="281">
        <v>60875</v>
      </c>
      <c r="D86" s="281">
        <v>45384</v>
      </c>
      <c r="E86" s="282">
        <v>18697</v>
      </c>
      <c r="F86" s="281">
        <v>43052</v>
      </c>
      <c r="G86" s="281">
        <v>269</v>
      </c>
      <c r="H86" s="281">
        <v>198</v>
      </c>
      <c r="I86" s="281">
        <v>71</v>
      </c>
    </row>
    <row r="87" spans="1:9" ht="20.100000000000001" customHeight="1" x14ac:dyDescent="0.2">
      <c r="A87" s="9" t="s">
        <v>222</v>
      </c>
      <c r="B87" s="284">
        <v>192204</v>
      </c>
      <c r="C87" s="284">
        <v>97886</v>
      </c>
      <c r="D87" s="284">
        <v>81027</v>
      </c>
      <c r="E87" s="285">
        <v>30964</v>
      </c>
      <c r="F87" s="284">
        <v>63110</v>
      </c>
      <c r="G87" s="284">
        <v>244</v>
      </c>
      <c r="H87" s="284">
        <v>169</v>
      </c>
      <c r="I87" s="284">
        <v>75</v>
      </c>
    </row>
    <row r="88" spans="1:9" ht="11.1" customHeight="1" x14ac:dyDescent="0.2">
      <c r="A88" s="14" t="s">
        <v>56</v>
      </c>
      <c r="B88" s="281">
        <v>96761</v>
      </c>
      <c r="C88" s="281">
        <v>48237</v>
      </c>
      <c r="D88" s="281">
        <v>37609</v>
      </c>
      <c r="E88" s="282">
        <v>17192</v>
      </c>
      <c r="F88" s="281">
        <v>31202</v>
      </c>
      <c r="G88" s="281">
        <v>130</v>
      </c>
      <c r="H88" s="281">
        <v>84</v>
      </c>
      <c r="I88" s="281">
        <v>46</v>
      </c>
    </row>
    <row r="89" spans="1:9" ht="11.1" customHeight="1" x14ac:dyDescent="0.2">
      <c r="A89" s="14" t="s">
        <v>57</v>
      </c>
      <c r="B89" s="281">
        <v>17062</v>
      </c>
      <c r="C89" s="281">
        <v>7640</v>
      </c>
      <c r="D89" s="281">
        <v>6230</v>
      </c>
      <c r="E89" s="282">
        <v>2941</v>
      </c>
      <c r="F89" s="281">
        <v>6464</v>
      </c>
      <c r="G89" s="281">
        <v>17</v>
      </c>
      <c r="H89" s="281">
        <v>12</v>
      </c>
      <c r="I89" s="281">
        <v>5</v>
      </c>
    </row>
    <row r="90" spans="1:9" ht="11.1" customHeight="1" x14ac:dyDescent="0.2">
      <c r="A90" s="14" t="s">
        <v>58</v>
      </c>
      <c r="B90" s="281">
        <v>14629</v>
      </c>
      <c r="C90" s="281">
        <v>7251</v>
      </c>
      <c r="D90" s="281">
        <v>6350</v>
      </c>
      <c r="E90" s="282">
        <v>2852</v>
      </c>
      <c r="F90" s="281">
        <v>4513</v>
      </c>
      <c r="G90" s="281">
        <v>13</v>
      </c>
      <c r="H90" s="281">
        <v>10</v>
      </c>
      <c r="I90" s="281">
        <v>3</v>
      </c>
    </row>
    <row r="91" spans="1:9" ht="11.1" customHeight="1" x14ac:dyDescent="0.2">
      <c r="A91" s="14" t="s">
        <v>59</v>
      </c>
      <c r="B91" s="281">
        <v>16513</v>
      </c>
      <c r="C91" s="281">
        <v>8706</v>
      </c>
      <c r="D91" s="281">
        <v>7587</v>
      </c>
      <c r="E91" s="282">
        <v>2327</v>
      </c>
      <c r="F91" s="281">
        <v>5462</v>
      </c>
      <c r="G91" s="281">
        <v>18</v>
      </c>
      <c r="H91" s="281">
        <v>14</v>
      </c>
      <c r="I91" s="281">
        <v>4</v>
      </c>
    </row>
    <row r="92" spans="1:9" ht="11.1" customHeight="1" x14ac:dyDescent="0.2">
      <c r="A92" s="14" t="s">
        <v>60</v>
      </c>
      <c r="B92" s="281">
        <v>15135</v>
      </c>
      <c r="C92" s="281">
        <v>9985</v>
      </c>
      <c r="D92" s="281">
        <v>9531</v>
      </c>
      <c r="E92" s="282">
        <v>1222</v>
      </c>
      <c r="F92" s="281">
        <v>3912</v>
      </c>
      <c r="G92" s="281">
        <v>16</v>
      </c>
      <c r="H92" s="281">
        <v>12</v>
      </c>
      <c r="I92" s="281">
        <v>4</v>
      </c>
    </row>
    <row r="93" spans="1:9" ht="11.1" customHeight="1" x14ac:dyDescent="0.2">
      <c r="A93" s="14" t="s">
        <v>61</v>
      </c>
      <c r="B93" s="281">
        <v>32104</v>
      </c>
      <c r="C93" s="281">
        <v>16067</v>
      </c>
      <c r="D93" s="281">
        <v>13720</v>
      </c>
      <c r="E93" s="282">
        <v>4430</v>
      </c>
      <c r="F93" s="281">
        <v>11557</v>
      </c>
      <c r="G93" s="281">
        <v>50</v>
      </c>
      <c r="H93" s="281">
        <v>37</v>
      </c>
      <c r="I93" s="281">
        <v>13</v>
      </c>
    </row>
    <row r="94" spans="1:9" ht="20.100000000000001" customHeight="1" x14ac:dyDescent="0.2">
      <c r="A94" s="9" t="s">
        <v>223</v>
      </c>
      <c r="B94" s="284">
        <v>210290</v>
      </c>
      <c r="C94" s="284">
        <v>93869</v>
      </c>
      <c r="D94" s="284">
        <v>74865</v>
      </c>
      <c r="E94" s="285">
        <v>37554</v>
      </c>
      <c r="F94" s="284">
        <v>78049</v>
      </c>
      <c r="G94" s="284">
        <v>818</v>
      </c>
      <c r="H94" s="284">
        <v>608</v>
      </c>
      <c r="I94" s="284">
        <v>210</v>
      </c>
    </row>
    <row r="95" spans="1:9" ht="11.1" customHeight="1" x14ac:dyDescent="0.2">
      <c r="A95" s="14" t="s">
        <v>62</v>
      </c>
      <c r="B95" s="281">
        <v>44470</v>
      </c>
      <c r="C95" s="281">
        <v>19182</v>
      </c>
      <c r="D95" s="281">
        <v>15353</v>
      </c>
      <c r="E95" s="282">
        <v>8364</v>
      </c>
      <c r="F95" s="281">
        <v>16732</v>
      </c>
      <c r="G95" s="281">
        <v>192</v>
      </c>
      <c r="H95" s="281">
        <v>145</v>
      </c>
      <c r="I95" s="281">
        <v>47</v>
      </c>
    </row>
    <row r="96" spans="1:9" ht="11.1" customHeight="1" x14ac:dyDescent="0.2">
      <c r="A96" s="14" t="s">
        <v>63</v>
      </c>
      <c r="B96" s="281">
        <v>109809</v>
      </c>
      <c r="C96" s="281">
        <v>48632</v>
      </c>
      <c r="D96" s="281">
        <v>37936</v>
      </c>
      <c r="E96" s="282">
        <v>18718</v>
      </c>
      <c r="F96" s="281">
        <v>41990</v>
      </c>
      <c r="G96" s="281">
        <v>469</v>
      </c>
      <c r="H96" s="281">
        <v>337</v>
      </c>
      <c r="I96" s="281">
        <v>132</v>
      </c>
    </row>
    <row r="97" spans="1:9" ht="11.1" customHeight="1" x14ac:dyDescent="0.2">
      <c r="A97" s="14" t="s">
        <v>64</v>
      </c>
      <c r="B97" s="281">
        <v>56011</v>
      </c>
      <c r="C97" s="281">
        <v>26055</v>
      </c>
      <c r="D97" s="281">
        <v>21576</v>
      </c>
      <c r="E97" s="282">
        <v>10472</v>
      </c>
      <c r="F97" s="281">
        <v>19327</v>
      </c>
      <c r="G97" s="281">
        <v>157</v>
      </c>
      <c r="H97" s="281">
        <v>126</v>
      </c>
      <c r="I97" s="281">
        <v>31</v>
      </c>
    </row>
    <row r="98" spans="1:9" ht="20.100000000000001" customHeight="1" x14ac:dyDescent="0.2">
      <c r="A98" s="9" t="s">
        <v>224</v>
      </c>
      <c r="B98" s="284">
        <v>200503</v>
      </c>
      <c r="C98" s="284">
        <v>89273</v>
      </c>
      <c r="D98" s="284">
        <v>76918</v>
      </c>
      <c r="E98" s="285">
        <v>38865</v>
      </c>
      <c r="F98" s="284">
        <v>71036</v>
      </c>
      <c r="G98" s="284">
        <v>1329</v>
      </c>
      <c r="H98" s="284">
        <v>917</v>
      </c>
      <c r="I98" s="284">
        <v>412</v>
      </c>
    </row>
    <row r="99" spans="1:9" ht="11.1" customHeight="1" x14ac:dyDescent="0.2">
      <c r="A99" s="14" t="s">
        <v>65</v>
      </c>
      <c r="B99" s="281">
        <v>20659</v>
      </c>
      <c r="C99" s="281">
        <v>9760</v>
      </c>
      <c r="D99" s="281">
        <v>8786</v>
      </c>
      <c r="E99" s="282">
        <v>3328</v>
      </c>
      <c r="F99" s="281">
        <v>7401</v>
      </c>
      <c r="G99" s="281">
        <v>170</v>
      </c>
      <c r="H99" s="281">
        <v>118</v>
      </c>
      <c r="I99" s="281">
        <v>52</v>
      </c>
    </row>
    <row r="100" spans="1:9" ht="11.1" customHeight="1" x14ac:dyDescent="0.2">
      <c r="A100" s="14" t="s">
        <v>66</v>
      </c>
      <c r="B100" s="281">
        <v>9913</v>
      </c>
      <c r="C100" s="281">
        <v>4159</v>
      </c>
      <c r="D100" s="281">
        <v>3614</v>
      </c>
      <c r="E100" s="282">
        <v>2069</v>
      </c>
      <c r="F100" s="281">
        <v>3633</v>
      </c>
      <c r="G100" s="281">
        <v>52</v>
      </c>
      <c r="H100" s="281">
        <v>26</v>
      </c>
      <c r="I100" s="281">
        <v>26</v>
      </c>
    </row>
    <row r="101" spans="1:9" ht="11.1" customHeight="1" x14ac:dyDescent="0.2">
      <c r="A101" s="14" t="s">
        <v>67</v>
      </c>
      <c r="B101" s="281">
        <v>13034</v>
      </c>
      <c r="C101" s="281">
        <v>6048</v>
      </c>
      <c r="D101" s="281">
        <v>5481</v>
      </c>
      <c r="E101" s="282">
        <v>2298</v>
      </c>
      <c r="F101" s="281">
        <v>4587</v>
      </c>
      <c r="G101" s="281">
        <v>101</v>
      </c>
      <c r="H101" s="281">
        <v>72</v>
      </c>
      <c r="I101" s="281">
        <v>29</v>
      </c>
    </row>
    <row r="102" spans="1:9" ht="11.1" customHeight="1" x14ac:dyDescent="0.2">
      <c r="A102" s="14" t="s">
        <v>68</v>
      </c>
      <c r="B102" s="281">
        <v>14823</v>
      </c>
      <c r="C102" s="281">
        <v>6613</v>
      </c>
      <c r="D102" s="281">
        <v>5903</v>
      </c>
      <c r="E102" s="282">
        <v>3122</v>
      </c>
      <c r="F102" s="281">
        <v>4991</v>
      </c>
      <c r="G102" s="281">
        <v>97</v>
      </c>
      <c r="H102" s="281">
        <v>66</v>
      </c>
      <c r="I102" s="281">
        <v>31</v>
      </c>
    </row>
    <row r="103" spans="1:9" ht="11.1" customHeight="1" x14ac:dyDescent="0.2">
      <c r="A103" s="14" t="s">
        <v>69</v>
      </c>
      <c r="B103" s="281">
        <v>18808</v>
      </c>
      <c r="C103" s="281">
        <v>7316</v>
      </c>
      <c r="D103" s="281">
        <v>6134</v>
      </c>
      <c r="E103" s="282">
        <v>4546</v>
      </c>
      <c r="F103" s="281">
        <v>6763</v>
      </c>
      <c r="G103" s="281">
        <v>183</v>
      </c>
      <c r="H103" s="281">
        <v>123</v>
      </c>
      <c r="I103" s="281">
        <v>60</v>
      </c>
    </row>
    <row r="104" spans="1:9" ht="11.1" customHeight="1" x14ac:dyDescent="0.2">
      <c r="A104" s="14" t="s">
        <v>70</v>
      </c>
      <c r="B104" s="281">
        <v>13853</v>
      </c>
      <c r="C104" s="281">
        <v>6101</v>
      </c>
      <c r="D104" s="281">
        <v>5561</v>
      </c>
      <c r="E104" s="282">
        <v>2590</v>
      </c>
      <c r="F104" s="281">
        <v>5018</v>
      </c>
      <c r="G104" s="281">
        <v>144</v>
      </c>
      <c r="H104" s="281">
        <v>90</v>
      </c>
      <c r="I104" s="281">
        <v>54</v>
      </c>
    </row>
    <row r="105" spans="1:9" ht="11.1" customHeight="1" x14ac:dyDescent="0.2">
      <c r="A105" s="14" t="s">
        <v>71</v>
      </c>
      <c r="B105" s="281">
        <v>34511</v>
      </c>
      <c r="C105" s="281">
        <v>15905</v>
      </c>
      <c r="D105" s="281">
        <v>14782</v>
      </c>
      <c r="E105" s="282">
        <v>6390</v>
      </c>
      <c r="F105" s="281">
        <v>11958</v>
      </c>
      <c r="G105" s="281">
        <v>258</v>
      </c>
      <c r="H105" s="281">
        <v>183</v>
      </c>
      <c r="I105" s="281">
        <v>75</v>
      </c>
    </row>
    <row r="106" spans="1:9" ht="11.1" customHeight="1" x14ac:dyDescent="0.2">
      <c r="A106" s="14" t="s">
        <v>72</v>
      </c>
      <c r="B106" s="281">
        <v>74902</v>
      </c>
      <c r="C106" s="281">
        <v>33371</v>
      </c>
      <c r="D106" s="281">
        <v>26657</v>
      </c>
      <c r="E106" s="282">
        <v>14522</v>
      </c>
      <c r="F106" s="281">
        <v>26685</v>
      </c>
      <c r="G106" s="281">
        <v>324</v>
      </c>
      <c r="H106" s="281">
        <v>239</v>
      </c>
      <c r="I106" s="281">
        <v>85</v>
      </c>
    </row>
    <row r="107" spans="1:9" ht="20.100000000000001" customHeight="1" x14ac:dyDescent="0.2">
      <c r="A107" s="9" t="s">
        <v>225</v>
      </c>
      <c r="B107" s="284">
        <v>298778</v>
      </c>
      <c r="C107" s="284">
        <v>140249</v>
      </c>
      <c r="D107" s="284">
        <v>107362</v>
      </c>
      <c r="E107" s="285">
        <v>56381</v>
      </c>
      <c r="F107" s="284">
        <v>101553</v>
      </c>
      <c r="G107" s="284">
        <v>595</v>
      </c>
      <c r="H107" s="284">
        <v>414</v>
      </c>
      <c r="I107" s="284">
        <v>181</v>
      </c>
    </row>
    <row r="108" spans="1:9" ht="11.1" customHeight="1" x14ac:dyDescent="0.2">
      <c r="A108" s="14" t="s">
        <v>73</v>
      </c>
      <c r="B108" s="281">
        <v>48129</v>
      </c>
      <c r="C108" s="281">
        <v>22337</v>
      </c>
      <c r="D108" s="281">
        <v>18118</v>
      </c>
      <c r="E108" s="282">
        <v>9580</v>
      </c>
      <c r="F108" s="281">
        <v>16128</v>
      </c>
      <c r="G108" s="281">
        <v>84</v>
      </c>
      <c r="H108" s="281">
        <v>55</v>
      </c>
      <c r="I108" s="281">
        <v>29</v>
      </c>
    </row>
    <row r="109" spans="1:9" ht="11.1" customHeight="1" x14ac:dyDescent="0.2">
      <c r="A109" s="14" t="s">
        <v>74</v>
      </c>
      <c r="B109" s="281">
        <v>12220</v>
      </c>
      <c r="C109" s="281">
        <v>5326</v>
      </c>
      <c r="D109" s="281">
        <v>4011</v>
      </c>
      <c r="E109" s="282">
        <v>2363</v>
      </c>
      <c r="F109" s="281">
        <v>4505</v>
      </c>
      <c r="G109" s="281">
        <v>26</v>
      </c>
      <c r="H109" s="281">
        <v>23</v>
      </c>
      <c r="I109" s="281">
        <v>3</v>
      </c>
    </row>
    <row r="110" spans="1:9" ht="11.1" customHeight="1" x14ac:dyDescent="0.2">
      <c r="A110" s="14" t="s">
        <v>75</v>
      </c>
      <c r="B110" s="281">
        <v>16148</v>
      </c>
      <c r="C110" s="281">
        <v>7266</v>
      </c>
      <c r="D110" s="281">
        <v>5874</v>
      </c>
      <c r="E110" s="282">
        <v>3939</v>
      </c>
      <c r="F110" s="281">
        <v>4931</v>
      </c>
      <c r="G110" s="281">
        <v>12</v>
      </c>
      <c r="H110" s="281">
        <v>12</v>
      </c>
      <c r="I110" s="281" t="s">
        <v>3</v>
      </c>
    </row>
    <row r="111" spans="1:9" ht="11.1" customHeight="1" x14ac:dyDescent="0.2">
      <c r="A111" s="14" t="s">
        <v>226</v>
      </c>
      <c r="B111" s="281">
        <v>175802</v>
      </c>
      <c r="C111" s="281">
        <v>83626</v>
      </c>
      <c r="D111" s="281">
        <v>61771</v>
      </c>
      <c r="E111" s="282">
        <v>32043</v>
      </c>
      <c r="F111" s="281">
        <v>59745</v>
      </c>
      <c r="G111" s="281">
        <v>388</v>
      </c>
      <c r="H111" s="281">
        <v>266</v>
      </c>
      <c r="I111" s="281">
        <v>122</v>
      </c>
    </row>
    <row r="112" spans="1:9" ht="11.1" customHeight="1" x14ac:dyDescent="0.2">
      <c r="A112" s="14" t="s">
        <v>76</v>
      </c>
      <c r="B112" s="281">
        <v>8228</v>
      </c>
      <c r="C112" s="281">
        <v>3493</v>
      </c>
      <c r="D112" s="281">
        <v>2642</v>
      </c>
      <c r="E112" s="282">
        <v>1711</v>
      </c>
      <c r="F112" s="281">
        <v>3003</v>
      </c>
      <c r="G112" s="281">
        <v>21</v>
      </c>
      <c r="H112" s="281">
        <v>16</v>
      </c>
      <c r="I112" s="281">
        <v>5</v>
      </c>
    </row>
    <row r="113" spans="1:9" ht="11.1" customHeight="1" x14ac:dyDescent="0.2">
      <c r="A113" s="14" t="s">
        <v>77</v>
      </c>
      <c r="B113" s="281">
        <v>12959</v>
      </c>
      <c r="C113" s="281">
        <v>6447</v>
      </c>
      <c r="D113" s="281">
        <v>5260</v>
      </c>
      <c r="E113" s="282">
        <v>2005</v>
      </c>
      <c r="F113" s="281">
        <v>4484</v>
      </c>
      <c r="G113" s="281">
        <v>23</v>
      </c>
      <c r="H113" s="281">
        <v>15</v>
      </c>
      <c r="I113" s="281">
        <v>8</v>
      </c>
    </row>
    <row r="114" spans="1:9" ht="11.1" customHeight="1" x14ac:dyDescent="0.2">
      <c r="A114" s="14" t="s">
        <v>78</v>
      </c>
      <c r="B114" s="281">
        <v>25292</v>
      </c>
      <c r="C114" s="281">
        <v>11754</v>
      </c>
      <c r="D114" s="281">
        <v>9686</v>
      </c>
      <c r="E114" s="282">
        <v>4740</v>
      </c>
      <c r="F114" s="281">
        <v>8757</v>
      </c>
      <c r="G114" s="281">
        <v>41</v>
      </c>
      <c r="H114" s="281">
        <v>27</v>
      </c>
      <c r="I114" s="281">
        <v>14</v>
      </c>
    </row>
    <row r="115" spans="1:9" ht="20.100000000000001" customHeight="1" x14ac:dyDescent="0.2">
      <c r="A115" s="9" t="s">
        <v>227</v>
      </c>
      <c r="B115" s="284">
        <v>227435</v>
      </c>
      <c r="C115" s="284">
        <v>100075</v>
      </c>
      <c r="D115" s="284">
        <v>78617</v>
      </c>
      <c r="E115" s="285">
        <v>48137</v>
      </c>
      <c r="F115" s="284">
        <v>78453</v>
      </c>
      <c r="G115" s="284">
        <v>770</v>
      </c>
      <c r="H115" s="284">
        <v>512</v>
      </c>
      <c r="I115" s="284">
        <v>258</v>
      </c>
    </row>
    <row r="116" spans="1:9" ht="11.1" customHeight="1" x14ac:dyDescent="0.2">
      <c r="A116" s="14" t="s">
        <v>79</v>
      </c>
      <c r="B116" s="281">
        <v>25611</v>
      </c>
      <c r="C116" s="281">
        <v>10777</v>
      </c>
      <c r="D116" s="281">
        <v>9126</v>
      </c>
      <c r="E116" s="282">
        <v>5981</v>
      </c>
      <c r="F116" s="281">
        <v>8716</v>
      </c>
      <c r="G116" s="281">
        <v>137</v>
      </c>
      <c r="H116" s="281">
        <v>93</v>
      </c>
      <c r="I116" s="281">
        <v>44</v>
      </c>
    </row>
    <row r="117" spans="1:9" ht="11.1" customHeight="1" x14ac:dyDescent="0.2">
      <c r="A117" s="14" t="s">
        <v>80</v>
      </c>
      <c r="B117" s="281">
        <v>70894</v>
      </c>
      <c r="C117" s="281">
        <v>31758</v>
      </c>
      <c r="D117" s="281">
        <v>23600</v>
      </c>
      <c r="E117" s="282">
        <v>14604</v>
      </c>
      <c r="F117" s="281">
        <v>24357</v>
      </c>
      <c r="G117" s="281">
        <v>175</v>
      </c>
      <c r="H117" s="281">
        <v>110</v>
      </c>
      <c r="I117" s="281">
        <v>65</v>
      </c>
    </row>
    <row r="118" spans="1:9" ht="11.1" customHeight="1" x14ac:dyDescent="0.2">
      <c r="A118" s="14" t="s">
        <v>81</v>
      </c>
      <c r="B118" s="281">
        <v>58301</v>
      </c>
      <c r="C118" s="281">
        <v>25661</v>
      </c>
      <c r="D118" s="281">
        <v>19959</v>
      </c>
      <c r="E118" s="282">
        <v>11973</v>
      </c>
      <c r="F118" s="281">
        <v>20520</v>
      </c>
      <c r="G118" s="281">
        <v>147</v>
      </c>
      <c r="H118" s="281">
        <v>97</v>
      </c>
      <c r="I118" s="281">
        <v>50</v>
      </c>
    </row>
    <row r="119" spans="1:9" ht="11.1" customHeight="1" x14ac:dyDescent="0.2">
      <c r="A119" s="14" t="s">
        <v>82</v>
      </c>
      <c r="B119" s="281">
        <v>13551</v>
      </c>
      <c r="C119" s="281">
        <v>6387</v>
      </c>
      <c r="D119" s="281">
        <v>5486</v>
      </c>
      <c r="E119" s="282">
        <v>3010</v>
      </c>
      <c r="F119" s="281">
        <v>4104</v>
      </c>
      <c r="G119" s="281">
        <v>50</v>
      </c>
      <c r="H119" s="281">
        <v>31</v>
      </c>
      <c r="I119" s="281">
        <v>19</v>
      </c>
    </row>
    <row r="120" spans="1:9" ht="11.1" customHeight="1" x14ac:dyDescent="0.2">
      <c r="A120" s="14" t="s">
        <v>83</v>
      </c>
      <c r="B120" s="281">
        <v>25511</v>
      </c>
      <c r="C120" s="281">
        <v>10956</v>
      </c>
      <c r="D120" s="281">
        <v>9409</v>
      </c>
      <c r="E120" s="282">
        <v>5199</v>
      </c>
      <c r="F120" s="281">
        <v>9209</v>
      </c>
      <c r="G120" s="281">
        <v>147</v>
      </c>
      <c r="H120" s="281">
        <v>102</v>
      </c>
      <c r="I120" s="281">
        <v>45</v>
      </c>
    </row>
    <row r="121" spans="1:9" ht="11.1" customHeight="1" x14ac:dyDescent="0.2">
      <c r="A121" s="14" t="s">
        <v>84</v>
      </c>
      <c r="B121" s="281">
        <v>33567</v>
      </c>
      <c r="C121" s="281">
        <v>14536</v>
      </c>
      <c r="D121" s="281">
        <v>11037</v>
      </c>
      <c r="E121" s="282">
        <v>7370</v>
      </c>
      <c r="F121" s="281">
        <v>11547</v>
      </c>
      <c r="G121" s="281">
        <v>114</v>
      </c>
      <c r="H121" s="281">
        <v>79</v>
      </c>
      <c r="I121" s="281">
        <v>35</v>
      </c>
    </row>
    <row r="122" spans="1:9" ht="20.100000000000001" customHeight="1" x14ac:dyDescent="0.2">
      <c r="A122" s="9" t="s">
        <v>228</v>
      </c>
      <c r="B122" s="284">
        <v>146551</v>
      </c>
      <c r="C122" s="284">
        <v>64561</v>
      </c>
      <c r="D122" s="284">
        <v>53919</v>
      </c>
      <c r="E122" s="285">
        <v>30323</v>
      </c>
      <c r="F122" s="284">
        <v>51077</v>
      </c>
      <c r="G122" s="284">
        <v>590</v>
      </c>
      <c r="H122" s="284">
        <v>425</v>
      </c>
      <c r="I122" s="284">
        <v>165</v>
      </c>
    </row>
    <row r="123" spans="1:9" ht="11.1" customHeight="1" x14ac:dyDescent="0.2">
      <c r="A123" s="14" t="s">
        <v>85</v>
      </c>
      <c r="B123" s="281">
        <v>55817</v>
      </c>
      <c r="C123" s="281">
        <v>25292</v>
      </c>
      <c r="D123" s="281">
        <v>21118</v>
      </c>
      <c r="E123" s="282">
        <v>11158</v>
      </c>
      <c r="F123" s="281">
        <v>19252</v>
      </c>
      <c r="G123" s="281">
        <v>115</v>
      </c>
      <c r="H123" s="281">
        <v>78</v>
      </c>
      <c r="I123" s="281">
        <v>37</v>
      </c>
    </row>
    <row r="124" spans="1:9" ht="11.1" customHeight="1" x14ac:dyDescent="0.2">
      <c r="A124" s="14" t="s">
        <v>86</v>
      </c>
      <c r="B124" s="281">
        <v>23613</v>
      </c>
      <c r="C124" s="281">
        <v>9308</v>
      </c>
      <c r="D124" s="281">
        <v>7032</v>
      </c>
      <c r="E124" s="282">
        <v>5492</v>
      </c>
      <c r="F124" s="281">
        <v>8689</v>
      </c>
      <c r="G124" s="281">
        <v>124</v>
      </c>
      <c r="H124" s="281">
        <v>83</v>
      </c>
      <c r="I124" s="281">
        <v>41</v>
      </c>
    </row>
    <row r="125" spans="1:9" ht="11.1" customHeight="1" x14ac:dyDescent="0.2">
      <c r="A125" s="14" t="s">
        <v>87</v>
      </c>
      <c r="B125" s="281">
        <v>23703</v>
      </c>
      <c r="C125" s="281">
        <v>11127</v>
      </c>
      <c r="D125" s="281">
        <v>9474</v>
      </c>
      <c r="E125" s="282">
        <v>4052</v>
      </c>
      <c r="F125" s="281">
        <v>8407</v>
      </c>
      <c r="G125" s="281">
        <v>117</v>
      </c>
      <c r="H125" s="281">
        <v>92</v>
      </c>
      <c r="I125" s="281">
        <v>25</v>
      </c>
    </row>
    <row r="126" spans="1:9" ht="11.1" customHeight="1" x14ac:dyDescent="0.2">
      <c r="A126" s="14" t="s">
        <v>88</v>
      </c>
      <c r="B126" s="281">
        <v>43418</v>
      </c>
      <c r="C126" s="281">
        <v>18834</v>
      </c>
      <c r="D126" s="281">
        <v>16295</v>
      </c>
      <c r="E126" s="282">
        <v>9621</v>
      </c>
      <c r="F126" s="281">
        <v>14729</v>
      </c>
      <c r="G126" s="281">
        <v>234</v>
      </c>
      <c r="H126" s="281">
        <v>172</v>
      </c>
      <c r="I126" s="281">
        <v>62</v>
      </c>
    </row>
    <row r="127" spans="1:9" ht="20.100000000000001" customHeight="1" x14ac:dyDescent="0.2">
      <c r="A127" s="9" t="s">
        <v>229</v>
      </c>
      <c r="B127" s="284">
        <v>137561</v>
      </c>
      <c r="C127" s="284">
        <v>58604</v>
      </c>
      <c r="D127" s="284">
        <v>47096</v>
      </c>
      <c r="E127" s="285">
        <v>37203</v>
      </c>
      <c r="F127" s="284">
        <v>41430</v>
      </c>
      <c r="G127" s="284">
        <v>324</v>
      </c>
      <c r="H127" s="284">
        <v>238</v>
      </c>
      <c r="I127" s="284">
        <v>86</v>
      </c>
    </row>
    <row r="128" spans="1:9" ht="11.1" customHeight="1" x14ac:dyDescent="0.2">
      <c r="A128" s="14" t="s">
        <v>89</v>
      </c>
      <c r="B128" s="281">
        <v>15849</v>
      </c>
      <c r="C128" s="281">
        <v>6299</v>
      </c>
      <c r="D128" s="281">
        <v>5359</v>
      </c>
      <c r="E128" s="282">
        <v>4326</v>
      </c>
      <c r="F128" s="281">
        <v>5179</v>
      </c>
      <c r="G128" s="281">
        <v>45</v>
      </c>
      <c r="H128" s="281">
        <v>28</v>
      </c>
      <c r="I128" s="281">
        <v>17</v>
      </c>
    </row>
    <row r="129" spans="1:9" ht="11.1" customHeight="1" x14ac:dyDescent="0.2">
      <c r="A129" s="14" t="s">
        <v>90</v>
      </c>
      <c r="B129" s="281">
        <v>65969</v>
      </c>
      <c r="C129" s="281">
        <v>28441</v>
      </c>
      <c r="D129" s="281">
        <v>22566</v>
      </c>
      <c r="E129" s="282">
        <v>17059</v>
      </c>
      <c r="F129" s="281">
        <v>20308</v>
      </c>
      <c r="G129" s="281">
        <v>161</v>
      </c>
      <c r="H129" s="281">
        <v>122</v>
      </c>
      <c r="I129" s="281">
        <v>39</v>
      </c>
    </row>
    <row r="130" spans="1:9" ht="11.1" customHeight="1" x14ac:dyDescent="0.2">
      <c r="A130" s="14" t="s">
        <v>91</v>
      </c>
      <c r="B130" s="281">
        <v>37172</v>
      </c>
      <c r="C130" s="281">
        <v>15177</v>
      </c>
      <c r="D130" s="281">
        <v>11988</v>
      </c>
      <c r="E130" s="282">
        <v>11570</v>
      </c>
      <c r="F130" s="281">
        <v>10374</v>
      </c>
      <c r="G130" s="281">
        <v>51</v>
      </c>
      <c r="H130" s="281">
        <v>45</v>
      </c>
      <c r="I130" s="281">
        <v>6</v>
      </c>
    </row>
    <row r="131" spans="1:9" ht="11.1" customHeight="1" x14ac:dyDescent="0.2">
      <c r="A131" s="14" t="s">
        <v>92</v>
      </c>
      <c r="B131" s="281">
        <v>18571</v>
      </c>
      <c r="C131" s="281">
        <v>8687</v>
      </c>
      <c r="D131" s="281">
        <v>7183</v>
      </c>
      <c r="E131" s="282">
        <v>4248</v>
      </c>
      <c r="F131" s="281">
        <v>5569</v>
      </c>
      <c r="G131" s="281">
        <v>67</v>
      </c>
      <c r="H131" s="281">
        <v>43</v>
      </c>
      <c r="I131" s="281">
        <v>24</v>
      </c>
    </row>
    <row r="132" spans="1:9" ht="20.100000000000001" customHeight="1" x14ac:dyDescent="0.2">
      <c r="A132" s="9" t="s">
        <v>230</v>
      </c>
      <c r="B132" s="284">
        <v>313396</v>
      </c>
      <c r="C132" s="284">
        <v>146704</v>
      </c>
      <c r="D132" s="284">
        <v>113091</v>
      </c>
      <c r="E132" s="285">
        <v>56440</v>
      </c>
      <c r="F132" s="284">
        <v>109460</v>
      </c>
      <c r="G132" s="284">
        <v>792</v>
      </c>
      <c r="H132" s="284">
        <v>556</v>
      </c>
      <c r="I132" s="284">
        <v>236</v>
      </c>
    </row>
    <row r="133" spans="1:9" ht="11.1" customHeight="1" x14ac:dyDescent="0.2">
      <c r="A133" s="14" t="s">
        <v>93</v>
      </c>
      <c r="B133" s="281">
        <v>19784</v>
      </c>
      <c r="C133" s="281">
        <v>10265</v>
      </c>
      <c r="D133" s="281">
        <v>8357</v>
      </c>
      <c r="E133" s="282">
        <v>3185</v>
      </c>
      <c r="F133" s="281">
        <v>6323</v>
      </c>
      <c r="G133" s="281">
        <v>11</v>
      </c>
      <c r="H133" s="281">
        <v>9</v>
      </c>
      <c r="I133" s="281">
        <v>2</v>
      </c>
    </row>
    <row r="134" spans="1:9" ht="11.1" customHeight="1" x14ac:dyDescent="0.2">
      <c r="A134" s="14" t="s">
        <v>94</v>
      </c>
      <c r="B134" s="281">
        <v>29151</v>
      </c>
      <c r="C134" s="281">
        <v>14565</v>
      </c>
      <c r="D134" s="281">
        <v>12265</v>
      </c>
      <c r="E134" s="282">
        <v>4672</v>
      </c>
      <c r="F134" s="281">
        <v>9846</v>
      </c>
      <c r="G134" s="281">
        <v>68</v>
      </c>
      <c r="H134" s="281">
        <v>58</v>
      </c>
      <c r="I134" s="281">
        <v>10</v>
      </c>
    </row>
    <row r="135" spans="1:9" ht="11.1" customHeight="1" x14ac:dyDescent="0.2">
      <c r="A135" s="14" t="s">
        <v>95</v>
      </c>
      <c r="B135" s="281">
        <v>14001</v>
      </c>
      <c r="C135" s="281">
        <v>6445</v>
      </c>
      <c r="D135" s="281">
        <v>5169</v>
      </c>
      <c r="E135" s="282">
        <v>2676</v>
      </c>
      <c r="F135" s="281">
        <v>4860</v>
      </c>
      <c r="G135" s="281">
        <v>20</v>
      </c>
      <c r="H135" s="281">
        <v>15</v>
      </c>
      <c r="I135" s="281">
        <v>5</v>
      </c>
    </row>
    <row r="136" spans="1:9" ht="11.1" customHeight="1" x14ac:dyDescent="0.2">
      <c r="A136" s="14" t="s">
        <v>96</v>
      </c>
      <c r="B136" s="281">
        <v>19982</v>
      </c>
      <c r="C136" s="281">
        <v>8902</v>
      </c>
      <c r="D136" s="281">
        <v>6507</v>
      </c>
      <c r="E136" s="282">
        <v>4138</v>
      </c>
      <c r="F136" s="281">
        <v>6924</v>
      </c>
      <c r="G136" s="281">
        <v>18</v>
      </c>
      <c r="H136" s="281">
        <v>11</v>
      </c>
      <c r="I136" s="281">
        <v>7</v>
      </c>
    </row>
    <row r="137" spans="1:9" ht="11.1" customHeight="1" x14ac:dyDescent="0.2">
      <c r="A137" s="14" t="s">
        <v>97</v>
      </c>
      <c r="B137" s="281">
        <v>32293</v>
      </c>
      <c r="C137" s="281">
        <v>15979</v>
      </c>
      <c r="D137" s="281">
        <v>12950</v>
      </c>
      <c r="E137" s="282">
        <v>6193</v>
      </c>
      <c r="F137" s="281">
        <v>10090</v>
      </c>
      <c r="G137" s="281">
        <v>31</v>
      </c>
      <c r="H137" s="281">
        <v>25</v>
      </c>
      <c r="I137" s="281">
        <v>6</v>
      </c>
    </row>
    <row r="138" spans="1:9" ht="11.1" customHeight="1" x14ac:dyDescent="0.2">
      <c r="A138" s="14" t="s">
        <v>98</v>
      </c>
      <c r="B138" s="281">
        <v>30377</v>
      </c>
      <c r="C138" s="281">
        <v>12855</v>
      </c>
      <c r="D138" s="281">
        <v>8077</v>
      </c>
      <c r="E138" s="282">
        <v>5620</v>
      </c>
      <c r="F138" s="281">
        <v>11771</v>
      </c>
      <c r="G138" s="281">
        <v>131</v>
      </c>
      <c r="H138" s="281">
        <v>77</v>
      </c>
      <c r="I138" s="281">
        <v>54</v>
      </c>
    </row>
    <row r="139" spans="1:9" ht="11.1" customHeight="1" x14ac:dyDescent="0.2">
      <c r="A139" s="14" t="s">
        <v>99</v>
      </c>
      <c r="B139" s="281">
        <v>41188</v>
      </c>
      <c r="C139" s="281">
        <v>17686</v>
      </c>
      <c r="D139" s="281">
        <v>12369</v>
      </c>
      <c r="E139" s="282">
        <v>7524</v>
      </c>
      <c r="F139" s="281">
        <v>15752</v>
      </c>
      <c r="G139" s="281">
        <v>226</v>
      </c>
      <c r="H139" s="281">
        <v>146</v>
      </c>
      <c r="I139" s="281">
        <v>80</v>
      </c>
    </row>
    <row r="140" spans="1:9" ht="11.1" customHeight="1" x14ac:dyDescent="0.2">
      <c r="A140" s="14" t="s">
        <v>100</v>
      </c>
      <c r="B140" s="281">
        <v>27970</v>
      </c>
      <c r="C140" s="281">
        <v>12689</v>
      </c>
      <c r="D140" s="281">
        <v>9916</v>
      </c>
      <c r="E140" s="282">
        <v>3245</v>
      </c>
      <c r="F140" s="281">
        <v>11905</v>
      </c>
      <c r="G140" s="281">
        <v>131</v>
      </c>
      <c r="H140" s="281">
        <v>92</v>
      </c>
      <c r="I140" s="281">
        <v>39</v>
      </c>
    </row>
    <row r="141" spans="1:9" ht="11.1" customHeight="1" x14ac:dyDescent="0.2">
      <c r="A141" s="14" t="s">
        <v>101</v>
      </c>
      <c r="B141" s="281">
        <v>83022</v>
      </c>
      <c r="C141" s="281">
        <v>40023</v>
      </c>
      <c r="D141" s="281">
        <v>31473</v>
      </c>
      <c r="E141" s="282">
        <v>15810</v>
      </c>
      <c r="F141" s="281">
        <v>27052</v>
      </c>
      <c r="G141" s="281">
        <v>137</v>
      </c>
      <c r="H141" s="281">
        <v>105</v>
      </c>
      <c r="I141" s="281">
        <v>32</v>
      </c>
    </row>
    <row r="142" spans="1:9" ht="11.1" customHeight="1" x14ac:dyDescent="0.2">
      <c r="A142" s="14" t="s">
        <v>102</v>
      </c>
      <c r="B142" s="281">
        <v>15628</v>
      </c>
      <c r="C142" s="281">
        <v>7295</v>
      </c>
      <c r="D142" s="281">
        <v>6008</v>
      </c>
      <c r="E142" s="282">
        <v>3377</v>
      </c>
      <c r="F142" s="281">
        <v>4937</v>
      </c>
      <c r="G142" s="281">
        <v>19</v>
      </c>
      <c r="H142" s="281">
        <v>18</v>
      </c>
      <c r="I142" s="281">
        <v>1</v>
      </c>
    </row>
    <row r="143" spans="1:9" ht="20.100000000000001" customHeight="1" x14ac:dyDescent="0.2">
      <c r="A143" s="9" t="s">
        <v>231</v>
      </c>
      <c r="B143" s="284">
        <v>224772</v>
      </c>
      <c r="C143" s="284">
        <v>109232</v>
      </c>
      <c r="D143" s="284">
        <v>88894</v>
      </c>
      <c r="E143" s="285">
        <v>43594</v>
      </c>
      <c r="F143" s="284">
        <v>71667</v>
      </c>
      <c r="G143" s="284">
        <v>279</v>
      </c>
      <c r="H143" s="284">
        <v>205</v>
      </c>
      <c r="I143" s="284">
        <v>74</v>
      </c>
    </row>
    <row r="144" spans="1:9" ht="11.1" customHeight="1" x14ac:dyDescent="0.2">
      <c r="A144" s="14" t="s">
        <v>103</v>
      </c>
      <c r="B144" s="281">
        <v>47641</v>
      </c>
      <c r="C144" s="281">
        <v>23069</v>
      </c>
      <c r="D144" s="281">
        <v>19834</v>
      </c>
      <c r="E144" s="282">
        <v>9682</v>
      </c>
      <c r="F144" s="281">
        <v>14842</v>
      </c>
      <c r="G144" s="281">
        <v>48</v>
      </c>
      <c r="H144" s="281">
        <v>37</v>
      </c>
      <c r="I144" s="281">
        <v>11</v>
      </c>
    </row>
    <row r="145" spans="1:9" ht="11.1" customHeight="1" x14ac:dyDescent="0.2">
      <c r="A145" s="14" t="s">
        <v>104</v>
      </c>
      <c r="B145" s="281">
        <v>35445</v>
      </c>
      <c r="C145" s="281">
        <v>19069</v>
      </c>
      <c r="D145" s="281">
        <v>16729</v>
      </c>
      <c r="E145" s="282">
        <v>5489</v>
      </c>
      <c r="F145" s="281">
        <v>10868</v>
      </c>
      <c r="G145" s="281">
        <v>19</v>
      </c>
      <c r="H145" s="281">
        <v>17</v>
      </c>
      <c r="I145" s="281">
        <v>2</v>
      </c>
    </row>
    <row r="146" spans="1:9" ht="11.1" customHeight="1" x14ac:dyDescent="0.2">
      <c r="A146" s="14" t="s">
        <v>105</v>
      </c>
      <c r="B146" s="281">
        <v>24614</v>
      </c>
      <c r="C146" s="281">
        <v>11416</v>
      </c>
      <c r="D146" s="281">
        <v>9596</v>
      </c>
      <c r="E146" s="282">
        <v>5480</v>
      </c>
      <c r="F146" s="281">
        <v>7682</v>
      </c>
      <c r="G146" s="281">
        <v>36</v>
      </c>
      <c r="H146" s="281">
        <v>28</v>
      </c>
      <c r="I146" s="281">
        <v>8</v>
      </c>
    </row>
    <row r="147" spans="1:9" ht="11.1" customHeight="1" x14ac:dyDescent="0.2">
      <c r="A147" s="14" t="s">
        <v>106</v>
      </c>
      <c r="B147" s="281">
        <v>117072</v>
      </c>
      <c r="C147" s="281">
        <v>55678</v>
      </c>
      <c r="D147" s="281">
        <v>42735</v>
      </c>
      <c r="E147" s="282">
        <v>22943</v>
      </c>
      <c r="F147" s="281">
        <v>38275</v>
      </c>
      <c r="G147" s="281">
        <v>176</v>
      </c>
      <c r="H147" s="281">
        <v>123</v>
      </c>
      <c r="I147" s="281">
        <v>53</v>
      </c>
    </row>
    <row r="148" spans="1:9" ht="20.100000000000001" customHeight="1" x14ac:dyDescent="0.2">
      <c r="A148" s="9" t="s">
        <v>232</v>
      </c>
      <c r="B148" s="284">
        <v>291230</v>
      </c>
      <c r="C148" s="284">
        <v>125718</v>
      </c>
      <c r="D148" s="284">
        <v>91088</v>
      </c>
      <c r="E148" s="285">
        <v>49347</v>
      </c>
      <c r="F148" s="284">
        <v>115301</v>
      </c>
      <c r="G148" s="284">
        <v>864</v>
      </c>
      <c r="H148" s="284">
        <v>617</v>
      </c>
      <c r="I148" s="284">
        <v>247</v>
      </c>
    </row>
    <row r="149" spans="1:9" ht="11.1" customHeight="1" x14ac:dyDescent="0.2">
      <c r="A149" s="14" t="s">
        <v>107</v>
      </c>
      <c r="B149" s="281">
        <v>26492</v>
      </c>
      <c r="C149" s="281">
        <v>11716</v>
      </c>
      <c r="D149" s="281">
        <v>9120</v>
      </c>
      <c r="E149" s="282">
        <v>5612</v>
      </c>
      <c r="F149" s="281">
        <v>9111</v>
      </c>
      <c r="G149" s="281">
        <v>53</v>
      </c>
      <c r="H149" s="281">
        <v>45</v>
      </c>
      <c r="I149" s="281">
        <v>8</v>
      </c>
    </row>
    <row r="150" spans="1:9" ht="11.1" customHeight="1" x14ac:dyDescent="0.2">
      <c r="A150" s="14" t="s">
        <v>108</v>
      </c>
      <c r="B150" s="281">
        <v>121707</v>
      </c>
      <c r="C150" s="281">
        <v>55007</v>
      </c>
      <c r="D150" s="281">
        <v>42022</v>
      </c>
      <c r="E150" s="282">
        <v>24553</v>
      </c>
      <c r="F150" s="281">
        <v>41917</v>
      </c>
      <c r="G150" s="281">
        <v>230</v>
      </c>
      <c r="H150" s="281">
        <v>178</v>
      </c>
      <c r="I150" s="281">
        <v>52</v>
      </c>
    </row>
    <row r="151" spans="1:9" ht="11.1" customHeight="1" x14ac:dyDescent="0.2">
      <c r="A151" s="14" t="s">
        <v>109</v>
      </c>
      <c r="B151" s="281">
        <v>85996</v>
      </c>
      <c r="C151" s="281">
        <v>36101</v>
      </c>
      <c r="D151" s="281">
        <v>23987</v>
      </c>
      <c r="E151" s="282">
        <v>10466</v>
      </c>
      <c r="F151" s="281">
        <v>39141</v>
      </c>
      <c r="G151" s="281">
        <v>288</v>
      </c>
      <c r="H151" s="281">
        <v>200</v>
      </c>
      <c r="I151" s="281">
        <v>88</v>
      </c>
    </row>
    <row r="152" spans="1:9" ht="11.1" customHeight="1" x14ac:dyDescent="0.2">
      <c r="A152" s="14" t="s">
        <v>110</v>
      </c>
      <c r="B152" s="281">
        <v>26981</v>
      </c>
      <c r="C152" s="281">
        <v>11642</v>
      </c>
      <c r="D152" s="281">
        <v>8686</v>
      </c>
      <c r="E152" s="282">
        <v>5930</v>
      </c>
      <c r="F152" s="281">
        <v>9357</v>
      </c>
      <c r="G152" s="281">
        <v>52</v>
      </c>
      <c r="H152" s="281">
        <v>34</v>
      </c>
      <c r="I152" s="281">
        <v>18</v>
      </c>
    </row>
    <row r="153" spans="1:9" ht="11.1" customHeight="1" x14ac:dyDescent="0.2">
      <c r="A153" s="14" t="s">
        <v>111</v>
      </c>
      <c r="B153" s="281">
        <v>30054</v>
      </c>
      <c r="C153" s="281">
        <v>11252</v>
      </c>
      <c r="D153" s="281">
        <v>7273</v>
      </c>
      <c r="E153" s="282">
        <v>2786</v>
      </c>
      <c r="F153" s="281">
        <v>15775</v>
      </c>
      <c r="G153" s="281">
        <v>241</v>
      </c>
      <c r="H153" s="281">
        <v>160</v>
      </c>
      <c r="I153" s="281">
        <v>81</v>
      </c>
    </row>
    <row r="154" spans="1:9" ht="20.100000000000001" customHeight="1" x14ac:dyDescent="0.2">
      <c r="A154" s="9" t="s">
        <v>233</v>
      </c>
      <c r="B154" s="284">
        <v>259441</v>
      </c>
      <c r="C154" s="284">
        <v>119859</v>
      </c>
      <c r="D154" s="284">
        <v>95339</v>
      </c>
      <c r="E154" s="285">
        <v>49661</v>
      </c>
      <c r="F154" s="284">
        <v>89469</v>
      </c>
      <c r="G154" s="284">
        <v>452</v>
      </c>
      <c r="H154" s="284">
        <v>324</v>
      </c>
      <c r="I154" s="284">
        <v>128</v>
      </c>
    </row>
    <row r="155" spans="1:9" ht="11.1" customHeight="1" x14ac:dyDescent="0.2">
      <c r="A155" s="14" t="s">
        <v>112</v>
      </c>
      <c r="B155" s="281">
        <v>29389</v>
      </c>
      <c r="C155" s="281">
        <v>13985</v>
      </c>
      <c r="D155" s="281">
        <v>11789</v>
      </c>
      <c r="E155" s="282">
        <v>5030</v>
      </c>
      <c r="F155" s="281">
        <v>10326</v>
      </c>
      <c r="G155" s="281">
        <v>48</v>
      </c>
      <c r="H155" s="281">
        <v>35</v>
      </c>
      <c r="I155" s="281">
        <v>13</v>
      </c>
    </row>
    <row r="156" spans="1:9" ht="11.1" customHeight="1" x14ac:dyDescent="0.2">
      <c r="A156" s="14" t="s">
        <v>113</v>
      </c>
      <c r="B156" s="281">
        <v>18764</v>
      </c>
      <c r="C156" s="281">
        <v>8595</v>
      </c>
      <c r="D156" s="281">
        <v>6912</v>
      </c>
      <c r="E156" s="282">
        <v>3744</v>
      </c>
      <c r="F156" s="281">
        <v>6388</v>
      </c>
      <c r="G156" s="281">
        <v>37</v>
      </c>
      <c r="H156" s="281">
        <v>28</v>
      </c>
      <c r="I156" s="281">
        <v>9</v>
      </c>
    </row>
    <row r="157" spans="1:9" ht="11.1" customHeight="1" x14ac:dyDescent="0.2">
      <c r="A157" s="14" t="s">
        <v>114</v>
      </c>
      <c r="B157" s="281">
        <v>20122</v>
      </c>
      <c r="C157" s="281">
        <v>8910</v>
      </c>
      <c r="D157" s="281">
        <v>7504</v>
      </c>
      <c r="E157" s="282">
        <v>4068</v>
      </c>
      <c r="F157" s="281">
        <v>7092</v>
      </c>
      <c r="G157" s="281">
        <v>52</v>
      </c>
      <c r="H157" s="281">
        <v>40</v>
      </c>
      <c r="I157" s="281">
        <v>12</v>
      </c>
    </row>
    <row r="158" spans="1:9" ht="11.1" customHeight="1" x14ac:dyDescent="0.2">
      <c r="A158" s="14" t="s">
        <v>115</v>
      </c>
      <c r="B158" s="281">
        <v>131368</v>
      </c>
      <c r="C158" s="281">
        <v>60208</v>
      </c>
      <c r="D158" s="281">
        <v>46084</v>
      </c>
      <c r="E158" s="282">
        <v>25726</v>
      </c>
      <c r="F158" s="281">
        <v>45217</v>
      </c>
      <c r="G158" s="281">
        <v>217</v>
      </c>
      <c r="H158" s="281">
        <v>145</v>
      </c>
      <c r="I158" s="281">
        <v>72</v>
      </c>
    </row>
    <row r="159" spans="1:9" ht="11.1" customHeight="1" x14ac:dyDescent="0.2">
      <c r="A159" s="14" t="s">
        <v>116</v>
      </c>
      <c r="B159" s="281">
        <v>49043</v>
      </c>
      <c r="C159" s="281">
        <v>23638</v>
      </c>
      <c r="D159" s="281">
        <v>19532</v>
      </c>
      <c r="E159" s="282">
        <v>8714</v>
      </c>
      <c r="F159" s="281">
        <v>16607</v>
      </c>
      <c r="G159" s="281">
        <v>84</v>
      </c>
      <c r="H159" s="281">
        <v>68</v>
      </c>
      <c r="I159" s="281">
        <v>16</v>
      </c>
    </row>
    <row r="160" spans="1:9" ht="11.1" customHeight="1" x14ac:dyDescent="0.2">
      <c r="A160" s="14" t="s">
        <v>117</v>
      </c>
      <c r="B160" s="281">
        <v>10755</v>
      </c>
      <c r="C160" s="281">
        <v>4523</v>
      </c>
      <c r="D160" s="281">
        <v>3518</v>
      </c>
      <c r="E160" s="282">
        <v>2379</v>
      </c>
      <c r="F160" s="281">
        <v>3839</v>
      </c>
      <c r="G160" s="281">
        <v>14</v>
      </c>
      <c r="H160" s="281">
        <v>8</v>
      </c>
      <c r="I160" s="281">
        <v>6</v>
      </c>
    </row>
    <row r="161" spans="1:9" ht="20.100000000000001" customHeight="1" x14ac:dyDescent="0.2">
      <c r="A161" s="9" t="s">
        <v>234</v>
      </c>
      <c r="B161" s="284">
        <v>381757</v>
      </c>
      <c r="C161" s="284">
        <v>170925</v>
      </c>
      <c r="D161" s="284">
        <v>129850</v>
      </c>
      <c r="E161" s="285">
        <v>79139</v>
      </c>
      <c r="F161" s="284">
        <v>131132</v>
      </c>
      <c r="G161" s="284">
        <v>561</v>
      </c>
      <c r="H161" s="284">
        <v>384</v>
      </c>
      <c r="I161" s="284">
        <v>177</v>
      </c>
    </row>
    <row r="162" spans="1:9" ht="11.1" customHeight="1" x14ac:dyDescent="0.2">
      <c r="A162" s="92" t="s">
        <v>235</v>
      </c>
      <c r="B162" s="288">
        <v>250518</v>
      </c>
      <c r="C162" s="288">
        <v>114179</v>
      </c>
      <c r="D162" s="288">
        <v>85215</v>
      </c>
      <c r="E162" s="289">
        <v>49939</v>
      </c>
      <c r="F162" s="288">
        <v>86028</v>
      </c>
      <c r="G162" s="288">
        <v>372</v>
      </c>
      <c r="H162" s="288">
        <v>261</v>
      </c>
      <c r="I162" s="288">
        <v>111</v>
      </c>
    </row>
    <row r="163" spans="1:9" customFormat="1" ht="11.1" customHeight="1" x14ac:dyDescent="0.2">
      <c r="A163" s="93" t="s">
        <v>201</v>
      </c>
      <c r="B163" s="281">
        <v>87405</v>
      </c>
      <c r="C163" s="281">
        <v>39438</v>
      </c>
      <c r="D163" s="281">
        <v>30622</v>
      </c>
      <c r="E163" s="282">
        <v>19733</v>
      </c>
      <c r="F163" s="281">
        <v>28086</v>
      </c>
      <c r="G163" s="281">
        <v>148</v>
      </c>
      <c r="H163" s="281">
        <v>104</v>
      </c>
      <c r="I163" s="281">
        <v>44</v>
      </c>
    </row>
    <row r="164" spans="1:9" customFormat="1" ht="11.1" customHeight="1" x14ac:dyDescent="0.2">
      <c r="A164" s="93" t="s">
        <v>202</v>
      </c>
      <c r="B164" s="287">
        <v>15359</v>
      </c>
      <c r="C164" s="287">
        <v>6826</v>
      </c>
      <c r="D164" s="287">
        <v>4953</v>
      </c>
      <c r="E164" s="287">
        <v>3290</v>
      </c>
      <c r="F164" s="287">
        <v>5235</v>
      </c>
      <c r="G164" s="287">
        <v>8</v>
      </c>
      <c r="H164" s="287">
        <v>7</v>
      </c>
      <c r="I164" s="287">
        <v>1</v>
      </c>
    </row>
    <row r="165" spans="1:9" customFormat="1" ht="11.1" customHeight="1" x14ac:dyDescent="0.2">
      <c r="A165" s="93" t="s">
        <v>203</v>
      </c>
      <c r="B165" s="287">
        <v>72165</v>
      </c>
      <c r="C165" s="287">
        <v>32855</v>
      </c>
      <c r="D165" s="287">
        <v>23705</v>
      </c>
      <c r="E165" s="287">
        <v>13479</v>
      </c>
      <c r="F165" s="287">
        <v>25696</v>
      </c>
      <c r="G165" s="287">
        <v>135</v>
      </c>
      <c r="H165" s="287">
        <v>96</v>
      </c>
      <c r="I165" s="287">
        <v>39</v>
      </c>
    </row>
    <row r="166" spans="1:9" customFormat="1" ht="11.1" customHeight="1" x14ac:dyDescent="0.2">
      <c r="A166" s="93" t="s">
        <v>204</v>
      </c>
      <c r="B166" s="287">
        <v>42137</v>
      </c>
      <c r="C166" s="287">
        <v>20185</v>
      </c>
      <c r="D166" s="287">
        <v>14894</v>
      </c>
      <c r="E166" s="287">
        <v>7356</v>
      </c>
      <c r="F166" s="287">
        <v>14551</v>
      </c>
      <c r="G166" s="287">
        <v>45</v>
      </c>
      <c r="H166" s="287">
        <v>31</v>
      </c>
      <c r="I166" s="287">
        <v>14</v>
      </c>
    </row>
    <row r="167" spans="1:9" customFormat="1" ht="11.1" customHeight="1" x14ac:dyDescent="0.2">
      <c r="A167" s="93" t="s">
        <v>205</v>
      </c>
      <c r="B167" s="287">
        <v>33452</v>
      </c>
      <c r="C167" s="287">
        <v>14875</v>
      </c>
      <c r="D167" s="287">
        <v>11041</v>
      </c>
      <c r="E167" s="287">
        <v>6081</v>
      </c>
      <c r="F167" s="287">
        <v>12460</v>
      </c>
      <c r="G167" s="287">
        <v>36</v>
      </c>
      <c r="H167" s="287">
        <v>23</v>
      </c>
      <c r="I167" s="287">
        <v>13</v>
      </c>
    </row>
    <row r="168" spans="1:9" ht="11.1" customHeight="1" x14ac:dyDescent="0.2">
      <c r="A168" s="14" t="s">
        <v>118</v>
      </c>
      <c r="B168" s="281">
        <v>57749</v>
      </c>
      <c r="C168" s="281">
        <v>25026</v>
      </c>
      <c r="D168" s="281">
        <v>19732</v>
      </c>
      <c r="E168" s="282">
        <v>11728</v>
      </c>
      <c r="F168" s="281">
        <v>20911</v>
      </c>
      <c r="G168" s="281">
        <v>84</v>
      </c>
      <c r="H168" s="281">
        <v>57</v>
      </c>
      <c r="I168" s="281">
        <v>27</v>
      </c>
    </row>
    <row r="169" spans="1:9" ht="11.1" customHeight="1" x14ac:dyDescent="0.2">
      <c r="A169" s="14" t="s">
        <v>119</v>
      </c>
      <c r="B169" s="281">
        <v>10464</v>
      </c>
      <c r="C169" s="281">
        <v>3989</v>
      </c>
      <c r="D169" s="281">
        <v>3240</v>
      </c>
      <c r="E169" s="282">
        <v>3572</v>
      </c>
      <c r="F169" s="281">
        <v>2894</v>
      </c>
      <c r="G169" s="281">
        <v>9</v>
      </c>
      <c r="H169" s="281">
        <v>5</v>
      </c>
      <c r="I169" s="281">
        <v>4</v>
      </c>
    </row>
    <row r="170" spans="1:9" ht="11.1" customHeight="1" x14ac:dyDescent="0.2">
      <c r="A170" s="14" t="s">
        <v>120</v>
      </c>
      <c r="B170" s="281">
        <v>19561</v>
      </c>
      <c r="C170" s="281">
        <v>7515</v>
      </c>
      <c r="D170" s="281">
        <v>5231</v>
      </c>
      <c r="E170" s="282">
        <v>4043</v>
      </c>
      <c r="F170" s="281">
        <v>7975</v>
      </c>
      <c r="G170" s="281">
        <v>28</v>
      </c>
      <c r="H170" s="281">
        <v>16</v>
      </c>
      <c r="I170" s="281">
        <v>12</v>
      </c>
    </row>
    <row r="171" spans="1:9" ht="11.1" customHeight="1" x14ac:dyDescent="0.2">
      <c r="A171" s="14" t="s">
        <v>121</v>
      </c>
      <c r="B171" s="281">
        <v>14812</v>
      </c>
      <c r="C171" s="281">
        <v>6100</v>
      </c>
      <c r="D171" s="281">
        <v>4854</v>
      </c>
      <c r="E171" s="282">
        <v>3325</v>
      </c>
      <c r="F171" s="281">
        <v>5358</v>
      </c>
      <c r="G171" s="281">
        <v>29</v>
      </c>
      <c r="H171" s="281">
        <v>20</v>
      </c>
      <c r="I171" s="281">
        <v>9</v>
      </c>
    </row>
    <row r="172" spans="1:9" ht="11.1" customHeight="1" x14ac:dyDescent="0.2">
      <c r="A172" s="14" t="s">
        <v>122</v>
      </c>
      <c r="B172" s="281">
        <v>11369</v>
      </c>
      <c r="C172" s="281">
        <v>5275</v>
      </c>
      <c r="D172" s="281">
        <v>4657</v>
      </c>
      <c r="E172" s="282">
        <v>2670</v>
      </c>
      <c r="F172" s="281">
        <v>3400</v>
      </c>
      <c r="G172" s="281">
        <v>24</v>
      </c>
      <c r="H172" s="281">
        <v>12</v>
      </c>
      <c r="I172" s="281">
        <v>12</v>
      </c>
    </row>
    <row r="173" spans="1:9" ht="11.1" customHeight="1" x14ac:dyDescent="0.2">
      <c r="A173" s="14" t="s">
        <v>123</v>
      </c>
      <c r="B173" s="281">
        <v>17284</v>
      </c>
      <c r="C173" s="281">
        <v>8841</v>
      </c>
      <c r="D173" s="281">
        <v>6921</v>
      </c>
      <c r="E173" s="282">
        <v>3862</v>
      </c>
      <c r="F173" s="281">
        <v>4566</v>
      </c>
      <c r="G173" s="281">
        <v>15</v>
      </c>
      <c r="H173" s="281">
        <v>13</v>
      </c>
      <c r="I173" s="281">
        <v>2</v>
      </c>
    </row>
    <row r="174" spans="1:9" ht="20.100000000000001" customHeight="1" x14ac:dyDescent="0.2">
      <c r="A174" s="9" t="s">
        <v>236</v>
      </c>
      <c r="B174" s="284">
        <v>102075</v>
      </c>
      <c r="C174" s="284">
        <v>41799</v>
      </c>
      <c r="D174" s="284">
        <v>31730</v>
      </c>
      <c r="E174" s="285">
        <v>22786</v>
      </c>
      <c r="F174" s="284">
        <v>37384</v>
      </c>
      <c r="G174" s="284">
        <v>106</v>
      </c>
      <c r="H174" s="284">
        <v>80</v>
      </c>
      <c r="I174" s="284">
        <v>26</v>
      </c>
    </row>
    <row r="175" spans="1:9" ht="11.1" customHeight="1" x14ac:dyDescent="0.2">
      <c r="A175" s="14" t="s">
        <v>124</v>
      </c>
      <c r="B175" s="281">
        <v>13759</v>
      </c>
      <c r="C175" s="281">
        <v>5551</v>
      </c>
      <c r="D175" s="281">
        <v>4001</v>
      </c>
      <c r="E175" s="282">
        <v>3700</v>
      </c>
      <c r="F175" s="281">
        <v>4495</v>
      </c>
      <c r="G175" s="281">
        <v>13</v>
      </c>
      <c r="H175" s="281">
        <v>6</v>
      </c>
      <c r="I175" s="281">
        <v>7</v>
      </c>
    </row>
    <row r="176" spans="1:9" ht="11.1" customHeight="1" x14ac:dyDescent="0.2">
      <c r="A176" s="14" t="s">
        <v>125</v>
      </c>
      <c r="B176" s="281">
        <v>18207</v>
      </c>
      <c r="C176" s="281">
        <v>7246</v>
      </c>
      <c r="D176" s="281">
        <v>5593</v>
      </c>
      <c r="E176" s="282">
        <v>3694</v>
      </c>
      <c r="F176" s="281">
        <v>7248</v>
      </c>
      <c r="G176" s="281">
        <v>19</v>
      </c>
      <c r="H176" s="281">
        <v>11</v>
      </c>
      <c r="I176" s="281">
        <v>8</v>
      </c>
    </row>
    <row r="177" spans="1:9" ht="11.1" customHeight="1" x14ac:dyDescent="0.2">
      <c r="A177" s="14" t="s">
        <v>126</v>
      </c>
      <c r="B177" s="281">
        <v>21608</v>
      </c>
      <c r="C177" s="281">
        <v>8977</v>
      </c>
      <c r="D177" s="281">
        <v>7074</v>
      </c>
      <c r="E177" s="282">
        <v>4409</v>
      </c>
      <c r="F177" s="281">
        <v>8206</v>
      </c>
      <c r="G177" s="281">
        <v>16</v>
      </c>
      <c r="H177" s="281">
        <v>15</v>
      </c>
      <c r="I177" s="281">
        <v>1</v>
      </c>
    </row>
    <row r="178" spans="1:9" ht="11.1" customHeight="1" x14ac:dyDescent="0.2">
      <c r="A178" s="14" t="s">
        <v>127</v>
      </c>
      <c r="B178" s="281">
        <v>48501</v>
      </c>
      <c r="C178" s="281">
        <v>20025</v>
      </c>
      <c r="D178" s="281">
        <v>15062</v>
      </c>
      <c r="E178" s="282">
        <v>10983</v>
      </c>
      <c r="F178" s="281">
        <v>17435</v>
      </c>
      <c r="G178" s="281">
        <v>58</v>
      </c>
      <c r="H178" s="281">
        <v>48</v>
      </c>
      <c r="I178" s="281">
        <v>10</v>
      </c>
    </row>
    <row r="179" spans="1:9" ht="20.100000000000001" customHeight="1" x14ac:dyDescent="0.2">
      <c r="A179" s="9" t="s">
        <v>237</v>
      </c>
      <c r="B179" s="284">
        <v>105654</v>
      </c>
      <c r="C179" s="284">
        <v>45800</v>
      </c>
      <c r="D179" s="284">
        <v>36051</v>
      </c>
      <c r="E179" s="285">
        <v>27537</v>
      </c>
      <c r="F179" s="284">
        <v>32213</v>
      </c>
      <c r="G179" s="284">
        <v>104</v>
      </c>
      <c r="H179" s="284">
        <v>80</v>
      </c>
      <c r="I179" s="284">
        <v>24</v>
      </c>
    </row>
    <row r="180" spans="1:9" ht="11.1" customHeight="1" x14ac:dyDescent="0.2">
      <c r="A180" s="14" t="s">
        <v>128</v>
      </c>
      <c r="B180" s="281">
        <v>15734</v>
      </c>
      <c r="C180" s="281">
        <v>6174</v>
      </c>
      <c r="D180" s="281">
        <v>4799</v>
      </c>
      <c r="E180" s="282">
        <v>5236</v>
      </c>
      <c r="F180" s="281">
        <v>4295</v>
      </c>
      <c r="G180" s="281">
        <v>29</v>
      </c>
      <c r="H180" s="281">
        <v>27</v>
      </c>
      <c r="I180" s="281">
        <v>2</v>
      </c>
    </row>
    <row r="181" spans="1:9" ht="11.1" customHeight="1" x14ac:dyDescent="0.2">
      <c r="A181" s="14" t="s">
        <v>129</v>
      </c>
      <c r="B181" s="281">
        <v>14381</v>
      </c>
      <c r="C181" s="281">
        <v>5836</v>
      </c>
      <c r="D181" s="281">
        <v>4545</v>
      </c>
      <c r="E181" s="282">
        <v>3764</v>
      </c>
      <c r="F181" s="281">
        <v>4779</v>
      </c>
      <c r="G181" s="281">
        <v>2</v>
      </c>
      <c r="H181" s="281">
        <v>1</v>
      </c>
      <c r="I181" s="281">
        <v>1</v>
      </c>
    </row>
    <row r="182" spans="1:9" ht="11.1" customHeight="1" x14ac:dyDescent="0.2">
      <c r="A182" s="14" t="s">
        <v>130</v>
      </c>
      <c r="B182" s="281">
        <v>11748</v>
      </c>
      <c r="C182" s="281">
        <v>5584</v>
      </c>
      <c r="D182" s="281">
        <v>4306</v>
      </c>
      <c r="E182" s="282">
        <v>2903</v>
      </c>
      <c r="F182" s="281">
        <v>3252</v>
      </c>
      <c r="G182" s="281">
        <v>9</v>
      </c>
      <c r="H182" s="281">
        <v>5</v>
      </c>
      <c r="I182" s="281">
        <v>4</v>
      </c>
    </row>
    <row r="183" spans="1:9" ht="11.1" customHeight="1" x14ac:dyDescent="0.2">
      <c r="A183" s="14" t="s">
        <v>131</v>
      </c>
      <c r="B183" s="281">
        <v>63791</v>
      </c>
      <c r="C183" s="281">
        <v>28206</v>
      </c>
      <c r="D183" s="281">
        <v>22401</v>
      </c>
      <c r="E183" s="282">
        <v>15634</v>
      </c>
      <c r="F183" s="281">
        <v>19887</v>
      </c>
      <c r="G183" s="281">
        <v>64</v>
      </c>
      <c r="H183" s="281">
        <v>47</v>
      </c>
      <c r="I183" s="281">
        <v>17</v>
      </c>
    </row>
    <row r="184" spans="1:9" ht="20.100000000000001" customHeight="1" x14ac:dyDescent="0.2">
      <c r="A184" s="9" t="s">
        <v>238</v>
      </c>
      <c r="B184" s="284">
        <v>240923</v>
      </c>
      <c r="C184" s="284">
        <v>109750</v>
      </c>
      <c r="D184" s="284">
        <v>83446</v>
      </c>
      <c r="E184" s="285">
        <v>45400</v>
      </c>
      <c r="F184" s="284">
        <v>85328</v>
      </c>
      <c r="G184" s="284">
        <v>445</v>
      </c>
      <c r="H184" s="284">
        <v>313</v>
      </c>
      <c r="I184" s="284">
        <v>132</v>
      </c>
    </row>
    <row r="185" spans="1:9" ht="11.1" customHeight="1" x14ac:dyDescent="0.2">
      <c r="A185" s="14" t="s">
        <v>132</v>
      </c>
      <c r="B185" s="281">
        <v>13118</v>
      </c>
      <c r="C185" s="281">
        <v>5632</v>
      </c>
      <c r="D185" s="281">
        <v>4954</v>
      </c>
      <c r="E185" s="282">
        <v>3296</v>
      </c>
      <c r="F185" s="281">
        <v>4179</v>
      </c>
      <c r="G185" s="281">
        <v>11</v>
      </c>
      <c r="H185" s="281">
        <v>9</v>
      </c>
      <c r="I185" s="281">
        <v>2</v>
      </c>
    </row>
    <row r="186" spans="1:9" ht="11.1" customHeight="1" x14ac:dyDescent="0.2">
      <c r="A186" s="14" t="s">
        <v>133</v>
      </c>
      <c r="B186" s="281">
        <v>33312</v>
      </c>
      <c r="C186" s="281">
        <v>14627</v>
      </c>
      <c r="D186" s="281">
        <v>10978</v>
      </c>
      <c r="E186" s="282">
        <v>6057</v>
      </c>
      <c r="F186" s="281">
        <v>12594</v>
      </c>
      <c r="G186" s="281">
        <v>34</v>
      </c>
      <c r="H186" s="281">
        <v>30</v>
      </c>
      <c r="I186" s="281">
        <v>4</v>
      </c>
    </row>
    <row r="187" spans="1:9" ht="11.1" customHeight="1" x14ac:dyDescent="0.2">
      <c r="A187" s="14" t="s">
        <v>134</v>
      </c>
      <c r="B187" s="281">
        <v>24918</v>
      </c>
      <c r="C187" s="281">
        <v>12296</v>
      </c>
      <c r="D187" s="281">
        <v>9805</v>
      </c>
      <c r="E187" s="282">
        <v>4052</v>
      </c>
      <c r="F187" s="281">
        <v>8496</v>
      </c>
      <c r="G187" s="281">
        <v>74</v>
      </c>
      <c r="H187" s="281">
        <v>58</v>
      </c>
      <c r="I187" s="281">
        <v>16</v>
      </c>
    </row>
    <row r="188" spans="1:9" ht="11.1" customHeight="1" x14ac:dyDescent="0.2">
      <c r="A188" s="14" t="s">
        <v>135</v>
      </c>
      <c r="B188" s="281">
        <v>156252</v>
      </c>
      <c r="C188" s="281">
        <v>71947</v>
      </c>
      <c r="D188" s="281">
        <v>53621</v>
      </c>
      <c r="E188" s="282">
        <v>28882</v>
      </c>
      <c r="F188" s="281">
        <v>55131</v>
      </c>
      <c r="G188" s="281">
        <v>292</v>
      </c>
      <c r="H188" s="281">
        <v>196</v>
      </c>
      <c r="I188" s="281">
        <v>96</v>
      </c>
    </row>
    <row r="189" spans="1:9" ht="11.1" customHeight="1" x14ac:dyDescent="0.2">
      <c r="A189" s="14" t="s">
        <v>136</v>
      </c>
      <c r="B189" s="281">
        <v>10760</v>
      </c>
      <c r="C189" s="281">
        <v>4450</v>
      </c>
      <c r="D189" s="281">
        <v>3477</v>
      </c>
      <c r="E189" s="282">
        <v>2139</v>
      </c>
      <c r="F189" s="281">
        <v>4137</v>
      </c>
      <c r="G189" s="281">
        <v>34</v>
      </c>
      <c r="H189" s="281">
        <v>20</v>
      </c>
      <c r="I189" s="281">
        <v>14</v>
      </c>
    </row>
    <row r="190" spans="1:9" ht="11.1" customHeight="1" x14ac:dyDescent="0.2">
      <c r="A190" s="14" t="s">
        <v>137</v>
      </c>
      <c r="B190" s="281">
        <v>2563</v>
      </c>
      <c r="C190" s="281">
        <v>798</v>
      </c>
      <c r="D190" s="281">
        <v>611</v>
      </c>
      <c r="E190" s="282">
        <v>974</v>
      </c>
      <c r="F190" s="281">
        <v>791</v>
      </c>
      <c r="G190" s="281" t="s">
        <v>3</v>
      </c>
      <c r="H190" s="281" t="s">
        <v>3</v>
      </c>
      <c r="I190" s="281" t="s">
        <v>3</v>
      </c>
    </row>
    <row r="191" spans="1:9" ht="20.100000000000001" customHeight="1" x14ac:dyDescent="0.2">
      <c r="A191" s="9" t="s">
        <v>239</v>
      </c>
      <c r="B191" s="284">
        <v>227690</v>
      </c>
      <c r="C191" s="284">
        <v>95496</v>
      </c>
      <c r="D191" s="284">
        <v>70716</v>
      </c>
      <c r="E191" s="285">
        <v>32676</v>
      </c>
      <c r="F191" s="284">
        <v>98858</v>
      </c>
      <c r="G191" s="284">
        <v>660</v>
      </c>
      <c r="H191" s="284">
        <v>419</v>
      </c>
      <c r="I191" s="284">
        <v>241</v>
      </c>
    </row>
    <row r="192" spans="1:9" ht="11.1" customHeight="1" x14ac:dyDescent="0.2">
      <c r="A192" s="14" t="s">
        <v>138</v>
      </c>
      <c r="B192" s="281">
        <v>9931</v>
      </c>
      <c r="C192" s="281">
        <v>4301</v>
      </c>
      <c r="D192" s="281">
        <v>3451</v>
      </c>
      <c r="E192" s="282">
        <v>2030</v>
      </c>
      <c r="F192" s="281">
        <v>3587</v>
      </c>
      <c r="G192" s="281">
        <v>13</v>
      </c>
      <c r="H192" s="281">
        <v>10</v>
      </c>
      <c r="I192" s="281">
        <v>3</v>
      </c>
    </row>
    <row r="193" spans="1:9" ht="11.1" customHeight="1" x14ac:dyDescent="0.2">
      <c r="A193" s="14" t="s">
        <v>139</v>
      </c>
      <c r="B193" s="281">
        <v>43302</v>
      </c>
      <c r="C193" s="281">
        <v>16490</v>
      </c>
      <c r="D193" s="281">
        <v>10825</v>
      </c>
      <c r="E193" s="282">
        <v>3805</v>
      </c>
      <c r="F193" s="281">
        <v>22810</v>
      </c>
      <c r="G193" s="281">
        <v>197</v>
      </c>
      <c r="H193" s="281">
        <v>118</v>
      </c>
      <c r="I193" s="281">
        <v>79</v>
      </c>
    </row>
    <row r="194" spans="1:9" ht="11.1" customHeight="1" x14ac:dyDescent="0.2">
      <c r="A194" s="14" t="s">
        <v>140</v>
      </c>
      <c r="B194" s="281">
        <v>23703</v>
      </c>
      <c r="C194" s="281">
        <v>9680</v>
      </c>
      <c r="D194" s="281">
        <v>7106</v>
      </c>
      <c r="E194" s="282">
        <v>4679</v>
      </c>
      <c r="F194" s="281">
        <v>9294</v>
      </c>
      <c r="G194" s="281">
        <v>50</v>
      </c>
      <c r="H194" s="281">
        <v>47</v>
      </c>
      <c r="I194" s="281">
        <v>3</v>
      </c>
    </row>
    <row r="195" spans="1:9" ht="11.1" customHeight="1" x14ac:dyDescent="0.2">
      <c r="A195" s="14" t="s">
        <v>141</v>
      </c>
      <c r="B195" s="281">
        <v>87288</v>
      </c>
      <c r="C195" s="281">
        <v>41095</v>
      </c>
      <c r="D195" s="281">
        <v>33736</v>
      </c>
      <c r="E195" s="282">
        <v>14568</v>
      </c>
      <c r="F195" s="281">
        <v>31535</v>
      </c>
      <c r="G195" s="281">
        <v>90</v>
      </c>
      <c r="H195" s="281">
        <v>65</v>
      </c>
      <c r="I195" s="281">
        <v>25</v>
      </c>
    </row>
    <row r="196" spans="1:9" ht="11.1" customHeight="1" x14ac:dyDescent="0.2">
      <c r="A196" s="14" t="s">
        <v>142</v>
      </c>
      <c r="B196" s="281">
        <v>34904</v>
      </c>
      <c r="C196" s="281">
        <v>11600</v>
      </c>
      <c r="D196" s="281">
        <v>6333</v>
      </c>
      <c r="E196" s="282">
        <v>2232</v>
      </c>
      <c r="F196" s="281">
        <v>20838</v>
      </c>
      <c r="G196" s="281">
        <v>234</v>
      </c>
      <c r="H196" s="281">
        <v>123</v>
      </c>
      <c r="I196" s="281">
        <v>111</v>
      </c>
    </row>
    <row r="197" spans="1:9" ht="11.1" customHeight="1" x14ac:dyDescent="0.2">
      <c r="A197" s="14" t="s">
        <v>143</v>
      </c>
      <c r="B197" s="281">
        <v>22190</v>
      </c>
      <c r="C197" s="281">
        <v>8896</v>
      </c>
      <c r="D197" s="281">
        <v>6227</v>
      </c>
      <c r="E197" s="282">
        <v>4481</v>
      </c>
      <c r="F197" s="281">
        <v>8737</v>
      </c>
      <c r="G197" s="281">
        <v>76</v>
      </c>
      <c r="H197" s="281">
        <v>56</v>
      </c>
      <c r="I197" s="281">
        <v>20</v>
      </c>
    </row>
    <row r="198" spans="1:9" ht="11.1" customHeight="1" x14ac:dyDescent="0.2">
      <c r="A198" s="14" t="s">
        <v>144</v>
      </c>
      <c r="B198" s="281">
        <v>6372</v>
      </c>
      <c r="C198" s="281">
        <v>3434</v>
      </c>
      <c r="D198" s="281">
        <v>3038</v>
      </c>
      <c r="E198" s="282">
        <v>881</v>
      </c>
      <c r="F198" s="281">
        <v>2057</v>
      </c>
      <c r="G198" s="281" t="s">
        <v>3</v>
      </c>
      <c r="H198" s="281" t="s">
        <v>3</v>
      </c>
      <c r="I198" s="281" t="s">
        <v>3</v>
      </c>
    </row>
  </sheetData>
  <mergeCells count="7">
    <mergeCell ref="A1:I1"/>
    <mergeCell ref="F3:F4"/>
    <mergeCell ref="G3:I3"/>
    <mergeCell ref="A3:A4"/>
    <mergeCell ref="B3:B4"/>
    <mergeCell ref="C3:D3"/>
    <mergeCell ref="E3:E4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1" max="16383" man="1"/>
    <brk id="97" max="16383" man="1"/>
    <brk id="14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8"/>
  <sheetViews>
    <sheetView zoomScaleNormal="100" zoomScaleSheetLayoutView="100" workbookViewId="0">
      <pane xSplit="1" ySplit="4" topLeftCell="B5" activePane="bottomRight" state="frozen"/>
      <selection activeCell="C7" sqref="C7"/>
      <selection pane="topRight" activeCell="D7" sqref="D7"/>
      <selection pane="bottomLeft" activeCell="C11" sqref="C11"/>
      <selection pane="bottomRight" activeCell="A3" sqref="A3:A4"/>
    </sheetView>
  </sheetViews>
  <sheetFormatPr defaultRowHeight="12.75" x14ac:dyDescent="0.2"/>
  <cols>
    <col min="1" max="1" width="21.7109375" customWidth="1"/>
    <col min="2" max="3" width="5.85546875" customWidth="1"/>
    <col min="4" max="4" width="5" customWidth="1"/>
    <col min="5" max="5" width="5.85546875" customWidth="1"/>
    <col min="6" max="6" width="5.7109375" customWidth="1"/>
    <col min="7" max="8" width="5" customWidth="1"/>
    <col min="9" max="9" width="5.85546875" customWidth="1"/>
    <col min="10" max="10" width="5" customWidth="1"/>
    <col min="11" max="11" width="5.85546875" customWidth="1"/>
    <col min="12" max="14" width="5" customWidth="1"/>
  </cols>
  <sheetData>
    <row r="1" spans="1:14" ht="25.9" customHeight="1" x14ac:dyDescent="0.2">
      <c r="A1" s="853" t="s">
        <v>570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</row>
    <row r="2" spans="1:14" ht="9.9499999999999993" customHeight="1" thickBot="1" x14ac:dyDescent="0.25">
      <c r="A2" s="161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4" x14ac:dyDescent="0.2">
      <c r="A3" s="866" t="s">
        <v>274</v>
      </c>
      <c r="B3" s="890" t="s">
        <v>495</v>
      </c>
      <c r="C3" s="892" t="s">
        <v>569</v>
      </c>
      <c r="D3" s="893"/>
      <c r="E3" s="893"/>
      <c r="F3" s="893"/>
      <c r="G3" s="893"/>
      <c r="H3" s="894"/>
      <c r="I3" s="895" t="s">
        <v>568</v>
      </c>
      <c r="J3" s="896"/>
      <c r="K3" s="896"/>
      <c r="L3" s="896"/>
      <c r="M3" s="896"/>
      <c r="N3" s="896"/>
    </row>
    <row r="4" spans="1:14" ht="30" customHeight="1" x14ac:dyDescent="0.2">
      <c r="A4" s="867"/>
      <c r="B4" s="891"/>
      <c r="C4" s="300" t="s">
        <v>265</v>
      </c>
      <c r="D4" s="300" t="s">
        <v>567</v>
      </c>
      <c r="E4" s="300" t="s">
        <v>566</v>
      </c>
      <c r="F4" s="300" t="s">
        <v>565</v>
      </c>
      <c r="G4" s="300" t="s">
        <v>564</v>
      </c>
      <c r="H4" s="300" t="s">
        <v>559</v>
      </c>
      <c r="I4" s="301" t="s">
        <v>265</v>
      </c>
      <c r="J4" s="300" t="s">
        <v>563</v>
      </c>
      <c r="K4" s="300" t="s">
        <v>562</v>
      </c>
      <c r="L4" s="300" t="s">
        <v>561</v>
      </c>
      <c r="M4" s="300" t="s">
        <v>560</v>
      </c>
      <c r="N4" s="299" t="s">
        <v>559</v>
      </c>
    </row>
    <row r="5" spans="1:14" ht="18" customHeight="1" x14ac:dyDescent="0.2">
      <c r="A5" s="145" t="s">
        <v>1</v>
      </c>
      <c r="B5" s="273">
        <v>6321231</v>
      </c>
      <c r="C5" s="273">
        <v>3041667</v>
      </c>
      <c r="D5" s="273">
        <v>887084</v>
      </c>
      <c r="E5" s="273">
        <v>1901128</v>
      </c>
      <c r="F5" s="273">
        <v>146223</v>
      </c>
      <c r="G5" s="273">
        <v>95279</v>
      </c>
      <c r="H5" s="273">
        <v>11953</v>
      </c>
      <c r="I5" s="258">
        <v>3279564</v>
      </c>
      <c r="J5" s="273">
        <v>653659</v>
      </c>
      <c r="K5" s="273">
        <v>1919123</v>
      </c>
      <c r="L5" s="273">
        <v>537866</v>
      </c>
      <c r="M5" s="273">
        <v>157514</v>
      </c>
      <c r="N5" s="273">
        <v>11402</v>
      </c>
    </row>
    <row r="6" spans="1:14" ht="11.1" customHeight="1" x14ac:dyDescent="0.2">
      <c r="A6" s="9" t="s">
        <v>210</v>
      </c>
      <c r="B6" s="273">
        <v>4611453</v>
      </c>
      <c r="C6" s="273">
        <v>2222062</v>
      </c>
      <c r="D6" s="273">
        <v>634643</v>
      </c>
      <c r="E6" s="273">
        <v>1402517</v>
      </c>
      <c r="F6" s="273">
        <v>109935</v>
      </c>
      <c r="G6" s="273">
        <v>65093</v>
      </c>
      <c r="H6" s="273">
        <v>9874</v>
      </c>
      <c r="I6" s="258">
        <v>2389391</v>
      </c>
      <c r="J6" s="273">
        <v>472547</v>
      </c>
      <c r="K6" s="273">
        <v>1416176</v>
      </c>
      <c r="L6" s="273">
        <v>378829</v>
      </c>
      <c r="M6" s="273">
        <v>112280</v>
      </c>
      <c r="N6" s="273">
        <v>9559</v>
      </c>
    </row>
    <row r="7" spans="1:14" ht="11.1" customHeight="1" x14ac:dyDescent="0.2">
      <c r="A7" s="9" t="s">
        <v>211</v>
      </c>
      <c r="B7" s="273">
        <v>1709778</v>
      </c>
      <c r="C7" s="273">
        <v>819605</v>
      </c>
      <c r="D7" s="273">
        <v>252441</v>
      </c>
      <c r="E7" s="273">
        <v>498611</v>
      </c>
      <c r="F7" s="273">
        <v>36288</v>
      </c>
      <c r="G7" s="273">
        <v>30186</v>
      </c>
      <c r="H7" s="273">
        <v>2079</v>
      </c>
      <c r="I7" s="258">
        <v>890173</v>
      </c>
      <c r="J7" s="273">
        <v>181112</v>
      </c>
      <c r="K7" s="273">
        <v>502947</v>
      </c>
      <c r="L7" s="273">
        <v>159037</v>
      </c>
      <c r="M7" s="273">
        <v>45234</v>
      </c>
      <c r="N7" s="273">
        <v>1843</v>
      </c>
    </row>
    <row r="8" spans="1:14" ht="18" customHeight="1" x14ac:dyDescent="0.2">
      <c r="A8" s="9" t="s">
        <v>212</v>
      </c>
      <c r="B8" s="273">
        <v>1347199</v>
      </c>
      <c r="C8" s="273">
        <v>630309</v>
      </c>
      <c r="D8" s="273">
        <v>198207</v>
      </c>
      <c r="E8" s="273">
        <v>378764</v>
      </c>
      <c r="F8" s="273">
        <v>25196</v>
      </c>
      <c r="G8" s="273">
        <v>25245</v>
      </c>
      <c r="H8" s="273">
        <v>2897</v>
      </c>
      <c r="I8" s="258">
        <v>716890</v>
      </c>
      <c r="J8" s="273">
        <v>174665</v>
      </c>
      <c r="K8" s="273">
        <v>382837</v>
      </c>
      <c r="L8" s="273">
        <v>107238</v>
      </c>
      <c r="M8" s="273">
        <v>49520</v>
      </c>
      <c r="N8" s="273">
        <v>2630</v>
      </c>
    </row>
    <row r="9" spans="1:14" ht="11.1" customHeight="1" x14ac:dyDescent="0.2">
      <c r="A9" s="14" t="s">
        <v>177</v>
      </c>
      <c r="B9" s="263">
        <v>20969</v>
      </c>
      <c r="C9" s="263">
        <v>10406</v>
      </c>
      <c r="D9" s="263">
        <v>3093</v>
      </c>
      <c r="E9" s="263">
        <v>6373</v>
      </c>
      <c r="F9" s="263">
        <v>526</v>
      </c>
      <c r="G9" s="263">
        <v>371</v>
      </c>
      <c r="H9" s="263">
        <v>43</v>
      </c>
      <c r="I9" s="253">
        <v>10563</v>
      </c>
      <c r="J9" s="263">
        <v>1917</v>
      </c>
      <c r="K9" s="263">
        <v>6298</v>
      </c>
      <c r="L9" s="263">
        <v>1874</v>
      </c>
      <c r="M9" s="263">
        <v>440</v>
      </c>
      <c r="N9" s="263">
        <v>34</v>
      </c>
    </row>
    <row r="10" spans="1:14" ht="11.1" customHeight="1" x14ac:dyDescent="0.2">
      <c r="A10" s="14" t="s">
        <v>178</v>
      </c>
      <c r="B10" s="263">
        <v>130606</v>
      </c>
      <c r="C10" s="263">
        <v>60341</v>
      </c>
      <c r="D10" s="263">
        <v>19046</v>
      </c>
      <c r="E10" s="263">
        <v>35843</v>
      </c>
      <c r="F10" s="263">
        <v>2529</v>
      </c>
      <c r="G10" s="263">
        <v>2664</v>
      </c>
      <c r="H10" s="263">
        <v>259</v>
      </c>
      <c r="I10" s="253">
        <v>70265</v>
      </c>
      <c r="J10" s="263">
        <v>17452</v>
      </c>
      <c r="K10" s="263">
        <v>36279</v>
      </c>
      <c r="L10" s="263">
        <v>10794</v>
      </c>
      <c r="M10" s="263">
        <v>5468</v>
      </c>
      <c r="N10" s="263">
        <v>272</v>
      </c>
    </row>
    <row r="11" spans="1:14" ht="11.1" customHeight="1" x14ac:dyDescent="0.2">
      <c r="A11" s="14" t="s">
        <v>179</v>
      </c>
      <c r="B11" s="263">
        <v>51755</v>
      </c>
      <c r="C11" s="263">
        <v>22359</v>
      </c>
      <c r="D11" s="263">
        <v>7328</v>
      </c>
      <c r="E11" s="263">
        <v>12474</v>
      </c>
      <c r="F11" s="263">
        <v>1018</v>
      </c>
      <c r="G11" s="263">
        <v>1367</v>
      </c>
      <c r="H11" s="263">
        <v>172</v>
      </c>
      <c r="I11" s="253">
        <v>29396</v>
      </c>
      <c r="J11" s="263">
        <v>7686</v>
      </c>
      <c r="K11" s="263">
        <v>12842</v>
      </c>
      <c r="L11" s="263">
        <v>5616</v>
      </c>
      <c r="M11" s="263">
        <v>3075</v>
      </c>
      <c r="N11" s="263">
        <v>177</v>
      </c>
    </row>
    <row r="12" spans="1:14" ht="11.1" customHeight="1" x14ac:dyDescent="0.2">
      <c r="A12" s="14" t="s">
        <v>180</v>
      </c>
      <c r="B12" s="263">
        <v>62826</v>
      </c>
      <c r="C12" s="263">
        <v>30945</v>
      </c>
      <c r="D12" s="263">
        <v>9215</v>
      </c>
      <c r="E12" s="263">
        <v>19719</v>
      </c>
      <c r="F12" s="263">
        <v>1125</v>
      </c>
      <c r="G12" s="263">
        <v>826</v>
      </c>
      <c r="H12" s="263">
        <v>60</v>
      </c>
      <c r="I12" s="253">
        <v>31881</v>
      </c>
      <c r="J12" s="263">
        <v>6875</v>
      </c>
      <c r="K12" s="263">
        <v>19763</v>
      </c>
      <c r="L12" s="263">
        <v>4108</v>
      </c>
      <c r="M12" s="263">
        <v>1057</v>
      </c>
      <c r="N12" s="263">
        <v>78</v>
      </c>
    </row>
    <row r="13" spans="1:14" ht="11.1" customHeight="1" x14ac:dyDescent="0.2">
      <c r="A13" s="14" t="s">
        <v>181</v>
      </c>
      <c r="B13" s="263">
        <v>114022</v>
      </c>
      <c r="C13" s="263">
        <v>52772</v>
      </c>
      <c r="D13" s="263">
        <v>16967</v>
      </c>
      <c r="E13" s="263">
        <v>31104</v>
      </c>
      <c r="F13" s="263">
        <v>2028</v>
      </c>
      <c r="G13" s="263">
        <v>2304</v>
      </c>
      <c r="H13" s="263">
        <v>369</v>
      </c>
      <c r="I13" s="253">
        <v>61250</v>
      </c>
      <c r="J13" s="263">
        <v>15569</v>
      </c>
      <c r="K13" s="263">
        <v>31522</v>
      </c>
      <c r="L13" s="263">
        <v>9036</v>
      </c>
      <c r="M13" s="263">
        <v>4755</v>
      </c>
      <c r="N13" s="263">
        <v>368</v>
      </c>
    </row>
    <row r="14" spans="1:14" ht="11.1" customHeight="1" x14ac:dyDescent="0.2">
      <c r="A14" s="14" t="s">
        <v>182</v>
      </c>
      <c r="B14" s="28">
        <v>130022</v>
      </c>
      <c r="C14" s="28">
        <v>61104</v>
      </c>
      <c r="D14" s="28">
        <v>19540</v>
      </c>
      <c r="E14" s="28">
        <v>36655</v>
      </c>
      <c r="F14" s="28">
        <v>2346</v>
      </c>
      <c r="G14" s="28">
        <v>2299</v>
      </c>
      <c r="H14" s="28">
        <v>264</v>
      </c>
      <c r="I14" s="28">
        <v>68918</v>
      </c>
      <c r="J14" s="28">
        <v>16968</v>
      </c>
      <c r="K14" s="28">
        <v>37064</v>
      </c>
      <c r="L14" s="28">
        <v>10061</v>
      </c>
      <c r="M14" s="28">
        <v>4618</v>
      </c>
      <c r="N14" s="28">
        <v>207</v>
      </c>
    </row>
    <row r="15" spans="1:14" ht="11.1" customHeight="1" x14ac:dyDescent="0.2">
      <c r="A15" s="14" t="s">
        <v>183</v>
      </c>
      <c r="B15" s="263">
        <v>48450</v>
      </c>
      <c r="C15" s="263">
        <v>23606</v>
      </c>
      <c r="D15" s="263">
        <v>6980</v>
      </c>
      <c r="E15" s="263">
        <v>14849</v>
      </c>
      <c r="F15" s="263">
        <v>943</v>
      </c>
      <c r="G15" s="263">
        <v>767</v>
      </c>
      <c r="H15" s="263">
        <v>67</v>
      </c>
      <c r="I15" s="253">
        <v>24844</v>
      </c>
      <c r="J15" s="263">
        <v>4975</v>
      </c>
      <c r="K15" s="263">
        <v>14904</v>
      </c>
      <c r="L15" s="263">
        <v>3781</v>
      </c>
      <c r="M15" s="263">
        <v>1119</v>
      </c>
      <c r="N15" s="263">
        <v>65</v>
      </c>
    </row>
    <row r="16" spans="1:14" ht="11.1" customHeight="1" x14ac:dyDescent="0.2">
      <c r="A16" s="14" t="s">
        <v>184</v>
      </c>
      <c r="B16" s="263">
        <v>44269</v>
      </c>
      <c r="C16" s="263">
        <v>21373</v>
      </c>
      <c r="D16" s="263">
        <v>6159</v>
      </c>
      <c r="E16" s="263">
        <v>13323</v>
      </c>
      <c r="F16" s="263">
        <v>1080</v>
      </c>
      <c r="G16" s="263">
        <v>716</v>
      </c>
      <c r="H16" s="263">
        <v>95</v>
      </c>
      <c r="I16" s="253">
        <v>22896</v>
      </c>
      <c r="J16" s="263">
        <v>4448</v>
      </c>
      <c r="K16" s="263">
        <v>13441</v>
      </c>
      <c r="L16" s="263">
        <v>3889</v>
      </c>
      <c r="M16" s="263">
        <v>1036</v>
      </c>
      <c r="N16" s="263">
        <v>82</v>
      </c>
    </row>
    <row r="17" spans="1:14" ht="11.1" customHeight="1" x14ac:dyDescent="0.2">
      <c r="A17" s="14" t="s">
        <v>185</v>
      </c>
      <c r="B17" s="263">
        <v>189654</v>
      </c>
      <c r="C17" s="263">
        <v>87626</v>
      </c>
      <c r="D17" s="263">
        <v>28251</v>
      </c>
      <c r="E17" s="263">
        <v>52330</v>
      </c>
      <c r="F17" s="263">
        <v>3320</v>
      </c>
      <c r="G17" s="263">
        <v>3407</v>
      </c>
      <c r="H17" s="263">
        <v>318</v>
      </c>
      <c r="I17" s="253">
        <v>102028</v>
      </c>
      <c r="J17" s="263">
        <v>27267</v>
      </c>
      <c r="K17" s="263">
        <v>53029</v>
      </c>
      <c r="L17" s="263">
        <v>13967</v>
      </c>
      <c r="M17" s="263">
        <v>7494</v>
      </c>
      <c r="N17" s="263">
        <v>271</v>
      </c>
    </row>
    <row r="18" spans="1:14" ht="11.1" customHeight="1" x14ac:dyDescent="0.2">
      <c r="A18" s="14" t="s">
        <v>186</v>
      </c>
      <c r="B18" s="263">
        <v>59607</v>
      </c>
      <c r="C18" s="263">
        <v>29225</v>
      </c>
      <c r="D18" s="263">
        <v>8975</v>
      </c>
      <c r="E18" s="263">
        <v>17813</v>
      </c>
      <c r="F18" s="263">
        <v>1341</v>
      </c>
      <c r="G18" s="263">
        <v>1003</v>
      </c>
      <c r="H18" s="263">
        <v>93</v>
      </c>
      <c r="I18" s="253">
        <v>30382</v>
      </c>
      <c r="J18" s="263">
        <v>6386</v>
      </c>
      <c r="K18" s="263">
        <v>17865</v>
      </c>
      <c r="L18" s="263">
        <v>4750</v>
      </c>
      <c r="M18" s="263">
        <v>1309</v>
      </c>
      <c r="N18" s="263">
        <v>72</v>
      </c>
    </row>
    <row r="19" spans="1:14" ht="11.1" customHeight="1" x14ac:dyDescent="0.2">
      <c r="A19" s="14" t="s">
        <v>187</v>
      </c>
      <c r="B19" s="263">
        <v>131939</v>
      </c>
      <c r="C19" s="263">
        <v>61424</v>
      </c>
      <c r="D19" s="263">
        <v>19454</v>
      </c>
      <c r="E19" s="263">
        <v>36509</v>
      </c>
      <c r="F19" s="263">
        <v>2433</v>
      </c>
      <c r="G19" s="263">
        <v>2580</v>
      </c>
      <c r="H19" s="263">
        <v>448</v>
      </c>
      <c r="I19" s="253">
        <v>70515</v>
      </c>
      <c r="J19" s="263">
        <v>17301</v>
      </c>
      <c r="K19" s="263">
        <v>36855</v>
      </c>
      <c r="L19" s="263">
        <v>10512</v>
      </c>
      <c r="M19" s="263">
        <v>5475</v>
      </c>
      <c r="N19" s="263">
        <v>372</v>
      </c>
    </row>
    <row r="20" spans="1:14" ht="11.1" customHeight="1" x14ac:dyDescent="0.2">
      <c r="A20" s="14" t="s">
        <v>188</v>
      </c>
      <c r="B20" s="263">
        <v>84764</v>
      </c>
      <c r="C20" s="263">
        <v>39985</v>
      </c>
      <c r="D20" s="263">
        <v>12421</v>
      </c>
      <c r="E20" s="263">
        <v>24342</v>
      </c>
      <c r="F20" s="263">
        <v>1464</v>
      </c>
      <c r="G20" s="263">
        <v>1582</v>
      </c>
      <c r="H20" s="263">
        <v>176</v>
      </c>
      <c r="I20" s="253">
        <v>44779</v>
      </c>
      <c r="J20" s="263">
        <v>11014</v>
      </c>
      <c r="K20" s="263">
        <v>24536</v>
      </c>
      <c r="L20" s="263">
        <v>6106</v>
      </c>
      <c r="M20" s="263">
        <v>2998</v>
      </c>
      <c r="N20" s="263">
        <v>125</v>
      </c>
    </row>
    <row r="21" spans="1:14" ht="11.1" customHeight="1" x14ac:dyDescent="0.2">
      <c r="A21" s="14" t="s">
        <v>189</v>
      </c>
      <c r="B21" s="263">
        <v>37099</v>
      </c>
      <c r="C21" s="263">
        <v>16596</v>
      </c>
      <c r="D21" s="263">
        <v>5501</v>
      </c>
      <c r="E21" s="263">
        <v>9440</v>
      </c>
      <c r="F21" s="263">
        <v>708</v>
      </c>
      <c r="G21" s="263">
        <v>916</v>
      </c>
      <c r="H21" s="263">
        <v>31</v>
      </c>
      <c r="I21" s="253">
        <v>20503</v>
      </c>
      <c r="J21" s="263">
        <v>5538</v>
      </c>
      <c r="K21" s="263">
        <v>9525</v>
      </c>
      <c r="L21" s="263">
        <v>3499</v>
      </c>
      <c r="M21" s="263">
        <v>1904</v>
      </c>
      <c r="N21" s="263">
        <v>37</v>
      </c>
    </row>
    <row r="22" spans="1:14" ht="11.1" customHeight="1" x14ac:dyDescent="0.2">
      <c r="A22" s="14" t="s">
        <v>190</v>
      </c>
      <c r="B22" s="263">
        <v>17260</v>
      </c>
      <c r="C22" s="263">
        <v>8471</v>
      </c>
      <c r="D22" s="263">
        <v>2281</v>
      </c>
      <c r="E22" s="263">
        <v>5400</v>
      </c>
      <c r="F22" s="263">
        <v>478</v>
      </c>
      <c r="G22" s="263">
        <v>299</v>
      </c>
      <c r="H22" s="263">
        <v>13</v>
      </c>
      <c r="I22" s="253">
        <v>8789</v>
      </c>
      <c r="J22" s="263">
        <v>1438</v>
      </c>
      <c r="K22" s="263">
        <v>5318</v>
      </c>
      <c r="L22" s="263">
        <v>1720</v>
      </c>
      <c r="M22" s="263">
        <v>300</v>
      </c>
      <c r="N22" s="263">
        <v>13</v>
      </c>
    </row>
    <row r="23" spans="1:14" ht="11.1" customHeight="1" x14ac:dyDescent="0.2">
      <c r="A23" s="14" t="s">
        <v>191</v>
      </c>
      <c r="B23" s="263">
        <v>49264</v>
      </c>
      <c r="C23" s="263">
        <v>21368</v>
      </c>
      <c r="D23" s="263">
        <v>7281</v>
      </c>
      <c r="E23" s="263">
        <v>11757</v>
      </c>
      <c r="F23" s="263">
        <v>892</v>
      </c>
      <c r="G23" s="263">
        <v>1335</v>
      </c>
      <c r="H23" s="263">
        <v>103</v>
      </c>
      <c r="I23" s="253">
        <v>27896</v>
      </c>
      <c r="J23" s="263">
        <v>7765</v>
      </c>
      <c r="K23" s="263">
        <v>11965</v>
      </c>
      <c r="L23" s="263">
        <v>5024</v>
      </c>
      <c r="M23" s="263">
        <v>3043</v>
      </c>
      <c r="N23" s="263">
        <v>99</v>
      </c>
    </row>
    <row r="24" spans="1:14" ht="11.1" customHeight="1" x14ac:dyDescent="0.2">
      <c r="A24" s="14" t="s">
        <v>200</v>
      </c>
      <c r="B24" s="28">
        <v>31991</v>
      </c>
      <c r="C24" s="28">
        <v>15803</v>
      </c>
      <c r="D24" s="28">
        <v>4868</v>
      </c>
      <c r="E24" s="28">
        <v>9868</v>
      </c>
      <c r="F24" s="28">
        <v>617</v>
      </c>
      <c r="G24" s="28">
        <v>413</v>
      </c>
      <c r="H24" s="28">
        <v>37</v>
      </c>
      <c r="I24" s="28">
        <v>16188</v>
      </c>
      <c r="J24" s="28">
        <v>3415</v>
      </c>
      <c r="K24" s="28">
        <v>9943</v>
      </c>
      <c r="L24" s="28">
        <v>2263</v>
      </c>
      <c r="M24" s="28">
        <v>525</v>
      </c>
      <c r="N24" s="28">
        <v>42</v>
      </c>
    </row>
    <row r="25" spans="1:14" ht="11.1" customHeight="1" x14ac:dyDescent="0.2">
      <c r="A25" s="14" t="s">
        <v>192</v>
      </c>
      <c r="B25" s="263">
        <v>142702</v>
      </c>
      <c r="C25" s="263">
        <v>66905</v>
      </c>
      <c r="D25" s="263">
        <v>20847</v>
      </c>
      <c r="E25" s="263">
        <v>40965</v>
      </c>
      <c r="F25" s="263">
        <v>2348</v>
      </c>
      <c r="G25" s="263">
        <v>2396</v>
      </c>
      <c r="H25" s="263">
        <v>349</v>
      </c>
      <c r="I25" s="253">
        <v>75797</v>
      </c>
      <c r="J25" s="263">
        <v>18651</v>
      </c>
      <c r="K25" s="263">
        <v>41688</v>
      </c>
      <c r="L25" s="263">
        <v>10238</v>
      </c>
      <c r="M25" s="263">
        <v>4904</v>
      </c>
      <c r="N25" s="263">
        <v>316</v>
      </c>
    </row>
    <row r="26" spans="1:14" ht="18" customHeight="1" x14ac:dyDescent="0.2">
      <c r="A26" s="9" t="s">
        <v>213</v>
      </c>
      <c r="B26" s="273">
        <v>168992</v>
      </c>
      <c r="C26" s="273">
        <v>80213</v>
      </c>
      <c r="D26" s="273">
        <v>25150</v>
      </c>
      <c r="E26" s="273">
        <v>47438</v>
      </c>
      <c r="F26" s="273">
        <v>3393</v>
      </c>
      <c r="G26" s="273">
        <v>4139</v>
      </c>
      <c r="H26" s="273">
        <v>93</v>
      </c>
      <c r="I26" s="258">
        <v>88779</v>
      </c>
      <c r="J26" s="273">
        <v>18332</v>
      </c>
      <c r="K26" s="273">
        <v>47927</v>
      </c>
      <c r="L26" s="273">
        <v>16358</v>
      </c>
      <c r="M26" s="273">
        <v>6075</v>
      </c>
      <c r="N26" s="273">
        <v>87</v>
      </c>
    </row>
    <row r="27" spans="1:14" ht="11.1" customHeight="1" x14ac:dyDescent="0.2">
      <c r="A27" s="14" t="s">
        <v>4</v>
      </c>
      <c r="B27" s="263">
        <v>32340</v>
      </c>
      <c r="C27" s="263">
        <v>15549</v>
      </c>
      <c r="D27" s="263">
        <v>4811</v>
      </c>
      <c r="E27" s="263">
        <v>9356</v>
      </c>
      <c r="F27" s="263">
        <v>681</v>
      </c>
      <c r="G27" s="263">
        <v>686</v>
      </c>
      <c r="H27" s="263">
        <v>15</v>
      </c>
      <c r="I27" s="253">
        <v>16791</v>
      </c>
      <c r="J27" s="263">
        <v>3113</v>
      </c>
      <c r="K27" s="263">
        <v>9427</v>
      </c>
      <c r="L27" s="263">
        <v>3323</v>
      </c>
      <c r="M27" s="263">
        <v>917</v>
      </c>
      <c r="N27" s="263">
        <v>11</v>
      </c>
    </row>
    <row r="28" spans="1:14" ht="11.1" customHeight="1" x14ac:dyDescent="0.2">
      <c r="A28" s="14" t="s">
        <v>5</v>
      </c>
      <c r="B28" s="263">
        <v>11133</v>
      </c>
      <c r="C28" s="263">
        <v>5345</v>
      </c>
      <c r="D28" s="263">
        <v>1726</v>
      </c>
      <c r="E28" s="263">
        <v>3167</v>
      </c>
      <c r="F28" s="263">
        <v>233</v>
      </c>
      <c r="G28" s="263">
        <v>212</v>
      </c>
      <c r="H28" s="263">
        <v>7</v>
      </c>
      <c r="I28" s="253">
        <v>5788</v>
      </c>
      <c r="J28" s="263">
        <v>1170</v>
      </c>
      <c r="K28" s="263">
        <v>3209</v>
      </c>
      <c r="L28" s="263">
        <v>1145</v>
      </c>
      <c r="M28" s="263">
        <v>255</v>
      </c>
      <c r="N28" s="263">
        <v>9</v>
      </c>
    </row>
    <row r="29" spans="1:14" ht="11.1" customHeight="1" x14ac:dyDescent="0.2">
      <c r="A29" s="14" t="s">
        <v>6</v>
      </c>
      <c r="B29" s="263">
        <v>125519</v>
      </c>
      <c r="C29" s="263">
        <v>59319</v>
      </c>
      <c r="D29" s="263">
        <v>18613</v>
      </c>
      <c r="E29" s="263">
        <v>34915</v>
      </c>
      <c r="F29" s="263">
        <v>2479</v>
      </c>
      <c r="G29" s="263">
        <v>3241</v>
      </c>
      <c r="H29" s="263">
        <v>71</v>
      </c>
      <c r="I29" s="253">
        <v>66200</v>
      </c>
      <c r="J29" s="263">
        <v>14049</v>
      </c>
      <c r="K29" s="263">
        <v>35291</v>
      </c>
      <c r="L29" s="263">
        <v>11890</v>
      </c>
      <c r="M29" s="263">
        <v>4903</v>
      </c>
      <c r="N29" s="263">
        <v>67</v>
      </c>
    </row>
    <row r="30" spans="1:14" ht="18" customHeight="1" x14ac:dyDescent="0.2">
      <c r="A30" s="9" t="s">
        <v>214</v>
      </c>
      <c r="B30" s="273">
        <v>175602</v>
      </c>
      <c r="C30" s="273">
        <v>84295</v>
      </c>
      <c r="D30" s="273">
        <v>25411</v>
      </c>
      <c r="E30" s="273">
        <v>51534</v>
      </c>
      <c r="F30" s="273">
        <v>4194</v>
      </c>
      <c r="G30" s="273">
        <v>2993</v>
      </c>
      <c r="H30" s="273">
        <v>163</v>
      </c>
      <c r="I30" s="258">
        <v>91307</v>
      </c>
      <c r="J30" s="273">
        <v>17234</v>
      </c>
      <c r="K30" s="273">
        <v>51716</v>
      </c>
      <c r="L30" s="273">
        <v>17969</v>
      </c>
      <c r="M30" s="273">
        <v>4241</v>
      </c>
      <c r="N30" s="273">
        <v>147</v>
      </c>
    </row>
    <row r="31" spans="1:14" ht="11.1" customHeight="1" x14ac:dyDescent="0.2">
      <c r="A31" s="14" t="s">
        <v>7</v>
      </c>
      <c r="B31" s="263">
        <v>17098</v>
      </c>
      <c r="C31" s="263">
        <v>8249</v>
      </c>
      <c r="D31" s="263">
        <v>2477</v>
      </c>
      <c r="E31" s="263">
        <v>5021</v>
      </c>
      <c r="F31" s="263">
        <v>482</v>
      </c>
      <c r="G31" s="263">
        <v>259</v>
      </c>
      <c r="H31" s="263">
        <v>10</v>
      </c>
      <c r="I31" s="253">
        <v>8849</v>
      </c>
      <c r="J31" s="263">
        <v>1472</v>
      </c>
      <c r="K31" s="263">
        <v>5007</v>
      </c>
      <c r="L31" s="263">
        <v>2087</v>
      </c>
      <c r="M31" s="263">
        <v>271</v>
      </c>
      <c r="N31" s="263">
        <v>12</v>
      </c>
    </row>
    <row r="32" spans="1:14" ht="11.1" customHeight="1" x14ac:dyDescent="0.2">
      <c r="A32" s="14" t="s">
        <v>8</v>
      </c>
      <c r="B32" s="263">
        <v>111783</v>
      </c>
      <c r="C32" s="263">
        <v>53410</v>
      </c>
      <c r="D32" s="263">
        <v>15924</v>
      </c>
      <c r="E32" s="263">
        <v>32952</v>
      </c>
      <c r="F32" s="263">
        <v>2488</v>
      </c>
      <c r="G32" s="263">
        <v>1961</v>
      </c>
      <c r="H32" s="263">
        <v>85</v>
      </c>
      <c r="I32" s="253">
        <v>58373</v>
      </c>
      <c r="J32" s="263">
        <v>11366</v>
      </c>
      <c r="K32" s="263">
        <v>33110</v>
      </c>
      <c r="L32" s="263">
        <v>10772</v>
      </c>
      <c r="M32" s="263">
        <v>3045</v>
      </c>
      <c r="N32" s="263">
        <v>80</v>
      </c>
    </row>
    <row r="33" spans="1:14" ht="11.1" customHeight="1" x14ac:dyDescent="0.2">
      <c r="A33" s="14" t="s">
        <v>9</v>
      </c>
      <c r="B33" s="263">
        <v>10556</v>
      </c>
      <c r="C33" s="263">
        <v>5105</v>
      </c>
      <c r="D33" s="263">
        <v>1554</v>
      </c>
      <c r="E33" s="263">
        <v>3105</v>
      </c>
      <c r="F33" s="263">
        <v>307</v>
      </c>
      <c r="G33" s="263">
        <v>134</v>
      </c>
      <c r="H33" s="263">
        <v>5</v>
      </c>
      <c r="I33" s="253">
        <v>5451</v>
      </c>
      <c r="J33" s="263">
        <v>915</v>
      </c>
      <c r="K33" s="263">
        <v>3111</v>
      </c>
      <c r="L33" s="263">
        <v>1281</v>
      </c>
      <c r="M33" s="263">
        <v>132</v>
      </c>
      <c r="N33" s="263">
        <v>12</v>
      </c>
    </row>
    <row r="34" spans="1:14" ht="11.1" customHeight="1" x14ac:dyDescent="0.2">
      <c r="A34" s="14" t="s">
        <v>10</v>
      </c>
      <c r="B34" s="263">
        <v>22422</v>
      </c>
      <c r="C34" s="263">
        <v>10811</v>
      </c>
      <c r="D34" s="263">
        <v>3306</v>
      </c>
      <c r="E34" s="263">
        <v>6481</v>
      </c>
      <c r="F34" s="263">
        <v>539</v>
      </c>
      <c r="G34" s="263">
        <v>451</v>
      </c>
      <c r="H34" s="263">
        <v>34</v>
      </c>
      <c r="I34" s="253">
        <v>11611</v>
      </c>
      <c r="J34" s="263">
        <v>2167</v>
      </c>
      <c r="K34" s="263">
        <v>6521</v>
      </c>
      <c r="L34" s="263">
        <v>2300</v>
      </c>
      <c r="M34" s="263">
        <v>605</v>
      </c>
      <c r="N34" s="263">
        <v>18</v>
      </c>
    </row>
    <row r="35" spans="1:14" ht="11.1" customHeight="1" x14ac:dyDescent="0.2">
      <c r="A35" s="14" t="s">
        <v>11</v>
      </c>
      <c r="B35" s="263">
        <v>13743</v>
      </c>
      <c r="C35" s="263">
        <v>6720</v>
      </c>
      <c r="D35" s="263">
        <v>2150</v>
      </c>
      <c r="E35" s="263">
        <v>3975</v>
      </c>
      <c r="F35" s="263">
        <v>378</v>
      </c>
      <c r="G35" s="263">
        <v>188</v>
      </c>
      <c r="H35" s="263">
        <v>29</v>
      </c>
      <c r="I35" s="253">
        <v>7023</v>
      </c>
      <c r="J35" s="263">
        <v>1314</v>
      </c>
      <c r="K35" s="263">
        <v>3967</v>
      </c>
      <c r="L35" s="263">
        <v>1529</v>
      </c>
      <c r="M35" s="263">
        <v>188</v>
      </c>
      <c r="N35" s="263">
        <v>25</v>
      </c>
    </row>
    <row r="36" spans="1:14" ht="18" customHeight="1" x14ac:dyDescent="0.2">
      <c r="A36" s="9" t="s">
        <v>215</v>
      </c>
      <c r="B36" s="273">
        <v>139937</v>
      </c>
      <c r="C36" s="273">
        <v>67677</v>
      </c>
      <c r="D36" s="273">
        <v>20500</v>
      </c>
      <c r="E36" s="273">
        <v>40993</v>
      </c>
      <c r="F36" s="273">
        <v>3124</v>
      </c>
      <c r="G36" s="273">
        <v>2980</v>
      </c>
      <c r="H36" s="273">
        <v>80</v>
      </c>
      <c r="I36" s="258">
        <v>72260</v>
      </c>
      <c r="J36" s="273">
        <v>13101</v>
      </c>
      <c r="K36" s="273">
        <v>41252</v>
      </c>
      <c r="L36" s="273">
        <v>14107</v>
      </c>
      <c r="M36" s="273">
        <v>3723</v>
      </c>
      <c r="N36" s="273">
        <v>77</v>
      </c>
    </row>
    <row r="37" spans="1:14" ht="11.1" customHeight="1" x14ac:dyDescent="0.2">
      <c r="A37" s="14" t="s">
        <v>12</v>
      </c>
      <c r="B37" s="263">
        <v>16051</v>
      </c>
      <c r="C37" s="263">
        <v>7698</v>
      </c>
      <c r="D37" s="263">
        <v>2201</v>
      </c>
      <c r="E37" s="263">
        <v>4771</v>
      </c>
      <c r="F37" s="263">
        <v>329</v>
      </c>
      <c r="G37" s="263">
        <v>391</v>
      </c>
      <c r="H37" s="263">
        <v>6</v>
      </c>
      <c r="I37" s="253">
        <v>8353</v>
      </c>
      <c r="J37" s="263">
        <v>1369</v>
      </c>
      <c r="K37" s="263">
        <v>4819</v>
      </c>
      <c r="L37" s="263">
        <v>1689</v>
      </c>
      <c r="M37" s="263">
        <v>465</v>
      </c>
      <c r="N37" s="263">
        <v>11</v>
      </c>
    </row>
    <row r="38" spans="1:14" ht="11.1" customHeight="1" x14ac:dyDescent="0.2">
      <c r="A38" s="14" t="s">
        <v>13</v>
      </c>
      <c r="B38" s="263">
        <v>23194</v>
      </c>
      <c r="C38" s="263">
        <v>11292</v>
      </c>
      <c r="D38" s="263">
        <v>3396</v>
      </c>
      <c r="E38" s="263">
        <v>6845</v>
      </c>
      <c r="F38" s="263">
        <v>502</v>
      </c>
      <c r="G38" s="263">
        <v>531</v>
      </c>
      <c r="H38" s="263">
        <v>18</v>
      </c>
      <c r="I38" s="253">
        <v>11902</v>
      </c>
      <c r="J38" s="263">
        <v>1923</v>
      </c>
      <c r="K38" s="263">
        <v>6925</v>
      </c>
      <c r="L38" s="263">
        <v>2416</v>
      </c>
      <c r="M38" s="263">
        <v>627</v>
      </c>
      <c r="N38" s="263">
        <v>11</v>
      </c>
    </row>
    <row r="39" spans="1:14" ht="11.1" customHeight="1" x14ac:dyDescent="0.2">
      <c r="A39" s="14" t="s">
        <v>14</v>
      </c>
      <c r="B39" s="263">
        <v>56639</v>
      </c>
      <c r="C39" s="263">
        <v>27364</v>
      </c>
      <c r="D39" s="263">
        <v>8323</v>
      </c>
      <c r="E39" s="263">
        <v>16720</v>
      </c>
      <c r="F39" s="263">
        <v>1252</v>
      </c>
      <c r="G39" s="263">
        <v>1037</v>
      </c>
      <c r="H39" s="263">
        <v>32</v>
      </c>
      <c r="I39" s="253">
        <v>29275</v>
      </c>
      <c r="J39" s="263">
        <v>5796</v>
      </c>
      <c r="K39" s="263">
        <v>16750</v>
      </c>
      <c r="L39" s="263">
        <v>5240</v>
      </c>
      <c r="M39" s="263">
        <v>1463</v>
      </c>
      <c r="N39" s="263">
        <v>26</v>
      </c>
    </row>
    <row r="40" spans="1:14" ht="11.1" customHeight="1" x14ac:dyDescent="0.2">
      <c r="A40" s="14" t="s">
        <v>15</v>
      </c>
      <c r="B40" s="263">
        <v>10917</v>
      </c>
      <c r="C40" s="263">
        <v>5280</v>
      </c>
      <c r="D40" s="263">
        <v>1741</v>
      </c>
      <c r="E40" s="263">
        <v>3082</v>
      </c>
      <c r="F40" s="263">
        <v>260</v>
      </c>
      <c r="G40" s="263">
        <v>191</v>
      </c>
      <c r="H40" s="263">
        <v>6</v>
      </c>
      <c r="I40" s="253">
        <v>5637</v>
      </c>
      <c r="J40" s="263">
        <v>1131</v>
      </c>
      <c r="K40" s="263">
        <v>3082</v>
      </c>
      <c r="L40" s="263">
        <v>1169</v>
      </c>
      <c r="M40" s="263">
        <v>241</v>
      </c>
      <c r="N40" s="263">
        <v>14</v>
      </c>
    </row>
    <row r="41" spans="1:14" ht="11.1" customHeight="1" x14ac:dyDescent="0.2">
      <c r="A41" s="14" t="s">
        <v>16</v>
      </c>
      <c r="B41" s="263">
        <v>21497</v>
      </c>
      <c r="C41" s="263">
        <v>10397</v>
      </c>
      <c r="D41" s="263">
        <v>3187</v>
      </c>
      <c r="E41" s="263">
        <v>6121</v>
      </c>
      <c r="F41" s="263">
        <v>494</v>
      </c>
      <c r="G41" s="263">
        <v>593</v>
      </c>
      <c r="H41" s="263">
        <v>2</v>
      </c>
      <c r="I41" s="253">
        <v>11100</v>
      </c>
      <c r="J41" s="263">
        <v>1957</v>
      </c>
      <c r="K41" s="263">
        <v>6195</v>
      </c>
      <c r="L41" s="263">
        <v>2247</v>
      </c>
      <c r="M41" s="263">
        <v>698</v>
      </c>
      <c r="N41" s="263">
        <v>3</v>
      </c>
    </row>
    <row r="42" spans="1:14" ht="11.1" customHeight="1" x14ac:dyDescent="0.2">
      <c r="A42" s="14" t="s">
        <v>17</v>
      </c>
      <c r="B42" s="263">
        <v>11639</v>
      </c>
      <c r="C42" s="263">
        <v>5646</v>
      </c>
      <c r="D42" s="263">
        <v>1652</v>
      </c>
      <c r="E42" s="263">
        <v>3454</v>
      </c>
      <c r="F42" s="263">
        <v>287</v>
      </c>
      <c r="G42" s="263">
        <v>237</v>
      </c>
      <c r="H42" s="263">
        <v>16</v>
      </c>
      <c r="I42" s="253">
        <v>5993</v>
      </c>
      <c r="J42" s="263">
        <v>925</v>
      </c>
      <c r="K42" s="263">
        <v>3481</v>
      </c>
      <c r="L42" s="263">
        <v>1346</v>
      </c>
      <c r="M42" s="263">
        <v>229</v>
      </c>
      <c r="N42" s="263">
        <v>12</v>
      </c>
    </row>
    <row r="43" spans="1:14" ht="18" customHeight="1" x14ac:dyDescent="0.2">
      <c r="A43" s="9" t="s">
        <v>216</v>
      </c>
      <c r="B43" s="273">
        <v>263968</v>
      </c>
      <c r="C43" s="273">
        <v>127456</v>
      </c>
      <c r="D43" s="273">
        <v>38379</v>
      </c>
      <c r="E43" s="273">
        <v>77786</v>
      </c>
      <c r="F43" s="273">
        <v>6271</v>
      </c>
      <c r="G43" s="273">
        <v>4428</v>
      </c>
      <c r="H43" s="273">
        <v>592</v>
      </c>
      <c r="I43" s="258">
        <v>136512</v>
      </c>
      <c r="J43" s="273">
        <v>26909</v>
      </c>
      <c r="K43" s="273">
        <v>78212</v>
      </c>
      <c r="L43" s="273">
        <v>24339</v>
      </c>
      <c r="M43" s="273">
        <v>6505</v>
      </c>
      <c r="N43" s="273">
        <v>547</v>
      </c>
    </row>
    <row r="44" spans="1:14" ht="11.1" customHeight="1" x14ac:dyDescent="0.2">
      <c r="A44" s="14" t="s">
        <v>18</v>
      </c>
      <c r="B44" s="263">
        <v>19210</v>
      </c>
      <c r="C44" s="263">
        <v>9310</v>
      </c>
      <c r="D44" s="263">
        <v>2523</v>
      </c>
      <c r="E44" s="263">
        <v>5844</v>
      </c>
      <c r="F44" s="263">
        <v>603</v>
      </c>
      <c r="G44" s="263">
        <v>278</v>
      </c>
      <c r="H44" s="263">
        <v>62</v>
      </c>
      <c r="I44" s="253">
        <v>9900</v>
      </c>
      <c r="J44" s="263">
        <v>1579</v>
      </c>
      <c r="K44" s="263">
        <v>5834</v>
      </c>
      <c r="L44" s="263">
        <v>2070</v>
      </c>
      <c r="M44" s="263">
        <v>364</v>
      </c>
      <c r="N44" s="263">
        <v>53</v>
      </c>
    </row>
    <row r="45" spans="1:14" ht="11.1" customHeight="1" x14ac:dyDescent="0.2">
      <c r="A45" s="14" t="s">
        <v>19</v>
      </c>
      <c r="B45" s="263">
        <v>16974</v>
      </c>
      <c r="C45" s="263">
        <v>8186</v>
      </c>
      <c r="D45" s="263">
        <v>2390</v>
      </c>
      <c r="E45" s="263">
        <v>5024</v>
      </c>
      <c r="F45" s="263">
        <v>435</v>
      </c>
      <c r="G45" s="263">
        <v>293</v>
      </c>
      <c r="H45" s="263">
        <v>44</v>
      </c>
      <c r="I45" s="253">
        <v>8788</v>
      </c>
      <c r="J45" s="263">
        <v>1592</v>
      </c>
      <c r="K45" s="263">
        <v>5022</v>
      </c>
      <c r="L45" s="263">
        <v>1750</v>
      </c>
      <c r="M45" s="263">
        <v>379</v>
      </c>
      <c r="N45" s="263">
        <v>45</v>
      </c>
    </row>
    <row r="46" spans="1:14" ht="11.1" customHeight="1" x14ac:dyDescent="0.2">
      <c r="A46" s="14" t="s">
        <v>20</v>
      </c>
      <c r="B46" s="263">
        <v>45957</v>
      </c>
      <c r="C46" s="263">
        <v>21785</v>
      </c>
      <c r="D46" s="263">
        <v>6451</v>
      </c>
      <c r="E46" s="263">
        <v>13275</v>
      </c>
      <c r="F46" s="263">
        <v>1095</v>
      </c>
      <c r="G46" s="263">
        <v>836</v>
      </c>
      <c r="H46" s="263">
        <v>128</v>
      </c>
      <c r="I46" s="253">
        <v>24172</v>
      </c>
      <c r="J46" s="263">
        <v>4850</v>
      </c>
      <c r="K46" s="263">
        <v>13374</v>
      </c>
      <c r="L46" s="263">
        <v>4484</v>
      </c>
      <c r="M46" s="263">
        <v>1338</v>
      </c>
      <c r="N46" s="263">
        <v>126</v>
      </c>
    </row>
    <row r="47" spans="1:14" ht="11.1" customHeight="1" x14ac:dyDescent="0.2">
      <c r="A47" s="14" t="s">
        <v>21</v>
      </c>
      <c r="B47" s="263">
        <v>23231</v>
      </c>
      <c r="C47" s="263">
        <v>11455</v>
      </c>
      <c r="D47" s="263">
        <v>3216</v>
      </c>
      <c r="E47" s="263">
        <v>7235</v>
      </c>
      <c r="F47" s="263">
        <v>616</v>
      </c>
      <c r="G47" s="263">
        <v>338</v>
      </c>
      <c r="H47" s="263">
        <v>50</v>
      </c>
      <c r="I47" s="253">
        <v>11776</v>
      </c>
      <c r="J47" s="263">
        <v>1858</v>
      </c>
      <c r="K47" s="263">
        <v>7245</v>
      </c>
      <c r="L47" s="263">
        <v>2222</v>
      </c>
      <c r="M47" s="263">
        <v>390</v>
      </c>
      <c r="N47" s="263">
        <v>61</v>
      </c>
    </row>
    <row r="48" spans="1:14" ht="11.1" customHeight="1" x14ac:dyDescent="0.2">
      <c r="A48" s="14" t="s">
        <v>22</v>
      </c>
      <c r="B48" s="263">
        <v>30441</v>
      </c>
      <c r="C48" s="263">
        <v>14908</v>
      </c>
      <c r="D48" s="263">
        <v>4994</v>
      </c>
      <c r="E48" s="263">
        <v>8607</v>
      </c>
      <c r="F48" s="263">
        <v>719</v>
      </c>
      <c r="G48" s="263">
        <v>522</v>
      </c>
      <c r="H48" s="263">
        <v>66</v>
      </c>
      <c r="I48" s="253">
        <v>15533</v>
      </c>
      <c r="J48" s="263">
        <v>3224</v>
      </c>
      <c r="K48" s="263">
        <v>8690</v>
      </c>
      <c r="L48" s="263">
        <v>2943</v>
      </c>
      <c r="M48" s="263">
        <v>628</v>
      </c>
      <c r="N48" s="263">
        <v>48</v>
      </c>
    </row>
    <row r="49" spans="1:14" ht="11.1" customHeight="1" x14ac:dyDescent="0.2">
      <c r="A49" s="14" t="s">
        <v>23</v>
      </c>
      <c r="B49" s="263">
        <v>9205</v>
      </c>
      <c r="C49" s="263">
        <v>4546</v>
      </c>
      <c r="D49" s="263">
        <v>1238</v>
      </c>
      <c r="E49" s="263">
        <v>2886</v>
      </c>
      <c r="F49" s="263">
        <v>260</v>
      </c>
      <c r="G49" s="263">
        <v>144</v>
      </c>
      <c r="H49" s="263">
        <v>18</v>
      </c>
      <c r="I49" s="253">
        <v>4659</v>
      </c>
      <c r="J49" s="263">
        <v>742</v>
      </c>
      <c r="K49" s="263">
        <v>2893</v>
      </c>
      <c r="L49" s="263">
        <v>847</v>
      </c>
      <c r="M49" s="263">
        <v>158</v>
      </c>
      <c r="N49" s="263">
        <v>19</v>
      </c>
    </row>
    <row r="50" spans="1:14" ht="11.1" customHeight="1" x14ac:dyDescent="0.2">
      <c r="A50" s="14" t="s">
        <v>24</v>
      </c>
      <c r="B50" s="263">
        <v>107580</v>
      </c>
      <c r="C50" s="263">
        <v>51683</v>
      </c>
      <c r="D50" s="263">
        <v>15820</v>
      </c>
      <c r="E50" s="263">
        <v>31664</v>
      </c>
      <c r="F50" s="263">
        <v>2179</v>
      </c>
      <c r="G50" s="263">
        <v>1807</v>
      </c>
      <c r="H50" s="263">
        <v>213</v>
      </c>
      <c r="I50" s="253">
        <v>55897</v>
      </c>
      <c r="J50" s="263">
        <v>12009</v>
      </c>
      <c r="K50" s="263">
        <v>31916</v>
      </c>
      <c r="L50" s="263">
        <v>8768</v>
      </c>
      <c r="M50" s="263">
        <v>3015</v>
      </c>
      <c r="N50" s="263">
        <v>189</v>
      </c>
    </row>
    <row r="51" spans="1:14" ht="11.1" customHeight="1" x14ac:dyDescent="0.2">
      <c r="A51" s="14" t="s">
        <v>25</v>
      </c>
      <c r="B51" s="263">
        <v>11370</v>
      </c>
      <c r="C51" s="263">
        <v>5583</v>
      </c>
      <c r="D51" s="263">
        <v>1747</v>
      </c>
      <c r="E51" s="263">
        <v>3251</v>
      </c>
      <c r="F51" s="263">
        <v>364</v>
      </c>
      <c r="G51" s="263">
        <v>210</v>
      </c>
      <c r="H51" s="263">
        <v>11</v>
      </c>
      <c r="I51" s="253">
        <v>5787</v>
      </c>
      <c r="J51" s="263">
        <v>1055</v>
      </c>
      <c r="K51" s="263">
        <v>3238</v>
      </c>
      <c r="L51" s="263">
        <v>1255</v>
      </c>
      <c r="M51" s="263">
        <v>233</v>
      </c>
      <c r="N51" s="263">
        <v>6</v>
      </c>
    </row>
    <row r="52" spans="1:14" ht="18" customHeight="1" x14ac:dyDescent="0.2">
      <c r="A52" s="9" t="s">
        <v>217</v>
      </c>
      <c r="B52" s="273">
        <v>181630</v>
      </c>
      <c r="C52" s="273">
        <v>87072</v>
      </c>
      <c r="D52" s="273">
        <v>27134</v>
      </c>
      <c r="E52" s="273">
        <v>52689</v>
      </c>
      <c r="F52" s="273">
        <v>3977</v>
      </c>
      <c r="G52" s="273">
        <v>3118</v>
      </c>
      <c r="H52" s="273">
        <v>154</v>
      </c>
      <c r="I52" s="258">
        <v>94558</v>
      </c>
      <c r="J52" s="273">
        <v>18765</v>
      </c>
      <c r="K52" s="273">
        <v>53107</v>
      </c>
      <c r="L52" s="273">
        <v>17893</v>
      </c>
      <c r="M52" s="273">
        <v>4623</v>
      </c>
      <c r="N52" s="273">
        <v>170</v>
      </c>
    </row>
    <row r="53" spans="1:14" ht="11.1" customHeight="1" x14ac:dyDescent="0.2">
      <c r="A53" s="14" t="s">
        <v>26</v>
      </c>
      <c r="B53" s="263">
        <v>28070</v>
      </c>
      <c r="C53" s="263">
        <v>13523</v>
      </c>
      <c r="D53" s="263">
        <v>4285</v>
      </c>
      <c r="E53" s="263">
        <v>8074</v>
      </c>
      <c r="F53" s="263">
        <v>639</v>
      </c>
      <c r="G53" s="263">
        <v>504</v>
      </c>
      <c r="H53" s="263">
        <v>21</v>
      </c>
      <c r="I53" s="253">
        <v>14547</v>
      </c>
      <c r="J53" s="263">
        <v>2899</v>
      </c>
      <c r="K53" s="263">
        <v>8152</v>
      </c>
      <c r="L53" s="263">
        <v>2792</v>
      </c>
      <c r="M53" s="263">
        <v>687</v>
      </c>
      <c r="N53" s="263">
        <v>17</v>
      </c>
    </row>
    <row r="54" spans="1:14" ht="11.1" customHeight="1" x14ac:dyDescent="0.2">
      <c r="A54" s="14" t="s">
        <v>27</v>
      </c>
      <c r="B54" s="263">
        <v>40437</v>
      </c>
      <c r="C54" s="263">
        <v>19516</v>
      </c>
      <c r="D54" s="263">
        <v>6446</v>
      </c>
      <c r="E54" s="263">
        <v>11573</v>
      </c>
      <c r="F54" s="263">
        <v>848</v>
      </c>
      <c r="G54" s="263">
        <v>627</v>
      </c>
      <c r="H54" s="263">
        <v>22</v>
      </c>
      <c r="I54" s="253">
        <v>20921</v>
      </c>
      <c r="J54" s="263">
        <v>4527</v>
      </c>
      <c r="K54" s="263">
        <v>11661</v>
      </c>
      <c r="L54" s="263">
        <v>3738</v>
      </c>
      <c r="M54" s="263">
        <v>958</v>
      </c>
      <c r="N54" s="263">
        <v>37</v>
      </c>
    </row>
    <row r="55" spans="1:14" ht="11.1" customHeight="1" x14ac:dyDescent="0.2">
      <c r="A55" s="14" t="s">
        <v>28</v>
      </c>
      <c r="B55" s="263">
        <v>30278</v>
      </c>
      <c r="C55" s="263">
        <v>14621</v>
      </c>
      <c r="D55" s="263">
        <v>4300</v>
      </c>
      <c r="E55" s="263">
        <v>9063</v>
      </c>
      <c r="F55" s="263">
        <v>743</v>
      </c>
      <c r="G55" s="263">
        <v>458</v>
      </c>
      <c r="H55" s="263">
        <v>57</v>
      </c>
      <c r="I55" s="253">
        <v>15657</v>
      </c>
      <c r="J55" s="263">
        <v>2889</v>
      </c>
      <c r="K55" s="263">
        <v>9084</v>
      </c>
      <c r="L55" s="263">
        <v>3010</v>
      </c>
      <c r="M55" s="263">
        <v>621</v>
      </c>
      <c r="N55" s="263">
        <v>53</v>
      </c>
    </row>
    <row r="56" spans="1:14" ht="11.1" customHeight="1" x14ac:dyDescent="0.2">
      <c r="A56" s="14" t="s">
        <v>29</v>
      </c>
      <c r="B56" s="263">
        <v>82845</v>
      </c>
      <c r="C56" s="263">
        <v>39412</v>
      </c>
      <c r="D56" s="263">
        <v>12103</v>
      </c>
      <c r="E56" s="263">
        <v>23979</v>
      </c>
      <c r="F56" s="263">
        <v>1747</v>
      </c>
      <c r="G56" s="263">
        <v>1529</v>
      </c>
      <c r="H56" s="263">
        <v>54</v>
      </c>
      <c r="I56" s="253">
        <v>43433</v>
      </c>
      <c r="J56" s="263">
        <v>8450</v>
      </c>
      <c r="K56" s="263">
        <v>24210</v>
      </c>
      <c r="L56" s="263">
        <v>8353</v>
      </c>
      <c r="M56" s="263">
        <v>2357</v>
      </c>
      <c r="N56" s="263">
        <v>63</v>
      </c>
    </row>
    <row r="57" spans="1:14" ht="18" customHeight="1" x14ac:dyDescent="0.2">
      <c r="A57" s="9" t="s">
        <v>218</v>
      </c>
      <c r="B57" s="273">
        <v>497711</v>
      </c>
      <c r="C57" s="273">
        <v>236453</v>
      </c>
      <c r="D57" s="273">
        <v>74398</v>
      </c>
      <c r="E57" s="273">
        <v>143980</v>
      </c>
      <c r="F57" s="273">
        <v>9380</v>
      </c>
      <c r="G57" s="273">
        <v>8427</v>
      </c>
      <c r="H57" s="273">
        <v>268</v>
      </c>
      <c r="I57" s="258">
        <v>261258</v>
      </c>
      <c r="J57" s="273">
        <v>58541</v>
      </c>
      <c r="K57" s="273">
        <v>145771</v>
      </c>
      <c r="L57" s="273">
        <v>42485</v>
      </c>
      <c r="M57" s="273">
        <v>14152</v>
      </c>
      <c r="N57" s="273">
        <v>309</v>
      </c>
    </row>
    <row r="58" spans="1:14" ht="11.1" customHeight="1" x14ac:dyDescent="0.2">
      <c r="A58" s="14" t="s">
        <v>30</v>
      </c>
      <c r="B58" s="263">
        <v>13547</v>
      </c>
      <c r="C58" s="263">
        <v>6566</v>
      </c>
      <c r="D58" s="263">
        <v>2077</v>
      </c>
      <c r="E58" s="263">
        <v>3991</v>
      </c>
      <c r="F58" s="263">
        <v>336</v>
      </c>
      <c r="G58" s="263">
        <v>161</v>
      </c>
      <c r="H58" s="263">
        <v>1</v>
      </c>
      <c r="I58" s="253">
        <v>6981</v>
      </c>
      <c r="J58" s="263">
        <v>1275</v>
      </c>
      <c r="K58" s="263">
        <v>3997</v>
      </c>
      <c r="L58" s="263">
        <v>1449</v>
      </c>
      <c r="M58" s="263">
        <v>254</v>
      </c>
      <c r="N58" s="263">
        <v>6</v>
      </c>
    </row>
    <row r="59" spans="1:14" ht="11.1" customHeight="1" x14ac:dyDescent="0.2">
      <c r="A59" s="14" t="s">
        <v>31</v>
      </c>
      <c r="B59" s="263">
        <v>51538</v>
      </c>
      <c r="C59" s="263">
        <v>24706</v>
      </c>
      <c r="D59" s="263">
        <v>7388</v>
      </c>
      <c r="E59" s="263">
        <v>15506</v>
      </c>
      <c r="F59" s="263">
        <v>1073</v>
      </c>
      <c r="G59" s="263">
        <v>695</v>
      </c>
      <c r="H59" s="263">
        <v>44</v>
      </c>
      <c r="I59" s="253">
        <v>26832</v>
      </c>
      <c r="J59" s="263">
        <v>5402</v>
      </c>
      <c r="K59" s="263">
        <v>15641</v>
      </c>
      <c r="L59" s="263">
        <v>4693</v>
      </c>
      <c r="M59" s="263">
        <v>1057</v>
      </c>
      <c r="N59" s="263">
        <v>39</v>
      </c>
    </row>
    <row r="60" spans="1:14" ht="11.1" customHeight="1" x14ac:dyDescent="0.2">
      <c r="A60" s="14" t="s">
        <v>32</v>
      </c>
      <c r="B60" s="263">
        <v>12380</v>
      </c>
      <c r="C60" s="263">
        <v>5993</v>
      </c>
      <c r="D60" s="263">
        <v>1792</v>
      </c>
      <c r="E60" s="263">
        <v>3716</v>
      </c>
      <c r="F60" s="263">
        <v>266</v>
      </c>
      <c r="G60" s="263">
        <v>212</v>
      </c>
      <c r="H60" s="263">
        <v>7</v>
      </c>
      <c r="I60" s="253">
        <v>6387</v>
      </c>
      <c r="J60" s="263">
        <v>1147</v>
      </c>
      <c r="K60" s="263">
        <v>3758</v>
      </c>
      <c r="L60" s="263">
        <v>1248</v>
      </c>
      <c r="M60" s="263">
        <v>224</v>
      </c>
      <c r="N60" s="263">
        <v>10</v>
      </c>
    </row>
    <row r="61" spans="1:14" ht="11.1" customHeight="1" x14ac:dyDescent="0.2">
      <c r="A61" s="14" t="s">
        <v>33</v>
      </c>
      <c r="B61" s="263">
        <v>13251</v>
      </c>
      <c r="C61" s="263">
        <v>6466</v>
      </c>
      <c r="D61" s="263">
        <v>1960</v>
      </c>
      <c r="E61" s="263">
        <v>4032</v>
      </c>
      <c r="F61" s="263">
        <v>230</v>
      </c>
      <c r="G61" s="263">
        <v>241</v>
      </c>
      <c r="H61" s="263">
        <v>3</v>
      </c>
      <c r="I61" s="253">
        <v>6785</v>
      </c>
      <c r="J61" s="263">
        <v>1305</v>
      </c>
      <c r="K61" s="263">
        <v>4023</v>
      </c>
      <c r="L61" s="263">
        <v>1135</v>
      </c>
      <c r="M61" s="263">
        <v>310</v>
      </c>
      <c r="N61" s="263">
        <v>12</v>
      </c>
    </row>
    <row r="62" spans="1:14" ht="11.1" customHeight="1" x14ac:dyDescent="0.2">
      <c r="A62" s="14" t="s">
        <v>34</v>
      </c>
      <c r="B62" s="263">
        <v>34139</v>
      </c>
      <c r="C62" s="263">
        <v>16556</v>
      </c>
      <c r="D62" s="263">
        <v>5144</v>
      </c>
      <c r="E62" s="263">
        <v>9797</v>
      </c>
      <c r="F62" s="263">
        <v>774</v>
      </c>
      <c r="G62" s="263">
        <v>827</v>
      </c>
      <c r="H62" s="263">
        <v>14</v>
      </c>
      <c r="I62" s="253">
        <v>17583</v>
      </c>
      <c r="J62" s="263">
        <v>3229</v>
      </c>
      <c r="K62" s="263">
        <v>9873</v>
      </c>
      <c r="L62" s="263">
        <v>3429</v>
      </c>
      <c r="M62" s="263">
        <v>1031</v>
      </c>
      <c r="N62" s="263">
        <v>21</v>
      </c>
    </row>
    <row r="63" spans="1:14" ht="11.1" customHeight="1" x14ac:dyDescent="0.2">
      <c r="A63" s="14" t="s">
        <v>35</v>
      </c>
      <c r="B63" s="263">
        <v>37857</v>
      </c>
      <c r="C63" s="263">
        <v>18053</v>
      </c>
      <c r="D63" s="263">
        <v>6046</v>
      </c>
      <c r="E63" s="263">
        <v>10745</v>
      </c>
      <c r="F63" s="263">
        <v>711</v>
      </c>
      <c r="G63" s="263">
        <v>536</v>
      </c>
      <c r="H63" s="263">
        <v>15</v>
      </c>
      <c r="I63" s="253">
        <v>19804</v>
      </c>
      <c r="J63" s="263">
        <v>4625</v>
      </c>
      <c r="K63" s="263">
        <v>10833</v>
      </c>
      <c r="L63" s="263">
        <v>3438</v>
      </c>
      <c r="M63" s="263">
        <v>896</v>
      </c>
      <c r="N63" s="263">
        <v>12</v>
      </c>
    </row>
    <row r="64" spans="1:14" ht="11.1" customHeight="1" x14ac:dyDescent="0.2">
      <c r="A64" s="14" t="s">
        <v>36</v>
      </c>
      <c r="B64" s="263">
        <v>22416</v>
      </c>
      <c r="C64" s="263">
        <v>10984</v>
      </c>
      <c r="D64" s="263">
        <v>3527</v>
      </c>
      <c r="E64" s="263">
        <v>6645</v>
      </c>
      <c r="F64" s="263">
        <v>463</v>
      </c>
      <c r="G64" s="263">
        <v>340</v>
      </c>
      <c r="H64" s="263">
        <v>9</v>
      </c>
      <c r="I64" s="253">
        <v>11432</v>
      </c>
      <c r="J64" s="263">
        <v>2352</v>
      </c>
      <c r="K64" s="263">
        <v>6721</v>
      </c>
      <c r="L64" s="263">
        <v>1923</v>
      </c>
      <c r="M64" s="263">
        <v>429</v>
      </c>
      <c r="N64" s="263">
        <v>7</v>
      </c>
    </row>
    <row r="65" spans="1:14" ht="11.1" customHeight="1" x14ac:dyDescent="0.2">
      <c r="A65" s="14" t="s">
        <v>219</v>
      </c>
      <c r="B65" s="263">
        <v>252783</v>
      </c>
      <c r="C65" s="263">
        <v>118144</v>
      </c>
      <c r="D65" s="263">
        <v>37645</v>
      </c>
      <c r="E65" s="263">
        <v>71584</v>
      </c>
      <c r="F65" s="263">
        <v>4297</v>
      </c>
      <c r="G65" s="263">
        <v>4508</v>
      </c>
      <c r="H65" s="263">
        <v>110</v>
      </c>
      <c r="I65" s="253">
        <v>134639</v>
      </c>
      <c r="J65" s="263">
        <v>33120</v>
      </c>
      <c r="K65" s="263">
        <v>72788</v>
      </c>
      <c r="L65" s="263">
        <v>19808</v>
      </c>
      <c r="M65" s="263">
        <v>8781</v>
      </c>
      <c r="N65" s="263">
        <v>142</v>
      </c>
    </row>
    <row r="66" spans="1:14" ht="11.1" customHeight="1" x14ac:dyDescent="0.2">
      <c r="A66" s="14" t="s">
        <v>37</v>
      </c>
      <c r="B66" s="263">
        <v>14755</v>
      </c>
      <c r="C66" s="263">
        <v>7044</v>
      </c>
      <c r="D66" s="263">
        <v>2108</v>
      </c>
      <c r="E66" s="263">
        <v>4328</v>
      </c>
      <c r="F66" s="263">
        <v>319</v>
      </c>
      <c r="G66" s="263">
        <v>264</v>
      </c>
      <c r="H66" s="263">
        <v>25</v>
      </c>
      <c r="I66" s="253">
        <v>7711</v>
      </c>
      <c r="J66" s="263">
        <v>1479</v>
      </c>
      <c r="K66" s="263">
        <v>4323</v>
      </c>
      <c r="L66" s="263">
        <v>1539</v>
      </c>
      <c r="M66" s="263">
        <v>353</v>
      </c>
      <c r="N66" s="263">
        <v>17</v>
      </c>
    </row>
    <row r="67" spans="1:14" ht="11.1" customHeight="1" x14ac:dyDescent="0.2">
      <c r="A67" s="14" t="s">
        <v>38</v>
      </c>
      <c r="B67" s="263">
        <v>7495</v>
      </c>
      <c r="C67" s="263">
        <v>3642</v>
      </c>
      <c r="D67" s="263">
        <v>1163</v>
      </c>
      <c r="E67" s="263">
        <v>2182</v>
      </c>
      <c r="F67" s="263">
        <v>144</v>
      </c>
      <c r="G67" s="263">
        <v>140</v>
      </c>
      <c r="H67" s="263">
        <v>13</v>
      </c>
      <c r="I67" s="253">
        <v>3853</v>
      </c>
      <c r="J67" s="263">
        <v>807</v>
      </c>
      <c r="K67" s="263">
        <v>2204</v>
      </c>
      <c r="L67" s="263">
        <v>645</v>
      </c>
      <c r="M67" s="263">
        <v>188</v>
      </c>
      <c r="N67" s="263">
        <v>9</v>
      </c>
    </row>
    <row r="68" spans="1:14" ht="11.1" customHeight="1" x14ac:dyDescent="0.2">
      <c r="A68" s="14" t="s">
        <v>39</v>
      </c>
      <c r="B68" s="263">
        <v>23509</v>
      </c>
      <c r="C68" s="263">
        <v>11340</v>
      </c>
      <c r="D68" s="263">
        <v>3395</v>
      </c>
      <c r="E68" s="263">
        <v>7183</v>
      </c>
      <c r="F68" s="263">
        <v>435</v>
      </c>
      <c r="G68" s="263">
        <v>305</v>
      </c>
      <c r="H68" s="263">
        <v>22</v>
      </c>
      <c r="I68" s="253">
        <v>12169</v>
      </c>
      <c r="J68" s="263">
        <v>2528</v>
      </c>
      <c r="K68" s="263">
        <v>7280</v>
      </c>
      <c r="L68" s="263">
        <v>1923</v>
      </c>
      <c r="M68" s="263">
        <v>417</v>
      </c>
      <c r="N68" s="263">
        <v>21</v>
      </c>
    </row>
    <row r="69" spans="1:14" ht="11.1" customHeight="1" x14ac:dyDescent="0.2">
      <c r="A69" s="14" t="s">
        <v>40</v>
      </c>
      <c r="B69" s="263">
        <v>14041</v>
      </c>
      <c r="C69" s="263">
        <v>6959</v>
      </c>
      <c r="D69" s="263">
        <v>2153</v>
      </c>
      <c r="E69" s="263">
        <v>4271</v>
      </c>
      <c r="F69" s="263">
        <v>332</v>
      </c>
      <c r="G69" s="263">
        <v>198</v>
      </c>
      <c r="H69" s="263">
        <v>5</v>
      </c>
      <c r="I69" s="253">
        <v>7082</v>
      </c>
      <c r="J69" s="263">
        <v>1272</v>
      </c>
      <c r="K69" s="263">
        <v>4330</v>
      </c>
      <c r="L69" s="263">
        <v>1255</v>
      </c>
      <c r="M69" s="263">
        <v>212</v>
      </c>
      <c r="N69" s="263">
        <v>13</v>
      </c>
    </row>
    <row r="70" spans="1:14" ht="18" customHeight="1" x14ac:dyDescent="0.2">
      <c r="A70" s="9" t="s">
        <v>220</v>
      </c>
      <c r="B70" s="273">
        <v>281938</v>
      </c>
      <c r="C70" s="273">
        <v>136439</v>
      </c>
      <c r="D70" s="273">
        <v>41469</v>
      </c>
      <c r="E70" s="273">
        <v>84191</v>
      </c>
      <c r="F70" s="273">
        <v>5949</v>
      </c>
      <c r="G70" s="273">
        <v>4101</v>
      </c>
      <c r="H70" s="273">
        <v>729</v>
      </c>
      <c r="I70" s="258">
        <v>145499</v>
      </c>
      <c r="J70" s="273">
        <v>28230</v>
      </c>
      <c r="K70" s="273">
        <v>84962</v>
      </c>
      <c r="L70" s="273">
        <v>25886</v>
      </c>
      <c r="M70" s="273">
        <v>5915</v>
      </c>
      <c r="N70" s="273">
        <v>506</v>
      </c>
    </row>
    <row r="71" spans="1:14" ht="11.1" customHeight="1" x14ac:dyDescent="0.2">
      <c r="A71" s="14" t="s">
        <v>41</v>
      </c>
      <c r="B71" s="263">
        <v>41817</v>
      </c>
      <c r="C71" s="263">
        <v>20302</v>
      </c>
      <c r="D71" s="263">
        <v>6599</v>
      </c>
      <c r="E71" s="263">
        <v>12112</v>
      </c>
      <c r="F71" s="263">
        <v>865</v>
      </c>
      <c r="G71" s="263">
        <v>588</v>
      </c>
      <c r="H71" s="263">
        <v>138</v>
      </c>
      <c r="I71" s="253">
        <v>21515</v>
      </c>
      <c r="J71" s="263">
        <v>4407</v>
      </c>
      <c r="K71" s="263">
        <v>12185</v>
      </c>
      <c r="L71" s="263">
        <v>3900</v>
      </c>
      <c r="M71" s="263">
        <v>915</v>
      </c>
      <c r="N71" s="263">
        <v>108</v>
      </c>
    </row>
    <row r="72" spans="1:14" ht="11.1" customHeight="1" x14ac:dyDescent="0.2">
      <c r="A72" s="14" t="s">
        <v>42</v>
      </c>
      <c r="B72" s="263">
        <v>10426</v>
      </c>
      <c r="C72" s="263">
        <v>4990</v>
      </c>
      <c r="D72" s="263">
        <v>1494</v>
      </c>
      <c r="E72" s="263">
        <v>3042</v>
      </c>
      <c r="F72" s="263">
        <v>224</v>
      </c>
      <c r="G72" s="263">
        <v>186</v>
      </c>
      <c r="H72" s="263">
        <v>44</v>
      </c>
      <c r="I72" s="253">
        <v>5436</v>
      </c>
      <c r="J72" s="263">
        <v>987</v>
      </c>
      <c r="K72" s="263">
        <v>3038</v>
      </c>
      <c r="L72" s="263">
        <v>1138</v>
      </c>
      <c r="M72" s="263">
        <v>228</v>
      </c>
      <c r="N72" s="263">
        <v>45</v>
      </c>
    </row>
    <row r="73" spans="1:14" ht="11.1" customHeight="1" x14ac:dyDescent="0.2">
      <c r="A73" s="14" t="s">
        <v>43</v>
      </c>
      <c r="B73" s="263">
        <v>17819</v>
      </c>
      <c r="C73" s="263">
        <v>8866</v>
      </c>
      <c r="D73" s="263">
        <v>2652</v>
      </c>
      <c r="E73" s="263">
        <v>5547</v>
      </c>
      <c r="F73" s="263">
        <v>418</v>
      </c>
      <c r="G73" s="263">
        <v>205</v>
      </c>
      <c r="H73" s="263">
        <v>44</v>
      </c>
      <c r="I73" s="253">
        <v>8953</v>
      </c>
      <c r="J73" s="263">
        <v>1574</v>
      </c>
      <c r="K73" s="263">
        <v>5552</v>
      </c>
      <c r="L73" s="263">
        <v>1551</v>
      </c>
      <c r="M73" s="263">
        <v>245</v>
      </c>
      <c r="N73" s="263">
        <v>31</v>
      </c>
    </row>
    <row r="74" spans="1:14" ht="11.1" customHeight="1" x14ac:dyDescent="0.2">
      <c r="A74" s="14" t="s">
        <v>44</v>
      </c>
      <c r="B74" s="263">
        <v>50487</v>
      </c>
      <c r="C74" s="263">
        <v>24271</v>
      </c>
      <c r="D74" s="263">
        <v>7405</v>
      </c>
      <c r="E74" s="263">
        <v>14956</v>
      </c>
      <c r="F74" s="263">
        <v>1118</v>
      </c>
      <c r="G74" s="263">
        <v>741</v>
      </c>
      <c r="H74" s="263">
        <v>51</v>
      </c>
      <c r="I74" s="253">
        <v>26216</v>
      </c>
      <c r="J74" s="263">
        <v>5139</v>
      </c>
      <c r="K74" s="263">
        <v>15136</v>
      </c>
      <c r="L74" s="263">
        <v>4837</v>
      </c>
      <c r="M74" s="263">
        <v>1074</v>
      </c>
      <c r="N74" s="263">
        <v>30</v>
      </c>
    </row>
    <row r="75" spans="1:14" ht="11.1" customHeight="1" x14ac:dyDescent="0.2">
      <c r="A75" s="14" t="s">
        <v>45</v>
      </c>
      <c r="B75" s="263">
        <v>72178</v>
      </c>
      <c r="C75" s="263">
        <v>34819</v>
      </c>
      <c r="D75" s="263">
        <v>10164</v>
      </c>
      <c r="E75" s="263">
        <v>21857</v>
      </c>
      <c r="F75" s="263">
        <v>1510</v>
      </c>
      <c r="G75" s="263">
        <v>1165</v>
      </c>
      <c r="H75" s="263">
        <v>123</v>
      </c>
      <c r="I75" s="253">
        <v>37359</v>
      </c>
      <c r="J75" s="263">
        <v>7044</v>
      </c>
      <c r="K75" s="263">
        <v>22120</v>
      </c>
      <c r="L75" s="263">
        <v>6409</v>
      </c>
      <c r="M75" s="263">
        <v>1699</v>
      </c>
      <c r="N75" s="263">
        <v>87</v>
      </c>
    </row>
    <row r="76" spans="1:14" ht="11.1" customHeight="1" x14ac:dyDescent="0.2">
      <c r="A76" s="14" t="s">
        <v>46</v>
      </c>
      <c r="B76" s="263">
        <v>56560</v>
      </c>
      <c r="C76" s="263">
        <v>27425</v>
      </c>
      <c r="D76" s="263">
        <v>8430</v>
      </c>
      <c r="E76" s="263">
        <v>16895</v>
      </c>
      <c r="F76" s="263">
        <v>1126</v>
      </c>
      <c r="G76" s="263">
        <v>756</v>
      </c>
      <c r="H76" s="263">
        <v>218</v>
      </c>
      <c r="I76" s="253">
        <v>29135</v>
      </c>
      <c r="J76" s="263">
        <v>6140</v>
      </c>
      <c r="K76" s="263">
        <v>17085</v>
      </c>
      <c r="L76" s="263">
        <v>4677</v>
      </c>
      <c r="M76" s="263">
        <v>1100</v>
      </c>
      <c r="N76" s="263">
        <v>133</v>
      </c>
    </row>
    <row r="77" spans="1:14" ht="11.1" customHeight="1" x14ac:dyDescent="0.2">
      <c r="A77" s="14" t="s">
        <v>47</v>
      </c>
      <c r="B77" s="263">
        <v>32651</v>
      </c>
      <c r="C77" s="263">
        <v>15766</v>
      </c>
      <c r="D77" s="263">
        <v>4725</v>
      </c>
      <c r="E77" s="263">
        <v>9782</v>
      </c>
      <c r="F77" s="263">
        <v>688</v>
      </c>
      <c r="G77" s="263">
        <v>460</v>
      </c>
      <c r="H77" s="263">
        <v>111</v>
      </c>
      <c r="I77" s="253">
        <v>16885</v>
      </c>
      <c r="J77" s="263">
        <v>2939</v>
      </c>
      <c r="K77" s="263">
        <v>9846</v>
      </c>
      <c r="L77" s="263">
        <v>3374</v>
      </c>
      <c r="M77" s="263">
        <v>654</v>
      </c>
      <c r="N77" s="263">
        <v>72</v>
      </c>
    </row>
    <row r="78" spans="1:14" ht="18" customHeight="1" x14ac:dyDescent="0.2">
      <c r="A78" s="9" t="s">
        <v>221</v>
      </c>
      <c r="B78" s="273">
        <v>276627</v>
      </c>
      <c r="C78" s="273">
        <v>135548</v>
      </c>
      <c r="D78" s="273">
        <v>39869</v>
      </c>
      <c r="E78" s="273">
        <v>84860</v>
      </c>
      <c r="F78" s="273">
        <v>6423</v>
      </c>
      <c r="G78" s="273">
        <v>3442</v>
      </c>
      <c r="H78" s="273">
        <v>954</v>
      </c>
      <c r="I78" s="258">
        <v>141079</v>
      </c>
      <c r="J78" s="273">
        <v>26014</v>
      </c>
      <c r="K78" s="273">
        <v>85750</v>
      </c>
      <c r="L78" s="273">
        <v>23367</v>
      </c>
      <c r="M78" s="273">
        <v>5010</v>
      </c>
      <c r="N78" s="273">
        <v>938</v>
      </c>
    </row>
    <row r="79" spans="1:14" ht="11.1" customHeight="1" x14ac:dyDescent="0.2">
      <c r="A79" s="14" t="s">
        <v>48</v>
      </c>
      <c r="B79" s="263">
        <v>27797</v>
      </c>
      <c r="C79" s="263">
        <v>13773</v>
      </c>
      <c r="D79" s="263">
        <v>4162</v>
      </c>
      <c r="E79" s="263">
        <v>8368</v>
      </c>
      <c r="F79" s="263">
        <v>769</v>
      </c>
      <c r="G79" s="263">
        <v>409</v>
      </c>
      <c r="H79" s="263">
        <v>65</v>
      </c>
      <c r="I79" s="253">
        <v>14024</v>
      </c>
      <c r="J79" s="263">
        <v>2639</v>
      </c>
      <c r="K79" s="263">
        <v>8354</v>
      </c>
      <c r="L79" s="263">
        <v>2574</v>
      </c>
      <c r="M79" s="263">
        <v>402</v>
      </c>
      <c r="N79" s="263">
        <v>55</v>
      </c>
    </row>
    <row r="80" spans="1:14" ht="11.1" customHeight="1" x14ac:dyDescent="0.2">
      <c r="A80" s="14" t="s">
        <v>49</v>
      </c>
      <c r="B80" s="263">
        <v>17321</v>
      </c>
      <c r="C80" s="263">
        <v>8675</v>
      </c>
      <c r="D80" s="263">
        <v>2491</v>
      </c>
      <c r="E80" s="263">
        <v>5335</v>
      </c>
      <c r="F80" s="263">
        <v>530</v>
      </c>
      <c r="G80" s="263">
        <v>273</v>
      </c>
      <c r="H80" s="263">
        <v>46</v>
      </c>
      <c r="I80" s="253">
        <v>8646</v>
      </c>
      <c r="J80" s="263">
        <v>1225</v>
      </c>
      <c r="K80" s="263">
        <v>5355</v>
      </c>
      <c r="L80" s="263">
        <v>1808</v>
      </c>
      <c r="M80" s="263">
        <v>210</v>
      </c>
      <c r="N80" s="263">
        <v>48</v>
      </c>
    </row>
    <row r="81" spans="1:14" ht="11.1" customHeight="1" x14ac:dyDescent="0.2">
      <c r="A81" s="14" t="s">
        <v>50</v>
      </c>
      <c r="B81" s="263">
        <v>13173</v>
      </c>
      <c r="C81" s="263">
        <v>6572</v>
      </c>
      <c r="D81" s="263">
        <v>1883</v>
      </c>
      <c r="E81" s="263">
        <v>4160</v>
      </c>
      <c r="F81" s="263">
        <v>356</v>
      </c>
      <c r="G81" s="263">
        <v>157</v>
      </c>
      <c r="H81" s="263">
        <v>16</v>
      </c>
      <c r="I81" s="253">
        <v>6601</v>
      </c>
      <c r="J81" s="263">
        <v>1059</v>
      </c>
      <c r="K81" s="263">
        <v>4163</v>
      </c>
      <c r="L81" s="263">
        <v>1225</v>
      </c>
      <c r="M81" s="263">
        <v>124</v>
      </c>
      <c r="N81" s="263">
        <v>30</v>
      </c>
    </row>
    <row r="82" spans="1:14" ht="11.1" customHeight="1" x14ac:dyDescent="0.2">
      <c r="A82" s="14" t="s">
        <v>51</v>
      </c>
      <c r="B82" s="263">
        <v>16846</v>
      </c>
      <c r="C82" s="263">
        <v>8465</v>
      </c>
      <c r="D82" s="263">
        <v>2501</v>
      </c>
      <c r="E82" s="263">
        <v>5367</v>
      </c>
      <c r="F82" s="263">
        <v>423</v>
      </c>
      <c r="G82" s="263">
        <v>133</v>
      </c>
      <c r="H82" s="263">
        <v>41</v>
      </c>
      <c r="I82" s="253">
        <v>8381</v>
      </c>
      <c r="J82" s="263">
        <v>1341</v>
      </c>
      <c r="K82" s="263">
        <v>5431</v>
      </c>
      <c r="L82" s="263">
        <v>1427</v>
      </c>
      <c r="M82" s="263">
        <v>146</v>
      </c>
      <c r="N82" s="263">
        <v>36</v>
      </c>
    </row>
    <row r="83" spans="1:14" ht="11.1" customHeight="1" x14ac:dyDescent="0.2">
      <c r="A83" s="14" t="s">
        <v>52</v>
      </c>
      <c r="B83" s="263">
        <v>72020</v>
      </c>
      <c r="C83" s="263">
        <v>35134</v>
      </c>
      <c r="D83" s="263">
        <v>10390</v>
      </c>
      <c r="E83" s="263">
        <v>22159</v>
      </c>
      <c r="F83" s="263">
        <v>1511</v>
      </c>
      <c r="G83" s="263">
        <v>796</v>
      </c>
      <c r="H83" s="263">
        <v>278</v>
      </c>
      <c r="I83" s="253">
        <v>36886</v>
      </c>
      <c r="J83" s="263">
        <v>7104</v>
      </c>
      <c r="K83" s="263">
        <v>22605</v>
      </c>
      <c r="L83" s="263">
        <v>5606</v>
      </c>
      <c r="M83" s="263">
        <v>1317</v>
      </c>
      <c r="N83" s="263">
        <v>254</v>
      </c>
    </row>
    <row r="84" spans="1:14" ht="11.1" customHeight="1" x14ac:dyDescent="0.2">
      <c r="A84" s="14" t="s">
        <v>53</v>
      </c>
      <c r="B84" s="263">
        <v>14281</v>
      </c>
      <c r="C84" s="263">
        <v>7225</v>
      </c>
      <c r="D84" s="263">
        <v>2257</v>
      </c>
      <c r="E84" s="263">
        <v>4481</v>
      </c>
      <c r="F84" s="263">
        <v>377</v>
      </c>
      <c r="G84" s="263">
        <v>82</v>
      </c>
      <c r="H84" s="263">
        <v>28</v>
      </c>
      <c r="I84" s="253">
        <v>7056</v>
      </c>
      <c r="J84" s="263">
        <v>1165</v>
      </c>
      <c r="K84" s="263">
        <v>4530</v>
      </c>
      <c r="L84" s="263">
        <v>1199</v>
      </c>
      <c r="M84" s="263">
        <v>111</v>
      </c>
      <c r="N84" s="263">
        <v>51</v>
      </c>
    </row>
    <row r="85" spans="1:14" ht="11.1" customHeight="1" x14ac:dyDescent="0.2">
      <c r="A85" s="14" t="s">
        <v>54</v>
      </c>
      <c r="B85" s="263">
        <v>11481</v>
      </c>
      <c r="C85" s="263">
        <v>5704</v>
      </c>
      <c r="D85" s="263">
        <v>1734</v>
      </c>
      <c r="E85" s="263">
        <v>3624</v>
      </c>
      <c r="F85" s="263">
        <v>230</v>
      </c>
      <c r="G85" s="263">
        <v>86</v>
      </c>
      <c r="H85" s="263">
        <v>30</v>
      </c>
      <c r="I85" s="253">
        <v>5777</v>
      </c>
      <c r="J85" s="263">
        <v>1086</v>
      </c>
      <c r="K85" s="263">
        <v>3690</v>
      </c>
      <c r="L85" s="263">
        <v>835</v>
      </c>
      <c r="M85" s="263">
        <v>138</v>
      </c>
      <c r="N85" s="263">
        <v>28</v>
      </c>
    </row>
    <row r="86" spans="1:14" ht="11.1" customHeight="1" x14ac:dyDescent="0.2">
      <c r="A86" s="14" t="s">
        <v>55</v>
      </c>
      <c r="B86" s="263">
        <v>103708</v>
      </c>
      <c r="C86" s="263">
        <v>50000</v>
      </c>
      <c r="D86" s="263">
        <v>14451</v>
      </c>
      <c r="E86" s="263">
        <v>31366</v>
      </c>
      <c r="F86" s="263">
        <v>2227</v>
      </c>
      <c r="G86" s="263">
        <v>1506</v>
      </c>
      <c r="H86" s="263">
        <v>450</v>
      </c>
      <c r="I86" s="253">
        <v>53708</v>
      </c>
      <c r="J86" s="263">
        <v>10395</v>
      </c>
      <c r="K86" s="263">
        <v>31622</v>
      </c>
      <c r="L86" s="263">
        <v>8693</v>
      </c>
      <c r="M86" s="263">
        <v>2562</v>
      </c>
      <c r="N86" s="263">
        <v>436</v>
      </c>
    </row>
    <row r="87" spans="1:14" ht="18" customHeight="1" x14ac:dyDescent="0.2">
      <c r="A87" s="9" t="s">
        <v>222</v>
      </c>
      <c r="B87" s="273">
        <v>162842</v>
      </c>
      <c r="C87" s="273">
        <v>79788</v>
      </c>
      <c r="D87" s="273">
        <v>22090</v>
      </c>
      <c r="E87" s="273">
        <v>50627</v>
      </c>
      <c r="F87" s="273">
        <v>4288</v>
      </c>
      <c r="G87" s="273">
        <v>2212</v>
      </c>
      <c r="H87" s="273">
        <v>571</v>
      </c>
      <c r="I87" s="258">
        <v>83054</v>
      </c>
      <c r="J87" s="273">
        <v>14003</v>
      </c>
      <c r="K87" s="273">
        <v>50710</v>
      </c>
      <c r="L87" s="273">
        <v>14773</v>
      </c>
      <c r="M87" s="273">
        <v>3037</v>
      </c>
      <c r="N87" s="273">
        <v>531</v>
      </c>
    </row>
    <row r="88" spans="1:14" ht="11.1" customHeight="1" x14ac:dyDescent="0.2">
      <c r="A88" s="14" t="s">
        <v>56</v>
      </c>
      <c r="B88" s="263">
        <v>82435</v>
      </c>
      <c r="C88" s="263">
        <v>39854</v>
      </c>
      <c r="D88" s="263">
        <v>11031</v>
      </c>
      <c r="E88" s="263">
        <v>25364</v>
      </c>
      <c r="F88" s="263">
        <v>1886</v>
      </c>
      <c r="G88" s="263">
        <v>1209</v>
      </c>
      <c r="H88" s="263">
        <v>364</v>
      </c>
      <c r="I88" s="253">
        <v>42581</v>
      </c>
      <c r="J88" s="263">
        <v>7966</v>
      </c>
      <c r="K88" s="263">
        <v>25476</v>
      </c>
      <c r="L88" s="263">
        <v>6787</v>
      </c>
      <c r="M88" s="263">
        <v>1994</v>
      </c>
      <c r="N88" s="263">
        <v>358</v>
      </c>
    </row>
    <row r="89" spans="1:14" ht="11.1" customHeight="1" x14ac:dyDescent="0.2">
      <c r="A89" s="14" t="s">
        <v>57</v>
      </c>
      <c r="B89" s="263">
        <v>14280</v>
      </c>
      <c r="C89" s="263">
        <v>7040</v>
      </c>
      <c r="D89" s="263">
        <v>2073</v>
      </c>
      <c r="E89" s="263">
        <v>4347</v>
      </c>
      <c r="F89" s="263">
        <v>367</v>
      </c>
      <c r="G89" s="263">
        <v>204</v>
      </c>
      <c r="H89" s="263">
        <v>49</v>
      </c>
      <c r="I89" s="253">
        <v>7240</v>
      </c>
      <c r="J89" s="263">
        <v>1281</v>
      </c>
      <c r="K89" s="263">
        <v>4330</v>
      </c>
      <c r="L89" s="263">
        <v>1386</v>
      </c>
      <c r="M89" s="263">
        <v>212</v>
      </c>
      <c r="N89" s="263">
        <v>31</v>
      </c>
    </row>
    <row r="90" spans="1:14" ht="11.1" customHeight="1" x14ac:dyDescent="0.2">
      <c r="A90" s="14" t="s">
        <v>58</v>
      </c>
      <c r="B90" s="263">
        <v>12400</v>
      </c>
      <c r="C90" s="263">
        <v>6044</v>
      </c>
      <c r="D90" s="263">
        <v>1523</v>
      </c>
      <c r="E90" s="263">
        <v>3921</v>
      </c>
      <c r="F90" s="263">
        <v>392</v>
      </c>
      <c r="G90" s="263">
        <v>185</v>
      </c>
      <c r="H90" s="263">
        <v>23</v>
      </c>
      <c r="I90" s="253">
        <v>6356</v>
      </c>
      <c r="J90" s="263">
        <v>858</v>
      </c>
      <c r="K90" s="263">
        <v>3903</v>
      </c>
      <c r="L90" s="263">
        <v>1370</v>
      </c>
      <c r="M90" s="263">
        <v>192</v>
      </c>
      <c r="N90" s="263">
        <v>33</v>
      </c>
    </row>
    <row r="91" spans="1:14" ht="11.1" customHeight="1" x14ac:dyDescent="0.2">
      <c r="A91" s="14" t="s">
        <v>59</v>
      </c>
      <c r="B91" s="263">
        <v>14057</v>
      </c>
      <c r="C91" s="263">
        <v>6989</v>
      </c>
      <c r="D91" s="263">
        <v>1861</v>
      </c>
      <c r="E91" s="263">
        <v>4479</v>
      </c>
      <c r="F91" s="263">
        <v>436</v>
      </c>
      <c r="G91" s="263">
        <v>153</v>
      </c>
      <c r="H91" s="263">
        <v>60</v>
      </c>
      <c r="I91" s="253">
        <v>7068</v>
      </c>
      <c r="J91" s="263">
        <v>947</v>
      </c>
      <c r="K91" s="263">
        <v>4471</v>
      </c>
      <c r="L91" s="263">
        <v>1422</v>
      </c>
      <c r="M91" s="263">
        <v>183</v>
      </c>
      <c r="N91" s="263">
        <v>45</v>
      </c>
    </row>
    <row r="92" spans="1:14" ht="11.1" customHeight="1" x14ac:dyDescent="0.2">
      <c r="A92" s="14" t="s">
        <v>60</v>
      </c>
      <c r="B92" s="263">
        <v>12900</v>
      </c>
      <c r="C92" s="263">
        <v>6551</v>
      </c>
      <c r="D92" s="263">
        <v>1819</v>
      </c>
      <c r="E92" s="263">
        <v>4191</v>
      </c>
      <c r="F92" s="263">
        <v>414</v>
      </c>
      <c r="G92" s="263">
        <v>116</v>
      </c>
      <c r="H92" s="263">
        <v>11</v>
      </c>
      <c r="I92" s="253">
        <v>6349</v>
      </c>
      <c r="J92" s="263">
        <v>819</v>
      </c>
      <c r="K92" s="263">
        <v>4196</v>
      </c>
      <c r="L92" s="263">
        <v>1210</v>
      </c>
      <c r="M92" s="263">
        <v>109</v>
      </c>
      <c r="N92" s="263">
        <v>15</v>
      </c>
    </row>
    <row r="93" spans="1:14" ht="11.1" customHeight="1" x14ac:dyDescent="0.2">
      <c r="A93" s="14" t="s">
        <v>61</v>
      </c>
      <c r="B93" s="263">
        <v>26770</v>
      </c>
      <c r="C93" s="263">
        <v>13310</v>
      </c>
      <c r="D93" s="263">
        <v>3783</v>
      </c>
      <c r="E93" s="263">
        <v>8325</v>
      </c>
      <c r="F93" s="263">
        <v>793</v>
      </c>
      <c r="G93" s="263">
        <v>345</v>
      </c>
      <c r="H93" s="263">
        <v>64</v>
      </c>
      <c r="I93" s="253">
        <v>13460</v>
      </c>
      <c r="J93" s="263">
        <v>2132</v>
      </c>
      <c r="K93" s="263">
        <v>8334</v>
      </c>
      <c r="L93" s="263">
        <v>2598</v>
      </c>
      <c r="M93" s="263">
        <v>347</v>
      </c>
      <c r="N93" s="263">
        <v>49</v>
      </c>
    </row>
    <row r="94" spans="1:14" ht="18" customHeight="1" x14ac:dyDescent="0.2">
      <c r="A94" s="9" t="s">
        <v>223</v>
      </c>
      <c r="B94" s="273">
        <v>175297</v>
      </c>
      <c r="C94" s="273">
        <v>85297</v>
      </c>
      <c r="D94" s="273">
        <v>24588</v>
      </c>
      <c r="E94" s="273">
        <v>53211</v>
      </c>
      <c r="F94" s="273">
        <v>4203</v>
      </c>
      <c r="G94" s="273">
        <v>3080</v>
      </c>
      <c r="H94" s="273">
        <v>215</v>
      </c>
      <c r="I94" s="258">
        <v>90000</v>
      </c>
      <c r="J94" s="273">
        <v>16741</v>
      </c>
      <c r="K94" s="273">
        <v>53767</v>
      </c>
      <c r="L94" s="273">
        <v>15138</v>
      </c>
      <c r="M94" s="273">
        <v>4147</v>
      </c>
      <c r="N94" s="273">
        <v>207</v>
      </c>
    </row>
    <row r="95" spans="1:14" ht="11.1" customHeight="1" x14ac:dyDescent="0.2">
      <c r="A95" s="14" t="s">
        <v>62</v>
      </c>
      <c r="B95" s="263">
        <v>37263</v>
      </c>
      <c r="C95" s="263">
        <v>18013</v>
      </c>
      <c r="D95" s="263">
        <v>5175</v>
      </c>
      <c r="E95" s="263">
        <v>11246</v>
      </c>
      <c r="F95" s="263">
        <v>927</v>
      </c>
      <c r="G95" s="263">
        <v>630</v>
      </c>
      <c r="H95" s="263">
        <v>35</v>
      </c>
      <c r="I95" s="253">
        <v>19250</v>
      </c>
      <c r="J95" s="263">
        <v>3482</v>
      </c>
      <c r="K95" s="263">
        <v>11353</v>
      </c>
      <c r="L95" s="263">
        <v>3683</v>
      </c>
      <c r="M95" s="263">
        <v>698</v>
      </c>
      <c r="N95" s="263">
        <v>34</v>
      </c>
    </row>
    <row r="96" spans="1:14" ht="11.1" customHeight="1" x14ac:dyDescent="0.2">
      <c r="A96" s="14" t="s">
        <v>63</v>
      </c>
      <c r="B96" s="263">
        <v>90755</v>
      </c>
      <c r="C96" s="263">
        <v>44331</v>
      </c>
      <c r="D96" s="263">
        <v>13255</v>
      </c>
      <c r="E96" s="263">
        <v>27315</v>
      </c>
      <c r="F96" s="263">
        <v>2029</v>
      </c>
      <c r="G96" s="263">
        <v>1623</v>
      </c>
      <c r="H96" s="263">
        <v>109</v>
      </c>
      <c r="I96" s="253">
        <v>46424</v>
      </c>
      <c r="J96" s="263">
        <v>9222</v>
      </c>
      <c r="K96" s="263">
        <v>27626</v>
      </c>
      <c r="L96" s="263">
        <v>7155</v>
      </c>
      <c r="M96" s="263">
        <v>2314</v>
      </c>
      <c r="N96" s="263">
        <v>107</v>
      </c>
    </row>
    <row r="97" spans="1:14" ht="11.1" customHeight="1" x14ac:dyDescent="0.2">
      <c r="A97" s="14" t="s">
        <v>64</v>
      </c>
      <c r="B97" s="263">
        <v>47279</v>
      </c>
      <c r="C97" s="263">
        <v>22953</v>
      </c>
      <c r="D97" s="263">
        <v>6158</v>
      </c>
      <c r="E97" s="263">
        <v>14650</v>
      </c>
      <c r="F97" s="263">
        <v>1247</v>
      </c>
      <c r="G97" s="263">
        <v>827</v>
      </c>
      <c r="H97" s="263">
        <v>71</v>
      </c>
      <c r="I97" s="253">
        <v>24326</v>
      </c>
      <c r="J97" s="263">
        <v>4037</v>
      </c>
      <c r="K97" s="263">
        <v>14788</v>
      </c>
      <c r="L97" s="263">
        <v>4300</v>
      </c>
      <c r="M97" s="263">
        <v>1135</v>
      </c>
      <c r="N97" s="263">
        <v>66</v>
      </c>
    </row>
    <row r="98" spans="1:14" ht="18" customHeight="1" x14ac:dyDescent="0.2">
      <c r="A98" s="9" t="s">
        <v>224</v>
      </c>
      <c r="B98" s="273">
        <v>168648</v>
      </c>
      <c r="C98" s="273">
        <v>80292</v>
      </c>
      <c r="D98" s="273">
        <v>19164</v>
      </c>
      <c r="E98" s="273">
        <v>52190</v>
      </c>
      <c r="F98" s="273">
        <v>5491</v>
      </c>
      <c r="G98" s="273">
        <v>3135</v>
      </c>
      <c r="H98" s="273">
        <v>312</v>
      </c>
      <c r="I98" s="258">
        <v>88356</v>
      </c>
      <c r="J98" s="273">
        <v>13016</v>
      </c>
      <c r="K98" s="273">
        <v>53048</v>
      </c>
      <c r="L98" s="273">
        <v>17378</v>
      </c>
      <c r="M98" s="273">
        <v>4554</v>
      </c>
      <c r="N98" s="273">
        <v>360</v>
      </c>
    </row>
    <row r="99" spans="1:14" ht="11.1" customHeight="1" x14ac:dyDescent="0.2">
      <c r="A99" s="14" t="s">
        <v>65</v>
      </c>
      <c r="B99" s="263">
        <v>17154</v>
      </c>
      <c r="C99" s="263">
        <v>8084</v>
      </c>
      <c r="D99" s="263">
        <v>1670</v>
      </c>
      <c r="E99" s="263">
        <v>5434</v>
      </c>
      <c r="F99" s="263">
        <v>670</v>
      </c>
      <c r="G99" s="263">
        <v>262</v>
      </c>
      <c r="H99" s="263">
        <v>48</v>
      </c>
      <c r="I99" s="253">
        <v>9070</v>
      </c>
      <c r="J99" s="263">
        <v>1175</v>
      </c>
      <c r="K99" s="263">
        <v>5620</v>
      </c>
      <c r="L99" s="263">
        <v>1800</v>
      </c>
      <c r="M99" s="263">
        <v>413</v>
      </c>
      <c r="N99" s="263">
        <v>62</v>
      </c>
    </row>
    <row r="100" spans="1:14" ht="11.1" customHeight="1" x14ac:dyDescent="0.2">
      <c r="A100" s="14" t="s">
        <v>66</v>
      </c>
      <c r="B100" s="263">
        <v>8374</v>
      </c>
      <c r="C100" s="263">
        <v>4005</v>
      </c>
      <c r="D100" s="263">
        <v>876</v>
      </c>
      <c r="E100" s="263">
        <v>2660</v>
      </c>
      <c r="F100" s="263">
        <v>313</v>
      </c>
      <c r="G100" s="263">
        <v>144</v>
      </c>
      <c r="H100" s="263">
        <v>12</v>
      </c>
      <c r="I100" s="253">
        <v>4369</v>
      </c>
      <c r="J100" s="263">
        <v>527</v>
      </c>
      <c r="K100" s="263">
        <v>2706</v>
      </c>
      <c r="L100" s="263">
        <v>912</v>
      </c>
      <c r="M100" s="263">
        <v>203</v>
      </c>
      <c r="N100" s="263">
        <v>21</v>
      </c>
    </row>
    <row r="101" spans="1:14" ht="11.1" customHeight="1" x14ac:dyDescent="0.2">
      <c r="A101" s="14" t="s">
        <v>67</v>
      </c>
      <c r="B101" s="263">
        <v>11071</v>
      </c>
      <c r="C101" s="263">
        <v>5283</v>
      </c>
      <c r="D101" s="263">
        <v>1147</v>
      </c>
      <c r="E101" s="263">
        <v>3364</v>
      </c>
      <c r="F101" s="263">
        <v>492</v>
      </c>
      <c r="G101" s="263">
        <v>265</v>
      </c>
      <c r="H101" s="263">
        <v>15</v>
      </c>
      <c r="I101" s="253">
        <v>5788</v>
      </c>
      <c r="J101" s="263">
        <v>668</v>
      </c>
      <c r="K101" s="263">
        <v>3407</v>
      </c>
      <c r="L101" s="263">
        <v>1431</v>
      </c>
      <c r="M101" s="263">
        <v>257</v>
      </c>
      <c r="N101" s="263">
        <v>25</v>
      </c>
    </row>
    <row r="102" spans="1:14" ht="11.1" customHeight="1" x14ac:dyDescent="0.2">
      <c r="A102" s="14" t="s">
        <v>68</v>
      </c>
      <c r="B102" s="263">
        <v>12694</v>
      </c>
      <c r="C102" s="263">
        <v>6129</v>
      </c>
      <c r="D102" s="263">
        <v>1550</v>
      </c>
      <c r="E102" s="263">
        <v>3967</v>
      </c>
      <c r="F102" s="263">
        <v>402</v>
      </c>
      <c r="G102" s="263">
        <v>201</v>
      </c>
      <c r="H102" s="263">
        <v>9</v>
      </c>
      <c r="I102" s="253">
        <v>6565</v>
      </c>
      <c r="J102" s="263">
        <v>932</v>
      </c>
      <c r="K102" s="263">
        <v>4047</v>
      </c>
      <c r="L102" s="263">
        <v>1305</v>
      </c>
      <c r="M102" s="263">
        <v>272</v>
      </c>
      <c r="N102" s="263">
        <v>9</v>
      </c>
    </row>
    <row r="103" spans="1:14" ht="11.1" customHeight="1" x14ac:dyDescent="0.2">
      <c r="A103" s="14" t="s">
        <v>69</v>
      </c>
      <c r="B103" s="263">
        <v>16050</v>
      </c>
      <c r="C103" s="263">
        <v>7698</v>
      </c>
      <c r="D103" s="263">
        <v>1645</v>
      </c>
      <c r="E103" s="263">
        <v>5108</v>
      </c>
      <c r="F103" s="263">
        <v>605</v>
      </c>
      <c r="G103" s="263">
        <v>315</v>
      </c>
      <c r="H103" s="263">
        <v>25</v>
      </c>
      <c r="I103" s="253">
        <v>8352</v>
      </c>
      <c r="J103" s="263">
        <v>979</v>
      </c>
      <c r="K103" s="263">
        <v>5174</v>
      </c>
      <c r="L103" s="263">
        <v>1806</v>
      </c>
      <c r="M103" s="263">
        <v>371</v>
      </c>
      <c r="N103" s="263">
        <v>22</v>
      </c>
    </row>
    <row r="104" spans="1:14" ht="11.1" customHeight="1" x14ac:dyDescent="0.2">
      <c r="A104" s="14" t="s">
        <v>70</v>
      </c>
      <c r="B104" s="263">
        <v>11625</v>
      </c>
      <c r="C104" s="263">
        <v>5538</v>
      </c>
      <c r="D104" s="263">
        <v>1140</v>
      </c>
      <c r="E104" s="263">
        <v>3658</v>
      </c>
      <c r="F104" s="263">
        <v>494</v>
      </c>
      <c r="G104" s="263">
        <v>233</v>
      </c>
      <c r="H104" s="263">
        <v>13</v>
      </c>
      <c r="I104" s="253">
        <v>6087</v>
      </c>
      <c r="J104" s="263">
        <v>669</v>
      </c>
      <c r="K104" s="263">
        <v>3763</v>
      </c>
      <c r="L104" s="263">
        <v>1398</v>
      </c>
      <c r="M104" s="263">
        <v>239</v>
      </c>
      <c r="N104" s="263">
        <v>18</v>
      </c>
    </row>
    <row r="105" spans="1:14" ht="11.1" customHeight="1" x14ac:dyDescent="0.2">
      <c r="A105" s="14" t="s">
        <v>71</v>
      </c>
      <c r="B105" s="263">
        <v>29241</v>
      </c>
      <c r="C105" s="263">
        <v>13861</v>
      </c>
      <c r="D105" s="263">
        <v>3422</v>
      </c>
      <c r="E105" s="263">
        <v>8833</v>
      </c>
      <c r="F105" s="263">
        <v>997</v>
      </c>
      <c r="G105" s="263">
        <v>594</v>
      </c>
      <c r="H105" s="263">
        <v>15</v>
      </c>
      <c r="I105" s="253">
        <v>15380</v>
      </c>
      <c r="J105" s="263">
        <v>2388</v>
      </c>
      <c r="K105" s="263">
        <v>8966</v>
      </c>
      <c r="L105" s="263">
        <v>3205</v>
      </c>
      <c r="M105" s="263">
        <v>786</v>
      </c>
      <c r="N105" s="263">
        <v>35</v>
      </c>
    </row>
    <row r="106" spans="1:14" ht="11.1" customHeight="1" x14ac:dyDescent="0.2">
      <c r="A106" s="14" t="s">
        <v>72</v>
      </c>
      <c r="B106" s="263">
        <v>62439</v>
      </c>
      <c r="C106" s="263">
        <v>29694</v>
      </c>
      <c r="D106" s="263">
        <v>7714</v>
      </c>
      <c r="E106" s="263">
        <v>19166</v>
      </c>
      <c r="F106" s="263">
        <v>1518</v>
      </c>
      <c r="G106" s="263">
        <v>1121</v>
      </c>
      <c r="H106" s="263">
        <v>175</v>
      </c>
      <c r="I106" s="253">
        <v>32745</v>
      </c>
      <c r="J106" s="263">
        <v>5678</v>
      </c>
      <c r="K106" s="263">
        <v>19365</v>
      </c>
      <c r="L106" s="263">
        <v>5521</v>
      </c>
      <c r="M106" s="263">
        <v>2013</v>
      </c>
      <c r="N106" s="263">
        <v>168</v>
      </c>
    </row>
    <row r="107" spans="1:14" ht="18" customHeight="1" x14ac:dyDescent="0.2">
      <c r="A107" s="9" t="s">
        <v>225</v>
      </c>
      <c r="B107" s="273">
        <v>253502</v>
      </c>
      <c r="C107" s="273">
        <v>122917</v>
      </c>
      <c r="D107" s="273">
        <v>35552</v>
      </c>
      <c r="E107" s="273">
        <v>77184</v>
      </c>
      <c r="F107" s="273">
        <v>5768</v>
      </c>
      <c r="G107" s="273">
        <v>3599</v>
      </c>
      <c r="H107" s="273">
        <v>814</v>
      </c>
      <c r="I107" s="258">
        <v>130585</v>
      </c>
      <c r="J107" s="273">
        <v>25498</v>
      </c>
      <c r="K107" s="273">
        <v>77717</v>
      </c>
      <c r="L107" s="273">
        <v>20701</v>
      </c>
      <c r="M107" s="273">
        <v>5872</v>
      </c>
      <c r="N107" s="273">
        <v>797</v>
      </c>
    </row>
    <row r="108" spans="1:14" ht="11.1" customHeight="1" x14ac:dyDescent="0.2">
      <c r="A108" s="14" t="s">
        <v>73</v>
      </c>
      <c r="B108" s="263">
        <v>40545</v>
      </c>
      <c r="C108" s="263">
        <v>19591</v>
      </c>
      <c r="D108" s="263">
        <v>5709</v>
      </c>
      <c r="E108" s="263">
        <v>12188</v>
      </c>
      <c r="F108" s="263">
        <v>930</v>
      </c>
      <c r="G108" s="263">
        <v>628</v>
      </c>
      <c r="H108" s="263">
        <v>136</v>
      </c>
      <c r="I108" s="253">
        <v>20954</v>
      </c>
      <c r="J108" s="263">
        <v>4054</v>
      </c>
      <c r="K108" s="263">
        <v>12261</v>
      </c>
      <c r="L108" s="263">
        <v>3541</v>
      </c>
      <c r="M108" s="263">
        <v>962</v>
      </c>
      <c r="N108" s="263">
        <v>136</v>
      </c>
    </row>
    <row r="109" spans="1:14" ht="11.1" customHeight="1" x14ac:dyDescent="0.2">
      <c r="A109" s="14" t="s">
        <v>74</v>
      </c>
      <c r="B109" s="263">
        <v>10314</v>
      </c>
      <c r="C109" s="263">
        <v>5122</v>
      </c>
      <c r="D109" s="263">
        <v>1424</v>
      </c>
      <c r="E109" s="263">
        <v>3237</v>
      </c>
      <c r="F109" s="263">
        <v>320</v>
      </c>
      <c r="G109" s="263">
        <v>134</v>
      </c>
      <c r="H109" s="263">
        <v>7</v>
      </c>
      <c r="I109" s="253">
        <v>5192</v>
      </c>
      <c r="J109" s="263">
        <v>846</v>
      </c>
      <c r="K109" s="263">
        <v>3240</v>
      </c>
      <c r="L109" s="263">
        <v>949</v>
      </c>
      <c r="M109" s="263">
        <v>153</v>
      </c>
      <c r="N109" s="263">
        <v>4</v>
      </c>
    </row>
    <row r="110" spans="1:14" ht="11.1" customHeight="1" x14ac:dyDescent="0.2">
      <c r="A110" s="14" t="s">
        <v>75</v>
      </c>
      <c r="B110" s="263">
        <v>14056</v>
      </c>
      <c r="C110" s="263">
        <v>6902</v>
      </c>
      <c r="D110" s="263">
        <v>1815</v>
      </c>
      <c r="E110" s="263">
        <v>4432</v>
      </c>
      <c r="F110" s="263">
        <v>468</v>
      </c>
      <c r="G110" s="263">
        <v>151</v>
      </c>
      <c r="H110" s="263">
        <v>36</v>
      </c>
      <c r="I110" s="253">
        <v>7154</v>
      </c>
      <c r="J110" s="263">
        <v>1001</v>
      </c>
      <c r="K110" s="263">
        <v>4386</v>
      </c>
      <c r="L110" s="263">
        <v>1610</v>
      </c>
      <c r="M110" s="263">
        <v>121</v>
      </c>
      <c r="N110" s="263">
        <v>36</v>
      </c>
    </row>
    <row r="111" spans="1:14" ht="11.1" customHeight="1" x14ac:dyDescent="0.2">
      <c r="A111" s="14" t="s">
        <v>226</v>
      </c>
      <c r="B111" s="263">
        <v>148968</v>
      </c>
      <c r="C111" s="263">
        <v>71990</v>
      </c>
      <c r="D111" s="263">
        <v>21611</v>
      </c>
      <c r="E111" s="263">
        <v>44798</v>
      </c>
      <c r="F111" s="263">
        <v>2877</v>
      </c>
      <c r="G111" s="263">
        <v>2184</v>
      </c>
      <c r="H111" s="263">
        <v>520</v>
      </c>
      <c r="I111" s="253">
        <v>76978</v>
      </c>
      <c r="J111" s="263">
        <v>16582</v>
      </c>
      <c r="K111" s="263">
        <v>45272</v>
      </c>
      <c r="L111" s="263">
        <v>10596</v>
      </c>
      <c r="M111" s="263">
        <v>4045</v>
      </c>
      <c r="N111" s="263">
        <v>483</v>
      </c>
    </row>
    <row r="112" spans="1:14" ht="11.1" customHeight="1" x14ac:dyDescent="0.2">
      <c r="A112" s="14" t="s">
        <v>76</v>
      </c>
      <c r="B112" s="263">
        <v>6959</v>
      </c>
      <c r="C112" s="263">
        <v>3367</v>
      </c>
      <c r="D112" s="263">
        <v>871</v>
      </c>
      <c r="E112" s="263">
        <v>2192</v>
      </c>
      <c r="F112" s="263">
        <v>181</v>
      </c>
      <c r="G112" s="263">
        <v>105</v>
      </c>
      <c r="H112" s="263">
        <v>18</v>
      </c>
      <c r="I112" s="253">
        <v>3592</v>
      </c>
      <c r="J112" s="263">
        <v>552</v>
      </c>
      <c r="K112" s="263">
        <v>2194</v>
      </c>
      <c r="L112" s="263">
        <v>707</v>
      </c>
      <c r="M112" s="263">
        <v>122</v>
      </c>
      <c r="N112" s="263">
        <v>17</v>
      </c>
    </row>
    <row r="113" spans="1:14" ht="11.1" customHeight="1" x14ac:dyDescent="0.2">
      <c r="A113" s="14" t="s">
        <v>77</v>
      </c>
      <c r="B113" s="263">
        <v>11101</v>
      </c>
      <c r="C113" s="263">
        <v>5452</v>
      </c>
      <c r="D113" s="263">
        <v>1358</v>
      </c>
      <c r="E113" s="263">
        <v>3544</v>
      </c>
      <c r="F113" s="263">
        <v>368</v>
      </c>
      <c r="G113" s="263">
        <v>150</v>
      </c>
      <c r="H113" s="263">
        <v>32</v>
      </c>
      <c r="I113" s="253">
        <v>5649</v>
      </c>
      <c r="J113" s="263">
        <v>754</v>
      </c>
      <c r="K113" s="263">
        <v>3575</v>
      </c>
      <c r="L113" s="263">
        <v>1123</v>
      </c>
      <c r="M113" s="263">
        <v>158</v>
      </c>
      <c r="N113" s="263">
        <v>39</v>
      </c>
    </row>
    <row r="114" spans="1:14" ht="11.1" customHeight="1" x14ac:dyDescent="0.2">
      <c r="A114" s="14" t="s">
        <v>78</v>
      </c>
      <c r="B114" s="263">
        <v>21559</v>
      </c>
      <c r="C114" s="263">
        <v>10493</v>
      </c>
      <c r="D114" s="263">
        <v>2764</v>
      </c>
      <c r="E114" s="263">
        <v>6793</v>
      </c>
      <c r="F114" s="263">
        <v>624</v>
      </c>
      <c r="G114" s="263">
        <v>247</v>
      </c>
      <c r="H114" s="263">
        <v>65</v>
      </c>
      <c r="I114" s="253">
        <v>11066</v>
      </c>
      <c r="J114" s="263">
        <v>1709</v>
      </c>
      <c r="K114" s="263">
        <v>6789</v>
      </c>
      <c r="L114" s="263">
        <v>2175</v>
      </c>
      <c r="M114" s="263">
        <v>311</v>
      </c>
      <c r="N114" s="263">
        <v>82</v>
      </c>
    </row>
    <row r="115" spans="1:14" ht="18" customHeight="1" x14ac:dyDescent="0.2">
      <c r="A115" s="9" t="s">
        <v>227</v>
      </c>
      <c r="B115" s="273">
        <v>193216</v>
      </c>
      <c r="C115" s="273">
        <v>92716</v>
      </c>
      <c r="D115" s="273">
        <v>23003</v>
      </c>
      <c r="E115" s="273">
        <v>60876</v>
      </c>
      <c r="F115" s="273">
        <v>5634</v>
      </c>
      <c r="G115" s="273">
        <v>2785</v>
      </c>
      <c r="H115" s="273">
        <v>418</v>
      </c>
      <c r="I115" s="258">
        <v>100500</v>
      </c>
      <c r="J115" s="273">
        <v>16018</v>
      </c>
      <c r="K115" s="273">
        <v>61282</v>
      </c>
      <c r="L115" s="273">
        <v>18405</v>
      </c>
      <c r="M115" s="273">
        <v>4309</v>
      </c>
      <c r="N115" s="273">
        <v>486</v>
      </c>
    </row>
    <row r="116" spans="1:14" ht="11.1" customHeight="1" x14ac:dyDescent="0.2">
      <c r="A116" s="14" t="s">
        <v>79</v>
      </c>
      <c r="B116" s="263">
        <v>21684</v>
      </c>
      <c r="C116" s="263">
        <v>10545</v>
      </c>
      <c r="D116" s="263">
        <v>2262</v>
      </c>
      <c r="E116" s="263">
        <v>7204</v>
      </c>
      <c r="F116" s="263">
        <v>774</v>
      </c>
      <c r="G116" s="263">
        <v>268</v>
      </c>
      <c r="H116" s="263">
        <v>37</v>
      </c>
      <c r="I116" s="253">
        <v>11139</v>
      </c>
      <c r="J116" s="263">
        <v>1339</v>
      </c>
      <c r="K116" s="263">
        <v>7247</v>
      </c>
      <c r="L116" s="263">
        <v>2151</v>
      </c>
      <c r="M116" s="263">
        <v>360</v>
      </c>
      <c r="N116" s="263">
        <v>42</v>
      </c>
    </row>
    <row r="117" spans="1:14" ht="11.1" customHeight="1" x14ac:dyDescent="0.2">
      <c r="A117" s="14" t="s">
        <v>80</v>
      </c>
      <c r="B117" s="263">
        <v>60337</v>
      </c>
      <c r="C117" s="263">
        <v>29081</v>
      </c>
      <c r="D117" s="263">
        <v>7793</v>
      </c>
      <c r="E117" s="263">
        <v>18788</v>
      </c>
      <c r="F117" s="263">
        <v>1486</v>
      </c>
      <c r="G117" s="263">
        <v>892</v>
      </c>
      <c r="H117" s="263">
        <v>122</v>
      </c>
      <c r="I117" s="253">
        <v>31256</v>
      </c>
      <c r="J117" s="263">
        <v>5467</v>
      </c>
      <c r="K117" s="263">
        <v>18860</v>
      </c>
      <c r="L117" s="263">
        <v>5291</v>
      </c>
      <c r="M117" s="263">
        <v>1495</v>
      </c>
      <c r="N117" s="263">
        <v>143</v>
      </c>
    </row>
    <row r="118" spans="1:14" ht="11.1" customHeight="1" x14ac:dyDescent="0.2">
      <c r="A118" s="14" t="s">
        <v>81</v>
      </c>
      <c r="B118" s="263">
        <v>49162</v>
      </c>
      <c r="C118" s="263">
        <v>23653</v>
      </c>
      <c r="D118" s="263">
        <v>5922</v>
      </c>
      <c r="E118" s="263">
        <v>15450</v>
      </c>
      <c r="F118" s="263">
        <v>1480</v>
      </c>
      <c r="G118" s="263">
        <v>707</v>
      </c>
      <c r="H118" s="263">
        <v>94</v>
      </c>
      <c r="I118" s="253">
        <v>25509</v>
      </c>
      <c r="J118" s="263">
        <v>4306</v>
      </c>
      <c r="K118" s="263">
        <v>15576</v>
      </c>
      <c r="L118" s="263">
        <v>4406</v>
      </c>
      <c r="M118" s="263">
        <v>1094</v>
      </c>
      <c r="N118" s="263">
        <v>127</v>
      </c>
    </row>
    <row r="119" spans="1:14" ht="11.1" customHeight="1" x14ac:dyDescent="0.2">
      <c r="A119" s="14" t="s">
        <v>82</v>
      </c>
      <c r="B119" s="263">
        <v>11930</v>
      </c>
      <c r="C119" s="263">
        <v>5794</v>
      </c>
      <c r="D119" s="263">
        <v>1327</v>
      </c>
      <c r="E119" s="263">
        <v>3812</v>
      </c>
      <c r="F119" s="263">
        <v>510</v>
      </c>
      <c r="G119" s="263">
        <v>135</v>
      </c>
      <c r="H119" s="263">
        <v>10</v>
      </c>
      <c r="I119" s="253">
        <v>6136</v>
      </c>
      <c r="J119" s="263">
        <v>696</v>
      </c>
      <c r="K119" s="263">
        <v>3834</v>
      </c>
      <c r="L119" s="263">
        <v>1463</v>
      </c>
      <c r="M119" s="263">
        <v>128</v>
      </c>
      <c r="N119" s="263">
        <v>15</v>
      </c>
    </row>
    <row r="120" spans="1:14" ht="11.1" customHeight="1" x14ac:dyDescent="0.2">
      <c r="A120" s="14" t="s">
        <v>83</v>
      </c>
      <c r="B120" s="263">
        <v>21541</v>
      </c>
      <c r="C120" s="263">
        <v>10087</v>
      </c>
      <c r="D120" s="263">
        <v>2296</v>
      </c>
      <c r="E120" s="263">
        <v>6791</v>
      </c>
      <c r="F120" s="263">
        <v>629</v>
      </c>
      <c r="G120" s="263">
        <v>330</v>
      </c>
      <c r="H120" s="263">
        <v>41</v>
      </c>
      <c r="I120" s="253">
        <v>11454</v>
      </c>
      <c r="J120" s="263">
        <v>1651</v>
      </c>
      <c r="K120" s="263">
        <v>6862</v>
      </c>
      <c r="L120" s="263">
        <v>2349</v>
      </c>
      <c r="M120" s="263">
        <v>534</v>
      </c>
      <c r="N120" s="263">
        <v>58</v>
      </c>
    </row>
    <row r="121" spans="1:14" ht="11.1" customHeight="1" x14ac:dyDescent="0.2">
      <c r="A121" s="14" t="s">
        <v>84</v>
      </c>
      <c r="B121" s="263">
        <v>28562</v>
      </c>
      <c r="C121" s="263">
        <v>13556</v>
      </c>
      <c r="D121" s="263">
        <v>3403</v>
      </c>
      <c r="E121" s="263">
        <v>8831</v>
      </c>
      <c r="F121" s="263">
        <v>755</v>
      </c>
      <c r="G121" s="263">
        <v>453</v>
      </c>
      <c r="H121" s="263">
        <v>114</v>
      </c>
      <c r="I121" s="253">
        <v>15006</v>
      </c>
      <c r="J121" s="263">
        <v>2559</v>
      </c>
      <c r="K121" s="263">
        <v>8903</v>
      </c>
      <c r="L121" s="263">
        <v>2745</v>
      </c>
      <c r="M121" s="263">
        <v>698</v>
      </c>
      <c r="N121" s="263">
        <v>101</v>
      </c>
    </row>
    <row r="122" spans="1:14" ht="18" customHeight="1" x14ac:dyDescent="0.2">
      <c r="A122" s="9" t="s">
        <v>228</v>
      </c>
      <c r="B122" s="273">
        <v>124663</v>
      </c>
      <c r="C122" s="273">
        <v>60401</v>
      </c>
      <c r="D122" s="273">
        <v>16096</v>
      </c>
      <c r="E122" s="273">
        <v>38212</v>
      </c>
      <c r="F122" s="273">
        <v>3321</v>
      </c>
      <c r="G122" s="273">
        <v>2569</v>
      </c>
      <c r="H122" s="273">
        <v>203</v>
      </c>
      <c r="I122" s="258">
        <v>64262</v>
      </c>
      <c r="J122" s="273">
        <v>10825</v>
      </c>
      <c r="K122" s="273">
        <v>38276</v>
      </c>
      <c r="L122" s="273">
        <v>11245</v>
      </c>
      <c r="M122" s="273">
        <v>3754</v>
      </c>
      <c r="N122" s="273">
        <v>162</v>
      </c>
    </row>
    <row r="123" spans="1:14" ht="11.1" customHeight="1" x14ac:dyDescent="0.2">
      <c r="A123" s="14" t="s">
        <v>85</v>
      </c>
      <c r="B123" s="263">
        <v>46838</v>
      </c>
      <c r="C123" s="263">
        <v>22812</v>
      </c>
      <c r="D123" s="263">
        <v>6522</v>
      </c>
      <c r="E123" s="263">
        <v>14186</v>
      </c>
      <c r="F123" s="263">
        <v>1026</v>
      </c>
      <c r="G123" s="263">
        <v>979</v>
      </c>
      <c r="H123" s="263">
        <v>99</v>
      </c>
      <c r="I123" s="253">
        <v>24026</v>
      </c>
      <c r="J123" s="263">
        <v>4609</v>
      </c>
      <c r="K123" s="263">
        <v>14174</v>
      </c>
      <c r="L123" s="263">
        <v>3667</v>
      </c>
      <c r="M123" s="263">
        <v>1504</v>
      </c>
      <c r="N123" s="263">
        <v>72</v>
      </c>
    </row>
    <row r="124" spans="1:14" ht="11.1" customHeight="1" x14ac:dyDescent="0.2">
      <c r="A124" s="14" t="s">
        <v>86</v>
      </c>
      <c r="B124" s="263">
        <v>20410</v>
      </c>
      <c r="C124" s="263">
        <v>9877</v>
      </c>
      <c r="D124" s="263">
        <v>2545</v>
      </c>
      <c r="E124" s="263">
        <v>6464</v>
      </c>
      <c r="F124" s="263">
        <v>534</v>
      </c>
      <c r="G124" s="263">
        <v>315</v>
      </c>
      <c r="H124" s="263">
        <v>19</v>
      </c>
      <c r="I124" s="253">
        <v>10533</v>
      </c>
      <c r="J124" s="263">
        <v>1493</v>
      </c>
      <c r="K124" s="263">
        <v>6538</v>
      </c>
      <c r="L124" s="263">
        <v>2028</v>
      </c>
      <c r="M124" s="263">
        <v>456</v>
      </c>
      <c r="N124" s="263">
        <v>18</v>
      </c>
    </row>
    <row r="125" spans="1:14" ht="11.1" customHeight="1" x14ac:dyDescent="0.2">
      <c r="A125" s="14" t="s">
        <v>87</v>
      </c>
      <c r="B125" s="263">
        <v>19830</v>
      </c>
      <c r="C125" s="263">
        <v>9777</v>
      </c>
      <c r="D125" s="263">
        <v>3081</v>
      </c>
      <c r="E125" s="263">
        <v>5788</v>
      </c>
      <c r="F125" s="263">
        <v>430</v>
      </c>
      <c r="G125" s="263">
        <v>445</v>
      </c>
      <c r="H125" s="263">
        <v>33</v>
      </c>
      <c r="I125" s="253">
        <v>10053</v>
      </c>
      <c r="J125" s="263">
        <v>2041</v>
      </c>
      <c r="K125" s="263">
        <v>5831</v>
      </c>
      <c r="L125" s="263">
        <v>1540</v>
      </c>
      <c r="M125" s="263">
        <v>599</v>
      </c>
      <c r="N125" s="263">
        <v>42</v>
      </c>
    </row>
    <row r="126" spans="1:14" ht="11.1" customHeight="1" x14ac:dyDescent="0.2">
      <c r="A126" s="14" t="s">
        <v>88</v>
      </c>
      <c r="B126" s="263">
        <v>37585</v>
      </c>
      <c r="C126" s="263">
        <v>17935</v>
      </c>
      <c r="D126" s="263">
        <v>3948</v>
      </c>
      <c r="E126" s="263">
        <v>11774</v>
      </c>
      <c r="F126" s="263">
        <v>1331</v>
      </c>
      <c r="G126" s="263">
        <v>830</v>
      </c>
      <c r="H126" s="263">
        <v>52</v>
      </c>
      <c r="I126" s="253">
        <v>19650</v>
      </c>
      <c r="J126" s="263">
        <v>2682</v>
      </c>
      <c r="K126" s="263">
        <v>11733</v>
      </c>
      <c r="L126" s="263">
        <v>4010</v>
      </c>
      <c r="M126" s="263">
        <v>1195</v>
      </c>
      <c r="N126" s="263">
        <v>30</v>
      </c>
    </row>
    <row r="127" spans="1:14" ht="18" customHeight="1" x14ac:dyDescent="0.2">
      <c r="A127" s="9" t="s">
        <v>229</v>
      </c>
      <c r="B127" s="273">
        <v>120313</v>
      </c>
      <c r="C127" s="273">
        <v>57784</v>
      </c>
      <c r="D127" s="273">
        <v>13555</v>
      </c>
      <c r="E127" s="273">
        <v>37931</v>
      </c>
      <c r="F127" s="273">
        <v>4065</v>
      </c>
      <c r="G127" s="273">
        <v>2124</v>
      </c>
      <c r="H127" s="273">
        <v>109</v>
      </c>
      <c r="I127" s="258">
        <v>62529</v>
      </c>
      <c r="J127" s="273">
        <v>8854</v>
      </c>
      <c r="K127" s="273">
        <v>38003</v>
      </c>
      <c r="L127" s="273">
        <v>12358</v>
      </c>
      <c r="M127" s="273">
        <v>3216</v>
      </c>
      <c r="N127" s="273">
        <v>98</v>
      </c>
    </row>
    <row r="128" spans="1:14" ht="11.1" customHeight="1" x14ac:dyDescent="0.2">
      <c r="A128" s="14" t="s">
        <v>89</v>
      </c>
      <c r="B128" s="263">
        <v>13714</v>
      </c>
      <c r="C128" s="263">
        <v>6624</v>
      </c>
      <c r="D128" s="263">
        <v>1533</v>
      </c>
      <c r="E128" s="263">
        <v>4328</v>
      </c>
      <c r="F128" s="263">
        <v>488</v>
      </c>
      <c r="G128" s="263">
        <v>260</v>
      </c>
      <c r="H128" s="263">
        <v>15</v>
      </c>
      <c r="I128" s="253">
        <v>7090</v>
      </c>
      <c r="J128" s="263">
        <v>911</v>
      </c>
      <c r="K128" s="263">
        <v>4288</v>
      </c>
      <c r="L128" s="263">
        <v>1553</v>
      </c>
      <c r="M128" s="263">
        <v>330</v>
      </c>
      <c r="N128" s="263">
        <v>8</v>
      </c>
    </row>
    <row r="129" spans="1:14" ht="11.1" customHeight="1" x14ac:dyDescent="0.2">
      <c r="A129" s="14" t="s">
        <v>90</v>
      </c>
      <c r="B129" s="263">
        <v>57301</v>
      </c>
      <c r="C129" s="263">
        <v>27497</v>
      </c>
      <c r="D129" s="263">
        <v>6740</v>
      </c>
      <c r="E129" s="263">
        <v>17902</v>
      </c>
      <c r="F129" s="263">
        <v>1672</v>
      </c>
      <c r="G129" s="263">
        <v>1121</v>
      </c>
      <c r="H129" s="263">
        <v>62</v>
      </c>
      <c r="I129" s="253">
        <v>29804</v>
      </c>
      <c r="J129" s="263">
        <v>4630</v>
      </c>
      <c r="K129" s="263">
        <v>17934</v>
      </c>
      <c r="L129" s="263">
        <v>5459</v>
      </c>
      <c r="M129" s="263">
        <v>1718</v>
      </c>
      <c r="N129" s="263">
        <v>63</v>
      </c>
    </row>
    <row r="130" spans="1:14" ht="11.1" customHeight="1" x14ac:dyDescent="0.2">
      <c r="A130" s="14" t="s">
        <v>91</v>
      </c>
      <c r="B130" s="263">
        <v>33134</v>
      </c>
      <c r="C130" s="263">
        <v>15923</v>
      </c>
      <c r="D130" s="263">
        <v>3526</v>
      </c>
      <c r="E130" s="263">
        <v>10563</v>
      </c>
      <c r="F130" s="263">
        <v>1310</v>
      </c>
      <c r="G130" s="263">
        <v>503</v>
      </c>
      <c r="H130" s="263">
        <v>21</v>
      </c>
      <c r="I130" s="253">
        <v>17211</v>
      </c>
      <c r="J130" s="263">
        <v>2133</v>
      </c>
      <c r="K130" s="263">
        <v>10587</v>
      </c>
      <c r="L130" s="263">
        <v>3671</v>
      </c>
      <c r="M130" s="263">
        <v>803</v>
      </c>
      <c r="N130" s="263">
        <v>17</v>
      </c>
    </row>
    <row r="131" spans="1:14" ht="11.1" customHeight="1" x14ac:dyDescent="0.2">
      <c r="A131" s="14" t="s">
        <v>92</v>
      </c>
      <c r="B131" s="263">
        <v>16164</v>
      </c>
      <c r="C131" s="263">
        <v>7740</v>
      </c>
      <c r="D131" s="263">
        <v>1756</v>
      </c>
      <c r="E131" s="263">
        <v>5138</v>
      </c>
      <c r="F131" s="263">
        <v>595</v>
      </c>
      <c r="G131" s="263">
        <v>240</v>
      </c>
      <c r="H131" s="263">
        <v>11</v>
      </c>
      <c r="I131" s="253">
        <v>8424</v>
      </c>
      <c r="J131" s="263">
        <v>1180</v>
      </c>
      <c r="K131" s="263">
        <v>5194</v>
      </c>
      <c r="L131" s="263">
        <v>1675</v>
      </c>
      <c r="M131" s="263">
        <v>365</v>
      </c>
      <c r="N131" s="263">
        <v>10</v>
      </c>
    </row>
    <row r="132" spans="1:14" ht="18" customHeight="1" x14ac:dyDescent="0.2">
      <c r="A132" s="9" t="s">
        <v>230</v>
      </c>
      <c r="B132" s="273">
        <v>261246</v>
      </c>
      <c r="C132" s="273">
        <v>128210</v>
      </c>
      <c r="D132" s="273">
        <v>39327</v>
      </c>
      <c r="E132" s="273">
        <v>80821</v>
      </c>
      <c r="F132" s="273">
        <v>5541</v>
      </c>
      <c r="G132" s="273">
        <v>2125</v>
      </c>
      <c r="H132" s="273">
        <v>396</v>
      </c>
      <c r="I132" s="258">
        <v>133036</v>
      </c>
      <c r="J132" s="273">
        <v>27166</v>
      </c>
      <c r="K132" s="273">
        <v>81563</v>
      </c>
      <c r="L132" s="273">
        <v>20105</v>
      </c>
      <c r="M132" s="273">
        <v>3831</v>
      </c>
      <c r="N132" s="273">
        <v>371</v>
      </c>
    </row>
    <row r="133" spans="1:14" ht="11.1" customHeight="1" x14ac:dyDescent="0.2">
      <c r="A133" s="14" t="s">
        <v>93</v>
      </c>
      <c r="B133" s="263">
        <v>16462</v>
      </c>
      <c r="C133" s="263">
        <v>8063</v>
      </c>
      <c r="D133" s="263">
        <v>2276</v>
      </c>
      <c r="E133" s="263">
        <v>5258</v>
      </c>
      <c r="F133" s="263">
        <v>378</v>
      </c>
      <c r="G133" s="263">
        <v>147</v>
      </c>
      <c r="H133" s="263">
        <v>4</v>
      </c>
      <c r="I133" s="253">
        <v>8399</v>
      </c>
      <c r="J133" s="263">
        <v>1443</v>
      </c>
      <c r="K133" s="263">
        <v>5274</v>
      </c>
      <c r="L133" s="263">
        <v>1431</v>
      </c>
      <c r="M133" s="263">
        <v>229</v>
      </c>
      <c r="N133" s="263">
        <v>22</v>
      </c>
    </row>
    <row r="134" spans="1:14" ht="11.1" customHeight="1" x14ac:dyDescent="0.2">
      <c r="A134" s="14" t="s">
        <v>94</v>
      </c>
      <c r="B134" s="263">
        <v>24720</v>
      </c>
      <c r="C134" s="263">
        <v>12246</v>
      </c>
      <c r="D134" s="263">
        <v>3641</v>
      </c>
      <c r="E134" s="263">
        <v>7686</v>
      </c>
      <c r="F134" s="263">
        <v>617</v>
      </c>
      <c r="G134" s="263">
        <v>259</v>
      </c>
      <c r="H134" s="263">
        <v>43</v>
      </c>
      <c r="I134" s="253">
        <v>12474</v>
      </c>
      <c r="J134" s="263">
        <v>2093</v>
      </c>
      <c r="K134" s="263">
        <v>7744</v>
      </c>
      <c r="L134" s="263">
        <v>2216</v>
      </c>
      <c r="M134" s="263">
        <v>389</v>
      </c>
      <c r="N134" s="263">
        <v>32</v>
      </c>
    </row>
    <row r="135" spans="1:14" ht="11.1" customHeight="1" x14ac:dyDescent="0.2">
      <c r="A135" s="14" t="s">
        <v>95</v>
      </c>
      <c r="B135" s="263">
        <v>12099</v>
      </c>
      <c r="C135" s="263">
        <v>5908</v>
      </c>
      <c r="D135" s="263">
        <v>1643</v>
      </c>
      <c r="E135" s="263">
        <v>3787</v>
      </c>
      <c r="F135" s="263">
        <v>334</v>
      </c>
      <c r="G135" s="263">
        <v>119</v>
      </c>
      <c r="H135" s="263">
        <v>25</v>
      </c>
      <c r="I135" s="253">
        <v>6191</v>
      </c>
      <c r="J135" s="263">
        <v>998</v>
      </c>
      <c r="K135" s="263">
        <v>3795</v>
      </c>
      <c r="L135" s="263">
        <v>1221</v>
      </c>
      <c r="M135" s="263">
        <v>159</v>
      </c>
      <c r="N135" s="263">
        <v>18</v>
      </c>
    </row>
    <row r="136" spans="1:14" ht="11.1" customHeight="1" x14ac:dyDescent="0.2">
      <c r="A136" s="14" t="s">
        <v>96</v>
      </c>
      <c r="B136" s="263">
        <v>16880</v>
      </c>
      <c r="C136" s="263">
        <v>8417</v>
      </c>
      <c r="D136" s="263">
        <v>2698</v>
      </c>
      <c r="E136" s="263">
        <v>5187</v>
      </c>
      <c r="F136" s="263">
        <v>409</v>
      </c>
      <c r="G136" s="263">
        <v>103</v>
      </c>
      <c r="H136" s="263">
        <v>20</v>
      </c>
      <c r="I136" s="253">
        <v>8463</v>
      </c>
      <c r="J136" s="263">
        <v>1849</v>
      </c>
      <c r="K136" s="263">
        <v>5189</v>
      </c>
      <c r="L136" s="263">
        <v>1186</v>
      </c>
      <c r="M136" s="263">
        <v>230</v>
      </c>
      <c r="N136" s="263">
        <v>9</v>
      </c>
    </row>
    <row r="137" spans="1:14" ht="11.1" customHeight="1" x14ac:dyDescent="0.2">
      <c r="A137" s="14" t="s">
        <v>97</v>
      </c>
      <c r="B137" s="263">
        <v>27472</v>
      </c>
      <c r="C137" s="263">
        <v>13405</v>
      </c>
      <c r="D137" s="263">
        <v>3754</v>
      </c>
      <c r="E137" s="263">
        <v>8693</v>
      </c>
      <c r="F137" s="263">
        <v>686</v>
      </c>
      <c r="G137" s="263">
        <v>250</v>
      </c>
      <c r="H137" s="263">
        <v>22</v>
      </c>
      <c r="I137" s="253">
        <v>14067</v>
      </c>
      <c r="J137" s="263">
        <v>2386</v>
      </c>
      <c r="K137" s="263">
        <v>8752</v>
      </c>
      <c r="L137" s="263">
        <v>2504</v>
      </c>
      <c r="M137" s="263">
        <v>401</v>
      </c>
      <c r="N137" s="263">
        <v>24</v>
      </c>
    </row>
    <row r="138" spans="1:14" ht="11.1" customHeight="1" x14ac:dyDescent="0.2">
      <c r="A138" s="14" t="s">
        <v>98</v>
      </c>
      <c r="B138" s="263">
        <v>25272</v>
      </c>
      <c r="C138" s="263">
        <v>12418</v>
      </c>
      <c r="D138" s="263">
        <v>3905</v>
      </c>
      <c r="E138" s="263">
        <v>7873</v>
      </c>
      <c r="F138" s="263">
        <v>461</v>
      </c>
      <c r="G138" s="263">
        <v>111</v>
      </c>
      <c r="H138" s="263">
        <v>68</v>
      </c>
      <c r="I138" s="253">
        <v>12854</v>
      </c>
      <c r="J138" s="263">
        <v>2883</v>
      </c>
      <c r="K138" s="263">
        <v>7954</v>
      </c>
      <c r="L138" s="263">
        <v>1683</v>
      </c>
      <c r="M138" s="263">
        <v>281</v>
      </c>
      <c r="N138" s="263">
        <v>53</v>
      </c>
    </row>
    <row r="139" spans="1:14" ht="11.1" customHeight="1" x14ac:dyDescent="0.2">
      <c r="A139" s="14" t="s">
        <v>99</v>
      </c>
      <c r="B139" s="263">
        <v>33233</v>
      </c>
      <c r="C139" s="263">
        <v>16345</v>
      </c>
      <c r="D139" s="263">
        <v>5517</v>
      </c>
      <c r="E139" s="263">
        <v>10018</v>
      </c>
      <c r="F139" s="263">
        <v>613</v>
      </c>
      <c r="G139" s="263">
        <v>139</v>
      </c>
      <c r="H139" s="263">
        <v>58</v>
      </c>
      <c r="I139" s="253">
        <v>16888</v>
      </c>
      <c r="J139" s="263">
        <v>4111</v>
      </c>
      <c r="K139" s="263">
        <v>10116</v>
      </c>
      <c r="L139" s="263">
        <v>2284</v>
      </c>
      <c r="M139" s="263">
        <v>313</v>
      </c>
      <c r="N139" s="263">
        <v>64</v>
      </c>
    </row>
    <row r="140" spans="1:14" ht="11.1" customHeight="1" x14ac:dyDescent="0.2">
      <c r="A140" s="14" t="s">
        <v>100</v>
      </c>
      <c r="B140" s="263">
        <v>21804</v>
      </c>
      <c r="C140" s="263">
        <v>10807</v>
      </c>
      <c r="D140" s="263">
        <v>3805</v>
      </c>
      <c r="E140" s="263">
        <v>6460</v>
      </c>
      <c r="F140" s="263">
        <v>411</v>
      </c>
      <c r="G140" s="263">
        <v>68</v>
      </c>
      <c r="H140" s="263">
        <v>63</v>
      </c>
      <c r="I140" s="253">
        <v>10997</v>
      </c>
      <c r="J140" s="263">
        <v>2874</v>
      </c>
      <c r="K140" s="263">
        <v>6639</v>
      </c>
      <c r="L140" s="263">
        <v>1287</v>
      </c>
      <c r="M140" s="263">
        <v>139</v>
      </c>
      <c r="N140" s="263">
        <v>58</v>
      </c>
    </row>
    <row r="141" spans="1:14" ht="11.1" customHeight="1" x14ac:dyDescent="0.2">
      <c r="A141" s="14" t="s">
        <v>101</v>
      </c>
      <c r="B141" s="263">
        <v>69964</v>
      </c>
      <c r="C141" s="263">
        <v>33983</v>
      </c>
      <c r="D141" s="263">
        <v>10155</v>
      </c>
      <c r="E141" s="263">
        <v>21650</v>
      </c>
      <c r="F141" s="263">
        <v>1290</v>
      </c>
      <c r="G141" s="263">
        <v>808</v>
      </c>
      <c r="H141" s="263">
        <v>80</v>
      </c>
      <c r="I141" s="253">
        <v>35981</v>
      </c>
      <c r="J141" s="263">
        <v>7365</v>
      </c>
      <c r="K141" s="263">
        <v>21870</v>
      </c>
      <c r="L141" s="263">
        <v>5138</v>
      </c>
      <c r="M141" s="263">
        <v>1527</v>
      </c>
      <c r="N141" s="263">
        <v>81</v>
      </c>
    </row>
    <row r="142" spans="1:14" ht="11.1" customHeight="1" x14ac:dyDescent="0.2">
      <c r="A142" s="14" t="s">
        <v>102</v>
      </c>
      <c r="B142" s="263">
        <v>13340</v>
      </c>
      <c r="C142" s="263">
        <v>6618</v>
      </c>
      <c r="D142" s="263">
        <v>1933</v>
      </c>
      <c r="E142" s="263">
        <v>4209</v>
      </c>
      <c r="F142" s="263">
        <v>342</v>
      </c>
      <c r="G142" s="263">
        <v>121</v>
      </c>
      <c r="H142" s="263">
        <v>13</v>
      </c>
      <c r="I142" s="253">
        <v>6722</v>
      </c>
      <c r="J142" s="263">
        <v>1164</v>
      </c>
      <c r="K142" s="263">
        <v>4230</v>
      </c>
      <c r="L142" s="263">
        <v>1155</v>
      </c>
      <c r="M142" s="263">
        <v>163</v>
      </c>
      <c r="N142" s="263">
        <v>10</v>
      </c>
    </row>
    <row r="143" spans="1:14" ht="18" customHeight="1" x14ac:dyDescent="0.2">
      <c r="A143" s="9" t="s">
        <v>231</v>
      </c>
      <c r="B143" s="273">
        <v>191010</v>
      </c>
      <c r="C143" s="273">
        <v>92990</v>
      </c>
      <c r="D143" s="273">
        <v>27324</v>
      </c>
      <c r="E143" s="273">
        <v>58844</v>
      </c>
      <c r="F143" s="273">
        <v>4378</v>
      </c>
      <c r="G143" s="273">
        <v>2099</v>
      </c>
      <c r="H143" s="273">
        <v>345</v>
      </c>
      <c r="I143" s="258">
        <v>98020</v>
      </c>
      <c r="J143" s="273">
        <v>18629</v>
      </c>
      <c r="K143" s="273">
        <v>59209</v>
      </c>
      <c r="L143" s="273">
        <v>16355</v>
      </c>
      <c r="M143" s="273">
        <v>3501</v>
      </c>
      <c r="N143" s="273">
        <v>326</v>
      </c>
    </row>
    <row r="144" spans="1:14" ht="11.1" customHeight="1" x14ac:dyDescent="0.2">
      <c r="A144" s="14" t="s">
        <v>103</v>
      </c>
      <c r="B144" s="263">
        <v>40708</v>
      </c>
      <c r="C144" s="263">
        <v>19824</v>
      </c>
      <c r="D144" s="263">
        <v>5830</v>
      </c>
      <c r="E144" s="263">
        <v>12586</v>
      </c>
      <c r="F144" s="263">
        <v>932</v>
      </c>
      <c r="G144" s="263">
        <v>419</v>
      </c>
      <c r="H144" s="263">
        <v>57</v>
      </c>
      <c r="I144" s="253">
        <v>20884</v>
      </c>
      <c r="J144" s="263">
        <v>3920</v>
      </c>
      <c r="K144" s="263">
        <v>12678</v>
      </c>
      <c r="L144" s="263">
        <v>3491</v>
      </c>
      <c r="M144" s="263">
        <v>732</v>
      </c>
      <c r="N144" s="263">
        <v>63</v>
      </c>
    </row>
    <row r="145" spans="1:14" ht="11.1" customHeight="1" x14ac:dyDescent="0.2">
      <c r="A145" s="14" t="s">
        <v>104</v>
      </c>
      <c r="B145" s="263">
        <v>29854</v>
      </c>
      <c r="C145" s="263">
        <v>14983</v>
      </c>
      <c r="D145" s="263">
        <v>4610</v>
      </c>
      <c r="E145" s="263">
        <v>9423</v>
      </c>
      <c r="F145" s="263">
        <v>731</v>
      </c>
      <c r="G145" s="263">
        <v>196</v>
      </c>
      <c r="H145" s="263">
        <v>23</v>
      </c>
      <c r="I145" s="253">
        <v>14871</v>
      </c>
      <c r="J145" s="263">
        <v>2692</v>
      </c>
      <c r="K145" s="263">
        <v>9498</v>
      </c>
      <c r="L145" s="263">
        <v>2335</v>
      </c>
      <c r="M145" s="263">
        <v>311</v>
      </c>
      <c r="N145" s="263">
        <v>35</v>
      </c>
    </row>
    <row r="146" spans="1:14" ht="11.1" customHeight="1" x14ac:dyDescent="0.2">
      <c r="A146" s="14" t="s">
        <v>105</v>
      </c>
      <c r="B146" s="263">
        <v>21115</v>
      </c>
      <c r="C146" s="263">
        <v>10410</v>
      </c>
      <c r="D146" s="263">
        <v>2992</v>
      </c>
      <c r="E146" s="263">
        <v>6646</v>
      </c>
      <c r="F146" s="263">
        <v>556</v>
      </c>
      <c r="G146" s="263">
        <v>189</v>
      </c>
      <c r="H146" s="263">
        <v>27</v>
      </c>
      <c r="I146" s="253">
        <v>10705</v>
      </c>
      <c r="J146" s="263">
        <v>1602</v>
      </c>
      <c r="K146" s="263">
        <v>6648</v>
      </c>
      <c r="L146" s="263">
        <v>2189</v>
      </c>
      <c r="M146" s="263">
        <v>244</v>
      </c>
      <c r="N146" s="263">
        <v>22</v>
      </c>
    </row>
    <row r="147" spans="1:14" ht="11.1" customHeight="1" x14ac:dyDescent="0.2">
      <c r="A147" s="14" t="s">
        <v>106</v>
      </c>
      <c r="B147" s="263">
        <v>99333</v>
      </c>
      <c r="C147" s="263">
        <v>47773</v>
      </c>
      <c r="D147" s="263">
        <v>13892</v>
      </c>
      <c r="E147" s="263">
        <v>30189</v>
      </c>
      <c r="F147" s="263">
        <v>2159</v>
      </c>
      <c r="G147" s="263">
        <v>1295</v>
      </c>
      <c r="H147" s="263">
        <v>238</v>
      </c>
      <c r="I147" s="253">
        <v>51560</v>
      </c>
      <c r="J147" s="263">
        <v>10415</v>
      </c>
      <c r="K147" s="263">
        <v>30385</v>
      </c>
      <c r="L147" s="263">
        <v>8340</v>
      </c>
      <c r="M147" s="263">
        <v>2214</v>
      </c>
      <c r="N147" s="263">
        <v>206</v>
      </c>
    </row>
    <row r="148" spans="1:14" ht="18" customHeight="1" x14ac:dyDescent="0.2">
      <c r="A148" s="9" t="s">
        <v>232</v>
      </c>
      <c r="B148" s="273">
        <v>234658</v>
      </c>
      <c r="C148" s="273">
        <v>114137</v>
      </c>
      <c r="D148" s="273">
        <v>34140</v>
      </c>
      <c r="E148" s="273">
        <v>72196</v>
      </c>
      <c r="F148" s="273">
        <v>4804</v>
      </c>
      <c r="G148" s="273">
        <v>2013</v>
      </c>
      <c r="H148" s="273">
        <v>984</v>
      </c>
      <c r="I148" s="258">
        <v>120521</v>
      </c>
      <c r="J148" s="273">
        <v>25522</v>
      </c>
      <c r="K148" s="273">
        <v>73692</v>
      </c>
      <c r="L148" s="273">
        <v>16640</v>
      </c>
      <c r="M148" s="273">
        <v>3683</v>
      </c>
      <c r="N148" s="273">
        <v>984</v>
      </c>
    </row>
    <row r="149" spans="1:14" ht="11.1" customHeight="1" x14ac:dyDescent="0.2">
      <c r="A149" s="14" t="s">
        <v>107</v>
      </c>
      <c r="B149" s="263">
        <v>22374</v>
      </c>
      <c r="C149" s="263">
        <v>10716</v>
      </c>
      <c r="D149" s="263">
        <v>2852</v>
      </c>
      <c r="E149" s="263">
        <v>7071</v>
      </c>
      <c r="F149" s="263">
        <v>450</v>
      </c>
      <c r="G149" s="263">
        <v>274</v>
      </c>
      <c r="H149" s="263">
        <v>69</v>
      </c>
      <c r="I149" s="253">
        <v>11658</v>
      </c>
      <c r="J149" s="263">
        <v>2157</v>
      </c>
      <c r="K149" s="263">
        <v>7091</v>
      </c>
      <c r="L149" s="263">
        <v>1860</v>
      </c>
      <c r="M149" s="263">
        <v>475</v>
      </c>
      <c r="N149" s="263">
        <v>75</v>
      </c>
    </row>
    <row r="150" spans="1:14" ht="11.1" customHeight="1" x14ac:dyDescent="0.2">
      <c r="A150" s="14" t="s">
        <v>108</v>
      </c>
      <c r="B150" s="263">
        <v>102849</v>
      </c>
      <c r="C150" s="263">
        <v>49961</v>
      </c>
      <c r="D150" s="263">
        <v>14289</v>
      </c>
      <c r="E150" s="263">
        <v>31733</v>
      </c>
      <c r="F150" s="263">
        <v>2376</v>
      </c>
      <c r="G150" s="263">
        <v>1278</v>
      </c>
      <c r="H150" s="263">
        <v>285</v>
      </c>
      <c r="I150" s="253">
        <v>52888</v>
      </c>
      <c r="J150" s="263">
        <v>9872</v>
      </c>
      <c r="K150" s="263">
        <v>32174</v>
      </c>
      <c r="L150" s="263">
        <v>8467</v>
      </c>
      <c r="M150" s="263">
        <v>2123</v>
      </c>
      <c r="N150" s="263">
        <v>252</v>
      </c>
    </row>
    <row r="151" spans="1:14" ht="11.1" customHeight="1" x14ac:dyDescent="0.2">
      <c r="A151" s="14" t="s">
        <v>109</v>
      </c>
      <c r="B151" s="263">
        <v>64777</v>
      </c>
      <c r="C151" s="263">
        <v>31536</v>
      </c>
      <c r="D151" s="263">
        <v>9820</v>
      </c>
      <c r="E151" s="263">
        <v>19891</v>
      </c>
      <c r="F151" s="263">
        <v>993</v>
      </c>
      <c r="G151" s="263">
        <v>299</v>
      </c>
      <c r="H151" s="263">
        <v>533</v>
      </c>
      <c r="I151" s="253">
        <v>33241</v>
      </c>
      <c r="J151" s="263">
        <v>7969</v>
      </c>
      <c r="K151" s="263">
        <v>20441</v>
      </c>
      <c r="L151" s="263">
        <v>3495</v>
      </c>
      <c r="M151" s="263">
        <v>776</v>
      </c>
      <c r="N151" s="263">
        <v>560</v>
      </c>
    </row>
    <row r="152" spans="1:14" ht="11.1" customHeight="1" x14ac:dyDescent="0.2">
      <c r="A152" s="14" t="s">
        <v>110</v>
      </c>
      <c r="B152" s="263">
        <v>22850</v>
      </c>
      <c r="C152" s="263">
        <v>11350</v>
      </c>
      <c r="D152" s="263">
        <v>3164</v>
      </c>
      <c r="E152" s="263">
        <v>7419</v>
      </c>
      <c r="F152" s="263">
        <v>619</v>
      </c>
      <c r="G152" s="263">
        <v>107</v>
      </c>
      <c r="H152" s="263">
        <v>41</v>
      </c>
      <c r="I152" s="253">
        <v>11500</v>
      </c>
      <c r="J152" s="263">
        <v>2032</v>
      </c>
      <c r="K152" s="263">
        <v>7487</v>
      </c>
      <c r="L152" s="263">
        <v>1754</v>
      </c>
      <c r="M152" s="263">
        <v>173</v>
      </c>
      <c r="N152" s="263">
        <v>54</v>
      </c>
    </row>
    <row r="153" spans="1:14" ht="11.1" customHeight="1" x14ac:dyDescent="0.2">
      <c r="A153" s="14" t="s">
        <v>111</v>
      </c>
      <c r="B153" s="263">
        <v>21808</v>
      </c>
      <c r="C153" s="263">
        <v>10574</v>
      </c>
      <c r="D153" s="263">
        <v>4015</v>
      </c>
      <c r="E153" s="263">
        <v>6082</v>
      </c>
      <c r="F153" s="263">
        <v>366</v>
      </c>
      <c r="G153" s="263">
        <v>55</v>
      </c>
      <c r="H153" s="263">
        <v>56</v>
      </c>
      <c r="I153" s="253">
        <v>11234</v>
      </c>
      <c r="J153" s="263">
        <v>3492</v>
      </c>
      <c r="K153" s="263">
        <v>6499</v>
      </c>
      <c r="L153" s="263">
        <v>1064</v>
      </c>
      <c r="M153" s="263">
        <v>136</v>
      </c>
      <c r="N153" s="263">
        <v>43</v>
      </c>
    </row>
    <row r="154" spans="1:14" ht="18" customHeight="1" x14ac:dyDescent="0.2">
      <c r="A154" s="9" t="s">
        <v>233</v>
      </c>
      <c r="B154" s="273">
        <v>220876</v>
      </c>
      <c r="C154" s="273">
        <v>107180</v>
      </c>
      <c r="D154" s="273">
        <v>27778</v>
      </c>
      <c r="E154" s="273">
        <v>70746</v>
      </c>
      <c r="F154" s="273">
        <v>5959</v>
      </c>
      <c r="G154" s="273">
        <v>2373</v>
      </c>
      <c r="H154" s="273">
        <v>324</v>
      </c>
      <c r="I154" s="258">
        <v>113696</v>
      </c>
      <c r="J154" s="273">
        <v>19381</v>
      </c>
      <c r="K154" s="273">
        <v>71457</v>
      </c>
      <c r="L154" s="273">
        <v>18469</v>
      </c>
      <c r="M154" s="273">
        <v>4003</v>
      </c>
      <c r="N154" s="273">
        <v>386</v>
      </c>
    </row>
    <row r="155" spans="1:14" ht="11.1" customHeight="1" x14ac:dyDescent="0.2">
      <c r="A155" s="14" t="s">
        <v>112</v>
      </c>
      <c r="B155" s="263">
        <v>24910</v>
      </c>
      <c r="C155" s="263">
        <v>12388</v>
      </c>
      <c r="D155" s="263">
        <v>3161</v>
      </c>
      <c r="E155" s="263">
        <v>8342</v>
      </c>
      <c r="F155" s="263">
        <v>724</v>
      </c>
      <c r="G155" s="263">
        <v>128</v>
      </c>
      <c r="H155" s="263">
        <v>33</v>
      </c>
      <c r="I155" s="253">
        <v>12522</v>
      </c>
      <c r="J155" s="263">
        <v>1813</v>
      </c>
      <c r="K155" s="263">
        <v>8432</v>
      </c>
      <c r="L155" s="263">
        <v>2054</v>
      </c>
      <c r="M155" s="263">
        <v>175</v>
      </c>
      <c r="N155" s="263">
        <v>48</v>
      </c>
    </row>
    <row r="156" spans="1:14" ht="11.1" customHeight="1" x14ac:dyDescent="0.2">
      <c r="A156" s="14" t="s">
        <v>113</v>
      </c>
      <c r="B156" s="263">
        <v>15913</v>
      </c>
      <c r="C156" s="263">
        <v>8015</v>
      </c>
      <c r="D156" s="263">
        <v>2272</v>
      </c>
      <c r="E156" s="263">
        <v>5176</v>
      </c>
      <c r="F156" s="263">
        <v>484</v>
      </c>
      <c r="G156" s="263">
        <v>64</v>
      </c>
      <c r="H156" s="263">
        <v>19</v>
      </c>
      <c r="I156" s="253">
        <v>7898</v>
      </c>
      <c r="J156" s="263">
        <v>1291</v>
      </c>
      <c r="K156" s="263">
        <v>5206</v>
      </c>
      <c r="L156" s="263">
        <v>1287</v>
      </c>
      <c r="M156" s="263">
        <v>88</v>
      </c>
      <c r="N156" s="263">
        <v>26</v>
      </c>
    </row>
    <row r="157" spans="1:14" ht="11.1" customHeight="1" x14ac:dyDescent="0.2">
      <c r="A157" s="14" t="s">
        <v>114</v>
      </c>
      <c r="B157" s="263">
        <v>17146</v>
      </c>
      <c r="C157" s="263">
        <v>8345</v>
      </c>
      <c r="D157" s="263">
        <v>1882</v>
      </c>
      <c r="E157" s="263">
        <v>5583</v>
      </c>
      <c r="F157" s="263">
        <v>634</v>
      </c>
      <c r="G157" s="263">
        <v>214</v>
      </c>
      <c r="H157" s="263">
        <v>32</v>
      </c>
      <c r="I157" s="253">
        <v>8801</v>
      </c>
      <c r="J157" s="263">
        <v>1094</v>
      </c>
      <c r="K157" s="263">
        <v>5604</v>
      </c>
      <c r="L157" s="263">
        <v>1753</v>
      </c>
      <c r="M157" s="263">
        <v>275</v>
      </c>
      <c r="N157" s="263">
        <v>75</v>
      </c>
    </row>
    <row r="158" spans="1:14" ht="11.1" customHeight="1" x14ac:dyDescent="0.2">
      <c r="A158" s="14" t="s">
        <v>115</v>
      </c>
      <c r="B158" s="263">
        <v>111559</v>
      </c>
      <c r="C158" s="263">
        <v>53664</v>
      </c>
      <c r="D158" s="263">
        <v>14007</v>
      </c>
      <c r="E158" s="263">
        <v>35355</v>
      </c>
      <c r="F158" s="263">
        <v>2737</v>
      </c>
      <c r="G158" s="263">
        <v>1392</v>
      </c>
      <c r="H158" s="263">
        <v>173</v>
      </c>
      <c r="I158" s="253">
        <v>57895</v>
      </c>
      <c r="J158" s="263">
        <v>10693</v>
      </c>
      <c r="K158" s="263">
        <v>35747</v>
      </c>
      <c r="L158" s="263">
        <v>8753</v>
      </c>
      <c r="M158" s="263">
        <v>2555</v>
      </c>
      <c r="N158" s="263">
        <v>147</v>
      </c>
    </row>
    <row r="159" spans="1:14" ht="11.1" customHeight="1" x14ac:dyDescent="0.2">
      <c r="A159" s="14" t="s">
        <v>116</v>
      </c>
      <c r="B159" s="263">
        <v>42166</v>
      </c>
      <c r="C159" s="263">
        <v>20366</v>
      </c>
      <c r="D159" s="263">
        <v>5320</v>
      </c>
      <c r="E159" s="263">
        <v>13459</v>
      </c>
      <c r="F159" s="263">
        <v>1087</v>
      </c>
      <c r="G159" s="263">
        <v>444</v>
      </c>
      <c r="H159" s="263">
        <v>56</v>
      </c>
      <c r="I159" s="253">
        <v>21800</v>
      </c>
      <c r="J159" s="263">
        <v>3739</v>
      </c>
      <c r="K159" s="263">
        <v>13612</v>
      </c>
      <c r="L159" s="263">
        <v>3655</v>
      </c>
      <c r="M159" s="263">
        <v>716</v>
      </c>
      <c r="N159" s="263">
        <v>78</v>
      </c>
    </row>
    <row r="160" spans="1:14" ht="11.1" customHeight="1" x14ac:dyDescent="0.2">
      <c r="A160" s="14" t="s">
        <v>117</v>
      </c>
      <c r="B160" s="263">
        <v>9182</v>
      </c>
      <c r="C160" s="263">
        <v>4402</v>
      </c>
      <c r="D160" s="263">
        <v>1136</v>
      </c>
      <c r="E160" s="263">
        <v>2831</v>
      </c>
      <c r="F160" s="263">
        <v>293</v>
      </c>
      <c r="G160" s="263">
        <v>131</v>
      </c>
      <c r="H160" s="263">
        <v>11</v>
      </c>
      <c r="I160" s="253">
        <v>4780</v>
      </c>
      <c r="J160" s="263">
        <v>751</v>
      </c>
      <c r="K160" s="263">
        <v>2856</v>
      </c>
      <c r="L160" s="263">
        <v>967</v>
      </c>
      <c r="M160" s="263">
        <v>194</v>
      </c>
      <c r="N160" s="263">
        <v>12</v>
      </c>
    </row>
    <row r="161" spans="1:14" ht="18" customHeight="1" x14ac:dyDescent="0.2">
      <c r="A161" s="9" t="s">
        <v>234</v>
      </c>
      <c r="B161" s="273">
        <v>325035</v>
      </c>
      <c r="C161" s="273">
        <v>158892</v>
      </c>
      <c r="D161" s="273">
        <v>41712</v>
      </c>
      <c r="E161" s="273">
        <v>103793</v>
      </c>
      <c r="F161" s="273">
        <v>8921</v>
      </c>
      <c r="G161" s="273">
        <v>3914</v>
      </c>
      <c r="H161" s="273">
        <v>552</v>
      </c>
      <c r="I161" s="258">
        <v>166143</v>
      </c>
      <c r="J161" s="273">
        <v>29432</v>
      </c>
      <c r="K161" s="273">
        <v>104380</v>
      </c>
      <c r="L161" s="273">
        <v>24963</v>
      </c>
      <c r="M161" s="273">
        <v>6846</v>
      </c>
      <c r="N161" s="273">
        <v>522</v>
      </c>
    </row>
    <row r="162" spans="1:14" ht="11.1" customHeight="1" x14ac:dyDescent="0.2">
      <c r="A162" s="92" t="s">
        <v>235</v>
      </c>
      <c r="B162" s="298">
        <v>212091</v>
      </c>
      <c r="C162" s="298">
        <v>102812</v>
      </c>
      <c r="D162" s="298">
        <v>28601</v>
      </c>
      <c r="E162" s="298">
        <v>66500</v>
      </c>
      <c r="F162" s="298">
        <v>4563</v>
      </c>
      <c r="G162" s="298">
        <v>2766</v>
      </c>
      <c r="H162" s="298">
        <v>382</v>
      </c>
      <c r="I162" s="268">
        <v>109279</v>
      </c>
      <c r="J162" s="298">
        <v>21852</v>
      </c>
      <c r="K162" s="298">
        <v>67009</v>
      </c>
      <c r="L162" s="298">
        <v>14733</v>
      </c>
      <c r="M162" s="298">
        <v>5366</v>
      </c>
      <c r="N162" s="298">
        <v>319</v>
      </c>
    </row>
    <row r="163" spans="1:14" ht="11.1" customHeight="1" x14ac:dyDescent="0.2">
      <c r="A163" s="93" t="s">
        <v>201</v>
      </c>
      <c r="B163" s="263">
        <v>75373</v>
      </c>
      <c r="C163" s="263">
        <v>35300</v>
      </c>
      <c r="D163" s="263">
        <v>10367</v>
      </c>
      <c r="E163" s="263">
        <v>22394</v>
      </c>
      <c r="F163" s="263">
        <v>1370</v>
      </c>
      <c r="G163" s="263">
        <v>1022</v>
      </c>
      <c r="H163" s="263">
        <v>147</v>
      </c>
      <c r="I163" s="253">
        <v>40073</v>
      </c>
      <c r="J163" s="263">
        <v>9114</v>
      </c>
      <c r="K163" s="263">
        <v>22720</v>
      </c>
      <c r="L163" s="263">
        <v>5609</v>
      </c>
      <c r="M163" s="263">
        <v>2497</v>
      </c>
      <c r="N163" s="263">
        <v>133</v>
      </c>
    </row>
    <row r="164" spans="1:14" ht="11.1" customHeight="1" x14ac:dyDescent="0.2">
      <c r="A164" s="93" t="s">
        <v>202</v>
      </c>
      <c r="B164" s="28">
        <v>13042</v>
      </c>
      <c r="C164" s="28">
        <v>6544</v>
      </c>
      <c r="D164" s="28">
        <v>1699</v>
      </c>
      <c r="E164" s="28">
        <v>4315</v>
      </c>
      <c r="F164" s="28">
        <v>373</v>
      </c>
      <c r="G164" s="28">
        <v>136</v>
      </c>
      <c r="H164" s="28">
        <v>21</v>
      </c>
      <c r="I164" s="28">
        <v>6498</v>
      </c>
      <c r="J164" s="28">
        <v>1033</v>
      </c>
      <c r="K164" s="28">
        <v>4323</v>
      </c>
      <c r="L164" s="28">
        <v>936</v>
      </c>
      <c r="M164" s="28">
        <v>193</v>
      </c>
      <c r="N164" s="28">
        <v>13</v>
      </c>
    </row>
    <row r="165" spans="1:14" ht="11.1" customHeight="1" x14ac:dyDescent="0.2">
      <c r="A165" s="93" t="s">
        <v>203</v>
      </c>
      <c r="B165" s="28">
        <v>59964</v>
      </c>
      <c r="C165" s="28">
        <v>29320</v>
      </c>
      <c r="D165" s="28">
        <v>8028</v>
      </c>
      <c r="E165" s="28">
        <v>19140</v>
      </c>
      <c r="F165" s="28">
        <v>1235</v>
      </c>
      <c r="G165" s="28">
        <v>811</v>
      </c>
      <c r="H165" s="28">
        <v>106</v>
      </c>
      <c r="I165" s="28">
        <v>30644</v>
      </c>
      <c r="J165" s="28">
        <v>6036</v>
      </c>
      <c r="K165" s="28">
        <v>19304</v>
      </c>
      <c r="L165" s="28">
        <v>3845</v>
      </c>
      <c r="M165" s="28">
        <v>1379</v>
      </c>
      <c r="N165" s="28">
        <v>80</v>
      </c>
    </row>
    <row r="166" spans="1:14" ht="11.1" customHeight="1" x14ac:dyDescent="0.2">
      <c r="A166" s="93" t="s">
        <v>204</v>
      </c>
      <c r="B166" s="28">
        <v>35413</v>
      </c>
      <c r="C166" s="28">
        <v>17533</v>
      </c>
      <c r="D166" s="28">
        <v>4769</v>
      </c>
      <c r="E166" s="28">
        <v>11498</v>
      </c>
      <c r="F166" s="28">
        <v>802</v>
      </c>
      <c r="G166" s="28">
        <v>403</v>
      </c>
      <c r="H166" s="28">
        <v>61</v>
      </c>
      <c r="I166" s="28">
        <v>17880</v>
      </c>
      <c r="J166" s="28">
        <v>3345</v>
      </c>
      <c r="K166" s="28">
        <v>11499</v>
      </c>
      <c r="L166" s="28">
        <v>2237</v>
      </c>
      <c r="M166" s="28">
        <v>749</v>
      </c>
      <c r="N166" s="28">
        <v>50</v>
      </c>
    </row>
    <row r="167" spans="1:14" ht="11.1" customHeight="1" x14ac:dyDescent="0.2">
      <c r="A167" s="93" t="s">
        <v>205</v>
      </c>
      <c r="B167" s="28">
        <v>28299</v>
      </c>
      <c r="C167" s="28">
        <v>14115</v>
      </c>
      <c r="D167" s="28">
        <v>3738</v>
      </c>
      <c r="E167" s="28">
        <v>9153</v>
      </c>
      <c r="F167" s="28">
        <v>783</v>
      </c>
      <c r="G167" s="28">
        <v>394</v>
      </c>
      <c r="H167" s="28">
        <v>47</v>
      </c>
      <c r="I167" s="28">
        <v>14184</v>
      </c>
      <c r="J167" s="28">
        <v>2324</v>
      </c>
      <c r="K167" s="28">
        <v>9163</v>
      </c>
      <c r="L167" s="28">
        <v>2106</v>
      </c>
      <c r="M167" s="28">
        <v>548</v>
      </c>
      <c r="N167" s="28">
        <v>43</v>
      </c>
    </row>
    <row r="168" spans="1:14" ht="11.1" customHeight="1" x14ac:dyDescent="0.2">
      <c r="A168" s="14" t="s">
        <v>118</v>
      </c>
      <c r="B168" s="263">
        <v>49165</v>
      </c>
      <c r="C168" s="263">
        <v>24057</v>
      </c>
      <c r="D168" s="263">
        <v>6278</v>
      </c>
      <c r="E168" s="263">
        <v>15459</v>
      </c>
      <c r="F168" s="263">
        <v>1706</v>
      </c>
      <c r="G168" s="263">
        <v>582</v>
      </c>
      <c r="H168" s="263">
        <v>32</v>
      </c>
      <c r="I168" s="253">
        <v>25108</v>
      </c>
      <c r="J168" s="263">
        <v>4108</v>
      </c>
      <c r="K168" s="263">
        <v>15597</v>
      </c>
      <c r="L168" s="263">
        <v>4512</v>
      </c>
      <c r="M168" s="263">
        <v>834</v>
      </c>
      <c r="N168" s="263">
        <v>57</v>
      </c>
    </row>
    <row r="169" spans="1:14" ht="11.1" customHeight="1" x14ac:dyDescent="0.2">
      <c r="A169" s="14" t="s">
        <v>119</v>
      </c>
      <c r="B169" s="263">
        <v>9434</v>
      </c>
      <c r="C169" s="263">
        <v>4743</v>
      </c>
      <c r="D169" s="263">
        <v>996</v>
      </c>
      <c r="E169" s="263">
        <v>3156</v>
      </c>
      <c r="F169" s="263">
        <v>487</v>
      </c>
      <c r="G169" s="263">
        <v>68</v>
      </c>
      <c r="H169" s="263">
        <v>36</v>
      </c>
      <c r="I169" s="253">
        <v>4691</v>
      </c>
      <c r="J169" s="263">
        <v>444</v>
      </c>
      <c r="K169" s="263">
        <v>3096</v>
      </c>
      <c r="L169" s="263">
        <v>1049</v>
      </c>
      <c r="M169" s="263">
        <v>69</v>
      </c>
      <c r="N169" s="263">
        <v>33</v>
      </c>
    </row>
    <row r="170" spans="1:14" ht="11.1" customHeight="1" x14ac:dyDescent="0.2">
      <c r="A170" s="14" t="s">
        <v>120</v>
      </c>
      <c r="B170" s="263">
        <v>16327</v>
      </c>
      <c r="C170" s="263">
        <v>8338</v>
      </c>
      <c r="D170" s="263">
        <v>1849</v>
      </c>
      <c r="E170" s="263">
        <v>5755</v>
      </c>
      <c r="F170" s="263">
        <v>550</v>
      </c>
      <c r="G170" s="263">
        <v>147</v>
      </c>
      <c r="H170" s="263">
        <v>37</v>
      </c>
      <c r="I170" s="253">
        <v>7989</v>
      </c>
      <c r="J170" s="263">
        <v>926</v>
      </c>
      <c r="K170" s="263">
        <v>5764</v>
      </c>
      <c r="L170" s="263">
        <v>1092</v>
      </c>
      <c r="M170" s="263">
        <v>164</v>
      </c>
      <c r="N170" s="263">
        <v>43</v>
      </c>
    </row>
    <row r="171" spans="1:14" ht="11.1" customHeight="1" x14ac:dyDescent="0.2">
      <c r="A171" s="14" t="s">
        <v>121</v>
      </c>
      <c r="B171" s="263">
        <v>12462</v>
      </c>
      <c r="C171" s="263">
        <v>6361</v>
      </c>
      <c r="D171" s="263">
        <v>1483</v>
      </c>
      <c r="E171" s="263">
        <v>4237</v>
      </c>
      <c r="F171" s="263">
        <v>511</v>
      </c>
      <c r="G171" s="263">
        <v>101</v>
      </c>
      <c r="H171" s="263">
        <v>29</v>
      </c>
      <c r="I171" s="253">
        <v>6101</v>
      </c>
      <c r="J171" s="263">
        <v>747</v>
      </c>
      <c r="K171" s="263">
        <v>4268</v>
      </c>
      <c r="L171" s="263">
        <v>968</v>
      </c>
      <c r="M171" s="263">
        <v>94</v>
      </c>
      <c r="N171" s="263">
        <v>24</v>
      </c>
    </row>
    <row r="172" spans="1:14" ht="11.1" customHeight="1" x14ac:dyDescent="0.2">
      <c r="A172" s="14" t="s">
        <v>122</v>
      </c>
      <c r="B172" s="263">
        <v>10009</v>
      </c>
      <c r="C172" s="263">
        <v>4862</v>
      </c>
      <c r="D172" s="263">
        <v>947</v>
      </c>
      <c r="E172" s="263">
        <v>3332</v>
      </c>
      <c r="F172" s="263">
        <v>459</v>
      </c>
      <c r="G172" s="263">
        <v>117</v>
      </c>
      <c r="H172" s="263">
        <v>7</v>
      </c>
      <c r="I172" s="253">
        <v>5147</v>
      </c>
      <c r="J172" s="263">
        <v>551</v>
      </c>
      <c r="K172" s="263">
        <v>3323</v>
      </c>
      <c r="L172" s="263">
        <v>1113</v>
      </c>
      <c r="M172" s="263">
        <v>149</v>
      </c>
      <c r="N172" s="263">
        <v>11</v>
      </c>
    </row>
    <row r="173" spans="1:14" ht="11.1" customHeight="1" x14ac:dyDescent="0.2">
      <c r="A173" s="14" t="s">
        <v>123</v>
      </c>
      <c r="B173" s="263">
        <v>15547</v>
      </c>
      <c r="C173" s="263">
        <v>7719</v>
      </c>
      <c r="D173" s="263">
        <v>1558</v>
      </c>
      <c r="E173" s="263">
        <v>5354</v>
      </c>
      <c r="F173" s="263">
        <v>645</v>
      </c>
      <c r="G173" s="263">
        <v>133</v>
      </c>
      <c r="H173" s="263">
        <v>29</v>
      </c>
      <c r="I173" s="253">
        <v>7828</v>
      </c>
      <c r="J173" s="263">
        <v>804</v>
      </c>
      <c r="K173" s="263">
        <v>5323</v>
      </c>
      <c r="L173" s="263">
        <v>1496</v>
      </c>
      <c r="M173" s="263">
        <v>170</v>
      </c>
      <c r="N173" s="263">
        <v>35</v>
      </c>
    </row>
    <row r="174" spans="1:14" ht="18" customHeight="1" x14ac:dyDescent="0.2">
      <c r="A174" s="9" t="s">
        <v>236</v>
      </c>
      <c r="B174" s="273">
        <v>85438</v>
      </c>
      <c r="C174" s="273">
        <v>42307</v>
      </c>
      <c r="D174" s="273">
        <v>10950</v>
      </c>
      <c r="E174" s="273">
        <v>27539</v>
      </c>
      <c r="F174" s="273">
        <v>2770</v>
      </c>
      <c r="G174" s="273">
        <v>749</v>
      </c>
      <c r="H174" s="273">
        <v>299</v>
      </c>
      <c r="I174" s="258">
        <v>43131</v>
      </c>
      <c r="J174" s="273">
        <v>6540</v>
      </c>
      <c r="K174" s="273">
        <v>27654</v>
      </c>
      <c r="L174" s="273">
        <v>7507</v>
      </c>
      <c r="M174" s="273">
        <v>1127</v>
      </c>
      <c r="N174" s="273">
        <v>303</v>
      </c>
    </row>
    <row r="175" spans="1:14" ht="11.1" customHeight="1" x14ac:dyDescent="0.2">
      <c r="A175" s="14" t="s">
        <v>124</v>
      </c>
      <c r="B175" s="263">
        <v>11788</v>
      </c>
      <c r="C175" s="263">
        <v>5803</v>
      </c>
      <c r="D175" s="263">
        <v>1422</v>
      </c>
      <c r="E175" s="263">
        <v>3758</v>
      </c>
      <c r="F175" s="263">
        <v>478</v>
      </c>
      <c r="G175" s="263">
        <v>105</v>
      </c>
      <c r="H175" s="263">
        <v>40</v>
      </c>
      <c r="I175" s="253">
        <v>5985</v>
      </c>
      <c r="J175" s="263">
        <v>829</v>
      </c>
      <c r="K175" s="263">
        <v>3786</v>
      </c>
      <c r="L175" s="263">
        <v>1198</v>
      </c>
      <c r="M175" s="263">
        <v>133</v>
      </c>
      <c r="N175" s="263">
        <v>39</v>
      </c>
    </row>
    <row r="176" spans="1:14" ht="11.1" customHeight="1" x14ac:dyDescent="0.2">
      <c r="A176" s="14" t="s">
        <v>125</v>
      </c>
      <c r="B176" s="263">
        <v>15212</v>
      </c>
      <c r="C176" s="263">
        <v>7697</v>
      </c>
      <c r="D176" s="263">
        <v>1705</v>
      </c>
      <c r="E176" s="263">
        <v>5303</v>
      </c>
      <c r="F176" s="263">
        <v>545</v>
      </c>
      <c r="G176" s="263">
        <v>112</v>
      </c>
      <c r="H176" s="263">
        <v>32</v>
      </c>
      <c r="I176" s="253">
        <v>7515</v>
      </c>
      <c r="J176" s="263">
        <v>784</v>
      </c>
      <c r="K176" s="263">
        <v>5357</v>
      </c>
      <c r="L176" s="263">
        <v>1211</v>
      </c>
      <c r="M176" s="263">
        <v>122</v>
      </c>
      <c r="N176" s="263">
        <v>41</v>
      </c>
    </row>
    <row r="177" spans="1:14" ht="11.1" customHeight="1" x14ac:dyDescent="0.2">
      <c r="A177" s="14" t="s">
        <v>126</v>
      </c>
      <c r="B177" s="263">
        <v>18167</v>
      </c>
      <c r="C177" s="263">
        <v>9104</v>
      </c>
      <c r="D177" s="263">
        <v>2733</v>
      </c>
      <c r="E177" s="263">
        <v>5585</v>
      </c>
      <c r="F177" s="263">
        <v>555</v>
      </c>
      <c r="G177" s="263">
        <v>167</v>
      </c>
      <c r="H177" s="263">
        <v>64</v>
      </c>
      <c r="I177" s="253">
        <v>9063</v>
      </c>
      <c r="J177" s="263">
        <v>1591</v>
      </c>
      <c r="K177" s="263">
        <v>5569</v>
      </c>
      <c r="L177" s="263">
        <v>1619</v>
      </c>
      <c r="M177" s="263">
        <v>227</v>
      </c>
      <c r="N177" s="263">
        <v>57</v>
      </c>
    </row>
    <row r="178" spans="1:14" ht="11.1" customHeight="1" x14ac:dyDescent="0.2">
      <c r="A178" s="14" t="s">
        <v>127</v>
      </c>
      <c r="B178" s="263">
        <v>40271</v>
      </c>
      <c r="C178" s="263">
        <v>19703</v>
      </c>
      <c r="D178" s="263">
        <v>5090</v>
      </c>
      <c r="E178" s="263">
        <v>12893</v>
      </c>
      <c r="F178" s="263">
        <v>1192</v>
      </c>
      <c r="G178" s="263">
        <v>365</v>
      </c>
      <c r="H178" s="263">
        <v>163</v>
      </c>
      <c r="I178" s="253">
        <v>20568</v>
      </c>
      <c r="J178" s="263">
        <v>3336</v>
      </c>
      <c r="K178" s="263">
        <v>12942</v>
      </c>
      <c r="L178" s="263">
        <v>3479</v>
      </c>
      <c r="M178" s="263">
        <v>645</v>
      </c>
      <c r="N178" s="263">
        <v>166</v>
      </c>
    </row>
    <row r="179" spans="1:14" ht="18" customHeight="1" x14ac:dyDescent="0.2">
      <c r="A179" s="9" t="s">
        <v>237</v>
      </c>
      <c r="B179" s="273">
        <v>91205</v>
      </c>
      <c r="C179" s="273">
        <v>45708</v>
      </c>
      <c r="D179" s="273">
        <v>11526</v>
      </c>
      <c r="E179" s="273">
        <v>30016</v>
      </c>
      <c r="F179" s="273">
        <v>3186</v>
      </c>
      <c r="G179" s="273">
        <v>851</v>
      </c>
      <c r="H179" s="273">
        <v>129</v>
      </c>
      <c r="I179" s="258">
        <v>45497</v>
      </c>
      <c r="J179" s="273">
        <v>6825</v>
      </c>
      <c r="K179" s="273">
        <v>30069</v>
      </c>
      <c r="L179" s="273">
        <v>7321</v>
      </c>
      <c r="M179" s="273">
        <v>1163</v>
      </c>
      <c r="N179" s="273">
        <v>119</v>
      </c>
    </row>
    <row r="180" spans="1:14" ht="11.1" customHeight="1" x14ac:dyDescent="0.2">
      <c r="A180" s="14" t="s">
        <v>128</v>
      </c>
      <c r="B180" s="263">
        <v>14038</v>
      </c>
      <c r="C180" s="263">
        <v>7051</v>
      </c>
      <c r="D180" s="263">
        <v>1628</v>
      </c>
      <c r="E180" s="263">
        <v>4646</v>
      </c>
      <c r="F180" s="263">
        <v>646</v>
      </c>
      <c r="G180" s="263">
        <v>101</v>
      </c>
      <c r="H180" s="263">
        <v>30</v>
      </c>
      <c r="I180" s="253">
        <v>6987</v>
      </c>
      <c r="J180" s="263">
        <v>881</v>
      </c>
      <c r="K180" s="263">
        <v>4675</v>
      </c>
      <c r="L180" s="263">
        <v>1290</v>
      </c>
      <c r="M180" s="263">
        <v>119</v>
      </c>
      <c r="N180" s="263">
        <v>22</v>
      </c>
    </row>
    <row r="181" spans="1:14" ht="11.1" customHeight="1" x14ac:dyDescent="0.2">
      <c r="A181" s="14" t="s">
        <v>129</v>
      </c>
      <c r="B181" s="263">
        <v>12441</v>
      </c>
      <c r="C181" s="263">
        <v>6265</v>
      </c>
      <c r="D181" s="263">
        <v>1565</v>
      </c>
      <c r="E181" s="263">
        <v>4032</v>
      </c>
      <c r="F181" s="263">
        <v>535</v>
      </c>
      <c r="G181" s="263">
        <v>104</v>
      </c>
      <c r="H181" s="263">
        <v>29</v>
      </c>
      <c r="I181" s="253">
        <v>6176</v>
      </c>
      <c r="J181" s="263">
        <v>838</v>
      </c>
      <c r="K181" s="263">
        <v>4016</v>
      </c>
      <c r="L181" s="263">
        <v>1164</v>
      </c>
      <c r="M181" s="263">
        <v>130</v>
      </c>
      <c r="N181" s="263">
        <v>28</v>
      </c>
    </row>
    <row r="182" spans="1:14" ht="11.1" customHeight="1" x14ac:dyDescent="0.2">
      <c r="A182" s="14" t="s">
        <v>130</v>
      </c>
      <c r="B182" s="263">
        <v>10214</v>
      </c>
      <c r="C182" s="263">
        <v>5134</v>
      </c>
      <c r="D182" s="263">
        <v>1328</v>
      </c>
      <c r="E182" s="263">
        <v>3292</v>
      </c>
      <c r="F182" s="263">
        <v>385</v>
      </c>
      <c r="G182" s="263">
        <v>104</v>
      </c>
      <c r="H182" s="263">
        <v>25</v>
      </c>
      <c r="I182" s="253">
        <v>5080</v>
      </c>
      <c r="J182" s="263">
        <v>785</v>
      </c>
      <c r="K182" s="263">
        <v>3270</v>
      </c>
      <c r="L182" s="263">
        <v>897</v>
      </c>
      <c r="M182" s="263">
        <v>114</v>
      </c>
      <c r="N182" s="263">
        <v>14</v>
      </c>
    </row>
    <row r="183" spans="1:14" ht="11.1" customHeight="1" x14ac:dyDescent="0.2">
      <c r="A183" s="14" t="s">
        <v>131</v>
      </c>
      <c r="B183" s="263">
        <v>54512</v>
      </c>
      <c r="C183" s="263">
        <v>27258</v>
      </c>
      <c r="D183" s="263">
        <v>7005</v>
      </c>
      <c r="E183" s="263">
        <v>18046</v>
      </c>
      <c r="F183" s="263">
        <v>1620</v>
      </c>
      <c r="G183" s="263">
        <v>542</v>
      </c>
      <c r="H183" s="263">
        <v>45</v>
      </c>
      <c r="I183" s="253">
        <v>27254</v>
      </c>
      <c r="J183" s="263">
        <v>4321</v>
      </c>
      <c r="K183" s="263">
        <v>18108</v>
      </c>
      <c r="L183" s="263">
        <v>3970</v>
      </c>
      <c r="M183" s="263">
        <v>800</v>
      </c>
      <c r="N183" s="263">
        <v>55</v>
      </c>
    </row>
    <row r="184" spans="1:14" ht="18" customHeight="1" x14ac:dyDescent="0.2">
      <c r="A184" s="9" t="s">
        <v>238</v>
      </c>
      <c r="B184" s="273">
        <v>200993</v>
      </c>
      <c r="C184" s="273">
        <v>99298</v>
      </c>
      <c r="D184" s="273">
        <v>24656</v>
      </c>
      <c r="E184" s="273">
        <v>66985</v>
      </c>
      <c r="F184" s="273">
        <v>5781</v>
      </c>
      <c r="G184" s="273">
        <v>1742</v>
      </c>
      <c r="H184" s="273">
        <v>134</v>
      </c>
      <c r="I184" s="258">
        <v>101695</v>
      </c>
      <c r="J184" s="273">
        <v>15805</v>
      </c>
      <c r="K184" s="273">
        <v>67668</v>
      </c>
      <c r="L184" s="273">
        <v>15167</v>
      </c>
      <c r="M184" s="273">
        <v>2920</v>
      </c>
      <c r="N184" s="273">
        <v>135</v>
      </c>
    </row>
    <row r="185" spans="1:14" ht="11.1" customHeight="1" x14ac:dyDescent="0.2">
      <c r="A185" s="14" t="s">
        <v>132</v>
      </c>
      <c r="B185" s="263">
        <v>10948</v>
      </c>
      <c r="C185" s="263">
        <v>5462</v>
      </c>
      <c r="D185" s="263">
        <v>1123</v>
      </c>
      <c r="E185" s="263">
        <v>3800</v>
      </c>
      <c r="F185" s="263">
        <v>420</v>
      </c>
      <c r="G185" s="263">
        <v>102</v>
      </c>
      <c r="H185" s="263">
        <v>17</v>
      </c>
      <c r="I185" s="253">
        <v>5486</v>
      </c>
      <c r="J185" s="263">
        <v>580</v>
      </c>
      <c r="K185" s="263">
        <v>3803</v>
      </c>
      <c r="L185" s="263">
        <v>965</v>
      </c>
      <c r="M185" s="263">
        <v>127</v>
      </c>
      <c r="N185" s="263">
        <v>11</v>
      </c>
    </row>
    <row r="186" spans="1:14" ht="11.1" customHeight="1" x14ac:dyDescent="0.2">
      <c r="A186" s="14" t="s">
        <v>133</v>
      </c>
      <c r="B186" s="263">
        <v>27801</v>
      </c>
      <c r="C186" s="263">
        <v>13796</v>
      </c>
      <c r="D186" s="263">
        <v>3396</v>
      </c>
      <c r="E186" s="263">
        <v>9499</v>
      </c>
      <c r="F186" s="263">
        <v>714</v>
      </c>
      <c r="G186" s="263">
        <v>173</v>
      </c>
      <c r="H186" s="263">
        <v>14</v>
      </c>
      <c r="I186" s="253">
        <v>14005</v>
      </c>
      <c r="J186" s="263">
        <v>2041</v>
      </c>
      <c r="K186" s="263">
        <v>9581</v>
      </c>
      <c r="L186" s="263">
        <v>2090</v>
      </c>
      <c r="M186" s="263">
        <v>264</v>
      </c>
      <c r="N186" s="263">
        <v>29</v>
      </c>
    </row>
    <row r="187" spans="1:14" ht="11.1" customHeight="1" x14ac:dyDescent="0.2">
      <c r="A187" s="14" t="s">
        <v>134</v>
      </c>
      <c r="B187" s="263">
        <v>20576</v>
      </c>
      <c r="C187" s="263">
        <v>10261</v>
      </c>
      <c r="D187" s="263">
        <v>2332</v>
      </c>
      <c r="E187" s="263">
        <v>7071</v>
      </c>
      <c r="F187" s="263">
        <v>660</v>
      </c>
      <c r="G187" s="263">
        <v>178</v>
      </c>
      <c r="H187" s="263">
        <v>20</v>
      </c>
      <c r="I187" s="253">
        <v>10315</v>
      </c>
      <c r="J187" s="263">
        <v>1303</v>
      </c>
      <c r="K187" s="263">
        <v>7198</v>
      </c>
      <c r="L187" s="263">
        <v>1500</v>
      </c>
      <c r="M187" s="263">
        <v>293</v>
      </c>
      <c r="N187" s="263">
        <v>21</v>
      </c>
    </row>
    <row r="188" spans="1:14" ht="11.1" customHeight="1" x14ac:dyDescent="0.2">
      <c r="A188" s="14" t="s">
        <v>135</v>
      </c>
      <c r="B188" s="263">
        <v>130554</v>
      </c>
      <c r="C188" s="263">
        <v>64263</v>
      </c>
      <c r="D188" s="263">
        <v>16081</v>
      </c>
      <c r="E188" s="263">
        <v>43281</v>
      </c>
      <c r="F188" s="263">
        <v>3659</v>
      </c>
      <c r="G188" s="263">
        <v>1186</v>
      </c>
      <c r="H188" s="263">
        <v>56</v>
      </c>
      <c r="I188" s="253">
        <v>66291</v>
      </c>
      <c r="J188" s="263">
        <v>10874</v>
      </c>
      <c r="K188" s="263">
        <v>43759</v>
      </c>
      <c r="L188" s="263">
        <v>9477</v>
      </c>
      <c r="M188" s="263">
        <v>2121</v>
      </c>
      <c r="N188" s="263">
        <v>60</v>
      </c>
    </row>
    <row r="189" spans="1:14" ht="11.1" customHeight="1" x14ac:dyDescent="0.2">
      <c r="A189" s="14" t="s">
        <v>136</v>
      </c>
      <c r="B189" s="263">
        <v>8754</v>
      </c>
      <c r="C189" s="263">
        <v>4364</v>
      </c>
      <c r="D189" s="263">
        <v>1357</v>
      </c>
      <c r="E189" s="263">
        <v>2659</v>
      </c>
      <c r="F189" s="263">
        <v>248</v>
      </c>
      <c r="G189" s="263">
        <v>73</v>
      </c>
      <c r="H189" s="263">
        <v>27</v>
      </c>
      <c r="I189" s="253">
        <v>4390</v>
      </c>
      <c r="J189" s="263">
        <v>812</v>
      </c>
      <c r="K189" s="263">
        <v>2656</v>
      </c>
      <c r="L189" s="263">
        <v>826</v>
      </c>
      <c r="M189" s="263">
        <v>87</v>
      </c>
      <c r="N189" s="263">
        <v>9</v>
      </c>
    </row>
    <row r="190" spans="1:14" ht="11.1" customHeight="1" x14ac:dyDescent="0.2">
      <c r="A190" s="14" t="s">
        <v>137</v>
      </c>
      <c r="B190" s="263">
        <v>2360</v>
      </c>
      <c r="C190" s="263">
        <v>1152</v>
      </c>
      <c r="D190" s="263">
        <v>367</v>
      </c>
      <c r="E190" s="263">
        <v>675</v>
      </c>
      <c r="F190" s="263">
        <v>80</v>
      </c>
      <c r="G190" s="263">
        <v>30</v>
      </c>
      <c r="H190" s="263" t="s">
        <v>3</v>
      </c>
      <c r="I190" s="253">
        <v>1208</v>
      </c>
      <c r="J190" s="263">
        <v>195</v>
      </c>
      <c r="K190" s="263">
        <v>671</v>
      </c>
      <c r="L190" s="263">
        <v>309</v>
      </c>
      <c r="M190" s="263">
        <v>28</v>
      </c>
      <c r="N190" s="263">
        <v>5</v>
      </c>
    </row>
    <row r="191" spans="1:14" ht="18" customHeight="1" x14ac:dyDescent="0.2">
      <c r="A191" s="9" t="s">
        <v>239</v>
      </c>
      <c r="B191" s="273">
        <v>178685</v>
      </c>
      <c r="C191" s="273">
        <v>88288</v>
      </c>
      <c r="D191" s="273">
        <v>25106</v>
      </c>
      <c r="E191" s="273">
        <v>57722</v>
      </c>
      <c r="F191" s="273">
        <v>4206</v>
      </c>
      <c r="G191" s="273">
        <v>1036</v>
      </c>
      <c r="H191" s="273">
        <v>218</v>
      </c>
      <c r="I191" s="258">
        <v>90397</v>
      </c>
      <c r="J191" s="273">
        <v>17613</v>
      </c>
      <c r="K191" s="273">
        <v>59094</v>
      </c>
      <c r="L191" s="273">
        <v>11699</v>
      </c>
      <c r="M191" s="273">
        <v>1787</v>
      </c>
      <c r="N191" s="273">
        <v>204</v>
      </c>
    </row>
    <row r="192" spans="1:14" ht="11.1" customHeight="1" x14ac:dyDescent="0.2">
      <c r="A192" s="14" t="s">
        <v>138</v>
      </c>
      <c r="B192" s="263">
        <v>8461</v>
      </c>
      <c r="C192" s="263">
        <v>4276</v>
      </c>
      <c r="D192" s="263">
        <v>1252</v>
      </c>
      <c r="E192" s="263">
        <v>2619</v>
      </c>
      <c r="F192" s="263">
        <v>324</v>
      </c>
      <c r="G192" s="263">
        <v>57</v>
      </c>
      <c r="H192" s="263">
        <v>24</v>
      </c>
      <c r="I192" s="253">
        <v>4185</v>
      </c>
      <c r="J192" s="263">
        <v>673</v>
      </c>
      <c r="K192" s="263">
        <v>2635</v>
      </c>
      <c r="L192" s="263">
        <v>790</v>
      </c>
      <c r="M192" s="263">
        <v>70</v>
      </c>
      <c r="N192" s="263">
        <v>17</v>
      </c>
    </row>
    <row r="193" spans="1:14" ht="11.1" customHeight="1" x14ac:dyDescent="0.2">
      <c r="A193" s="14" t="s">
        <v>139</v>
      </c>
      <c r="B193" s="263">
        <v>31549</v>
      </c>
      <c r="C193" s="263">
        <v>15633</v>
      </c>
      <c r="D193" s="263">
        <v>4545</v>
      </c>
      <c r="E193" s="263">
        <v>10201</v>
      </c>
      <c r="F193" s="263">
        <v>723</v>
      </c>
      <c r="G193" s="263">
        <v>99</v>
      </c>
      <c r="H193" s="263">
        <v>65</v>
      </c>
      <c r="I193" s="253">
        <v>15916</v>
      </c>
      <c r="J193" s="263">
        <v>3318</v>
      </c>
      <c r="K193" s="263">
        <v>10617</v>
      </c>
      <c r="L193" s="263">
        <v>1780</v>
      </c>
      <c r="M193" s="263">
        <v>151</v>
      </c>
      <c r="N193" s="263">
        <v>50</v>
      </c>
    </row>
    <row r="194" spans="1:14" ht="11.1" customHeight="1" x14ac:dyDescent="0.2">
      <c r="A194" s="14" t="s">
        <v>140</v>
      </c>
      <c r="B194" s="263">
        <v>19989</v>
      </c>
      <c r="C194" s="263">
        <v>9869</v>
      </c>
      <c r="D194" s="263">
        <v>2656</v>
      </c>
      <c r="E194" s="263">
        <v>6549</v>
      </c>
      <c r="F194" s="263">
        <v>541</v>
      </c>
      <c r="G194" s="263">
        <v>116</v>
      </c>
      <c r="H194" s="263">
        <v>7</v>
      </c>
      <c r="I194" s="253">
        <v>10120</v>
      </c>
      <c r="J194" s="263">
        <v>1723</v>
      </c>
      <c r="K194" s="263">
        <v>6616</v>
      </c>
      <c r="L194" s="263">
        <v>1547</v>
      </c>
      <c r="M194" s="263">
        <v>214</v>
      </c>
      <c r="N194" s="263">
        <v>20</v>
      </c>
    </row>
    <row r="195" spans="1:14" ht="11.1" customHeight="1" x14ac:dyDescent="0.2">
      <c r="A195" s="14" t="s">
        <v>141</v>
      </c>
      <c r="B195" s="263">
        <v>71193</v>
      </c>
      <c r="C195" s="263">
        <v>35136</v>
      </c>
      <c r="D195" s="263">
        <v>9604</v>
      </c>
      <c r="E195" s="263">
        <v>23342</v>
      </c>
      <c r="F195" s="263">
        <v>1573</v>
      </c>
      <c r="G195" s="263">
        <v>547</v>
      </c>
      <c r="H195" s="263">
        <v>70</v>
      </c>
      <c r="I195" s="253">
        <v>36057</v>
      </c>
      <c r="J195" s="263">
        <v>6819</v>
      </c>
      <c r="K195" s="263">
        <v>23532</v>
      </c>
      <c r="L195" s="263">
        <v>4584</v>
      </c>
      <c r="M195" s="263">
        <v>1040</v>
      </c>
      <c r="N195" s="263">
        <v>82</v>
      </c>
    </row>
    <row r="196" spans="1:14" ht="11.1" customHeight="1" x14ac:dyDescent="0.2">
      <c r="A196" s="14" t="s">
        <v>142</v>
      </c>
      <c r="B196" s="263">
        <v>23873</v>
      </c>
      <c r="C196" s="263">
        <v>11669</v>
      </c>
      <c r="D196" s="263">
        <v>3768</v>
      </c>
      <c r="E196" s="263">
        <v>7453</v>
      </c>
      <c r="F196" s="263">
        <v>382</v>
      </c>
      <c r="G196" s="263">
        <v>35</v>
      </c>
      <c r="H196" s="263">
        <v>31</v>
      </c>
      <c r="I196" s="253">
        <v>12204</v>
      </c>
      <c r="J196" s="263">
        <v>2973</v>
      </c>
      <c r="K196" s="263">
        <v>8054</v>
      </c>
      <c r="L196" s="263">
        <v>1122</v>
      </c>
      <c r="M196" s="263">
        <v>34</v>
      </c>
      <c r="N196" s="263">
        <v>21</v>
      </c>
    </row>
    <row r="197" spans="1:14" ht="11.1" customHeight="1" x14ac:dyDescent="0.2">
      <c r="A197" s="14" t="s">
        <v>143</v>
      </c>
      <c r="B197" s="263">
        <v>18483</v>
      </c>
      <c r="C197" s="263">
        <v>9037</v>
      </c>
      <c r="D197" s="263">
        <v>2439</v>
      </c>
      <c r="E197" s="263">
        <v>5939</v>
      </c>
      <c r="F197" s="263">
        <v>488</v>
      </c>
      <c r="G197" s="263">
        <v>156</v>
      </c>
      <c r="H197" s="263">
        <v>15</v>
      </c>
      <c r="I197" s="253">
        <v>9446</v>
      </c>
      <c r="J197" s="263">
        <v>1687</v>
      </c>
      <c r="K197" s="263">
        <v>6029</v>
      </c>
      <c r="L197" s="263">
        <v>1484</v>
      </c>
      <c r="M197" s="263">
        <v>238</v>
      </c>
      <c r="N197" s="263">
        <v>8</v>
      </c>
    </row>
    <row r="198" spans="1:14" ht="11.1" customHeight="1" x14ac:dyDescent="0.2">
      <c r="A198" s="14" t="s">
        <v>144</v>
      </c>
      <c r="B198" s="263">
        <v>5137</v>
      </c>
      <c r="C198" s="263">
        <v>2668</v>
      </c>
      <c r="D198" s="263">
        <v>842</v>
      </c>
      <c r="E198" s="263">
        <v>1619</v>
      </c>
      <c r="F198" s="263">
        <v>175</v>
      </c>
      <c r="G198" s="263">
        <v>26</v>
      </c>
      <c r="H198" s="263">
        <v>6</v>
      </c>
      <c r="I198" s="253">
        <v>2469</v>
      </c>
      <c r="J198" s="263">
        <v>420</v>
      </c>
      <c r="K198" s="263">
        <v>1611</v>
      </c>
      <c r="L198" s="263">
        <v>392</v>
      </c>
      <c r="M198" s="263">
        <v>40</v>
      </c>
      <c r="N198" s="263">
        <v>6</v>
      </c>
    </row>
  </sheetData>
  <mergeCells count="5">
    <mergeCell ref="B3:B4"/>
    <mergeCell ref="C3:H3"/>
    <mergeCell ref="A1:N1"/>
    <mergeCell ref="I3:N3"/>
    <mergeCell ref="A3:A4"/>
  </mergeCells>
  <printOptions horizontalCentered="1"/>
  <pageMargins left="0.59055118110236227" right="0.59055118110236227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3" manualBreakCount="3">
    <brk id="51" max="16383" man="1"/>
    <brk id="97" max="16383" man="1"/>
    <brk id="14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1"/>
  <sheetViews>
    <sheetView zoomScaleNormal="100" zoomScaleSheetLayoutView="100" workbookViewId="0">
      <pane ySplit="7" topLeftCell="A8" activePane="bottomLeft" state="frozen"/>
      <selection pane="bottomLeft" activeCell="A3" sqref="A3:A7"/>
    </sheetView>
  </sheetViews>
  <sheetFormatPr defaultRowHeight="11.25" x14ac:dyDescent="0.2"/>
  <cols>
    <col min="1" max="1" width="21.7109375" style="17" customWidth="1"/>
    <col min="2" max="2" width="5.5703125" style="17" customWidth="1"/>
    <col min="3" max="9" width="5" style="17" customWidth="1"/>
    <col min="10" max="10" width="4.5703125" style="17" customWidth="1"/>
    <col min="11" max="11" width="6.7109375" style="17" customWidth="1"/>
    <col min="12" max="12" width="5.42578125" style="17" customWidth="1"/>
    <col min="13" max="13" width="6.7109375" style="17" customWidth="1"/>
    <col min="14" max="14" width="4.28515625" style="17" customWidth="1"/>
    <col min="15" max="15" width="4.7109375" style="17" customWidth="1"/>
    <col min="16" max="16384" width="9.140625" style="17"/>
  </cols>
  <sheetData>
    <row r="1" spans="1:15" s="146" customFormat="1" ht="12.75" x14ac:dyDescent="0.2">
      <c r="A1" s="854" t="s">
        <v>583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</row>
    <row r="2" spans="1:15" ht="9.9499999999999993" customHeight="1" thickBot="1" x14ac:dyDescent="0.25">
      <c r="A2" s="161"/>
    </row>
    <row r="3" spans="1:15" ht="21.95" customHeight="1" x14ac:dyDescent="0.2">
      <c r="A3" s="866" t="s">
        <v>274</v>
      </c>
      <c r="B3" s="864" t="s">
        <v>582</v>
      </c>
      <c r="C3" s="904"/>
      <c r="D3" s="905" t="s">
        <v>581</v>
      </c>
      <c r="E3" s="906"/>
      <c r="F3" s="906"/>
      <c r="G3" s="907"/>
      <c r="H3" s="902" t="s">
        <v>580</v>
      </c>
      <c r="I3" s="903"/>
      <c r="J3" s="903"/>
      <c r="K3" s="903"/>
      <c r="L3" s="903"/>
      <c r="M3" s="903"/>
      <c r="N3" s="903"/>
      <c r="O3" s="903"/>
    </row>
    <row r="4" spans="1:15" ht="14.1" customHeight="1" x14ac:dyDescent="0.2">
      <c r="A4" s="910"/>
      <c r="B4" s="900" t="s">
        <v>265</v>
      </c>
      <c r="C4" s="900" t="s">
        <v>571</v>
      </c>
      <c r="D4" s="900" t="s">
        <v>265</v>
      </c>
      <c r="E4" s="900" t="s">
        <v>571</v>
      </c>
      <c r="F4" s="900" t="s">
        <v>579</v>
      </c>
      <c r="G4" s="900"/>
      <c r="H4" s="900" t="s">
        <v>265</v>
      </c>
      <c r="I4" s="897" t="s">
        <v>571</v>
      </c>
      <c r="J4" s="908" t="s">
        <v>578</v>
      </c>
      <c r="K4" s="909"/>
      <c r="L4" s="909"/>
      <c r="M4" s="909"/>
      <c r="N4" s="909"/>
      <c r="O4" s="909"/>
    </row>
    <row r="5" spans="1:15" ht="20.100000000000001" customHeight="1" x14ac:dyDescent="0.2">
      <c r="A5" s="910"/>
      <c r="B5" s="901"/>
      <c r="C5" s="901"/>
      <c r="D5" s="901"/>
      <c r="E5" s="901"/>
      <c r="F5" s="863"/>
      <c r="G5" s="863"/>
      <c r="H5" s="901"/>
      <c r="I5" s="898"/>
      <c r="J5" s="900" t="s">
        <v>577</v>
      </c>
      <c r="K5" s="900" t="s">
        <v>576</v>
      </c>
      <c r="L5" s="900" t="s">
        <v>575</v>
      </c>
      <c r="M5" s="900" t="s">
        <v>574</v>
      </c>
      <c r="N5" s="900" t="s">
        <v>573</v>
      </c>
      <c r="O5" s="911" t="s">
        <v>572</v>
      </c>
    </row>
    <row r="6" spans="1:15" ht="12.75" customHeight="1" x14ac:dyDescent="0.2">
      <c r="A6" s="910"/>
      <c r="B6" s="901"/>
      <c r="C6" s="901"/>
      <c r="D6" s="901"/>
      <c r="E6" s="901"/>
      <c r="F6" s="901" t="s">
        <v>265</v>
      </c>
      <c r="G6" s="901" t="s">
        <v>571</v>
      </c>
      <c r="H6" s="901"/>
      <c r="I6" s="898"/>
      <c r="J6" s="901"/>
      <c r="K6" s="901"/>
      <c r="L6" s="901"/>
      <c r="M6" s="901"/>
      <c r="N6" s="901"/>
      <c r="O6" s="912"/>
    </row>
    <row r="7" spans="1:15" ht="19.5" customHeight="1" x14ac:dyDescent="0.2">
      <c r="A7" s="867"/>
      <c r="B7" s="863"/>
      <c r="C7" s="863"/>
      <c r="D7" s="863"/>
      <c r="E7" s="863"/>
      <c r="F7" s="863"/>
      <c r="G7" s="863"/>
      <c r="H7" s="863"/>
      <c r="I7" s="899"/>
      <c r="J7" s="863"/>
      <c r="K7" s="863"/>
      <c r="L7" s="863"/>
      <c r="M7" s="863"/>
      <c r="N7" s="863"/>
      <c r="O7" s="913"/>
    </row>
    <row r="8" spans="1:15" ht="18" customHeight="1" x14ac:dyDescent="0.2">
      <c r="A8" s="145" t="s">
        <v>1</v>
      </c>
      <c r="B8" s="306">
        <v>817052</v>
      </c>
      <c r="C8" s="273">
        <v>396830</v>
      </c>
      <c r="D8" s="273">
        <v>529236</v>
      </c>
      <c r="E8" s="273">
        <v>223646</v>
      </c>
      <c r="F8" s="273">
        <v>487703</v>
      </c>
      <c r="G8" s="273">
        <v>212660</v>
      </c>
      <c r="H8" s="273">
        <v>287816</v>
      </c>
      <c r="I8" s="258">
        <v>173184</v>
      </c>
      <c r="J8" s="273">
        <v>56947</v>
      </c>
      <c r="K8" s="273">
        <v>53994</v>
      </c>
      <c r="L8" s="273">
        <v>68147</v>
      </c>
      <c r="M8" s="273">
        <v>22361</v>
      </c>
      <c r="N8" s="273">
        <v>8599</v>
      </c>
      <c r="O8" s="273">
        <v>77768</v>
      </c>
    </row>
    <row r="9" spans="1:15" ht="11.1" customHeight="1" x14ac:dyDescent="0.2">
      <c r="A9" s="9" t="s">
        <v>210</v>
      </c>
      <c r="B9" s="303">
        <v>601905</v>
      </c>
      <c r="C9" s="273">
        <v>295844</v>
      </c>
      <c r="D9" s="273">
        <v>403730</v>
      </c>
      <c r="E9" s="273">
        <v>178036</v>
      </c>
      <c r="F9" s="273">
        <v>387143</v>
      </c>
      <c r="G9" s="273">
        <v>173047</v>
      </c>
      <c r="H9" s="273">
        <v>198175</v>
      </c>
      <c r="I9" s="258">
        <v>117808</v>
      </c>
      <c r="J9" s="273">
        <v>35842</v>
      </c>
      <c r="K9" s="273">
        <v>38621</v>
      </c>
      <c r="L9" s="273">
        <v>46844</v>
      </c>
      <c r="M9" s="273">
        <v>14468</v>
      </c>
      <c r="N9" s="273">
        <v>5429</v>
      </c>
      <c r="O9" s="273">
        <v>56971</v>
      </c>
    </row>
    <row r="10" spans="1:15" ht="11.1" customHeight="1" x14ac:dyDescent="0.2">
      <c r="A10" s="9" t="s">
        <v>211</v>
      </c>
      <c r="B10" s="303">
        <v>215147</v>
      </c>
      <c r="C10" s="273">
        <v>100986</v>
      </c>
      <c r="D10" s="273">
        <v>125506</v>
      </c>
      <c r="E10" s="273">
        <v>45610</v>
      </c>
      <c r="F10" s="273">
        <v>100560</v>
      </c>
      <c r="G10" s="273">
        <v>39613</v>
      </c>
      <c r="H10" s="273">
        <v>89641</v>
      </c>
      <c r="I10" s="258">
        <v>55376</v>
      </c>
      <c r="J10" s="273">
        <v>21105</v>
      </c>
      <c r="K10" s="273">
        <v>15373</v>
      </c>
      <c r="L10" s="273">
        <v>21303</v>
      </c>
      <c r="M10" s="273">
        <v>7893</v>
      </c>
      <c r="N10" s="273">
        <v>3170</v>
      </c>
      <c r="O10" s="273">
        <v>20797</v>
      </c>
    </row>
    <row r="11" spans="1:15" ht="18" customHeight="1" x14ac:dyDescent="0.2">
      <c r="A11" s="9" t="s">
        <v>212</v>
      </c>
      <c r="B11" s="303">
        <v>35629</v>
      </c>
      <c r="C11" s="273">
        <v>17292</v>
      </c>
      <c r="D11" s="273">
        <v>23041</v>
      </c>
      <c r="E11" s="273">
        <v>9758</v>
      </c>
      <c r="F11" s="273">
        <v>19569</v>
      </c>
      <c r="G11" s="273">
        <v>8296</v>
      </c>
      <c r="H11" s="273">
        <v>12588</v>
      </c>
      <c r="I11" s="258">
        <v>7534</v>
      </c>
      <c r="J11" s="273">
        <v>2531</v>
      </c>
      <c r="K11" s="273">
        <v>1896</v>
      </c>
      <c r="L11" s="273">
        <v>2792</v>
      </c>
      <c r="M11" s="273">
        <v>1181</v>
      </c>
      <c r="N11" s="273">
        <v>607</v>
      </c>
      <c r="O11" s="273">
        <v>3581</v>
      </c>
    </row>
    <row r="12" spans="1:15" ht="11.1" customHeight="1" x14ac:dyDescent="0.2">
      <c r="A12" s="14" t="s">
        <v>177</v>
      </c>
      <c r="B12" s="302">
        <v>1864</v>
      </c>
      <c r="C12" s="263">
        <v>879</v>
      </c>
      <c r="D12" s="263">
        <v>1411</v>
      </c>
      <c r="E12" s="263">
        <v>610</v>
      </c>
      <c r="F12" s="263">
        <v>1345</v>
      </c>
      <c r="G12" s="263">
        <v>591</v>
      </c>
      <c r="H12" s="263">
        <v>453</v>
      </c>
      <c r="I12" s="253">
        <v>269</v>
      </c>
      <c r="J12" s="263">
        <v>101</v>
      </c>
      <c r="K12" s="263">
        <v>46</v>
      </c>
      <c r="L12" s="263">
        <v>88</v>
      </c>
      <c r="M12" s="263">
        <v>55</v>
      </c>
      <c r="N12" s="263">
        <v>14</v>
      </c>
      <c r="O12" s="263">
        <v>149</v>
      </c>
    </row>
    <row r="13" spans="1:15" ht="11.1" customHeight="1" x14ac:dyDescent="0.2">
      <c r="A13" s="14" t="s">
        <v>178</v>
      </c>
      <c r="B13" s="302">
        <v>743</v>
      </c>
      <c r="C13" s="263">
        <v>379</v>
      </c>
      <c r="D13" s="263">
        <v>426</v>
      </c>
      <c r="E13" s="263">
        <v>181</v>
      </c>
      <c r="F13" s="263">
        <v>235</v>
      </c>
      <c r="G13" s="263">
        <v>83</v>
      </c>
      <c r="H13" s="263">
        <v>317</v>
      </c>
      <c r="I13" s="253">
        <v>198</v>
      </c>
      <c r="J13" s="263">
        <v>63</v>
      </c>
      <c r="K13" s="263">
        <v>30</v>
      </c>
      <c r="L13" s="263">
        <v>63</v>
      </c>
      <c r="M13" s="263">
        <v>28</v>
      </c>
      <c r="N13" s="263">
        <v>39</v>
      </c>
      <c r="O13" s="263">
        <v>94</v>
      </c>
    </row>
    <row r="14" spans="1:15" ht="11.1" customHeight="1" x14ac:dyDescent="0.2">
      <c r="A14" s="14" t="s">
        <v>179</v>
      </c>
      <c r="B14" s="302">
        <v>117</v>
      </c>
      <c r="C14" s="263">
        <v>55</v>
      </c>
      <c r="D14" s="263">
        <v>46</v>
      </c>
      <c r="E14" s="263">
        <v>25</v>
      </c>
      <c r="F14" s="263">
        <v>22</v>
      </c>
      <c r="G14" s="263">
        <v>8</v>
      </c>
      <c r="H14" s="263">
        <v>71</v>
      </c>
      <c r="I14" s="253">
        <v>30</v>
      </c>
      <c r="J14" s="263">
        <v>2</v>
      </c>
      <c r="K14" s="263">
        <v>5</v>
      </c>
      <c r="L14" s="263">
        <v>19</v>
      </c>
      <c r="M14" s="263">
        <v>9</v>
      </c>
      <c r="N14" s="263">
        <v>22</v>
      </c>
      <c r="O14" s="263">
        <v>14</v>
      </c>
    </row>
    <row r="15" spans="1:15" ht="11.1" customHeight="1" x14ac:dyDescent="0.2">
      <c r="A15" s="14" t="s">
        <v>180</v>
      </c>
      <c r="B15" s="302">
        <v>6366</v>
      </c>
      <c r="C15" s="263">
        <v>3014</v>
      </c>
      <c r="D15" s="263">
        <v>3931</v>
      </c>
      <c r="E15" s="263">
        <v>1515</v>
      </c>
      <c r="F15" s="263">
        <v>3659</v>
      </c>
      <c r="G15" s="263">
        <v>1408</v>
      </c>
      <c r="H15" s="263">
        <v>2435</v>
      </c>
      <c r="I15" s="253">
        <v>1499</v>
      </c>
      <c r="J15" s="263">
        <v>596</v>
      </c>
      <c r="K15" s="263">
        <v>394</v>
      </c>
      <c r="L15" s="263">
        <v>511</v>
      </c>
      <c r="M15" s="263">
        <v>213</v>
      </c>
      <c r="N15" s="263">
        <v>70</v>
      </c>
      <c r="O15" s="263">
        <v>651</v>
      </c>
    </row>
    <row r="16" spans="1:15" ht="11.1" customHeight="1" x14ac:dyDescent="0.2">
      <c r="A16" s="14" t="s">
        <v>181</v>
      </c>
      <c r="B16" s="302">
        <v>629</v>
      </c>
      <c r="C16" s="263">
        <v>301</v>
      </c>
      <c r="D16" s="263">
        <v>296</v>
      </c>
      <c r="E16" s="263">
        <v>109</v>
      </c>
      <c r="F16" s="263">
        <v>176</v>
      </c>
      <c r="G16" s="263">
        <v>46</v>
      </c>
      <c r="H16" s="263">
        <v>333</v>
      </c>
      <c r="I16" s="253">
        <v>192</v>
      </c>
      <c r="J16" s="263">
        <v>63</v>
      </c>
      <c r="K16" s="263">
        <v>42</v>
      </c>
      <c r="L16" s="263">
        <v>71</v>
      </c>
      <c r="M16" s="263">
        <v>29</v>
      </c>
      <c r="N16" s="263">
        <v>37</v>
      </c>
      <c r="O16" s="263">
        <v>91</v>
      </c>
    </row>
    <row r="17" spans="1:15" ht="11.1" customHeight="1" x14ac:dyDescent="0.2">
      <c r="A17" s="14" t="s">
        <v>182</v>
      </c>
      <c r="B17" s="304">
        <v>1263</v>
      </c>
      <c r="C17" s="28">
        <v>568</v>
      </c>
      <c r="D17" s="28">
        <v>681</v>
      </c>
      <c r="E17" s="28">
        <v>238</v>
      </c>
      <c r="F17" s="28">
        <v>415</v>
      </c>
      <c r="G17" s="28">
        <v>116</v>
      </c>
      <c r="H17" s="28">
        <v>582</v>
      </c>
      <c r="I17" s="28">
        <v>330</v>
      </c>
      <c r="J17" s="28">
        <v>127</v>
      </c>
      <c r="K17" s="28">
        <v>86</v>
      </c>
      <c r="L17" s="28">
        <v>150</v>
      </c>
      <c r="M17" s="28">
        <v>50</v>
      </c>
      <c r="N17" s="28">
        <v>45</v>
      </c>
      <c r="O17" s="28">
        <v>124</v>
      </c>
    </row>
    <row r="18" spans="1:15" ht="11.1" customHeight="1" x14ac:dyDescent="0.2">
      <c r="A18" s="14" t="s">
        <v>183</v>
      </c>
      <c r="B18" s="302">
        <v>2316</v>
      </c>
      <c r="C18" s="263">
        <v>1291</v>
      </c>
      <c r="D18" s="263">
        <v>1735</v>
      </c>
      <c r="E18" s="263">
        <v>914</v>
      </c>
      <c r="F18" s="263">
        <v>1615</v>
      </c>
      <c r="G18" s="263">
        <v>859</v>
      </c>
      <c r="H18" s="263">
        <v>581</v>
      </c>
      <c r="I18" s="253">
        <v>377</v>
      </c>
      <c r="J18" s="263">
        <v>142</v>
      </c>
      <c r="K18" s="263">
        <v>88</v>
      </c>
      <c r="L18" s="263">
        <v>101</v>
      </c>
      <c r="M18" s="263">
        <v>50</v>
      </c>
      <c r="N18" s="263">
        <v>16</v>
      </c>
      <c r="O18" s="263">
        <v>184</v>
      </c>
    </row>
    <row r="19" spans="1:15" ht="11.1" customHeight="1" x14ac:dyDescent="0.2">
      <c r="A19" s="14" t="s">
        <v>184</v>
      </c>
      <c r="B19" s="302">
        <v>5212</v>
      </c>
      <c r="C19" s="263">
        <v>2560</v>
      </c>
      <c r="D19" s="263">
        <v>3595</v>
      </c>
      <c r="E19" s="263">
        <v>1585</v>
      </c>
      <c r="F19" s="263">
        <v>3469</v>
      </c>
      <c r="G19" s="263">
        <v>1541</v>
      </c>
      <c r="H19" s="263">
        <v>1617</v>
      </c>
      <c r="I19" s="253">
        <v>975</v>
      </c>
      <c r="J19" s="263">
        <v>286</v>
      </c>
      <c r="K19" s="263">
        <v>242</v>
      </c>
      <c r="L19" s="263">
        <v>386</v>
      </c>
      <c r="M19" s="263">
        <v>147</v>
      </c>
      <c r="N19" s="263">
        <v>55</v>
      </c>
      <c r="O19" s="263">
        <v>501</v>
      </c>
    </row>
    <row r="20" spans="1:15" ht="11.1" customHeight="1" x14ac:dyDescent="0.2">
      <c r="A20" s="14" t="s">
        <v>185</v>
      </c>
      <c r="B20" s="302">
        <v>548</v>
      </c>
      <c r="C20" s="263">
        <v>260</v>
      </c>
      <c r="D20" s="263">
        <v>255</v>
      </c>
      <c r="E20" s="263">
        <v>106</v>
      </c>
      <c r="F20" s="263">
        <v>79</v>
      </c>
      <c r="G20" s="263">
        <v>14</v>
      </c>
      <c r="H20" s="263">
        <v>293</v>
      </c>
      <c r="I20" s="253">
        <v>154</v>
      </c>
      <c r="J20" s="263">
        <v>31</v>
      </c>
      <c r="K20" s="263">
        <v>39</v>
      </c>
      <c r="L20" s="263">
        <v>60</v>
      </c>
      <c r="M20" s="263">
        <v>31</v>
      </c>
      <c r="N20" s="263">
        <v>39</v>
      </c>
      <c r="O20" s="263">
        <v>93</v>
      </c>
    </row>
    <row r="21" spans="1:15" ht="11.1" customHeight="1" x14ac:dyDescent="0.2">
      <c r="A21" s="14" t="s">
        <v>186</v>
      </c>
      <c r="B21" s="302">
        <v>7340</v>
      </c>
      <c r="C21" s="263">
        <v>3541</v>
      </c>
      <c r="D21" s="263">
        <v>4837</v>
      </c>
      <c r="E21" s="263">
        <v>2033</v>
      </c>
      <c r="F21" s="263">
        <v>4455</v>
      </c>
      <c r="G21" s="263">
        <v>1892</v>
      </c>
      <c r="H21" s="263">
        <v>2503</v>
      </c>
      <c r="I21" s="253">
        <v>1508</v>
      </c>
      <c r="J21" s="263">
        <v>521</v>
      </c>
      <c r="K21" s="263">
        <v>399</v>
      </c>
      <c r="L21" s="263">
        <v>542</v>
      </c>
      <c r="M21" s="263">
        <v>221</v>
      </c>
      <c r="N21" s="263">
        <v>80</v>
      </c>
      <c r="O21" s="263">
        <v>740</v>
      </c>
    </row>
    <row r="22" spans="1:15" ht="11.1" customHeight="1" x14ac:dyDescent="0.2">
      <c r="A22" s="14" t="s">
        <v>187</v>
      </c>
      <c r="B22" s="302">
        <v>4206</v>
      </c>
      <c r="C22" s="263">
        <v>2078</v>
      </c>
      <c r="D22" s="263">
        <v>2659</v>
      </c>
      <c r="E22" s="263">
        <v>1171</v>
      </c>
      <c r="F22" s="263">
        <v>1680</v>
      </c>
      <c r="G22" s="263">
        <v>737</v>
      </c>
      <c r="H22" s="263">
        <v>1547</v>
      </c>
      <c r="I22" s="253">
        <v>907</v>
      </c>
      <c r="J22" s="263">
        <v>270</v>
      </c>
      <c r="K22" s="263">
        <v>265</v>
      </c>
      <c r="L22" s="263">
        <v>361</v>
      </c>
      <c r="M22" s="263">
        <v>157</v>
      </c>
      <c r="N22" s="263">
        <v>69</v>
      </c>
      <c r="O22" s="263">
        <v>425</v>
      </c>
    </row>
    <row r="23" spans="1:15" ht="11.1" customHeight="1" x14ac:dyDescent="0.2">
      <c r="A23" s="14" t="s">
        <v>188</v>
      </c>
      <c r="B23" s="302">
        <v>267</v>
      </c>
      <c r="C23" s="263">
        <v>131</v>
      </c>
      <c r="D23" s="263">
        <v>124</v>
      </c>
      <c r="E23" s="263">
        <v>47</v>
      </c>
      <c r="F23" s="263">
        <v>41</v>
      </c>
      <c r="G23" s="263">
        <v>8</v>
      </c>
      <c r="H23" s="263">
        <v>143</v>
      </c>
      <c r="I23" s="253">
        <v>84</v>
      </c>
      <c r="J23" s="263">
        <v>19</v>
      </c>
      <c r="K23" s="263">
        <v>16</v>
      </c>
      <c r="L23" s="263">
        <v>34</v>
      </c>
      <c r="M23" s="263">
        <v>15</v>
      </c>
      <c r="N23" s="263">
        <v>14</v>
      </c>
      <c r="O23" s="263">
        <v>45</v>
      </c>
    </row>
    <row r="24" spans="1:15" ht="11.1" customHeight="1" x14ac:dyDescent="0.2">
      <c r="A24" s="14" t="s">
        <v>189</v>
      </c>
      <c r="B24" s="302">
        <v>87</v>
      </c>
      <c r="C24" s="263">
        <v>47</v>
      </c>
      <c r="D24" s="263">
        <v>42</v>
      </c>
      <c r="E24" s="263">
        <v>22</v>
      </c>
      <c r="F24" s="263">
        <v>10</v>
      </c>
      <c r="G24" s="263">
        <v>3</v>
      </c>
      <c r="H24" s="263">
        <v>45</v>
      </c>
      <c r="I24" s="253">
        <v>25</v>
      </c>
      <c r="J24" s="263">
        <v>3</v>
      </c>
      <c r="K24" s="263">
        <v>3</v>
      </c>
      <c r="L24" s="263">
        <v>12</v>
      </c>
      <c r="M24" s="263">
        <v>9</v>
      </c>
      <c r="N24" s="263">
        <v>14</v>
      </c>
      <c r="O24" s="263">
        <v>4</v>
      </c>
    </row>
    <row r="25" spans="1:15" ht="11.1" customHeight="1" x14ac:dyDescent="0.2">
      <c r="A25" s="14" t="s">
        <v>190</v>
      </c>
      <c r="B25" s="302">
        <v>2343</v>
      </c>
      <c r="C25" s="263">
        <v>1147</v>
      </c>
      <c r="D25" s="263">
        <v>1617</v>
      </c>
      <c r="E25" s="263">
        <v>729</v>
      </c>
      <c r="F25" s="263">
        <v>1543</v>
      </c>
      <c r="G25" s="263">
        <v>706</v>
      </c>
      <c r="H25" s="263">
        <v>726</v>
      </c>
      <c r="I25" s="253">
        <v>418</v>
      </c>
      <c r="J25" s="263">
        <v>111</v>
      </c>
      <c r="K25" s="263">
        <v>113</v>
      </c>
      <c r="L25" s="263">
        <v>175</v>
      </c>
      <c r="M25" s="263">
        <v>78</v>
      </c>
      <c r="N25" s="263">
        <v>22</v>
      </c>
      <c r="O25" s="263">
        <v>227</v>
      </c>
    </row>
    <row r="26" spans="1:15" ht="11.1" customHeight="1" x14ac:dyDescent="0.2">
      <c r="A26" s="14" t="s">
        <v>191</v>
      </c>
      <c r="B26" s="302">
        <v>103</v>
      </c>
      <c r="C26" s="263">
        <v>63</v>
      </c>
      <c r="D26" s="263">
        <v>40</v>
      </c>
      <c r="E26" s="263">
        <v>22</v>
      </c>
      <c r="F26" s="263">
        <v>12</v>
      </c>
      <c r="G26" s="263">
        <v>6</v>
      </c>
      <c r="H26" s="263">
        <v>63</v>
      </c>
      <c r="I26" s="253">
        <v>41</v>
      </c>
      <c r="J26" s="263">
        <v>2</v>
      </c>
      <c r="K26" s="263">
        <v>7</v>
      </c>
      <c r="L26" s="263">
        <v>22</v>
      </c>
      <c r="M26" s="263">
        <v>6</v>
      </c>
      <c r="N26" s="263">
        <v>11</v>
      </c>
      <c r="O26" s="263">
        <v>15</v>
      </c>
    </row>
    <row r="27" spans="1:15" customFormat="1" ht="11.1" customHeight="1" x14ac:dyDescent="0.2">
      <c r="A27" s="14" t="s">
        <v>200</v>
      </c>
      <c r="B27" s="304">
        <v>1433</v>
      </c>
      <c r="C27" s="28">
        <v>594</v>
      </c>
      <c r="D27" s="28">
        <v>924</v>
      </c>
      <c r="E27" s="28">
        <v>285</v>
      </c>
      <c r="F27" s="28">
        <v>549</v>
      </c>
      <c r="G27" s="28">
        <v>181</v>
      </c>
      <c r="H27" s="28">
        <v>509</v>
      </c>
      <c r="I27" s="28">
        <v>309</v>
      </c>
      <c r="J27" s="28">
        <v>128</v>
      </c>
      <c r="K27" s="28">
        <v>71</v>
      </c>
      <c r="L27" s="28">
        <v>120</v>
      </c>
      <c r="M27" s="28">
        <v>52</v>
      </c>
      <c r="N27" s="28">
        <v>16</v>
      </c>
      <c r="O27" s="28">
        <v>122</v>
      </c>
    </row>
    <row r="28" spans="1:15" ht="11.1" customHeight="1" x14ac:dyDescent="0.2">
      <c r="A28" s="14" t="s">
        <v>192</v>
      </c>
      <c r="B28" s="302">
        <v>792</v>
      </c>
      <c r="C28" s="263">
        <v>384</v>
      </c>
      <c r="D28" s="263">
        <v>422</v>
      </c>
      <c r="E28" s="263">
        <v>166</v>
      </c>
      <c r="F28" s="263">
        <v>264</v>
      </c>
      <c r="G28" s="263">
        <v>97</v>
      </c>
      <c r="H28" s="263">
        <v>370</v>
      </c>
      <c r="I28" s="253">
        <v>218</v>
      </c>
      <c r="J28" s="263">
        <v>66</v>
      </c>
      <c r="K28" s="263">
        <v>50</v>
      </c>
      <c r="L28" s="263">
        <v>77</v>
      </c>
      <c r="M28" s="263">
        <v>31</v>
      </c>
      <c r="N28" s="263">
        <v>44</v>
      </c>
      <c r="O28" s="263">
        <v>102</v>
      </c>
    </row>
    <row r="29" spans="1:15" ht="18" customHeight="1" x14ac:dyDescent="0.2">
      <c r="A29" s="9" t="s">
        <v>213</v>
      </c>
      <c r="B29" s="303">
        <v>20474</v>
      </c>
      <c r="C29" s="273">
        <v>9602</v>
      </c>
      <c r="D29" s="273">
        <v>12183</v>
      </c>
      <c r="E29" s="273">
        <v>4533</v>
      </c>
      <c r="F29" s="273">
        <v>9478</v>
      </c>
      <c r="G29" s="273">
        <v>3884</v>
      </c>
      <c r="H29" s="273">
        <v>8291</v>
      </c>
      <c r="I29" s="258">
        <v>5069</v>
      </c>
      <c r="J29" s="273">
        <v>1860</v>
      </c>
      <c r="K29" s="273">
        <v>1605</v>
      </c>
      <c r="L29" s="273">
        <v>2071</v>
      </c>
      <c r="M29" s="273">
        <v>845</v>
      </c>
      <c r="N29" s="273">
        <v>310</v>
      </c>
      <c r="O29" s="273">
        <v>1600</v>
      </c>
    </row>
    <row r="30" spans="1:15" ht="11.1" customHeight="1" x14ac:dyDescent="0.2">
      <c r="A30" s="14" t="s">
        <v>4</v>
      </c>
      <c r="B30" s="302">
        <v>6424</v>
      </c>
      <c r="C30" s="263">
        <v>2946</v>
      </c>
      <c r="D30" s="263">
        <v>3708</v>
      </c>
      <c r="E30" s="263">
        <v>1353</v>
      </c>
      <c r="F30" s="263">
        <v>2624</v>
      </c>
      <c r="G30" s="263">
        <v>1102</v>
      </c>
      <c r="H30" s="263">
        <v>2716</v>
      </c>
      <c r="I30" s="253">
        <v>1593</v>
      </c>
      <c r="J30" s="263">
        <v>601</v>
      </c>
      <c r="K30" s="263">
        <v>555</v>
      </c>
      <c r="L30" s="263">
        <v>721</v>
      </c>
      <c r="M30" s="263">
        <v>246</v>
      </c>
      <c r="N30" s="263">
        <v>99</v>
      </c>
      <c r="O30" s="263">
        <v>494</v>
      </c>
    </row>
    <row r="31" spans="1:15" ht="11.1" customHeight="1" x14ac:dyDescent="0.2">
      <c r="A31" s="14" t="s">
        <v>5</v>
      </c>
      <c r="B31" s="302">
        <v>1964</v>
      </c>
      <c r="C31" s="263">
        <v>966</v>
      </c>
      <c r="D31" s="263">
        <v>955</v>
      </c>
      <c r="E31" s="263">
        <v>383</v>
      </c>
      <c r="F31" s="263">
        <v>635</v>
      </c>
      <c r="G31" s="263">
        <v>295</v>
      </c>
      <c r="H31" s="263">
        <v>1009</v>
      </c>
      <c r="I31" s="253">
        <v>583</v>
      </c>
      <c r="J31" s="263">
        <v>137</v>
      </c>
      <c r="K31" s="263">
        <v>204</v>
      </c>
      <c r="L31" s="263">
        <v>266</v>
      </c>
      <c r="M31" s="263">
        <v>117</v>
      </c>
      <c r="N31" s="263">
        <v>61</v>
      </c>
      <c r="O31" s="263">
        <v>224</v>
      </c>
    </row>
    <row r="32" spans="1:15" ht="11.1" customHeight="1" x14ac:dyDescent="0.2">
      <c r="A32" s="14" t="s">
        <v>6</v>
      </c>
      <c r="B32" s="302">
        <v>12086</v>
      </c>
      <c r="C32" s="263">
        <v>5690</v>
      </c>
      <c r="D32" s="263">
        <v>7520</v>
      </c>
      <c r="E32" s="263">
        <v>2797</v>
      </c>
      <c r="F32" s="263">
        <v>6219</v>
      </c>
      <c r="G32" s="263">
        <v>2487</v>
      </c>
      <c r="H32" s="263">
        <v>4566</v>
      </c>
      <c r="I32" s="253">
        <v>2893</v>
      </c>
      <c r="J32" s="263">
        <v>1122</v>
      </c>
      <c r="K32" s="263">
        <v>846</v>
      </c>
      <c r="L32" s="263">
        <v>1084</v>
      </c>
      <c r="M32" s="263">
        <v>482</v>
      </c>
      <c r="N32" s="263">
        <v>150</v>
      </c>
      <c r="O32" s="263">
        <v>882</v>
      </c>
    </row>
    <row r="33" spans="1:15" ht="18" customHeight="1" x14ac:dyDescent="0.2">
      <c r="A33" s="9" t="s">
        <v>214</v>
      </c>
      <c r="B33" s="303">
        <v>26754</v>
      </c>
      <c r="C33" s="273">
        <v>12386</v>
      </c>
      <c r="D33" s="273">
        <v>16249</v>
      </c>
      <c r="E33" s="273">
        <v>5997</v>
      </c>
      <c r="F33" s="273">
        <v>12372</v>
      </c>
      <c r="G33" s="273">
        <v>5210</v>
      </c>
      <c r="H33" s="273">
        <v>10505</v>
      </c>
      <c r="I33" s="258">
        <v>6389</v>
      </c>
      <c r="J33" s="273">
        <v>2213</v>
      </c>
      <c r="K33" s="273">
        <v>1928</v>
      </c>
      <c r="L33" s="273">
        <v>2650</v>
      </c>
      <c r="M33" s="273">
        <v>880</v>
      </c>
      <c r="N33" s="273">
        <v>342</v>
      </c>
      <c r="O33" s="273">
        <v>2492</v>
      </c>
    </row>
    <row r="34" spans="1:15" ht="11.1" customHeight="1" x14ac:dyDescent="0.2">
      <c r="A34" s="14" t="s">
        <v>7</v>
      </c>
      <c r="B34" s="302">
        <v>5319</v>
      </c>
      <c r="C34" s="263">
        <v>2504</v>
      </c>
      <c r="D34" s="263">
        <v>3443</v>
      </c>
      <c r="E34" s="263">
        <v>1346</v>
      </c>
      <c r="F34" s="263">
        <v>2888</v>
      </c>
      <c r="G34" s="263">
        <v>1246</v>
      </c>
      <c r="H34" s="263">
        <v>1876</v>
      </c>
      <c r="I34" s="253">
        <v>1158</v>
      </c>
      <c r="J34" s="263">
        <v>399</v>
      </c>
      <c r="K34" s="263">
        <v>367</v>
      </c>
      <c r="L34" s="263">
        <v>464</v>
      </c>
      <c r="M34" s="263">
        <v>147</v>
      </c>
      <c r="N34" s="263">
        <v>53</v>
      </c>
      <c r="O34" s="263">
        <v>446</v>
      </c>
    </row>
    <row r="35" spans="1:15" ht="11.1" customHeight="1" x14ac:dyDescent="0.2">
      <c r="A35" s="14" t="s">
        <v>8</v>
      </c>
      <c r="B35" s="302">
        <v>10965</v>
      </c>
      <c r="C35" s="263">
        <v>5153</v>
      </c>
      <c r="D35" s="263">
        <v>6836</v>
      </c>
      <c r="E35" s="263">
        <v>2667</v>
      </c>
      <c r="F35" s="263">
        <v>4966</v>
      </c>
      <c r="G35" s="263">
        <v>2187</v>
      </c>
      <c r="H35" s="263">
        <v>4129</v>
      </c>
      <c r="I35" s="253">
        <v>2486</v>
      </c>
      <c r="J35" s="263">
        <v>798</v>
      </c>
      <c r="K35" s="263">
        <v>763</v>
      </c>
      <c r="L35" s="263">
        <v>993</v>
      </c>
      <c r="M35" s="263">
        <v>339</v>
      </c>
      <c r="N35" s="263">
        <v>138</v>
      </c>
      <c r="O35" s="263">
        <v>1098</v>
      </c>
    </row>
    <row r="36" spans="1:15" ht="11.1" customHeight="1" x14ac:dyDescent="0.2">
      <c r="A36" s="14" t="s">
        <v>9</v>
      </c>
      <c r="B36" s="302">
        <v>2938</v>
      </c>
      <c r="C36" s="263">
        <v>1333</v>
      </c>
      <c r="D36" s="263">
        <v>1840</v>
      </c>
      <c r="E36" s="263">
        <v>649</v>
      </c>
      <c r="F36" s="263">
        <v>1494</v>
      </c>
      <c r="G36" s="263">
        <v>593</v>
      </c>
      <c r="H36" s="263">
        <v>1098</v>
      </c>
      <c r="I36" s="253">
        <v>684</v>
      </c>
      <c r="J36" s="263">
        <v>233</v>
      </c>
      <c r="K36" s="263">
        <v>177</v>
      </c>
      <c r="L36" s="263">
        <v>277</v>
      </c>
      <c r="M36" s="263">
        <v>88</v>
      </c>
      <c r="N36" s="263">
        <v>38</v>
      </c>
      <c r="O36" s="263">
        <v>285</v>
      </c>
    </row>
    <row r="37" spans="1:15" ht="11.1" customHeight="1" x14ac:dyDescent="0.2">
      <c r="A37" s="14" t="s">
        <v>10</v>
      </c>
      <c r="B37" s="302">
        <v>3795</v>
      </c>
      <c r="C37" s="263">
        <v>1625</v>
      </c>
      <c r="D37" s="263">
        <v>2129</v>
      </c>
      <c r="E37" s="263">
        <v>580</v>
      </c>
      <c r="F37" s="263">
        <v>1616</v>
      </c>
      <c r="G37" s="263">
        <v>518</v>
      </c>
      <c r="H37" s="263">
        <v>1666</v>
      </c>
      <c r="I37" s="253">
        <v>1045</v>
      </c>
      <c r="J37" s="263">
        <v>453</v>
      </c>
      <c r="K37" s="263">
        <v>301</v>
      </c>
      <c r="L37" s="263">
        <v>409</v>
      </c>
      <c r="M37" s="263">
        <v>152</v>
      </c>
      <c r="N37" s="263">
        <v>58</v>
      </c>
      <c r="O37" s="263">
        <v>293</v>
      </c>
    </row>
    <row r="38" spans="1:15" ht="11.1" customHeight="1" x14ac:dyDescent="0.2">
      <c r="A38" s="14" t="s">
        <v>11</v>
      </c>
      <c r="B38" s="302">
        <v>3737</v>
      </c>
      <c r="C38" s="263">
        <v>1771</v>
      </c>
      <c r="D38" s="263">
        <v>2001</v>
      </c>
      <c r="E38" s="263">
        <v>755</v>
      </c>
      <c r="F38" s="263">
        <v>1408</v>
      </c>
      <c r="G38" s="263">
        <v>666</v>
      </c>
      <c r="H38" s="263">
        <v>1736</v>
      </c>
      <c r="I38" s="253">
        <v>1016</v>
      </c>
      <c r="J38" s="263">
        <v>330</v>
      </c>
      <c r="K38" s="263">
        <v>320</v>
      </c>
      <c r="L38" s="263">
        <v>507</v>
      </c>
      <c r="M38" s="263">
        <v>154</v>
      </c>
      <c r="N38" s="263">
        <v>55</v>
      </c>
      <c r="O38" s="263">
        <v>370</v>
      </c>
    </row>
    <row r="39" spans="1:15" ht="18" customHeight="1" x14ac:dyDescent="0.2">
      <c r="A39" s="9" t="s">
        <v>215</v>
      </c>
      <c r="B39" s="303">
        <v>24344</v>
      </c>
      <c r="C39" s="273">
        <v>11407</v>
      </c>
      <c r="D39" s="273">
        <v>14990</v>
      </c>
      <c r="E39" s="273">
        <v>5639</v>
      </c>
      <c r="F39" s="273">
        <v>11927</v>
      </c>
      <c r="G39" s="273">
        <v>4904</v>
      </c>
      <c r="H39" s="273">
        <v>9354</v>
      </c>
      <c r="I39" s="258">
        <v>5768</v>
      </c>
      <c r="J39" s="273">
        <v>2135</v>
      </c>
      <c r="K39" s="273">
        <v>1812</v>
      </c>
      <c r="L39" s="273">
        <v>2450</v>
      </c>
      <c r="M39" s="273">
        <v>826</v>
      </c>
      <c r="N39" s="273">
        <v>300</v>
      </c>
      <c r="O39" s="273">
        <v>1831</v>
      </c>
    </row>
    <row r="40" spans="1:15" ht="11.1" customHeight="1" x14ac:dyDescent="0.2">
      <c r="A40" s="14" t="s">
        <v>12</v>
      </c>
      <c r="B40" s="302">
        <v>3099</v>
      </c>
      <c r="C40" s="263">
        <v>1402</v>
      </c>
      <c r="D40" s="263">
        <v>1768</v>
      </c>
      <c r="E40" s="263">
        <v>509</v>
      </c>
      <c r="F40" s="263">
        <v>1518</v>
      </c>
      <c r="G40" s="263">
        <v>467</v>
      </c>
      <c r="H40" s="263">
        <v>1331</v>
      </c>
      <c r="I40" s="253">
        <v>893</v>
      </c>
      <c r="J40" s="263">
        <v>450</v>
      </c>
      <c r="K40" s="263">
        <v>225</v>
      </c>
      <c r="L40" s="263">
        <v>285</v>
      </c>
      <c r="M40" s="263">
        <v>116</v>
      </c>
      <c r="N40" s="263">
        <v>45</v>
      </c>
      <c r="O40" s="263">
        <v>210</v>
      </c>
    </row>
    <row r="41" spans="1:15" ht="11.1" customHeight="1" x14ac:dyDescent="0.2">
      <c r="A41" s="14" t="s">
        <v>13</v>
      </c>
      <c r="B41" s="302">
        <v>6237</v>
      </c>
      <c r="C41" s="263">
        <v>2968</v>
      </c>
      <c r="D41" s="263">
        <v>4150</v>
      </c>
      <c r="E41" s="263">
        <v>1716</v>
      </c>
      <c r="F41" s="263">
        <v>3565</v>
      </c>
      <c r="G41" s="263">
        <v>1587</v>
      </c>
      <c r="H41" s="263">
        <v>2087</v>
      </c>
      <c r="I41" s="253">
        <v>1252</v>
      </c>
      <c r="J41" s="263">
        <v>424</v>
      </c>
      <c r="K41" s="263">
        <v>435</v>
      </c>
      <c r="L41" s="263">
        <v>584</v>
      </c>
      <c r="M41" s="263">
        <v>176</v>
      </c>
      <c r="N41" s="263">
        <v>46</v>
      </c>
      <c r="O41" s="263">
        <v>422</v>
      </c>
    </row>
    <row r="42" spans="1:15" ht="11.1" customHeight="1" x14ac:dyDescent="0.2">
      <c r="A42" s="14" t="s">
        <v>14</v>
      </c>
      <c r="B42" s="302">
        <v>5069</v>
      </c>
      <c r="C42" s="263">
        <v>2403</v>
      </c>
      <c r="D42" s="263">
        <v>2937</v>
      </c>
      <c r="E42" s="263">
        <v>1117</v>
      </c>
      <c r="F42" s="263">
        <v>2134</v>
      </c>
      <c r="G42" s="263">
        <v>900</v>
      </c>
      <c r="H42" s="263">
        <v>2132</v>
      </c>
      <c r="I42" s="253">
        <v>1286</v>
      </c>
      <c r="J42" s="263">
        <v>425</v>
      </c>
      <c r="K42" s="263">
        <v>367</v>
      </c>
      <c r="L42" s="263">
        <v>567</v>
      </c>
      <c r="M42" s="263">
        <v>228</v>
      </c>
      <c r="N42" s="263">
        <v>97</v>
      </c>
      <c r="O42" s="263">
        <v>448</v>
      </c>
    </row>
    <row r="43" spans="1:15" ht="11.1" customHeight="1" x14ac:dyDescent="0.2">
      <c r="A43" s="14" t="s">
        <v>15</v>
      </c>
      <c r="B43" s="302">
        <v>2699</v>
      </c>
      <c r="C43" s="263">
        <v>1218</v>
      </c>
      <c r="D43" s="263">
        <v>1717</v>
      </c>
      <c r="E43" s="263">
        <v>629</v>
      </c>
      <c r="F43" s="263">
        <v>1147</v>
      </c>
      <c r="G43" s="263">
        <v>480</v>
      </c>
      <c r="H43" s="263">
        <v>982</v>
      </c>
      <c r="I43" s="253">
        <v>589</v>
      </c>
      <c r="J43" s="263">
        <v>204</v>
      </c>
      <c r="K43" s="263">
        <v>199</v>
      </c>
      <c r="L43" s="263">
        <v>285</v>
      </c>
      <c r="M43" s="263">
        <v>76</v>
      </c>
      <c r="N43" s="263">
        <v>33</v>
      </c>
      <c r="O43" s="263">
        <v>185</v>
      </c>
    </row>
    <row r="44" spans="1:15" ht="11.1" customHeight="1" x14ac:dyDescent="0.2">
      <c r="A44" s="14" t="s">
        <v>16</v>
      </c>
      <c r="B44" s="302">
        <v>4104</v>
      </c>
      <c r="C44" s="263">
        <v>1926</v>
      </c>
      <c r="D44" s="263">
        <v>2478</v>
      </c>
      <c r="E44" s="263">
        <v>893</v>
      </c>
      <c r="F44" s="263">
        <v>2056</v>
      </c>
      <c r="G44" s="263">
        <v>792</v>
      </c>
      <c r="H44" s="263">
        <v>1626</v>
      </c>
      <c r="I44" s="253">
        <v>1033</v>
      </c>
      <c r="J44" s="263">
        <v>410</v>
      </c>
      <c r="K44" s="263">
        <v>339</v>
      </c>
      <c r="L44" s="263">
        <v>421</v>
      </c>
      <c r="M44" s="263">
        <v>117</v>
      </c>
      <c r="N44" s="263">
        <v>49</v>
      </c>
      <c r="O44" s="263">
        <v>290</v>
      </c>
    </row>
    <row r="45" spans="1:15" ht="11.1" customHeight="1" x14ac:dyDescent="0.2">
      <c r="A45" s="14" t="s">
        <v>17</v>
      </c>
      <c r="B45" s="302">
        <v>3136</v>
      </c>
      <c r="C45" s="263">
        <v>1490</v>
      </c>
      <c r="D45" s="263">
        <v>1940</v>
      </c>
      <c r="E45" s="263">
        <v>775</v>
      </c>
      <c r="F45" s="263">
        <v>1507</v>
      </c>
      <c r="G45" s="263">
        <v>678</v>
      </c>
      <c r="H45" s="263">
        <v>1196</v>
      </c>
      <c r="I45" s="253">
        <v>715</v>
      </c>
      <c r="J45" s="263">
        <v>222</v>
      </c>
      <c r="K45" s="263">
        <v>247</v>
      </c>
      <c r="L45" s="263">
        <v>308</v>
      </c>
      <c r="M45" s="263">
        <v>113</v>
      </c>
      <c r="N45" s="263">
        <v>30</v>
      </c>
      <c r="O45" s="263">
        <v>276</v>
      </c>
    </row>
    <row r="46" spans="1:15" ht="18" customHeight="1" x14ac:dyDescent="0.2">
      <c r="A46" s="9" t="s">
        <v>216</v>
      </c>
      <c r="B46" s="303">
        <v>40505</v>
      </c>
      <c r="C46" s="273">
        <v>19126</v>
      </c>
      <c r="D46" s="273">
        <v>23677</v>
      </c>
      <c r="E46" s="273">
        <v>8525</v>
      </c>
      <c r="F46" s="273">
        <v>20200</v>
      </c>
      <c r="G46" s="273">
        <v>7729</v>
      </c>
      <c r="H46" s="273">
        <v>16828</v>
      </c>
      <c r="I46" s="258">
        <v>10601</v>
      </c>
      <c r="J46" s="273">
        <v>4352</v>
      </c>
      <c r="K46" s="273">
        <v>2723</v>
      </c>
      <c r="L46" s="273">
        <v>3632</v>
      </c>
      <c r="M46" s="273">
        <v>1244</v>
      </c>
      <c r="N46" s="273">
        <v>523</v>
      </c>
      <c r="O46" s="273">
        <v>4354</v>
      </c>
    </row>
    <row r="47" spans="1:15" ht="11.1" customHeight="1" x14ac:dyDescent="0.2">
      <c r="A47" s="14" t="s">
        <v>18</v>
      </c>
      <c r="B47" s="302">
        <v>5555</v>
      </c>
      <c r="C47" s="263">
        <v>2636</v>
      </c>
      <c r="D47" s="263">
        <v>3324</v>
      </c>
      <c r="E47" s="263">
        <v>1216</v>
      </c>
      <c r="F47" s="263">
        <v>2990</v>
      </c>
      <c r="G47" s="263">
        <v>1129</v>
      </c>
      <c r="H47" s="263">
        <v>2231</v>
      </c>
      <c r="I47" s="253">
        <v>1420</v>
      </c>
      <c r="J47" s="263">
        <v>603</v>
      </c>
      <c r="K47" s="263">
        <v>372</v>
      </c>
      <c r="L47" s="263">
        <v>422</v>
      </c>
      <c r="M47" s="263">
        <v>149</v>
      </c>
      <c r="N47" s="263">
        <v>64</v>
      </c>
      <c r="O47" s="263">
        <v>621</v>
      </c>
    </row>
    <row r="48" spans="1:15" ht="11.1" customHeight="1" x14ac:dyDescent="0.2">
      <c r="A48" s="14" t="s">
        <v>19</v>
      </c>
      <c r="B48" s="302">
        <v>3903</v>
      </c>
      <c r="C48" s="263">
        <v>1882</v>
      </c>
      <c r="D48" s="263">
        <v>2415</v>
      </c>
      <c r="E48" s="263">
        <v>960</v>
      </c>
      <c r="F48" s="263">
        <v>2054</v>
      </c>
      <c r="G48" s="263">
        <v>818</v>
      </c>
      <c r="H48" s="263">
        <v>1488</v>
      </c>
      <c r="I48" s="253">
        <v>922</v>
      </c>
      <c r="J48" s="263">
        <v>313</v>
      </c>
      <c r="K48" s="263">
        <v>270</v>
      </c>
      <c r="L48" s="263">
        <v>384</v>
      </c>
      <c r="M48" s="263">
        <v>127</v>
      </c>
      <c r="N48" s="263">
        <v>46</v>
      </c>
      <c r="O48" s="263">
        <v>348</v>
      </c>
    </row>
    <row r="49" spans="1:15" ht="11.1" customHeight="1" x14ac:dyDescent="0.2">
      <c r="A49" s="14" t="s">
        <v>20</v>
      </c>
      <c r="B49" s="302">
        <v>6136</v>
      </c>
      <c r="C49" s="263">
        <v>2927</v>
      </c>
      <c r="D49" s="263">
        <v>3622</v>
      </c>
      <c r="E49" s="263">
        <v>1350</v>
      </c>
      <c r="F49" s="263">
        <v>3100</v>
      </c>
      <c r="G49" s="263">
        <v>1221</v>
      </c>
      <c r="H49" s="263">
        <v>2514</v>
      </c>
      <c r="I49" s="253">
        <v>1577</v>
      </c>
      <c r="J49" s="263">
        <v>675</v>
      </c>
      <c r="K49" s="263">
        <v>415</v>
      </c>
      <c r="L49" s="263">
        <v>556</v>
      </c>
      <c r="M49" s="263">
        <v>197</v>
      </c>
      <c r="N49" s="263">
        <v>69</v>
      </c>
      <c r="O49" s="263">
        <v>602</v>
      </c>
    </row>
    <row r="50" spans="1:15" ht="11.1" customHeight="1" x14ac:dyDescent="0.2">
      <c r="A50" s="14" t="s">
        <v>21</v>
      </c>
      <c r="B50" s="302">
        <v>6735</v>
      </c>
      <c r="C50" s="263">
        <v>3119</v>
      </c>
      <c r="D50" s="263">
        <v>3905</v>
      </c>
      <c r="E50" s="263">
        <v>1308</v>
      </c>
      <c r="F50" s="263">
        <v>3417</v>
      </c>
      <c r="G50" s="263">
        <v>1232</v>
      </c>
      <c r="H50" s="263">
        <v>2830</v>
      </c>
      <c r="I50" s="253">
        <v>1811</v>
      </c>
      <c r="J50" s="263">
        <v>766</v>
      </c>
      <c r="K50" s="263">
        <v>474</v>
      </c>
      <c r="L50" s="263">
        <v>587</v>
      </c>
      <c r="M50" s="263">
        <v>201</v>
      </c>
      <c r="N50" s="263">
        <v>83</v>
      </c>
      <c r="O50" s="263">
        <v>719</v>
      </c>
    </row>
    <row r="51" spans="1:15" ht="11.1" customHeight="1" x14ac:dyDescent="0.2">
      <c r="A51" s="14" t="s">
        <v>22</v>
      </c>
      <c r="B51" s="302">
        <v>6745</v>
      </c>
      <c r="C51" s="263">
        <v>3115</v>
      </c>
      <c r="D51" s="263">
        <v>3991</v>
      </c>
      <c r="E51" s="263">
        <v>1392</v>
      </c>
      <c r="F51" s="263">
        <v>3430</v>
      </c>
      <c r="G51" s="263">
        <v>1306</v>
      </c>
      <c r="H51" s="263">
        <v>2754</v>
      </c>
      <c r="I51" s="253">
        <v>1723</v>
      </c>
      <c r="J51" s="263">
        <v>719</v>
      </c>
      <c r="K51" s="263">
        <v>457</v>
      </c>
      <c r="L51" s="263">
        <v>619</v>
      </c>
      <c r="M51" s="263">
        <v>202</v>
      </c>
      <c r="N51" s="263">
        <v>73</v>
      </c>
      <c r="O51" s="263">
        <v>684</v>
      </c>
    </row>
    <row r="52" spans="1:15" ht="11.1" customHeight="1" x14ac:dyDescent="0.2">
      <c r="A52" s="14" t="s">
        <v>23</v>
      </c>
      <c r="B52" s="302">
        <v>3053</v>
      </c>
      <c r="C52" s="263">
        <v>1445</v>
      </c>
      <c r="D52" s="263">
        <v>1820</v>
      </c>
      <c r="E52" s="263">
        <v>641</v>
      </c>
      <c r="F52" s="263">
        <v>1584</v>
      </c>
      <c r="G52" s="263">
        <v>592</v>
      </c>
      <c r="H52" s="263">
        <v>1233</v>
      </c>
      <c r="I52" s="253">
        <v>804</v>
      </c>
      <c r="J52" s="263">
        <v>373</v>
      </c>
      <c r="K52" s="263">
        <v>158</v>
      </c>
      <c r="L52" s="263">
        <v>268</v>
      </c>
      <c r="M52" s="263">
        <v>78</v>
      </c>
      <c r="N52" s="263">
        <v>38</v>
      </c>
      <c r="O52" s="263">
        <v>318</v>
      </c>
    </row>
    <row r="53" spans="1:15" ht="11.1" customHeight="1" x14ac:dyDescent="0.2">
      <c r="A53" s="14" t="s">
        <v>24</v>
      </c>
      <c r="B53" s="302">
        <v>6324</v>
      </c>
      <c r="C53" s="263">
        <v>3013</v>
      </c>
      <c r="D53" s="263">
        <v>3521</v>
      </c>
      <c r="E53" s="263">
        <v>1250</v>
      </c>
      <c r="F53" s="263">
        <v>2737</v>
      </c>
      <c r="G53" s="263">
        <v>1063</v>
      </c>
      <c r="H53" s="263">
        <v>2803</v>
      </c>
      <c r="I53" s="253">
        <v>1763</v>
      </c>
      <c r="J53" s="263">
        <v>706</v>
      </c>
      <c r="K53" s="263">
        <v>382</v>
      </c>
      <c r="L53" s="263">
        <v>571</v>
      </c>
      <c r="M53" s="263">
        <v>210</v>
      </c>
      <c r="N53" s="263">
        <v>107</v>
      </c>
      <c r="O53" s="263">
        <v>827</v>
      </c>
    </row>
    <row r="54" spans="1:15" ht="11.1" customHeight="1" x14ac:dyDescent="0.2">
      <c r="A54" s="14" t="s">
        <v>25</v>
      </c>
      <c r="B54" s="302">
        <v>2054</v>
      </c>
      <c r="C54" s="263">
        <v>989</v>
      </c>
      <c r="D54" s="263">
        <v>1079</v>
      </c>
      <c r="E54" s="263">
        <v>408</v>
      </c>
      <c r="F54" s="263">
        <v>888</v>
      </c>
      <c r="G54" s="263">
        <v>368</v>
      </c>
      <c r="H54" s="263">
        <v>975</v>
      </c>
      <c r="I54" s="253">
        <v>581</v>
      </c>
      <c r="J54" s="263">
        <v>197</v>
      </c>
      <c r="K54" s="263">
        <v>195</v>
      </c>
      <c r="L54" s="263">
        <v>225</v>
      </c>
      <c r="M54" s="263">
        <v>80</v>
      </c>
      <c r="N54" s="263">
        <v>43</v>
      </c>
      <c r="O54" s="263">
        <v>235</v>
      </c>
    </row>
    <row r="55" spans="1:15" ht="18" customHeight="1" x14ac:dyDescent="0.2">
      <c r="A55" s="9" t="s">
        <v>217</v>
      </c>
      <c r="B55" s="303">
        <v>21238</v>
      </c>
      <c r="C55" s="273">
        <v>9915</v>
      </c>
      <c r="D55" s="273">
        <v>11689</v>
      </c>
      <c r="E55" s="273">
        <v>4195</v>
      </c>
      <c r="F55" s="273">
        <v>8526</v>
      </c>
      <c r="G55" s="273">
        <v>3449</v>
      </c>
      <c r="H55" s="273">
        <v>9549</v>
      </c>
      <c r="I55" s="258">
        <v>5720</v>
      </c>
      <c r="J55" s="273">
        <v>2053</v>
      </c>
      <c r="K55" s="273">
        <v>1541</v>
      </c>
      <c r="L55" s="273">
        <v>2325</v>
      </c>
      <c r="M55" s="273">
        <v>928</v>
      </c>
      <c r="N55" s="273">
        <v>357</v>
      </c>
      <c r="O55" s="273">
        <v>2345</v>
      </c>
    </row>
    <row r="56" spans="1:15" ht="11.1" customHeight="1" x14ac:dyDescent="0.2">
      <c r="A56" s="14" t="s">
        <v>26</v>
      </c>
      <c r="B56" s="302">
        <v>3013</v>
      </c>
      <c r="C56" s="263">
        <v>1407</v>
      </c>
      <c r="D56" s="263">
        <v>1827</v>
      </c>
      <c r="E56" s="263">
        <v>737</v>
      </c>
      <c r="F56" s="263">
        <v>1396</v>
      </c>
      <c r="G56" s="263">
        <v>646</v>
      </c>
      <c r="H56" s="263">
        <v>1186</v>
      </c>
      <c r="I56" s="253">
        <v>670</v>
      </c>
      <c r="J56" s="263">
        <v>181</v>
      </c>
      <c r="K56" s="263">
        <v>185</v>
      </c>
      <c r="L56" s="263">
        <v>291</v>
      </c>
      <c r="M56" s="263">
        <v>137</v>
      </c>
      <c r="N56" s="263">
        <v>50</v>
      </c>
      <c r="O56" s="263">
        <v>342</v>
      </c>
    </row>
    <row r="57" spans="1:15" ht="11.1" customHeight="1" x14ac:dyDescent="0.2">
      <c r="A57" s="14" t="s">
        <v>27</v>
      </c>
      <c r="B57" s="302">
        <v>3429</v>
      </c>
      <c r="C57" s="263">
        <v>1753</v>
      </c>
      <c r="D57" s="263">
        <v>1593</v>
      </c>
      <c r="E57" s="263">
        <v>630</v>
      </c>
      <c r="F57" s="263">
        <v>1106</v>
      </c>
      <c r="G57" s="263">
        <v>471</v>
      </c>
      <c r="H57" s="263">
        <v>1836</v>
      </c>
      <c r="I57" s="253">
        <v>1123</v>
      </c>
      <c r="J57" s="263">
        <v>360</v>
      </c>
      <c r="K57" s="263">
        <v>288</v>
      </c>
      <c r="L57" s="263">
        <v>480</v>
      </c>
      <c r="M57" s="263">
        <v>196</v>
      </c>
      <c r="N57" s="263">
        <v>79</v>
      </c>
      <c r="O57" s="263">
        <v>433</v>
      </c>
    </row>
    <row r="58" spans="1:15" ht="11.1" customHeight="1" x14ac:dyDescent="0.2">
      <c r="A58" s="14" t="s">
        <v>28</v>
      </c>
      <c r="B58" s="302">
        <v>3409</v>
      </c>
      <c r="C58" s="263">
        <v>1546</v>
      </c>
      <c r="D58" s="263">
        <v>2115</v>
      </c>
      <c r="E58" s="263">
        <v>808</v>
      </c>
      <c r="F58" s="263">
        <v>1475</v>
      </c>
      <c r="G58" s="263">
        <v>668</v>
      </c>
      <c r="H58" s="263">
        <v>1294</v>
      </c>
      <c r="I58" s="253">
        <v>738</v>
      </c>
      <c r="J58" s="263">
        <v>195</v>
      </c>
      <c r="K58" s="263">
        <v>209</v>
      </c>
      <c r="L58" s="263">
        <v>338</v>
      </c>
      <c r="M58" s="263">
        <v>116</v>
      </c>
      <c r="N58" s="263">
        <v>53</v>
      </c>
      <c r="O58" s="263">
        <v>383</v>
      </c>
    </row>
    <row r="59" spans="1:15" ht="11.1" customHeight="1" x14ac:dyDescent="0.2">
      <c r="A59" s="14" t="s">
        <v>29</v>
      </c>
      <c r="B59" s="302">
        <v>11387</v>
      </c>
      <c r="C59" s="263">
        <v>5209</v>
      </c>
      <c r="D59" s="263">
        <v>6154</v>
      </c>
      <c r="E59" s="263">
        <v>2020</v>
      </c>
      <c r="F59" s="263">
        <v>4549</v>
      </c>
      <c r="G59" s="263">
        <v>1664</v>
      </c>
      <c r="H59" s="263">
        <v>5233</v>
      </c>
      <c r="I59" s="253">
        <v>3189</v>
      </c>
      <c r="J59" s="263">
        <v>1317</v>
      </c>
      <c r="K59" s="263">
        <v>859</v>
      </c>
      <c r="L59" s="263">
        <v>1216</v>
      </c>
      <c r="M59" s="263">
        <v>479</v>
      </c>
      <c r="N59" s="263">
        <v>175</v>
      </c>
      <c r="O59" s="263">
        <v>1187</v>
      </c>
    </row>
    <row r="60" spans="1:15" ht="18" customHeight="1" x14ac:dyDescent="0.2">
      <c r="A60" s="9" t="s">
        <v>218</v>
      </c>
      <c r="B60" s="303">
        <v>39674</v>
      </c>
      <c r="C60" s="273">
        <v>18596</v>
      </c>
      <c r="D60" s="273">
        <v>22719</v>
      </c>
      <c r="E60" s="273">
        <v>7935</v>
      </c>
      <c r="F60" s="273">
        <v>17005</v>
      </c>
      <c r="G60" s="273">
        <v>6358</v>
      </c>
      <c r="H60" s="273">
        <v>16955</v>
      </c>
      <c r="I60" s="258">
        <v>10661</v>
      </c>
      <c r="J60" s="273">
        <v>4246</v>
      </c>
      <c r="K60" s="273">
        <v>3072</v>
      </c>
      <c r="L60" s="273">
        <v>4054</v>
      </c>
      <c r="M60" s="273">
        <v>1533</v>
      </c>
      <c r="N60" s="273">
        <v>705</v>
      </c>
      <c r="O60" s="273">
        <v>3345</v>
      </c>
    </row>
    <row r="61" spans="1:15" ht="11.1" customHeight="1" x14ac:dyDescent="0.2">
      <c r="A61" s="14" t="s">
        <v>30</v>
      </c>
      <c r="B61" s="302">
        <v>2987</v>
      </c>
      <c r="C61" s="263">
        <v>1347</v>
      </c>
      <c r="D61" s="263">
        <v>1820</v>
      </c>
      <c r="E61" s="263">
        <v>629</v>
      </c>
      <c r="F61" s="263">
        <v>1396</v>
      </c>
      <c r="G61" s="263">
        <v>541</v>
      </c>
      <c r="H61" s="263">
        <v>1167</v>
      </c>
      <c r="I61" s="253">
        <v>718</v>
      </c>
      <c r="J61" s="263">
        <v>263</v>
      </c>
      <c r="K61" s="263">
        <v>191</v>
      </c>
      <c r="L61" s="263">
        <v>307</v>
      </c>
      <c r="M61" s="263">
        <v>82</v>
      </c>
      <c r="N61" s="263">
        <v>39</v>
      </c>
      <c r="O61" s="263">
        <v>285</v>
      </c>
    </row>
    <row r="62" spans="1:15" ht="11.1" customHeight="1" x14ac:dyDescent="0.2">
      <c r="A62" s="14" t="s">
        <v>31</v>
      </c>
      <c r="B62" s="302">
        <v>6461</v>
      </c>
      <c r="C62" s="263">
        <v>3143</v>
      </c>
      <c r="D62" s="263">
        <v>3865</v>
      </c>
      <c r="E62" s="263">
        <v>1518</v>
      </c>
      <c r="F62" s="263">
        <v>3040</v>
      </c>
      <c r="G62" s="263">
        <v>1245</v>
      </c>
      <c r="H62" s="263">
        <v>2596</v>
      </c>
      <c r="I62" s="253">
        <v>1625</v>
      </c>
      <c r="J62" s="263">
        <v>575</v>
      </c>
      <c r="K62" s="263">
        <v>488</v>
      </c>
      <c r="L62" s="263">
        <v>621</v>
      </c>
      <c r="M62" s="263">
        <v>257</v>
      </c>
      <c r="N62" s="263">
        <v>99</v>
      </c>
      <c r="O62" s="263">
        <v>556</v>
      </c>
    </row>
    <row r="63" spans="1:15" ht="11.1" customHeight="1" x14ac:dyDescent="0.2">
      <c r="A63" s="14" t="s">
        <v>32</v>
      </c>
      <c r="B63" s="302">
        <v>2681</v>
      </c>
      <c r="C63" s="263">
        <v>1251</v>
      </c>
      <c r="D63" s="263">
        <v>1662</v>
      </c>
      <c r="E63" s="263">
        <v>594</v>
      </c>
      <c r="F63" s="263">
        <v>1229</v>
      </c>
      <c r="G63" s="263">
        <v>436</v>
      </c>
      <c r="H63" s="263">
        <v>1019</v>
      </c>
      <c r="I63" s="253">
        <v>657</v>
      </c>
      <c r="J63" s="263">
        <v>272</v>
      </c>
      <c r="K63" s="263">
        <v>170</v>
      </c>
      <c r="L63" s="263">
        <v>237</v>
      </c>
      <c r="M63" s="263">
        <v>91</v>
      </c>
      <c r="N63" s="263">
        <v>47</v>
      </c>
      <c r="O63" s="263">
        <v>202</v>
      </c>
    </row>
    <row r="64" spans="1:15" ht="11.1" customHeight="1" x14ac:dyDescent="0.2">
      <c r="A64" s="14" t="s">
        <v>33</v>
      </c>
      <c r="B64" s="302">
        <v>1065</v>
      </c>
      <c r="C64" s="263">
        <v>531</v>
      </c>
      <c r="D64" s="263">
        <v>686</v>
      </c>
      <c r="E64" s="263">
        <v>287</v>
      </c>
      <c r="F64" s="263">
        <v>603</v>
      </c>
      <c r="G64" s="263">
        <v>249</v>
      </c>
      <c r="H64" s="263">
        <v>379</v>
      </c>
      <c r="I64" s="253">
        <v>244</v>
      </c>
      <c r="J64" s="263">
        <v>89</v>
      </c>
      <c r="K64" s="263">
        <v>58</v>
      </c>
      <c r="L64" s="263">
        <v>107</v>
      </c>
      <c r="M64" s="263">
        <v>39</v>
      </c>
      <c r="N64" s="263">
        <v>11</v>
      </c>
      <c r="O64" s="263">
        <v>75</v>
      </c>
    </row>
    <row r="65" spans="1:15" ht="11.1" customHeight="1" x14ac:dyDescent="0.2">
      <c r="A65" s="14" t="s">
        <v>34</v>
      </c>
      <c r="B65" s="302">
        <v>6529</v>
      </c>
      <c r="C65" s="263">
        <v>3004</v>
      </c>
      <c r="D65" s="263">
        <v>3777</v>
      </c>
      <c r="E65" s="263">
        <v>1268</v>
      </c>
      <c r="F65" s="263">
        <v>2377</v>
      </c>
      <c r="G65" s="263">
        <v>974</v>
      </c>
      <c r="H65" s="263">
        <v>2752</v>
      </c>
      <c r="I65" s="253">
        <v>1736</v>
      </c>
      <c r="J65" s="263">
        <v>767</v>
      </c>
      <c r="K65" s="263">
        <v>608</v>
      </c>
      <c r="L65" s="263">
        <v>702</v>
      </c>
      <c r="M65" s="263">
        <v>218</v>
      </c>
      <c r="N65" s="263">
        <v>91</v>
      </c>
      <c r="O65" s="263">
        <v>366</v>
      </c>
    </row>
    <row r="66" spans="1:15" ht="11.1" customHeight="1" x14ac:dyDescent="0.2">
      <c r="A66" s="14" t="s">
        <v>35</v>
      </c>
      <c r="B66" s="302">
        <v>2030</v>
      </c>
      <c r="C66" s="263">
        <v>948</v>
      </c>
      <c r="D66" s="263">
        <v>1047</v>
      </c>
      <c r="E66" s="263">
        <v>368</v>
      </c>
      <c r="F66" s="263">
        <v>639</v>
      </c>
      <c r="G66" s="263">
        <v>249</v>
      </c>
      <c r="H66" s="263">
        <v>983</v>
      </c>
      <c r="I66" s="253">
        <v>580</v>
      </c>
      <c r="J66" s="263">
        <v>150</v>
      </c>
      <c r="K66" s="263">
        <v>191</v>
      </c>
      <c r="L66" s="263">
        <v>249</v>
      </c>
      <c r="M66" s="263">
        <v>128</v>
      </c>
      <c r="N66" s="263">
        <v>39</v>
      </c>
      <c r="O66" s="263">
        <v>226</v>
      </c>
    </row>
    <row r="67" spans="1:15" ht="11.1" customHeight="1" x14ac:dyDescent="0.2">
      <c r="A67" s="14" t="s">
        <v>36</v>
      </c>
      <c r="B67" s="302">
        <v>4063</v>
      </c>
      <c r="C67" s="263">
        <v>1824</v>
      </c>
      <c r="D67" s="263">
        <v>2334</v>
      </c>
      <c r="E67" s="263">
        <v>771</v>
      </c>
      <c r="F67" s="263">
        <v>1839</v>
      </c>
      <c r="G67" s="263">
        <v>680</v>
      </c>
      <c r="H67" s="263">
        <v>1729</v>
      </c>
      <c r="I67" s="253">
        <v>1053</v>
      </c>
      <c r="J67" s="263">
        <v>411</v>
      </c>
      <c r="K67" s="263">
        <v>343</v>
      </c>
      <c r="L67" s="263">
        <v>385</v>
      </c>
      <c r="M67" s="263">
        <v>148</v>
      </c>
      <c r="N67" s="263">
        <v>51</v>
      </c>
      <c r="O67" s="263">
        <v>391</v>
      </c>
    </row>
    <row r="68" spans="1:15" ht="11.1" customHeight="1" x14ac:dyDescent="0.2">
      <c r="A68" s="14" t="s">
        <v>219</v>
      </c>
      <c r="B68" s="302">
        <v>5760</v>
      </c>
      <c r="C68" s="263">
        <v>2683</v>
      </c>
      <c r="D68" s="263">
        <v>3314</v>
      </c>
      <c r="E68" s="263">
        <v>1200</v>
      </c>
      <c r="F68" s="263">
        <v>2541</v>
      </c>
      <c r="G68" s="263">
        <v>922</v>
      </c>
      <c r="H68" s="263">
        <v>2446</v>
      </c>
      <c r="I68" s="253">
        <v>1483</v>
      </c>
      <c r="J68" s="263">
        <v>487</v>
      </c>
      <c r="K68" s="263">
        <v>429</v>
      </c>
      <c r="L68" s="263">
        <v>535</v>
      </c>
      <c r="M68" s="263">
        <v>246</v>
      </c>
      <c r="N68" s="263">
        <v>199</v>
      </c>
      <c r="O68" s="263">
        <v>550</v>
      </c>
    </row>
    <row r="69" spans="1:15" ht="11.1" customHeight="1" x14ac:dyDescent="0.2">
      <c r="A69" s="14" t="s">
        <v>37</v>
      </c>
      <c r="B69" s="302">
        <v>3088</v>
      </c>
      <c r="C69" s="263">
        <v>1482</v>
      </c>
      <c r="D69" s="263">
        <v>1546</v>
      </c>
      <c r="E69" s="263">
        <v>436</v>
      </c>
      <c r="F69" s="263">
        <v>1159</v>
      </c>
      <c r="G69" s="263">
        <v>352</v>
      </c>
      <c r="H69" s="263">
        <v>1542</v>
      </c>
      <c r="I69" s="253">
        <v>1046</v>
      </c>
      <c r="J69" s="263">
        <v>499</v>
      </c>
      <c r="K69" s="263">
        <v>240</v>
      </c>
      <c r="L69" s="263">
        <v>365</v>
      </c>
      <c r="M69" s="263">
        <v>122</v>
      </c>
      <c r="N69" s="263">
        <v>53</v>
      </c>
      <c r="O69" s="263">
        <v>263</v>
      </c>
    </row>
    <row r="70" spans="1:15" ht="11.1" customHeight="1" x14ac:dyDescent="0.2">
      <c r="A70" s="14" t="s">
        <v>38</v>
      </c>
      <c r="B70" s="302">
        <v>217</v>
      </c>
      <c r="C70" s="263">
        <v>90</v>
      </c>
      <c r="D70" s="263">
        <v>126</v>
      </c>
      <c r="E70" s="263">
        <v>27</v>
      </c>
      <c r="F70" s="263">
        <v>82</v>
      </c>
      <c r="G70" s="263">
        <v>18</v>
      </c>
      <c r="H70" s="263">
        <v>91</v>
      </c>
      <c r="I70" s="253">
        <v>63</v>
      </c>
      <c r="J70" s="263">
        <v>28</v>
      </c>
      <c r="K70" s="263">
        <v>11</v>
      </c>
      <c r="L70" s="263">
        <v>20</v>
      </c>
      <c r="M70" s="263">
        <v>10</v>
      </c>
      <c r="N70" s="263" t="s">
        <v>3</v>
      </c>
      <c r="O70" s="263">
        <v>22</v>
      </c>
    </row>
    <row r="71" spans="1:15" ht="11.1" customHeight="1" x14ac:dyDescent="0.2">
      <c r="A71" s="14" t="s">
        <v>39</v>
      </c>
      <c r="B71" s="302">
        <v>1965</v>
      </c>
      <c r="C71" s="263">
        <v>981</v>
      </c>
      <c r="D71" s="263">
        <v>898</v>
      </c>
      <c r="E71" s="263">
        <v>262</v>
      </c>
      <c r="F71" s="263">
        <v>618</v>
      </c>
      <c r="G71" s="263">
        <v>144</v>
      </c>
      <c r="H71" s="263">
        <v>1067</v>
      </c>
      <c r="I71" s="253">
        <v>719</v>
      </c>
      <c r="J71" s="263">
        <v>382</v>
      </c>
      <c r="K71" s="263">
        <v>153</v>
      </c>
      <c r="L71" s="263">
        <v>240</v>
      </c>
      <c r="M71" s="263">
        <v>84</v>
      </c>
      <c r="N71" s="263">
        <v>33</v>
      </c>
      <c r="O71" s="263">
        <v>175</v>
      </c>
    </row>
    <row r="72" spans="1:15" ht="11.1" customHeight="1" x14ac:dyDescent="0.2">
      <c r="A72" s="14" t="s">
        <v>40</v>
      </c>
      <c r="B72" s="302">
        <v>2828</v>
      </c>
      <c r="C72" s="263">
        <v>1312</v>
      </c>
      <c r="D72" s="263">
        <v>1644</v>
      </c>
      <c r="E72" s="263">
        <v>575</v>
      </c>
      <c r="F72" s="263">
        <v>1482</v>
      </c>
      <c r="G72" s="263">
        <v>548</v>
      </c>
      <c r="H72" s="263">
        <v>1184</v>
      </c>
      <c r="I72" s="253">
        <v>737</v>
      </c>
      <c r="J72" s="263">
        <v>323</v>
      </c>
      <c r="K72" s="263">
        <v>190</v>
      </c>
      <c r="L72" s="263">
        <v>286</v>
      </c>
      <c r="M72" s="263">
        <v>108</v>
      </c>
      <c r="N72" s="263">
        <v>43</v>
      </c>
      <c r="O72" s="263">
        <v>234</v>
      </c>
    </row>
    <row r="73" spans="1:15" ht="18" customHeight="1" x14ac:dyDescent="0.2">
      <c r="A73" s="9" t="s">
        <v>220</v>
      </c>
      <c r="B73" s="303">
        <v>42158</v>
      </c>
      <c r="C73" s="273">
        <v>19954</v>
      </c>
      <c r="D73" s="273">
        <v>23999</v>
      </c>
      <c r="E73" s="273">
        <v>8786</v>
      </c>
      <c r="F73" s="273">
        <v>21052</v>
      </c>
      <c r="G73" s="273">
        <v>8079</v>
      </c>
      <c r="H73" s="273">
        <v>18159</v>
      </c>
      <c r="I73" s="258">
        <v>11168</v>
      </c>
      <c r="J73" s="273">
        <v>4246</v>
      </c>
      <c r="K73" s="273">
        <v>2692</v>
      </c>
      <c r="L73" s="273">
        <v>4121</v>
      </c>
      <c r="M73" s="273">
        <v>1637</v>
      </c>
      <c r="N73" s="273">
        <v>633</v>
      </c>
      <c r="O73" s="273">
        <v>4830</v>
      </c>
    </row>
    <row r="74" spans="1:15" ht="11.1" customHeight="1" x14ac:dyDescent="0.2">
      <c r="A74" s="14" t="s">
        <v>41</v>
      </c>
      <c r="B74" s="302">
        <v>4413</v>
      </c>
      <c r="C74" s="263">
        <v>2100</v>
      </c>
      <c r="D74" s="263">
        <v>2414</v>
      </c>
      <c r="E74" s="263">
        <v>882</v>
      </c>
      <c r="F74" s="263">
        <v>2020</v>
      </c>
      <c r="G74" s="263">
        <v>761</v>
      </c>
      <c r="H74" s="263">
        <v>1999</v>
      </c>
      <c r="I74" s="253">
        <v>1218</v>
      </c>
      <c r="J74" s="263">
        <v>450</v>
      </c>
      <c r="K74" s="263">
        <v>299</v>
      </c>
      <c r="L74" s="263">
        <v>441</v>
      </c>
      <c r="M74" s="263">
        <v>172</v>
      </c>
      <c r="N74" s="263">
        <v>62</v>
      </c>
      <c r="O74" s="263">
        <v>575</v>
      </c>
    </row>
    <row r="75" spans="1:15" ht="11.1" customHeight="1" x14ac:dyDescent="0.2">
      <c r="A75" s="14" t="s">
        <v>42</v>
      </c>
      <c r="B75" s="302">
        <v>2411</v>
      </c>
      <c r="C75" s="263">
        <v>1094</v>
      </c>
      <c r="D75" s="263">
        <v>1371</v>
      </c>
      <c r="E75" s="263">
        <v>472</v>
      </c>
      <c r="F75" s="263">
        <v>1209</v>
      </c>
      <c r="G75" s="263">
        <v>442</v>
      </c>
      <c r="H75" s="263">
        <v>1040</v>
      </c>
      <c r="I75" s="253">
        <v>622</v>
      </c>
      <c r="J75" s="263">
        <v>260</v>
      </c>
      <c r="K75" s="263">
        <v>158</v>
      </c>
      <c r="L75" s="263">
        <v>237</v>
      </c>
      <c r="M75" s="263">
        <v>93</v>
      </c>
      <c r="N75" s="263">
        <v>38</v>
      </c>
      <c r="O75" s="263">
        <v>254</v>
      </c>
    </row>
    <row r="76" spans="1:15" ht="11.1" customHeight="1" x14ac:dyDescent="0.2">
      <c r="A76" s="14" t="s">
        <v>43</v>
      </c>
      <c r="B76" s="302">
        <v>5029</v>
      </c>
      <c r="C76" s="263">
        <v>2332</v>
      </c>
      <c r="D76" s="263">
        <v>3006</v>
      </c>
      <c r="E76" s="263">
        <v>1147</v>
      </c>
      <c r="F76" s="263">
        <v>2655</v>
      </c>
      <c r="G76" s="263">
        <v>1078</v>
      </c>
      <c r="H76" s="263">
        <v>2023</v>
      </c>
      <c r="I76" s="253">
        <v>1185</v>
      </c>
      <c r="J76" s="263">
        <v>404</v>
      </c>
      <c r="K76" s="263">
        <v>344</v>
      </c>
      <c r="L76" s="263">
        <v>499</v>
      </c>
      <c r="M76" s="263">
        <v>209</v>
      </c>
      <c r="N76" s="263">
        <v>74</v>
      </c>
      <c r="O76" s="263">
        <v>493</v>
      </c>
    </row>
    <row r="77" spans="1:15" ht="11.1" customHeight="1" x14ac:dyDescent="0.2">
      <c r="A77" s="14" t="s">
        <v>44</v>
      </c>
      <c r="B77" s="302">
        <v>6992</v>
      </c>
      <c r="C77" s="263">
        <v>3278</v>
      </c>
      <c r="D77" s="263">
        <v>3894</v>
      </c>
      <c r="E77" s="263">
        <v>1352</v>
      </c>
      <c r="F77" s="263">
        <v>3474</v>
      </c>
      <c r="G77" s="263">
        <v>1270</v>
      </c>
      <c r="H77" s="263">
        <v>3098</v>
      </c>
      <c r="I77" s="253">
        <v>1926</v>
      </c>
      <c r="J77" s="263">
        <v>771</v>
      </c>
      <c r="K77" s="263">
        <v>426</v>
      </c>
      <c r="L77" s="263">
        <v>700</v>
      </c>
      <c r="M77" s="263">
        <v>282</v>
      </c>
      <c r="N77" s="263">
        <v>140</v>
      </c>
      <c r="O77" s="263">
        <v>779</v>
      </c>
    </row>
    <row r="78" spans="1:15" ht="11.1" customHeight="1" x14ac:dyDescent="0.2">
      <c r="A78" s="14" t="s">
        <v>45</v>
      </c>
      <c r="B78" s="302">
        <v>11939</v>
      </c>
      <c r="C78" s="263">
        <v>5839</v>
      </c>
      <c r="D78" s="263">
        <v>6878</v>
      </c>
      <c r="E78" s="263">
        <v>2666</v>
      </c>
      <c r="F78" s="263">
        <v>6259</v>
      </c>
      <c r="G78" s="263">
        <v>2514</v>
      </c>
      <c r="H78" s="263">
        <v>5061</v>
      </c>
      <c r="I78" s="253">
        <v>3173</v>
      </c>
      <c r="J78" s="263">
        <v>1100</v>
      </c>
      <c r="K78" s="263">
        <v>765</v>
      </c>
      <c r="L78" s="263">
        <v>1154</v>
      </c>
      <c r="M78" s="263">
        <v>462</v>
      </c>
      <c r="N78" s="263">
        <v>169</v>
      </c>
      <c r="O78" s="263">
        <v>1411</v>
      </c>
    </row>
    <row r="79" spans="1:15" ht="11.1" customHeight="1" x14ac:dyDescent="0.2">
      <c r="A79" s="14" t="s">
        <v>46</v>
      </c>
      <c r="B79" s="302">
        <v>4691</v>
      </c>
      <c r="C79" s="263">
        <v>2237</v>
      </c>
      <c r="D79" s="263">
        <v>2549</v>
      </c>
      <c r="E79" s="263">
        <v>880</v>
      </c>
      <c r="F79" s="263">
        <v>2207</v>
      </c>
      <c r="G79" s="263">
        <v>750</v>
      </c>
      <c r="H79" s="263">
        <v>2142</v>
      </c>
      <c r="I79" s="253">
        <v>1357</v>
      </c>
      <c r="J79" s="263">
        <v>607</v>
      </c>
      <c r="K79" s="263">
        <v>268</v>
      </c>
      <c r="L79" s="263">
        <v>438</v>
      </c>
      <c r="M79" s="263">
        <v>177</v>
      </c>
      <c r="N79" s="263">
        <v>80</v>
      </c>
      <c r="O79" s="263">
        <v>572</v>
      </c>
    </row>
    <row r="80" spans="1:15" ht="11.1" customHeight="1" x14ac:dyDescent="0.2">
      <c r="A80" s="14" t="s">
        <v>47</v>
      </c>
      <c r="B80" s="302">
        <v>6683</v>
      </c>
      <c r="C80" s="263">
        <v>3074</v>
      </c>
      <c r="D80" s="263">
        <v>3887</v>
      </c>
      <c r="E80" s="263">
        <v>1387</v>
      </c>
      <c r="F80" s="263">
        <v>3228</v>
      </c>
      <c r="G80" s="263">
        <v>1264</v>
      </c>
      <c r="H80" s="263">
        <v>2796</v>
      </c>
      <c r="I80" s="253">
        <v>1687</v>
      </c>
      <c r="J80" s="263">
        <v>654</v>
      </c>
      <c r="K80" s="263">
        <v>432</v>
      </c>
      <c r="L80" s="263">
        <v>652</v>
      </c>
      <c r="M80" s="263">
        <v>242</v>
      </c>
      <c r="N80" s="263">
        <v>70</v>
      </c>
      <c r="O80" s="263">
        <v>746</v>
      </c>
    </row>
    <row r="81" spans="1:15" ht="18" customHeight="1" x14ac:dyDescent="0.2">
      <c r="A81" s="9" t="s">
        <v>221</v>
      </c>
      <c r="B81" s="303">
        <v>79838</v>
      </c>
      <c r="C81" s="273">
        <v>38145</v>
      </c>
      <c r="D81" s="273">
        <v>52349</v>
      </c>
      <c r="E81" s="273">
        <v>21758</v>
      </c>
      <c r="F81" s="273">
        <v>50628</v>
      </c>
      <c r="G81" s="273">
        <v>21342</v>
      </c>
      <c r="H81" s="273">
        <v>27489</v>
      </c>
      <c r="I81" s="258">
        <v>16387</v>
      </c>
      <c r="J81" s="273">
        <v>5004</v>
      </c>
      <c r="K81" s="273">
        <v>5440</v>
      </c>
      <c r="L81" s="273">
        <v>6594</v>
      </c>
      <c r="M81" s="273">
        <v>2189</v>
      </c>
      <c r="N81" s="273">
        <v>751</v>
      </c>
      <c r="O81" s="273">
        <v>7511</v>
      </c>
    </row>
    <row r="82" spans="1:15" ht="11.1" customHeight="1" x14ac:dyDescent="0.2">
      <c r="A82" s="14" t="s">
        <v>48</v>
      </c>
      <c r="B82" s="302">
        <v>16473</v>
      </c>
      <c r="C82" s="263">
        <v>7790</v>
      </c>
      <c r="D82" s="263">
        <v>10237</v>
      </c>
      <c r="E82" s="263">
        <v>3933</v>
      </c>
      <c r="F82" s="263">
        <v>9816</v>
      </c>
      <c r="G82" s="263">
        <v>3830</v>
      </c>
      <c r="H82" s="263">
        <v>6236</v>
      </c>
      <c r="I82" s="253">
        <v>3857</v>
      </c>
      <c r="J82" s="263">
        <v>1300</v>
      </c>
      <c r="K82" s="263">
        <v>1148</v>
      </c>
      <c r="L82" s="263">
        <v>1459</v>
      </c>
      <c r="M82" s="263">
        <v>486</v>
      </c>
      <c r="N82" s="263">
        <v>216</v>
      </c>
      <c r="O82" s="263">
        <v>1627</v>
      </c>
    </row>
    <row r="83" spans="1:15" ht="11.1" customHeight="1" x14ac:dyDescent="0.2">
      <c r="A83" s="14" t="s">
        <v>49</v>
      </c>
      <c r="B83" s="302">
        <v>10122</v>
      </c>
      <c r="C83" s="263">
        <v>4828</v>
      </c>
      <c r="D83" s="263">
        <v>6978</v>
      </c>
      <c r="E83" s="263">
        <v>2973</v>
      </c>
      <c r="F83" s="263">
        <v>6746</v>
      </c>
      <c r="G83" s="263">
        <v>2882</v>
      </c>
      <c r="H83" s="263">
        <v>3144</v>
      </c>
      <c r="I83" s="253">
        <v>1855</v>
      </c>
      <c r="J83" s="263">
        <v>610</v>
      </c>
      <c r="K83" s="263">
        <v>629</v>
      </c>
      <c r="L83" s="263">
        <v>775</v>
      </c>
      <c r="M83" s="263">
        <v>234</v>
      </c>
      <c r="N83" s="263">
        <v>80</v>
      </c>
      <c r="O83" s="263">
        <v>816</v>
      </c>
    </row>
    <row r="84" spans="1:15" ht="11.1" customHeight="1" x14ac:dyDescent="0.2">
      <c r="A84" s="14" t="s">
        <v>50</v>
      </c>
      <c r="B84" s="302">
        <v>7249</v>
      </c>
      <c r="C84" s="263">
        <v>3518</v>
      </c>
      <c r="D84" s="263">
        <v>5242</v>
      </c>
      <c r="E84" s="263">
        <v>2364</v>
      </c>
      <c r="F84" s="263">
        <v>5162</v>
      </c>
      <c r="G84" s="263">
        <v>2342</v>
      </c>
      <c r="H84" s="263">
        <v>2007</v>
      </c>
      <c r="I84" s="253">
        <v>1154</v>
      </c>
      <c r="J84" s="263">
        <v>281</v>
      </c>
      <c r="K84" s="263">
        <v>519</v>
      </c>
      <c r="L84" s="263">
        <v>552</v>
      </c>
      <c r="M84" s="263">
        <v>166</v>
      </c>
      <c r="N84" s="263">
        <v>49</v>
      </c>
      <c r="O84" s="263">
        <v>440</v>
      </c>
    </row>
    <row r="85" spans="1:15" ht="11.1" customHeight="1" x14ac:dyDescent="0.2">
      <c r="A85" s="14" t="s">
        <v>51</v>
      </c>
      <c r="B85" s="302">
        <v>6234</v>
      </c>
      <c r="C85" s="263">
        <v>2875</v>
      </c>
      <c r="D85" s="263">
        <v>3981</v>
      </c>
      <c r="E85" s="263">
        <v>1542</v>
      </c>
      <c r="F85" s="263">
        <v>3866</v>
      </c>
      <c r="G85" s="263">
        <v>1528</v>
      </c>
      <c r="H85" s="263">
        <v>2253</v>
      </c>
      <c r="I85" s="253">
        <v>1333</v>
      </c>
      <c r="J85" s="263">
        <v>409</v>
      </c>
      <c r="K85" s="263">
        <v>480</v>
      </c>
      <c r="L85" s="263">
        <v>600</v>
      </c>
      <c r="M85" s="263">
        <v>151</v>
      </c>
      <c r="N85" s="263">
        <v>44</v>
      </c>
      <c r="O85" s="263">
        <v>569</v>
      </c>
    </row>
    <row r="86" spans="1:15" ht="11.1" customHeight="1" x14ac:dyDescent="0.2">
      <c r="A86" s="14" t="s">
        <v>52</v>
      </c>
      <c r="B86" s="302">
        <v>8732</v>
      </c>
      <c r="C86" s="263">
        <v>4201</v>
      </c>
      <c r="D86" s="263">
        <v>5885</v>
      </c>
      <c r="E86" s="263">
        <v>2587</v>
      </c>
      <c r="F86" s="263">
        <v>5558</v>
      </c>
      <c r="G86" s="263">
        <v>2518</v>
      </c>
      <c r="H86" s="263">
        <v>2847</v>
      </c>
      <c r="I86" s="253">
        <v>1614</v>
      </c>
      <c r="J86" s="263">
        <v>403</v>
      </c>
      <c r="K86" s="263">
        <v>590</v>
      </c>
      <c r="L86" s="263">
        <v>645</v>
      </c>
      <c r="M86" s="263">
        <v>257</v>
      </c>
      <c r="N86" s="263">
        <v>70</v>
      </c>
      <c r="O86" s="263">
        <v>882</v>
      </c>
    </row>
    <row r="87" spans="1:15" ht="11.1" customHeight="1" x14ac:dyDescent="0.2">
      <c r="A87" s="14" t="s">
        <v>53</v>
      </c>
      <c r="B87" s="302">
        <v>4867</v>
      </c>
      <c r="C87" s="263">
        <v>2301</v>
      </c>
      <c r="D87" s="263">
        <v>3386</v>
      </c>
      <c r="E87" s="263">
        <v>1390</v>
      </c>
      <c r="F87" s="263">
        <v>3323</v>
      </c>
      <c r="G87" s="263">
        <v>1383</v>
      </c>
      <c r="H87" s="263">
        <v>1481</v>
      </c>
      <c r="I87" s="253">
        <v>911</v>
      </c>
      <c r="J87" s="263">
        <v>297</v>
      </c>
      <c r="K87" s="263">
        <v>323</v>
      </c>
      <c r="L87" s="263">
        <v>371</v>
      </c>
      <c r="M87" s="263">
        <v>115</v>
      </c>
      <c r="N87" s="263">
        <v>27</v>
      </c>
      <c r="O87" s="263">
        <v>348</v>
      </c>
    </row>
    <row r="88" spans="1:15" ht="11.1" customHeight="1" x14ac:dyDescent="0.2">
      <c r="A88" s="14" t="s">
        <v>54</v>
      </c>
      <c r="B88" s="302">
        <v>837</v>
      </c>
      <c r="C88" s="263">
        <v>406</v>
      </c>
      <c r="D88" s="263">
        <v>593</v>
      </c>
      <c r="E88" s="263">
        <v>273</v>
      </c>
      <c r="F88" s="263">
        <v>525</v>
      </c>
      <c r="G88" s="263">
        <v>268</v>
      </c>
      <c r="H88" s="263">
        <v>244</v>
      </c>
      <c r="I88" s="253">
        <v>133</v>
      </c>
      <c r="J88" s="263">
        <v>43</v>
      </c>
      <c r="K88" s="263">
        <v>44</v>
      </c>
      <c r="L88" s="263">
        <v>70</v>
      </c>
      <c r="M88" s="263">
        <v>18</v>
      </c>
      <c r="N88" s="263">
        <v>6</v>
      </c>
      <c r="O88" s="263">
        <v>63</v>
      </c>
    </row>
    <row r="89" spans="1:15" ht="11.1" customHeight="1" x14ac:dyDescent="0.2">
      <c r="A89" s="14" t="s">
        <v>55</v>
      </c>
      <c r="B89" s="302">
        <v>25324</v>
      </c>
      <c r="C89" s="263">
        <v>12226</v>
      </c>
      <c r="D89" s="263">
        <v>16047</v>
      </c>
      <c r="E89" s="263">
        <v>6696</v>
      </c>
      <c r="F89" s="263">
        <v>15632</v>
      </c>
      <c r="G89" s="263">
        <v>6591</v>
      </c>
      <c r="H89" s="263">
        <v>9277</v>
      </c>
      <c r="I89" s="253">
        <v>5530</v>
      </c>
      <c r="J89" s="263">
        <v>1661</v>
      </c>
      <c r="K89" s="263">
        <v>1707</v>
      </c>
      <c r="L89" s="263">
        <v>2122</v>
      </c>
      <c r="M89" s="263">
        <v>762</v>
      </c>
      <c r="N89" s="263">
        <v>259</v>
      </c>
      <c r="O89" s="263">
        <v>2766</v>
      </c>
    </row>
    <row r="90" spans="1:15" ht="18" customHeight="1" x14ac:dyDescent="0.2">
      <c r="A90" s="9" t="s">
        <v>222</v>
      </c>
      <c r="B90" s="303">
        <v>48870</v>
      </c>
      <c r="C90" s="273">
        <v>23811</v>
      </c>
      <c r="D90" s="273">
        <v>34612</v>
      </c>
      <c r="E90" s="273">
        <v>15271</v>
      </c>
      <c r="F90" s="273">
        <v>33828</v>
      </c>
      <c r="G90" s="273">
        <v>15056</v>
      </c>
      <c r="H90" s="273">
        <v>14258</v>
      </c>
      <c r="I90" s="258">
        <v>8540</v>
      </c>
      <c r="J90" s="273">
        <v>2595</v>
      </c>
      <c r="K90" s="273">
        <v>2795</v>
      </c>
      <c r="L90" s="273">
        <v>3593</v>
      </c>
      <c r="M90" s="273">
        <v>1093</v>
      </c>
      <c r="N90" s="273">
        <v>373</v>
      </c>
      <c r="O90" s="273">
        <v>3809</v>
      </c>
    </row>
    <row r="91" spans="1:15" ht="11.1" customHeight="1" x14ac:dyDescent="0.2">
      <c r="A91" s="14" t="s">
        <v>56</v>
      </c>
      <c r="B91" s="302">
        <v>15041</v>
      </c>
      <c r="C91" s="263">
        <v>7220</v>
      </c>
      <c r="D91" s="263">
        <v>10540</v>
      </c>
      <c r="E91" s="263">
        <v>4545</v>
      </c>
      <c r="F91" s="263">
        <v>10303</v>
      </c>
      <c r="G91" s="263">
        <v>4477</v>
      </c>
      <c r="H91" s="263">
        <v>4501</v>
      </c>
      <c r="I91" s="253">
        <v>2675</v>
      </c>
      <c r="J91" s="263">
        <v>772</v>
      </c>
      <c r="K91" s="263">
        <v>768</v>
      </c>
      <c r="L91" s="263">
        <v>1144</v>
      </c>
      <c r="M91" s="263">
        <v>379</v>
      </c>
      <c r="N91" s="263">
        <v>138</v>
      </c>
      <c r="O91" s="263">
        <v>1300</v>
      </c>
    </row>
    <row r="92" spans="1:15" ht="11.1" customHeight="1" x14ac:dyDescent="0.2">
      <c r="A92" s="14" t="s">
        <v>57</v>
      </c>
      <c r="B92" s="302">
        <v>1922</v>
      </c>
      <c r="C92" s="263">
        <v>942</v>
      </c>
      <c r="D92" s="263">
        <v>1410</v>
      </c>
      <c r="E92" s="263">
        <v>634</v>
      </c>
      <c r="F92" s="263">
        <v>1296</v>
      </c>
      <c r="G92" s="263">
        <v>615</v>
      </c>
      <c r="H92" s="263">
        <v>512</v>
      </c>
      <c r="I92" s="253">
        <v>308</v>
      </c>
      <c r="J92" s="263">
        <v>118</v>
      </c>
      <c r="K92" s="263">
        <v>66</v>
      </c>
      <c r="L92" s="263">
        <v>95</v>
      </c>
      <c r="M92" s="263">
        <v>43</v>
      </c>
      <c r="N92" s="263">
        <v>13</v>
      </c>
      <c r="O92" s="263">
        <v>177</v>
      </c>
    </row>
    <row r="93" spans="1:15" ht="11.1" customHeight="1" x14ac:dyDescent="0.2">
      <c r="A93" s="14" t="s">
        <v>58</v>
      </c>
      <c r="B93" s="302">
        <v>4255</v>
      </c>
      <c r="C93" s="263">
        <v>2248</v>
      </c>
      <c r="D93" s="263">
        <v>3146</v>
      </c>
      <c r="E93" s="263">
        <v>1583</v>
      </c>
      <c r="F93" s="263">
        <v>3025</v>
      </c>
      <c r="G93" s="263">
        <v>1551</v>
      </c>
      <c r="H93" s="263">
        <v>1109</v>
      </c>
      <c r="I93" s="253">
        <v>665</v>
      </c>
      <c r="J93" s="263">
        <v>205</v>
      </c>
      <c r="K93" s="263">
        <v>240</v>
      </c>
      <c r="L93" s="263">
        <v>286</v>
      </c>
      <c r="M93" s="263">
        <v>102</v>
      </c>
      <c r="N93" s="263">
        <v>38</v>
      </c>
      <c r="O93" s="263">
        <v>238</v>
      </c>
    </row>
    <row r="94" spans="1:15" ht="11.1" customHeight="1" x14ac:dyDescent="0.2">
      <c r="A94" s="14" t="s">
        <v>59</v>
      </c>
      <c r="B94" s="302">
        <v>6967</v>
      </c>
      <c r="C94" s="263">
        <v>3397</v>
      </c>
      <c r="D94" s="263">
        <v>4725</v>
      </c>
      <c r="E94" s="263">
        <v>2007</v>
      </c>
      <c r="F94" s="263">
        <v>4689</v>
      </c>
      <c r="G94" s="263">
        <v>1999</v>
      </c>
      <c r="H94" s="263">
        <v>2242</v>
      </c>
      <c r="I94" s="253">
        <v>1390</v>
      </c>
      <c r="J94" s="263">
        <v>468</v>
      </c>
      <c r="K94" s="263">
        <v>418</v>
      </c>
      <c r="L94" s="263">
        <v>500</v>
      </c>
      <c r="M94" s="263">
        <v>152</v>
      </c>
      <c r="N94" s="263">
        <v>62</v>
      </c>
      <c r="O94" s="263">
        <v>642</v>
      </c>
    </row>
    <row r="95" spans="1:15" ht="11.1" customHeight="1" x14ac:dyDescent="0.2">
      <c r="A95" s="14" t="s">
        <v>60</v>
      </c>
      <c r="B95" s="302">
        <v>9039</v>
      </c>
      <c r="C95" s="263">
        <v>4465</v>
      </c>
      <c r="D95" s="263">
        <v>7163</v>
      </c>
      <c r="E95" s="263">
        <v>3409</v>
      </c>
      <c r="F95" s="263">
        <v>7087</v>
      </c>
      <c r="G95" s="263">
        <v>3378</v>
      </c>
      <c r="H95" s="263">
        <v>1876</v>
      </c>
      <c r="I95" s="253">
        <v>1056</v>
      </c>
      <c r="J95" s="263">
        <v>234</v>
      </c>
      <c r="K95" s="263">
        <v>546</v>
      </c>
      <c r="L95" s="263">
        <v>592</v>
      </c>
      <c r="M95" s="263">
        <v>155</v>
      </c>
      <c r="N95" s="263">
        <v>53</v>
      </c>
      <c r="O95" s="263">
        <v>296</v>
      </c>
    </row>
    <row r="96" spans="1:15" ht="11.1" customHeight="1" x14ac:dyDescent="0.2">
      <c r="A96" s="14" t="s">
        <v>61</v>
      </c>
      <c r="B96" s="302">
        <v>11646</v>
      </c>
      <c r="C96" s="263">
        <v>5539</v>
      </c>
      <c r="D96" s="263">
        <v>7628</v>
      </c>
      <c r="E96" s="263">
        <v>3093</v>
      </c>
      <c r="F96" s="263">
        <v>7428</v>
      </c>
      <c r="G96" s="263">
        <v>3036</v>
      </c>
      <c r="H96" s="263">
        <v>4018</v>
      </c>
      <c r="I96" s="253">
        <v>2446</v>
      </c>
      <c r="J96" s="263">
        <v>798</v>
      </c>
      <c r="K96" s="263">
        <v>757</v>
      </c>
      <c r="L96" s="263">
        <v>976</v>
      </c>
      <c r="M96" s="263">
        <v>262</v>
      </c>
      <c r="N96" s="263">
        <v>69</v>
      </c>
      <c r="O96" s="263">
        <v>1156</v>
      </c>
    </row>
    <row r="97" spans="1:15" ht="18" customHeight="1" x14ac:dyDescent="0.2">
      <c r="A97" s="9" t="s">
        <v>223</v>
      </c>
      <c r="B97" s="303">
        <v>28306</v>
      </c>
      <c r="C97" s="273">
        <v>13771</v>
      </c>
      <c r="D97" s="273">
        <v>18305</v>
      </c>
      <c r="E97" s="273">
        <v>7712</v>
      </c>
      <c r="F97" s="273">
        <v>17525</v>
      </c>
      <c r="G97" s="273">
        <v>7461</v>
      </c>
      <c r="H97" s="273">
        <v>10001</v>
      </c>
      <c r="I97" s="258">
        <v>6059</v>
      </c>
      <c r="J97" s="273">
        <v>1832</v>
      </c>
      <c r="K97" s="273">
        <v>1760</v>
      </c>
      <c r="L97" s="273">
        <v>2281</v>
      </c>
      <c r="M97" s="273">
        <v>781</v>
      </c>
      <c r="N97" s="273">
        <v>292</v>
      </c>
      <c r="O97" s="273">
        <v>3055</v>
      </c>
    </row>
    <row r="98" spans="1:15" ht="11.1" customHeight="1" x14ac:dyDescent="0.2">
      <c r="A98" s="14" t="s">
        <v>62</v>
      </c>
      <c r="B98" s="302">
        <v>7447</v>
      </c>
      <c r="C98" s="263">
        <v>3550</v>
      </c>
      <c r="D98" s="263">
        <v>4700</v>
      </c>
      <c r="E98" s="263">
        <v>1899</v>
      </c>
      <c r="F98" s="263">
        <v>4423</v>
      </c>
      <c r="G98" s="263">
        <v>1814</v>
      </c>
      <c r="H98" s="263">
        <v>2747</v>
      </c>
      <c r="I98" s="253">
        <v>1651</v>
      </c>
      <c r="J98" s="263">
        <v>555</v>
      </c>
      <c r="K98" s="263">
        <v>447</v>
      </c>
      <c r="L98" s="263">
        <v>630</v>
      </c>
      <c r="M98" s="263">
        <v>254</v>
      </c>
      <c r="N98" s="263">
        <v>82</v>
      </c>
      <c r="O98" s="263">
        <v>779</v>
      </c>
    </row>
    <row r="99" spans="1:15" ht="11.1" customHeight="1" x14ac:dyDescent="0.2">
      <c r="A99" s="14" t="s">
        <v>63</v>
      </c>
      <c r="B99" s="302">
        <v>11124</v>
      </c>
      <c r="C99" s="263">
        <v>5422</v>
      </c>
      <c r="D99" s="263">
        <v>7071</v>
      </c>
      <c r="E99" s="263">
        <v>2955</v>
      </c>
      <c r="F99" s="263">
        <v>6729</v>
      </c>
      <c r="G99" s="263">
        <v>2841</v>
      </c>
      <c r="H99" s="263">
        <v>4053</v>
      </c>
      <c r="I99" s="253">
        <v>2467</v>
      </c>
      <c r="J99" s="263">
        <v>730</v>
      </c>
      <c r="K99" s="263">
        <v>735</v>
      </c>
      <c r="L99" s="263">
        <v>924</v>
      </c>
      <c r="M99" s="263">
        <v>291</v>
      </c>
      <c r="N99" s="263">
        <v>97</v>
      </c>
      <c r="O99" s="263">
        <v>1276</v>
      </c>
    </row>
    <row r="100" spans="1:15" ht="11.1" customHeight="1" x14ac:dyDescent="0.2">
      <c r="A100" s="14" t="s">
        <v>64</v>
      </c>
      <c r="B100" s="302">
        <v>9735</v>
      </c>
      <c r="C100" s="263">
        <v>4799</v>
      </c>
      <c r="D100" s="263">
        <v>6534</v>
      </c>
      <c r="E100" s="263">
        <v>2858</v>
      </c>
      <c r="F100" s="263">
        <v>6373</v>
      </c>
      <c r="G100" s="263">
        <v>2806</v>
      </c>
      <c r="H100" s="263">
        <v>3201</v>
      </c>
      <c r="I100" s="253">
        <v>1941</v>
      </c>
      <c r="J100" s="263">
        <v>547</v>
      </c>
      <c r="K100" s="263">
        <v>578</v>
      </c>
      <c r="L100" s="263">
        <v>727</v>
      </c>
      <c r="M100" s="263">
        <v>236</v>
      </c>
      <c r="N100" s="263">
        <v>113</v>
      </c>
      <c r="O100" s="263">
        <v>1000</v>
      </c>
    </row>
    <row r="101" spans="1:15" ht="18" customHeight="1" x14ac:dyDescent="0.2">
      <c r="A101" s="9" t="s">
        <v>224</v>
      </c>
      <c r="B101" s="303">
        <v>50441</v>
      </c>
      <c r="C101" s="273">
        <v>25411</v>
      </c>
      <c r="D101" s="273">
        <v>34594</v>
      </c>
      <c r="E101" s="273">
        <v>15864</v>
      </c>
      <c r="F101" s="273">
        <v>33666</v>
      </c>
      <c r="G101" s="273">
        <v>15533</v>
      </c>
      <c r="H101" s="273">
        <v>15847</v>
      </c>
      <c r="I101" s="258">
        <v>9547</v>
      </c>
      <c r="J101" s="273">
        <v>2917</v>
      </c>
      <c r="K101" s="273">
        <v>3544</v>
      </c>
      <c r="L101" s="273">
        <v>4287</v>
      </c>
      <c r="M101" s="273">
        <v>906</v>
      </c>
      <c r="N101" s="273">
        <v>260</v>
      </c>
      <c r="O101" s="273">
        <v>3933</v>
      </c>
    </row>
    <row r="102" spans="1:15" ht="11.1" customHeight="1" x14ac:dyDescent="0.2">
      <c r="A102" s="14" t="s">
        <v>65</v>
      </c>
      <c r="B102" s="302">
        <v>8323</v>
      </c>
      <c r="C102" s="263">
        <v>4254</v>
      </c>
      <c r="D102" s="263">
        <v>5670</v>
      </c>
      <c r="E102" s="263">
        <v>2653</v>
      </c>
      <c r="F102" s="263">
        <v>5485</v>
      </c>
      <c r="G102" s="263">
        <v>2590</v>
      </c>
      <c r="H102" s="263">
        <v>2653</v>
      </c>
      <c r="I102" s="253">
        <v>1601</v>
      </c>
      <c r="J102" s="263">
        <v>404</v>
      </c>
      <c r="K102" s="263">
        <v>565</v>
      </c>
      <c r="L102" s="263">
        <v>827</v>
      </c>
      <c r="M102" s="263">
        <v>146</v>
      </c>
      <c r="N102" s="263">
        <v>42</v>
      </c>
      <c r="O102" s="263">
        <v>669</v>
      </c>
    </row>
    <row r="103" spans="1:15" ht="11.1" customHeight="1" x14ac:dyDescent="0.2">
      <c r="A103" s="14" t="s">
        <v>66</v>
      </c>
      <c r="B103" s="302">
        <v>2432</v>
      </c>
      <c r="C103" s="263">
        <v>1172</v>
      </c>
      <c r="D103" s="263">
        <v>1586</v>
      </c>
      <c r="E103" s="263">
        <v>657</v>
      </c>
      <c r="F103" s="263">
        <v>1453</v>
      </c>
      <c r="G103" s="263">
        <v>584</v>
      </c>
      <c r="H103" s="263">
        <v>846</v>
      </c>
      <c r="I103" s="253">
        <v>515</v>
      </c>
      <c r="J103" s="263">
        <v>196</v>
      </c>
      <c r="K103" s="263">
        <v>209</v>
      </c>
      <c r="L103" s="263">
        <v>178</v>
      </c>
      <c r="M103" s="263">
        <v>35</v>
      </c>
      <c r="N103" s="263">
        <v>10</v>
      </c>
      <c r="O103" s="263">
        <v>218</v>
      </c>
    </row>
    <row r="104" spans="1:15" ht="11.1" customHeight="1" x14ac:dyDescent="0.2">
      <c r="A104" s="14" t="s">
        <v>67</v>
      </c>
      <c r="B104" s="302">
        <v>5898</v>
      </c>
      <c r="C104" s="263">
        <v>2874</v>
      </c>
      <c r="D104" s="263">
        <v>4016</v>
      </c>
      <c r="E104" s="263">
        <v>1755</v>
      </c>
      <c r="F104" s="263">
        <v>3935</v>
      </c>
      <c r="G104" s="263">
        <v>1728</v>
      </c>
      <c r="H104" s="263">
        <v>1882</v>
      </c>
      <c r="I104" s="253">
        <v>1119</v>
      </c>
      <c r="J104" s="263">
        <v>326</v>
      </c>
      <c r="K104" s="263">
        <v>391</v>
      </c>
      <c r="L104" s="263">
        <v>538</v>
      </c>
      <c r="M104" s="263">
        <v>109</v>
      </c>
      <c r="N104" s="263">
        <v>24</v>
      </c>
      <c r="O104" s="263">
        <v>494</v>
      </c>
    </row>
    <row r="105" spans="1:15" ht="11.1" customHeight="1" x14ac:dyDescent="0.2">
      <c r="A105" s="14" t="s">
        <v>68</v>
      </c>
      <c r="B105" s="302">
        <v>4432</v>
      </c>
      <c r="C105" s="263">
        <v>2424</v>
      </c>
      <c r="D105" s="263">
        <v>3300</v>
      </c>
      <c r="E105" s="263">
        <v>1750</v>
      </c>
      <c r="F105" s="263">
        <v>3190</v>
      </c>
      <c r="G105" s="263">
        <v>1724</v>
      </c>
      <c r="H105" s="263">
        <v>1132</v>
      </c>
      <c r="I105" s="253">
        <v>674</v>
      </c>
      <c r="J105" s="263">
        <v>207</v>
      </c>
      <c r="K105" s="263">
        <v>234</v>
      </c>
      <c r="L105" s="263">
        <v>249</v>
      </c>
      <c r="M105" s="263">
        <v>77</v>
      </c>
      <c r="N105" s="263">
        <v>25</v>
      </c>
      <c r="O105" s="263">
        <v>340</v>
      </c>
    </row>
    <row r="106" spans="1:15" ht="11.1" customHeight="1" x14ac:dyDescent="0.2">
      <c r="A106" s="14" t="s">
        <v>69</v>
      </c>
      <c r="B106" s="302">
        <v>3216</v>
      </c>
      <c r="C106" s="263">
        <v>1646</v>
      </c>
      <c r="D106" s="263">
        <v>2143</v>
      </c>
      <c r="E106" s="263">
        <v>975</v>
      </c>
      <c r="F106" s="263">
        <v>2078</v>
      </c>
      <c r="G106" s="263">
        <v>968</v>
      </c>
      <c r="H106" s="263">
        <v>1073</v>
      </c>
      <c r="I106" s="253">
        <v>671</v>
      </c>
      <c r="J106" s="263">
        <v>238</v>
      </c>
      <c r="K106" s="263">
        <v>236</v>
      </c>
      <c r="L106" s="263">
        <v>270</v>
      </c>
      <c r="M106" s="263">
        <v>43</v>
      </c>
      <c r="N106" s="263">
        <v>2</v>
      </c>
      <c r="O106" s="263">
        <v>284</v>
      </c>
    </row>
    <row r="107" spans="1:15" ht="11.1" customHeight="1" x14ac:dyDescent="0.2">
      <c r="A107" s="14" t="s">
        <v>70</v>
      </c>
      <c r="B107" s="302">
        <v>6193</v>
      </c>
      <c r="C107" s="263">
        <v>2997</v>
      </c>
      <c r="D107" s="263">
        <v>4182</v>
      </c>
      <c r="E107" s="263">
        <v>1799</v>
      </c>
      <c r="F107" s="263">
        <v>4145</v>
      </c>
      <c r="G107" s="263">
        <v>1788</v>
      </c>
      <c r="H107" s="263">
        <v>2011</v>
      </c>
      <c r="I107" s="253">
        <v>1198</v>
      </c>
      <c r="J107" s="263">
        <v>381</v>
      </c>
      <c r="K107" s="263">
        <v>481</v>
      </c>
      <c r="L107" s="263">
        <v>550</v>
      </c>
      <c r="M107" s="263">
        <v>113</v>
      </c>
      <c r="N107" s="263">
        <v>35</v>
      </c>
      <c r="O107" s="263">
        <v>451</v>
      </c>
    </row>
    <row r="108" spans="1:15" ht="11.1" customHeight="1" x14ac:dyDescent="0.2">
      <c r="A108" s="14" t="s">
        <v>71</v>
      </c>
      <c r="B108" s="302">
        <v>13513</v>
      </c>
      <c r="C108" s="263">
        <v>6766</v>
      </c>
      <c r="D108" s="263">
        <v>9435</v>
      </c>
      <c r="E108" s="263">
        <v>4298</v>
      </c>
      <c r="F108" s="263">
        <v>9287</v>
      </c>
      <c r="G108" s="263">
        <v>4241</v>
      </c>
      <c r="H108" s="263">
        <v>4078</v>
      </c>
      <c r="I108" s="253">
        <v>2468</v>
      </c>
      <c r="J108" s="263">
        <v>711</v>
      </c>
      <c r="K108" s="263">
        <v>952</v>
      </c>
      <c r="L108" s="263">
        <v>1209</v>
      </c>
      <c r="M108" s="263">
        <v>243</v>
      </c>
      <c r="N108" s="263">
        <v>78</v>
      </c>
      <c r="O108" s="263">
        <v>885</v>
      </c>
    </row>
    <row r="109" spans="1:15" ht="11.1" customHeight="1" x14ac:dyDescent="0.2">
      <c r="A109" s="14" t="s">
        <v>72</v>
      </c>
      <c r="B109" s="302">
        <v>6434</v>
      </c>
      <c r="C109" s="263">
        <v>3278</v>
      </c>
      <c r="D109" s="263">
        <v>4262</v>
      </c>
      <c r="E109" s="263">
        <v>1977</v>
      </c>
      <c r="F109" s="263">
        <v>4093</v>
      </c>
      <c r="G109" s="263">
        <v>1910</v>
      </c>
      <c r="H109" s="263">
        <v>2172</v>
      </c>
      <c r="I109" s="253">
        <v>1301</v>
      </c>
      <c r="J109" s="263">
        <v>454</v>
      </c>
      <c r="K109" s="263">
        <v>476</v>
      </c>
      <c r="L109" s="263">
        <v>466</v>
      </c>
      <c r="M109" s="263">
        <v>140</v>
      </c>
      <c r="N109" s="263">
        <v>44</v>
      </c>
      <c r="O109" s="263">
        <v>592</v>
      </c>
    </row>
    <row r="110" spans="1:15" ht="18" customHeight="1" x14ac:dyDescent="0.2">
      <c r="A110" s="9" t="s">
        <v>225</v>
      </c>
      <c r="B110" s="303">
        <v>32161</v>
      </c>
      <c r="C110" s="273">
        <v>15482</v>
      </c>
      <c r="D110" s="273">
        <v>20447</v>
      </c>
      <c r="E110" s="273">
        <v>8500</v>
      </c>
      <c r="F110" s="273">
        <v>19934</v>
      </c>
      <c r="G110" s="273">
        <v>8309</v>
      </c>
      <c r="H110" s="273">
        <v>11714</v>
      </c>
      <c r="I110" s="258">
        <v>6982</v>
      </c>
      <c r="J110" s="273">
        <v>2027</v>
      </c>
      <c r="K110" s="273">
        <v>1980</v>
      </c>
      <c r="L110" s="273">
        <v>2548</v>
      </c>
      <c r="M110" s="273">
        <v>1063</v>
      </c>
      <c r="N110" s="273">
        <v>364</v>
      </c>
      <c r="O110" s="273">
        <v>3732</v>
      </c>
    </row>
    <row r="111" spans="1:15" ht="11.1" customHeight="1" x14ac:dyDescent="0.2">
      <c r="A111" s="14" t="s">
        <v>73</v>
      </c>
      <c r="B111" s="302">
        <v>3282</v>
      </c>
      <c r="C111" s="263">
        <v>1684</v>
      </c>
      <c r="D111" s="263">
        <v>2293</v>
      </c>
      <c r="E111" s="263">
        <v>1083</v>
      </c>
      <c r="F111" s="263">
        <v>2194</v>
      </c>
      <c r="G111" s="263">
        <v>1036</v>
      </c>
      <c r="H111" s="263">
        <v>989</v>
      </c>
      <c r="I111" s="253">
        <v>601</v>
      </c>
      <c r="J111" s="263">
        <v>171</v>
      </c>
      <c r="K111" s="263">
        <v>165</v>
      </c>
      <c r="L111" s="263">
        <v>241</v>
      </c>
      <c r="M111" s="263">
        <v>121</v>
      </c>
      <c r="N111" s="263">
        <v>33</v>
      </c>
      <c r="O111" s="263">
        <v>258</v>
      </c>
    </row>
    <row r="112" spans="1:15" ht="11.1" customHeight="1" x14ac:dyDescent="0.2">
      <c r="A112" s="14" t="s">
        <v>74</v>
      </c>
      <c r="B112" s="302">
        <v>1278</v>
      </c>
      <c r="C112" s="263">
        <v>593</v>
      </c>
      <c r="D112" s="263">
        <v>804</v>
      </c>
      <c r="E112" s="263">
        <v>324</v>
      </c>
      <c r="F112" s="263">
        <v>783</v>
      </c>
      <c r="G112" s="263">
        <v>317</v>
      </c>
      <c r="H112" s="263">
        <v>474</v>
      </c>
      <c r="I112" s="253">
        <v>269</v>
      </c>
      <c r="J112" s="263">
        <v>85</v>
      </c>
      <c r="K112" s="263">
        <v>62</v>
      </c>
      <c r="L112" s="263">
        <v>87</v>
      </c>
      <c r="M112" s="263">
        <v>37</v>
      </c>
      <c r="N112" s="263">
        <v>13</v>
      </c>
      <c r="O112" s="263">
        <v>190</v>
      </c>
    </row>
    <row r="113" spans="1:15" ht="11.1" customHeight="1" x14ac:dyDescent="0.2">
      <c r="A113" s="14" t="s">
        <v>75</v>
      </c>
      <c r="B113" s="302">
        <v>4641</v>
      </c>
      <c r="C113" s="263">
        <v>2248</v>
      </c>
      <c r="D113" s="263">
        <v>3073</v>
      </c>
      <c r="E113" s="263">
        <v>1349</v>
      </c>
      <c r="F113" s="263">
        <v>3027</v>
      </c>
      <c r="G113" s="263">
        <v>1333</v>
      </c>
      <c r="H113" s="263">
        <v>1568</v>
      </c>
      <c r="I113" s="253">
        <v>899</v>
      </c>
      <c r="J113" s="263">
        <v>214</v>
      </c>
      <c r="K113" s="263">
        <v>236</v>
      </c>
      <c r="L113" s="263">
        <v>379</v>
      </c>
      <c r="M113" s="263">
        <v>169</v>
      </c>
      <c r="N113" s="263">
        <v>49</v>
      </c>
      <c r="O113" s="263">
        <v>521</v>
      </c>
    </row>
    <row r="114" spans="1:15" ht="11.1" customHeight="1" x14ac:dyDescent="0.2">
      <c r="A114" s="14" t="s">
        <v>226</v>
      </c>
      <c r="B114" s="302">
        <v>9490</v>
      </c>
      <c r="C114" s="263">
        <v>4589</v>
      </c>
      <c r="D114" s="263">
        <v>5983</v>
      </c>
      <c r="E114" s="263">
        <v>2513</v>
      </c>
      <c r="F114" s="263">
        <v>5759</v>
      </c>
      <c r="G114" s="263">
        <v>2423</v>
      </c>
      <c r="H114" s="263">
        <v>3507</v>
      </c>
      <c r="I114" s="253">
        <v>2076</v>
      </c>
      <c r="J114" s="263">
        <v>644</v>
      </c>
      <c r="K114" s="263">
        <v>586</v>
      </c>
      <c r="L114" s="263">
        <v>756</v>
      </c>
      <c r="M114" s="263">
        <v>305</v>
      </c>
      <c r="N114" s="263">
        <v>138</v>
      </c>
      <c r="O114" s="263">
        <v>1078</v>
      </c>
    </row>
    <row r="115" spans="1:15" ht="11.1" customHeight="1" x14ac:dyDescent="0.2">
      <c r="A115" s="14" t="s">
        <v>76</v>
      </c>
      <c r="B115" s="302">
        <v>409</v>
      </c>
      <c r="C115" s="263">
        <v>194</v>
      </c>
      <c r="D115" s="263">
        <v>218</v>
      </c>
      <c r="E115" s="263">
        <v>43</v>
      </c>
      <c r="F115" s="263">
        <v>199</v>
      </c>
      <c r="G115" s="263">
        <v>41</v>
      </c>
      <c r="H115" s="263">
        <v>191</v>
      </c>
      <c r="I115" s="253">
        <v>151</v>
      </c>
      <c r="J115" s="263">
        <v>94</v>
      </c>
      <c r="K115" s="263">
        <v>14</v>
      </c>
      <c r="L115" s="263">
        <v>21</v>
      </c>
      <c r="M115" s="263">
        <v>17</v>
      </c>
      <c r="N115" s="263">
        <v>3</v>
      </c>
      <c r="O115" s="263">
        <v>42</v>
      </c>
    </row>
    <row r="116" spans="1:15" ht="11.1" customHeight="1" x14ac:dyDescent="0.2">
      <c r="A116" s="14" t="s">
        <v>77</v>
      </c>
      <c r="B116" s="302">
        <v>4754</v>
      </c>
      <c r="C116" s="263">
        <v>2266</v>
      </c>
      <c r="D116" s="263">
        <v>2981</v>
      </c>
      <c r="E116" s="263">
        <v>1214</v>
      </c>
      <c r="F116" s="263">
        <v>2939</v>
      </c>
      <c r="G116" s="263">
        <v>1208</v>
      </c>
      <c r="H116" s="263">
        <v>1773</v>
      </c>
      <c r="I116" s="253">
        <v>1052</v>
      </c>
      <c r="J116" s="263">
        <v>311</v>
      </c>
      <c r="K116" s="263">
        <v>280</v>
      </c>
      <c r="L116" s="263">
        <v>335</v>
      </c>
      <c r="M116" s="263">
        <v>134</v>
      </c>
      <c r="N116" s="263">
        <v>43</v>
      </c>
      <c r="O116" s="263">
        <v>670</v>
      </c>
    </row>
    <row r="117" spans="1:15" ht="11.1" customHeight="1" x14ac:dyDescent="0.2">
      <c r="A117" s="14" t="s">
        <v>78</v>
      </c>
      <c r="B117" s="302">
        <v>8307</v>
      </c>
      <c r="C117" s="263">
        <v>3908</v>
      </c>
      <c r="D117" s="263">
        <v>5095</v>
      </c>
      <c r="E117" s="263">
        <v>1974</v>
      </c>
      <c r="F117" s="263">
        <v>5033</v>
      </c>
      <c r="G117" s="263">
        <v>1951</v>
      </c>
      <c r="H117" s="263">
        <v>3212</v>
      </c>
      <c r="I117" s="253">
        <v>1934</v>
      </c>
      <c r="J117" s="263">
        <v>508</v>
      </c>
      <c r="K117" s="263">
        <v>637</v>
      </c>
      <c r="L117" s="263">
        <v>729</v>
      </c>
      <c r="M117" s="263">
        <v>280</v>
      </c>
      <c r="N117" s="263">
        <v>85</v>
      </c>
      <c r="O117" s="263">
        <v>973</v>
      </c>
    </row>
    <row r="118" spans="1:15" ht="18" customHeight="1" x14ac:dyDescent="0.2">
      <c r="A118" s="9" t="s">
        <v>227</v>
      </c>
      <c r="B118" s="303">
        <v>31901</v>
      </c>
      <c r="C118" s="273">
        <v>16185</v>
      </c>
      <c r="D118" s="273">
        <v>21825</v>
      </c>
      <c r="E118" s="273">
        <v>10085</v>
      </c>
      <c r="F118" s="273">
        <v>21090</v>
      </c>
      <c r="G118" s="273">
        <v>9852</v>
      </c>
      <c r="H118" s="273">
        <v>10076</v>
      </c>
      <c r="I118" s="258">
        <v>6100</v>
      </c>
      <c r="J118" s="273">
        <v>1925</v>
      </c>
      <c r="K118" s="273">
        <v>1892</v>
      </c>
      <c r="L118" s="273">
        <v>2267</v>
      </c>
      <c r="M118" s="273">
        <v>759</v>
      </c>
      <c r="N118" s="273">
        <v>239</v>
      </c>
      <c r="O118" s="273">
        <v>2994</v>
      </c>
    </row>
    <row r="119" spans="1:15" ht="11.1" customHeight="1" x14ac:dyDescent="0.2">
      <c r="A119" s="14" t="s">
        <v>79</v>
      </c>
      <c r="B119" s="302">
        <v>5724</v>
      </c>
      <c r="C119" s="263">
        <v>3085</v>
      </c>
      <c r="D119" s="263">
        <v>4157</v>
      </c>
      <c r="E119" s="263">
        <v>2147</v>
      </c>
      <c r="F119" s="263">
        <v>4028</v>
      </c>
      <c r="G119" s="263">
        <v>2106</v>
      </c>
      <c r="H119" s="263">
        <v>1567</v>
      </c>
      <c r="I119" s="253">
        <v>938</v>
      </c>
      <c r="J119" s="263">
        <v>321</v>
      </c>
      <c r="K119" s="263">
        <v>364</v>
      </c>
      <c r="L119" s="263">
        <v>374</v>
      </c>
      <c r="M119" s="263">
        <v>111</v>
      </c>
      <c r="N119" s="263">
        <v>26</v>
      </c>
      <c r="O119" s="263">
        <v>371</v>
      </c>
    </row>
    <row r="120" spans="1:15" ht="11.1" customHeight="1" x14ac:dyDescent="0.2">
      <c r="A120" s="14" t="s">
        <v>80</v>
      </c>
      <c r="B120" s="302">
        <v>5120</v>
      </c>
      <c r="C120" s="263">
        <v>2554</v>
      </c>
      <c r="D120" s="263">
        <v>3474</v>
      </c>
      <c r="E120" s="263">
        <v>1570</v>
      </c>
      <c r="F120" s="263">
        <v>3219</v>
      </c>
      <c r="G120" s="263">
        <v>1473</v>
      </c>
      <c r="H120" s="263">
        <v>1646</v>
      </c>
      <c r="I120" s="253">
        <v>984</v>
      </c>
      <c r="J120" s="263">
        <v>310</v>
      </c>
      <c r="K120" s="263">
        <v>289</v>
      </c>
      <c r="L120" s="263">
        <v>337</v>
      </c>
      <c r="M120" s="263">
        <v>120</v>
      </c>
      <c r="N120" s="263">
        <v>46</v>
      </c>
      <c r="O120" s="263">
        <v>544</v>
      </c>
    </row>
    <row r="121" spans="1:15" ht="11.1" customHeight="1" x14ac:dyDescent="0.2">
      <c r="A121" s="14" t="s">
        <v>81</v>
      </c>
      <c r="B121" s="302">
        <v>6103</v>
      </c>
      <c r="C121" s="263">
        <v>3055</v>
      </c>
      <c r="D121" s="263">
        <v>4058</v>
      </c>
      <c r="E121" s="263">
        <v>1798</v>
      </c>
      <c r="F121" s="263">
        <v>3915</v>
      </c>
      <c r="G121" s="263">
        <v>1764</v>
      </c>
      <c r="H121" s="263">
        <v>2045</v>
      </c>
      <c r="I121" s="253">
        <v>1257</v>
      </c>
      <c r="J121" s="263">
        <v>383</v>
      </c>
      <c r="K121" s="263">
        <v>351</v>
      </c>
      <c r="L121" s="263">
        <v>463</v>
      </c>
      <c r="M121" s="263">
        <v>177</v>
      </c>
      <c r="N121" s="263">
        <v>42</v>
      </c>
      <c r="O121" s="263">
        <v>629</v>
      </c>
    </row>
    <row r="122" spans="1:15" ht="11.1" customHeight="1" x14ac:dyDescent="0.2">
      <c r="A122" s="14" t="s">
        <v>82</v>
      </c>
      <c r="B122" s="302">
        <v>4818</v>
      </c>
      <c r="C122" s="263">
        <v>2384</v>
      </c>
      <c r="D122" s="263">
        <v>3499</v>
      </c>
      <c r="E122" s="263">
        <v>1598</v>
      </c>
      <c r="F122" s="263">
        <v>3456</v>
      </c>
      <c r="G122" s="263">
        <v>1591</v>
      </c>
      <c r="H122" s="263">
        <v>1319</v>
      </c>
      <c r="I122" s="253">
        <v>786</v>
      </c>
      <c r="J122" s="263">
        <v>214</v>
      </c>
      <c r="K122" s="263">
        <v>216</v>
      </c>
      <c r="L122" s="263">
        <v>285</v>
      </c>
      <c r="M122" s="263">
        <v>86</v>
      </c>
      <c r="N122" s="263">
        <v>53</v>
      </c>
      <c r="O122" s="263">
        <v>465</v>
      </c>
    </row>
    <row r="123" spans="1:15" ht="11.1" customHeight="1" x14ac:dyDescent="0.2">
      <c r="A123" s="14" t="s">
        <v>83</v>
      </c>
      <c r="B123" s="302">
        <v>6774</v>
      </c>
      <c r="C123" s="263">
        <v>3349</v>
      </c>
      <c r="D123" s="263">
        <v>4423</v>
      </c>
      <c r="E123" s="263">
        <v>1915</v>
      </c>
      <c r="F123" s="263">
        <v>4304</v>
      </c>
      <c r="G123" s="263">
        <v>1880</v>
      </c>
      <c r="H123" s="263">
        <v>2351</v>
      </c>
      <c r="I123" s="253">
        <v>1434</v>
      </c>
      <c r="J123" s="263">
        <v>457</v>
      </c>
      <c r="K123" s="263">
        <v>483</v>
      </c>
      <c r="L123" s="263">
        <v>568</v>
      </c>
      <c r="M123" s="263">
        <v>187</v>
      </c>
      <c r="N123" s="263">
        <v>56</v>
      </c>
      <c r="O123" s="263">
        <v>600</v>
      </c>
    </row>
    <row r="124" spans="1:15" ht="11.1" customHeight="1" x14ac:dyDescent="0.2">
      <c r="A124" s="14" t="s">
        <v>84</v>
      </c>
      <c r="B124" s="302">
        <v>3362</v>
      </c>
      <c r="C124" s="263">
        <v>1758</v>
      </c>
      <c r="D124" s="263">
        <v>2214</v>
      </c>
      <c r="E124" s="263">
        <v>1057</v>
      </c>
      <c r="F124" s="263">
        <v>2168</v>
      </c>
      <c r="G124" s="263">
        <v>1038</v>
      </c>
      <c r="H124" s="263">
        <v>1148</v>
      </c>
      <c r="I124" s="253">
        <v>701</v>
      </c>
      <c r="J124" s="263">
        <v>240</v>
      </c>
      <c r="K124" s="263">
        <v>189</v>
      </c>
      <c r="L124" s="263">
        <v>240</v>
      </c>
      <c r="M124" s="263">
        <v>78</v>
      </c>
      <c r="N124" s="263">
        <v>16</v>
      </c>
      <c r="O124" s="263">
        <v>385</v>
      </c>
    </row>
    <row r="125" spans="1:15" ht="18" customHeight="1" x14ac:dyDescent="0.2">
      <c r="A125" s="9" t="s">
        <v>228</v>
      </c>
      <c r="B125" s="303">
        <v>15929</v>
      </c>
      <c r="C125" s="273">
        <v>8527</v>
      </c>
      <c r="D125" s="273">
        <v>11622</v>
      </c>
      <c r="E125" s="273">
        <v>5836</v>
      </c>
      <c r="F125" s="273">
        <v>11208</v>
      </c>
      <c r="G125" s="273">
        <v>5734</v>
      </c>
      <c r="H125" s="273">
        <v>4307</v>
      </c>
      <c r="I125" s="258">
        <v>2691</v>
      </c>
      <c r="J125" s="273">
        <v>882</v>
      </c>
      <c r="K125" s="273">
        <v>848</v>
      </c>
      <c r="L125" s="273">
        <v>1005</v>
      </c>
      <c r="M125" s="273">
        <v>203</v>
      </c>
      <c r="N125" s="273">
        <v>72</v>
      </c>
      <c r="O125" s="273">
        <v>1297</v>
      </c>
    </row>
    <row r="126" spans="1:15" ht="11.1" customHeight="1" x14ac:dyDescent="0.2">
      <c r="A126" s="14" t="s">
        <v>85</v>
      </c>
      <c r="B126" s="302">
        <v>2098</v>
      </c>
      <c r="C126" s="263">
        <v>1328</v>
      </c>
      <c r="D126" s="263">
        <v>1774</v>
      </c>
      <c r="E126" s="263">
        <v>1116</v>
      </c>
      <c r="F126" s="263">
        <v>1694</v>
      </c>
      <c r="G126" s="263">
        <v>1097</v>
      </c>
      <c r="H126" s="263">
        <v>324</v>
      </c>
      <c r="I126" s="253">
        <v>212</v>
      </c>
      <c r="J126" s="263">
        <v>46</v>
      </c>
      <c r="K126" s="263">
        <v>76</v>
      </c>
      <c r="L126" s="263">
        <v>67</v>
      </c>
      <c r="M126" s="263">
        <v>20</v>
      </c>
      <c r="N126" s="263">
        <v>3</v>
      </c>
      <c r="O126" s="263">
        <v>112</v>
      </c>
    </row>
    <row r="127" spans="1:15" ht="11.1" customHeight="1" x14ac:dyDescent="0.2">
      <c r="A127" s="14" t="s">
        <v>86</v>
      </c>
      <c r="B127" s="302">
        <v>2113</v>
      </c>
      <c r="C127" s="263">
        <v>1040</v>
      </c>
      <c r="D127" s="263">
        <v>1441</v>
      </c>
      <c r="E127" s="263">
        <v>647</v>
      </c>
      <c r="F127" s="263">
        <v>1359</v>
      </c>
      <c r="G127" s="263">
        <v>630</v>
      </c>
      <c r="H127" s="263">
        <v>672</v>
      </c>
      <c r="I127" s="253">
        <v>393</v>
      </c>
      <c r="J127" s="263">
        <v>155</v>
      </c>
      <c r="K127" s="263">
        <v>143</v>
      </c>
      <c r="L127" s="263">
        <v>157</v>
      </c>
      <c r="M127" s="263">
        <v>29</v>
      </c>
      <c r="N127" s="263">
        <v>7</v>
      </c>
      <c r="O127" s="263">
        <v>181</v>
      </c>
    </row>
    <row r="128" spans="1:15" ht="11.1" customHeight="1" x14ac:dyDescent="0.2">
      <c r="A128" s="14" t="s">
        <v>87</v>
      </c>
      <c r="B128" s="302">
        <v>2112</v>
      </c>
      <c r="C128" s="263">
        <v>1147</v>
      </c>
      <c r="D128" s="263">
        <v>1673</v>
      </c>
      <c r="E128" s="263">
        <v>912</v>
      </c>
      <c r="F128" s="263">
        <v>1567</v>
      </c>
      <c r="G128" s="263">
        <v>896</v>
      </c>
      <c r="H128" s="263">
        <v>439</v>
      </c>
      <c r="I128" s="253">
        <v>235</v>
      </c>
      <c r="J128" s="263">
        <v>62</v>
      </c>
      <c r="K128" s="263">
        <v>95</v>
      </c>
      <c r="L128" s="263">
        <v>101</v>
      </c>
      <c r="M128" s="263">
        <v>24</v>
      </c>
      <c r="N128" s="263">
        <v>5</v>
      </c>
      <c r="O128" s="263">
        <v>152</v>
      </c>
    </row>
    <row r="129" spans="1:15" ht="11.1" customHeight="1" x14ac:dyDescent="0.2">
      <c r="A129" s="14" t="s">
        <v>88</v>
      </c>
      <c r="B129" s="302">
        <v>9606</v>
      </c>
      <c r="C129" s="263">
        <v>5012</v>
      </c>
      <c r="D129" s="263">
        <v>6734</v>
      </c>
      <c r="E129" s="263">
        <v>3161</v>
      </c>
      <c r="F129" s="263">
        <v>6588</v>
      </c>
      <c r="G129" s="263">
        <v>3111</v>
      </c>
      <c r="H129" s="263">
        <v>2872</v>
      </c>
      <c r="I129" s="253">
        <v>1851</v>
      </c>
      <c r="J129" s="263">
        <v>619</v>
      </c>
      <c r="K129" s="263">
        <v>534</v>
      </c>
      <c r="L129" s="263">
        <v>680</v>
      </c>
      <c r="M129" s="263">
        <v>130</v>
      </c>
      <c r="N129" s="263">
        <v>57</v>
      </c>
      <c r="O129" s="263">
        <v>852</v>
      </c>
    </row>
    <row r="130" spans="1:15" ht="18" customHeight="1" x14ac:dyDescent="0.2">
      <c r="A130" s="9" t="s">
        <v>229</v>
      </c>
      <c r="B130" s="303">
        <v>14455</v>
      </c>
      <c r="C130" s="273">
        <v>7631</v>
      </c>
      <c r="D130" s="273">
        <v>10732</v>
      </c>
      <c r="E130" s="273">
        <v>5351</v>
      </c>
      <c r="F130" s="273">
        <v>10174</v>
      </c>
      <c r="G130" s="273">
        <v>5195</v>
      </c>
      <c r="H130" s="273">
        <v>3723</v>
      </c>
      <c r="I130" s="258">
        <v>2280</v>
      </c>
      <c r="J130" s="273">
        <v>730</v>
      </c>
      <c r="K130" s="273">
        <v>637</v>
      </c>
      <c r="L130" s="273">
        <v>779</v>
      </c>
      <c r="M130" s="273">
        <v>236</v>
      </c>
      <c r="N130" s="273">
        <v>106</v>
      </c>
      <c r="O130" s="273">
        <v>1235</v>
      </c>
    </row>
    <row r="131" spans="1:15" ht="11.1" customHeight="1" x14ac:dyDescent="0.2">
      <c r="A131" s="14" t="s">
        <v>89</v>
      </c>
      <c r="B131" s="302">
        <v>2770</v>
      </c>
      <c r="C131" s="263">
        <v>1446</v>
      </c>
      <c r="D131" s="263">
        <v>2066</v>
      </c>
      <c r="E131" s="263">
        <v>1008</v>
      </c>
      <c r="F131" s="263">
        <v>1994</v>
      </c>
      <c r="G131" s="263">
        <v>995</v>
      </c>
      <c r="H131" s="263">
        <v>704</v>
      </c>
      <c r="I131" s="253">
        <v>438</v>
      </c>
      <c r="J131" s="263">
        <v>154</v>
      </c>
      <c r="K131" s="263">
        <v>147</v>
      </c>
      <c r="L131" s="263">
        <v>160</v>
      </c>
      <c r="M131" s="263">
        <v>44</v>
      </c>
      <c r="N131" s="263">
        <v>12</v>
      </c>
      <c r="O131" s="263">
        <v>187</v>
      </c>
    </row>
    <row r="132" spans="1:15" ht="11.1" customHeight="1" x14ac:dyDescent="0.2">
      <c r="A132" s="14" t="s">
        <v>90</v>
      </c>
      <c r="B132" s="302">
        <v>4915</v>
      </c>
      <c r="C132" s="263">
        <v>2685</v>
      </c>
      <c r="D132" s="263">
        <v>3661</v>
      </c>
      <c r="E132" s="263">
        <v>1926</v>
      </c>
      <c r="F132" s="263">
        <v>3334</v>
      </c>
      <c r="G132" s="263">
        <v>1816</v>
      </c>
      <c r="H132" s="263">
        <v>1254</v>
      </c>
      <c r="I132" s="253">
        <v>759</v>
      </c>
      <c r="J132" s="263">
        <v>222</v>
      </c>
      <c r="K132" s="263">
        <v>214</v>
      </c>
      <c r="L132" s="263">
        <v>293</v>
      </c>
      <c r="M132" s="263">
        <v>89</v>
      </c>
      <c r="N132" s="263">
        <v>38</v>
      </c>
      <c r="O132" s="263">
        <v>398</v>
      </c>
    </row>
    <row r="133" spans="1:15" ht="11.1" customHeight="1" x14ac:dyDescent="0.2">
      <c r="A133" s="14" t="s">
        <v>91</v>
      </c>
      <c r="B133" s="302">
        <v>2244</v>
      </c>
      <c r="C133" s="263">
        <v>1126</v>
      </c>
      <c r="D133" s="263">
        <v>1721</v>
      </c>
      <c r="E133" s="263">
        <v>804</v>
      </c>
      <c r="F133" s="263">
        <v>1623</v>
      </c>
      <c r="G133" s="263">
        <v>780</v>
      </c>
      <c r="H133" s="263">
        <v>523</v>
      </c>
      <c r="I133" s="253">
        <v>322</v>
      </c>
      <c r="J133" s="263">
        <v>120</v>
      </c>
      <c r="K133" s="263">
        <v>64</v>
      </c>
      <c r="L133" s="263">
        <v>71</v>
      </c>
      <c r="M133" s="263">
        <v>34</v>
      </c>
      <c r="N133" s="263">
        <v>22</v>
      </c>
      <c r="O133" s="263">
        <v>212</v>
      </c>
    </row>
    <row r="134" spans="1:15" ht="11.1" customHeight="1" x14ac:dyDescent="0.2">
      <c r="A134" s="14" t="s">
        <v>92</v>
      </c>
      <c r="B134" s="302">
        <v>4526</v>
      </c>
      <c r="C134" s="263">
        <v>2374</v>
      </c>
      <c r="D134" s="263">
        <v>3284</v>
      </c>
      <c r="E134" s="263">
        <v>1613</v>
      </c>
      <c r="F134" s="263">
        <v>3223</v>
      </c>
      <c r="G134" s="263">
        <v>1604</v>
      </c>
      <c r="H134" s="263">
        <v>1242</v>
      </c>
      <c r="I134" s="253">
        <v>761</v>
      </c>
      <c r="J134" s="263">
        <v>234</v>
      </c>
      <c r="K134" s="263">
        <v>212</v>
      </c>
      <c r="L134" s="263">
        <v>255</v>
      </c>
      <c r="M134" s="263">
        <v>69</v>
      </c>
      <c r="N134" s="263">
        <v>34</v>
      </c>
      <c r="O134" s="263">
        <v>438</v>
      </c>
    </row>
    <row r="135" spans="1:15" ht="18" customHeight="1" x14ac:dyDescent="0.2">
      <c r="A135" s="9" t="s">
        <v>230</v>
      </c>
      <c r="B135" s="303">
        <v>42938</v>
      </c>
      <c r="C135" s="273">
        <v>20969</v>
      </c>
      <c r="D135" s="273">
        <v>29091</v>
      </c>
      <c r="E135" s="273">
        <v>12873</v>
      </c>
      <c r="F135" s="273">
        <v>28093</v>
      </c>
      <c r="G135" s="273">
        <v>12641</v>
      </c>
      <c r="H135" s="273">
        <v>13847</v>
      </c>
      <c r="I135" s="258">
        <v>8096</v>
      </c>
      <c r="J135" s="273">
        <v>2427</v>
      </c>
      <c r="K135" s="273">
        <v>2902</v>
      </c>
      <c r="L135" s="273">
        <v>3342</v>
      </c>
      <c r="M135" s="273">
        <v>1044</v>
      </c>
      <c r="N135" s="273">
        <v>424</v>
      </c>
      <c r="O135" s="273">
        <v>3708</v>
      </c>
    </row>
    <row r="136" spans="1:15" ht="11.1" customHeight="1" x14ac:dyDescent="0.2">
      <c r="A136" s="14" t="s">
        <v>93</v>
      </c>
      <c r="B136" s="302">
        <v>5317</v>
      </c>
      <c r="C136" s="263">
        <v>2440</v>
      </c>
      <c r="D136" s="263">
        <v>3535</v>
      </c>
      <c r="E136" s="263">
        <v>1442</v>
      </c>
      <c r="F136" s="263">
        <v>3467</v>
      </c>
      <c r="G136" s="263">
        <v>1414</v>
      </c>
      <c r="H136" s="263">
        <v>1782</v>
      </c>
      <c r="I136" s="253">
        <v>998</v>
      </c>
      <c r="J136" s="263">
        <v>261</v>
      </c>
      <c r="K136" s="263">
        <v>390</v>
      </c>
      <c r="L136" s="263">
        <v>415</v>
      </c>
      <c r="M136" s="263">
        <v>154</v>
      </c>
      <c r="N136" s="263">
        <v>61</v>
      </c>
      <c r="O136" s="263">
        <v>501</v>
      </c>
    </row>
    <row r="137" spans="1:15" ht="11.1" customHeight="1" x14ac:dyDescent="0.2">
      <c r="A137" s="14" t="s">
        <v>94</v>
      </c>
      <c r="B137" s="302">
        <v>6688</v>
      </c>
      <c r="C137" s="263">
        <v>3202</v>
      </c>
      <c r="D137" s="263">
        <v>4901</v>
      </c>
      <c r="E137" s="263">
        <v>2097</v>
      </c>
      <c r="F137" s="263">
        <v>4661</v>
      </c>
      <c r="G137" s="263">
        <v>2052</v>
      </c>
      <c r="H137" s="263">
        <v>1787</v>
      </c>
      <c r="I137" s="253">
        <v>1105</v>
      </c>
      <c r="J137" s="263">
        <v>398</v>
      </c>
      <c r="K137" s="263">
        <v>397</v>
      </c>
      <c r="L137" s="263">
        <v>408</v>
      </c>
      <c r="M137" s="263">
        <v>120</v>
      </c>
      <c r="N137" s="263">
        <v>36</v>
      </c>
      <c r="O137" s="263">
        <v>428</v>
      </c>
    </row>
    <row r="138" spans="1:15" ht="11.1" customHeight="1" x14ac:dyDescent="0.2">
      <c r="A138" s="14" t="s">
        <v>95</v>
      </c>
      <c r="B138" s="302">
        <v>3159</v>
      </c>
      <c r="C138" s="263">
        <v>1509</v>
      </c>
      <c r="D138" s="263">
        <v>2040</v>
      </c>
      <c r="E138" s="263">
        <v>813</v>
      </c>
      <c r="F138" s="263">
        <v>1969</v>
      </c>
      <c r="G138" s="263">
        <v>778</v>
      </c>
      <c r="H138" s="263">
        <v>1119</v>
      </c>
      <c r="I138" s="253">
        <v>696</v>
      </c>
      <c r="J138" s="263">
        <v>227</v>
      </c>
      <c r="K138" s="263">
        <v>165</v>
      </c>
      <c r="L138" s="263">
        <v>257</v>
      </c>
      <c r="M138" s="263">
        <v>95</v>
      </c>
      <c r="N138" s="263">
        <v>41</v>
      </c>
      <c r="O138" s="263">
        <v>334</v>
      </c>
    </row>
    <row r="139" spans="1:15" ht="11.1" customHeight="1" x14ac:dyDescent="0.2">
      <c r="A139" s="14" t="s">
        <v>96</v>
      </c>
      <c r="B139" s="302">
        <v>2227</v>
      </c>
      <c r="C139" s="263">
        <v>1036</v>
      </c>
      <c r="D139" s="263">
        <v>1447</v>
      </c>
      <c r="E139" s="263">
        <v>573</v>
      </c>
      <c r="F139" s="263">
        <v>1364</v>
      </c>
      <c r="G139" s="263">
        <v>548</v>
      </c>
      <c r="H139" s="263">
        <v>780</v>
      </c>
      <c r="I139" s="253">
        <v>463</v>
      </c>
      <c r="J139" s="263">
        <v>132</v>
      </c>
      <c r="K139" s="263">
        <v>146</v>
      </c>
      <c r="L139" s="263">
        <v>158</v>
      </c>
      <c r="M139" s="263">
        <v>72</v>
      </c>
      <c r="N139" s="263">
        <v>40</v>
      </c>
      <c r="O139" s="263">
        <v>232</v>
      </c>
    </row>
    <row r="140" spans="1:15" ht="11.1" customHeight="1" x14ac:dyDescent="0.2">
      <c r="A140" s="14" t="s">
        <v>97</v>
      </c>
      <c r="B140" s="302">
        <v>5604</v>
      </c>
      <c r="C140" s="263">
        <v>2907</v>
      </c>
      <c r="D140" s="263">
        <v>4039</v>
      </c>
      <c r="E140" s="263">
        <v>1954</v>
      </c>
      <c r="F140" s="263">
        <v>3919</v>
      </c>
      <c r="G140" s="263">
        <v>1932</v>
      </c>
      <c r="H140" s="263">
        <v>1565</v>
      </c>
      <c r="I140" s="253">
        <v>953</v>
      </c>
      <c r="J140" s="263">
        <v>278</v>
      </c>
      <c r="K140" s="263">
        <v>305</v>
      </c>
      <c r="L140" s="263">
        <v>379</v>
      </c>
      <c r="M140" s="263">
        <v>95</v>
      </c>
      <c r="N140" s="263">
        <v>61</v>
      </c>
      <c r="O140" s="263">
        <v>447</v>
      </c>
    </row>
    <row r="141" spans="1:15" ht="11.1" customHeight="1" x14ac:dyDescent="0.2">
      <c r="A141" s="14" t="s">
        <v>98</v>
      </c>
      <c r="B141" s="302">
        <v>1996</v>
      </c>
      <c r="C141" s="263">
        <v>1041</v>
      </c>
      <c r="D141" s="263">
        <v>1343</v>
      </c>
      <c r="E141" s="263">
        <v>665</v>
      </c>
      <c r="F141" s="263">
        <v>1285</v>
      </c>
      <c r="G141" s="263">
        <v>652</v>
      </c>
      <c r="H141" s="263">
        <v>653</v>
      </c>
      <c r="I141" s="253">
        <v>376</v>
      </c>
      <c r="J141" s="263">
        <v>103</v>
      </c>
      <c r="K141" s="263">
        <v>119</v>
      </c>
      <c r="L141" s="263">
        <v>136</v>
      </c>
      <c r="M141" s="263">
        <v>55</v>
      </c>
      <c r="N141" s="263">
        <v>16</v>
      </c>
      <c r="O141" s="263">
        <v>224</v>
      </c>
    </row>
    <row r="142" spans="1:15" ht="11.1" customHeight="1" x14ac:dyDescent="0.2">
      <c r="A142" s="14" t="s">
        <v>99</v>
      </c>
      <c r="B142" s="302">
        <v>3283</v>
      </c>
      <c r="C142" s="263">
        <v>1692</v>
      </c>
      <c r="D142" s="263">
        <v>2331</v>
      </c>
      <c r="E142" s="263">
        <v>1157</v>
      </c>
      <c r="F142" s="263">
        <v>2225</v>
      </c>
      <c r="G142" s="263">
        <v>1142</v>
      </c>
      <c r="H142" s="263">
        <v>952</v>
      </c>
      <c r="I142" s="253">
        <v>535</v>
      </c>
      <c r="J142" s="263">
        <v>130</v>
      </c>
      <c r="K142" s="263">
        <v>219</v>
      </c>
      <c r="L142" s="263">
        <v>241</v>
      </c>
      <c r="M142" s="263">
        <v>76</v>
      </c>
      <c r="N142" s="263">
        <v>24</v>
      </c>
      <c r="O142" s="263">
        <v>262</v>
      </c>
    </row>
    <row r="143" spans="1:15" ht="11.1" customHeight="1" x14ac:dyDescent="0.2">
      <c r="A143" s="14" t="s">
        <v>100</v>
      </c>
      <c r="B143" s="302">
        <v>8539</v>
      </c>
      <c r="C143" s="263">
        <v>4021</v>
      </c>
      <c r="D143" s="263">
        <v>5079</v>
      </c>
      <c r="E143" s="263">
        <v>2127</v>
      </c>
      <c r="F143" s="263">
        <v>5000</v>
      </c>
      <c r="G143" s="263">
        <v>2112</v>
      </c>
      <c r="H143" s="263">
        <v>3460</v>
      </c>
      <c r="I143" s="253">
        <v>1894</v>
      </c>
      <c r="J143" s="263">
        <v>539</v>
      </c>
      <c r="K143" s="263">
        <v>862</v>
      </c>
      <c r="L143" s="263">
        <v>994</v>
      </c>
      <c r="M143" s="263">
        <v>208</v>
      </c>
      <c r="N143" s="263">
        <v>92</v>
      </c>
      <c r="O143" s="263">
        <v>765</v>
      </c>
    </row>
    <row r="144" spans="1:15" ht="11.1" customHeight="1" x14ac:dyDescent="0.2">
      <c r="A144" s="14" t="s">
        <v>101</v>
      </c>
      <c r="B144" s="302">
        <v>3720</v>
      </c>
      <c r="C144" s="263">
        <v>1910</v>
      </c>
      <c r="D144" s="263">
        <v>2660</v>
      </c>
      <c r="E144" s="263">
        <v>1266</v>
      </c>
      <c r="F144" s="263">
        <v>2546</v>
      </c>
      <c r="G144" s="263">
        <v>1247</v>
      </c>
      <c r="H144" s="263">
        <v>1060</v>
      </c>
      <c r="I144" s="253">
        <v>644</v>
      </c>
      <c r="J144" s="263">
        <v>231</v>
      </c>
      <c r="K144" s="263">
        <v>165</v>
      </c>
      <c r="L144" s="263">
        <v>220</v>
      </c>
      <c r="M144" s="263">
        <v>112</v>
      </c>
      <c r="N144" s="263">
        <v>32</v>
      </c>
      <c r="O144" s="263">
        <v>300</v>
      </c>
    </row>
    <row r="145" spans="1:15" ht="11.1" customHeight="1" x14ac:dyDescent="0.2">
      <c r="A145" s="14" t="s">
        <v>102</v>
      </c>
      <c r="B145" s="302">
        <v>2405</v>
      </c>
      <c r="C145" s="263">
        <v>1211</v>
      </c>
      <c r="D145" s="263">
        <v>1716</v>
      </c>
      <c r="E145" s="263">
        <v>779</v>
      </c>
      <c r="F145" s="263">
        <v>1657</v>
      </c>
      <c r="G145" s="263">
        <v>764</v>
      </c>
      <c r="H145" s="263">
        <v>689</v>
      </c>
      <c r="I145" s="253">
        <v>432</v>
      </c>
      <c r="J145" s="263">
        <v>128</v>
      </c>
      <c r="K145" s="263">
        <v>134</v>
      </c>
      <c r="L145" s="263">
        <v>134</v>
      </c>
      <c r="M145" s="263">
        <v>57</v>
      </c>
      <c r="N145" s="263">
        <v>21</v>
      </c>
      <c r="O145" s="263">
        <v>215</v>
      </c>
    </row>
    <row r="146" spans="1:15" ht="18" customHeight="1" x14ac:dyDescent="0.2">
      <c r="A146" s="9" t="s">
        <v>231</v>
      </c>
      <c r="B146" s="303">
        <v>31852</v>
      </c>
      <c r="C146" s="273">
        <v>15146</v>
      </c>
      <c r="D146" s="273">
        <v>22217</v>
      </c>
      <c r="E146" s="273">
        <v>9449</v>
      </c>
      <c r="F146" s="273">
        <v>21404</v>
      </c>
      <c r="G146" s="273">
        <v>9264</v>
      </c>
      <c r="H146" s="273">
        <v>9635</v>
      </c>
      <c r="I146" s="258">
        <v>5697</v>
      </c>
      <c r="J146" s="273">
        <v>1683</v>
      </c>
      <c r="K146" s="273">
        <v>1810</v>
      </c>
      <c r="L146" s="273">
        <v>2298</v>
      </c>
      <c r="M146" s="273">
        <v>842</v>
      </c>
      <c r="N146" s="273">
        <v>343</v>
      </c>
      <c r="O146" s="273">
        <v>2659</v>
      </c>
    </row>
    <row r="147" spans="1:15" ht="11.1" customHeight="1" x14ac:dyDescent="0.2">
      <c r="A147" s="14" t="s">
        <v>103</v>
      </c>
      <c r="B147" s="302">
        <v>6236</v>
      </c>
      <c r="C147" s="263">
        <v>2925</v>
      </c>
      <c r="D147" s="263">
        <v>4431</v>
      </c>
      <c r="E147" s="263">
        <v>1837</v>
      </c>
      <c r="F147" s="263">
        <v>4300</v>
      </c>
      <c r="G147" s="263">
        <v>1787</v>
      </c>
      <c r="H147" s="263">
        <v>1805</v>
      </c>
      <c r="I147" s="253">
        <v>1088</v>
      </c>
      <c r="J147" s="263">
        <v>393</v>
      </c>
      <c r="K147" s="263">
        <v>293</v>
      </c>
      <c r="L147" s="263">
        <v>457</v>
      </c>
      <c r="M147" s="263">
        <v>148</v>
      </c>
      <c r="N147" s="263">
        <v>62</v>
      </c>
      <c r="O147" s="263">
        <v>452</v>
      </c>
    </row>
    <row r="148" spans="1:15" ht="11.1" customHeight="1" x14ac:dyDescent="0.2">
      <c r="A148" s="14" t="s">
        <v>104</v>
      </c>
      <c r="B148" s="302">
        <v>8691</v>
      </c>
      <c r="C148" s="263">
        <v>3920</v>
      </c>
      <c r="D148" s="263">
        <v>6548</v>
      </c>
      <c r="E148" s="263">
        <v>2684</v>
      </c>
      <c r="F148" s="263">
        <v>6234</v>
      </c>
      <c r="G148" s="263">
        <v>2672</v>
      </c>
      <c r="H148" s="263">
        <v>2143</v>
      </c>
      <c r="I148" s="253">
        <v>1236</v>
      </c>
      <c r="J148" s="263">
        <v>282</v>
      </c>
      <c r="K148" s="263">
        <v>477</v>
      </c>
      <c r="L148" s="263">
        <v>581</v>
      </c>
      <c r="M148" s="263">
        <v>179</v>
      </c>
      <c r="N148" s="263">
        <v>71</v>
      </c>
      <c r="O148" s="263">
        <v>553</v>
      </c>
    </row>
    <row r="149" spans="1:15" ht="11.1" customHeight="1" x14ac:dyDescent="0.2">
      <c r="A149" s="14" t="s">
        <v>105</v>
      </c>
      <c r="B149" s="302">
        <v>5580</v>
      </c>
      <c r="C149" s="263">
        <v>2769</v>
      </c>
      <c r="D149" s="263">
        <v>3876</v>
      </c>
      <c r="E149" s="263">
        <v>1756</v>
      </c>
      <c r="F149" s="263">
        <v>3782</v>
      </c>
      <c r="G149" s="263">
        <v>1725</v>
      </c>
      <c r="H149" s="263">
        <v>1704</v>
      </c>
      <c r="I149" s="253">
        <v>1013</v>
      </c>
      <c r="J149" s="263">
        <v>329</v>
      </c>
      <c r="K149" s="263">
        <v>364</v>
      </c>
      <c r="L149" s="263">
        <v>426</v>
      </c>
      <c r="M149" s="263">
        <v>142</v>
      </c>
      <c r="N149" s="263">
        <v>59</v>
      </c>
      <c r="O149" s="263">
        <v>384</v>
      </c>
    </row>
    <row r="150" spans="1:15" ht="11.1" customHeight="1" x14ac:dyDescent="0.2">
      <c r="A150" s="14" t="s">
        <v>106</v>
      </c>
      <c r="B150" s="302">
        <v>11345</v>
      </c>
      <c r="C150" s="263">
        <v>5532</v>
      </c>
      <c r="D150" s="263">
        <v>7362</v>
      </c>
      <c r="E150" s="263">
        <v>3172</v>
      </c>
      <c r="F150" s="263">
        <v>7088</v>
      </c>
      <c r="G150" s="263">
        <v>3080</v>
      </c>
      <c r="H150" s="263">
        <v>3983</v>
      </c>
      <c r="I150" s="253">
        <v>2360</v>
      </c>
      <c r="J150" s="263">
        <v>679</v>
      </c>
      <c r="K150" s="263">
        <v>676</v>
      </c>
      <c r="L150" s="263">
        <v>834</v>
      </c>
      <c r="M150" s="263">
        <v>373</v>
      </c>
      <c r="N150" s="263">
        <v>151</v>
      </c>
      <c r="O150" s="263">
        <v>1270</v>
      </c>
    </row>
    <row r="151" spans="1:15" ht="17.100000000000001" customHeight="1" x14ac:dyDescent="0.2">
      <c r="A151" s="9" t="s">
        <v>232</v>
      </c>
      <c r="B151" s="303">
        <v>29830</v>
      </c>
      <c r="C151" s="273">
        <v>15007</v>
      </c>
      <c r="D151" s="273">
        <v>18642</v>
      </c>
      <c r="E151" s="273">
        <v>8576</v>
      </c>
      <c r="F151" s="273">
        <v>18009</v>
      </c>
      <c r="G151" s="273">
        <v>8418</v>
      </c>
      <c r="H151" s="273">
        <v>11188</v>
      </c>
      <c r="I151" s="258">
        <v>6431</v>
      </c>
      <c r="J151" s="273">
        <v>1950</v>
      </c>
      <c r="K151" s="273">
        <v>2518</v>
      </c>
      <c r="L151" s="273">
        <v>2958</v>
      </c>
      <c r="M151" s="273">
        <v>678</v>
      </c>
      <c r="N151" s="273">
        <v>226</v>
      </c>
      <c r="O151" s="273">
        <v>2858</v>
      </c>
    </row>
    <row r="152" spans="1:15" ht="11.1" customHeight="1" x14ac:dyDescent="0.2">
      <c r="A152" s="14" t="s">
        <v>107</v>
      </c>
      <c r="B152" s="302">
        <v>1349</v>
      </c>
      <c r="C152" s="263">
        <v>687</v>
      </c>
      <c r="D152" s="263">
        <v>970</v>
      </c>
      <c r="E152" s="263">
        <v>461</v>
      </c>
      <c r="F152" s="263">
        <v>903</v>
      </c>
      <c r="G152" s="263">
        <v>448</v>
      </c>
      <c r="H152" s="263">
        <v>379</v>
      </c>
      <c r="I152" s="253">
        <v>226</v>
      </c>
      <c r="J152" s="263">
        <v>61</v>
      </c>
      <c r="K152" s="263">
        <v>61</v>
      </c>
      <c r="L152" s="263">
        <v>84</v>
      </c>
      <c r="M152" s="263">
        <v>48</v>
      </c>
      <c r="N152" s="263">
        <v>22</v>
      </c>
      <c r="O152" s="263">
        <v>103</v>
      </c>
    </row>
    <row r="153" spans="1:15" ht="11.1" customHeight="1" x14ac:dyDescent="0.2">
      <c r="A153" s="14" t="s">
        <v>108</v>
      </c>
      <c r="B153" s="302">
        <v>10783</v>
      </c>
      <c r="C153" s="263">
        <v>5512</v>
      </c>
      <c r="D153" s="263">
        <v>7486</v>
      </c>
      <c r="E153" s="263">
        <v>3564</v>
      </c>
      <c r="F153" s="263">
        <v>7204</v>
      </c>
      <c r="G153" s="263">
        <v>3485</v>
      </c>
      <c r="H153" s="263">
        <v>3297</v>
      </c>
      <c r="I153" s="253">
        <v>1948</v>
      </c>
      <c r="J153" s="263">
        <v>556</v>
      </c>
      <c r="K153" s="263">
        <v>585</v>
      </c>
      <c r="L153" s="263">
        <v>699</v>
      </c>
      <c r="M153" s="263">
        <v>264</v>
      </c>
      <c r="N153" s="263">
        <v>109</v>
      </c>
      <c r="O153" s="263">
        <v>1084</v>
      </c>
    </row>
    <row r="154" spans="1:15" ht="11.1" customHeight="1" x14ac:dyDescent="0.2">
      <c r="A154" s="14" t="s">
        <v>109</v>
      </c>
      <c r="B154" s="302">
        <v>8272</v>
      </c>
      <c r="C154" s="263">
        <v>4047</v>
      </c>
      <c r="D154" s="263">
        <v>4889</v>
      </c>
      <c r="E154" s="263">
        <v>2143</v>
      </c>
      <c r="F154" s="263">
        <v>4769</v>
      </c>
      <c r="G154" s="263">
        <v>2111</v>
      </c>
      <c r="H154" s="263">
        <v>3383</v>
      </c>
      <c r="I154" s="253">
        <v>1904</v>
      </c>
      <c r="J154" s="263">
        <v>560</v>
      </c>
      <c r="K154" s="263">
        <v>796</v>
      </c>
      <c r="L154" s="263">
        <v>941</v>
      </c>
      <c r="M154" s="263">
        <v>188</v>
      </c>
      <c r="N154" s="263">
        <v>61</v>
      </c>
      <c r="O154" s="263">
        <v>837</v>
      </c>
    </row>
    <row r="155" spans="1:15" ht="11.1" customHeight="1" x14ac:dyDescent="0.2">
      <c r="A155" s="14" t="s">
        <v>110</v>
      </c>
      <c r="B155" s="302">
        <v>1365</v>
      </c>
      <c r="C155" s="263">
        <v>746</v>
      </c>
      <c r="D155" s="263">
        <v>1052</v>
      </c>
      <c r="E155" s="263">
        <v>553</v>
      </c>
      <c r="F155" s="263">
        <v>1003</v>
      </c>
      <c r="G155" s="263">
        <v>544</v>
      </c>
      <c r="H155" s="263">
        <v>313</v>
      </c>
      <c r="I155" s="253">
        <v>193</v>
      </c>
      <c r="J155" s="263">
        <v>57</v>
      </c>
      <c r="K155" s="263">
        <v>65</v>
      </c>
      <c r="L155" s="263">
        <v>51</v>
      </c>
      <c r="M155" s="263">
        <v>15</v>
      </c>
      <c r="N155" s="263">
        <v>10</v>
      </c>
      <c r="O155" s="263">
        <v>115</v>
      </c>
    </row>
    <row r="156" spans="1:15" ht="11.1" customHeight="1" x14ac:dyDescent="0.2">
      <c r="A156" s="14" t="s">
        <v>111</v>
      </c>
      <c r="B156" s="302">
        <v>8061</v>
      </c>
      <c r="C156" s="263">
        <v>4015</v>
      </c>
      <c r="D156" s="263">
        <v>4245</v>
      </c>
      <c r="E156" s="263">
        <v>1855</v>
      </c>
      <c r="F156" s="263">
        <v>4130</v>
      </c>
      <c r="G156" s="263">
        <v>1830</v>
      </c>
      <c r="H156" s="263">
        <v>3816</v>
      </c>
      <c r="I156" s="253">
        <v>2160</v>
      </c>
      <c r="J156" s="263">
        <v>716</v>
      </c>
      <c r="K156" s="263">
        <v>1011</v>
      </c>
      <c r="L156" s="263">
        <v>1183</v>
      </c>
      <c r="M156" s="263">
        <v>163</v>
      </c>
      <c r="N156" s="263">
        <v>24</v>
      </c>
      <c r="O156" s="263">
        <v>719</v>
      </c>
    </row>
    <row r="157" spans="1:15" ht="17.100000000000001" customHeight="1" x14ac:dyDescent="0.2">
      <c r="A157" s="9" t="s">
        <v>233</v>
      </c>
      <c r="B157" s="303">
        <v>46598</v>
      </c>
      <c r="C157" s="273">
        <v>22859</v>
      </c>
      <c r="D157" s="273">
        <v>30018</v>
      </c>
      <c r="E157" s="273">
        <v>12752</v>
      </c>
      <c r="F157" s="273">
        <v>29373</v>
      </c>
      <c r="G157" s="273">
        <v>12581</v>
      </c>
      <c r="H157" s="273">
        <v>16580</v>
      </c>
      <c r="I157" s="258">
        <v>10107</v>
      </c>
      <c r="J157" s="273">
        <v>2863</v>
      </c>
      <c r="K157" s="273">
        <v>3139</v>
      </c>
      <c r="L157" s="273">
        <v>3389</v>
      </c>
      <c r="M157" s="273">
        <v>1052</v>
      </c>
      <c r="N157" s="273">
        <v>631</v>
      </c>
      <c r="O157" s="273">
        <v>5506</v>
      </c>
    </row>
    <row r="158" spans="1:15" ht="11.1" customHeight="1" x14ac:dyDescent="0.2">
      <c r="A158" s="14" t="s">
        <v>112</v>
      </c>
      <c r="B158" s="302">
        <v>9016</v>
      </c>
      <c r="C158" s="263">
        <v>4260</v>
      </c>
      <c r="D158" s="263">
        <v>5767</v>
      </c>
      <c r="E158" s="263">
        <v>2298</v>
      </c>
      <c r="F158" s="263">
        <v>5697</v>
      </c>
      <c r="G158" s="263">
        <v>2282</v>
      </c>
      <c r="H158" s="263">
        <v>3249</v>
      </c>
      <c r="I158" s="253">
        <v>1962</v>
      </c>
      <c r="J158" s="263">
        <v>620</v>
      </c>
      <c r="K158" s="263">
        <v>610</v>
      </c>
      <c r="L158" s="263">
        <v>676</v>
      </c>
      <c r="M158" s="263">
        <v>215</v>
      </c>
      <c r="N158" s="263">
        <v>139</v>
      </c>
      <c r="O158" s="263">
        <v>989</v>
      </c>
    </row>
    <row r="159" spans="1:15" ht="11.1" customHeight="1" x14ac:dyDescent="0.2">
      <c r="A159" s="14" t="s">
        <v>113</v>
      </c>
      <c r="B159" s="302">
        <v>4791</v>
      </c>
      <c r="C159" s="263">
        <v>2210</v>
      </c>
      <c r="D159" s="263">
        <v>3213</v>
      </c>
      <c r="E159" s="263">
        <v>1263</v>
      </c>
      <c r="F159" s="263">
        <v>3115</v>
      </c>
      <c r="G159" s="263">
        <v>1237</v>
      </c>
      <c r="H159" s="263">
        <v>1578</v>
      </c>
      <c r="I159" s="253">
        <v>947</v>
      </c>
      <c r="J159" s="263">
        <v>264</v>
      </c>
      <c r="K159" s="263">
        <v>286</v>
      </c>
      <c r="L159" s="263">
        <v>330</v>
      </c>
      <c r="M159" s="263">
        <v>102</v>
      </c>
      <c r="N159" s="263">
        <v>77</v>
      </c>
      <c r="O159" s="263">
        <v>519</v>
      </c>
    </row>
    <row r="160" spans="1:15" ht="11.1" customHeight="1" x14ac:dyDescent="0.2">
      <c r="A160" s="14" t="s">
        <v>114</v>
      </c>
      <c r="B160" s="302">
        <v>7374</v>
      </c>
      <c r="C160" s="263">
        <v>3447</v>
      </c>
      <c r="D160" s="263">
        <v>4562</v>
      </c>
      <c r="E160" s="263">
        <v>1754</v>
      </c>
      <c r="F160" s="263">
        <v>4428</v>
      </c>
      <c r="G160" s="263">
        <v>1715</v>
      </c>
      <c r="H160" s="263">
        <v>2812</v>
      </c>
      <c r="I160" s="253">
        <v>1693</v>
      </c>
      <c r="J160" s="263">
        <v>573</v>
      </c>
      <c r="K160" s="263">
        <v>572</v>
      </c>
      <c r="L160" s="263">
        <v>627</v>
      </c>
      <c r="M160" s="263">
        <v>181</v>
      </c>
      <c r="N160" s="263">
        <v>81</v>
      </c>
      <c r="O160" s="263">
        <v>778</v>
      </c>
    </row>
    <row r="161" spans="1:15" ht="11.1" customHeight="1" x14ac:dyDescent="0.2">
      <c r="A161" s="14" t="s">
        <v>115</v>
      </c>
      <c r="B161" s="302">
        <v>13990</v>
      </c>
      <c r="C161" s="263">
        <v>7167</v>
      </c>
      <c r="D161" s="263">
        <v>9200</v>
      </c>
      <c r="E161" s="263">
        <v>4236</v>
      </c>
      <c r="F161" s="263">
        <v>8984</v>
      </c>
      <c r="G161" s="263">
        <v>4177</v>
      </c>
      <c r="H161" s="263">
        <v>4790</v>
      </c>
      <c r="I161" s="253">
        <v>2931</v>
      </c>
      <c r="J161" s="263">
        <v>731</v>
      </c>
      <c r="K161" s="263">
        <v>952</v>
      </c>
      <c r="L161" s="263">
        <v>1092</v>
      </c>
      <c r="M161" s="263">
        <v>277</v>
      </c>
      <c r="N161" s="263">
        <v>157</v>
      </c>
      <c r="O161" s="263">
        <v>1581</v>
      </c>
    </row>
    <row r="162" spans="1:15" ht="11.1" customHeight="1" x14ac:dyDescent="0.2">
      <c r="A162" s="14" t="s">
        <v>116</v>
      </c>
      <c r="B162" s="302">
        <v>10822</v>
      </c>
      <c r="C162" s="263">
        <v>5470</v>
      </c>
      <c r="D162" s="263">
        <v>6891</v>
      </c>
      <c r="E162" s="263">
        <v>3039</v>
      </c>
      <c r="F162" s="263">
        <v>6782</v>
      </c>
      <c r="G162" s="263">
        <v>3012</v>
      </c>
      <c r="H162" s="263">
        <v>3931</v>
      </c>
      <c r="I162" s="253">
        <v>2431</v>
      </c>
      <c r="J162" s="263">
        <v>603</v>
      </c>
      <c r="K162" s="263">
        <v>698</v>
      </c>
      <c r="L162" s="263">
        <v>627</v>
      </c>
      <c r="M162" s="263">
        <v>263</v>
      </c>
      <c r="N162" s="263">
        <v>169</v>
      </c>
      <c r="O162" s="263">
        <v>1571</v>
      </c>
    </row>
    <row r="163" spans="1:15" ht="11.1" customHeight="1" x14ac:dyDescent="0.2">
      <c r="A163" s="14" t="s">
        <v>117</v>
      </c>
      <c r="B163" s="302">
        <v>605</v>
      </c>
      <c r="C163" s="263">
        <v>305</v>
      </c>
      <c r="D163" s="263">
        <v>385</v>
      </c>
      <c r="E163" s="263">
        <v>162</v>
      </c>
      <c r="F163" s="263">
        <v>367</v>
      </c>
      <c r="G163" s="263">
        <v>158</v>
      </c>
      <c r="H163" s="263">
        <v>220</v>
      </c>
      <c r="I163" s="253">
        <v>143</v>
      </c>
      <c r="J163" s="263">
        <v>72</v>
      </c>
      <c r="K163" s="263">
        <v>21</v>
      </c>
      <c r="L163" s="263">
        <v>37</v>
      </c>
      <c r="M163" s="263">
        <v>14</v>
      </c>
      <c r="N163" s="263">
        <v>8</v>
      </c>
      <c r="O163" s="263">
        <v>68</v>
      </c>
    </row>
    <row r="164" spans="1:15" ht="17.100000000000001" customHeight="1" x14ac:dyDescent="0.2">
      <c r="A164" s="9" t="s">
        <v>234</v>
      </c>
      <c r="B164" s="303">
        <v>30321</v>
      </c>
      <c r="C164" s="273">
        <v>15522</v>
      </c>
      <c r="D164" s="273">
        <v>21745</v>
      </c>
      <c r="E164" s="273">
        <v>10395</v>
      </c>
      <c r="F164" s="273">
        <v>21015</v>
      </c>
      <c r="G164" s="273">
        <v>10169</v>
      </c>
      <c r="H164" s="273">
        <v>8576</v>
      </c>
      <c r="I164" s="258">
        <v>5127</v>
      </c>
      <c r="J164" s="273">
        <v>1524</v>
      </c>
      <c r="K164" s="273">
        <v>1455</v>
      </c>
      <c r="L164" s="273">
        <v>1744</v>
      </c>
      <c r="M164" s="273">
        <v>650</v>
      </c>
      <c r="N164" s="273">
        <v>231</v>
      </c>
      <c r="O164" s="273">
        <v>2972</v>
      </c>
    </row>
    <row r="165" spans="1:15" ht="11.1" customHeight="1" x14ac:dyDescent="0.2">
      <c r="A165" s="92" t="s">
        <v>235</v>
      </c>
      <c r="B165" s="305">
        <v>5126</v>
      </c>
      <c r="C165" s="298">
        <v>2739</v>
      </c>
      <c r="D165" s="298">
        <v>3669</v>
      </c>
      <c r="E165" s="298">
        <v>1898</v>
      </c>
      <c r="F165" s="298">
        <v>3425</v>
      </c>
      <c r="G165" s="298">
        <v>1795</v>
      </c>
      <c r="H165" s="298">
        <v>1457</v>
      </c>
      <c r="I165" s="268">
        <v>841</v>
      </c>
      <c r="J165" s="298">
        <v>241</v>
      </c>
      <c r="K165" s="298">
        <v>175</v>
      </c>
      <c r="L165" s="298">
        <v>253</v>
      </c>
      <c r="M165" s="298">
        <v>127</v>
      </c>
      <c r="N165" s="298">
        <v>72</v>
      </c>
      <c r="O165" s="298">
        <v>589</v>
      </c>
    </row>
    <row r="166" spans="1:15" customFormat="1" ht="11.1" customHeight="1" x14ac:dyDescent="0.2">
      <c r="A166" s="93" t="s">
        <v>201</v>
      </c>
      <c r="B166" s="302">
        <v>217</v>
      </c>
      <c r="C166" s="263">
        <v>120</v>
      </c>
      <c r="D166" s="263">
        <v>87</v>
      </c>
      <c r="E166" s="263">
        <v>43</v>
      </c>
      <c r="F166" s="263">
        <v>45</v>
      </c>
      <c r="G166" s="263">
        <v>16</v>
      </c>
      <c r="H166" s="263">
        <v>130</v>
      </c>
      <c r="I166" s="253">
        <v>77</v>
      </c>
      <c r="J166" s="263">
        <v>12</v>
      </c>
      <c r="K166" s="263">
        <v>13</v>
      </c>
      <c r="L166" s="263">
        <v>28</v>
      </c>
      <c r="M166" s="263">
        <v>16</v>
      </c>
      <c r="N166" s="263">
        <v>25</v>
      </c>
      <c r="O166" s="263">
        <v>36</v>
      </c>
    </row>
    <row r="167" spans="1:15" ht="11.1" customHeight="1" x14ac:dyDescent="0.2">
      <c r="A167" s="93" t="s">
        <v>202</v>
      </c>
      <c r="B167" s="304">
        <v>373</v>
      </c>
      <c r="C167" s="28">
        <v>190</v>
      </c>
      <c r="D167" s="28">
        <v>286</v>
      </c>
      <c r="E167" s="28">
        <v>133</v>
      </c>
      <c r="F167" s="28">
        <v>243</v>
      </c>
      <c r="G167" s="28">
        <v>118</v>
      </c>
      <c r="H167" s="28">
        <v>87</v>
      </c>
      <c r="I167" s="28">
        <v>57</v>
      </c>
      <c r="J167" s="28">
        <v>18</v>
      </c>
      <c r="K167" s="28">
        <v>10</v>
      </c>
      <c r="L167" s="28">
        <v>8</v>
      </c>
      <c r="M167" s="28">
        <v>4</v>
      </c>
      <c r="N167" s="28">
        <v>4</v>
      </c>
      <c r="O167" s="28">
        <v>43</v>
      </c>
    </row>
    <row r="168" spans="1:15" customFormat="1" ht="11.1" customHeight="1" x14ac:dyDescent="0.2">
      <c r="A168" s="93" t="s">
        <v>203</v>
      </c>
      <c r="B168" s="304">
        <v>1253</v>
      </c>
      <c r="C168" s="28">
        <v>646</v>
      </c>
      <c r="D168" s="28">
        <v>766</v>
      </c>
      <c r="E168" s="28">
        <v>352</v>
      </c>
      <c r="F168" s="28">
        <v>704</v>
      </c>
      <c r="G168" s="28">
        <v>327</v>
      </c>
      <c r="H168" s="28">
        <v>487</v>
      </c>
      <c r="I168" s="28">
        <v>294</v>
      </c>
      <c r="J168" s="28">
        <v>69</v>
      </c>
      <c r="K168" s="28">
        <v>78</v>
      </c>
      <c r="L168" s="28">
        <v>94</v>
      </c>
      <c r="M168" s="28">
        <v>38</v>
      </c>
      <c r="N168" s="28">
        <v>18</v>
      </c>
      <c r="O168" s="28">
        <v>190</v>
      </c>
    </row>
    <row r="169" spans="1:15" customFormat="1" ht="11.1" customHeight="1" x14ac:dyDescent="0.2">
      <c r="A169" s="93" t="s">
        <v>204</v>
      </c>
      <c r="B169" s="304">
        <v>1559</v>
      </c>
      <c r="C169" s="28">
        <v>857</v>
      </c>
      <c r="D169" s="28">
        <v>1228</v>
      </c>
      <c r="E169" s="28">
        <v>691</v>
      </c>
      <c r="F169" s="28">
        <v>1188</v>
      </c>
      <c r="G169" s="28">
        <v>682</v>
      </c>
      <c r="H169" s="28">
        <v>331</v>
      </c>
      <c r="I169" s="28">
        <v>166</v>
      </c>
      <c r="J169" s="28">
        <v>53</v>
      </c>
      <c r="K169" s="28">
        <v>39</v>
      </c>
      <c r="L169" s="28">
        <v>51</v>
      </c>
      <c r="M169" s="28">
        <v>26</v>
      </c>
      <c r="N169" s="28">
        <v>15</v>
      </c>
      <c r="O169" s="28">
        <v>147</v>
      </c>
    </row>
    <row r="170" spans="1:15" customFormat="1" ht="11.1" customHeight="1" x14ac:dyDescent="0.2">
      <c r="A170" s="93" t="s">
        <v>205</v>
      </c>
      <c r="B170" s="304">
        <v>1724</v>
      </c>
      <c r="C170" s="28">
        <v>926</v>
      </c>
      <c r="D170" s="28">
        <v>1302</v>
      </c>
      <c r="E170" s="28">
        <v>679</v>
      </c>
      <c r="F170" s="28">
        <v>1245</v>
      </c>
      <c r="G170" s="28">
        <v>652</v>
      </c>
      <c r="H170" s="28">
        <v>422</v>
      </c>
      <c r="I170" s="28">
        <v>247</v>
      </c>
      <c r="J170" s="28">
        <v>89</v>
      </c>
      <c r="K170" s="28">
        <v>35</v>
      </c>
      <c r="L170" s="28">
        <v>72</v>
      </c>
      <c r="M170" s="28">
        <v>43</v>
      </c>
      <c r="N170" s="28">
        <v>10</v>
      </c>
      <c r="O170" s="28">
        <v>173</v>
      </c>
    </row>
    <row r="171" spans="1:15" ht="11.1" customHeight="1" x14ac:dyDescent="0.2">
      <c r="A171" s="14" t="s">
        <v>118</v>
      </c>
      <c r="B171" s="302">
        <v>11679</v>
      </c>
      <c r="C171" s="263">
        <v>5814</v>
      </c>
      <c r="D171" s="263">
        <v>7978</v>
      </c>
      <c r="E171" s="263">
        <v>3540</v>
      </c>
      <c r="F171" s="263">
        <v>7732</v>
      </c>
      <c r="G171" s="263">
        <v>3474</v>
      </c>
      <c r="H171" s="263">
        <v>3701</v>
      </c>
      <c r="I171" s="253">
        <v>2274</v>
      </c>
      <c r="J171" s="263">
        <v>658</v>
      </c>
      <c r="K171" s="263">
        <v>666</v>
      </c>
      <c r="L171" s="263">
        <v>862</v>
      </c>
      <c r="M171" s="263">
        <v>276</v>
      </c>
      <c r="N171" s="263">
        <v>102</v>
      </c>
      <c r="O171" s="263">
        <v>1137</v>
      </c>
    </row>
    <row r="172" spans="1:15" ht="11.1" customHeight="1" x14ac:dyDescent="0.2">
      <c r="A172" s="14" t="s">
        <v>119</v>
      </c>
      <c r="B172" s="302">
        <v>1458</v>
      </c>
      <c r="C172" s="263">
        <v>726</v>
      </c>
      <c r="D172" s="263">
        <v>1159</v>
      </c>
      <c r="E172" s="263">
        <v>556</v>
      </c>
      <c r="F172" s="263">
        <v>1148</v>
      </c>
      <c r="G172" s="263">
        <v>551</v>
      </c>
      <c r="H172" s="263">
        <v>299</v>
      </c>
      <c r="I172" s="253">
        <v>170</v>
      </c>
      <c r="J172" s="263">
        <v>39</v>
      </c>
      <c r="K172" s="263">
        <v>51</v>
      </c>
      <c r="L172" s="263">
        <v>38</v>
      </c>
      <c r="M172" s="263">
        <v>28</v>
      </c>
      <c r="N172" s="263">
        <v>2</v>
      </c>
      <c r="O172" s="263">
        <v>141</v>
      </c>
    </row>
    <row r="173" spans="1:15" ht="11.1" customHeight="1" x14ac:dyDescent="0.2">
      <c r="A173" s="14" t="s">
        <v>120</v>
      </c>
      <c r="B173" s="302">
        <v>1507</v>
      </c>
      <c r="C173" s="263">
        <v>726</v>
      </c>
      <c r="D173" s="263">
        <v>927</v>
      </c>
      <c r="E173" s="263">
        <v>406</v>
      </c>
      <c r="F173" s="263">
        <v>893</v>
      </c>
      <c r="G173" s="263">
        <v>401</v>
      </c>
      <c r="H173" s="263">
        <v>580</v>
      </c>
      <c r="I173" s="253">
        <v>320</v>
      </c>
      <c r="J173" s="263">
        <v>108</v>
      </c>
      <c r="K173" s="263">
        <v>99</v>
      </c>
      <c r="L173" s="263">
        <v>110</v>
      </c>
      <c r="M173" s="263">
        <v>51</v>
      </c>
      <c r="N173" s="263">
        <v>13</v>
      </c>
      <c r="O173" s="263">
        <v>199</v>
      </c>
    </row>
    <row r="174" spans="1:15" ht="11.1" customHeight="1" x14ac:dyDescent="0.2">
      <c r="A174" s="14" t="s">
        <v>121</v>
      </c>
      <c r="B174" s="302">
        <v>3141</v>
      </c>
      <c r="C174" s="263">
        <v>1493</v>
      </c>
      <c r="D174" s="263">
        <v>2144</v>
      </c>
      <c r="E174" s="263">
        <v>952</v>
      </c>
      <c r="F174" s="263">
        <v>2071</v>
      </c>
      <c r="G174" s="263">
        <v>935</v>
      </c>
      <c r="H174" s="263">
        <v>997</v>
      </c>
      <c r="I174" s="253">
        <v>541</v>
      </c>
      <c r="J174" s="263">
        <v>173</v>
      </c>
      <c r="K174" s="263">
        <v>185</v>
      </c>
      <c r="L174" s="263">
        <v>203</v>
      </c>
      <c r="M174" s="263">
        <v>78</v>
      </c>
      <c r="N174" s="263">
        <v>14</v>
      </c>
      <c r="O174" s="263">
        <v>344</v>
      </c>
    </row>
    <row r="175" spans="1:15" ht="11.1" customHeight="1" x14ac:dyDescent="0.2">
      <c r="A175" s="14" t="s">
        <v>122</v>
      </c>
      <c r="B175" s="302">
        <v>3708</v>
      </c>
      <c r="C175" s="263">
        <v>1965</v>
      </c>
      <c r="D175" s="263">
        <v>2707</v>
      </c>
      <c r="E175" s="263">
        <v>1309</v>
      </c>
      <c r="F175" s="263">
        <v>2624</v>
      </c>
      <c r="G175" s="263">
        <v>1291</v>
      </c>
      <c r="H175" s="263">
        <v>1001</v>
      </c>
      <c r="I175" s="253">
        <v>656</v>
      </c>
      <c r="J175" s="263">
        <v>197</v>
      </c>
      <c r="K175" s="263">
        <v>229</v>
      </c>
      <c r="L175" s="263">
        <v>193</v>
      </c>
      <c r="M175" s="263">
        <v>57</v>
      </c>
      <c r="N175" s="263">
        <v>21</v>
      </c>
      <c r="O175" s="263">
        <v>304</v>
      </c>
    </row>
    <row r="176" spans="1:15" ht="11.1" customHeight="1" x14ac:dyDescent="0.2">
      <c r="A176" s="14" t="s">
        <v>123</v>
      </c>
      <c r="B176" s="302">
        <v>3702</v>
      </c>
      <c r="C176" s="263">
        <v>2059</v>
      </c>
      <c r="D176" s="263">
        <v>3161</v>
      </c>
      <c r="E176" s="263">
        <v>1734</v>
      </c>
      <c r="F176" s="263">
        <v>3122</v>
      </c>
      <c r="G176" s="263">
        <v>1722</v>
      </c>
      <c r="H176" s="263">
        <v>541</v>
      </c>
      <c r="I176" s="253">
        <v>325</v>
      </c>
      <c r="J176" s="263">
        <v>108</v>
      </c>
      <c r="K176" s="263">
        <v>50</v>
      </c>
      <c r="L176" s="263">
        <v>85</v>
      </c>
      <c r="M176" s="263">
        <v>33</v>
      </c>
      <c r="N176" s="263">
        <v>7</v>
      </c>
      <c r="O176" s="263">
        <v>258</v>
      </c>
    </row>
    <row r="177" spans="1:15" ht="17.100000000000001" customHeight="1" x14ac:dyDescent="0.2">
      <c r="A177" s="9" t="s">
        <v>236</v>
      </c>
      <c r="B177" s="303">
        <v>11199</v>
      </c>
      <c r="C177" s="273">
        <v>5274</v>
      </c>
      <c r="D177" s="273">
        <v>7583</v>
      </c>
      <c r="E177" s="273">
        <v>3216</v>
      </c>
      <c r="F177" s="273">
        <v>7207</v>
      </c>
      <c r="G177" s="273">
        <v>3149</v>
      </c>
      <c r="H177" s="273">
        <v>3616</v>
      </c>
      <c r="I177" s="258">
        <v>2058</v>
      </c>
      <c r="J177" s="273">
        <v>685</v>
      </c>
      <c r="K177" s="273">
        <v>607</v>
      </c>
      <c r="L177" s="273">
        <v>805</v>
      </c>
      <c r="M177" s="273">
        <v>291</v>
      </c>
      <c r="N177" s="273">
        <v>90</v>
      </c>
      <c r="O177" s="273">
        <v>1138</v>
      </c>
    </row>
    <row r="178" spans="1:15" ht="11.1" customHeight="1" x14ac:dyDescent="0.2">
      <c r="A178" s="14" t="s">
        <v>124</v>
      </c>
      <c r="B178" s="302">
        <v>2102</v>
      </c>
      <c r="C178" s="263">
        <v>975</v>
      </c>
      <c r="D178" s="263">
        <v>1325</v>
      </c>
      <c r="E178" s="263">
        <v>548</v>
      </c>
      <c r="F178" s="263">
        <v>1299</v>
      </c>
      <c r="G178" s="263">
        <v>547</v>
      </c>
      <c r="H178" s="263">
        <v>777</v>
      </c>
      <c r="I178" s="253">
        <v>427</v>
      </c>
      <c r="J178" s="263">
        <v>117</v>
      </c>
      <c r="K178" s="263">
        <v>93</v>
      </c>
      <c r="L178" s="263">
        <v>206</v>
      </c>
      <c r="M178" s="263">
        <v>69</v>
      </c>
      <c r="N178" s="263">
        <v>28</v>
      </c>
      <c r="O178" s="263">
        <v>264</v>
      </c>
    </row>
    <row r="179" spans="1:15" ht="11.1" customHeight="1" x14ac:dyDescent="0.2">
      <c r="A179" s="14" t="s">
        <v>125</v>
      </c>
      <c r="B179" s="302">
        <v>3099</v>
      </c>
      <c r="C179" s="263">
        <v>1482</v>
      </c>
      <c r="D179" s="263">
        <v>2040</v>
      </c>
      <c r="E179" s="263">
        <v>888</v>
      </c>
      <c r="F179" s="263">
        <v>1977</v>
      </c>
      <c r="G179" s="263">
        <v>877</v>
      </c>
      <c r="H179" s="263">
        <v>1059</v>
      </c>
      <c r="I179" s="253">
        <v>594</v>
      </c>
      <c r="J179" s="263">
        <v>183</v>
      </c>
      <c r="K179" s="263">
        <v>180</v>
      </c>
      <c r="L179" s="263">
        <v>245</v>
      </c>
      <c r="M179" s="263">
        <v>79</v>
      </c>
      <c r="N179" s="263">
        <v>18</v>
      </c>
      <c r="O179" s="263">
        <v>354</v>
      </c>
    </row>
    <row r="180" spans="1:15" ht="11.1" customHeight="1" x14ac:dyDescent="0.2">
      <c r="A180" s="14" t="s">
        <v>126</v>
      </c>
      <c r="B180" s="302">
        <v>1822</v>
      </c>
      <c r="C180" s="263">
        <v>830</v>
      </c>
      <c r="D180" s="263">
        <v>1305</v>
      </c>
      <c r="E180" s="263">
        <v>539</v>
      </c>
      <c r="F180" s="263">
        <v>1209</v>
      </c>
      <c r="G180" s="263">
        <v>527</v>
      </c>
      <c r="H180" s="263">
        <v>517</v>
      </c>
      <c r="I180" s="253">
        <v>291</v>
      </c>
      <c r="J180" s="263">
        <v>115</v>
      </c>
      <c r="K180" s="263">
        <v>78</v>
      </c>
      <c r="L180" s="263">
        <v>106</v>
      </c>
      <c r="M180" s="263">
        <v>49</v>
      </c>
      <c r="N180" s="263">
        <v>11</v>
      </c>
      <c r="O180" s="263">
        <v>158</v>
      </c>
    </row>
    <row r="181" spans="1:15" ht="11.1" customHeight="1" x14ac:dyDescent="0.2">
      <c r="A181" s="14" t="s">
        <v>127</v>
      </c>
      <c r="B181" s="302">
        <v>4176</v>
      </c>
      <c r="C181" s="263">
        <v>1987</v>
      </c>
      <c r="D181" s="263">
        <v>2913</v>
      </c>
      <c r="E181" s="263">
        <v>1241</v>
      </c>
      <c r="F181" s="263">
        <v>2722</v>
      </c>
      <c r="G181" s="263">
        <v>1198</v>
      </c>
      <c r="H181" s="263">
        <v>1263</v>
      </c>
      <c r="I181" s="253">
        <v>746</v>
      </c>
      <c r="J181" s="263">
        <v>270</v>
      </c>
      <c r="K181" s="263">
        <v>256</v>
      </c>
      <c r="L181" s="263">
        <v>248</v>
      </c>
      <c r="M181" s="263">
        <v>94</v>
      </c>
      <c r="N181" s="263">
        <v>33</v>
      </c>
      <c r="O181" s="263">
        <v>362</v>
      </c>
    </row>
    <row r="182" spans="1:15" ht="17.100000000000001" customHeight="1" x14ac:dyDescent="0.2">
      <c r="A182" s="9" t="s">
        <v>237</v>
      </c>
      <c r="B182" s="303">
        <v>5725</v>
      </c>
      <c r="C182" s="273">
        <v>2651</v>
      </c>
      <c r="D182" s="273">
        <v>4378</v>
      </c>
      <c r="E182" s="273">
        <v>1839</v>
      </c>
      <c r="F182" s="273">
        <v>4101</v>
      </c>
      <c r="G182" s="273">
        <v>1791</v>
      </c>
      <c r="H182" s="273">
        <v>1347</v>
      </c>
      <c r="I182" s="258">
        <v>812</v>
      </c>
      <c r="J182" s="273">
        <v>279</v>
      </c>
      <c r="K182" s="273">
        <v>196</v>
      </c>
      <c r="L182" s="273">
        <v>275</v>
      </c>
      <c r="M182" s="273">
        <v>90</v>
      </c>
      <c r="N182" s="273">
        <v>47</v>
      </c>
      <c r="O182" s="273">
        <v>460</v>
      </c>
    </row>
    <row r="183" spans="1:15" ht="11.1" customHeight="1" x14ac:dyDescent="0.2">
      <c r="A183" s="14" t="s">
        <v>128</v>
      </c>
      <c r="B183" s="302">
        <v>1858</v>
      </c>
      <c r="C183" s="263">
        <v>858</v>
      </c>
      <c r="D183" s="263">
        <v>1364</v>
      </c>
      <c r="E183" s="263">
        <v>592</v>
      </c>
      <c r="F183" s="263">
        <v>1322</v>
      </c>
      <c r="G183" s="263">
        <v>588</v>
      </c>
      <c r="H183" s="263">
        <v>494</v>
      </c>
      <c r="I183" s="253">
        <v>266</v>
      </c>
      <c r="J183" s="263">
        <v>67</v>
      </c>
      <c r="K183" s="263">
        <v>68</v>
      </c>
      <c r="L183" s="263">
        <v>121</v>
      </c>
      <c r="M183" s="263">
        <v>33</v>
      </c>
      <c r="N183" s="263">
        <v>20</v>
      </c>
      <c r="O183" s="263">
        <v>185</v>
      </c>
    </row>
    <row r="184" spans="1:15" ht="11.1" customHeight="1" x14ac:dyDescent="0.2">
      <c r="A184" s="14" t="s">
        <v>129</v>
      </c>
      <c r="B184" s="302">
        <v>676</v>
      </c>
      <c r="C184" s="263">
        <v>294</v>
      </c>
      <c r="D184" s="263">
        <v>515</v>
      </c>
      <c r="E184" s="263">
        <v>181</v>
      </c>
      <c r="F184" s="263">
        <v>458</v>
      </c>
      <c r="G184" s="263">
        <v>175</v>
      </c>
      <c r="H184" s="263">
        <v>161</v>
      </c>
      <c r="I184" s="253">
        <v>113</v>
      </c>
      <c r="J184" s="263">
        <v>51</v>
      </c>
      <c r="K184" s="263">
        <v>19</v>
      </c>
      <c r="L184" s="263">
        <v>24</v>
      </c>
      <c r="M184" s="263">
        <v>14</v>
      </c>
      <c r="N184" s="263">
        <v>3</v>
      </c>
      <c r="O184" s="263">
        <v>50</v>
      </c>
    </row>
    <row r="185" spans="1:15" ht="11.1" customHeight="1" x14ac:dyDescent="0.2">
      <c r="A185" s="14" t="s">
        <v>130</v>
      </c>
      <c r="B185" s="302">
        <v>829</v>
      </c>
      <c r="C185" s="263">
        <v>376</v>
      </c>
      <c r="D185" s="263">
        <v>717</v>
      </c>
      <c r="E185" s="263">
        <v>306</v>
      </c>
      <c r="F185" s="263">
        <v>682</v>
      </c>
      <c r="G185" s="263">
        <v>300</v>
      </c>
      <c r="H185" s="263">
        <v>112</v>
      </c>
      <c r="I185" s="253">
        <v>70</v>
      </c>
      <c r="J185" s="263">
        <v>22</v>
      </c>
      <c r="K185" s="263">
        <v>16</v>
      </c>
      <c r="L185" s="263">
        <v>18</v>
      </c>
      <c r="M185" s="263">
        <v>4</v>
      </c>
      <c r="N185" s="263">
        <v>3</v>
      </c>
      <c r="O185" s="263">
        <v>49</v>
      </c>
    </row>
    <row r="186" spans="1:15" ht="11.1" customHeight="1" x14ac:dyDescent="0.2">
      <c r="A186" s="14" t="s">
        <v>131</v>
      </c>
      <c r="B186" s="302">
        <v>2362</v>
      </c>
      <c r="C186" s="263">
        <v>1123</v>
      </c>
      <c r="D186" s="263">
        <v>1782</v>
      </c>
      <c r="E186" s="263">
        <v>760</v>
      </c>
      <c r="F186" s="263">
        <v>1639</v>
      </c>
      <c r="G186" s="263">
        <v>728</v>
      </c>
      <c r="H186" s="263">
        <v>580</v>
      </c>
      <c r="I186" s="253">
        <v>363</v>
      </c>
      <c r="J186" s="263">
        <v>139</v>
      </c>
      <c r="K186" s="263">
        <v>93</v>
      </c>
      <c r="L186" s="263">
        <v>112</v>
      </c>
      <c r="M186" s="263">
        <v>39</v>
      </c>
      <c r="N186" s="263">
        <v>21</v>
      </c>
      <c r="O186" s="263">
        <v>176</v>
      </c>
    </row>
    <row r="187" spans="1:15" ht="17.100000000000001" customHeight="1" x14ac:dyDescent="0.2">
      <c r="A187" s="9" t="s">
        <v>238</v>
      </c>
      <c r="B187" s="303">
        <v>40742</v>
      </c>
      <c r="C187" s="273">
        <v>20019</v>
      </c>
      <c r="D187" s="273">
        <v>27361</v>
      </c>
      <c r="E187" s="273">
        <v>12223</v>
      </c>
      <c r="F187" s="273">
        <v>25904</v>
      </c>
      <c r="G187" s="273">
        <v>11861</v>
      </c>
      <c r="H187" s="273">
        <v>13381</v>
      </c>
      <c r="I187" s="258">
        <v>7796</v>
      </c>
      <c r="J187" s="273">
        <v>2178</v>
      </c>
      <c r="K187" s="273">
        <v>2796</v>
      </c>
      <c r="L187" s="273">
        <v>3012</v>
      </c>
      <c r="M187" s="273">
        <v>855</v>
      </c>
      <c r="N187" s="273">
        <v>238</v>
      </c>
      <c r="O187" s="273">
        <v>4302</v>
      </c>
    </row>
    <row r="188" spans="1:15" ht="11.1" customHeight="1" x14ac:dyDescent="0.2">
      <c r="A188" s="14" t="s">
        <v>132</v>
      </c>
      <c r="B188" s="302">
        <v>3524</v>
      </c>
      <c r="C188" s="263">
        <v>1791</v>
      </c>
      <c r="D188" s="263">
        <v>2646</v>
      </c>
      <c r="E188" s="263">
        <v>1318</v>
      </c>
      <c r="F188" s="263">
        <v>2302</v>
      </c>
      <c r="G188" s="263">
        <v>1202</v>
      </c>
      <c r="H188" s="263">
        <v>878</v>
      </c>
      <c r="I188" s="253">
        <v>473</v>
      </c>
      <c r="J188" s="263">
        <v>97</v>
      </c>
      <c r="K188" s="263">
        <v>257</v>
      </c>
      <c r="L188" s="263">
        <v>199</v>
      </c>
      <c r="M188" s="263">
        <v>67</v>
      </c>
      <c r="N188" s="263">
        <v>15</v>
      </c>
      <c r="O188" s="263">
        <v>243</v>
      </c>
    </row>
    <row r="189" spans="1:15" ht="11.1" customHeight="1" x14ac:dyDescent="0.2">
      <c r="A189" s="14" t="s">
        <v>133</v>
      </c>
      <c r="B189" s="302">
        <v>5320</v>
      </c>
      <c r="C189" s="263">
        <v>2596</v>
      </c>
      <c r="D189" s="263">
        <v>3355</v>
      </c>
      <c r="E189" s="263">
        <v>1416</v>
      </c>
      <c r="F189" s="263">
        <v>3290</v>
      </c>
      <c r="G189" s="263">
        <v>1401</v>
      </c>
      <c r="H189" s="263">
        <v>1965</v>
      </c>
      <c r="I189" s="253">
        <v>1180</v>
      </c>
      <c r="J189" s="263">
        <v>369</v>
      </c>
      <c r="K189" s="263">
        <v>366</v>
      </c>
      <c r="L189" s="263">
        <v>383</v>
      </c>
      <c r="M189" s="263">
        <v>110</v>
      </c>
      <c r="N189" s="263">
        <v>41</v>
      </c>
      <c r="O189" s="263">
        <v>696</v>
      </c>
    </row>
    <row r="190" spans="1:15" ht="11.1" customHeight="1" x14ac:dyDescent="0.2">
      <c r="A190" s="14" t="s">
        <v>134</v>
      </c>
      <c r="B190" s="302">
        <v>6512</v>
      </c>
      <c r="C190" s="263">
        <v>3139</v>
      </c>
      <c r="D190" s="263">
        <v>4343</v>
      </c>
      <c r="E190" s="263">
        <v>1910</v>
      </c>
      <c r="F190" s="263">
        <v>4198</v>
      </c>
      <c r="G190" s="263">
        <v>1890</v>
      </c>
      <c r="H190" s="263">
        <v>2169</v>
      </c>
      <c r="I190" s="253">
        <v>1229</v>
      </c>
      <c r="J190" s="263">
        <v>313</v>
      </c>
      <c r="K190" s="263">
        <v>472</v>
      </c>
      <c r="L190" s="263">
        <v>506</v>
      </c>
      <c r="M190" s="263">
        <v>135</v>
      </c>
      <c r="N190" s="263">
        <v>28</v>
      </c>
      <c r="O190" s="263">
        <v>715</v>
      </c>
    </row>
    <row r="191" spans="1:15" ht="11.1" customHeight="1" x14ac:dyDescent="0.2">
      <c r="A191" s="14" t="s">
        <v>135</v>
      </c>
      <c r="B191" s="302">
        <v>22242</v>
      </c>
      <c r="C191" s="263">
        <v>11019</v>
      </c>
      <c r="D191" s="263">
        <v>15134</v>
      </c>
      <c r="E191" s="263">
        <v>6834</v>
      </c>
      <c r="F191" s="263">
        <v>14302</v>
      </c>
      <c r="G191" s="263">
        <v>6639</v>
      </c>
      <c r="H191" s="263">
        <v>7108</v>
      </c>
      <c r="I191" s="253">
        <v>4185</v>
      </c>
      <c r="J191" s="263">
        <v>1119</v>
      </c>
      <c r="K191" s="263">
        <v>1455</v>
      </c>
      <c r="L191" s="263">
        <v>1530</v>
      </c>
      <c r="M191" s="263">
        <v>471</v>
      </c>
      <c r="N191" s="263">
        <v>140</v>
      </c>
      <c r="O191" s="263">
        <v>2393</v>
      </c>
    </row>
    <row r="192" spans="1:15" ht="11.1" customHeight="1" x14ac:dyDescent="0.2">
      <c r="A192" s="14" t="s">
        <v>136</v>
      </c>
      <c r="B192" s="302">
        <v>2990</v>
      </c>
      <c r="C192" s="263">
        <v>1411</v>
      </c>
      <c r="D192" s="263">
        <v>1771</v>
      </c>
      <c r="E192" s="263">
        <v>699</v>
      </c>
      <c r="F192" s="263">
        <v>1722</v>
      </c>
      <c r="G192" s="263">
        <v>695</v>
      </c>
      <c r="H192" s="263">
        <v>1219</v>
      </c>
      <c r="I192" s="253">
        <v>712</v>
      </c>
      <c r="J192" s="263">
        <v>271</v>
      </c>
      <c r="K192" s="263">
        <v>241</v>
      </c>
      <c r="L192" s="263">
        <v>380</v>
      </c>
      <c r="M192" s="263">
        <v>67</v>
      </c>
      <c r="N192" s="263">
        <v>13</v>
      </c>
      <c r="O192" s="263">
        <v>247</v>
      </c>
    </row>
    <row r="193" spans="1:15" ht="11.1" customHeight="1" x14ac:dyDescent="0.2">
      <c r="A193" s="14" t="s">
        <v>137</v>
      </c>
      <c r="B193" s="302">
        <v>154</v>
      </c>
      <c r="C193" s="263">
        <v>63</v>
      </c>
      <c r="D193" s="263">
        <v>112</v>
      </c>
      <c r="E193" s="263">
        <v>46</v>
      </c>
      <c r="F193" s="263">
        <v>90</v>
      </c>
      <c r="G193" s="263">
        <v>34</v>
      </c>
      <c r="H193" s="263">
        <v>42</v>
      </c>
      <c r="I193" s="253">
        <v>17</v>
      </c>
      <c r="J193" s="263">
        <v>9</v>
      </c>
      <c r="K193" s="263">
        <v>5</v>
      </c>
      <c r="L193" s="263">
        <v>14</v>
      </c>
      <c r="M193" s="263">
        <v>5</v>
      </c>
      <c r="N193" s="263">
        <v>1</v>
      </c>
      <c r="O193" s="263">
        <v>8</v>
      </c>
    </row>
    <row r="194" spans="1:15" ht="17.100000000000001" customHeight="1" x14ac:dyDescent="0.2">
      <c r="A194" s="9" t="s">
        <v>239</v>
      </c>
      <c r="B194" s="303">
        <v>25170</v>
      </c>
      <c r="C194" s="273">
        <v>12142</v>
      </c>
      <c r="D194" s="273">
        <v>15168</v>
      </c>
      <c r="E194" s="273">
        <v>6578</v>
      </c>
      <c r="F194" s="273">
        <v>14415</v>
      </c>
      <c r="G194" s="273">
        <v>6395</v>
      </c>
      <c r="H194" s="273">
        <v>10002</v>
      </c>
      <c r="I194" s="258">
        <v>5564</v>
      </c>
      <c r="J194" s="273">
        <v>1810</v>
      </c>
      <c r="K194" s="273">
        <v>2406</v>
      </c>
      <c r="L194" s="273">
        <v>2875</v>
      </c>
      <c r="M194" s="273">
        <v>555</v>
      </c>
      <c r="N194" s="273">
        <v>135</v>
      </c>
      <c r="O194" s="273">
        <v>2221</v>
      </c>
    </row>
    <row r="195" spans="1:15" ht="11.1" customHeight="1" x14ac:dyDescent="0.2">
      <c r="A195" s="14" t="s">
        <v>138</v>
      </c>
      <c r="B195" s="302">
        <v>1905</v>
      </c>
      <c r="C195" s="263">
        <v>863</v>
      </c>
      <c r="D195" s="263">
        <v>1242</v>
      </c>
      <c r="E195" s="263">
        <v>475</v>
      </c>
      <c r="F195" s="263">
        <v>1206</v>
      </c>
      <c r="G195" s="263">
        <v>468</v>
      </c>
      <c r="H195" s="263">
        <v>663</v>
      </c>
      <c r="I195" s="253">
        <v>388</v>
      </c>
      <c r="J195" s="263">
        <v>138</v>
      </c>
      <c r="K195" s="263">
        <v>113</v>
      </c>
      <c r="L195" s="263">
        <v>137</v>
      </c>
      <c r="M195" s="263">
        <v>54</v>
      </c>
      <c r="N195" s="263">
        <v>12</v>
      </c>
      <c r="O195" s="263">
        <v>209</v>
      </c>
    </row>
    <row r="196" spans="1:15" ht="11.1" customHeight="1" x14ac:dyDescent="0.2">
      <c r="A196" s="14" t="s">
        <v>139</v>
      </c>
      <c r="B196" s="302">
        <v>8267</v>
      </c>
      <c r="C196" s="263">
        <v>3992</v>
      </c>
      <c r="D196" s="263">
        <v>4220</v>
      </c>
      <c r="E196" s="263">
        <v>1738</v>
      </c>
      <c r="F196" s="263">
        <v>4108</v>
      </c>
      <c r="G196" s="263">
        <v>1721</v>
      </c>
      <c r="H196" s="263">
        <v>4047</v>
      </c>
      <c r="I196" s="253">
        <v>2254</v>
      </c>
      <c r="J196" s="263">
        <v>791</v>
      </c>
      <c r="K196" s="263">
        <v>1041</v>
      </c>
      <c r="L196" s="263">
        <v>1193</v>
      </c>
      <c r="M196" s="263">
        <v>183</v>
      </c>
      <c r="N196" s="263">
        <v>39</v>
      </c>
      <c r="O196" s="263">
        <v>800</v>
      </c>
    </row>
    <row r="197" spans="1:15" ht="11.1" customHeight="1" x14ac:dyDescent="0.2">
      <c r="A197" s="14" t="s">
        <v>140</v>
      </c>
      <c r="B197" s="302">
        <v>837</v>
      </c>
      <c r="C197" s="263">
        <v>375</v>
      </c>
      <c r="D197" s="263">
        <v>633</v>
      </c>
      <c r="E197" s="263">
        <v>253</v>
      </c>
      <c r="F197" s="263">
        <v>503</v>
      </c>
      <c r="G197" s="263">
        <v>224</v>
      </c>
      <c r="H197" s="263">
        <v>204</v>
      </c>
      <c r="I197" s="253">
        <v>122</v>
      </c>
      <c r="J197" s="263">
        <v>56</v>
      </c>
      <c r="K197" s="263">
        <v>34</v>
      </c>
      <c r="L197" s="263">
        <v>29</v>
      </c>
      <c r="M197" s="263">
        <v>11</v>
      </c>
      <c r="N197" s="263">
        <v>6</v>
      </c>
      <c r="O197" s="263">
        <v>68</v>
      </c>
    </row>
    <row r="198" spans="1:15" ht="11.1" customHeight="1" x14ac:dyDescent="0.2">
      <c r="A198" s="14" t="s">
        <v>141</v>
      </c>
      <c r="B198" s="302">
        <v>5998</v>
      </c>
      <c r="C198" s="263">
        <v>2946</v>
      </c>
      <c r="D198" s="263">
        <v>4706</v>
      </c>
      <c r="E198" s="263">
        <v>2183</v>
      </c>
      <c r="F198" s="263">
        <v>4374</v>
      </c>
      <c r="G198" s="263">
        <v>2060</v>
      </c>
      <c r="H198" s="263">
        <v>1292</v>
      </c>
      <c r="I198" s="253">
        <v>763</v>
      </c>
      <c r="J198" s="263">
        <v>228</v>
      </c>
      <c r="K198" s="263">
        <v>281</v>
      </c>
      <c r="L198" s="263">
        <v>312</v>
      </c>
      <c r="M198" s="263">
        <v>92</v>
      </c>
      <c r="N198" s="263">
        <v>36</v>
      </c>
      <c r="O198" s="263">
        <v>343</v>
      </c>
    </row>
    <row r="199" spans="1:15" ht="11.1" customHeight="1" x14ac:dyDescent="0.2">
      <c r="A199" s="14" t="s">
        <v>142</v>
      </c>
      <c r="B199" s="302">
        <v>6223</v>
      </c>
      <c r="C199" s="263">
        <v>3051</v>
      </c>
      <c r="D199" s="263">
        <v>2913</v>
      </c>
      <c r="E199" s="263">
        <v>1270</v>
      </c>
      <c r="F199" s="263">
        <v>2877</v>
      </c>
      <c r="G199" s="263">
        <v>1269</v>
      </c>
      <c r="H199" s="263">
        <v>3310</v>
      </c>
      <c r="I199" s="253">
        <v>1781</v>
      </c>
      <c r="J199" s="263">
        <v>525</v>
      </c>
      <c r="K199" s="263">
        <v>849</v>
      </c>
      <c r="L199" s="263">
        <v>1098</v>
      </c>
      <c r="M199" s="263">
        <v>172</v>
      </c>
      <c r="N199" s="263">
        <v>35</v>
      </c>
      <c r="O199" s="263">
        <v>631</v>
      </c>
    </row>
    <row r="200" spans="1:15" ht="11.1" customHeight="1" x14ac:dyDescent="0.2">
      <c r="A200" s="14" t="s">
        <v>143</v>
      </c>
      <c r="B200" s="302">
        <v>670</v>
      </c>
      <c r="C200" s="263">
        <v>275</v>
      </c>
      <c r="D200" s="263">
        <v>406</v>
      </c>
      <c r="E200" s="263">
        <v>137</v>
      </c>
      <c r="F200" s="263">
        <v>319</v>
      </c>
      <c r="G200" s="263">
        <v>134</v>
      </c>
      <c r="H200" s="263">
        <v>264</v>
      </c>
      <c r="I200" s="253">
        <v>138</v>
      </c>
      <c r="J200" s="263">
        <v>41</v>
      </c>
      <c r="K200" s="263">
        <v>42</v>
      </c>
      <c r="L200" s="263">
        <v>55</v>
      </c>
      <c r="M200" s="263">
        <v>21</v>
      </c>
      <c r="N200" s="263">
        <v>4</v>
      </c>
      <c r="O200" s="263">
        <v>101</v>
      </c>
    </row>
    <row r="201" spans="1:15" ht="11.1" customHeight="1" x14ac:dyDescent="0.2">
      <c r="A201" s="14" t="s">
        <v>144</v>
      </c>
      <c r="B201" s="302">
        <v>1270</v>
      </c>
      <c r="C201" s="263">
        <v>640</v>
      </c>
      <c r="D201" s="263">
        <v>1048</v>
      </c>
      <c r="E201" s="263">
        <v>522</v>
      </c>
      <c r="F201" s="263">
        <v>1028</v>
      </c>
      <c r="G201" s="263">
        <v>519</v>
      </c>
      <c r="H201" s="263">
        <v>222</v>
      </c>
      <c r="I201" s="253">
        <v>118</v>
      </c>
      <c r="J201" s="263">
        <v>31</v>
      </c>
      <c r="K201" s="263">
        <v>46</v>
      </c>
      <c r="L201" s="263">
        <v>51</v>
      </c>
      <c r="M201" s="263">
        <v>22</v>
      </c>
      <c r="N201" s="263">
        <v>3</v>
      </c>
      <c r="O201" s="263">
        <v>69</v>
      </c>
    </row>
  </sheetData>
  <mergeCells count="21">
    <mergeCell ref="O5:O7"/>
    <mergeCell ref="J4:O4"/>
    <mergeCell ref="B4:B7"/>
    <mergeCell ref="J5:J7"/>
    <mergeCell ref="K5:K7"/>
    <mergeCell ref="A1:O1"/>
    <mergeCell ref="A3:A7"/>
    <mergeCell ref="D4:D7"/>
    <mergeCell ref="L5:L7"/>
    <mergeCell ref="M5:M7"/>
    <mergeCell ref="G6:G7"/>
    <mergeCell ref="I4:I7"/>
    <mergeCell ref="C4:C7"/>
    <mergeCell ref="H3:O3"/>
    <mergeCell ref="B3:C3"/>
    <mergeCell ref="N5:N7"/>
    <mergeCell ref="F4:G5"/>
    <mergeCell ref="D3:G3"/>
    <mergeCell ref="E4:E7"/>
    <mergeCell ref="F6:F7"/>
    <mergeCell ref="H4:H7"/>
  </mergeCells>
  <printOptions horizontalCentered="1"/>
  <pageMargins left="0.53149606299212604" right="0.53149606299212604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2" manualBreakCount="2">
    <brk id="54" max="16383" man="1"/>
    <brk id="10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9"/>
  <sheetViews>
    <sheetView zoomScaleNormal="100" zoomScaleSheetLayoutView="100" workbookViewId="0">
      <pane xSplit="1" ySplit="4" topLeftCell="B5" activePane="bottomRight" state="frozen"/>
      <selection activeCell="H212" sqref="H212"/>
      <selection pane="topRight" activeCell="H212" sqref="H212"/>
      <selection pane="bottomLeft" activeCell="H212" sqref="H212"/>
      <selection pane="bottomRight" activeCell="A3" sqref="A3:A4"/>
    </sheetView>
  </sheetViews>
  <sheetFormatPr defaultRowHeight="11.25" x14ac:dyDescent="0.2"/>
  <cols>
    <col min="1" max="1" width="22.7109375" style="17" customWidth="1"/>
    <col min="2" max="12" width="5.7109375" style="17" customWidth="1"/>
    <col min="13" max="13" width="6.28515625" style="17" customWidth="1"/>
    <col min="14" max="16384" width="9.140625" style="17"/>
  </cols>
  <sheetData>
    <row r="1" spans="1:15" s="146" customFormat="1" ht="12.75" x14ac:dyDescent="0.2">
      <c r="A1" s="854" t="s">
        <v>596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</row>
    <row r="2" spans="1:15" ht="9.9499999999999993" customHeight="1" thickBot="1" x14ac:dyDescent="0.25"/>
    <row r="3" spans="1:15" ht="13.5" customHeight="1" x14ac:dyDescent="0.25">
      <c r="A3" s="866" t="s">
        <v>274</v>
      </c>
      <c r="B3" s="862" t="s">
        <v>495</v>
      </c>
      <c r="C3" s="914" t="s">
        <v>595</v>
      </c>
      <c r="D3" s="915"/>
      <c r="E3" s="915"/>
      <c r="F3" s="915"/>
      <c r="G3" s="915"/>
      <c r="H3" s="915"/>
      <c r="I3" s="915"/>
      <c r="J3" s="915"/>
      <c r="K3" s="915"/>
      <c r="L3" s="916"/>
      <c r="M3" s="903" t="s">
        <v>594</v>
      </c>
      <c r="N3" s="80"/>
    </row>
    <row r="4" spans="1:15" ht="45.95" customHeight="1" x14ac:dyDescent="0.2">
      <c r="A4" s="867"/>
      <c r="B4" s="863"/>
      <c r="C4" s="152" t="s">
        <v>593</v>
      </c>
      <c r="D4" s="152" t="s">
        <v>592</v>
      </c>
      <c r="E4" s="152" t="s">
        <v>591</v>
      </c>
      <c r="F4" s="152" t="s">
        <v>590</v>
      </c>
      <c r="G4" s="152" t="s">
        <v>589</v>
      </c>
      <c r="H4" s="152" t="s">
        <v>588</v>
      </c>
      <c r="I4" s="152" t="s">
        <v>587</v>
      </c>
      <c r="J4" s="152" t="s">
        <v>586</v>
      </c>
      <c r="K4" s="152" t="s">
        <v>585</v>
      </c>
      <c r="L4" s="152" t="s">
        <v>584</v>
      </c>
      <c r="M4" s="917"/>
    </row>
    <row r="5" spans="1:15" ht="18" customHeight="1" x14ac:dyDescent="0.2">
      <c r="A5" s="145" t="s">
        <v>1</v>
      </c>
      <c r="B5" s="306">
        <v>2521190</v>
      </c>
      <c r="C5" s="273">
        <v>504775</v>
      </c>
      <c r="D5" s="273">
        <v>625301</v>
      </c>
      <c r="E5" s="273">
        <v>480181</v>
      </c>
      <c r="F5" s="273">
        <v>535963</v>
      </c>
      <c r="G5" s="258">
        <v>205979</v>
      </c>
      <c r="H5" s="273">
        <v>111689</v>
      </c>
      <c r="I5" s="273">
        <v>36817</v>
      </c>
      <c r="J5" s="273">
        <v>12180</v>
      </c>
      <c r="K5" s="273">
        <v>4392</v>
      </c>
      <c r="L5" s="273">
        <v>3913</v>
      </c>
      <c r="M5" s="308">
        <v>2.97</v>
      </c>
      <c r="N5" s="80"/>
      <c r="O5" s="80"/>
    </row>
    <row r="6" spans="1:15" ht="11.1" customHeight="1" x14ac:dyDescent="0.2">
      <c r="A6" s="9" t="s">
        <v>210</v>
      </c>
      <c r="B6" s="303">
        <v>1811233</v>
      </c>
      <c r="C6" s="273">
        <v>354908</v>
      </c>
      <c r="D6" s="273">
        <v>444443</v>
      </c>
      <c r="E6" s="273">
        <v>340338</v>
      </c>
      <c r="F6" s="273">
        <v>382077</v>
      </c>
      <c r="G6" s="258">
        <v>153213</v>
      </c>
      <c r="H6" s="273">
        <v>88910</v>
      </c>
      <c r="I6" s="273">
        <v>30226</v>
      </c>
      <c r="J6" s="273">
        <v>10232</v>
      </c>
      <c r="K6" s="273">
        <v>3621</v>
      </c>
      <c r="L6" s="273">
        <v>3265</v>
      </c>
      <c r="M6" s="308">
        <v>3.01</v>
      </c>
      <c r="N6" s="80"/>
      <c r="O6" s="80"/>
    </row>
    <row r="7" spans="1:15" ht="11.1" customHeight="1" x14ac:dyDescent="0.2">
      <c r="A7" s="9" t="s">
        <v>211</v>
      </c>
      <c r="B7" s="303">
        <v>709957</v>
      </c>
      <c r="C7" s="273">
        <v>149867</v>
      </c>
      <c r="D7" s="273">
        <v>180858</v>
      </c>
      <c r="E7" s="273">
        <v>139843</v>
      </c>
      <c r="F7" s="273">
        <v>153886</v>
      </c>
      <c r="G7" s="258">
        <v>52766</v>
      </c>
      <c r="H7" s="273">
        <v>22779</v>
      </c>
      <c r="I7" s="273">
        <v>6591</v>
      </c>
      <c r="J7" s="273">
        <v>1948</v>
      </c>
      <c r="K7" s="273">
        <v>771</v>
      </c>
      <c r="L7" s="273">
        <v>648</v>
      </c>
      <c r="M7" s="308">
        <v>2.85</v>
      </c>
      <c r="N7" s="80"/>
      <c r="O7" s="80"/>
    </row>
    <row r="8" spans="1:15" ht="18" customHeight="1" x14ac:dyDescent="0.2">
      <c r="A8" s="9" t="s">
        <v>212</v>
      </c>
      <c r="B8" s="303">
        <v>567325</v>
      </c>
      <c r="C8" s="273">
        <v>129836</v>
      </c>
      <c r="D8" s="273">
        <v>141306</v>
      </c>
      <c r="E8" s="273">
        <v>117628</v>
      </c>
      <c r="F8" s="273">
        <v>118975</v>
      </c>
      <c r="G8" s="258">
        <v>37433</v>
      </c>
      <c r="H8" s="273">
        <v>15424</v>
      </c>
      <c r="I8" s="273">
        <v>4415</v>
      </c>
      <c r="J8" s="273">
        <v>1326</v>
      </c>
      <c r="K8" s="273">
        <v>546</v>
      </c>
      <c r="L8" s="273">
        <v>436</v>
      </c>
      <c r="M8" s="308">
        <v>2.77</v>
      </c>
      <c r="N8" s="80"/>
      <c r="O8" s="80"/>
    </row>
    <row r="9" spans="1:15" ht="11.1" customHeight="1" x14ac:dyDescent="0.2">
      <c r="A9" s="14" t="s">
        <v>177</v>
      </c>
      <c r="B9" s="302">
        <v>8254</v>
      </c>
      <c r="C9" s="263">
        <v>1829</v>
      </c>
      <c r="D9" s="263">
        <v>1988</v>
      </c>
      <c r="E9" s="263">
        <v>1418</v>
      </c>
      <c r="F9" s="263">
        <v>1573</v>
      </c>
      <c r="G9" s="253">
        <v>766</v>
      </c>
      <c r="H9" s="263">
        <v>453</v>
      </c>
      <c r="I9" s="263">
        <v>151</v>
      </c>
      <c r="J9" s="263">
        <v>39</v>
      </c>
      <c r="K9" s="263">
        <v>16</v>
      </c>
      <c r="L9" s="263">
        <v>21</v>
      </c>
      <c r="M9" s="307">
        <v>2.98</v>
      </c>
      <c r="N9" s="80"/>
      <c r="O9" s="80"/>
    </row>
    <row r="10" spans="1:15" ht="11.1" customHeight="1" x14ac:dyDescent="0.2">
      <c r="A10" s="14" t="s">
        <v>178</v>
      </c>
      <c r="B10" s="302">
        <v>56936</v>
      </c>
      <c r="C10" s="263">
        <v>14090</v>
      </c>
      <c r="D10" s="263">
        <v>14935</v>
      </c>
      <c r="E10" s="263">
        <v>11831</v>
      </c>
      <c r="F10" s="263">
        <v>11072</v>
      </c>
      <c r="G10" s="253">
        <v>3326</v>
      </c>
      <c r="H10" s="263">
        <v>1224</v>
      </c>
      <c r="I10" s="263">
        <v>305</v>
      </c>
      <c r="J10" s="263">
        <v>90</v>
      </c>
      <c r="K10" s="263">
        <v>41</v>
      </c>
      <c r="L10" s="263">
        <v>22</v>
      </c>
      <c r="M10" s="307">
        <v>2.66</v>
      </c>
      <c r="N10" s="80"/>
      <c r="O10" s="80"/>
    </row>
    <row r="11" spans="1:15" ht="11.1" customHeight="1" x14ac:dyDescent="0.2">
      <c r="A11" s="14" t="s">
        <v>179</v>
      </c>
      <c r="B11" s="302">
        <v>25241</v>
      </c>
      <c r="C11" s="263">
        <v>8640</v>
      </c>
      <c r="D11" s="263">
        <v>6840</v>
      </c>
      <c r="E11" s="263">
        <v>4841</v>
      </c>
      <c r="F11" s="263">
        <v>3660</v>
      </c>
      <c r="G11" s="253">
        <v>927</v>
      </c>
      <c r="H11" s="263">
        <v>246</v>
      </c>
      <c r="I11" s="263">
        <v>61</v>
      </c>
      <c r="J11" s="263">
        <v>17</v>
      </c>
      <c r="K11" s="263">
        <v>5</v>
      </c>
      <c r="L11" s="263">
        <v>4</v>
      </c>
      <c r="M11" s="307">
        <v>2.31</v>
      </c>
      <c r="N11" s="80"/>
      <c r="O11" s="80"/>
    </row>
    <row r="12" spans="1:15" ht="11.1" customHeight="1" x14ac:dyDescent="0.2">
      <c r="A12" s="14" t="s">
        <v>180</v>
      </c>
      <c r="B12" s="302">
        <v>24313</v>
      </c>
      <c r="C12" s="263">
        <v>3922</v>
      </c>
      <c r="D12" s="263">
        <v>5661</v>
      </c>
      <c r="E12" s="263">
        <v>4821</v>
      </c>
      <c r="F12" s="263">
        <v>6237</v>
      </c>
      <c r="G12" s="253">
        <v>2144</v>
      </c>
      <c r="H12" s="263">
        <v>970</v>
      </c>
      <c r="I12" s="263">
        <v>374</v>
      </c>
      <c r="J12" s="263">
        <v>114</v>
      </c>
      <c r="K12" s="263">
        <v>41</v>
      </c>
      <c r="L12" s="263">
        <v>29</v>
      </c>
      <c r="M12" s="307">
        <v>3.1</v>
      </c>
      <c r="N12" s="80"/>
      <c r="O12" s="80"/>
    </row>
    <row r="13" spans="1:15" ht="11.1" customHeight="1" x14ac:dyDescent="0.2">
      <c r="A13" s="14" t="s">
        <v>181</v>
      </c>
      <c r="B13" s="302">
        <v>49907</v>
      </c>
      <c r="C13" s="263">
        <v>12523</v>
      </c>
      <c r="D13" s="263">
        <v>12640</v>
      </c>
      <c r="E13" s="263">
        <v>10491</v>
      </c>
      <c r="F13" s="263">
        <v>10035</v>
      </c>
      <c r="G13" s="253">
        <v>2866</v>
      </c>
      <c r="H13" s="263">
        <v>987</v>
      </c>
      <c r="I13" s="263">
        <v>249</v>
      </c>
      <c r="J13" s="263">
        <v>69</v>
      </c>
      <c r="K13" s="263">
        <v>25</v>
      </c>
      <c r="L13" s="263">
        <v>22</v>
      </c>
      <c r="M13" s="307">
        <v>2.65</v>
      </c>
      <c r="N13" s="80"/>
      <c r="O13" s="80"/>
    </row>
    <row r="14" spans="1:15" ht="11.1" customHeight="1" x14ac:dyDescent="0.2">
      <c r="A14" s="14" t="s">
        <v>182</v>
      </c>
      <c r="B14" s="304">
        <v>53088</v>
      </c>
      <c r="C14" s="28">
        <v>10723</v>
      </c>
      <c r="D14" s="28">
        <v>12893</v>
      </c>
      <c r="E14" s="28">
        <v>11554</v>
      </c>
      <c r="F14" s="28">
        <v>11778</v>
      </c>
      <c r="G14" s="28">
        <v>3916</v>
      </c>
      <c r="H14" s="28">
        <v>1518</v>
      </c>
      <c r="I14" s="28">
        <v>457</v>
      </c>
      <c r="J14" s="28">
        <v>139</v>
      </c>
      <c r="K14" s="28">
        <v>65</v>
      </c>
      <c r="L14" s="28">
        <v>45</v>
      </c>
      <c r="M14" s="309">
        <v>2.88</v>
      </c>
      <c r="N14" s="80"/>
      <c r="O14" s="80"/>
    </row>
    <row r="15" spans="1:15" ht="11.1" customHeight="1" x14ac:dyDescent="0.2">
      <c r="A15" s="14" t="s">
        <v>183</v>
      </c>
      <c r="B15" s="302">
        <v>18802</v>
      </c>
      <c r="C15" s="263">
        <v>3382</v>
      </c>
      <c r="D15" s="263">
        <v>4342</v>
      </c>
      <c r="E15" s="263">
        <v>3251</v>
      </c>
      <c r="F15" s="263">
        <v>4533</v>
      </c>
      <c r="G15" s="253">
        <v>1830</v>
      </c>
      <c r="H15" s="263">
        <v>1050</v>
      </c>
      <c r="I15" s="263">
        <v>293</v>
      </c>
      <c r="J15" s="263">
        <v>72</v>
      </c>
      <c r="K15" s="263">
        <v>28</v>
      </c>
      <c r="L15" s="263">
        <v>21</v>
      </c>
      <c r="M15" s="307">
        <v>3.11</v>
      </c>
      <c r="N15" s="80"/>
      <c r="O15" s="80"/>
    </row>
    <row r="16" spans="1:15" ht="11.1" customHeight="1" x14ac:dyDescent="0.2">
      <c r="A16" s="14" t="s">
        <v>184</v>
      </c>
      <c r="B16" s="302">
        <v>16399</v>
      </c>
      <c r="C16" s="263">
        <v>2986</v>
      </c>
      <c r="D16" s="263">
        <v>3658</v>
      </c>
      <c r="E16" s="263">
        <v>3000</v>
      </c>
      <c r="F16" s="263">
        <v>3434</v>
      </c>
      <c r="G16" s="253">
        <v>1686</v>
      </c>
      <c r="H16" s="263">
        <v>1070</v>
      </c>
      <c r="I16" s="263">
        <v>361</v>
      </c>
      <c r="J16" s="263">
        <v>117</v>
      </c>
      <c r="K16" s="263">
        <v>45</v>
      </c>
      <c r="L16" s="263">
        <v>42</v>
      </c>
      <c r="M16" s="307">
        <v>3.18</v>
      </c>
      <c r="N16" s="80"/>
      <c r="O16" s="80"/>
    </row>
    <row r="17" spans="1:15" ht="11.1" customHeight="1" x14ac:dyDescent="0.2">
      <c r="A17" s="14" t="s">
        <v>185</v>
      </c>
      <c r="B17" s="302">
        <v>79649</v>
      </c>
      <c r="C17" s="263">
        <v>17036</v>
      </c>
      <c r="D17" s="263">
        <v>20463</v>
      </c>
      <c r="E17" s="263">
        <v>18198</v>
      </c>
      <c r="F17" s="263">
        <v>17575</v>
      </c>
      <c r="G17" s="253">
        <v>4484</v>
      </c>
      <c r="H17" s="263">
        <v>1424</v>
      </c>
      <c r="I17" s="263">
        <v>301</v>
      </c>
      <c r="J17" s="263">
        <v>95</v>
      </c>
      <c r="K17" s="263">
        <v>44</v>
      </c>
      <c r="L17" s="263">
        <v>29</v>
      </c>
      <c r="M17" s="307">
        <v>2.73</v>
      </c>
      <c r="N17" s="80"/>
      <c r="O17" s="80"/>
    </row>
    <row r="18" spans="1:15" ht="11.1" customHeight="1" x14ac:dyDescent="0.2">
      <c r="A18" s="14" t="s">
        <v>186</v>
      </c>
      <c r="B18" s="302">
        <v>22836</v>
      </c>
      <c r="C18" s="263">
        <v>4102</v>
      </c>
      <c r="D18" s="263">
        <v>5381</v>
      </c>
      <c r="E18" s="263">
        <v>4255</v>
      </c>
      <c r="F18" s="263">
        <v>5235</v>
      </c>
      <c r="G18" s="253">
        <v>2099</v>
      </c>
      <c r="H18" s="263">
        <v>1166</v>
      </c>
      <c r="I18" s="263">
        <v>389</v>
      </c>
      <c r="J18" s="263">
        <v>121</v>
      </c>
      <c r="K18" s="263">
        <v>45</v>
      </c>
      <c r="L18" s="263">
        <v>43</v>
      </c>
      <c r="M18" s="307">
        <v>3.09</v>
      </c>
      <c r="N18" s="80"/>
      <c r="O18" s="80"/>
    </row>
    <row r="19" spans="1:15" ht="11.1" customHeight="1" x14ac:dyDescent="0.2">
      <c r="A19" s="14" t="s">
        <v>187</v>
      </c>
      <c r="B19" s="302">
        <v>57634</v>
      </c>
      <c r="C19" s="263">
        <v>14440</v>
      </c>
      <c r="D19" s="263">
        <v>14321</v>
      </c>
      <c r="E19" s="263">
        <v>11678</v>
      </c>
      <c r="F19" s="263">
        <v>11765</v>
      </c>
      <c r="G19" s="253">
        <v>3394</v>
      </c>
      <c r="H19" s="263">
        <v>1353</v>
      </c>
      <c r="I19" s="263">
        <v>434</v>
      </c>
      <c r="J19" s="263">
        <v>137</v>
      </c>
      <c r="K19" s="263">
        <v>64</v>
      </c>
      <c r="L19" s="263">
        <v>48</v>
      </c>
      <c r="M19" s="307">
        <v>2.7</v>
      </c>
      <c r="N19" s="80"/>
      <c r="O19" s="80"/>
    </row>
    <row r="20" spans="1:15" ht="11.1" customHeight="1" x14ac:dyDescent="0.2">
      <c r="A20" s="14" t="s">
        <v>188</v>
      </c>
      <c r="B20" s="302">
        <v>35139</v>
      </c>
      <c r="C20" s="263">
        <v>7005</v>
      </c>
      <c r="D20" s="263">
        <v>8895</v>
      </c>
      <c r="E20" s="263">
        <v>8032</v>
      </c>
      <c r="F20" s="263">
        <v>7690</v>
      </c>
      <c r="G20" s="253">
        <v>2349</v>
      </c>
      <c r="H20" s="263">
        <v>857</v>
      </c>
      <c r="I20" s="263">
        <v>206</v>
      </c>
      <c r="J20" s="263">
        <v>52</v>
      </c>
      <c r="K20" s="263">
        <v>30</v>
      </c>
      <c r="L20" s="263">
        <v>23</v>
      </c>
      <c r="M20" s="307">
        <v>2.82</v>
      </c>
      <c r="N20" s="80"/>
      <c r="O20" s="80"/>
    </row>
    <row r="21" spans="1:15" ht="11.1" customHeight="1" x14ac:dyDescent="0.2">
      <c r="A21" s="14" t="s">
        <v>189</v>
      </c>
      <c r="B21" s="302">
        <v>17220</v>
      </c>
      <c r="C21" s="263">
        <v>5182</v>
      </c>
      <c r="D21" s="263">
        <v>4581</v>
      </c>
      <c r="E21" s="263">
        <v>3460</v>
      </c>
      <c r="F21" s="263">
        <v>2965</v>
      </c>
      <c r="G21" s="253">
        <v>779</v>
      </c>
      <c r="H21" s="263">
        <v>191</v>
      </c>
      <c r="I21" s="263">
        <v>34</v>
      </c>
      <c r="J21" s="263">
        <v>18</v>
      </c>
      <c r="K21" s="263">
        <v>6</v>
      </c>
      <c r="L21" s="263">
        <v>4</v>
      </c>
      <c r="M21" s="307">
        <v>2.44</v>
      </c>
      <c r="N21" s="80"/>
      <c r="O21" s="80"/>
    </row>
    <row r="22" spans="1:15" ht="11.1" customHeight="1" x14ac:dyDescent="0.2">
      <c r="A22" s="14" t="s">
        <v>190</v>
      </c>
      <c r="B22" s="302">
        <v>6664</v>
      </c>
      <c r="C22" s="263">
        <v>1469</v>
      </c>
      <c r="D22" s="263">
        <v>1686</v>
      </c>
      <c r="E22" s="263">
        <v>985</v>
      </c>
      <c r="F22" s="263">
        <v>1136</v>
      </c>
      <c r="G22" s="253">
        <v>664</v>
      </c>
      <c r="H22" s="263">
        <v>485</v>
      </c>
      <c r="I22" s="263">
        <v>153</v>
      </c>
      <c r="J22" s="263">
        <v>54</v>
      </c>
      <c r="K22" s="263">
        <v>14</v>
      </c>
      <c r="L22" s="263">
        <v>18</v>
      </c>
      <c r="M22" s="307">
        <v>3.06</v>
      </c>
      <c r="N22" s="80"/>
      <c r="O22" s="80"/>
    </row>
    <row r="23" spans="1:15" ht="11.1" customHeight="1" x14ac:dyDescent="0.2">
      <c r="A23" s="14" t="s">
        <v>191</v>
      </c>
      <c r="B23" s="302">
        <v>24040</v>
      </c>
      <c r="C23" s="263">
        <v>8433</v>
      </c>
      <c r="D23" s="263">
        <v>6281</v>
      </c>
      <c r="E23" s="263">
        <v>4528</v>
      </c>
      <c r="F23" s="263">
        <v>3568</v>
      </c>
      <c r="G23" s="253">
        <v>915</v>
      </c>
      <c r="H23" s="263">
        <v>236</v>
      </c>
      <c r="I23" s="263">
        <v>50</v>
      </c>
      <c r="J23" s="263">
        <v>15</v>
      </c>
      <c r="K23" s="263">
        <v>4</v>
      </c>
      <c r="L23" s="263">
        <v>10</v>
      </c>
      <c r="M23" s="307">
        <v>2.31</v>
      </c>
      <c r="N23" s="80"/>
      <c r="O23" s="80"/>
    </row>
    <row r="24" spans="1:15" customFormat="1" ht="11.1" customHeight="1" x14ac:dyDescent="0.2">
      <c r="A24" s="14" t="s">
        <v>200</v>
      </c>
      <c r="B24" s="304">
        <v>11471</v>
      </c>
      <c r="C24" s="28">
        <v>1493</v>
      </c>
      <c r="D24" s="28">
        <v>2268</v>
      </c>
      <c r="E24" s="28">
        <v>2292</v>
      </c>
      <c r="F24" s="28">
        <v>2982</v>
      </c>
      <c r="G24" s="28">
        <v>1346</v>
      </c>
      <c r="H24" s="28">
        <v>749</v>
      </c>
      <c r="I24" s="28">
        <v>222</v>
      </c>
      <c r="J24" s="28">
        <v>59</v>
      </c>
      <c r="K24" s="28">
        <v>36</v>
      </c>
      <c r="L24" s="28">
        <v>24</v>
      </c>
      <c r="M24" s="309">
        <v>3.37</v>
      </c>
    </row>
    <row r="25" spans="1:15" ht="11.1" customHeight="1" x14ac:dyDescent="0.2">
      <c r="A25" s="14" t="s">
        <v>192</v>
      </c>
      <c r="B25" s="302">
        <v>59732</v>
      </c>
      <c r="C25" s="263">
        <v>12581</v>
      </c>
      <c r="D25" s="263">
        <v>14473</v>
      </c>
      <c r="E25" s="263">
        <v>12993</v>
      </c>
      <c r="F25" s="263">
        <v>13737</v>
      </c>
      <c r="G25" s="253">
        <v>3942</v>
      </c>
      <c r="H25" s="263">
        <v>1445</v>
      </c>
      <c r="I25" s="263">
        <v>375</v>
      </c>
      <c r="J25" s="263">
        <v>118</v>
      </c>
      <c r="K25" s="263">
        <v>37</v>
      </c>
      <c r="L25" s="263">
        <v>31</v>
      </c>
      <c r="M25" s="307">
        <v>2.81</v>
      </c>
      <c r="N25" s="80"/>
      <c r="O25" s="80"/>
    </row>
    <row r="26" spans="1:15" ht="18" customHeight="1" x14ac:dyDescent="0.2">
      <c r="A26" s="9" t="s">
        <v>213</v>
      </c>
      <c r="B26" s="303">
        <v>74359</v>
      </c>
      <c r="C26" s="273">
        <v>17760</v>
      </c>
      <c r="D26" s="273">
        <v>20157</v>
      </c>
      <c r="E26" s="273">
        <v>15107</v>
      </c>
      <c r="F26" s="273">
        <v>14877</v>
      </c>
      <c r="G26" s="258">
        <v>4330</v>
      </c>
      <c r="H26" s="273">
        <v>1491</v>
      </c>
      <c r="I26" s="273">
        <v>396</v>
      </c>
      <c r="J26" s="273">
        <v>133</v>
      </c>
      <c r="K26" s="273">
        <v>63</v>
      </c>
      <c r="L26" s="273">
        <v>45</v>
      </c>
      <c r="M26" s="308">
        <v>2.67</v>
      </c>
      <c r="N26" s="80"/>
      <c r="O26" s="80"/>
    </row>
    <row r="27" spans="1:15" ht="11.1" customHeight="1" x14ac:dyDescent="0.2">
      <c r="A27" s="14" t="s">
        <v>4</v>
      </c>
      <c r="B27" s="302">
        <v>14262</v>
      </c>
      <c r="C27" s="263">
        <v>3390</v>
      </c>
      <c r="D27" s="263">
        <v>4020</v>
      </c>
      <c r="E27" s="263">
        <v>2826</v>
      </c>
      <c r="F27" s="263">
        <v>2807</v>
      </c>
      <c r="G27" s="253">
        <v>802</v>
      </c>
      <c r="H27" s="263">
        <v>299</v>
      </c>
      <c r="I27" s="263">
        <v>78</v>
      </c>
      <c r="J27" s="263">
        <v>19</v>
      </c>
      <c r="K27" s="263">
        <v>16</v>
      </c>
      <c r="L27" s="263">
        <v>5</v>
      </c>
      <c r="M27" s="307">
        <v>2.65</v>
      </c>
      <c r="N27" s="80"/>
      <c r="O27" s="80"/>
    </row>
    <row r="28" spans="1:15" ht="11.1" customHeight="1" x14ac:dyDescent="0.2">
      <c r="A28" s="14" t="s">
        <v>5</v>
      </c>
      <c r="B28" s="302">
        <v>4803</v>
      </c>
      <c r="C28" s="263">
        <v>1101</v>
      </c>
      <c r="D28" s="263">
        <v>1230</v>
      </c>
      <c r="E28" s="263">
        <v>890</v>
      </c>
      <c r="F28" s="263">
        <v>972</v>
      </c>
      <c r="G28" s="253">
        <v>398</v>
      </c>
      <c r="H28" s="263">
        <v>145</v>
      </c>
      <c r="I28" s="263">
        <v>44</v>
      </c>
      <c r="J28" s="263">
        <v>10</v>
      </c>
      <c r="K28" s="263">
        <v>8</v>
      </c>
      <c r="L28" s="263">
        <v>5</v>
      </c>
      <c r="M28" s="307">
        <v>2.81</v>
      </c>
      <c r="N28" s="80"/>
      <c r="O28" s="80"/>
    </row>
    <row r="29" spans="1:15" ht="11.1" customHeight="1" x14ac:dyDescent="0.2">
      <c r="A29" s="14" t="s">
        <v>6</v>
      </c>
      <c r="B29" s="302">
        <v>55294</v>
      </c>
      <c r="C29" s="263">
        <v>13269</v>
      </c>
      <c r="D29" s="263">
        <v>14907</v>
      </c>
      <c r="E29" s="263">
        <v>11391</v>
      </c>
      <c r="F29" s="263">
        <v>11098</v>
      </c>
      <c r="G29" s="253">
        <v>3130</v>
      </c>
      <c r="H29" s="263">
        <v>1047</v>
      </c>
      <c r="I29" s="263">
        <v>274</v>
      </c>
      <c r="J29" s="263">
        <v>104</v>
      </c>
      <c r="K29" s="263">
        <v>39</v>
      </c>
      <c r="L29" s="263">
        <v>35</v>
      </c>
      <c r="M29" s="307">
        <v>2.66</v>
      </c>
      <c r="N29" s="80"/>
      <c r="O29" s="80"/>
    </row>
    <row r="30" spans="1:15" ht="18" customHeight="1" x14ac:dyDescent="0.2">
      <c r="A30" s="9" t="s">
        <v>214</v>
      </c>
      <c r="B30" s="303">
        <v>73917</v>
      </c>
      <c r="C30" s="273">
        <v>16289</v>
      </c>
      <c r="D30" s="273">
        <v>19170</v>
      </c>
      <c r="E30" s="273">
        <v>14268</v>
      </c>
      <c r="F30" s="273">
        <v>15640</v>
      </c>
      <c r="G30" s="258">
        <v>5283</v>
      </c>
      <c r="H30" s="273">
        <v>2283</v>
      </c>
      <c r="I30" s="273">
        <v>640</v>
      </c>
      <c r="J30" s="273">
        <v>193</v>
      </c>
      <c r="K30" s="273">
        <v>84</v>
      </c>
      <c r="L30" s="273">
        <v>67</v>
      </c>
      <c r="M30" s="308">
        <v>2.81</v>
      </c>
      <c r="N30" s="80"/>
      <c r="O30" s="80"/>
    </row>
    <row r="31" spans="1:15" ht="11.1" customHeight="1" x14ac:dyDescent="0.2">
      <c r="A31" s="14" t="s">
        <v>7</v>
      </c>
      <c r="B31" s="302">
        <v>7415</v>
      </c>
      <c r="C31" s="263">
        <v>1811</v>
      </c>
      <c r="D31" s="263">
        <v>2058</v>
      </c>
      <c r="E31" s="263">
        <v>1195</v>
      </c>
      <c r="F31" s="263">
        <v>1427</v>
      </c>
      <c r="G31" s="253">
        <v>562</v>
      </c>
      <c r="H31" s="263">
        <v>238</v>
      </c>
      <c r="I31" s="263">
        <v>82</v>
      </c>
      <c r="J31" s="263">
        <v>25</v>
      </c>
      <c r="K31" s="263">
        <v>9</v>
      </c>
      <c r="L31" s="263">
        <v>8</v>
      </c>
      <c r="M31" s="307">
        <v>2.75</v>
      </c>
      <c r="N31" s="80"/>
      <c r="O31" s="80"/>
    </row>
    <row r="32" spans="1:15" ht="11.1" customHeight="1" x14ac:dyDescent="0.2">
      <c r="A32" s="14" t="s">
        <v>8</v>
      </c>
      <c r="B32" s="302">
        <v>46375</v>
      </c>
      <c r="C32" s="263">
        <v>9689</v>
      </c>
      <c r="D32" s="263">
        <v>11727</v>
      </c>
      <c r="E32" s="263">
        <v>9555</v>
      </c>
      <c r="F32" s="263">
        <v>10141</v>
      </c>
      <c r="G32" s="253">
        <v>3252</v>
      </c>
      <c r="H32" s="263">
        <v>1420</v>
      </c>
      <c r="I32" s="263">
        <v>398</v>
      </c>
      <c r="J32" s="263">
        <v>112</v>
      </c>
      <c r="K32" s="263">
        <v>42</v>
      </c>
      <c r="L32" s="263">
        <v>39</v>
      </c>
      <c r="M32" s="307">
        <v>2.84</v>
      </c>
      <c r="N32" s="80"/>
      <c r="O32" s="80"/>
    </row>
    <row r="33" spans="1:15" ht="11.1" customHeight="1" x14ac:dyDescent="0.2">
      <c r="A33" s="14" t="s">
        <v>9</v>
      </c>
      <c r="B33" s="302">
        <v>4650</v>
      </c>
      <c r="C33" s="263">
        <v>1166</v>
      </c>
      <c r="D33" s="263">
        <v>1278</v>
      </c>
      <c r="E33" s="263">
        <v>743</v>
      </c>
      <c r="F33" s="263">
        <v>907</v>
      </c>
      <c r="G33" s="253">
        <v>334</v>
      </c>
      <c r="H33" s="263">
        <v>157</v>
      </c>
      <c r="I33" s="263">
        <v>34</v>
      </c>
      <c r="J33" s="263">
        <v>15</v>
      </c>
      <c r="K33" s="263">
        <v>9</v>
      </c>
      <c r="L33" s="263">
        <v>7</v>
      </c>
      <c r="M33" s="307">
        <v>2.73</v>
      </c>
      <c r="N33" s="80"/>
      <c r="O33" s="80"/>
    </row>
    <row r="34" spans="1:15" ht="11.1" customHeight="1" x14ac:dyDescent="0.2">
      <c r="A34" s="14" t="s">
        <v>10</v>
      </c>
      <c r="B34" s="302">
        <v>9414</v>
      </c>
      <c r="C34" s="263">
        <v>2113</v>
      </c>
      <c r="D34" s="263">
        <v>2461</v>
      </c>
      <c r="E34" s="263">
        <v>1711</v>
      </c>
      <c r="F34" s="263">
        <v>1984</v>
      </c>
      <c r="G34" s="253">
        <v>697</v>
      </c>
      <c r="H34" s="263">
        <v>313</v>
      </c>
      <c r="I34" s="263">
        <v>83</v>
      </c>
      <c r="J34" s="263">
        <v>27</v>
      </c>
      <c r="K34" s="263">
        <v>18</v>
      </c>
      <c r="L34" s="263">
        <v>7</v>
      </c>
      <c r="M34" s="307">
        <v>2.81</v>
      </c>
      <c r="N34" s="80"/>
      <c r="O34" s="80"/>
    </row>
    <row r="35" spans="1:15" ht="11.1" customHeight="1" x14ac:dyDescent="0.2">
      <c r="A35" s="14" t="s">
        <v>11</v>
      </c>
      <c r="B35" s="302">
        <v>6063</v>
      </c>
      <c r="C35" s="263">
        <v>1510</v>
      </c>
      <c r="D35" s="263">
        <v>1646</v>
      </c>
      <c r="E35" s="263">
        <v>1064</v>
      </c>
      <c r="F35" s="263">
        <v>1181</v>
      </c>
      <c r="G35" s="253">
        <v>438</v>
      </c>
      <c r="H35" s="263">
        <v>155</v>
      </c>
      <c r="I35" s="263">
        <v>43</v>
      </c>
      <c r="J35" s="263">
        <v>14</v>
      </c>
      <c r="K35" s="263">
        <v>6</v>
      </c>
      <c r="L35" s="263">
        <v>6</v>
      </c>
      <c r="M35" s="307">
        <v>2.7</v>
      </c>
      <c r="N35" s="80"/>
      <c r="O35" s="80"/>
    </row>
    <row r="36" spans="1:15" ht="18" customHeight="1" x14ac:dyDescent="0.2">
      <c r="A36" s="9" t="s">
        <v>215</v>
      </c>
      <c r="B36" s="303">
        <v>61396</v>
      </c>
      <c r="C36" s="273">
        <v>14096</v>
      </c>
      <c r="D36" s="273">
        <v>17186</v>
      </c>
      <c r="E36" s="273">
        <v>12034</v>
      </c>
      <c r="F36" s="273">
        <v>12466</v>
      </c>
      <c r="G36" s="258">
        <v>3698</v>
      </c>
      <c r="H36" s="273">
        <v>1366</v>
      </c>
      <c r="I36" s="273">
        <v>350</v>
      </c>
      <c r="J36" s="273">
        <v>107</v>
      </c>
      <c r="K36" s="273">
        <v>46</v>
      </c>
      <c r="L36" s="273">
        <v>47</v>
      </c>
      <c r="M36" s="308">
        <v>2.69</v>
      </c>
      <c r="N36" s="80"/>
      <c r="O36" s="80"/>
    </row>
    <row r="37" spans="1:15" ht="11.1" customHeight="1" x14ac:dyDescent="0.2">
      <c r="A37" s="14" t="s">
        <v>12</v>
      </c>
      <c r="B37" s="302">
        <v>7392</v>
      </c>
      <c r="C37" s="263">
        <v>1782</v>
      </c>
      <c r="D37" s="263">
        <v>2255</v>
      </c>
      <c r="E37" s="263">
        <v>1488</v>
      </c>
      <c r="F37" s="263">
        <v>1454</v>
      </c>
      <c r="G37" s="253">
        <v>305</v>
      </c>
      <c r="H37" s="263">
        <v>88</v>
      </c>
      <c r="I37" s="263">
        <v>12</v>
      </c>
      <c r="J37" s="263">
        <v>6</v>
      </c>
      <c r="K37" s="263">
        <v>1</v>
      </c>
      <c r="L37" s="263">
        <v>1</v>
      </c>
      <c r="M37" s="307">
        <v>2.54</v>
      </c>
      <c r="N37" s="80"/>
      <c r="O37" s="80"/>
    </row>
    <row r="38" spans="1:15" ht="11.1" customHeight="1" x14ac:dyDescent="0.2">
      <c r="A38" s="14" t="s">
        <v>13</v>
      </c>
      <c r="B38" s="302">
        <v>10721</v>
      </c>
      <c r="C38" s="263">
        <v>2697</v>
      </c>
      <c r="D38" s="263">
        <v>3160</v>
      </c>
      <c r="E38" s="263">
        <v>2117</v>
      </c>
      <c r="F38" s="263">
        <v>1997</v>
      </c>
      <c r="G38" s="253">
        <v>531</v>
      </c>
      <c r="H38" s="263">
        <v>157</v>
      </c>
      <c r="I38" s="263">
        <v>42</v>
      </c>
      <c r="J38" s="263">
        <v>9</v>
      </c>
      <c r="K38" s="263">
        <v>6</v>
      </c>
      <c r="L38" s="263">
        <v>5</v>
      </c>
      <c r="M38" s="307">
        <v>2.56</v>
      </c>
      <c r="N38" s="80"/>
      <c r="O38" s="80"/>
    </row>
    <row r="39" spans="1:15" ht="11.1" customHeight="1" x14ac:dyDescent="0.2">
      <c r="A39" s="14" t="s">
        <v>14</v>
      </c>
      <c r="B39" s="302">
        <v>23239</v>
      </c>
      <c r="C39" s="263">
        <v>4656</v>
      </c>
      <c r="D39" s="263">
        <v>5973</v>
      </c>
      <c r="E39" s="263">
        <v>4619</v>
      </c>
      <c r="F39" s="263">
        <v>5162</v>
      </c>
      <c r="G39" s="253">
        <v>1767</v>
      </c>
      <c r="H39" s="263">
        <v>750</v>
      </c>
      <c r="I39" s="263">
        <v>202</v>
      </c>
      <c r="J39" s="263">
        <v>63</v>
      </c>
      <c r="K39" s="263">
        <v>25</v>
      </c>
      <c r="L39" s="263">
        <v>22</v>
      </c>
      <c r="M39" s="307">
        <v>2.88</v>
      </c>
      <c r="N39" s="80"/>
      <c r="O39" s="80"/>
    </row>
    <row r="40" spans="1:15" ht="11.1" customHeight="1" x14ac:dyDescent="0.2">
      <c r="A40" s="14" t="s">
        <v>15</v>
      </c>
      <c r="B40" s="302">
        <v>4785</v>
      </c>
      <c r="C40" s="263">
        <v>1150</v>
      </c>
      <c r="D40" s="263">
        <v>1309</v>
      </c>
      <c r="E40" s="263">
        <v>854</v>
      </c>
      <c r="F40" s="263">
        <v>1015</v>
      </c>
      <c r="G40" s="253">
        <v>291</v>
      </c>
      <c r="H40" s="263">
        <v>118</v>
      </c>
      <c r="I40" s="263">
        <v>31</v>
      </c>
      <c r="J40" s="263">
        <v>10</v>
      </c>
      <c r="K40" s="263">
        <v>4</v>
      </c>
      <c r="L40" s="263">
        <v>3</v>
      </c>
      <c r="M40" s="307">
        <v>2.7</v>
      </c>
      <c r="N40" s="80"/>
      <c r="O40" s="80"/>
    </row>
    <row r="41" spans="1:15" ht="11.1" customHeight="1" x14ac:dyDescent="0.2">
      <c r="A41" s="14" t="s">
        <v>16</v>
      </c>
      <c r="B41" s="302">
        <v>9966</v>
      </c>
      <c r="C41" s="263">
        <v>2507</v>
      </c>
      <c r="D41" s="263">
        <v>2950</v>
      </c>
      <c r="E41" s="263">
        <v>1935</v>
      </c>
      <c r="F41" s="263">
        <v>1856</v>
      </c>
      <c r="G41" s="253">
        <v>505</v>
      </c>
      <c r="H41" s="263">
        <v>148</v>
      </c>
      <c r="I41" s="263">
        <v>36</v>
      </c>
      <c r="J41" s="263">
        <v>12</v>
      </c>
      <c r="K41" s="263">
        <v>6</v>
      </c>
      <c r="L41" s="263">
        <v>11</v>
      </c>
      <c r="M41" s="307">
        <v>2.57</v>
      </c>
      <c r="N41" s="80"/>
      <c r="O41" s="80"/>
    </row>
    <row r="42" spans="1:15" ht="11.1" customHeight="1" x14ac:dyDescent="0.2">
      <c r="A42" s="14" t="s">
        <v>17</v>
      </c>
      <c r="B42" s="302">
        <v>5293</v>
      </c>
      <c r="C42" s="263">
        <v>1304</v>
      </c>
      <c r="D42" s="263">
        <v>1539</v>
      </c>
      <c r="E42" s="263">
        <v>1021</v>
      </c>
      <c r="F42" s="263">
        <v>982</v>
      </c>
      <c r="G42" s="253">
        <v>299</v>
      </c>
      <c r="H42" s="263">
        <v>105</v>
      </c>
      <c r="I42" s="263">
        <v>27</v>
      </c>
      <c r="J42" s="263">
        <v>7</v>
      </c>
      <c r="K42" s="263">
        <v>4</v>
      </c>
      <c r="L42" s="263">
        <v>5</v>
      </c>
      <c r="M42" s="307">
        <v>2.61</v>
      </c>
      <c r="N42" s="80"/>
      <c r="O42" s="80"/>
    </row>
    <row r="43" spans="1:15" ht="18" customHeight="1" x14ac:dyDescent="0.2">
      <c r="A43" s="9" t="s">
        <v>216</v>
      </c>
      <c r="B43" s="303">
        <v>106588</v>
      </c>
      <c r="C43" s="273">
        <v>22084</v>
      </c>
      <c r="D43" s="273">
        <v>26393</v>
      </c>
      <c r="E43" s="273">
        <v>20444</v>
      </c>
      <c r="F43" s="273">
        <v>22861</v>
      </c>
      <c r="G43" s="258">
        <v>8437</v>
      </c>
      <c r="H43" s="273">
        <v>4285</v>
      </c>
      <c r="I43" s="273">
        <v>1333</v>
      </c>
      <c r="J43" s="273">
        <v>438</v>
      </c>
      <c r="K43" s="273">
        <v>160</v>
      </c>
      <c r="L43" s="273">
        <v>153</v>
      </c>
      <c r="M43" s="308">
        <v>2.92</v>
      </c>
      <c r="N43" s="80"/>
      <c r="O43" s="80"/>
    </row>
    <row r="44" spans="1:15" ht="11.1" customHeight="1" x14ac:dyDescent="0.2">
      <c r="A44" s="14" t="s">
        <v>18</v>
      </c>
      <c r="B44" s="302">
        <v>7649</v>
      </c>
      <c r="C44" s="263">
        <v>1642</v>
      </c>
      <c r="D44" s="263">
        <v>1928</v>
      </c>
      <c r="E44" s="263">
        <v>1277</v>
      </c>
      <c r="F44" s="263">
        <v>1445</v>
      </c>
      <c r="G44" s="253">
        <v>693</v>
      </c>
      <c r="H44" s="263">
        <v>425</v>
      </c>
      <c r="I44" s="263">
        <v>146</v>
      </c>
      <c r="J44" s="263">
        <v>56</v>
      </c>
      <c r="K44" s="263">
        <v>25</v>
      </c>
      <c r="L44" s="263">
        <v>12</v>
      </c>
      <c r="M44" s="307">
        <v>3</v>
      </c>
      <c r="N44" s="80"/>
      <c r="O44" s="80"/>
    </row>
    <row r="45" spans="1:15" ht="11.1" customHeight="1" x14ac:dyDescent="0.2">
      <c r="A45" s="14" t="s">
        <v>19</v>
      </c>
      <c r="B45" s="302">
        <v>7063</v>
      </c>
      <c r="C45" s="263">
        <v>1639</v>
      </c>
      <c r="D45" s="263">
        <v>1724</v>
      </c>
      <c r="E45" s="263">
        <v>1251</v>
      </c>
      <c r="F45" s="263">
        <v>1476</v>
      </c>
      <c r="G45" s="253">
        <v>567</v>
      </c>
      <c r="H45" s="263">
        <v>254</v>
      </c>
      <c r="I45" s="263">
        <v>102</v>
      </c>
      <c r="J45" s="263">
        <v>31</v>
      </c>
      <c r="K45" s="263">
        <v>8</v>
      </c>
      <c r="L45" s="263">
        <v>11</v>
      </c>
      <c r="M45" s="307">
        <v>2.87</v>
      </c>
      <c r="N45" s="80"/>
      <c r="O45" s="80"/>
    </row>
    <row r="46" spans="1:15" ht="11.1" customHeight="1" x14ac:dyDescent="0.2">
      <c r="A46" s="14" t="s">
        <v>20</v>
      </c>
      <c r="B46" s="302">
        <v>18614</v>
      </c>
      <c r="C46" s="263">
        <v>4074</v>
      </c>
      <c r="D46" s="263">
        <v>4625</v>
      </c>
      <c r="E46" s="263">
        <v>3628</v>
      </c>
      <c r="F46" s="263">
        <v>3753</v>
      </c>
      <c r="G46" s="253">
        <v>1409</v>
      </c>
      <c r="H46" s="263">
        <v>727</v>
      </c>
      <c r="I46" s="263">
        <v>227</v>
      </c>
      <c r="J46" s="263">
        <v>101</v>
      </c>
      <c r="K46" s="263">
        <v>37</v>
      </c>
      <c r="L46" s="263">
        <v>33</v>
      </c>
      <c r="M46" s="307">
        <v>2.89</v>
      </c>
      <c r="N46" s="80"/>
      <c r="O46" s="80"/>
    </row>
    <row r="47" spans="1:15" ht="11.1" customHeight="1" x14ac:dyDescent="0.2">
      <c r="A47" s="14" t="s">
        <v>21</v>
      </c>
      <c r="B47" s="302">
        <v>9899</v>
      </c>
      <c r="C47" s="263">
        <v>2171</v>
      </c>
      <c r="D47" s="263">
        <v>2657</v>
      </c>
      <c r="E47" s="263">
        <v>1889</v>
      </c>
      <c r="F47" s="263">
        <v>1966</v>
      </c>
      <c r="G47" s="253">
        <v>715</v>
      </c>
      <c r="H47" s="263">
        <v>330</v>
      </c>
      <c r="I47" s="263">
        <v>112</v>
      </c>
      <c r="J47" s="263">
        <v>29</v>
      </c>
      <c r="K47" s="263">
        <v>16</v>
      </c>
      <c r="L47" s="263">
        <v>14</v>
      </c>
      <c r="M47" s="307">
        <v>2.82</v>
      </c>
      <c r="N47" s="80"/>
      <c r="O47" s="80"/>
    </row>
    <row r="48" spans="1:15" ht="11.1" customHeight="1" x14ac:dyDescent="0.2">
      <c r="A48" s="14" t="s">
        <v>22</v>
      </c>
      <c r="B48" s="302">
        <v>11808</v>
      </c>
      <c r="C48" s="263">
        <v>2279</v>
      </c>
      <c r="D48" s="263">
        <v>2801</v>
      </c>
      <c r="E48" s="263">
        <v>2099</v>
      </c>
      <c r="F48" s="263">
        <v>2551</v>
      </c>
      <c r="G48" s="253">
        <v>1157</v>
      </c>
      <c r="H48" s="263">
        <v>633</v>
      </c>
      <c r="I48" s="263">
        <v>196</v>
      </c>
      <c r="J48" s="263">
        <v>55</v>
      </c>
      <c r="K48" s="263">
        <v>16</v>
      </c>
      <c r="L48" s="263">
        <v>21</v>
      </c>
      <c r="M48" s="307">
        <v>3.06</v>
      </c>
      <c r="N48" s="80"/>
      <c r="O48" s="80"/>
    </row>
    <row r="49" spans="1:15" ht="11.1" customHeight="1" x14ac:dyDescent="0.2">
      <c r="A49" s="14" t="s">
        <v>23</v>
      </c>
      <c r="B49" s="302">
        <v>3502</v>
      </c>
      <c r="C49" s="263">
        <v>616</v>
      </c>
      <c r="D49" s="263">
        <v>833</v>
      </c>
      <c r="E49" s="263">
        <v>663</v>
      </c>
      <c r="F49" s="263">
        <v>718</v>
      </c>
      <c r="G49" s="253">
        <v>325</v>
      </c>
      <c r="H49" s="263">
        <v>237</v>
      </c>
      <c r="I49" s="263">
        <v>74</v>
      </c>
      <c r="J49" s="263">
        <v>25</v>
      </c>
      <c r="K49" s="263">
        <v>6</v>
      </c>
      <c r="L49" s="263">
        <v>5</v>
      </c>
      <c r="M49" s="307">
        <v>3.15</v>
      </c>
      <c r="N49" s="80"/>
      <c r="O49" s="80"/>
    </row>
    <row r="50" spans="1:15" ht="11.1" customHeight="1" x14ac:dyDescent="0.2">
      <c r="A50" s="14" t="s">
        <v>24</v>
      </c>
      <c r="B50" s="302">
        <v>43403</v>
      </c>
      <c r="C50" s="263">
        <v>8548</v>
      </c>
      <c r="D50" s="263">
        <v>10540</v>
      </c>
      <c r="E50" s="263">
        <v>8822</v>
      </c>
      <c r="F50" s="263">
        <v>10103</v>
      </c>
      <c r="G50" s="253">
        <v>3213</v>
      </c>
      <c r="H50" s="263">
        <v>1521</v>
      </c>
      <c r="I50" s="263">
        <v>427</v>
      </c>
      <c r="J50" s="263">
        <v>131</v>
      </c>
      <c r="K50" s="263">
        <v>47</v>
      </c>
      <c r="L50" s="263">
        <v>51</v>
      </c>
      <c r="M50" s="307">
        <v>2.92</v>
      </c>
      <c r="N50" s="80"/>
      <c r="O50" s="80"/>
    </row>
    <row r="51" spans="1:15" ht="11.1" customHeight="1" x14ac:dyDescent="0.2">
      <c r="A51" s="14" t="s">
        <v>25</v>
      </c>
      <c r="B51" s="302">
        <v>4650</v>
      </c>
      <c r="C51" s="263">
        <v>1115</v>
      </c>
      <c r="D51" s="263">
        <v>1285</v>
      </c>
      <c r="E51" s="263">
        <v>815</v>
      </c>
      <c r="F51" s="263">
        <v>849</v>
      </c>
      <c r="G51" s="253">
        <v>358</v>
      </c>
      <c r="H51" s="263">
        <v>158</v>
      </c>
      <c r="I51" s="263">
        <v>49</v>
      </c>
      <c r="J51" s="263">
        <v>10</v>
      </c>
      <c r="K51" s="263">
        <v>5</v>
      </c>
      <c r="L51" s="263">
        <v>6</v>
      </c>
      <c r="M51" s="307">
        <v>2.75</v>
      </c>
      <c r="N51" s="80"/>
      <c r="O51" s="80"/>
    </row>
    <row r="52" spans="1:15" ht="18" customHeight="1" x14ac:dyDescent="0.2">
      <c r="A52" s="9" t="s">
        <v>217</v>
      </c>
      <c r="B52" s="303">
        <v>74627</v>
      </c>
      <c r="C52" s="273">
        <v>15433</v>
      </c>
      <c r="D52" s="273">
        <v>19361</v>
      </c>
      <c r="E52" s="273">
        <v>14550</v>
      </c>
      <c r="F52" s="273">
        <v>15943</v>
      </c>
      <c r="G52" s="258">
        <v>5783</v>
      </c>
      <c r="H52" s="273">
        <v>2573</v>
      </c>
      <c r="I52" s="273">
        <v>687</v>
      </c>
      <c r="J52" s="273">
        <v>194</v>
      </c>
      <c r="K52" s="273">
        <v>69</v>
      </c>
      <c r="L52" s="273">
        <v>34</v>
      </c>
      <c r="M52" s="308">
        <v>2.86</v>
      </c>
      <c r="N52" s="80"/>
      <c r="O52" s="80"/>
    </row>
    <row r="53" spans="1:15" ht="11.1" customHeight="1" x14ac:dyDescent="0.2">
      <c r="A53" s="14" t="s">
        <v>26</v>
      </c>
      <c r="B53" s="302">
        <v>11613</v>
      </c>
      <c r="C53" s="263">
        <v>2450</v>
      </c>
      <c r="D53" s="263">
        <v>3040</v>
      </c>
      <c r="E53" s="263">
        <v>2370</v>
      </c>
      <c r="F53" s="263">
        <v>2443</v>
      </c>
      <c r="G53" s="253">
        <v>854</v>
      </c>
      <c r="H53" s="263">
        <v>331</v>
      </c>
      <c r="I53" s="263">
        <v>78</v>
      </c>
      <c r="J53" s="263">
        <v>28</v>
      </c>
      <c r="K53" s="263">
        <v>12</v>
      </c>
      <c r="L53" s="263">
        <v>7</v>
      </c>
      <c r="M53" s="307">
        <v>2.81</v>
      </c>
      <c r="N53" s="80"/>
      <c r="O53" s="80"/>
    </row>
    <row r="54" spans="1:15" ht="11.1" customHeight="1" x14ac:dyDescent="0.2">
      <c r="A54" s="14" t="s">
        <v>27</v>
      </c>
      <c r="B54" s="302">
        <v>16431</v>
      </c>
      <c r="C54" s="263">
        <v>3256</v>
      </c>
      <c r="D54" s="263">
        <v>4049</v>
      </c>
      <c r="E54" s="263">
        <v>3098</v>
      </c>
      <c r="F54" s="263">
        <v>3749</v>
      </c>
      <c r="G54" s="253">
        <v>1439</v>
      </c>
      <c r="H54" s="263">
        <v>603</v>
      </c>
      <c r="I54" s="263">
        <v>169</v>
      </c>
      <c r="J54" s="263">
        <v>47</v>
      </c>
      <c r="K54" s="263">
        <v>12</v>
      </c>
      <c r="L54" s="263">
        <v>9</v>
      </c>
      <c r="M54" s="307">
        <v>2.93</v>
      </c>
      <c r="N54" s="80"/>
      <c r="O54" s="80"/>
    </row>
    <row r="55" spans="1:15" ht="11.1" customHeight="1" x14ac:dyDescent="0.2">
      <c r="A55" s="14" t="s">
        <v>28</v>
      </c>
      <c r="B55" s="302">
        <v>12443</v>
      </c>
      <c r="C55" s="263">
        <v>2647</v>
      </c>
      <c r="D55" s="263">
        <v>3311</v>
      </c>
      <c r="E55" s="263">
        <v>2226</v>
      </c>
      <c r="F55" s="263">
        <v>2599</v>
      </c>
      <c r="G55" s="253">
        <v>974</v>
      </c>
      <c r="H55" s="263">
        <v>513</v>
      </c>
      <c r="I55" s="263">
        <v>121</v>
      </c>
      <c r="J55" s="263">
        <v>33</v>
      </c>
      <c r="K55" s="263">
        <v>17</v>
      </c>
      <c r="L55" s="263">
        <v>2</v>
      </c>
      <c r="M55" s="307">
        <v>2.86</v>
      </c>
      <c r="N55" s="80"/>
      <c r="O55" s="80"/>
    </row>
    <row r="56" spans="1:15" ht="11.1" customHeight="1" x14ac:dyDescent="0.2">
      <c r="A56" s="14" t="s">
        <v>29</v>
      </c>
      <c r="B56" s="302">
        <v>34140</v>
      </c>
      <c r="C56" s="263">
        <v>7080</v>
      </c>
      <c r="D56" s="263">
        <v>8961</v>
      </c>
      <c r="E56" s="263">
        <v>6856</v>
      </c>
      <c r="F56" s="263">
        <v>7152</v>
      </c>
      <c r="G56" s="253">
        <v>2516</v>
      </c>
      <c r="H56" s="263">
        <v>1126</v>
      </c>
      <c r="I56" s="263">
        <v>319</v>
      </c>
      <c r="J56" s="263">
        <v>86</v>
      </c>
      <c r="K56" s="263">
        <v>28</v>
      </c>
      <c r="L56" s="263">
        <v>16</v>
      </c>
      <c r="M56" s="307">
        <v>2.84</v>
      </c>
      <c r="N56" s="80"/>
      <c r="O56" s="80"/>
    </row>
    <row r="57" spans="1:15" ht="18" customHeight="1" x14ac:dyDescent="0.2">
      <c r="A57" s="9" t="s">
        <v>218</v>
      </c>
      <c r="B57" s="303">
        <v>207848</v>
      </c>
      <c r="C57" s="273">
        <v>43479</v>
      </c>
      <c r="D57" s="273">
        <v>51975</v>
      </c>
      <c r="E57" s="273">
        <v>41942</v>
      </c>
      <c r="F57" s="273">
        <v>47081</v>
      </c>
      <c r="G57" s="258">
        <v>15041</v>
      </c>
      <c r="H57" s="273">
        <v>5689</v>
      </c>
      <c r="I57" s="273">
        <v>1745</v>
      </c>
      <c r="J57" s="273">
        <v>513</v>
      </c>
      <c r="K57" s="273">
        <v>191</v>
      </c>
      <c r="L57" s="273">
        <v>192</v>
      </c>
      <c r="M57" s="308">
        <v>2.84</v>
      </c>
      <c r="N57" s="80"/>
      <c r="O57" s="80"/>
    </row>
    <row r="58" spans="1:15" ht="11.1" customHeight="1" x14ac:dyDescent="0.2">
      <c r="A58" s="14" t="s">
        <v>30</v>
      </c>
      <c r="B58" s="302">
        <v>5818</v>
      </c>
      <c r="C58" s="263">
        <v>1310</v>
      </c>
      <c r="D58" s="263">
        <v>1558</v>
      </c>
      <c r="E58" s="263">
        <v>1035</v>
      </c>
      <c r="F58" s="263">
        <v>1200</v>
      </c>
      <c r="G58" s="253">
        <v>453</v>
      </c>
      <c r="H58" s="263">
        <v>193</v>
      </c>
      <c r="I58" s="263">
        <v>48</v>
      </c>
      <c r="J58" s="263">
        <v>17</v>
      </c>
      <c r="K58" s="263">
        <v>4</v>
      </c>
      <c r="L58" s="263" t="s">
        <v>3</v>
      </c>
      <c r="M58" s="307">
        <v>2.8</v>
      </c>
      <c r="N58" s="80"/>
      <c r="O58" s="80"/>
    </row>
    <row r="59" spans="1:15" ht="11.1" customHeight="1" x14ac:dyDescent="0.2">
      <c r="A59" s="14" t="s">
        <v>31</v>
      </c>
      <c r="B59" s="302">
        <v>21244</v>
      </c>
      <c r="C59" s="263">
        <v>4137</v>
      </c>
      <c r="D59" s="263">
        <v>5477</v>
      </c>
      <c r="E59" s="263">
        <v>4267</v>
      </c>
      <c r="F59" s="263">
        <v>4976</v>
      </c>
      <c r="G59" s="253">
        <v>1595</v>
      </c>
      <c r="H59" s="263">
        <v>566</v>
      </c>
      <c r="I59" s="263">
        <v>170</v>
      </c>
      <c r="J59" s="263">
        <v>31</v>
      </c>
      <c r="K59" s="263">
        <v>11</v>
      </c>
      <c r="L59" s="263">
        <v>14</v>
      </c>
      <c r="M59" s="307">
        <v>2.86</v>
      </c>
      <c r="N59" s="80"/>
      <c r="O59" s="80"/>
    </row>
    <row r="60" spans="1:15" ht="11.1" customHeight="1" x14ac:dyDescent="0.2">
      <c r="A60" s="14" t="s">
        <v>32</v>
      </c>
      <c r="B60" s="302">
        <v>5518</v>
      </c>
      <c r="C60" s="263">
        <v>1338</v>
      </c>
      <c r="D60" s="263">
        <v>1482</v>
      </c>
      <c r="E60" s="263">
        <v>1055</v>
      </c>
      <c r="F60" s="263">
        <v>1192</v>
      </c>
      <c r="G60" s="253">
        <v>313</v>
      </c>
      <c r="H60" s="263">
        <v>103</v>
      </c>
      <c r="I60" s="263">
        <v>25</v>
      </c>
      <c r="J60" s="263">
        <v>6</v>
      </c>
      <c r="K60" s="263">
        <v>2</v>
      </c>
      <c r="L60" s="263">
        <v>2</v>
      </c>
      <c r="M60" s="307">
        <v>2.66</v>
      </c>
      <c r="N60" s="80"/>
      <c r="O60" s="80"/>
    </row>
    <row r="61" spans="1:15" ht="11.1" customHeight="1" x14ac:dyDescent="0.2">
      <c r="A61" s="14" t="s">
        <v>33</v>
      </c>
      <c r="B61" s="302">
        <v>5575</v>
      </c>
      <c r="C61" s="263">
        <v>1170</v>
      </c>
      <c r="D61" s="263">
        <v>1417</v>
      </c>
      <c r="E61" s="263">
        <v>1066</v>
      </c>
      <c r="F61" s="263">
        <v>1203</v>
      </c>
      <c r="G61" s="253">
        <v>438</v>
      </c>
      <c r="H61" s="263">
        <v>169</v>
      </c>
      <c r="I61" s="263">
        <v>73</v>
      </c>
      <c r="J61" s="263">
        <v>23</v>
      </c>
      <c r="K61" s="263">
        <v>5</v>
      </c>
      <c r="L61" s="263">
        <v>11</v>
      </c>
      <c r="M61" s="307">
        <v>2.88</v>
      </c>
      <c r="N61" s="80"/>
      <c r="O61" s="80"/>
    </row>
    <row r="62" spans="1:15" ht="11.1" customHeight="1" x14ac:dyDescent="0.2">
      <c r="A62" s="14" t="s">
        <v>34</v>
      </c>
      <c r="B62" s="302">
        <v>15433</v>
      </c>
      <c r="C62" s="263">
        <v>3782</v>
      </c>
      <c r="D62" s="263">
        <v>4236</v>
      </c>
      <c r="E62" s="263">
        <v>3059</v>
      </c>
      <c r="F62" s="263">
        <v>3054</v>
      </c>
      <c r="G62" s="253">
        <v>909</v>
      </c>
      <c r="H62" s="263">
        <v>269</v>
      </c>
      <c r="I62" s="263">
        <v>75</v>
      </c>
      <c r="J62" s="263">
        <v>33</v>
      </c>
      <c r="K62" s="263">
        <v>11</v>
      </c>
      <c r="L62" s="263">
        <v>5</v>
      </c>
      <c r="M62" s="307">
        <v>2.64</v>
      </c>
      <c r="N62" s="80"/>
      <c r="O62" s="80"/>
    </row>
    <row r="63" spans="1:15" ht="11.1" customHeight="1" x14ac:dyDescent="0.2">
      <c r="A63" s="14" t="s">
        <v>35</v>
      </c>
      <c r="B63" s="302">
        <v>14818</v>
      </c>
      <c r="C63" s="263">
        <v>2747</v>
      </c>
      <c r="D63" s="263">
        <v>3328</v>
      </c>
      <c r="E63" s="263">
        <v>2698</v>
      </c>
      <c r="F63" s="263">
        <v>3427</v>
      </c>
      <c r="G63" s="253">
        <v>1630</v>
      </c>
      <c r="H63" s="263">
        <v>710</v>
      </c>
      <c r="I63" s="263">
        <v>198</v>
      </c>
      <c r="J63" s="263">
        <v>46</v>
      </c>
      <c r="K63" s="263">
        <v>19</v>
      </c>
      <c r="L63" s="263">
        <v>15</v>
      </c>
      <c r="M63" s="307">
        <v>3.08</v>
      </c>
      <c r="N63" s="80"/>
      <c r="O63" s="80"/>
    </row>
    <row r="64" spans="1:15" ht="11.1" customHeight="1" x14ac:dyDescent="0.2">
      <c r="A64" s="14" t="s">
        <v>36</v>
      </c>
      <c r="B64" s="302">
        <v>8835</v>
      </c>
      <c r="C64" s="263">
        <v>1570</v>
      </c>
      <c r="D64" s="263">
        <v>2067</v>
      </c>
      <c r="E64" s="263">
        <v>1662</v>
      </c>
      <c r="F64" s="263">
        <v>2041</v>
      </c>
      <c r="G64" s="253">
        <v>852</v>
      </c>
      <c r="H64" s="263">
        <v>427</v>
      </c>
      <c r="I64" s="263">
        <v>142</v>
      </c>
      <c r="J64" s="263">
        <v>40</v>
      </c>
      <c r="K64" s="263">
        <v>21</v>
      </c>
      <c r="L64" s="263">
        <v>13</v>
      </c>
      <c r="M64" s="307">
        <v>3.09</v>
      </c>
      <c r="N64" s="80"/>
      <c r="O64" s="80"/>
    </row>
    <row r="65" spans="1:15" ht="11.1" customHeight="1" x14ac:dyDescent="0.2">
      <c r="A65" s="14" t="s">
        <v>219</v>
      </c>
      <c r="B65" s="302">
        <v>106312</v>
      </c>
      <c r="C65" s="263">
        <v>22743</v>
      </c>
      <c r="D65" s="263">
        <v>26500</v>
      </c>
      <c r="E65" s="263">
        <v>22542</v>
      </c>
      <c r="F65" s="263">
        <v>24150</v>
      </c>
      <c r="G65" s="253">
        <v>6781</v>
      </c>
      <c r="H65" s="263">
        <v>2434</v>
      </c>
      <c r="I65" s="263">
        <v>739</v>
      </c>
      <c r="J65" s="263">
        <v>237</v>
      </c>
      <c r="K65" s="263">
        <v>82</v>
      </c>
      <c r="L65" s="263">
        <v>104</v>
      </c>
      <c r="M65" s="307">
        <v>2.8</v>
      </c>
      <c r="N65" s="80"/>
      <c r="O65" s="80"/>
    </row>
    <row r="66" spans="1:15" ht="11.1" customHeight="1" x14ac:dyDescent="0.2">
      <c r="A66" s="14" t="s">
        <v>37</v>
      </c>
      <c r="B66" s="302">
        <v>6433</v>
      </c>
      <c r="C66" s="263">
        <v>1490</v>
      </c>
      <c r="D66" s="263">
        <v>1680</v>
      </c>
      <c r="E66" s="263">
        <v>1180</v>
      </c>
      <c r="F66" s="263">
        <v>1340</v>
      </c>
      <c r="G66" s="253">
        <v>494</v>
      </c>
      <c r="H66" s="263">
        <v>159</v>
      </c>
      <c r="I66" s="263">
        <v>61</v>
      </c>
      <c r="J66" s="263">
        <v>20</v>
      </c>
      <c r="K66" s="263">
        <v>5</v>
      </c>
      <c r="L66" s="263">
        <v>4</v>
      </c>
      <c r="M66" s="307">
        <v>2.77</v>
      </c>
      <c r="N66" s="80"/>
      <c r="O66" s="80"/>
    </row>
    <row r="67" spans="1:15" ht="11.1" customHeight="1" x14ac:dyDescent="0.2">
      <c r="A67" s="14" t="s">
        <v>38</v>
      </c>
      <c r="B67" s="302">
        <v>2966</v>
      </c>
      <c r="C67" s="263">
        <v>575</v>
      </c>
      <c r="D67" s="263">
        <v>684</v>
      </c>
      <c r="E67" s="263">
        <v>580</v>
      </c>
      <c r="F67" s="263">
        <v>709</v>
      </c>
      <c r="G67" s="253">
        <v>259</v>
      </c>
      <c r="H67" s="263">
        <v>113</v>
      </c>
      <c r="I67" s="263">
        <v>32</v>
      </c>
      <c r="J67" s="263">
        <v>7</v>
      </c>
      <c r="K67" s="263">
        <v>5</v>
      </c>
      <c r="L67" s="263">
        <v>2</v>
      </c>
      <c r="M67" s="307">
        <v>2.98</v>
      </c>
      <c r="N67" s="80"/>
      <c r="O67" s="80"/>
    </row>
    <row r="68" spans="1:15" ht="11.1" customHeight="1" x14ac:dyDescent="0.2">
      <c r="A68" s="14" t="s">
        <v>39</v>
      </c>
      <c r="B68" s="302">
        <v>9477</v>
      </c>
      <c r="C68" s="263">
        <v>1626</v>
      </c>
      <c r="D68" s="263">
        <v>2298</v>
      </c>
      <c r="E68" s="263">
        <v>1862</v>
      </c>
      <c r="F68" s="263">
        <v>2568</v>
      </c>
      <c r="G68" s="253">
        <v>761</v>
      </c>
      <c r="H68" s="263">
        <v>251</v>
      </c>
      <c r="I68" s="263">
        <v>74</v>
      </c>
      <c r="J68" s="263">
        <v>20</v>
      </c>
      <c r="K68" s="263">
        <v>6</v>
      </c>
      <c r="L68" s="263">
        <v>11</v>
      </c>
      <c r="M68" s="307">
        <v>2.98</v>
      </c>
      <c r="N68" s="80"/>
      <c r="O68" s="80"/>
    </row>
    <row r="69" spans="1:15" ht="11.1" customHeight="1" x14ac:dyDescent="0.2">
      <c r="A69" s="14" t="s">
        <v>40</v>
      </c>
      <c r="B69" s="302">
        <v>5419</v>
      </c>
      <c r="C69" s="263">
        <v>991</v>
      </c>
      <c r="D69" s="263">
        <v>1248</v>
      </c>
      <c r="E69" s="263">
        <v>936</v>
      </c>
      <c r="F69" s="263">
        <v>1221</v>
      </c>
      <c r="G69" s="253">
        <v>556</v>
      </c>
      <c r="H69" s="263">
        <v>295</v>
      </c>
      <c r="I69" s="263">
        <v>108</v>
      </c>
      <c r="J69" s="263">
        <v>33</v>
      </c>
      <c r="K69" s="263">
        <v>20</v>
      </c>
      <c r="L69" s="263">
        <v>11</v>
      </c>
      <c r="M69" s="307">
        <v>3.15</v>
      </c>
      <c r="N69" s="80"/>
      <c r="O69" s="80"/>
    </row>
    <row r="70" spans="1:15" ht="18" customHeight="1" x14ac:dyDescent="0.2">
      <c r="A70" s="9" t="s">
        <v>220</v>
      </c>
      <c r="B70" s="303">
        <v>111222</v>
      </c>
      <c r="C70" s="273">
        <v>20726</v>
      </c>
      <c r="D70" s="273">
        <v>26616</v>
      </c>
      <c r="E70" s="273">
        <v>21498</v>
      </c>
      <c r="F70" s="273">
        <v>25018</v>
      </c>
      <c r="G70" s="258">
        <v>10194</v>
      </c>
      <c r="H70" s="273">
        <v>5092</v>
      </c>
      <c r="I70" s="273">
        <v>1440</v>
      </c>
      <c r="J70" s="273">
        <v>370</v>
      </c>
      <c r="K70" s="273">
        <v>158</v>
      </c>
      <c r="L70" s="273">
        <v>110</v>
      </c>
      <c r="M70" s="308">
        <v>3.02</v>
      </c>
      <c r="N70" s="80"/>
      <c r="O70" s="80"/>
    </row>
    <row r="71" spans="1:15" ht="11.1" customHeight="1" x14ac:dyDescent="0.2">
      <c r="A71" s="14" t="s">
        <v>41</v>
      </c>
      <c r="B71" s="302">
        <v>15889</v>
      </c>
      <c r="C71" s="263">
        <v>2725</v>
      </c>
      <c r="D71" s="263">
        <v>3635</v>
      </c>
      <c r="E71" s="263">
        <v>3010</v>
      </c>
      <c r="F71" s="263">
        <v>3699</v>
      </c>
      <c r="G71" s="253">
        <v>1664</v>
      </c>
      <c r="H71" s="263">
        <v>815</v>
      </c>
      <c r="I71" s="263">
        <v>232</v>
      </c>
      <c r="J71" s="263">
        <v>61</v>
      </c>
      <c r="K71" s="263">
        <v>34</v>
      </c>
      <c r="L71" s="263">
        <v>14</v>
      </c>
      <c r="M71" s="307">
        <v>3.12</v>
      </c>
      <c r="N71" s="80"/>
      <c r="O71" s="80"/>
    </row>
    <row r="72" spans="1:15" ht="11.1" customHeight="1" x14ac:dyDescent="0.2">
      <c r="A72" s="14" t="s">
        <v>42</v>
      </c>
      <c r="B72" s="302">
        <v>4418</v>
      </c>
      <c r="C72" s="263">
        <v>1076</v>
      </c>
      <c r="D72" s="263">
        <v>1125</v>
      </c>
      <c r="E72" s="263">
        <v>792</v>
      </c>
      <c r="F72" s="263">
        <v>854</v>
      </c>
      <c r="G72" s="253">
        <v>354</v>
      </c>
      <c r="H72" s="263">
        <v>155</v>
      </c>
      <c r="I72" s="263">
        <v>45</v>
      </c>
      <c r="J72" s="263">
        <v>12</v>
      </c>
      <c r="K72" s="263">
        <v>3</v>
      </c>
      <c r="L72" s="263">
        <v>2</v>
      </c>
      <c r="M72" s="307">
        <v>2.78</v>
      </c>
      <c r="N72" s="80"/>
      <c r="O72" s="80"/>
    </row>
    <row r="73" spans="1:15" ht="11.1" customHeight="1" x14ac:dyDescent="0.2">
      <c r="A73" s="14" t="s">
        <v>43</v>
      </c>
      <c r="B73" s="302">
        <v>6796</v>
      </c>
      <c r="C73" s="263">
        <v>1206</v>
      </c>
      <c r="D73" s="263">
        <v>1555</v>
      </c>
      <c r="E73" s="263">
        <v>1199</v>
      </c>
      <c r="F73" s="263">
        <v>1448</v>
      </c>
      <c r="G73" s="253">
        <v>772</v>
      </c>
      <c r="H73" s="263">
        <v>440</v>
      </c>
      <c r="I73" s="263">
        <v>132</v>
      </c>
      <c r="J73" s="263">
        <v>31</v>
      </c>
      <c r="K73" s="263">
        <v>9</v>
      </c>
      <c r="L73" s="263">
        <v>4</v>
      </c>
      <c r="M73" s="307">
        <v>3.16</v>
      </c>
      <c r="N73" s="80"/>
      <c r="O73" s="80"/>
    </row>
    <row r="74" spans="1:15" ht="11.1" customHeight="1" x14ac:dyDescent="0.2">
      <c r="A74" s="14" t="s">
        <v>44</v>
      </c>
      <c r="B74" s="302">
        <v>19990</v>
      </c>
      <c r="C74" s="263">
        <v>3778</v>
      </c>
      <c r="D74" s="263">
        <v>4788</v>
      </c>
      <c r="E74" s="263">
        <v>3913</v>
      </c>
      <c r="F74" s="263">
        <v>4518</v>
      </c>
      <c r="G74" s="253">
        <v>1760</v>
      </c>
      <c r="H74" s="263">
        <v>881</v>
      </c>
      <c r="I74" s="263">
        <v>237</v>
      </c>
      <c r="J74" s="263">
        <v>66</v>
      </c>
      <c r="K74" s="263">
        <v>27</v>
      </c>
      <c r="L74" s="263">
        <v>22</v>
      </c>
      <c r="M74" s="307">
        <v>3</v>
      </c>
      <c r="N74" s="80"/>
      <c r="O74" s="80"/>
    </row>
    <row r="75" spans="1:15" ht="11.1" customHeight="1" x14ac:dyDescent="0.2">
      <c r="A75" s="14" t="s">
        <v>45</v>
      </c>
      <c r="B75" s="302">
        <v>29391</v>
      </c>
      <c r="C75" s="263">
        <v>5721</v>
      </c>
      <c r="D75" s="263">
        <v>7383</v>
      </c>
      <c r="E75" s="263">
        <v>5937</v>
      </c>
      <c r="F75" s="263">
        <v>6464</v>
      </c>
      <c r="G75" s="253">
        <v>2270</v>
      </c>
      <c r="H75" s="263">
        <v>1158</v>
      </c>
      <c r="I75" s="263">
        <v>330</v>
      </c>
      <c r="J75" s="263">
        <v>71</v>
      </c>
      <c r="K75" s="263">
        <v>30</v>
      </c>
      <c r="L75" s="263">
        <v>27</v>
      </c>
      <c r="M75" s="307">
        <v>2.92</v>
      </c>
      <c r="N75" s="80"/>
      <c r="O75" s="80"/>
    </row>
    <row r="76" spans="1:15" ht="11.1" customHeight="1" x14ac:dyDescent="0.2">
      <c r="A76" s="14" t="s">
        <v>46</v>
      </c>
      <c r="B76" s="302">
        <v>21413</v>
      </c>
      <c r="C76" s="263">
        <v>3467</v>
      </c>
      <c r="D76" s="263">
        <v>4755</v>
      </c>
      <c r="E76" s="263">
        <v>4172</v>
      </c>
      <c r="F76" s="263">
        <v>5265</v>
      </c>
      <c r="G76" s="253">
        <v>2249</v>
      </c>
      <c r="H76" s="263">
        <v>1045</v>
      </c>
      <c r="I76" s="263">
        <v>304</v>
      </c>
      <c r="J76" s="263">
        <v>88</v>
      </c>
      <c r="K76" s="263">
        <v>39</v>
      </c>
      <c r="L76" s="263">
        <v>29</v>
      </c>
      <c r="M76" s="307">
        <v>3.16</v>
      </c>
      <c r="N76" s="80"/>
      <c r="O76" s="80"/>
    </row>
    <row r="77" spans="1:15" ht="11.1" customHeight="1" x14ac:dyDescent="0.2">
      <c r="A77" s="14" t="s">
        <v>47</v>
      </c>
      <c r="B77" s="302">
        <v>13325</v>
      </c>
      <c r="C77" s="263">
        <v>2753</v>
      </c>
      <c r="D77" s="263">
        <v>3375</v>
      </c>
      <c r="E77" s="263">
        <v>2475</v>
      </c>
      <c r="F77" s="263">
        <v>2770</v>
      </c>
      <c r="G77" s="253">
        <v>1125</v>
      </c>
      <c r="H77" s="263">
        <v>598</v>
      </c>
      <c r="I77" s="263">
        <v>160</v>
      </c>
      <c r="J77" s="263">
        <v>41</v>
      </c>
      <c r="K77" s="263">
        <v>16</v>
      </c>
      <c r="L77" s="263">
        <v>12</v>
      </c>
      <c r="M77" s="307">
        <v>2.92</v>
      </c>
      <c r="N77" s="80"/>
      <c r="O77" s="80"/>
    </row>
    <row r="78" spans="1:15" ht="18" customHeight="1" x14ac:dyDescent="0.2">
      <c r="A78" s="9" t="s">
        <v>221</v>
      </c>
      <c r="B78" s="303">
        <v>105027</v>
      </c>
      <c r="C78" s="273">
        <v>19138</v>
      </c>
      <c r="D78" s="273">
        <v>24304</v>
      </c>
      <c r="E78" s="273">
        <v>19253</v>
      </c>
      <c r="F78" s="273">
        <v>22626</v>
      </c>
      <c r="G78" s="258">
        <v>10183</v>
      </c>
      <c r="H78" s="273">
        <v>6461</v>
      </c>
      <c r="I78" s="273">
        <v>2028</v>
      </c>
      <c r="J78" s="273">
        <v>617</v>
      </c>
      <c r="K78" s="273">
        <v>191</v>
      </c>
      <c r="L78" s="273">
        <v>226</v>
      </c>
      <c r="M78" s="308">
        <v>3.13</v>
      </c>
      <c r="N78" s="80"/>
      <c r="O78" s="80"/>
    </row>
    <row r="79" spans="1:15" ht="11.1" customHeight="1" x14ac:dyDescent="0.2">
      <c r="A79" s="14" t="s">
        <v>48</v>
      </c>
      <c r="B79" s="302">
        <v>9794</v>
      </c>
      <c r="C79" s="263">
        <v>1796</v>
      </c>
      <c r="D79" s="263">
        <v>1996</v>
      </c>
      <c r="E79" s="263">
        <v>1621</v>
      </c>
      <c r="F79" s="263">
        <v>1717</v>
      </c>
      <c r="G79" s="253">
        <v>1252</v>
      </c>
      <c r="H79" s="263">
        <v>939</v>
      </c>
      <c r="I79" s="263">
        <v>314</v>
      </c>
      <c r="J79" s="263">
        <v>101</v>
      </c>
      <c r="K79" s="263">
        <v>24</v>
      </c>
      <c r="L79" s="263">
        <v>34</v>
      </c>
      <c r="M79" s="307">
        <v>3.37</v>
      </c>
      <c r="N79" s="80"/>
      <c r="O79" s="80"/>
    </row>
    <row r="80" spans="1:15" ht="11.1" customHeight="1" x14ac:dyDescent="0.2">
      <c r="A80" s="14" t="s">
        <v>49</v>
      </c>
      <c r="B80" s="302">
        <v>6687</v>
      </c>
      <c r="C80" s="263">
        <v>1424</v>
      </c>
      <c r="D80" s="263">
        <v>1736</v>
      </c>
      <c r="E80" s="263">
        <v>1077</v>
      </c>
      <c r="F80" s="263">
        <v>1083</v>
      </c>
      <c r="G80" s="253">
        <v>663</v>
      </c>
      <c r="H80" s="263">
        <v>468</v>
      </c>
      <c r="I80" s="263">
        <v>159</v>
      </c>
      <c r="J80" s="263">
        <v>43</v>
      </c>
      <c r="K80" s="263">
        <v>14</v>
      </c>
      <c r="L80" s="263">
        <v>20</v>
      </c>
      <c r="M80" s="307">
        <v>3.05</v>
      </c>
      <c r="N80" s="80"/>
      <c r="O80" s="80"/>
    </row>
    <row r="81" spans="1:15" ht="11.1" customHeight="1" x14ac:dyDescent="0.2">
      <c r="A81" s="14" t="s">
        <v>50</v>
      </c>
      <c r="B81" s="302">
        <v>4900</v>
      </c>
      <c r="C81" s="263">
        <v>907</v>
      </c>
      <c r="D81" s="263">
        <v>1219</v>
      </c>
      <c r="E81" s="263">
        <v>825</v>
      </c>
      <c r="F81" s="263">
        <v>914</v>
      </c>
      <c r="G81" s="253">
        <v>457</v>
      </c>
      <c r="H81" s="263">
        <v>357</v>
      </c>
      <c r="I81" s="263">
        <v>120</v>
      </c>
      <c r="J81" s="263">
        <v>55</v>
      </c>
      <c r="K81" s="263">
        <v>26</v>
      </c>
      <c r="L81" s="263">
        <v>20</v>
      </c>
      <c r="M81" s="307">
        <v>3.19</v>
      </c>
      <c r="N81" s="80"/>
      <c r="O81" s="80"/>
    </row>
    <row r="82" spans="1:15" ht="11.1" customHeight="1" x14ac:dyDescent="0.2">
      <c r="A82" s="14" t="s">
        <v>51</v>
      </c>
      <c r="B82" s="302">
        <v>6070</v>
      </c>
      <c r="C82" s="263">
        <v>978</v>
      </c>
      <c r="D82" s="263">
        <v>1338</v>
      </c>
      <c r="E82" s="263">
        <v>1059</v>
      </c>
      <c r="F82" s="263">
        <v>1331</v>
      </c>
      <c r="G82" s="253">
        <v>628</v>
      </c>
      <c r="H82" s="263">
        <v>465</v>
      </c>
      <c r="I82" s="263">
        <v>179</v>
      </c>
      <c r="J82" s="263">
        <v>56</v>
      </c>
      <c r="K82" s="263">
        <v>14</v>
      </c>
      <c r="L82" s="263">
        <v>22</v>
      </c>
      <c r="M82" s="307">
        <v>3.32</v>
      </c>
      <c r="N82" s="80"/>
      <c r="O82" s="80"/>
    </row>
    <row r="83" spans="1:15" ht="11.1" customHeight="1" x14ac:dyDescent="0.2">
      <c r="A83" s="14" t="s">
        <v>52</v>
      </c>
      <c r="B83" s="302">
        <v>27272</v>
      </c>
      <c r="C83" s="263">
        <v>4649</v>
      </c>
      <c r="D83" s="263">
        <v>6178</v>
      </c>
      <c r="E83" s="263">
        <v>4980</v>
      </c>
      <c r="F83" s="263">
        <v>6552</v>
      </c>
      <c r="G83" s="253">
        <v>2650</v>
      </c>
      <c r="H83" s="263">
        <v>1634</v>
      </c>
      <c r="I83" s="263">
        <v>444</v>
      </c>
      <c r="J83" s="263">
        <v>106</v>
      </c>
      <c r="K83" s="263">
        <v>41</v>
      </c>
      <c r="L83" s="263">
        <v>38</v>
      </c>
      <c r="M83" s="307">
        <v>3.15</v>
      </c>
      <c r="N83" s="80"/>
      <c r="O83" s="80"/>
    </row>
    <row r="84" spans="1:15" ht="11.1" customHeight="1" x14ac:dyDescent="0.2">
      <c r="A84" s="14" t="s">
        <v>53</v>
      </c>
      <c r="B84" s="302">
        <v>5413</v>
      </c>
      <c r="C84" s="263">
        <v>897</v>
      </c>
      <c r="D84" s="263">
        <v>1348</v>
      </c>
      <c r="E84" s="263">
        <v>924</v>
      </c>
      <c r="F84" s="263">
        <v>1283</v>
      </c>
      <c r="G84" s="253">
        <v>506</v>
      </c>
      <c r="H84" s="263">
        <v>291</v>
      </c>
      <c r="I84" s="263">
        <v>122</v>
      </c>
      <c r="J84" s="263">
        <v>22</v>
      </c>
      <c r="K84" s="263">
        <v>9</v>
      </c>
      <c r="L84" s="263">
        <v>11</v>
      </c>
      <c r="M84" s="307">
        <v>3.14</v>
      </c>
      <c r="N84" s="80"/>
      <c r="O84" s="80"/>
    </row>
    <row r="85" spans="1:15" ht="11.1" customHeight="1" x14ac:dyDescent="0.2">
      <c r="A85" s="14" t="s">
        <v>54</v>
      </c>
      <c r="B85" s="302">
        <v>4588</v>
      </c>
      <c r="C85" s="263">
        <v>793</v>
      </c>
      <c r="D85" s="263">
        <v>1061</v>
      </c>
      <c r="E85" s="263">
        <v>803</v>
      </c>
      <c r="F85" s="263">
        <v>1246</v>
      </c>
      <c r="G85" s="253">
        <v>438</v>
      </c>
      <c r="H85" s="263">
        <v>180</v>
      </c>
      <c r="I85" s="263">
        <v>52</v>
      </c>
      <c r="J85" s="263">
        <v>10</v>
      </c>
      <c r="K85" s="263">
        <v>4</v>
      </c>
      <c r="L85" s="263">
        <v>1</v>
      </c>
      <c r="M85" s="307">
        <v>3.07</v>
      </c>
      <c r="N85" s="80"/>
      <c r="O85" s="80"/>
    </row>
    <row r="86" spans="1:15" ht="11.1" customHeight="1" x14ac:dyDescent="0.2">
      <c r="A86" s="14" t="s">
        <v>55</v>
      </c>
      <c r="B86" s="302">
        <v>40303</v>
      </c>
      <c r="C86" s="263">
        <v>7694</v>
      </c>
      <c r="D86" s="263">
        <v>9428</v>
      </c>
      <c r="E86" s="263">
        <v>7964</v>
      </c>
      <c r="F86" s="263">
        <v>8500</v>
      </c>
      <c r="G86" s="253">
        <v>3589</v>
      </c>
      <c r="H86" s="263">
        <v>2127</v>
      </c>
      <c r="I86" s="263">
        <v>638</v>
      </c>
      <c r="J86" s="263">
        <v>224</v>
      </c>
      <c r="K86" s="263">
        <v>59</v>
      </c>
      <c r="L86" s="263">
        <v>80</v>
      </c>
      <c r="M86" s="307">
        <v>3.05</v>
      </c>
      <c r="N86" s="80"/>
      <c r="O86" s="80"/>
    </row>
    <row r="87" spans="1:15" ht="18" customHeight="1" x14ac:dyDescent="0.2">
      <c r="A87" s="9" t="s">
        <v>222</v>
      </c>
      <c r="B87" s="303">
        <v>63286</v>
      </c>
      <c r="C87" s="273">
        <v>12534</v>
      </c>
      <c r="D87" s="273">
        <v>15567</v>
      </c>
      <c r="E87" s="273">
        <v>11658</v>
      </c>
      <c r="F87" s="273">
        <v>12440</v>
      </c>
      <c r="G87" s="258">
        <v>5627</v>
      </c>
      <c r="H87" s="273">
        <v>3687</v>
      </c>
      <c r="I87" s="273">
        <v>1173</v>
      </c>
      <c r="J87" s="273">
        <v>361</v>
      </c>
      <c r="K87" s="273">
        <v>129</v>
      </c>
      <c r="L87" s="273">
        <v>110</v>
      </c>
      <c r="M87" s="308">
        <v>3.04</v>
      </c>
      <c r="N87" s="80"/>
      <c r="O87" s="80"/>
    </row>
    <row r="88" spans="1:15" ht="11.1" customHeight="1" x14ac:dyDescent="0.2">
      <c r="A88" s="14" t="s">
        <v>56</v>
      </c>
      <c r="B88" s="302">
        <v>33081</v>
      </c>
      <c r="C88" s="263">
        <v>6447</v>
      </c>
      <c r="D88" s="263">
        <v>8264</v>
      </c>
      <c r="E88" s="263">
        <v>6885</v>
      </c>
      <c r="F88" s="263">
        <v>7134</v>
      </c>
      <c r="G88" s="253">
        <v>2455</v>
      </c>
      <c r="H88" s="263">
        <v>1363</v>
      </c>
      <c r="I88" s="263">
        <v>351</v>
      </c>
      <c r="J88" s="263">
        <v>102</v>
      </c>
      <c r="K88" s="263">
        <v>46</v>
      </c>
      <c r="L88" s="263">
        <v>34</v>
      </c>
      <c r="M88" s="307">
        <v>2.92</v>
      </c>
      <c r="N88" s="80"/>
      <c r="O88" s="80"/>
    </row>
    <row r="89" spans="1:15" ht="11.1" customHeight="1" x14ac:dyDescent="0.2">
      <c r="A89" s="14" t="s">
        <v>57</v>
      </c>
      <c r="B89" s="302">
        <v>5605</v>
      </c>
      <c r="C89" s="263">
        <v>1125</v>
      </c>
      <c r="D89" s="263">
        <v>1374</v>
      </c>
      <c r="E89" s="263">
        <v>962</v>
      </c>
      <c r="F89" s="263">
        <v>1109</v>
      </c>
      <c r="G89" s="253">
        <v>573</v>
      </c>
      <c r="H89" s="263">
        <v>314</v>
      </c>
      <c r="I89" s="263">
        <v>104</v>
      </c>
      <c r="J89" s="263">
        <v>28</v>
      </c>
      <c r="K89" s="263">
        <v>9</v>
      </c>
      <c r="L89" s="263">
        <v>7</v>
      </c>
      <c r="M89" s="307">
        <v>3.04</v>
      </c>
      <c r="N89" s="80"/>
      <c r="O89" s="80"/>
    </row>
    <row r="90" spans="1:15" ht="11.1" customHeight="1" x14ac:dyDescent="0.2">
      <c r="A90" s="14" t="s">
        <v>58</v>
      </c>
      <c r="B90" s="302">
        <v>4757</v>
      </c>
      <c r="C90" s="263">
        <v>1006</v>
      </c>
      <c r="D90" s="263">
        <v>1258</v>
      </c>
      <c r="E90" s="263">
        <v>745</v>
      </c>
      <c r="F90" s="263">
        <v>726</v>
      </c>
      <c r="G90" s="253">
        <v>458</v>
      </c>
      <c r="H90" s="263">
        <v>371</v>
      </c>
      <c r="I90" s="263">
        <v>135</v>
      </c>
      <c r="J90" s="263">
        <v>31</v>
      </c>
      <c r="K90" s="263">
        <v>18</v>
      </c>
      <c r="L90" s="263">
        <v>9</v>
      </c>
      <c r="M90" s="307">
        <v>3.08</v>
      </c>
      <c r="N90" s="80"/>
      <c r="O90" s="80"/>
    </row>
    <row r="91" spans="1:15" ht="11.1" customHeight="1" x14ac:dyDescent="0.2">
      <c r="A91" s="14" t="s">
        <v>59</v>
      </c>
      <c r="B91" s="302">
        <v>5091</v>
      </c>
      <c r="C91" s="263">
        <v>1058</v>
      </c>
      <c r="D91" s="263">
        <v>1204</v>
      </c>
      <c r="E91" s="263">
        <v>742</v>
      </c>
      <c r="F91" s="263">
        <v>779</v>
      </c>
      <c r="G91" s="253">
        <v>564</v>
      </c>
      <c r="H91" s="263">
        <v>484</v>
      </c>
      <c r="I91" s="263">
        <v>163</v>
      </c>
      <c r="J91" s="263">
        <v>59</v>
      </c>
      <c r="K91" s="263">
        <v>22</v>
      </c>
      <c r="L91" s="263">
        <v>16</v>
      </c>
      <c r="M91" s="307">
        <v>3.24</v>
      </c>
      <c r="N91" s="80"/>
      <c r="O91" s="80"/>
    </row>
    <row r="92" spans="1:15" ht="11.1" customHeight="1" x14ac:dyDescent="0.2">
      <c r="A92" s="14" t="s">
        <v>60</v>
      </c>
      <c r="B92" s="302">
        <v>4696</v>
      </c>
      <c r="C92" s="263">
        <v>876</v>
      </c>
      <c r="D92" s="263">
        <v>1158</v>
      </c>
      <c r="E92" s="263">
        <v>754</v>
      </c>
      <c r="F92" s="263">
        <v>825</v>
      </c>
      <c r="G92" s="253">
        <v>487</v>
      </c>
      <c r="H92" s="263">
        <v>368</v>
      </c>
      <c r="I92" s="263">
        <v>146</v>
      </c>
      <c r="J92" s="263">
        <v>53</v>
      </c>
      <c r="K92" s="263">
        <v>11</v>
      </c>
      <c r="L92" s="263">
        <v>18</v>
      </c>
      <c r="M92" s="307">
        <v>3.22</v>
      </c>
      <c r="N92" s="80"/>
      <c r="O92" s="80"/>
    </row>
    <row r="93" spans="1:15" ht="11.1" customHeight="1" x14ac:dyDescent="0.2">
      <c r="A93" s="14" t="s">
        <v>61</v>
      </c>
      <c r="B93" s="302">
        <v>10056</v>
      </c>
      <c r="C93" s="263">
        <v>2022</v>
      </c>
      <c r="D93" s="263">
        <v>2309</v>
      </c>
      <c r="E93" s="263">
        <v>1570</v>
      </c>
      <c r="F93" s="263">
        <v>1867</v>
      </c>
      <c r="G93" s="253">
        <v>1090</v>
      </c>
      <c r="H93" s="263">
        <v>787</v>
      </c>
      <c r="I93" s="263">
        <v>274</v>
      </c>
      <c r="J93" s="263">
        <v>88</v>
      </c>
      <c r="K93" s="263">
        <v>23</v>
      </c>
      <c r="L93" s="263">
        <v>26</v>
      </c>
      <c r="M93" s="307">
        <v>3.19</v>
      </c>
      <c r="N93" s="80"/>
      <c r="O93" s="80"/>
    </row>
    <row r="94" spans="1:15" ht="18" customHeight="1" x14ac:dyDescent="0.2">
      <c r="A94" s="9" t="s">
        <v>223</v>
      </c>
      <c r="B94" s="303">
        <v>65515</v>
      </c>
      <c r="C94" s="273">
        <v>11471</v>
      </c>
      <c r="D94" s="273">
        <v>14942</v>
      </c>
      <c r="E94" s="273">
        <v>11696</v>
      </c>
      <c r="F94" s="273">
        <v>13925</v>
      </c>
      <c r="G94" s="258">
        <v>6685</v>
      </c>
      <c r="H94" s="273">
        <v>4330</v>
      </c>
      <c r="I94" s="273">
        <v>1577</v>
      </c>
      <c r="J94" s="273">
        <v>559</v>
      </c>
      <c r="K94" s="273">
        <v>203</v>
      </c>
      <c r="L94" s="273">
        <v>127</v>
      </c>
      <c r="M94" s="308">
        <v>3.21</v>
      </c>
      <c r="N94" s="80"/>
      <c r="O94" s="80"/>
    </row>
    <row r="95" spans="1:15" ht="11.1" customHeight="1" x14ac:dyDescent="0.2">
      <c r="A95" s="14" t="s">
        <v>62</v>
      </c>
      <c r="B95" s="302">
        <v>13404</v>
      </c>
      <c r="C95" s="263">
        <v>2433</v>
      </c>
      <c r="D95" s="263">
        <v>3006</v>
      </c>
      <c r="E95" s="263">
        <v>2141</v>
      </c>
      <c r="F95" s="263">
        <v>2467</v>
      </c>
      <c r="G95" s="253">
        <v>1534</v>
      </c>
      <c r="H95" s="263">
        <v>1129</v>
      </c>
      <c r="I95" s="263">
        <v>454</v>
      </c>
      <c r="J95" s="263">
        <v>148</v>
      </c>
      <c r="K95" s="263">
        <v>49</v>
      </c>
      <c r="L95" s="263">
        <v>43</v>
      </c>
      <c r="M95" s="307">
        <v>3.32</v>
      </c>
      <c r="N95" s="80"/>
      <c r="O95" s="80"/>
    </row>
    <row r="96" spans="1:15" ht="11.1" customHeight="1" x14ac:dyDescent="0.2">
      <c r="A96" s="14" t="s">
        <v>63</v>
      </c>
      <c r="B96" s="302">
        <v>34657</v>
      </c>
      <c r="C96" s="263">
        <v>5850</v>
      </c>
      <c r="D96" s="263">
        <v>7885</v>
      </c>
      <c r="E96" s="263">
        <v>6539</v>
      </c>
      <c r="F96" s="263">
        <v>8030</v>
      </c>
      <c r="G96" s="253">
        <v>3362</v>
      </c>
      <c r="H96" s="263">
        <v>1930</v>
      </c>
      <c r="I96" s="263">
        <v>687</v>
      </c>
      <c r="J96" s="263">
        <v>218</v>
      </c>
      <c r="K96" s="263">
        <v>104</v>
      </c>
      <c r="L96" s="263">
        <v>52</v>
      </c>
      <c r="M96" s="307">
        <v>3.17</v>
      </c>
      <c r="N96" s="80"/>
      <c r="O96" s="80"/>
    </row>
    <row r="97" spans="1:15" ht="11.1" customHeight="1" x14ac:dyDescent="0.2">
      <c r="A97" s="14" t="s">
        <v>64</v>
      </c>
      <c r="B97" s="302">
        <v>17454</v>
      </c>
      <c r="C97" s="263">
        <v>3188</v>
      </c>
      <c r="D97" s="263">
        <v>4051</v>
      </c>
      <c r="E97" s="263">
        <v>3016</v>
      </c>
      <c r="F97" s="263">
        <v>3428</v>
      </c>
      <c r="G97" s="253">
        <v>1789</v>
      </c>
      <c r="H97" s="263">
        <v>1271</v>
      </c>
      <c r="I97" s="263">
        <v>436</v>
      </c>
      <c r="J97" s="263">
        <v>193</v>
      </c>
      <c r="K97" s="263">
        <v>50</v>
      </c>
      <c r="L97" s="263">
        <v>32</v>
      </c>
      <c r="M97" s="307">
        <v>3.21</v>
      </c>
      <c r="N97" s="80"/>
      <c r="O97" s="80"/>
    </row>
    <row r="98" spans="1:15" ht="18" customHeight="1" x14ac:dyDescent="0.2">
      <c r="A98" s="9" t="s">
        <v>224</v>
      </c>
      <c r="B98" s="303">
        <v>63229</v>
      </c>
      <c r="C98" s="273">
        <v>13172</v>
      </c>
      <c r="D98" s="273">
        <v>14739</v>
      </c>
      <c r="E98" s="273">
        <v>10409</v>
      </c>
      <c r="F98" s="273">
        <v>10873</v>
      </c>
      <c r="G98" s="258">
        <v>6493</v>
      </c>
      <c r="H98" s="273">
        <v>4507</v>
      </c>
      <c r="I98" s="273">
        <v>1959</v>
      </c>
      <c r="J98" s="273">
        <v>809</v>
      </c>
      <c r="K98" s="273">
        <v>180</v>
      </c>
      <c r="L98" s="273">
        <v>88</v>
      </c>
      <c r="M98" s="308">
        <v>3.16</v>
      </c>
      <c r="N98" s="80"/>
      <c r="O98" s="80"/>
    </row>
    <row r="99" spans="1:15" ht="11.1" customHeight="1" x14ac:dyDescent="0.2">
      <c r="A99" s="14" t="s">
        <v>65</v>
      </c>
      <c r="B99" s="302">
        <v>5721</v>
      </c>
      <c r="C99" s="263">
        <v>913</v>
      </c>
      <c r="D99" s="263">
        <v>1108</v>
      </c>
      <c r="E99" s="263">
        <v>899</v>
      </c>
      <c r="F99" s="263">
        <v>1015</v>
      </c>
      <c r="G99" s="253">
        <v>727</v>
      </c>
      <c r="H99" s="263">
        <v>549</v>
      </c>
      <c r="I99" s="263">
        <v>320</v>
      </c>
      <c r="J99" s="263">
        <v>137</v>
      </c>
      <c r="K99" s="263">
        <v>36</v>
      </c>
      <c r="L99" s="263">
        <v>17</v>
      </c>
      <c r="M99" s="307">
        <v>3.61</v>
      </c>
      <c r="N99" s="80"/>
      <c r="O99" s="80"/>
    </row>
    <row r="100" spans="1:15" ht="11.1" customHeight="1" x14ac:dyDescent="0.2">
      <c r="A100" s="14" t="s">
        <v>66</v>
      </c>
      <c r="B100" s="302">
        <v>2981</v>
      </c>
      <c r="C100" s="263">
        <v>631</v>
      </c>
      <c r="D100" s="263">
        <v>688</v>
      </c>
      <c r="E100" s="263">
        <v>374</v>
      </c>
      <c r="F100" s="263">
        <v>481</v>
      </c>
      <c r="G100" s="253">
        <v>317</v>
      </c>
      <c r="H100" s="263">
        <v>266</v>
      </c>
      <c r="I100" s="263">
        <v>149</v>
      </c>
      <c r="J100" s="263">
        <v>57</v>
      </c>
      <c r="K100" s="263">
        <v>13</v>
      </c>
      <c r="L100" s="263">
        <v>5</v>
      </c>
      <c r="M100" s="307">
        <v>3.32</v>
      </c>
      <c r="N100" s="80"/>
      <c r="O100" s="80"/>
    </row>
    <row r="101" spans="1:15" ht="11.1" customHeight="1" x14ac:dyDescent="0.2">
      <c r="A101" s="14" t="s">
        <v>67</v>
      </c>
      <c r="B101" s="302">
        <v>4476</v>
      </c>
      <c r="C101" s="263">
        <v>1180</v>
      </c>
      <c r="D101" s="263">
        <v>1162</v>
      </c>
      <c r="E101" s="263">
        <v>662</v>
      </c>
      <c r="F101" s="263">
        <v>549</v>
      </c>
      <c r="G101" s="253">
        <v>438</v>
      </c>
      <c r="H101" s="263">
        <v>307</v>
      </c>
      <c r="I101" s="263">
        <v>123</v>
      </c>
      <c r="J101" s="263">
        <v>45</v>
      </c>
      <c r="K101" s="263">
        <v>7</v>
      </c>
      <c r="L101" s="263">
        <v>3</v>
      </c>
      <c r="M101" s="307">
        <v>2.91</v>
      </c>
      <c r="N101" s="80"/>
      <c r="O101" s="80"/>
    </row>
    <row r="102" spans="1:15" ht="11.1" customHeight="1" x14ac:dyDescent="0.2">
      <c r="A102" s="14" t="s">
        <v>68</v>
      </c>
      <c r="B102" s="302">
        <v>4716</v>
      </c>
      <c r="C102" s="263">
        <v>992</v>
      </c>
      <c r="D102" s="263">
        <v>1254</v>
      </c>
      <c r="E102" s="263">
        <v>716</v>
      </c>
      <c r="F102" s="263">
        <v>651</v>
      </c>
      <c r="G102" s="253">
        <v>465</v>
      </c>
      <c r="H102" s="263">
        <v>379</v>
      </c>
      <c r="I102" s="263">
        <v>160</v>
      </c>
      <c r="J102" s="263">
        <v>76</v>
      </c>
      <c r="K102" s="263">
        <v>16</v>
      </c>
      <c r="L102" s="263">
        <v>7</v>
      </c>
      <c r="M102" s="307">
        <v>3.14</v>
      </c>
      <c r="N102" s="80"/>
      <c r="O102" s="80"/>
    </row>
    <row r="103" spans="1:15" ht="11.1" customHeight="1" x14ac:dyDescent="0.2">
      <c r="A103" s="14" t="s">
        <v>69</v>
      </c>
      <c r="B103" s="302">
        <v>6276</v>
      </c>
      <c r="C103" s="263">
        <v>1467</v>
      </c>
      <c r="D103" s="263">
        <v>1674</v>
      </c>
      <c r="E103" s="263">
        <v>936</v>
      </c>
      <c r="F103" s="263">
        <v>916</v>
      </c>
      <c r="G103" s="253">
        <v>590</v>
      </c>
      <c r="H103" s="263">
        <v>427</v>
      </c>
      <c r="I103" s="263">
        <v>167</v>
      </c>
      <c r="J103" s="263">
        <v>76</v>
      </c>
      <c r="K103" s="263">
        <v>18</v>
      </c>
      <c r="L103" s="263">
        <v>5</v>
      </c>
      <c r="M103" s="307">
        <v>2.99</v>
      </c>
      <c r="N103" s="80"/>
      <c r="O103" s="80"/>
    </row>
    <row r="104" spans="1:15" ht="11.1" customHeight="1" x14ac:dyDescent="0.2">
      <c r="A104" s="14" t="s">
        <v>70</v>
      </c>
      <c r="B104" s="302">
        <v>4071</v>
      </c>
      <c r="C104" s="263">
        <v>847</v>
      </c>
      <c r="D104" s="263">
        <v>803</v>
      </c>
      <c r="E104" s="263">
        <v>564</v>
      </c>
      <c r="F104" s="263">
        <v>631</v>
      </c>
      <c r="G104" s="253">
        <v>544</v>
      </c>
      <c r="H104" s="263">
        <v>414</v>
      </c>
      <c r="I104" s="263">
        <v>188</v>
      </c>
      <c r="J104" s="263">
        <v>64</v>
      </c>
      <c r="K104" s="263">
        <v>11</v>
      </c>
      <c r="L104" s="263">
        <v>5</v>
      </c>
      <c r="M104" s="307">
        <v>3.4</v>
      </c>
      <c r="N104" s="80"/>
      <c r="O104" s="80"/>
    </row>
    <row r="105" spans="1:15" ht="11.1" customHeight="1" x14ac:dyDescent="0.2">
      <c r="A105" s="14" t="s">
        <v>71</v>
      </c>
      <c r="B105" s="302">
        <v>10576</v>
      </c>
      <c r="C105" s="263">
        <v>2318</v>
      </c>
      <c r="D105" s="263">
        <v>2360</v>
      </c>
      <c r="E105" s="263">
        <v>1662</v>
      </c>
      <c r="F105" s="263">
        <v>1628</v>
      </c>
      <c r="G105" s="253">
        <v>1196</v>
      </c>
      <c r="H105" s="263">
        <v>887</v>
      </c>
      <c r="I105" s="263">
        <v>352</v>
      </c>
      <c r="J105" s="263">
        <v>134</v>
      </c>
      <c r="K105" s="263">
        <v>30</v>
      </c>
      <c r="L105" s="263">
        <v>9</v>
      </c>
      <c r="M105" s="307">
        <v>3.19</v>
      </c>
      <c r="N105" s="80"/>
      <c r="O105" s="80"/>
    </row>
    <row r="106" spans="1:15" ht="11.1" customHeight="1" x14ac:dyDescent="0.2">
      <c r="A106" s="14" t="s">
        <v>72</v>
      </c>
      <c r="B106" s="302">
        <v>24412</v>
      </c>
      <c r="C106" s="263">
        <v>4824</v>
      </c>
      <c r="D106" s="263">
        <v>5690</v>
      </c>
      <c r="E106" s="263">
        <v>4596</v>
      </c>
      <c r="F106" s="263">
        <v>5002</v>
      </c>
      <c r="G106" s="253">
        <v>2216</v>
      </c>
      <c r="H106" s="263">
        <v>1278</v>
      </c>
      <c r="I106" s="263">
        <v>500</v>
      </c>
      <c r="J106" s="263">
        <v>220</v>
      </c>
      <c r="K106" s="263">
        <v>49</v>
      </c>
      <c r="L106" s="263">
        <v>37</v>
      </c>
      <c r="M106" s="307">
        <v>3.07</v>
      </c>
      <c r="N106" s="80"/>
      <c r="O106" s="80"/>
    </row>
    <row r="107" spans="1:15" ht="18" customHeight="1" x14ac:dyDescent="0.2">
      <c r="A107" s="9" t="s">
        <v>225</v>
      </c>
      <c r="B107" s="303">
        <v>98526</v>
      </c>
      <c r="C107" s="273">
        <v>19060</v>
      </c>
      <c r="D107" s="273">
        <v>23367</v>
      </c>
      <c r="E107" s="273">
        <v>18701</v>
      </c>
      <c r="F107" s="273">
        <v>22095</v>
      </c>
      <c r="G107" s="258">
        <v>8192</v>
      </c>
      <c r="H107" s="273">
        <v>4844</v>
      </c>
      <c r="I107" s="273">
        <v>1556</v>
      </c>
      <c r="J107" s="273">
        <v>463</v>
      </c>
      <c r="K107" s="273">
        <v>140</v>
      </c>
      <c r="L107" s="273">
        <v>108</v>
      </c>
      <c r="M107" s="308">
        <v>3.02</v>
      </c>
      <c r="N107" s="80"/>
      <c r="O107" s="80"/>
    </row>
    <row r="108" spans="1:15" ht="11.1" customHeight="1" x14ac:dyDescent="0.2">
      <c r="A108" s="14" t="s">
        <v>73</v>
      </c>
      <c r="B108" s="302">
        <v>15763</v>
      </c>
      <c r="C108" s="263">
        <v>2962</v>
      </c>
      <c r="D108" s="263">
        <v>3808</v>
      </c>
      <c r="E108" s="263">
        <v>2854</v>
      </c>
      <c r="F108" s="263">
        <v>3482</v>
      </c>
      <c r="G108" s="253">
        <v>1477</v>
      </c>
      <c r="H108" s="263">
        <v>829</v>
      </c>
      <c r="I108" s="263">
        <v>254</v>
      </c>
      <c r="J108" s="263">
        <v>57</v>
      </c>
      <c r="K108" s="263">
        <v>22</v>
      </c>
      <c r="L108" s="263">
        <v>18</v>
      </c>
      <c r="M108" s="307">
        <v>3.05</v>
      </c>
      <c r="N108" s="80"/>
      <c r="O108" s="80"/>
    </row>
    <row r="109" spans="1:15" ht="11.1" customHeight="1" x14ac:dyDescent="0.2">
      <c r="A109" s="14" t="s">
        <v>74</v>
      </c>
      <c r="B109" s="302">
        <v>3777</v>
      </c>
      <c r="C109" s="263">
        <v>700</v>
      </c>
      <c r="D109" s="263">
        <v>861</v>
      </c>
      <c r="E109" s="263">
        <v>614</v>
      </c>
      <c r="F109" s="263">
        <v>741</v>
      </c>
      <c r="G109" s="253">
        <v>419</v>
      </c>
      <c r="H109" s="263">
        <v>294</v>
      </c>
      <c r="I109" s="263">
        <v>101</v>
      </c>
      <c r="J109" s="263">
        <v>27</v>
      </c>
      <c r="K109" s="263">
        <v>7</v>
      </c>
      <c r="L109" s="263">
        <v>13</v>
      </c>
      <c r="M109" s="307">
        <v>3.23</v>
      </c>
      <c r="N109" s="80"/>
      <c r="O109" s="80"/>
    </row>
    <row r="110" spans="1:15" ht="11.1" customHeight="1" x14ac:dyDescent="0.2">
      <c r="A110" s="14" t="s">
        <v>75</v>
      </c>
      <c r="B110" s="302">
        <v>5276</v>
      </c>
      <c r="C110" s="263">
        <v>1197</v>
      </c>
      <c r="D110" s="263">
        <v>1383</v>
      </c>
      <c r="E110" s="263">
        <v>779</v>
      </c>
      <c r="F110" s="263">
        <v>745</v>
      </c>
      <c r="G110" s="253">
        <v>516</v>
      </c>
      <c r="H110" s="263">
        <v>435</v>
      </c>
      <c r="I110" s="263">
        <v>148</v>
      </c>
      <c r="J110" s="263">
        <v>44</v>
      </c>
      <c r="K110" s="263">
        <v>14</v>
      </c>
      <c r="L110" s="263">
        <v>15</v>
      </c>
      <c r="M110" s="307">
        <v>3.06</v>
      </c>
      <c r="N110" s="80"/>
      <c r="O110" s="80"/>
    </row>
    <row r="111" spans="1:15" ht="11.1" customHeight="1" x14ac:dyDescent="0.2">
      <c r="A111" s="14" t="s">
        <v>226</v>
      </c>
      <c r="B111" s="302">
        <v>59524</v>
      </c>
      <c r="C111" s="263">
        <v>11476</v>
      </c>
      <c r="D111" s="263">
        <v>14059</v>
      </c>
      <c r="E111" s="263">
        <v>12211</v>
      </c>
      <c r="F111" s="263">
        <v>14724</v>
      </c>
      <c r="G111" s="253">
        <v>4237</v>
      </c>
      <c r="H111" s="263">
        <v>1993</v>
      </c>
      <c r="I111" s="263">
        <v>572</v>
      </c>
      <c r="J111" s="263">
        <v>161</v>
      </c>
      <c r="K111" s="263">
        <v>60</v>
      </c>
      <c r="L111" s="263">
        <v>31</v>
      </c>
      <c r="M111" s="307">
        <v>2.93</v>
      </c>
      <c r="N111" s="80"/>
      <c r="O111" s="80"/>
    </row>
    <row r="112" spans="1:15" ht="11.1" customHeight="1" x14ac:dyDescent="0.2">
      <c r="A112" s="14" t="s">
        <v>76</v>
      </c>
      <c r="B112" s="302">
        <v>2567</v>
      </c>
      <c r="C112" s="263">
        <v>477</v>
      </c>
      <c r="D112" s="263">
        <v>612</v>
      </c>
      <c r="E112" s="263">
        <v>420</v>
      </c>
      <c r="F112" s="263">
        <v>479</v>
      </c>
      <c r="G112" s="253">
        <v>275</v>
      </c>
      <c r="H112" s="263">
        <v>204</v>
      </c>
      <c r="I112" s="263">
        <v>65</v>
      </c>
      <c r="J112" s="263">
        <v>23</v>
      </c>
      <c r="K112" s="263">
        <v>10</v>
      </c>
      <c r="L112" s="263">
        <v>2</v>
      </c>
      <c r="M112" s="307">
        <v>3.21</v>
      </c>
      <c r="N112" s="80"/>
      <c r="O112" s="80"/>
    </row>
    <row r="113" spans="1:15" ht="11.1" customHeight="1" x14ac:dyDescent="0.2">
      <c r="A113" s="14" t="s">
        <v>77</v>
      </c>
      <c r="B113" s="302">
        <v>3983</v>
      </c>
      <c r="C113" s="263">
        <v>808</v>
      </c>
      <c r="D113" s="263">
        <v>906</v>
      </c>
      <c r="E113" s="263">
        <v>618</v>
      </c>
      <c r="F113" s="263">
        <v>653</v>
      </c>
      <c r="G113" s="253">
        <v>426</v>
      </c>
      <c r="H113" s="263">
        <v>360</v>
      </c>
      <c r="I113" s="263">
        <v>149</v>
      </c>
      <c r="J113" s="263">
        <v>43</v>
      </c>
      <c r="K113" s="263">
        <v>10</v>
      </c>
      <c r="L113" s="263">
        <v>10</v>
      </c>
      <c r="M113" s="307">
        <v>3.25</v>
      </c>
      <c r="N113" s="80"/>
      <c r="O113" s="80"/>
    </row>
    <row r="114" spans="1:15" ht="11.1" customHeight="1" x14ac:dyDescent="0.2">
      <c r="A114" s="14" t="s">
        <v>78</v>
      </c>
      <c r="B114" s="302">
        <v>7636</v>
      </c>
      <c r="C114" s="263">
        <v>1440</v>
      </c>
      <c r="D114" s="263">
        <v>1738</v>
      </c>
      <c r="E114" s="263">
        <v>1205</v>
      </c>
      <c r="F114" s="263">
        <v>1271</v>
      </c>
      <c r="G114" s="253">
        <v>842</v>
      </c>
      <c r="H114" s="263">
        <v>729</v>
      </c>
      <c r="I114" s="263">
        <v>267</v>
      </c>
      <c r="J114" s="263">
        <v>108</v>
      </c>
      <c r="K114" s="263">
        <v>17</v>
      </c>
      <c r="L114" s="263">
        <v>19</v>
      </c>
      <c r="M114" s="307">
        <v>3.31</v>
      </c>
      <c r="N114" s="80"/>
      <c r="O114" s="80"/>
    </row>
    <row r="115" spans="1:15" ht="18" customHeight="1" x14ac:dyDescent="0.2">
      <c r="A115" s="9" t="s">
        <v>227</v>
      </c>
      <c r="B115" s="303">
        <v>74363</v>
      </c>
      <c r="C115" s="273">
        <v>14885</v>
      </c>
      <c r="D115" s="273">
        <v>18786</v>
      </c>
      <c r="E115" s="273">
        <v>12728</v>
      </c>
      <c r="F115" s="273">
        <v>14150</v>
      </c>
      <c r="G115" s="258">
        <v>6721</v>
      </c>
      <c r="H115" s="273">
        <v>4647</v>
      </c>
      <c r="I115" s="273">
        <v>1574</v>
      </c>
      <c r="J115" s="273">
        <v>588</v>
      </c>
      <c r="K115" s="273">
        <v>173</v>
      </c>
      <c r="L115" s="273">
        <v>111</v>
      </c>
      <c r="M115" s="308">
        <v>3.06</v>
      </c>
      <c r="N115" s="80"/>
      <c r="O115" s="80"/>
    </row>
    <row r="116" spans="1:15" ht="11.1" customHeight="1" x14ac:dyDescent="0.2">
      <c r="A116" s="14" t="s">
        <v>79</v>
      </c>
      <c r="B116" s="302">
        <v>8320</v>
      </c>
      <c r="C116" s="263">
        <v>1673</v>
      </c>
      <c r="D116" s="263">
        <v>2239</v>
      </c>
      <c r="E116" s="263">
        <v>1287</v>
      </c>
      <c r="F116" s="263">
        <v>1474</v>
      </c>
      <c r="G116" s="253">
        <v>750</v>
      </c>
      <c r="H116" s="263">
        <v>549</v>
      </c>
      <c r="I116" s="263">
        <v>224</v>
      </c>
      <c r="J116" s="263">
        <v>84</v>
      </c>
      <c r="K116" s="263">
        <v>23</v>
      </c>
      <c r="L116" s="263">
        <v>17</v>
      </c>
      <c r="M116" s="307">
        <v>3.07</v>
      </c>
      <c r="N116" s="80"/>
      <c r="O116" s="80"/>
    </row>
    <row r="117" spans="1:15" ht="11.1" customHeight="1" x14ac:dyDescent="0.2">
      <c r="A117" s="14" t="s">
        <v>80</v>
      </c>
      <c r="B117" s="302">
        <v>24345</v>
      </c>
      <c r="C117" s="263">
        <v>4957</v>
      </c>
      <c r="D117" s="263">
        <v>6313</v>
      </c>
      <c r="E117" s="263">
        <v>4638</v>
      </c>
      <c r="F117" s="263">
        <v>5061</v>
      </c>
      <c r="G117" s="253">
        <v>1830</v>
      </c>
      <c r="H117" s="263">
        <v>1082</v>
      </c>
      <c r="I117" s="263">
        <v>310</v>
      </c>
      <c r="J117" s="263">
        <v>98</v>
      </c>
      <c r="K117" s="263">
        <v>27</v>
      </c>
      <c r="L117" s="263">
        <v>29</v>
      </c>
      <c r="M117" s="307">
        <v>2.91</v>
      </c>
      <c r="N117" s="80"/>
      <c r="O117" s="80"/>
    </row>
    <row r="118" spans="1:15" ht="11.1" customHeight="1" x14ac:dyDescent="0.2">
      <c r="A118" s="14" t="s">
        <v>81</v>
      </c>
      <c r="B118" s="302">
        <v>17733</v>
      </c>
      <c r="C118" s="263">
        <v>3104</v>
      </c>
      <c r="D118" s="263">
        <v>4056</v>
      </c>
      <c r="E118" s="263">
        <v>2978</v>
      </c>
      <c r="F118" s="263">
        <v>3398</v>
      </c>
      <c r="G118" s="253">
        <v>1947</v>
      </c>
      <c r="H118" s="263">
        <v>1465</v>
      </c>
      <c r="I118" s="263">
        <v>500</v>
      </c>
      <c r="J118" s="263">
        <v>196</v>
      </c>
      <c r="K118" s="263">
        <v>55</v>
      </c>
      <c r="L118" s="263">
        <v>34</v>
      </c>
      <c r="M118" s="307">
        <v>3.28</v>
      </c>
      <c r="N118" s="80"/>
      <c r="O118" s="80"/>
    </row>
    <row r="119" spans="1:15" ht="11.1" customHeight="1" x14ac:dyDescent="0.2">
      <c r="A119" s="14" t="s">
        <v>82</v>
      </c>
      <c r="B119" s="302">
        <v>4950</v>
      </c>
      <c r="C119" s="263">
        <v>1329</v>
      </c>
      <c r="D119" s="263">
        <v>1494</v>
      </c>
      <c r="E119" s="263">
        <v>680</v>
      </c>
      <c r="F119" s="263">
        <v>665</v>
      </c>
      <c r="G119" s="253">
        <v>365</v>
      </c>
      <c r="H119" s="263">
        <v>269</v>
      </c>
      <c r="I119" s="263">
        <v>104</v>
      </c>
      <c r="J119" s="263">
        <v>37</v>
      </c>
      <c r="K119" s="263">
        <v>6</v>
      </c>
      <c r="L119" s="263">
        <v>1</v>
      </c>
      <c r="M119" s="307">
        <v>2.74</v>
      </c>
      <c r="N119" s="80"/>
      <c r="O119" s="80"/>
    </row>
    <row r="120" spans="1:15" ht="11.1" customHeight="1" x14ac:dyDescent="0.2">
      <c r="A120" s="14" t="s">
        <v>83</v>
      </c>
      <c r="B120" s="302">
        <v>8123</v>
      </c>
      <c r="C120" s="263">
        <v>1741</v>
      </c>
      <c r="D120" s="263">
        <v>1933</v>
      </c>
      <c r="E120" s="263">
        <v>1269</v>
      </c>
      <c r="F120" s="263">
        <v>1372</v>
      </c>
      <c r="G120" s="253">
        <v>821</v>
      </c>
      <c r="H120" s="263">
        <v>619</v>
      </c>
      <c r="I120" s="263">
        <v>235</v>
      </c>
      <c r="J120" s="263">
        <v>94</v>
      </c>
      <c r="K120" s="263">
        <v>23</v>
      </c>
      <c r="L120" s="263">
        <v>16</v>
      </c>
      <c r="M120" s="307">
        <v>3.14</v>
      </c>
      <c r="N120" s="80"/>
      <c r="O120" s="80"/>
    </row>
    <row r="121" spans="1:15" ht="11.1" customHeight="1" x14ac:dyDescent="0.2">
      <c r="A121" s="14" t="s">
        <v>84</v>
      </c>
      <c r="B121" s="302">
        <v>10892</v>
      </c>
      <c r="C121" s="263">
        <v>2081</v>
      </c>
      <c r="D121" s="263">
        <v>2751</v>
      </c>
      <c r="E121" s="263">
        <v>1876</v>
      </c>
      <c r="F121" s="263">
        <v>2180</v>
      </c>
      <c r="G121" s="253">
        <v>1008</v>
      </c>
      <c r="H121" s="263">
        <v>663</v>
      </c>
      <c r="I121" s="263">
        <v>201</v>
      </c>
      <c r="J121" s="263">
        <v>79</v>
      </c>
      <c r="K121" s="263">
        <v>39</v>
      </c>
      <c r="L121" s="263">
        <v>14</v>
      </c>
      <c r="M121" s="307">
        <v>3.07</v>
      </c>
      <c r="N121" s="80"/>
      <c r="O121" s="80"/>
    </row>
    <row r="122" spans="1:15" ht="18" customHeight="1" x14ac:dyDescent="0.2">
      <c r="A122" s="9" t="s">
        <v>228</v>
      </c>
      <c r="B122" s="303">
        <v>51160</v>
      </c>
      <c r="C122" s="273">
        <v>10930</v>
      </c>
      <c r="D122" s="273">
        <v>13517</v>
      </c>
      <c r="E122" s="273">
        <v>9795</v>
      </c>
      <c r="F122" s="273">
        <v>10080</v>
      </c>
      <c r="G122" s="258">
        <v>3827</v>
      </c>
      <c r="H122" s="273">
        <v>1957</v>
      </c>
      <c r="I122" s="273">
        <v>720</v>
      </c>
      <c r="J122" s="273">
        <v>245</v>
      </c>
      <c r="K122" s="273">
        <v>51</v>
      </c>
      <c r="L122" s="273">
        <v>38</v>
      </c>
      <c r="M122" s="308">
        <v>2.86</v>
      </c>
      <c r="N122" s="80"/>
      <c r="O122" s="80"/>
    </row>
    <row r="123" spans="1:15" ht="11.1" customHeight="1" x14ac:dyDescent="0.2">
      <c r="A123" s="14" t="s">
        <v>85</v>
      </c>
      <c r="B123" s="302">
        <v>19120</v>
      </c>
      <c r="C123" s="263">
        <v>3818</v>
      </c>
      <c r="D123" s="263">
        <v>4668</v>
      </c>
      <c r="E123" s="263">
        <v>4010</v>
      </c>
      <c r="F123" s="263">
        <v>4182</v>
      </c>
      <c r="G123" s="253">
        <v>1339</v>
      </c>
      <c r="H123" s="263">
        <v>701</v>
      </c>
      <c r="I123" s="263">
        <v>287</v>
      </c>
      <c r="J123" s="263">
        <v>81</v>
      </c>
      <c r="K123" s="263">
        <v>20</v>
      </c>
      <c r="L123" s="263">
        <v>14</v>
      </c>
      <c r="M123" s="307">
        <v>2.92</v>
      </c>
      <c r="N123" s="80"/>
      <c r="O123" s="80"/>
    </row>
    <row r="124" spans="1:15" ht="11.1" customHeight="1" x14ac:dyDescent="0.2">
      <c r="A124" s="14" t="s">
        <v>86</v>
      </c>
      <c r="B124" s="302">
        <v>8297</v>
      </c>
      <c r="C124" s="263">
        <v>1768</v>
      </c>
      <c r="D124" s="263">
        <v>2369</v>
      </c>
      <c r="E124" s="263">
        <v>1411</v>
      </c>
      <c r="F124" s="263">
        <v>1558</v>
      </c>
      <c r="G124" s="253">
        <v>701</v>
      </c>
      <c r="H124" s="263">
        <v>355</v>
      </c>
      <c r="I124" s="263">
        <v>101</v>
      </c>
      <c r="J124" s="263">
        <v>23</v>
      </c>
      <c r="K124" s="263">
        <v>5</v>
      </c>
      <c r="L124" s="263">
        <v>6</v>
      </c>
      <c r="M124" s="307">
        <v>2.85</v>
      </c>
      <c r="N124" s="80"/>
      <c r="O124" s="80"/>
    </row>
    <row r="125" spans="1:15" ht="11.1" customHeight="1" x14ac:dyDescent="0.2">
      <c r="A125" s="14" t="s">
        <v>87</v>
      </c>
      <c r="B125" s="302">
        <v>8542</v>
      </c>
      <c r="C125" s="263">
        <v>1797</v>
      </c>
      <c r="D125" s="263">
        <v>2334</v>
      </c>
      <c r="E125" s="263">
        <v>1685</v>
      </c>
      <c r="F125" s="263">
        <v>1859</v>
      </c>
      <c r="G125" s="253">
        <v>585</v>
      </c>
      <c r="H125" s="263">
        <v>201</v>
      </c>
      <c r="I125" s="263">
        <v>54</v>
      </c>
      <c r="J125" s="263">
        <v>21</v>
      </c>
      <c r="K125" s="263">
        <v>2</v>
      </c>
      <c r="L125" s="263">
        <v>4</v>
      </c>
      <c r="M125" s="307">
        <v>2.77</v>
      </c>
      <c r="N125" s="80"/>
      <c r="O125" s="80"/>
    </row>
    <row r="126" spans="1:15" ht="11.1" customHeight="1" x14ac:dyDescent="0.2">
      <c r="A126" s="14" t="s">
        <v>88</v>
      </c>
      <c r="B126" s="302">
        <v>15201</v>
      </c>
      <c r="C126" s="263">
        <v>3547</v>
      </c>
      <c r="D126" s="263">
        <v>4146</v>
      </c>
      <c r="E126" s="263">
        <v>2689</v>
      </c>
      <c r="F126" s="263">
        <v>2481</v>
      </c>
      <c r="G126" s="253">
        <v>1202</v>
      </c>
      <c r="H126" s="263">
        <v>700</v>
      </c>
      <c r="I126" s="263">
        <v>278</v>
      </c>
      <c r="J126" s="263">
        <v>120</v>
      </c>
      <c r="K126" s="263">
        <v>24</v>
      </c>
      <c r="L126" s="263">
        <v>14</v>
      </c>
      <c r="M126" s="307">
        <v>2.85</v>
      </c>
      <c r="N126" s="80"/>
      <c r="O126" s="80"/>
    </row>
    <row r="127" spans="1:15" ht="18" customHeight="1" x14ac:dyDescent="0.2">
      <c r="A127" s="9" t="s">
        <v>229</v>
      </c>
      <c r="B127" s="303">
        <v>47167</v>
      </c>
      <c r="C127" s="273">
        <v>10046</v>
      </c>
      <c r="D127" s="273">
        <v>12911</v>
      </c>
      <c r="E127" s="273">
        <v>8763</v>
      </c>
      <c r="F127" s="273">
        <v>7979</v>
      </c>
      <c r="G127" s="258">
        <v>3651</v>
      </c>
      <c r="H127" s="273">
        <v>2370</v>
      </c>
      <c r="I127" s="273">
        <v>965</v>
      </c>
      <c r="J127" s="273">
        <v>359</v>
      </c>
      <c r="K127" s="273">
        <v>94</v>
      </c>
      <c r="L127" s="273">
        <v>29</v>
      </c>
      <c r="M127" s="308">
        <v>2.91</v>
      </c>
      <c r="N127" s="80"/>
      <c r="O127" s="80"/>
    </row>
    <row r="128" spans="1:15" ht="11.1" customHeight="1" x14ac:dyDescent="0.2">
      <c r="A128" s="14" t="s">
        <v>89</v>
      </c>
      <c r="B128" s="302">
        <v>5227</v>
      </c>
      <c r="C128" s="263">
        <v>1138</v>
      </c>
      <c r="D128" s="263">
        <v>1384</v>
      </c>
      <c r="E128" s="263">
        <v>848</v>
      </c>
      <c r="F128" s="263">
        <v>821</v>
      </c>
      <c r="G128" s="253">
        <v>447</v>
      </c>
      <c r="H128" s="263">
        <v>337</v>
      </c>
      <c r="I128" s="263">
        <v>172</v>
      </c>
      <c r="J128" s="263">
        <v>68</v>
      </c>
      <c r="K128" s="263">
        <v>10</v>
      </c>
      <c r="L128" s="263">
        <v>2</v>
      </c>
      <c r="M128" s="307">
        <v>3.03</v>
      </c>
      <c r="N128" s="80"/>
      <c r="O128" s="80"/>
    </row>
    <row r="129" spans="1:15" ht="11.1" customHeight="1" x14ac:dyDescent="0.2">
      <c r="A129" s="14" t="s">
        <v>90</v>
      </c>
      <c r="B129" s="302">
        <v>22707</v>
      </c>
      <c r="C129" s="263">
        <v>4705</v>
      </c>
      <c r="D129" s="263">
        <v>6095</v>
      </c>
      <c r="E129" s="263">
        <v>4493</v>
      </c>
      <c r="F129" s="263">
        <v>4030</v>
      </c>
      <c r="G129" s="253">
        <v>1705</v>
      </c>
      <c r="H129" s="263">
        <v>1084</v>
      </c>
      <c r="I129" s="263">
        <v>407</v>
      </c>
      <c r="J129" s="263">
        <v>140</v>
      </c>
      <c r="K129" s="263">
        <v>36</v>
      </c>
      <c r="L129" s="263">
        <v>12</v>
      </c>
      <c r="M129" s="307">
        <v>2.9</v>
      </c>
      <c r="N129" s="80"/>
      <c r="O129" s="80"/>
    </row>
    <row r="130" spans="1:15" ht="11.1" customHeight="1" x14ac:dyDescent="0.2">
      <c r="A130" s="14" t="s">
        <v>91</v>
      </c>
      <c r="B130" s="302">
        <v>13382</v>
      </c>
      <c r="C130" s="263">
        <v>3118</v>
      </c>
      <c r="D130" s="263">
        <v>3956</v>
      </c>
      <c r="E130" s="263">
        <v>2406</v>
      </c>
      <c r="F130" s="263">
        <v>2066</v>
      </c>
      <c r="G130" s="253">
        <v>987</v>
      </c>
      <c r="H130" s="263">
        <v>563</v>
      </c>
      <c r="I130" s="263">
        <v>189</v>
      </c>
      <c r="J130" s="263">
        <v>71</v>
      </c>
      <c r="K130" s="263">
        <v>18</v>
      </c>
      <c r="L130" s="263">
        <v>8</v>
      </c>
      <c r="M130" s="307">
        <v>2.76</v>
      </c>
      <c r="N130" s="80"/>
      <c r="O130" s="80"/>
    </row>
    <row r="131" spans="1:15" ht="11.1" customHeight="1" x14ac:dyDescent="0.2">
      <c r="A131" s="14" t="s">
        <v>92</v>
      </c>
      <c r="B131" s="302">
        <v>5851</v>
      </c>
      <c r="C131" s="263">
        <v>1085</v>
      </c>
      <c r="D131" s="263">
        <v>1476</v>
      </c>
      <c r="E131" s="263">
        <v>1016</v>
      </c>
      <c r="F131" s="263">
        <v>1062</v>
      </c>
      <c r="G131" s="253">
        <v>512</v>
      </c>
      <c r="H131" s="263">
        <v>386</v>
      </c>
      <c r="I131" s="263">
        <v>197</v>
      </c>
      <c r="J131" s="263">
        <v>80</v>
      </c>
      <c r="K131" s="263">
        <v>30</v>
      </c>
      <c r="L131" s="263">
        <v>7</v>
      </c>
      <c r="M131" s="307">
        <v>3.17</v>
      </c>
      <c r="N131" s="80"/>
      <c r="O131" s="80"/>
    </row>
    <row r="132" spans="1:15" ht="18" customHeight="1" x14ac:dyDescent="0.2">
      <c r="A132" s="9" t="s">
        <v>230</v>
      </c>
      <c r="B132" s="303">
        <v>98526</v>
      </c>
      <c r="C132" s="273">
        <v>16449</v>
      </c>
      <c r="D132" s="273">
        <v>22883</v>
      </c>
      <c r="E132" s="273">
        <v>17198</v>
      </c>
      <c r="F132" s="273">
        <v>23731</v>
      </c>
      <c r="G132" s="258">
        <v>9951</v>
      </c>
      <c r="H132" s="273">
        <v>5367</v>
      </c>
      <c r="I132" s="273">
        <v>1877</v>
      </c>
      <c r="J132" s="273">
        <v>610</v>
      </c>
      <c r="K132" s="273">
        <v>233</v>
      </c>
      <c r="L132" s="273">
        <v>227</v>
      </c>
      <c r="M132" s="308">
        <v>3.18</v>
      </c>
      <c r="N132" s="80"/>
      <c r="O132" s="80"/>
    </row>
    <row r="133" spans="1:15" ht="11.1" customHeight="1" x14ac:dyDescent="0.2">
      <c r="A133" s="14" t="s">
        <v>93</v>
      </c>
      <c r="B133" s="302">
        <v>6343</v>
      </c>
      <c r="C133" s="263">
        <v>1123</v>
      </c>
      <c r="D133" s="263">
        <v>1520</v>
      </c>
      <c r="E133" s="263">
        <v>1090</v>
      </c>
      <c r="F133" s="263">
        <v>1492</v>
      </c>
      <c r="G133" s="253">
        <v>585</v>
      </c>
      <c r="H133" s="263">
        <v>369</v>
      </c>
      <c r="I133" s="263">
        <v>112</v>
      </c>
      <c r="J133" s="263">
        <v>29</v>
      </c>
      <c r="K133" s="263">
        <v>12</v>
      </c>
      <c r="L133" s="263">
        <v>11</v>
      </c>
      <c r="M133" s="307">
        <v>3.12</v>
      </c>
      <c r="N133" s="80"/>
      <c r="O133" s="80"/>
    </row>
    <row r="134" spans="1:15" ht="11.1" customHeight="1" x14ac:dyDescent="0.2">
      <c r="A134" s="14" t="s">
        <v>94</v>
      </c>
      <c r="B134" s="302">
        <v>9541</v>
      </c>
      <c r="C134" s="263">
        <v>1789</v>
      </c>
      <c r="D134" s="263">
        <v>2376</v>
      </c>
      <c r="E134" s="263">
        <v>1615</v>
      </c>
      <c r="F134" s="263">
        <v>2203</v>
      </c>
      <c r="G134" s="253">
        <v>805</v>
      </c>
      <c r="H134" s="263">
        <v>490</v>
      </c>
      <c r="I134" s="263">
        <v>175</v>
      </c>
      <c r="J134" s="263">
        <v>55</v>
      </c>
      <c r="K134" s="263">
        <v>21</v>
      </c>
      <c r="L134" s="263">
        <v>12</v>
      </c>
      <c r="M134" s="307">
        <v>3.05</v>
      </c>
      <c r="N134" s="80"/>
      <c r="O134" s="80"/>
    </row>
    <row r="135" spans="1:15" ht="11.1" customHeight="1" x14ac:dyDescent="0.2">
      <c r="A135" s="14" t="s">
        <v>95</v>
      </c>
      <c r="B135" s="302">
        <v>4584</v>
      </c>
      <c r="C135" s="263">
        <v>927</v>
      </c>
      <c r="D135" s="263">
        <v>1145</v>
      </c>
      <c r="E135" s="263">
        <v>783</v>
      </c>
      <c r="F135" s="263">
        <v>861</v>
      </c>
      <c r="G135" s="253">
        <v>420</v>
      </c>
      <c r="H135" s="263">
        <v>307</v>
      </c>
      <c r="I135" s="263">
        <v>97</v>
      </c>
      <c r="J135" s="263">
        <v>32</v>
      </c>
      <c r="K135" s="263">
        <v>7</v>
      </c>
      <c r="L135" s="263">
        <v>5</v>
      </c>
      <c r="M135" s="307">
        <v>3.05</v>
      </c>
      <c r="N135" s="80"/>
      <c r="O135" s="80"/>
    </row>
    <row r="136" spans="1:15" ht="11.1" customHeight="1" x14ac:dyDescent="0.2">
      <c r="A136" s="14" t="s">
        <v>96</v>
      </c>
      <c r="B136" s="302">
        <v>6305</v>
      </c>
      <c r="C136" s="263">
        <v>1037</v>
      </c>
      <c r="D136" s="263">
        <v>1515</v>
      </c>
      <c r="E136" s="263">
        <v>1029</v>
      </c>
      <c r="F136" s="263">
        <v>1549</v>
      </c>
      <c r="G136" s="253">
        <v>691</v>
      </c>
      <c r="H136" s="263">
        <v>319</v>
      </c>
      <c r="I136" s="263">
        <v>104</v>
      </c>
      <c r="J136" s="263">
        <v>38</v>
      </c>
      <c r="K136" s="263">
        <v>10</v>
      </c>
      <c r="L136" s="263">
        <v>13</v>
      </c>
      <c r="M136" s="307">
        <v>3.17</v>
      </c>
      <c r="N136" s="80"/>
      <c r="O136" s="80"/>
    </row>
    <row r="137" spans="1:15" ht="11.1" customHeight="1" x14ac:dyDescent="0.2">
      <c r="A137" s="14" t="s">
        <v>97</v>
      </c>
      <c r="B137" s="302">
        <v>10159</v>
      </c>
      <c r="C137" s="263">
        <v>1869</v>
      </c>
      <c r="D137" s="263">
        <v>2378</v>
      </c>
      <c r="E137" s="263">
        <v>1700</v>
      </c>
      <c r="F137" s="263">
        <v>2112</v>
      </c>
      <c r="G137" s="253">
        <v>1035</v>
      </c>
      <c r="H137" s="263">
        <v>733</v>
      </c>
      <c r="I137" s="263">
        <v>210</v>
      </c>
      <c r="J137" s="263">
        <v>72</v>
      </c>
      <c r="K137" s="263">
        <v>22</v>
      </c>
      <c r="L137" s="263">
        <v>28</v>
      </c>
      <c r="M137" s="307">
        <v>3.18</v>
      </c>
      <c r="N137" s="80"/>
      <c r="O137" s="80"/>
    </row>
    <row r="138" spans="1:15" ht="11.1" customHeight="1" x14ac:dyDescent="0.2">
      <c r="A138" s="14" t="s">
        <v>98</v>
      </c>
      <c r="B138" s="302">
        <v>9884</v>
      </c>
      <c r="C138" s="263">
        <v>1551</v>
      </c>
      <c r="D138" s="263">
        <v>2360</v>
      </c>
      <c r="E138" s="263">
        <v>1807</v>
      </c>
      <c r="F138" s="263">
        <v>2816</v>
      </c>
      <c r="G138" s="253">
        <v>903</v>
      </c>
      <c r="H138" s="263">
        <v>305</v>
      </c>
      <c r="I138" s="263">
        <v>95</v>
      </c>
      <c r="J138" s="263">
        <v>28</v>
      </c>
      <c r="K138" s="263">
        <v>16</v>
      </c>
      <c r="L138" s="263">
        <v>3</v>
      </c>
      <c r="M138" s="307">
        <v>3.07</v>
      </c>
      <c r="N138" s="80"/>
      <c r="O138" s="80"/>
    </row>
    <row r="139" spans="1:15" ht="11.1" customHeight="1" x14ac:dyDescent="0.2">
      <c r="A139" s="14" t="s">
        <v>99</v>
      </c>
      <c r="B139" s="302">
        <v>12073</v>
      </c>
      <c r="C139" s="263">
        <v>1772</v>
      </c>
      <c r="D139" s="263">
        <v>2506</v>
      </c>
      <c r="E139" s="263">
        <v>1940</v>
      </c>
      <c r="F139" s="263">
        <v>2855</v>
      </c>
      <c r="G139" s="253">
        <v>1720</v>
      </c>
      <c r="H139" s="263">
        <v>774</v>
      </c>
      <c r="I139" s="263">
        <v>310</v>
      </c>
      <c r="J139" s="263">
        <v>111</v>
      </c>
      <c r="K139" s="263">
        <v>40</v>
      </c>
      <c r="L139" s="263">
        <v>45</v>
      </c>
      <c r="M139" s="307">
        <v>3.41</v>
      </c>
      <c r="N139" s="80"/>
      <c r="O139" s="80"/>
    </row>
    <row r="140" spans="1:15" ht="11.1" customHeight="1" x14ac:dyDescent="0.2">
      <c r="A140" s="14" t="s">
        <v>100</v>
      </c>
      <c r="B140" s="302">
        <v>7353</v>
      </c>
      <c r="C140" s="263">
        <v>851</v>
      </c>
      <c r="D140" s="263">
        <v>1412</v>
      </c>
      <c r="E140" s="263">
        <v>1103</v>
      </c>
      <c r="F140" s="263">
        <v>1470</v>
      </c>
      <c r="G140" s="253">
        <v>1213</v>
      </c>
      <c r="H140" s="263">
        <v>686</v>
      </c>
      <c r="I140" s="263">
        <v>342</v>
      </c>
      <c r="J140" s="263">
        <v>136</v>
      </c>
      <c r="K140" s="263">
        <v>67</v>
      </c>
      <c r="L140" s="263">
        <v>73</v>
      </c>
      <c r="M140" s="307">
        <v>3.8</v>
      </c>
      <c r="N140" s="80"/>
      <c r="O140" s="80"/>
    </row>
    <row r="141" spans="1:15" ht="11.1" customHeight="1" x14ac:dyDescent="0.2">
      <c r="A141" s="14" t="s">
        <v>101</v>
      </c>
      <c r="B141" s="302">
        <v>27167</v>
      </c>
      <c r="C141" s="263">
        <v>4523</v>
      </c>
      <c r="D141" s="263">
        <v>6320</v>
      </c>
      <c r="E141" s="263">
        <v>5304</v>
      </c>
      <c r="F141" s="263">
        <v>7362</v>
      </c>
      <c r="G141" s="253">
        <v>2161</v>
      </c>
      <c r="H141" s="263">
        <v>1066</v>
      </c>
      <c r="I141" s="263">
        <v>308</v>
      </c>
      <c r="J141" s="263">
        <v>69</v>
      </c>
      <c r="K141" s="263">
        <v>30</v>
      </c>
      <c r="L141" s="263">
        <v>24</v>
      </c>
      <c r="M141" s="307">
        <v>3.05</v>
      </c>
      <c r="N141" s="80"/>
      <c r="O141" s="80"/>
    </row>
    <row r="142" spans="1:15" ht="11.1" customHeight="1" x14ac:dyDescent="0.2">
      <c r="A142" s="14" t="s">
        <v>102</v>
      </c>
      <c r="B142" s="302">
        <v>5117</v>
      </c>
      <c r="C142" s="263">
        <v>1007</v>
      </c>
      <c r="D142" s="263">
        <v>1351</v>
      </c>
      <c r="E142" s="263">
        <v>827</v>
      </c>
      <c r="F142" s="263">
        <v>1011</v>
      </c>
      <c r="G142" s="253">
        <v>418</v>
      </c>
      <c r="H142" s="263">
        <v>318</v>
      </c>
      <c r="I142" s="263">
        <v>124</v>
      </c>
      <c r="J142" s="263">
        <v>40</v>
      </c>
      <c r="K142" s="263">
        <v>8</v>
      </c>
      <c r="L142" s="263">
        <v>13</v>
      </c>
      <c r="M142" s="307">
        <v>3.05</v>
      </c>
      <c r="N142"/>
      <c r="O142"/>
    </row>
    <row r="143" spans="1:15" ht="18" customHeight="1" x14ac:dyDescent="0.2">
      <c r="A143" s="9" t="s">
        <v>231</v>
      </c>
      <c r="B143" s="303">
        <v>74387</v>
      </c>
      <c r="C143" s="273">
        <v>14081</v>
      </c>
      <c r="D143" s="273">
        <v>18286</v>
      </c>
      <c r="E143" s="273">
        <v>13644</v>
      </c>
      <c r="F143" s="273">
        <v>16875</v>
      </c>
      <c r="G143" s="258">
        <v>6093</v>
      </c>
      <c r="H143" s="273">
        <v>3725</v>
      </c>
      <c r="I143" s="273">
        <v>1127</v>
      </c>
      <c r="J143" s="273">
        <v>320</v>
      </c>
      <c r="K143" s="273">
        <v>125</v>
      </c>
      <c r="L143" s="273">
        <v>111</v>
      </c>
      <c r="M143" s="308">
        <v>3.02</v>
      </c>
      <c r="N143" s="132"/>
      <c r="O143" s="132"/>
    </row>
    <row r="144" spans="1:15" ht="11.1" customHeight="1" x14ac:dyDescent="0.2">
      <c r="A144" s="14" t="s">
        <v>103</v>
      </c>
      <c r="B144" s="302">
        <v>15776</v>
      </c>
      <c r="C144" s="263">
        <v>3033</v>
      </c>
      <c r="D144" s="263">
        <v>3962</v>
      </c>
      <c r="E144" s="263">
        <v>2833</v>
      </c>
      <c r="F144" s="263">
        <v>3391</v>
      </c>
      <c r="G144" s="253">
        <v>1343</v>
      </c>
      <c r="H144" s="263">
        <v>814</v>
      </c>
      <c r="I144" s="263">
        <v>271</v>
      </c>
      <c r="J144" s="263">
        <v>81</v>
      </c>
      <c r="K144" s="263">
        <v>26</v>
      </c>
      <c r="L144" s="263">
        <v>22</v>
      </c>
      <c r="M144" s="307">
        <v>3.02</v>
      </c>
      <c r="N144" s="126"/>
      <c r="O144" s="126"/>
    </row>
    <row r="145" spans="1:15" ht="11.1" customHeight="1" x14ac:dyDescent="0.2">
      <c r="A145" s="14" t="s">
        <v>104</v>
      </c>
      <c r="B145" s="302">
        <v>10930</v>
      </c>
      <c r="C145" s="263">
        <v>1741</v>
      </c>
      <c r="D145" s="263">
        <v>2502</v>
      </c>
      <c r="E145" s="263">
        <v>1885</v>
      </c>
      <c r="F145" s="263">
        <v>2694</v>
      </c>
      <c r="G145" s="253">
        <v>991</v>
      </c>
      <c r="H145" s="263">
        <v>724</v>
      </c>
      <c r="I145" s="263">
        <v>260</v>
      </c>
      <c r="J145" s="263">
        <v>85</v>
      </c>
      <c r="K145" s="263">
        <v>27</v>
      </c>
      <c r="L145" s="263">
        <v>21</v>
      </c>
      <c r="M145" s="307">
        <v>3.24</v>
      </c>
      <c r="N145" s="126"/>
      <c r="O145" s="126"/>
    </row>
    <row r="146" spans="1:15" ht="11.1" customHeight="1" x14ac:dyDescent="0.2">
      <c r="A146" s="14" t="s">
        <v>105</v>
      </c>
      <c r="B146" s="302">
        <v>8277</v>
      </c>
      <c r="C146" s="263">
        <v>1746</v>
      </c>
      <c r="D146" s="263">
        <v>2220</v>
      </c>
      <c r="E146" s="263">
        <v>1364</v>
      </c>
      <c r="F146" s="263">
        <v>1500</v>
      </c>
      <c r="G146" s="253">
        <v>717</v>
      </c>
      <c r="H146" s="263">
        <v>505</v>
      </c>
      <c r="I146" s="263">
        <v>158</v>
      </c>
      <c r="J146" s="263">
        <v>35</v>
      </c>
      <c r="K146" s="263">
        <v>21</v>
      </c>
      <c r="L146" s="263">
        <v>11</v>
      </c>
      <c r="M146" s="307">
        <v>2.97</v>
      </c>
      <c r="N146" s="126"/>
      <c r="O146" s="126"/>
    </row>
    <row r="147" spans="1:15" ht="11.1" customHeight="1" x14ac:dyDescent="0.2">
      <c r="A147" s="14" t="s">
        <v>106</v>
      </c>
      <c r="B147" s="302">
        <v>39404</v>
      </c>
      <c r="C147" s="263">
        <v>7561</v>
      </c>
      <c r="D147" s="263">
        <v>9602</v>
      </c>
      <c r="E147" s="263">
        <v>7562</v>
      </c>
      <c r="F147" s="263">
        <v>9290</v>
      </c>
      <c r="G147" s="253">
        <v>3042</v>
      </c>
      <c r="H147" s="263">
        <v>1682</v>
      </c>
      <c r="I147" s="263">
        <v>438</v>
      </c>
      <c r="J147" s="263">
        <v>119</v>
      </c>
      <c r="K147" s="263">
        <v>51</v>
      </c>
      <c r="L147" s="263">
        <v>57</v>
      </c>
      <c r="M147" s="307">
        <v>2.97</v>
      </c>
      <c r="N147" s="126"/>
      <c r="O147" s="126"/>
    </row>
    <row r="148" spans="1:15" ht="18" customHeight="1" x14ac:dyDescent="0.2">
      <c r="A148" s="9" t="s">
        <v>232</v>
      </c>
      <c r="B148" s="303">
        <v>85072</v>
      </c>
      <c r="C148" s="273">
        <v>12901</v>
      </c>
      <c r="D148" s="273">
        <v>18086</v>
      </c>
      <c r="E148" s="273">
        <v>14320</v>
      </c>
      <c r="F148" s="273">
        <v>18951</v>
      </c>
      <c r="G148" s="258">
        <v>10393</v>
      </c>
      <c r="H148" s="273">
        <v>5997</v>
      </c>
      <c r="I148" s="273">
        <v>2499</v>
      </c>
      <c r="J148" s="273">
        <v>998</v>
      </c>
      <c r="K148" s="273">
        <v>461</v>
      </c>
      <c r="L148" s="273">
        <v>466</v>
      </c>
      <c r="M148" s="308">
        <v>3.42</v>
      </c>
      <c r="N148" s="132"/>
      <c r="O148" s="132"/>
    </row>
    <row r="149" spans="1:15" ht="11.1" customHeight="1" x14ac:dyDescent="0.2">
      <c r="A149" s="14" t="s">
        <v>107</v>
      </c>
      <c r="B149" s="302">
        <v>8983</v>
      </c>
      <c r="C149" s="263">
        <v>1831</v>
      </c>
      <c r="D149" s="263">
        <v>2327</v>
      </c>
      <c r="E149" s="263">
        <v>1550</v>
      </c>
      <c r="F149" s="263">
        <v>1879</v>
      </c>
      <c r="G149" s="253">
        <v>795</v>
      </c>
      <c r="H149" s="263">
        <v>436</v>
      </c>
      <c r="I149" s="263">
        <v>117</v>
      </c>
      <c r="J149" s="263">
        <v>22</v>
      </c>
      <c r="K149" s="263">
        <v>14</v>
      </c>
      <c r="L149" s="263">
        <v>12</v>
      </c>
      <c r="M149" s="307">
        <v>2.95</v>
      </c>
      <c r="N149" s="126"/>
      <c r="O149" s="126"/>
    </row>
    <row r="150" spans="1:15" ht="11.1" customHeight="1" x14ac:dyDescent="0.2">
      <c r="A150" s="14" t="s">
        <v>108</v>
      </c>
      <c r="B150" s="302">
        <v>40036</v>
      </c>
      <c r="C150" s="263">
        <v>7175</v>
      </c>
      <c r="D150" s="263">
        <v>9844</v>
      </c>
      <c r="E150" s="263">
        <v>7663</v>
      </c>
      <c r="F150" s="263">
        <v>9059</v>
      </c>
      <c r="G150" s="253">
        <v>3587</v>
      </c>
      <c r="H150" s="263">
        <v>1913</v>
      </c>
      <c r="I150" s="263">
        <v>556</v>
      </c>
      <c r="J150" s="263">
        <v>159</v>
      </c>
      <c r="K150" s="263">
        <v>47</v>
      </c>
      <c r="L150" s="263">
        <v>33</v>
      </c>
      <c r="M150" s="307">
        <v>3.03</v>
      </c>
      <c r="N150" s="126"/>
      <c r="O150" s="126"/>
    </row>
    <row r="151" spans="1:15" ht="11.1" customHeight="1" x14ac:dyDescent="0.2">
      <c r="A151" s="14" t="s">
        <v>109</v>
      </c>
      <c r="B151" s="302">
        <v>20956</v>
      </c>
      <c r="C151" s="263">
        <v>1951</v>
      </c>
      <c r="D151" s="263">
        <v>2940</v>
      </c>
      <c r="E151" s="263">
        <v>2898</v>
      </c>
      <c r="F151" s="263">
        <v>4822</v>
      </c>
      <c r="G151" s="253">
        <v>4019</v>
      </c>
      <c r="H151" s="263">
        <v>2279</v>
      </c>
      <c r="I151" s="263">
        <v>1114</v>
      </c>
      <c r="J151" s="263">
        <v>482</v>
      </c>
      <c r="K151" s="263">
        <v>204</v>
      </c>
      <c r="L151" s="263">
        <v>247</v>
      </c>
      <c r="M151" s="307">
        <v>4.0999999999999996</v>
      </c>
      <c r="N151" s="126"/>
      <c r="O151" s="126"/>
    </row>
    <row r="152" spans="1:15" ht="11.1" customHeight="1" x14ac:dyDescent="0.2">
      <c r="A152" s="14" t="s">
        <v>110</v>
      </c>
      <c r="B152" s="302">
        <v>8952</v>
      </c>
      <c r="C152" s="263">
        <v>1564</v>
      </c>
      <c r="D152" s="263">
        <v>2348</v>
      </c>
      <c r="E152" s="263">
        <v>1557</v>
      </c>
      <c r="F152" s="263">
        <v>2171</v>
      </c>
      <c r="G152" s="253">
        <v>747</v>
      </c>
      <c r="H152" s="263">
        <v>408</v>
      </c>
      <c r="I152" s="263">
        <v>115</v>
      </c>
      <c r="J152" s="263">
        <v>22</v>
      </c>
      <c r="K152" s="263">
        <v>13</v>
      </c>
      <c r="L152" s="263">
        <v>7</v>
      </c>
      <c r="M152" s="307">
        <v>3.01</v>
      </c>
      <c r="N152" s="126"/>
      <c r="O152" s="126"/>
    </row>
    <row r="153" spans="1:15" ht="11.1" customHeight="1" x14ac:dyDescent="0.2">
      <c r="A153" s="14" t="s">
        <v>111</v>
      </c>
      <c r="B153" s="302">
        <v>6145</v>
      </c>
      <c r="C153" s="263">
        <v>380</v>
      </c>
      <c r="D153" s="263">
        <v>627</v>
      </c>
      <c r="E153" s="263">
        <v>652</v>
      </c>
      <c r="F153" s="263">
        <v>1020</v>
      </c>
      <c r="G153" s="253">
        <v>1245</v>
      </c>
      <c r="H153" s="263">
        <v>961</v>
      </c>
      <c r="I153" s="263">
        <v>597</v>
      </c>
      <c r="J153" s="263">
        <v>313</v>
      </c>
      <c r="K153" s="263">
        <v>183</v>
      </c>
      <c r="L153" s="263">
        <v>167</v>
      </c>
      <c r="M153" s="307">
        <v>4.87</v>
      </c>
      <c r="N153" s="126"/>
      <c r="O153" s="126"/>
    </row>
    <row r="154" spans="1:15" ht="18" customHeight="1" x14ac:dyDescent="0.2">
      <c r="A154" s="9" t="s">
        <v>233</v>
      </c>
      <c r="B154" s="303">
        <v>79747</v>
      </c>
      <c r="C154" s="273">
        <v>13186</v>
      </c>
      <c r="D154" s="273">
        <v>18527</v>
      </c>
      <c r="E154" s="273">
        <v>14312</v>
      </c>
      <c r="F154" s="273">
        <v>16744</v>
      </c>
      <c r="G154" s="258">
        <v>7847</v>
      </c>
      <c r="H154" s="273">
        <v>5884</v>
      </c>
      <c r="I154" s="273">
        <v>2117</v>
      </c>
      <c r="J154" s="273">
        <v>771</v>
      </c>
      <c r="K154" s="273">
        <v>217</v>
      </c>
      <c r="L154" s="273">
        <v>142</v>
      </c>
      <c r="M154" s="308">
        <v>3.25</v>
      </c>
      <c r="N154" s="132"/>
      <c r="O154" s="132"/>
    </row>
    <row r="155" spans="1:15" ht="11.1" customHeight="1" x14ac:dyDescent="0.2">
      <c r="A155" s="14" t="s">
        <v>112</v>
      </c>
      <c r="B155" s="302">
        <v>8789</v>
      </c>
      <c r="C155" s="263">
        <v>1336</v>
      </c>
      <c r="D155" s="263">
        <v>2112</v>
      </c>
      <c r="E155" s="263">
        <v>1449</v>
      </c>
      <c r="F155" s="263">
        <v>1773</v>
      </c>
      <c r="G155" s="253">
        <v>944</v>
      </c>
      <c r="H155" s="263">
        <v>778</v>
      </c>
      <c r="I155" s="263">
        <v>265</v>
      </c>
      <c r="J155" s="263">
        <v>79</v>
      </c>
      <c r="K155" s="263">
        <v>32</v>
      </c>
      <c r="L155" s="263">
        <v>21</v>
      </c>
      <c r="M155" s="307">
        <v>3.34</v>
      </c>
      <c r="N155" s="126"/>
      <c r="O155" s="126"/>
    </row>
    <row r="156" spans="1:15" ht="11.1" customHeight="1" x14ac:dyDescent="0.2">
      <c r="A156" s="14" t="s">
        <v>113</v>
      </c>
      <c r="B156" s="302">
        <v>5840</v>
      </c>
      <c r="C156" s="263">
        <v>970</v>
      </c>
      <c r="D156" s="263">
        <v>1432</v>
      </c>
      <c r="E156" s="263">
        <v>1006</v>
      </c>
      <c r="F156" s="263">
        <v>1261</v>
      </c>
      <c r="G156" s="253">
        <v>541</v>
      </c>
      <c r="H156" s="263">
        <v>405</v>
      </c>
      <c r="I156" s="263">
        <v>135</v>
      </c>
      <c r="J156" s="263">
        <v>51</v>
      </c>
      <c r="K156" s="263">
        <v>22</v>
      </c>
      <c r="L156" s="263">
        <v>17</v>
      </c>
      <c r="M156" s="307">
        <v>3.21</v>
      </c>
      <c r="N156" s="126"/>
      <c r="O156" s="126"/>
    </row>
    <row r="157" spans="1:15" ht="11.1" customHeight="1" x14ac:dyDescent="0.2">
      <c r="A157" s="14" t="s">
        <v>114</v>
      </c>
      <c r="B157" s="302">
        <v>5998</v>
      </c>
      <c r="C157" s="263">
        <v>1106</v>
      </c>
      <c r="D157" s="263">
        <v>1413</v>
      </c>
      <c r="E157" s="263">
        <v>895</v>
      </c>
      <c r="F157" s="263">
        <v>953</v>
      </c>
      <c r="G157" s="253">
        <v>681</v>
      </c>
      <c r="H157" s="263">
        <v>561</v>
      </c>
      <c r="I157" s="263">
        <v>244</v>
      </c>
      <c r="J157" s="263">
        <v>110</v>
      </c>
      <c r="K157" s="263">
        <v>25</v>
      </c>
      <c r="L157" s="263">
        <v>10</v>
      </c>
      <c r="M157" s="307">
        <v>3.35</v>
      </c>
      <c r="N157" s="126"/>
      <c r="O157" s="126"/>
    </row>
    <row r="158" spans="1:15" ht="11.1" customHeight="1" x14ac:dyDescent="0.2">
      <c r="A158" s="14" t="s">
        <v>115</v>
      </c>
      <c r="B158" s="302">
        <v>40188</v>
      </c>
      <c r="C158" s="263">
        <v>6391</v>
      </c>
      <c r="D158" s="263">
        <v>9043</v>
      </c>
      <c r="E158" s="263">
        <v>7561</v>
      </c>
      <c r="F158" s="263">
        <v>8850</v>
      </c>
      <c r="G158" s="253">
        <v>3925</v>
      </c>
      <c r="H158" s="263">
        <v>2844</v>
      </c>
      <c r="I158" s="263">
        <v>1026</v>
      </c>
      <c r="J158" s="263">
        <v>370</v>
      </c>
      <c r="K158" s="263">
        <v>103</v>
      </c>
      <c r="L158" s="263">
        <v>75</v>
      </c>
      <c r="M158" s="307">
        <v>3.26</v>
      </c>
      <c r="N158" s="126"/>
      <c r="O158" s="126"/>
    </row>
    <row r="159" spans="1:15" ht="11.1" customHeight="1" x14ac:dyDescent="0.2">
      <c r="A159" s="14" t="s">
        <v>116</v>
      </c>
      <c r="B159" s="302">
        <v>15600</v>
      </c>
      <c r="C159" s="263">
        <v>2776</v>
      </c>
      <c r="D159" s="263">
        <v>3739</v>
      </c>
      <c r="E159" s="263">
        <v>2851</v>
      </c>
      <c r="F159" s="263">
        <v>3297</v>
      </c>
      <c r="G159" s="253">
        <v>1394</v>
      </c>
      <c r="H159" s="263">
        <v>1010</v>
      </c>
      <c r="I159" s="263">
        <v>356</v>
      </c>
      <c r="J159" s="263">
        <v>134</v>
      </c>
      <c r="K159" s="263">
        <v>27</v>
      </c>
      <c r="L159" s="263">
        <v>16</v>
      </c>
      <c r="M159" s="307">
        <v>3.14</v>
      </c>
      <c r="N159" s="126"/>
      <c r="O159" s="126"/>
    </row>
    <row r="160" spans="1:15" ht="11.1" customHeight="1" x14ac:dyDescent="0.2">
      <c r="A160" s="14" t="s">
        <v>117</v>
      </c>
      <c r="B160" s="302">
        <v>3332</v>
      </c>
      <c r="C160" s="263">
        <v>607</v>
      </c>
      <c r="D160" s="263">
        <v>788</v>
      </c>
      <c r="E160" s="263">
        <v>550</v>
      </c>
      <c r="F160" s="263">
        <v>610</v>
      </c>
      <c r="G160" s="253">
        <v>362</v>
      </c>
      <c r="H160" s="263">
        <v>286</v>
      </c>
      <c r="I160" s="263">
        <v>91</v>
      </c>
      <c r="J160" s="263">
        <v>27</v>
      </c>
      <c r="K160" s="263">
        <v>8</v>
      </c>
      <c r="L160" s="263">
        <v>3</v>
      </c>
      <c r="M160" s="307">
        <v>3.23</v>
      </c>
      <c r="N160" s="126"/>
      <c r="O160" s="126"/>
    </row>
    <row r="161" spans="1:15" ht="18" customHeight="1" x14ac:dyDescent="0.2">
      <c r="A161" s="9" t="s">
        <v>234</v>
      </c>
      <c r="B161" s="303">
        <v>127920</v>
      </c>
      <c r="C161" s="273">
        <v>22844</v>
      </c>
      <c r="D161" s="273">
        <v>34072</v>
      </c>
      <c r="E161" s="273">
        <v>25381</v>
      </c>
      <c r="F161" s="273">
        <v>27816</v>
      </c>
      <c r="G161" s="258">
        <v>9589</v>
      </c>
      <c r="H161" s="273">
        <v>5698</v>
      </c>
      <c r="I161" s="273">
        <v>1679</v>
      </c>
      <c r="J161" s="273">
        <v>507</v>
      </c>
      <c r="K161" s="273">
        <v>188</v>
      </c>
      <c r="L161" s="273">
        <v>146</v>
      </c>
      <c r="M161" s="308">
        <v>2.97</v>
      </c>
      <c r="N161" s="132"/>
      <c r="O161" s="132"/>
    </row>
    <row r="162" spans="1:15" ht="11.1" customHeight="1" x14ac:dyDescent="0.2">
      <c r="A162" s="92" t="s">
        <v>235</v>
      </c>
      <c r="B162" s="305">
        <v>85269</v>
      </c>
      <c r="C162" s="298">
        <v>14643</v>
      </c>
      <c r="D162" s="298">
        <v>21881</v>
      </c>
      <c r="E162" s="298">
        <v>18551</v>
      </c>
      <c r="F162" s="298">
        <v>20855</v>
      </c>
      <c r="G162" s="268">
        <v>5696</v>
      </c>
      <c r="H162" s="298">
        <v>2678</v>
      </c>
      <c r="I162" s="298">
        <v>666</v>
      </c>
      <c r="J162" s="298">
        <v>164</v>
      </c>
      <c r="K162" s="298">
        <v>78</v>
      </c>
      <c r="L162" s="298">
        <v>57</v>
      </c>
      <c r="M162" s="310">
        <v>2.92</v>
      </c>
      <c r="N162" s="137"/>
      <c r="O162" s="137"/>
    </row>
    <row r="163" spans="1:15" customFormat="1" ht="11.1" customHeight="1" x14ac:dyDescent="0.2">
      <c r="A163" s="93" t="s">
        <v>201</v>
      </c>
      <c r="B163" s="302">
        <v>31875</v>
      </c>
      <c r="C163" s="263">
        <v>6410</v>
      </c>
      <c r="D163" s="263">
        <v>8380</v>
      </c>
      <c r="E163" s="263">
        <v>7357</v>
      </c>
      <c r="F163" s="263">
        <v>7488</v>
      </c>
      <c r="G163" s="253">
        <v>1633</v>
      </c>
      <c r="H163" s="263">
        <v>490</v>
      </c>
      <c r="I163" s="263">
        <v>97</v>
      </c>
      <c r="J163" s="263">
        <v>12</v>
      </c>
      <c r="K163" s="263">
        <v>5</v>
      </c>
      <c r="L163" s="263">
        <v>3</v>
      </c>
      <c r="M163" s="307">
        <v>2.73</v>
      </c>
    </row>
    <row r="164" spans="1:15" customFormat="1" ht="11.1" customHeight="1" x14ac:dyDescent="0.2">
      <c r="A164" s="93" t="s">
        <v>202</v>
      </c>
      <c r="B164" s="304">
        <v>5315</v>
      </c>
      <c r="C164" s="28">
        <v>943</v>
      </c>
      <c r="D164" s="28">
        <v>1510</v>
      </c>
      <c r="E164" s="28">
        <v>1033</v>
      </c>
      <c r="F164" s="28">
        <v>1221</v>
      </c>
      <c r="G164" s="28">
        <v>353</v>
      </c>
      <c r="H164" s="28">
        <v>181</v>
      </c>
      <c r="I164" s="28">
        <v>50</v>
      </c>
      <c r="J164" s="28">
        <v>12</v>
      </c>
      <c r="K164" s="28">
        <v>10</v>
      </c>
      <c r="L164" s="28">
        <v>2</v>
      </c>
      <c r="M164" s="309">
        <v>2.89</v>
      </c>
    </row>
    <row r="165" spans="1:15" customFormat="1" ht="11.1" customHeight="1" x14ac:dyDescent="0.2">
      <c r="A165" s="93" t="s">
        <v>203</v>
      </c>
      <c r="B165" s="304">
        <v>23612</v>
      </c>
      <c r="C165" s="28">
        <v>3509</v>
      </c>
      <c r="D165" s="28">
        <v>5754</v>
      </c>
      <c r="E165" s="28">
        <v>5187</v>
      </c>
      <c r="F165" s="28">
        <v>6131</v>
      </c>
      <c r="G165" s="28">
        <v>1757</v>
      </c>
      <c r="H165" s="28">
        <v>902</v>
      </c>
      <c r="I165" s="28">
        <v>248</v>
      </c>
      <c r="J165" s="28">
        <v>66</v>
      </c>
      <c r="K165" s="28">
        <v>27</v>
      </c>
      <c r="L165" s="28">
        <v>31</v>
      </c>
      <c r="M165" s="309">
        <v>3.06</v>
      </c>
    </row>
    <row r="166" spans="1:15" customFormat="1" ht="11.1" customHeight="1" x14ac:dyDescent="0.2">
      <c r="A166" s="93" t="s">
        <v>204</v>
      </c>
      <c r="B166" s="304">
        <v>13964</v>
      </c>
      <c r="C166" s="28">
        <v>2126</v>
      </c>
      <c r="D166" s="28">
        <v>3535</v>
      </c>
      <c r="E166" s="28">
        <v>2988</v>
      </c>
      <c r="F166" s="28">
        <v>3606</v>
      </c>
      <c r="G166" s="28">
        <v>1033</v>
      </c>
      <c r="H166" s="28">
        <v>507</v>
      </c>
      <c r="I166" s="28">
        <v>124</v>
      </c>
      <c r="J166" s="28">
        <v>25</v>
      </c>
      <c r="K166" s="28">
        <v>12</v>
      </c>
      <c r="L166" s="28">
        <v>8</v>
      </c>
      <c r="M166" s="309">
        <v>3.01</v>
      </c>
    </row>
    <row r="167" spans="1:15" customFormat="1" ht="11.1" customHeight="1" x14ac:dyDescent="0.2">
      <c r="A167" s="93" t="s">
        <v>205</v>
      </c>
      <c r="B167" s="304">
        <v>10503</v>
      </c>
      <c r="C167" s="28">
        <v>1655</v>
      </c>
      <c r="D167" s="28">
        <v>2702</v>
      </c>
      <c r="E167" s="28">
        <v>1986</v>
      </c>
      <c r="F167" s="28">
        <v>2409</v>
      </c>
      <c r="G167" s="28">
        <v>920</v>
      </c>
      <c r="H167" s="28">
        <v>598</v>
      </c>
      <c r="I167" s="28">
        <v>147</v>
      </c>
      <c r="J167" s="28">
        <v>49</v>
      </c>
      <c r="K167" s="28">
        <v>24</v>
      </c>
      <c r="L167" s="28">
        <v>13</v>
      </c>
      <c r="M167" s="309">
        <v>3.1</v>
      </c>
    </row>
    <row r="168" spans="1:15" ht="11.1" customHeight="1" x14ac:dyDescent="0.2">
      <c r="A168" s="14" t="s">
        <v>118</v>
      </c>
      <c r="B168" s="302">
        <v>18616</v>
      </c>
      <c r="C168" s="263">
        <v>3571</v>
      </c>
      <c r="D168" s="263">
        <v>4871</v>
      </c>
      <c r="E168" s="263">
        <v>3230</v>
      </c>
      <c r="F168" s="263">
        <v>3459</v>
      </c>
      <c r="G168" s="253">
        <v>1799</v>
      </c>
      <c r="H168" s="263">
        <v>1125</v>
      </c>
      <c r="I168" s="263">
        <v>375</v>
      </c>
      <c r="J168" s="263">
        <v>119</v>
      </c>
      <c r="K168" s="263">
        <v>35</v>
      </c>
      <c r="L168" s="263">
        <v>32</v>
      </c>
      <c r="M168" s="307">
        <v>3.05</v>
      </c>
      <c r="N168" s="126"/>
      <c r="O168" s="126"/>
    </row>
    <row r="169" spans="1:15" ht="11.1" customHeight="1" x14ac:dyDescent="0.2">
      <c r="A169" s="14" t="s">
        <v>119</v>
      </c>
      <c r="B169" s="302">
        <v>4359</v>
      </c>
      <c r="C169" s="263">
        <v>1228</v>
      </c>
      <c r="D169" s="263">
        <v>1681</v>
      </c>
      <c r="E169" s="263">
        <v>582</v>
      </c>
      <c r="F169" s="263">
        <v>472</v>
      </c>
      <c r="G169" s="253">
        <v>205</v>
      </c>
      <c r="H169" s="263">
        <v>140</v>
      </c>
      <c r="I169" s="263">
        <v>40</v>
      </c>
      <c r="J169" s="263">
        <v>8</v>
      </c>
      <c r="K169" s="263">
        <v>1</v>
      </c>
      <c r="L169" s="263">
        <v>2</v>
      </c>
      <c r="M169" s="307">
        <v>2.4</v>
      </c>
      <c r="N169" s="126"/>
      <c r="O169" s="126"/>
    </row>
    <row r="170" spans="1:15" ht="11.1" customHeight="1" x14ac:dyDescent="0.2">
      <c r="A170" s="14" t="s">
        <v>120</v>
      </c>
      <c r="B170" s="302">
        <v>5367</v>
      </c>
      <c r="C170" s="263">
        <v>611</v>
      </c>
      <c r="D170" s="263">
        <v>1237</v>
      </c>
      <c r="E170" s="263">
        <v>847</v>
      </c>
      <c r="F170" s="263">
        <v>988</v>
      </c>
      <c r="G170" s="253">
        <v>673</v>
      </c>
      <c r="H170" s="263">
        <v>675</v>
      </c>
      <c r="I170" s="263">
        <v>218</v>
      </c>
      <c r="J170" s="263">
        <v>65</v>
      </c>
      <c r="K170" s="263">
        <v>27</v>
      </c>
      <c r="L170" s="263">
        <v>26</v>
      </c>
      <c r="M170" s="307">
        <v>3.64</v>
      </c>
      <c r="N170" s="126"/>
      <c r="O170" s="126"/>
    </row>
    <row r="171" spans="1:15" ht="11.1" customHeight="1" x14ac:dyDescent="0.2">
      <c r="A171" s="14" t="s">
        <v>121</v>
      </c>
      <c r="B171" s="302">
        <v>4237</v>
      </c>
      <c r="C171" s="263">
        <v>607</v>
      </c>
      <c r="D171" s="263">
        <v>1119</v>
      </c>
      <c r="E171" s="263">
        <v>580</v>
      </c>
      <c r="F171" s="263">
        <v>632</v>
      </c>
      <c r="G171" s="253">
        <v>506</v>
      </c>
      <c r="H171" s="263">
        <v>539</v>
      </c>
      <c r="I171" s="263">
        <v>160</v>
      </c>
      <c r="J171" s="263">
        <v>57</v>
      </c>
      <c r="K171" s="263">
        <v>20</v>
      </c>
      <c r="L171" s="263">
        <v>17</v>
      </c>
      <c r="M171" s="307">
        <v>3.5</v>
      </c>
      <c r="N171" s="126"/>
      <c r="O171" s="126"/>
    </row>
    <row r="172" spans="1:15" ht="11.1" customHeight="1" x14ac:dyDescent="0.2">
      <c r="A172" s="14" t="s">
        <v>122</v>
      </c>
      <c r="B172" s="302">
        <v>3544</v>
      </c>
      <c r="C172" s="263">
        <v>736</v>
      </c>
      <c r="D172" s="263">
        <v>952</v>
      </c>
      <c r="E172" s="263">
        <v>494</v>
      </c>
      <c r="F172" s="263">
        <v>484</v>
      </c>
      <c r="G172" s="253">
        <v>346</v>
      </c>
      <c r="H172" s="263">
        <v>291</v>
      </c>
      <c r="I172" s="263">
        <v>156</v>
      </c>
      <c r="J172" s="263">
        <v>64</v>
      </c>
      <c r="K172" s="263">
        <v>14</v>
      </c>
      <c r="L172" s="263">
        <v>7</v>
      </c>
      <c r="M172" s="307">
        <v>3.2</v>
      </c>
      <c r="N172" s="126"/>
      <c r="O172" s="126"/>
    </row>
    <row r="173" spans="1:15" ht="11.1" customHeight="1" x14ac:dyDescent="0.2">
      <c r="A173" s="14" t="s">
        <v>123</v>
      </c>
      <c r="B173" s="302">
        <v>6528</v>
      </c>
      <c r="C173" s="263">
        <v>1448</v>
      </c>
      <c r="D173" s="263">
        <v>2331</v>
      </c>
      <c r="E173" s="263">
        <v>1097</v>
      </c>
      <c r="F173" s="263">
        <v>926</v>
      </c>
      <c r="G173" s="253">
        <v>364</v>
      </c>
      <c r="H173" s="263">
        <v>250</v>
      </c>
      <c r="I173" s="263">
        <v>64</v>
      </c>
      <c r="J173" s="263">
        <v>30</v>
      </c>
      <c r="K173" s="263">
        <v>13</v>
      </c>
      <c r="L173" s="263">
        <v>5</v>
      </c>
      <c r="M173" s="307">
        <v>2.65</v>
      </c>
      <c r="N173" s="126"/>
      <c r="O173" s="126"/>
    </row>
    <row r="174" spans="1:15" ht="18" customHeight="1" x14ac:dyDescent="0.2">
      <c r="A174" s="9" t="s">
        <v>236</v>
      </c>
      <c r="B174" s="303">
        <v>33937</v>
      </c>
      <c r="C174" s="273">
        <v>6836</v>
      </c>
      <c r="D174" s="273">
        <v>9264</v>
      </c>
      <c r="E174" s="273">
        <v>5255</v>
      </c>
      <c r="F174" s="273">
        <v>6556</v>
      </c>
      <c r="G174" s="258">
        <v>3059</v>
      </c>
      <c r="H174" s="273">
        <v>2015</v>
      </c>
      <c r="I174" s="273">
        <v>622</v>
      </c>
      <c r="J174" s="273">
        <v>209</v>
      </c>
      <c r="K174" s="273">
        <v>58</v>
      </c>
      <c r="L174" s="273">
        <v>63</v>
      </c>
      <c r="M174" s="308">
        <v>3</v>
      </c>
      <c r="N174" s="132"/>
      <c r="O174" s="132"/>
    </row>
    <row r="175" spans="1:15" ht="11.1" customHeight="1" x14ac:dyDescent="0.2">
      <c r="A175" s="14" t="s">
        <v>124</v>
      </c>
      <c r="B175" s="302">
        <v>4873</v>
      </c>
      <c r="C175" s="263">
        <v>1162</v>
      </c>
      <c r="D175" s="263">
        <v>1451</v>
      </c>
      <c r="E175" s="263">
        <v>716</v>
      </c>
      <c r="F175" s="263">
        <v>737</v>
      </c>
      <c r="G175" s="253">
        <v>417</v>
      </c>
      <c r="H175" s="263">
        <v>272</v>
      </c>
      <c r="I175" s="263">
        <v>84</v>
      </c>
      <c r="J175" s="263">
        <v>21</v>
      </c>
      <c r="K175" s="263">
        <v>4</v>
      </c>
      <c r="L175" s="263">
        <v>9</v>
      </c>
      <c r="M175" s="307">
        <v>2.82</v>
      </c>
      <c r="N175" s="126"/>
      <c r="O175" s="126"/>
    </row>
    <row r="176" spans="1:15" ht="11.1" customHeight="1" x14ac:dyDescent="0.2">
      <c r="A176" s="14" t="s">
        <v>125</v>
      </c>
      <c r="B176" s="302">
        <v>5167</v>
      </c>
      <c r="C176" s="263">
        <v>737</v>
      </c>
      <c r="D176" s="263">
        <v>1306</v>
      </c>
      <c r="E176" s="263">
        <v>736</v>
      </c>
      <c r="F176" s="263">
        <v>803</v>
      </c>
      <c r="G176" s="253">
        <v>606</v>
      </c>
      <c r="H176" s="263">
        <v>648</v>
      </c>
      <c r="I176" s="263">
        <v>216</v>
      </c>
      <c r="J176" s="263">
        <v>70</v>
      </c>
      <c r="K176" s="263">
        <v>20</v>
      </c>
      <c r="L176" s="263">
        <v>25</v>
      </c>
      <c r="M176" s="307">
        <v>3.52</v>
      </c>
      <c r="N176" s="126"/>
      <c r="O176" s="126"/>
    </row>
    <row r="177" spans="1:15" ht="11.1" customHeight="1" x14ac:dyDescent="0.2">
      <c r="A177" s="14" t="s">
        <v>126</v>
      </c>
      <c r="B177" s="302">
        <v>7693</v>
      </c>
      <c r="C177" s="263">
        <v>1705</v>
      </c>
      <c r="D177" s="263">
        <v>2209</v>
      </c>
      <c r="E177" s="263">
        <v>1210</v>
      </c>
      <c r="F177" s="263">
        <v>1555</v>
      </c>
      <c r="G177" s="253">
        <v>634</v>
      </c>
      <c r="H177" s="263">
        <v>268</v>
      </c>
      <c r="I177" s="263">
        <v>71</v>
      </c>
      <c r="J177" s="263">
        <v>28</v>
      </c>
      <c r="K177" s="263">
        <v>4</v>
      </c>
      <c r="L177" s="263">
        <v>9</v>
      </c>
      <c r="M177" s="307">
        <v>2.81</v>
      </c>
      <c r="N177" s="126"/>
      <c r="O177" s="126"/>
    </row>
    <row r="178" spans="1:15" ht="11.1" customHeight="1" x14ac:dyDescent="0.2">
      <c r="A178" s="14" t="s">
        <v>127</v>
      </c>
      <c r="B178" s="302">
        <v>16204</v>
      </c>
      <c r="C178" s="263">
        <v>3232</v>
      </c>
      <c r="D178" s="263">
        <v>4298</v>
      </c>
      <c r="E178" s="263">
        <v>2593</v>
      </c>
      <c r="F178" s="263">
        <v>3461</v>
      </c>
      <c r="G178" s="253">
        <v>1402</v>
      </c>
      <c r="H178" s="263">
        <v>827</v>
      </c>
      <c r="I178" s="263">
        <v>251</v>
      </c>
      <c r="J178" s="263">
        <v>90</v>
      </c>
      <c r="K178" s="263">
        <v>30</v>
      </c>
      <c r="L178" s="263">
        <v>20</v>
      </c>
      <c r="M178" s="307">
        <v>2.99</v>
      </c>
      <c r="N178" s="126"/>
      <c r="O178" s="126"/>
    </row>
    <row r="179" spans="1:15" ht="18" customHeight="1" x14ac:dyDescent="0.2">
      <c r="A179" s="9" t="s">
        <v>237</v>
      </c>
      <c r="B179" s="303">
        <v>38582</v>
      </c>
      <c r="C179" s="273">
        <v>8012</v>
      </c>
      <c r="D179" s="273">
        <v>11973</v>
      </c>
      <c r="E179" s="273">
        <v>6991</v>
      </c>
      <c r="F179" s="273">
        <v>7779</v>
      </c>
      <c r="G179" s="258">
        <v>2148</v>
      </c>
      <c r="H179" s="273">
        <v>1261</v>
      </c>
      <c r="I179" s="273">
        <v>295</v>
      </c>
      <c r="J179" s="273">
        <v>60</v>
      </c>
      <c r="K179" s="273">
        <v>39</v>
      </c>
      <c r="L179" s="273">
        <v>24</v>
      </c>
      <c r="M179" s="308">
        <v>2.73</v>
      </c>
      <c r="N179" s="132"/>
      <c r="O179" s="132"/>
    </row>
    <row r="180" spans="1:15" ht="11.1" customHeight="1" x14ac:dyDescent="0.2">
      <c r="A180" s="14" t="s">
        <v>128</v>
      </c>
      <c r="B180" s="302">
        <v>6011</v>
      </c>
      <c r="C180" s="263">
        <v>1410</v>
      </c>
      <c r="D180" s="263">
        <v>2161</v>
      </c>
      <c r="E180" s="263">
        <v>930</v>
      </c>
      <c r="F180" s="263">
        <v>845</v>
      </c>
      <c r="G180" s="253">
        <v>319</v>
      </c>
      <c r="H180" s="263">
        <v>258</v>
      </c>
      <c r="I180" s="263">
        <v>59</v>
      </c>
      <c r="J180" s="263">
        <v>13</v>
      </c>
      <c r="K180" s="263">
        <v>10</v>
      </c>
      <c r="L180" s="263">
        <v>6</v>
      </c>
      <c r="M180" s="307">
        <v>2.61</v>
      </c>
      <c r="N180" s="126"/>
      <c r="O180" s="126"/>
    </row>
    <row r="181" spans="1:15" ht="11.1" customHeight="1" x14ac:dyDescent="0.2">
      <c r="A181" s="14" t="s">
        <v>129</v>
      </c>
      <c r="B181" s="302">
        <v>5684</v>
      </c>
      <c r="C181" s="263">
        <v>1413</v>
      </c>
      <c r="D181" s="263">
        <v>1905</v>
      </c>
      <c r="E181" s="263">
        <v>933</v>
      </c>
      <c r="F181" s="263">
        <v>1040</v>
      </c>
      <c r="G181" s="253">
        <v>222</v>
      </c>
      <c r="H181" s="263">
        <v>128</v>
      </c>
      <c r="I181" s="263">
        <v>31</v>
      </c>
      <c r="J181" s="263">
        <v>6</v>
      </c>
      <c r="K181" s="263">
        <v>5</v>
      </c>
      <c r="L181" s="263">
        <v>1</v>
      </c>
      <c r="M181" s="307">
        <v>2.5299999999999998</v>
      </c>
      <c r="N181" s="126"/>
      <c r="O181" s="126"/>
    </row>
    <row r="182" spans="1:15" ht="11.1" customHeight="1" x14ac:dyDescent="0.2">
      <c r="A182" s="14" t="s">
        <v>130</v>
      </c>
      <c r="B182" s="302">
        <v>4461</v>
      </c>
      <c r="C182" s="263">
        <v>1004</v>
      </c>
      <c r="D182" s="263">
        <v>1380</v>
      </c>
      <c r="E182" s="263">
        <v>885</v>
      </c>
      <c r="F182" s="263">
        <v>880</v>
      </c>
      <c r="G182" s="253">
        <v>218</v>
      </c>
      <c r="H182" s="263">
        <v>71</v>
      </c>
      <c r="I182" s="263">
        <v>17</v>
      </c>
      <c r="J182" s="263">
        <v>3</v>
      </c>
      <c r="K182" s="263">
        <v>1</v>
      </c>
      <c r="L182" s="263">
        <v>2</v>
      </c>
      <c r="M182" s="307">
        <v>2.61</v>
      </c>
      <c r="N182" s="126"/>
      <c r="O182" s="126"/>
    </row>
    <row r="183" spans="1:15" ht="11.1" customHeight="1" x14ac:dyDescent="0.2">
      <c r="A183" s="14" t="s">
        <v>131</v>
      </c>
      <c r="B183" s="302">
        <v>22426</v>
      </c>
      <c r="C183" s="263">
        <v>4185</v>
      </c>
      <c r="D183" s="263">
        <v>6527</v>
      </c>
      <c r="E183" s="263">
        <v>4243</v>
      </c>
      <c r="F183" s="263">
        <v>5014</v>
      </c>
      <c r="G183" s="253">
        <v>1389</v>
      </c>
      <c r="H183" s="263">
        <v>804</v>
      </c>
      <c r="I183" s="263">
        <v>188</v>
      </c>
      <c r="J183" s="263">
        <v>38</v>
      </c>
      <c r="K183" s="263">
        <v>23</v>
      </c>
      <c r="L183" s="263">
        <v>15</v>
      </c>
      <c r="M183" s="307">
        <v>2.84</v>
      </c>
      <c r="N183" s="126"/>
      <c r="O183" s="126"/>
    </row>
    <row r="184" spans="1:15" ht="18" customHeight="1" x14ac:dyDescent="0.2">
      <c r="A184" s="9" t="s">
        <v>238</v>
      </c>
      <c r="B184" s="303">
        <v>73328</v>
      </c>
      <c r="C184" s="273">
        <v>11041</v>
      </c>
      <c r="D184" s="273">
        <v>18196</v>
      </c>
      <c r="E184" s="273">
        <v>12217</v>
      </c>
      <c r="F184" s="273">
        <v>15605</v>
      </c>
      <c r="G184" s="258">
        <v>7608</v>
      </c>
      <c r="H184" s="273">
        <v>5866</v>
      </c>
      <c r="I184" s="273">
        <v>1863</v>
      </c>
      <c r="J184" s="273">
        <v>572</v>
      </c>
      <c r="K184" s="273">
        <v>193</v>
      </c>
      <c r="L184" s="273">
        <v>167</v>
      </c>
      <c r="M184" s="308">
        <v>3.29</v>
      </c>
      <c r="N184" s="132"/>
      <c r="O184" s="132"/>
    </row>
    <row r="185" spans="1:15" ht="11.1" customHeight="1" x14ac:dyDescent="0.2">
      <c r="A185" s="14" t="s">
        <v>132</v>
      </c>
      <c r="B185" s="302">
        <v>4489</v>
      </c>
      <c r="C185" s="263">
        <v>940</v>
      </c>
      <c r="D185" s="263">
        <v>1458</v>
      </c>
      <c r="E185" s="263">
        <v>562</v>
      </c>
      <c r="F185" s="263">
        <v>714</v>
      </c>
      <c r="G185" s="253">
        <v>377</v>
      </c>
      <c r="H185" s="263">
        <v>296</v>
      </c>
      <c r="I185" s="263">
        <v>104</v>
      </c>
      <c r="J185" s="263">
        <v>24</v>
      </c>
      <c r="K185" s="263">
        <v>8</v>
      </c>
      <c r="L185" s="263">
        <v>6</v>
      </c>
      <c r="M185" s="307">
        <v>2.92</v>
      </c>
      <c r="N185" s="126"/>
      <c r="O185" s="126"/>
    </row>
    <row r="186" spans="1:15" ht="11.1" customHeight="1" x14ac:dyDescent="0.2">
      <c r="A186" s="14" t="s">
        <v>133</v>
      </c>
      <c r="B186" s="302">
        <v>10139</v>
      </c>
      <c r="C186" s="263">
        <v>1444</v>
      </c>
      <c r="D186" s="263">
        <v>2601</v>
      </c>
      <c r="E186" s="263">
        <v>1649</v>
      </c>
      <c r="F186" s="263">
        <v>2278</v>
      </c>
      <c r="G186" s="253">
        <v>986</v>
      </c>
      <c r="H186" s="263">
        <v>799</v>
      </c>
      <c r="I186" s="263">
        <v>262</v>
      </c>
      <c r="J186" s="263">
        <v>71</v>
      </c>
      <c r="K186" s="263">
        <v>28</v>
      </c>
      <c r="L186" s="263">
        <v>21</v>
      </c>
      <c r="M186" s="307">
        <v>3.29</v>
      </c>
      <c r="N186" s="126"/>
      <c r="O186" s="126"/>
    </row>
    <row r="187" spans="1:15" ht="11.1" customHeight="1" x14ac:dyDescent="0.2">
      <c r="A187" s="14" t="s">
        <v>134</v>
      </c>
      <c r="B187" s="302">
        <v>7473</v>
      </c>
      <c r="C187" s="263">
        <v>992</v>
      </c>
      <c r="D187" s="263">
        <v>1985</v>
      </c>
      <c r="E187" s="263">
        <v>1218</v>
      </c>
      <c r="F187" s="263">
        <v>1516</v>
      </c>
      <c r="G187" s="253">
        <v>812</v>
      </c>
      <c r="H187" s="263">
        <v>650</v>
      </c>
      <c r="I187" s="263">
        <v>192</v>
      </c>
      <c r="J187" s="263">
        <v>68</v>
      </c>
      <c r="K187" s="263">
        <v>20</v>
      </c>
      <c r="L187" s="263">
        <v>20</v>
      </c>
      <c r="M187" s="307">
        <v>3.33</v>
      </c>
      <c r="N187" s="126"/>
      <c r="O187" s="126"/>
    </row>
    <row r="188" spans="1:15" ht="11.1" customHeight="1" x14ac:dyDescent="0.2">
      <c r="A188" s="14" t="s">
        <v>135</v>
      </c>
      <c r="B188" s="302">
        <v>46583</v>
      </c>
      <c r="C188" s="263">
        <v>6515</v>
      </c>
      <c r="D188" s="263">
        <v>10751</v>
      </c>
      <c r="E188" s="263">
        <v>8183</v>
      </c>
      <c r="F188" s="263">
        <v>10408</v>
      </c>
      <c r="G188" s="253">
        <v>5052</v>
      </c>
      <c r="H188" s="263">
        <v>3900</v>
      </c>
      <c r="I188" s="263">
        <v>1185</v>
      </c>
      <c r="J188" s="263">
        <v>372</v>
      </c>
      <c r="K188" s="263">
        <v>120</v>
      </c>
      <c r="L188" s="263">
        <v>97</v>
      </c>
      <c r="M188" s="307">
        <v>3.35</v>
      </c>
      <c r="N188" s="126"/>
      <c r="O188" s="126"/>
    </row>
    <row r="189" spans="1:15" ht="11.1" customHeight="1" x14ac:dyDescent="0.2">
      <c r="A189" s="14" t="s">
        <v>136</v>
      </c>
      <c r="B189" s="302">
        <v>3500</v>
      </c>
      <c r="C189" s="263">
        <v>781</v>
      </c>
      <c r="D189" s="263">
        <v>977</v>
      </c>
      <c r="E189" s="263">
        <v>448</v>
      </c>
      <c r="F189" s="263">
        <v>558</v>
      </c>
      <c r="G189" s="253">
        <v>341</v>
      </c>
      <c r="H189" s="263">
        <v>208</v>
      </c>
      <c r="I189" s="263">
        <v>113</v>
      </c>
      <c r="J189" s="263">
        <v>34</v>
      </c>
      <c r="K189" s="263">
        <v>17</v>
      </c>
      <c r="L189" s="263">
        <v>23</v>
      </c>
      <c r="M189" s="307">
        <v>3.07</v>
      </c>
      <c r="N189" s="126"/>
      <c r="O189" s="126"/>
    </row>
    <row r="190" spans="1:15" ht="11.1" customHeight="1" x14ac:dyDescent="0.2">
      <c r="A190" s="14" t="s">
        <v>137</v>
      </c>
      <c r="B190" s="302">
        <v>1144</v>
      </c>
      <c r="C190" s="263">
        <v>369</v>
      </c>
      <c r="D190" s="263">
        <v>424</v>
      </c>
      <c r="E190" s="263">
        <v>157</v>
      </c>
      <c r="F190" s="263">
        <v>131</v>
      </c>
      <c r="G190" s="253">
        <v>40</v>
      </c>
      <c r="H190" s="263">
        <v>13</v>
      </c>
      <c r="I190" s="263">
        <v>7</v>
      </c>
      <c r="J190" s="263">
        <v>3</v>
      </c>
      <c r="K190" s="263" t="s">
        <v>3</v>
      </c>
      <c r="L190" s="263" t="s">
        <v>3</v>
      </c>
      <c r="M190" s="307">
        <v>2.2400000000000002</v>
      </c>
      <c r="N190" s="126"/>
      <c r="O190" s="126"/>
    </row>
    <row r="191" spans="1:15" ht="18" customHeight="1" x14ac:dyDescent="0.2">
      <c r="A191" s="9" t="s">
        <v>239</v>
      </c>
      <c r="B191" s="303">
        <v>64136</v>
      </c>
      <c r="C191" s="273">
        <v>8486</v>
      </c>
      <c r="D191" s="273">
        <v>13717</v>
      </c>
      <c r="E191" s="273">
        <v>10389</v>
      </c>
      <c r="F191" s="273">
        <v>14877</v>
      </c>
      <c r="G191" s="258">
        <v>7713</v>
      </c>
      <c r="H191" s="273">
        <v>4870</v>
      </c>
      <c r="I191" s="273">
        <v>2180</v>
      </c>
      <c r="J191" s="273">
        <v>858</v>
      </c>
      <c r="K191" s="273">
        <v>400</v>
      </c>
      <c r="L191" s="273">
        <v>646</v>
      </c>
      <c r="M191" s="308">
        <v>3.55</v>
      </c>
      <c r="N191" s="132"/>
      <c r="O191" s="132"/>
    </row>
    <row r="192" spans="1:15" ht="11.1" customHeight="1" x14ac:dyDescent="0.2">
      <c r="A192" s="14" t="s">
        <v>138</v>
      </c>
      <c r="B192" s="302">
        <v>3546</v>
      </c>
      <c r="C192" s="263">
        <v>799</v>
      </c>
      <c r="D192" s="263">
        <v>1005</v>
      </c>
      <c r="E192" s="263">
        <v>632</v>
      </c>
      <c r="F192" s="263">
        <v>652</v>
      </c>
      <c r="G192" s="253">
        <v>255</v>
      </c>
      <c r="H192" s="263">
        <v>137</v>
      </c>
      <c r="I192" s="263">
        <v>40</v>
      </c>
      <c r="J192" s="263">
        <v>11</v>
      </c>
      <c r="K192" s="263">
        <v>6</v>
      </c>
      <c r="L192" s="263">
        <v>9</v>
      </c>
      <c r="M192" s="307">
        <v>2.8</v>
      </c>
      <c r="N192" s="126"/>
      <c r="O192" s="126"/>
    </row>
    <row r="193" spans="1:15" ht="11.1" customHeight="1" x14ac:dyDescent="0.2">
      <c r="A193" s="14" t="s">
        <v>139</v>
      </c>
      <c r="B193" s="302">
        <v>9033</v>
      </c>
      <c r="C193" s="263">
        <v>677</v>
      </c>
      <c r="D193" s="263">
        <v>1168</v>
      </c>
      <c r="E193" s="263">
        <v>971</v>
      </c>
      <c r="F193" s="263">
        <v>1609</v>
      </c>
      <c r="G193" s="253">
        <v>1502</v>
      </c>
      <c r="H193" s="263">
        <v>1283</v>
      </c>
      <c r="I193" s="263">
        <v>779</v>
      </c>
      <c r="J193" s="263">
        <v>383</v>
      </c>
      <c r="K193" s="263">
        <v>206</v>
      </c>
      <c r="L193" s="263">
        <v>455</v>
      </c>
      <c r="M193" s="307">
        <v>4.79</v>
      </c>
      <c r="N193" s="126"/>
      <c r="O193" s="126"/>
    </row>
    <row r="194" spans="1:15" ht="11.1" customHeight="1" x14ac:dyDescent="0.2">
      <c r="A194" s="14" t="s">
        <v>140</v>
      </c>
      <c r="B194" s="302">
        <v>7672</v>
      </c>
      <c r="C194" s="263">
        <v>1264</v>
      </c>
      <c r="D194" s="263">
        <v>2036</v>
      </c>
      <c r="E194" s="263">
        <v>1321</v>
      </c>
      <c r="F194" s="263">
        <v>1735</v>
      </c>
      <c r="G194" s="253">
        <v>726</v>
      </c>
      <c r="H194" s="263">
        <v>415</v>
      </c>
      <c r="I194" s="263">
        <v>113</v>
      </c>
      <c r="J194" s="263">
        <v>35</v>
      </c>
      <c r="K194" s="263">
        <v>13</v>
      </c>
      <c r="L194" s="263">
        <v>14</v>
      </c>
      <c r="M194" s="307">
        <v>3.09</v>
      </c>
      <c r="N194" s="126"/>
      <c r="O194" s="126"/>
    </row>
    <row r="195" spans="1:15" ht="11.1" customHeight="1" x14ac:dyDescent="0.2">
      <c r="A195" s="14" t="s">
        <v>141</v>
      </c>
      <c r="B195" s="302">
        <v>26799</v>
      </c>
      <c r="C195" s="263">
        <v>3565</v>
      </c>
      <c r="D195" s="263">
        <v>6149</v>
      </c>
      <c r="E195" s="263">
        <v>4964</v>
      </c>
      <c r="F195" s="263">
        <v>7327</v>
      </c>
      <c r="G195" s="253">
        <v>2686</v>
      </c>
      <c r="H195" s="263">
        <v>1405</v>
      </c>
      <c r="I195" s="263">
        <v>487</v>
      </c>
      <c r="J195" s="263">
        <v>132</v>
      </c>
      <c r="K195" s="263">
        <v>46</v>
      </c>
      <c r="L195" s="263">
        <v>38</v>
      </c>
      <c r="M195" s="307">
        <v>3.25</v>
      </c>
      <c r="N195" s="126"/>
      <c r="O195" s="126"/>
    </row>
    <row r="196" spans="1:15" ht="11.1" customHeight="1" x14ac:dyDescent="0.2">
      <c r="A196" s="14" t="s">
        <v>142</v>
      </c>
      <c r="B196" s="302">
        <v>7986</v>
      </c>
      <c r="C196" s="263">
        <v>566</v>
      </c>
      <c r="D196" s="263">
        <v>1124</v>
      </c>
      <c r="E196" s="263">
        <v>1021</v>
      </c>
      <c r="F196" s="263">
        <v>1511</v>
      </c>
      <c r="G196" s="253">
        <v>1603</v>
      </c>
      <c r="H196" s="263">
        <v>1100</v>
      </c>
      <c r="I196" s="263">
        <v>579</v>
      </c>
      <c r="J196" s="263">
        <v>258</v>
      </c>
      <c r="K196" s="263">
        <v>109</v>
      </c>
      <c r="L196" s="263">
        <v>115</v>
      </c>
      <c r="M196" s="307">
        <v>4.37</v>
      </c>
      <c r="N196" s="126"/>
      <c r="O196" s="126"/>
    </row>
    <row r="197" spans="1:15" ht="11.1" customHeight="1" x14ac:dyDescent="0.2">
      <c r="A197" s="14" t="s">
        <v>143</v>
      </c>
      <c r="B197" s="302">
        <v>6967</v>
      </c>
      <c r="C197" s="263">
        <v>1158</v>
      </c>
      <c r="D197" s="263">
        <v>1680</v>
      </c>
      <c r="E197" s="263">
        <v>1177</v>
      </c>
      <c r="F197" s="263">
        <v>1595</v>
      </c>
      <c r="G197" s="253">
        <v>722</v>
      </c>
      <c r="H197" s="263">
        <v>434</v>
      </c>
      <c r="I197" s="263">
        <v>151</v>
      </c>
      <c r="J197" s="263">
        <v>28</v>
      </c>
      <c r="K197" s="263">
        <v>12</v>
      </c>
      <c r="L197" s="263">
        <v>10</v>
      </c>
      <c r="M197" s="307">
        <v>3.18</v>
      </c>
      <c r="N197" s="126"/>
      <c r="O197" s="126"/>
    </row>
    <row r="198" spans="1:15" ht="11.1" customHeight="1" x14ac:dyDescent="0.2">
      <c r="A198" s="14" t="s">
        <v>144</v>
      </c>
      <c r="B198" s="302">
        <v>2133</v>
      </c>
      <c r="C198" s="263">
        <v>457</v>
      </c>
      <c r="D198" s="263">
        <v>555</v>
      </c>
      <c r="E198" s="263">
        <v>303</v>
      </c>
      <c r="F198" s="263">
        <v>448</v>
      </c>
      <c r="G198" s="253">
        <v>219</v>
      </c>
      <c r="H198" s="263">
        <v>96</v>
      </c>
      <c r="I198" s="263">
        <v>31</v>
      </c>
      <c r="J198" s="263">
        <v>11</v>
      </c>
      <c r="K198" s="263">
        <v>8</v>
      </c>
      <c r="L198" s="263">
        <v>5</v>
      </c>
      <c r="M198" s="307">
        <v>2.99</v>
      </c>
      <c r="N198" s="126"/>
      <c r="O198" s="126"/>
    </row>
    <row r="199" spans="1:15" x14ac:dyDescent="0.2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</row>
  </sheetData>
  <mergeCells count="5">
    <mergeCell ref="A1:M1"/>
    <mergeCell ref="A3:A4"/>
    <mergeCell ref="C3:L3"/>
    <mergeCell ref="B3:B4"/>
    <mergeCell ref="M3:M4"/>
  </mergeCells>
  <printOptions horizontalCentered="1"/>
  <pageMargins left="0.55118110236220474" right="0.55118110236220474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3" manualBreakCount="3">
    <brk id="51" max="16383" man="1"/>
    <brk id="97" max="16383" man="1"/>
    <brk id="14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8"/>
  <sheetViews>
    <sheetView zoomScaleNormal="100" zoomScaleSheetLayoutView="100" workbookViewId="0">
      <pane xSplit="1" ySplit="4" topLeftCell="B5" activePane="bottomRight" state="frozen"/>
      <selection activeCell="H212" sqref="H212"/>
      <selection pane="topRight" activeCell="H212" sqref="H212"/>
      <selection pane="bottomLeft" activeCell="H212" sqref="H212"/>
      <selection pane="bottomRight" activeCell="A3" sqref="A3:A4"/>
    </sheetView>
  </sheetViews>
  <sheetFormatPr defaultRowHeight="11.25" x14ac:dyDescent="0.2"/>
  <cols>
    <col min="1" max="1" width="23.7109375" style="17" customWidth="1"/>
    <col min="2" max="5" width="7.85546875" style="17" customWidth="1"/>
    <col min="6" max="8" width="6.42578125" style="17" customWidth="1"/>
    <col min="9" max="10" width="7.85546875" style="17" customWidth="1"/>
    <col min="11" max="16384" width="9.140625" style="17"/>
  </cols>
  <sheetData>
    <row r="1" spans="1:10" s="146" customFormat="1" ht="12.75" x14ac:dyDescent="0.2">
      <c r="A1" s="854" t="s">
        <v>602</v>
      </c>
      <c r="B1" s="854"/>
      <c r="C1" s="854"/>
      <c r="D1" s="854"/>
      <c r="E1" s="854"/>
      <c r="F1" s="854"/>
      <c r="G1" s="854"/>
      <c r="H1" s="854"/>
      <c r="I1" s="854"/>
      <c r="J1" s="854"/>
    </row>
    <row r="2" spans="1:10" ht="9.9499999999999993" customHeight="1" thickBot="1" x14ac:dyDescent="0.25"/>
    <row r="3" spans="1:10" ht="27.95" customHeight="1" x14ac:dyDescent="0.2">
      <c r="A3" s="866" t="s">
        <v>274</v>
      </c>
      <c r="B3" s="836" t="s">
        <v>495</v>
      </c>
      <c r="C3" s="840" t="s">
        <v>601</v>
      </c>
      <c r="D3" s="868"/>
      <c r="E3" s="868"/>
      <c r="F3" s="868"/>
      <c r="G3" s="868"/>
      <c r="H3" s="841"/>
      <c r="I3" s="836" t="s">
        <v>600</v>
      </c>
      <c r="J3" s="844" t="s">
        <v>599</v>
      </c>
    </row>
    <row r="4" spans="1:10" ht="27.95" customHeight="1" x14ac:dyDescent="0.2">
      <c r="A4" s="867"/>
      <c r="B4" s="837"/>
      <c r="C4" s="24" t="s">
        <v>598</v>
      </c>
      <c r="D4" s="24">
        <v>1</v>
      </c>
      <c r="E4" s="24">
        <v>2</v>
      </c>
      <c r="F4" s="24">
        <v>3</v>
      </c>
      <c r="G4" s="24">
        <v>4</v>
      </c>
      <c r="H4" s="24" t="s">
        <v>597</v>
      </c>
      <c r="I4" s="837"/>
      <c r="J4" s="845"/>
    </row>
    <row r="5" spans="1:10" ht="18" customHeight="1" x14ac:dyDescent="0.2">
      <c r="A5" s="145" t="s">
        <v>1</v>
      </c>
      <c r="B5" s="316">
        <v>2215272</v>
      </c>
      <c r="C5" s="134">
        <v>682960</v>
      </c>
      <c r="D5" s="134">
        <v>728635</v>
      </c>
      <c r="E5" s="134">
        <v>684409</v>
      </c>
      <c r="F5" s="134">
        <v>98346</v>
      </c>
      <c r="G5" s="134">
        <v>15053</v>
      </c>
      <c r="H5" s="134">
        <v>5869</v>
      </c>
      <c r="I5" s="134">
        <v>1199419</v>
      </c>
      <c r="J5" s="134">
        <v>2008915</v>
      </c>
    </row>
    <row r="6" spans="1:10" ht="11.1" customHeight="1" x14ac:dyDescent="0.2">
      <c r="A6" s="9" t="s">
        <v>210</v>
      </c>
      <c r="B6" s="312">
        <v>1620046</v>
      </c>
      <c r="C6" s="134">
        <v>508668</v>
      </c>
      <c r="D6" s="134">
        <v>525039</v>
      </c>
      <c r="E6" s="134">
        <v>498614</v>
      </c>
      <c r="F6" s="134">
        <v>72179</v>
      </c>
      <c r="G6" s="134">
        <v>11304</v>
      </c>
      <c r="H6" s="134">
        <v>4242</v>
      </c>
      <c r="I6" s="134">
        <v>865260</v>
      </c>
      <c r="J6" s="134">
        <v>1454253</v>
      </c>
    </row>
    <row r="7" spans="1:10" ht="11.1" customHeight="1" x14ac:dyDescent="0.2">
      <c r="A7" s="9" t="s">
        <v>211</v>
      </c>
      <c r="B7" s="312">
        <v>595226</v>
      </c>
      <c r="C7" s="134">
        <v>174292</v>
      </c>
      <c r="D7" s="134">
        <v>203596</v>
      </c>
      <c r="E7" s="134">
        <v>185795</v>
      </c>
      <c r="F7" s="134">
        <v>26167</v>
      </c>
      <c r="G7" s="134">
        <v>3749</v>
      </c>
      <c r="H7" s="134">
        <v>1627</v>
      </c>
      <c r="I7" s="134">
        <v>334159</v>
      </c>
      <c r="J7" s="134">
        <v>554662</v>
      </c>
    </row>
    <row r="8" spans="1:10" ht="18" customHeight="1" x14ac:dyDescent="0.2">
      <c r="A8" s="9" t="s">
        <v>212</v>
      </c>
      <c r="B8" s="312">
        <v>461836</v>
      </c>
      <c r="C8" s="134">
        <v>117027</v>
      </c>
      <c r="D8" s="134">
        <v>175860</v>
      </c>
      <c r="E8" s="134">
        <v>147483</v>
      </c>
      <c r="F8" s="134">
        <v>18603</v>
      </c>
      <c r="G8" s="134">
        <v>2107</v>
      </c>
      <c r="H8" s="134">
        <v>756</v>
      </c>
      <c r="I8" s="134">
        <v>257186</v>
      </c>
      <c r="J8" s="134">
        <v>412279</v>
      </c>
    </row>
    <row r="9" spans="1:10" ht="11.1" customHeight="1" x14ac:dyDescent="0.2">
      <c r="A9" s="14" t="s">
        <v>177</v>
      </c>
      <c r="B9" s="311">
        <v>7208</v>
      </c>
      <c r="C9" s="129">
        <v>2262</v>
      </c>
      <c r="D9" s="129">
        <v>2369</v>
      </c>
      <c r="E9" s="129">
        <v>2157</v>
      </c>
      <c r="F9" s="129">
        <v>346</v>
      </c>
      <c r="G9" s="129">
        <v>56</v>
      </c>
      <c r="H9" s="129">
        <v>18</v>
      </c>
      <c r="I9" s="129">
        <v>3766</v>
      </c>
      <c r="J9" s="129">
        <v>6343</v>
      </c>
    </row>
    <row r="10" spans="1:10" ht="11.1" customHeight="1" x14ac:dyDescent="0.2">
      <c r="A10" s="14" t="s">
        <v>178</v>
      </c>
      <c r="B10" s="311">
        <v>44570</v>
      </c>
      <c r="C10" s="129">
        <v>11424</v>
      </c>
      <c r="D10" s="129">
        <v>17657</v>
      </c>
      <c r="E10" s="129">
        <v>13618</v>
      </c>
      <c r="F10" s="129">
        <v>1670</v>
      </c>
      <c r="G10" s="129">
        <v>146</v>
      </c>
      <c r="H10" s="129">
        <v>55</v>
      </c>
      <c r="I10" s="129">
        <v>23935</v>
      </c>
      <c r="J10" s="129">
        <v>37673</v>
      </c>
    </row>
    <row r="11" spans="1:10" ht="11.1" customHeight="1" x14ac:dyDescent="0.2">
      <c r="A11" s="14" t="s">
        <v>179</v>
      </c>
      <c r="B11" s="311">
        <v>16536</v>
      </c>
      <c r="C11" s="129">
        <v>4019</v>
      </c>
      <c r="D11" s="129">
        <v>7485</v>
      </c>
      <c r="E11" s="129">
        <v>4485</v>
      </c>
      <c r="F11" s="129">
        <v>486</v>
      </c>
      <c r="G11" s="129">
        <v>48</v>
      </c>
      <c r="H11" s="129">
        <v>13</v>
      </c>
      <c r="I11" s="129">
        <v>8630</v>
      </c>
      <c r="J11" s="129">
        <v>12778</v>
      </c>
    </row>
    <row r="12" spans="1:10" ht="11.1" customHeight="1" x14ac:dyDescent="0.2">
      <c r="A12" s="14" t="s">
        <v>180</v>
      </c>
      <c r="B12" s="311">
        <v>22254</v>
      </c>
      <c r="C12" s="129">
        <v>6386</v>
      </c>
      <c r="D12" s="129">
        <v>6790</v>
      </c>
      <c r="E12" s="129">
        <v>7705</v>
      </c>
      <c r="F12" s="129">
        <v>1192</v>
      </c>
      <c r="G12" s="129">
        <v>140</v>
      </c>
      <c r="H12" s="129">
        <v>41</v>
      </c>
      <c r="I12" s="129">
        <v>13033</v>
      </c>
      <c r="J12" s="129">
        <v>22208</v>
      </c>
    </row>
    <row r="13" spans="1:10" ht="11.1" customHeight="1" x14ac:dyDescent="0.2">
      <c r="A13" s="14" t="s">
        <v>181</v>
      </c>
      <c r="B13" s="311">
        <v>38638</v>
      </c>
      <c r="C13" s="129">
        <v>9486</v>
      </c>
      <c r="D13" s="129">
        <v>15348</v>
      </c>
      <c r="E13" s="129">
        <v>12218</v>
      </c>
      <c r="F13" s="129">
        <v>1394</v>
      </c>
      <c r="G13" s="129">
        <v>142</v>
      </c>
      <c r="H13" s="129">
        <v>50</v>
      </c>
      <c r="I13" s="129">
        <v>21564</v>
      </c>
      <c r="J13" s="129">
        <v>33725</v>
      </c>
    </row>
    <row r="14" spans="1:10" ht="11.1" customHeight="1" x14ac:dyDescent="0.2">
      <c r="A14" s="14" t="s">
        <v>182</v>
      </c>
      <c r="B14" s="314">
        <v>44961</v>
      </c>
      <c r="C14" s="313">
        <v>10847</v>
      </c>
      <c r="D14" s="313">
        <v>17226</v>
      </c>
      <c r="E14" s="313">
        <v>14689</v>
      </c>
      <c r="F14" s="313">
        <v>1899</v>
      </c>
      <c r="G14" s="313">
        <v>218</v>
      </c>
      <c r="H14" s="313">
        <v>82</v>
      </c>
      <c r="I14" s="313">
        <v>25563</v>
      </c>
      <c r="J14" s="313">
        <v>41089</v>
      </c>
    </row>
    <row r="15" spans="1:10" ht="11.1" customHeight="1" x14ac:dyDescent="0.2">
      <c r="A15" s="14" t="s">
        <v>183</v>
      </c>
      <c r="B15" s="311">
        <v>17154</v>
      </c>
      <c r="C15" s="129">
        <v>5032</v>
      </c>
      <c r="D15" s="129">
        <v>5020</v>
      </c>
      <c r="E15" s="129">
        <v>6016</v>
      </c>
      <c r="F15" s="129">
        <v>937</v>
      </c>
      <c r="G15" s="129">
        <v>105</v>
      </c>
      <c r="H15" s="129">
        <v>44</v>
      </c>
      <c r="I15" s="129">
        <v>9857</v>
      </c>
      <c r="J15" s="129">
        <v>17280</v>
      </c>
    </row>
    <row r="16" spans="1:10" ht="11.1" customHeight="1" x14ac:dyDescent="0.2">
      <c r="A16" s="14" t="s">
        <v>184</v>
      </c>
      <c r="B16" s="311">
        <v>15518</v>
      </c>
      <c r="C16" s="129">
        <v>4726</v>
      </c>
      <c r="D16" s="129">
        <v>5093</v>
      </c>
      <c r="E16" s="129">
        <v>4805</v>
      </c>
      <c r="F16" s="129">
        <v>763</v>
      </c>
      <c r="G16" s="129">
        <v>104</v>
      </c>
      <c r="H16" s="129">
        <v>27</v>
      </c>
      <c r="I16" s="129">
        <v>8397</v>
      </c>
      <c r="J16" s="129">
        <v>14179</v>
      </c>
    </row>
    <row r="17" spans="1:10" ht="11.1" customHeight="1" x14ac:dyDescent="0.2">
      <c r="A17" s="14" t="s">
        <v>185</v>
      </c>
      <c r="B17" s="311">
        <v>64878</v>
      </c>
      <c r="C17" s="129">
        <v>15222</v>
      </c>
      <c r="D17" s="129">
        <v>26383</v>
      </c>
      <c r="E17" s="129">
        <v>20871</v>
      </c>
      <c r="F17" s="129">
        <v>2097</v>
      </c>
      <c r="G17" s="129">
        <v>220</v>
      </c>
      <c r="H17" s="129">
        <v>85</v>
      </c>
      <c r="I17" s="129">
        <v>35380</v>
      </c>
      <c r="J17" s="129">
        <v>54834</v>
      </c>
    </row>
    <row r="18" spans="1:10" ht="11.1" customHeight="1" x14ac:dyDescent="0.2">
      <c r="A18" s="14" t="s">
        <v>186</v>
      </c>
      <c r="B18" s="311">
        <v>20775</v>
      </c>
      <c r="C18" s="129">
        <v>5857</v>
      </c>
      <c r="D18" s="129">
        <v>6816</v>
      </c>
      <c r="E18" s="129">
        <v>6796</v>
      </c>
      <c r="F18" s="129">
        <v>1083</v>
      </c>
      <c r="G18" s="129">
        <v>152</v>
      </c>
      <c r="H18" s="129">
        <v>71</v>
      </c>
      <c r="I18" s="129">
        <v>11661</v>
      </c>
      <c r="J18" s="129">
        <v>19915</v>
      </c>
    </row>
    <row r="19" spans="1:10" ht="11.1" customHeight="1" x14ac:dyDescent="0.2">
      <c r="A19" s="14" t="s">
        <v>187</v>
      </c>
      <c r="B19" s="311">
        <v>45093</v>
      </c>
      <c r="C19" s="129">
        <v>11017</v>
      </c>
      <c r="D19" s="129">
        <v>17455</v>
      </c>
      <c r="E19" s="129">
        <v>14421</v>
      </c>
      <c r="F19" s="129">
        <v>1838</v>
      </c>
      <c r="G19" s="129">
        <v>256</v>
      </c>
      <c r="H19" s="129">
        <v>106</v>
      </c>
      <c r="I19" s="129">
        <v>25865</v>
      </c>
      <c r="J19" s="129">
        <v>41568</v>
      </c>
    </row>
    <row r="20" spans="1:10" ht="11.1" customHeight="1" x14ac:dyDescent="0.2">
      <c r="A20" s="14" t="s">
        <v>188</v>
      </c>
      <c r="B20" s="311">
        <v>29712</v>
      </c>
      <c r="C20" s="129">
        <v>7351</v>
      </c>
      <c r="D20" s="129">
        <v>11744</v>
      </c>
      <c r="E20" s="129">
        <v>9397</v>
      </c>
      <c r="F20" s="129">
        <v>1097</v>
      </c>
      <c r="G20" s="129">
        <v>100</v>
      </c>
      <c r="H20" s="129">
        <v>23</v>
      </c>
      <c r="I20" s="129">
        <v>16067</v>
      </c>
      <c r="J20" s="129">
        <v>25337</v>
      </c>
    </row>
    <row r="21" spans="1:10" ht="11.1" customHeight="1" x14ac:dyDescent="0.2">
      <c r="A21" s="14" t="s">
        <v>189</v>
      </c>
      <c r="B21" s="311">
        <v>12082</v>
      </c>
      <c r="C21" s="129">
        <v>2841</v>
      </c>
      <c r="D21" s="129">
        <v>5284</v>
      </c>
      <c r="E21" s="129">
        <v>3491</v>
      </c>
      <c r="F21" s="129">
        <v>409</v>
      </c>
      <c r="G21" s="129">
        <v>46</v>
      </c>
      <c r="H21" s="129">
        <v>11</v>
      </c>
      <c r="I21" s="129">
        <v>6647</v>
      </c>
      <c r="J21" s="129">
        <v>10148</v>
      </c>
    </row>
    <row r="22" spans="1:10" ht="11.1" customHeight="1" x14ac:dyDescent="0.2">
      <c r="A22" s="14" t="s">
        <v>190</v>
      </c>
      <c r="B22" s="311">
        <v>6052</v>
      </c>
      <c r="C22" s="129">
        <v>2137</v>
      </c>
      <c r="D22" s="129">
        <v>1799</v>
      </c>
      <c r="E22" s="129">
        <v>1746</v>
      </c>
      <c r="F22" s="129">
        <v>295</v>
      </c>
      <c r="G22" s="129">
        <v>56</v>
      </c>
      <c r="H22" s="129">
        <v>19</v>
      </c>
      <c r="I22" s="129">
        <v>2983</v>
      </c>
      <c r="J22" s="129">
        <v>5215</v>
      </c>
    </row>
    <row r="23" spans="1:10" ht="11.1" customHeight="1" x14ac:dyDescent="0.2">
      <c r="A23" s="14" t="s">
        <v>191</v>
      </c>
      <c r="B23" s="311">
        <v>15613</v>
      </c>
      <c r="C23" s="129">
        <v>3640</v>
      </c>
      <c r="D23" s="129">
        <v>7117</v>
      </c>
      <c r="E23" s="129">
        <v>4356</v>
      </c>
      <c r="F23" s="129">
        <v>449</v>
      </c>
      <c r="G23" s="129">
        <v>35</v>
      </c>
      <c r="H23" s="129">
        <v>16</v>
      </c>
      <c r="I23" s="129">
        <v>8409</v>
      </c>
      <c r="J23" s="129">
        <v>12422</v>
      </c>
    </row>
    <row r="24" spans="1:10" customFormat="1" ht="11.1" customHeight="1" x14ac:dyDescent="0.2">
      <c r="A24" s="14" t="s">
        <v>200</v>
      </c>
      <c r="B24" s="314">
        <v>11341</v>
      </c>
      <c r="C24" s="313">
        <v>2871</v>
      </c>
      <c r="D24" s="313">
        <v>3695</v>
      </c>
      <c r="E24" s="313">
        <v>3982</v>
      </c>
      <c r="F24" s="313">
        <v>677</v>
      </c>
      <c r="G24" s="313">
        <v>84</v>
      </c>
      <c r="H24" s="313">
        <v>32</v>
      </c>
      <c r="I24" s="313">
        <v>6729</v>
      </c>
      <c r="J24" s="313">
        <v>11611</v>
      </c>
    </row>
    <row r="25" spans="1:10" ht="11.1" customHeight="1" x14ac:dyDescent="0.2">
      <c r="A25" s="14" t="s">
        <v>192</v>
      </c>
      <c r="B25" s="311">
        <v>49451</v>
      </c>
      <c r="C25" s="129">
        <v>11909</v>
      </c>
      <c r="D25" s="129">
        <v>18579</v>
      </c>
      <c r="E25" s="129">
        <v>16730</v>
      </c>
      <c r="F25" s="129">
        <v>1971</v>
      </c>
      <c r="G25" s="129">
        <v>199</v>
      </c>
      <c r="H25" s="129">
        <v>63</v>
      </c>
      <c r="I25" s="129">
        <v>28700</v>
      </c>
      <c r="J25" s="129">
        <v>45954</v>
      </c>
    </row>
    <row r="26" spans="1:10" ht="18" customHeight="1" x14ac:dyDescent="0.2">
      <c r="A26" s="9" t="s">
        <v>213</v>
      </c>
      <c r="B26" s="312">
        <v>57729</v>
      </c>
      <c r="C26" s="134">
        <v>17924</v>
      </c>
      <c r="D26" s="134">
        <v>20231</v>
      </c>
      <c r="E26" s="134">
        <v>16618</v>
      </c>
      <c r="F26" s="134">
        <v>2412</v>
      </c>
      <c r="G26" s="134">
        <v>371</v>
      </c>
      <c r="H26" s="134">
        <v>173</v>
      </c>
      <c r="I26" s="134">
        <v>33073</v>
      </c>
      <c r="J26" s="134">
        <v>53503</v>
      </c>
    </row>
    <row r="27" spans="1:10" ht="11.1" customHeight="1" x14ac:dyDescent="0.2">
      <c r="A27" s="14" t="s">
        <v>4</v>
      </c>
      <c r="B27" s="311">
        <v>11124</v>
      </c>
      <c r="C27" s="129">
        <v>3723</v>
      </c>
      <c r="D27" s="129">
        <v>3746</v>
      </c>
      <c r="E27" s="129">
        <v>3102</v>
      </c>
      <c r="F27" s="129">
        <v>448</v>
      </c>
      <c r="G27" s="129">
        <v>72</v>
      </c>
      <c r="H27" s="129">
        <v>33</v>
      </c>
      <c r="I27" s="129">
        <v>6153</v>
      </c>
      <c r="J27" s="129">
        <v>10034</v>
      </c>
    </row>
    <row r="28" spans="1:10" ht="11.1" customHeight="1" x14ac:dyDescent="0.2">
      <c r="A28" s="14" t="s">
        <v>5</v>
      </c>
      <c r="B28" s="311">
        <v>3785</v>
      </c>
      <c r="C28" s="129">
        <v>1118</v>
      </c>
      <c r="D28" s="129">
        <v>1168</v>
      </c>
      <c r="E28" s="129">
        <v>1112</v>
      </c>
      <c r="F28" s="129">
        <v>303</v>
      </c>
      <c r="G28" s="129">
        <v>60</v>
      </c>
      <c r="H28" s="129">
        <v>24</v>
      </c>
      <c r="I28" s="129">
        <v>2221</v>
      </c>
      <c r="J28" s="129">
        <v>4007</v>
      </c>
    </row>
    <row r="29" spans="1:10" ht="11.1" customHeight="1" x14ac:dyDescent="0.2">
      <c r="A29" s="14" t="s">
        <v>6</v>
      </c>
      <c r="B29" s="311">
        <v>42820</v>
      </c>
      <c r="C29" s="129">
        <v>13083</v>
      </c>
      <c r="D29" s="129">
        <v>15317</v>
      </c>
      <c r="E29" s="129">
        <v>12404</v>
      </c>
      <c r="F29" s="129">
        <v>1661</v>
      </c>
      <c r="G29" s="129">
        <v>239</v>
      </c>
      <c r="H29" s="129">
        <v>116</v>
      </c>
      <c r="I29" s="129">
        <v>24699</v>
      </c>
      <c r="J29" s="129">
        <v>39462</v>
      </c>
    </row>
    <row r="30" spans="1:10" ht="18" customHeight="1" x14ac:dyDescent="0.2">
      <c r="A30" s="9" t="s">
        <v>214</v>
      </c>
      <c r="B30" s="312">
        <v>61366</v>
      </c>
      <c r="C30" s="134">
        <v>18516</v>
      </c>
      <c r="D30" s="134">
        <v>21046</v>
      </c>
      <c r="E30" s="134">
        <v>18754</v>
      </c>
      <c r="F30" s="134">
        <v>2416</v>
      </c>
      <c r="G30" s="134">
        <v>423</v>
      </c>
      <c r="H30" s="134">
        <v>211</v>
      </c>
      <c r="I30" s="134">
        <v>33507</v>
      </c>
      <c r="J30" s="134">
        <v>55731</v>
      </c>
    </row>
    <row r="31" spans="1:10" ht="11.1" customHeight="1" x14ac:dyDescent="0.2">
      <c r="A31" s="14" t="s">
        <v>7</v>
      </c>
      <c r="B31" s="311">
        <v>5977</v>
      </c>
      <c r="C31" s="129">
        <v>2050</v>
      </c>
      <c r="D31" s="129">
        <v>1887</v>
      </c>
      <c r="E31" s="129">
        <v>1689</v>
      </c>
      <c r="F31" s="129">
        <v>270</v>
      </c>
      <c r="G31" s="129">
        <v>55</v>
      </c>
      <c r="H31" s="129">
        <v>26</v>
      </c>
      <c r="I31" s="129">
        <v>2987</v>
      </c>
      <c r="J31" s="129">
        <v>5207</v>
      </c>
    </row>
    <row r="32" spans="1:10" ht="11.1" customHeight="1" x14ac:dyDescent="0.2">
      <c r="A32" s="14" t="s">
        <v>8</v>
      </c>
      <c r="B32" s="311">
        <v>39206</v>
      </c>
      <c r="C32" s="129">
        <v>11333</v>
      </c>
      <c r="D32" s="129">
        <v>13984</v>
      </c>
      <c r="E32" s="129">
        <v>12207</v>
      </c>
      <c r="F32" s="129">
        <v>1381</v>
      </c>
      <c r="G32" s="129">
        <v>206</v>
      </c>
      <c r="H32" s="129">
        <v>95</v>
      </c>
      <c r="I32" s="129">
        <v>21842</v>
      </c>
      <c r="J32" s="129">
        <v>35366</v>
      </c>
    </row>
    <row r="33" spans="1:10" ht="11.1" customHeight="1" x14ac:dyDescent="0.2">
      <c r="A33" s="14" t="s">
        <v>9</v>
      </c>
      <c r="B33" s="311">
        <v>3656</v>
      </c>
      <c r="C33" s="129">
        <v>1218</v>
      </c>
      <c r="D33" s="129">
        <v>1104</v>
      </c>
      <c r="E33" s="129">
        <v>1110</v>
      </c>
      <c r="F33" s="129">
        <v>162</v>
      </c>
      <c r="G33" s="129">
        <v>42</v>
      </c>
      <c r="H33" s="129">
        <v>20</v>
      </c>
      <c r="I33" s="129">
        <v>1889</v>
      </c>
      <c r="J33" s="129">
        <v>3358</v>
      </c>
    </row>
    <row r="34" spans="1:10" ht="11.1" customHeight="1" x14ac:dyDescent="0.2">
      <c r="A34" s="14" t="s">
        <v>10</v>
      </c>
      <c r="B34" s="311">
        <v>7789</v>
      </c>
      <c r="C34" s="129">
        <v>2397</v>
      </c>
      <c r="D34" s="129">
        <v>2556</v>
      </c>
      <c r="E34" s="129">
        <v>2344</v>
      </c>
      <c r="F34" s="129">
        <v>376</v>
      </c>
      <c r="G34" s="129">
        <v>72</v>
      </c>
      <c r="H34" s="129">
        <v>44</v>
      </c>
      <c r="I34" s="129">
        <v>4334</v>
      </c>
      <c r="J34" s="129">
        <v>7462</v>
      </c>
    </row>
    <row r="35" spans="1:10" ht="11.1" customHeight="1" x14ac:dyDescent="0.2">
      <c r="A35" s="14" t="s">
        <v>11</v>
      </c>
      <c r="B35" s="311">
        <v>4738</v>
      </c>
      <c r="C35" s="129">
        <v>1518</v>
      </c>
      <c r="D35" s="129">
        <v>1515</v>
      </c>
      <c r="E35" s="129">
        <v>1404</v>
      </c>
      <c r="F35" s="129">
        <v>227</v>
      </c>
      <c r="G35" s="129">
        <v>48</v>
      </c>
      <c r="H35" s="129">
        <v>26</v>
      </c>
      <c r="I35" s="129">
        <v>2455</v>
      </c>
      <c r="J35" s="129">
        <v>4338</v>
      </c>
    </row>
    <row r="36" spans="1:10" ht="18" customHeight="1" x14ac:dyDescent="0.2">
      <c r="A36" s="9" t="s">
        <v>215</v>
      </c>
      <c r="B36" s="312">
        <v>48916</v>
      </c>
      <c r="C36" s="134">
        <v>15791</v>
      </c>
      <c r="D36" s="134">
        <v>16549</v>
      </c>
      <c r="E36" s="134">
        <v>14143</v>
      </c>
      <c r="F36" s="134">
        <v>1961</v>
      </c>
      <c r="G36" s="134">
        <v>317</v>
      </c>
      <c r="H36" s="134">
        <v>155</v>
      </c>
      <c r="I36" s="134">
        <v>26685</v>
      </c>
      <c r="J36" s="134">
        <v>44034</v>
      </c>
    </row>
    <row r="37" spans="1:10" ht="11.1" customHeight="1" x14ac:dyDescent="0.2">
      <c r="A37" s="14" t="s">
        <v>12</v>
      </c>
      <c r="B37" s="311">
        <v>5606</v>
      </c>
      <c r="C37" s="129">
        <v>1984</v>
      </c>
      <c r="D37" s="129">
        <v>1837</v>
      </c>
      <c r="E37" s="129">
        <v>1533</v>
      </c>
      <c r="F37" s="129">
        <v>211</v>
      </c>
      <c r="G37" s="129">
        <v>34</v>
      </c>
      <c r="H37" s="129">
        <v>7</v>
      </c>
      <c r="I37" s="129">
        <v>3059</v>
      </c>
      <c r="J37" s="129">
        <v>4964</v>
      </c>
    </row>
    <row r="38" spans="1:10" ht="11.1" customHeight="1" x14ac:dyDescent="0.2">
      <c r="A38" s="14" t="s">
        <v>13</v>
      </c>
      <c r="B38" s="311">
        <v>8091</v>
      </c>
      <c r="C38" s="129">
        <v>2854</v>
      </c>
      <c r="D38" s="129">
        <v>2669</v>
      </c>
      <c r="E38" s="129">
        <v>2141</v>
      </c>
      <c r="F38" s="129">
        <v>343</v>
      </c>
      <c r="G38" s="129">
        <v>58</v>
      </c>
      <c r="H38" s="129">
        <v>26</v>
      </c>
      <c r="I38" s="129">
        <v>4385</v>
      </c>
      <c r="J38" s="129">
        <v>7204</v>
      </c>
    </row>
    <row r="39" spans="1:10" ht="11.1" customHeight="1" x14ac:dyDescent="0.2">
      <c r="A39" s="14" t="s">
        <v>14</v>
      </c>
      <c r="B39" s="311">
        <v>19881</v>
      </c>
      <c r="C39" s="129">
        <v>5790</v>
      </c>
      <c r="D39" s="129">
        <v>6971</v>
      </c>
      <c r="E39" s="129">
        <v>6168</v>
      </c>
      <c r="F39" s="129">
        <v>766</v>
      </c>
      <c r="G39" s="129">
        <v>117</v>
      </c>
      <c r="H39" s="129">
        <v>69</v>
      </c>
      <c r="I39" s="129">
        <v>11027</v>
      </c>
      <c r="J39" s="129">
        <v>18164</v>
      </c>
    </row>
    <row r="40" spans="1:10" ht="11.1" customHeight="1" x14ac:dyDescent="0.2">
      <c r="A40" s="14" t="s">
        <v>15</v>
      </c>
      <c r="B40" s="311">
        <v>3788</v>
      </c>
      <c r="C40" s="129">
        <v>1204</v>
      </c>
      <c r="D40" s="129">
        <v>1221</v>
      </c>
      <c r="E40" s="129">
        <v>1165</v>
      </c>
      <c r="F40" s="129">
        <v>159</v>
      </c>
      <c r="G40" s="129">
        <v>26</v>
      </c>
      <c r="H40" s="129">
        <v>13</v>
      </c>
      <c r="I40" s="129">
        <v>2055</v>
      </c>
      <c r="J40" s="129">
        <v>3482</v>
      </c>
    </row>
    <row r="41" spans="1:10" ht="11.1" customHeight="1" x14ac:dyDescent="0.2">
      <c r="A41" s="14" t="s">
        <v>16</v>
      </c>
      <c r="B41" s="311">
        <v>7438</v>
      </c>
      <c r="C41" s="129">
        <v>2525</v>
      </c>
      <c r="D41" s="129">
        <v>2472</v>
      </c>
      <c r="E41" s="129">
        <v>2051</v>
      </c>
      <c r="F41" s="129">
        <v>304</v>
      </c>
      <c r="G41" s="129">
        <v>59</v>
      </c>
      <c r="H41" s="129">
        <v>27</v>
      </c>
      <c r="I41" s="129">
        <v>4035</v>
      </c>
      <c r="J41" s="129">
        <v>6690</v>
      </c>
    </row>
    <row r="42" spans="1:10" ht="11.1" customHeight="1" x14ac:dyDescent="0.2">
      <c r="A42" s="14" t="s">
        <v>17</v>
      </c>
      <c r="B42" s="311">
        <v>4112</v>
      </c>
      <c r="C42" s="129">
        <v>1434</v>
      </c>
      <c r="D42" s="129">
        <v>1379</v>
      </c>
      <c r="E42" s="129">
        <v>1085</v>
      </c>
      <c r="F42" s="129">
        <v>178</v>
      </c>
      <c r="G42" s="129">
        <v>23</v>
      </c>
      <c r="H42" s="129">
        <v>13</v>
      </c>
      <c r="I42" s="129">
        <v>2124</v>
      </c>
      <c r="J42" s="129">
        <v>3530</v>
      </c>
    </row>
    <row r="43" spans="1:10" ht="18" customHeight="1" x14ac:dyDescent="0.2">
      <c r="A43" s="9" t="s">
        <v>216</v>
      </c>
      <c r="B43" s="312">
        <v>92316</v>
      </c>
      <c r="C43" s="134">
        <v>27831</v>
      </c>
      <c r="D43" s="134">
        <v>31271</v>
      </c>
      <c r="E43" s="134">
        <v>28534</v>
      </c>
      <c r="F43" s="134">
        <v>3788</v>
      </c>
      <c r="G43" s="134">
        <v>605</v>
      </c>
      <c r="H43" s="134">
        <v>287</v>
      </c>
      <c r="I43" s="134">
        <v>50930</v>
      </c>
      <c r="J43" s="134">
        <v>84724</v>
      </c>
    </row>
    <row r="44" spans="1:10" ht="11.1" customHeight="1" x14ac:dyDescent="0.2">
      <c r="A44" s="14" t="s">
        <v>18</v>
      </c>
      <c r="B44" s="311">
        <v>6807</v>
      </c>
      <c r="C44" s="129">
        <v>2424</v>
      </c>
      <c r="D44" s="129">
        <v>2115</v>
      </c>
      <c r="E44" s="129">
        <v>1883</v>
      </c>
      <c r="F44" s="129">
        <v>287</v>
      </c>
      <c r="G44" s="129">
        <v>64</v>
      </c>
      <c r="H44" s="129">
        <v>34</v>
      </c>
      <c r="I44" s="129">
        <v>3397</v>
      </c>
      <c r="J44" s="129">
        <v>5894</v>
      </c>
    </row>
    <row r="45" spans="1:10" ht="11.1" customHeight="1" x14ac:dyDescent="0.2">
      <c r="A45" s="14" t="s">
        <v>19</v>
      </c>
      <c r="B45" s="311">
        <v>5916</v>
      </c>
      <c r="C45" s="129">
        <v>1854</v>
      </c>
      <c r="D45" s="129">
        <v>1929</v>
      </c>
      <c r="E45" s="129">
        <v>1821</v>
      </c>
      <c r="F45" s="129">
        <v>256</v>
      </c>
      <c r="G45" s="129">
        <v>33</v>
      </c>
      <c r="H45" s="129">
        <v>23</v>
      </c>
      <c r="I45" s="129">
        <v>3219</v>
      </c>
      <c r="J45" s="129">
        <v>5415</v>
      </c>
    </row>
    <row r="46" spans="1:10" ht="11.1" customHeight="1" x14ac:dyDescent="0.2">
      <c r="A46" s="14" t="s">
        <v>20</v>
      </c>
      <c r="B46" s="311">
        <v>16021</v>
      </c>
      <c r="C46" s="129">
        <v>4945</v>
      </c>
      <c r="D46" s="129">
        <v>5723</v>
      </c>
      <c r="E46" s="129">
        <v>4689</v>
      </c>
      <c r="F46" s="129">
        <v>528</v>
      </c>
      <c r="G46" s="129">
        <v>92</v>
      </c>
      <c r="H46" s="129">
        <v>44</v>
      </c>
      <c r="I46" s="129">
        <v>8777</v>
      </c>
      <c r="J46" s="129">
        <v>14166</v>
      </c>
    </row>
    <row r="47" spans="1:10" ht="11.1" customHeight="1" x14ac:dyDescent="0.2">
      <c r="A47" s="14" t="s">
        <v>21</v>
      </c>
      <c r="B47" s="311">
        <v>8271</v>
      </c>
      <c r="C47" s="129">
        <v>2802</v>
      </c>
      <c r="D47" s="129">
        <v>2681</v>
      </c>
      <c r="E47" s="129">
        <v>2299</v>
      </c>
      <c r="F47" s="129">
        <v>362</v>
      </c>
      <c r="G47" s="129">
        <v>72</v>
      </c>
      <c r="H47" s="129">
        <v>55</v>
      </c>
      <c r="I47" s="129">
        <v>4451</v>
      </c>
      <c r="J47" s="129">
        <v>7570</v>
      </c>
    </row>
    <row r="48" spans="1:10" ht="11.1" customHeight="1" x14ac:dyDescent="0.2">
      <c r="A48" s="14" t="s">
        <v>22</v>
      </c>
      <c r="B48" s="311">
        <v>10574</v>
      </c>
      <c r="C48" s="129">
        <v>3156</v>
      </c>
      <c r="D48" s="129">
        <v>3354</v>
      </c>
      <c r="E48" s="129">
        <v>3309</v>
      </c>
      <c r="F48" s="129">
        <v>605</v>
      </c>
      <c r="G48" s="129">
        <v>113</v>
      </c>
      <c r="H48" s="129">
        <v>37</v>
      </c>
      <c r="I48" s="129">
        <v>5883</v>
      </c>
      <c r="J48" s="129">
        <v>10281</v>
      </c>
    </row>
    <row r="49" spans="1:10" ht="11.1" customHeight="1" x14ac:dyDescent="0.2">
      <c r="A49" s="14" t="s">
        <v>23</v>
      </c>
      <c r="B49" s="311">
        <v>3290</v>
      </c>
      <c r="C49" s="129">
        <v>1054</v>
      </c>
      <c r="D49" s="129">
        <v>1049</v>
      </c>
      <c r="E49" s="129">
        <v>1008</v>
      </c>
      <c r="F49" s="129">
        <v>148</v>
      </c>
      <c r="G49" s="129">
        <v>22</v>
      </c>
      <c r="H49" s="129">
        <v>9</v>
      </c>
      <c r="I49" s="129">
        <v>1766</v>
      </c>
      <c r="J49" s="129">
        <v>3011</v>
      </c>
    </row>
    <row r="50" spans="1:10" ht="11.1" customHeight="1" x14ac:dyDescent="0.2">
      <c r="A50" s="14" t="s">
        <v>24</v>
      </c>
      <c r="B50" s="311">
        <v>37608</v>
      </c>
      <c r="C50" s="129">
        <v>10263</v>
      </c>
      <c r="D50" s="129">
        <v>13154</v>
      </c>
      <c r="E50" s="129">
        <v>12469</v>
      </c>
      <c r="F50" s="129">
        <v>1462</v>
      </c>
      <c r="G50" s="129">
        <v>184</v>
      </c>
      <c r="H50" s="129">
        <v>76</v>
      </c>
      <c r="I50" s="129">
        <v>21513</v>
      </c>
      <c r="J50" s="129">
        <v>35162</v>
      </c>
    </row>
    <row r="51" spans="1:10" ht="11.1" customHeight="1" x14ac:dyDescent="0.2">
      <c r="A51" s="14" t="s">
        <v>25</v>
      </c>
      <c r="B51" s="311">
        <v>3829</v>
      </c>
      <c r="C51" s="129">
        <v>1333</v>
      </c>
      <c r="D51" s="129">
        <v>1266</v>
      </c>
      <c r="E51" s="129">
        <v>1056</v>
      </c>
      <c r="F51" s="129">
        <v>140</v>
      </c>
      <c r="G51" s="129">
        <v>25</v>
      </c>
      <c r="H51" s="129">
        <v>9</v>
      </c>
      <c r="I51" s="129">
        <v>1924</v>
      </c>
      <c r="J51" s="129">
        <v>3225</v>
      </c>
    </row>
    <row r="52" spans="1:10" ht="18" customHeight="1" x14ac:dyDescent="0.2">
      <c r="A52" s="9" t="s">
        <v>217</v>
      </c>
      <c r="B52" s="312">
        <v>62706</v>
      </c>
      <c r="C52" s="134">
        <v>19307</v>
      </c>
      <c r="D52" s="134">
        <v>21047</v>
      </c>
      <c r="E52" s="134">
        <v>19125</v>
      </c>
      <c r="F52" s="134">
        <v>2721</v>
      </c>
      <c r="G52" s="134">
        <v>359</v>
      </c>
      <c r="H52" s="134">
        <v>147</v>
      </c>
      <c r="I52" s="134">
        <v>34303</v>
      </c>
      <c r="J52" s="134">
        <v>56990</v>
      </c>
    </row>
    <row r="53" spans="1:10" ht="11.1" customHeight="1" x14ac:dyDescent="0.2">
      <c r="A53" s="14" t="s">
        <v>26</v>
      </c>
      <c r="B53" s="311">
        <v>9661</v>
      </c>
      <c r="C53" s="129">
        <v>3070</v>
      </c>
      <c r="D53" s="129">
        <v>3378</v>
      </c>
      <c r="E53" s="129">
        <v>2838</v>
      </c>
      <c r="F53" s="129">
        <v>318</v>
      </c>
      <c r="G53" s="129">
        <v>39</v>
      </c>
      <c r="H53" s="129">
        <v>18</v>
      </c>
      <c r="I53" s="129">
        <v>5288</v>
      </c>
      <c r="J53" s="129">
        <v>8460</v>
      </c>
    </row>
    <row r="54" spans="1:10" ht="11.1" customHeight="1" x14ac:dyDescent="0.2">
      <c r="A54" s="14" t="s">
        <v>27</v>
      </c>
      <c r="B54" s="311">
        <v>14013</v>
      </c>
      <c r="C54" s="129">
        <v>3855</v>
      </c>
      <c r="D54" s="129">
        <v>4549</v>
      </c>
      <c r="E54" s="129">
        <v>4508</v>
      </c>
      <c r="F54" s="129">
        <v>937</v>
      </c>
      <c r="G54" s="129">
        <v>123</v>
      </c>
      <c r="H54" s="129">
        <v>41</v>
      </c>
      <c r="I54" s="129">
        <v>7843</v>
      </c>
      <c r="J54" s="129">
        <v>13729</v>
      </c>
    </row>
    <row r="55" spans="1:10" ht="11.1" customHeight="1" x14ac:dyDescent="0.2">
      <c r="A55" s="14" t="s">
        <v>28</v>
      </c>
      <c r="B55" s="311">
        <v>10577</v>
      </c>
      <c r="C55" s="129">
        <v>3472</v>
      </c>
      <c r="D55" s="129">
        <v>3382</v>
      </c>
      <c r="E55" s="129">
        <v>3256</v>
      </c>
      <c r="F55" s="129">
        <v>397</v>
      </c>
      <c r="G55" s="129">
        <v>46</v>
      </c>
      <c r="H55" s="129">
        <v>24</v>
      </c>
      <c r="I55" s="129">
        <v>5602</v>
      </c>
      <c r="J55" s="129">
        <v>9402</v>
      </c>
    </row>
    <row r="56" spans="1:10" ht="11.1" customHeight="1" x14ac:dyDescent="0.2">
      <c r="A56" s="14" t="s">
        <v>29</v>
      </c>
      <c r="B56" s="311">
        <v>28455</v>
      </c>
      <c r="C56" s="129">
        <v>8910</v>
      </c>
      <c r="D56" s="129">
        <v>9738</v>
      </c>
      <c r="E56" s="129">
        <v>8523</v>
      </c>
      <c r="F56" s="129">
        <v>1069</v>
      </c>
      <c r="G56" s="129">
        <v>151</v>
      </c>
      <c r="H56" s="129">
        <v>64</v>
      </c>
      <c r="I56" s="129">
        <v>15570</v>
      </c>
      <c r="J56" s="129">
        <v>25399</v>
      </c>
    </row>
    <row r="57" spans="1:10" ht="18" customHeight="1" x14ac:dyDescent="0.2">
      <c r="A57" s="9" t="s">
        <v>218</v>
      </c>
      <c r="B57" s="312">
        <v>173129</v>
      </c>
      <c r="C57" s="134">
        <v>46586</v>
      </c>
      <c r="D57" s="134">
        <v>60100</v>
      </c>
      <c r="E57" s="134">
        <v>56525</v>
      </c>
      <c r="F57" s="134">
        <v>8389</v>
      </c>
      <c r="G57" s="134">
        <v>1095</v>
      </c>
      <c r="H57" s="134">
        <v>434</v>
      </c>
      <c r="I57" s="134">
        <v>99920</v>
      </c>
      <c r="J57" s="134">
        <v>166562</v>
      </c>
    </row>
    <row r="58" spans="1:10" ht="11.1" customHeight="1" x14ac:dyDescent="0.2">
      <c r="A58" s="14" t="s">
        <v>30</v>
      </c>
      <c r="B58" s="311">
        <v>4780</v>
      </c>
      <c r="C58" s="129">
        <v>1480</v>
      </c>
      <c r="D58" s="129">
        <v>1555</v>
      </c>
      <c r="E58" s="129">
        <v>1447</v>
      </c>
      <c r="F58" s="129">
        <v>249</v>
      </c>
      <c r="G58" s="129">
        <v>36</v>
      </c>
      <c r="H58" s="129">
        <v>13</v>
      </c>
      <c r="I58" s="129">
        <v>2594</v>
      </c>
      <c r="J58" s="129">
        <v>4445</v>
      </c>
    </row>
    <row r="59" spans="1:10" ht="11.1" customHeight="1" x14ac:dyDescent="0.2">
      <c r="A59" s="14" t="s">
        <v>31</v>
      </c>
      <c r="B59" s="311">
        <v>18070</v>
      </c>
      <c r="C59" s="129">
        <v>5216</v>
      </c>
      <c r="D59" s="129">
        <v>6135</v>
      </c>
      <c r="E59" s="129">
        <v>5835</v>
      </c>
      <c r="F59" s="129">
        <v>767</v>
      </c>
      <c r="G59" s="129">
        <v>87</v>
      </c>
      <c r="H59" s="129">
        <v>30</v>
      </c>
      <c r="I59" s="129">
        <v>9919</v>
      </c>
      <c r="J59" s="129">
        <v>16549</v>
      </c>
    </row>
    <row r="60" spans="1:10" ht="11.1" customHeight="1" x14ac:dyDescent="0.2">
      <c r="A60" s="14" t="s">
        <v>32</v>
      </c>
      <c r="B60" s="311">
        <v>4315</v>
      </c>
      <c r="C60" s="129">
        <v>1336</v>
      </c>
      <c r="D60" s="129">
        <v>1434</v>
      </c>
      <c r="E60" s="129">
        <v>1335</v>
      </c>
      <c r="F60" s="129">
        <v>179</v>
      </c>
      <c r="G60" s="129">
        <v>24</v>
      </c>
      <c r="H60" s="129">
        <v>7</v>
      </c>
      <c r="I60" s="129">
        <v>2412</v>
      </c>
      <c r="J60" s="129">
        <v>4011</v>
      </c>
    </row>
    <row r="61" spans="1:10" ht="11.1" customHeight="1" x14ac:dyDescent="0.2">
      <c r="A61" s="14" t="s">
        <v>33</v>
      </c>
      <c r="B61" s="311">
        <v>4722</v>
      </c>
      <c r="C61" s="129">
        <v>1343</v>
      </c>
      <c r="D61" s="129">
        <v>1589</v>
      </c>
      <c r="E61" s="129">
        <v>1454</v>
      </c>
      <c r="F61" s="129">
        <v>266</v>
      </c>
      <c r="G61" s="129">
        <v>45</v>
      </c>
      <c r="H61" s="129">
        <v>25</v>
      </c>
      <c r="I61" s="129">
        <v>2694</v>
      </c>
      <c r="J61" s="129">
        <v>4631</v>
      </c>
    </row>
    <row r="62" spans="1:10" ht="11.1" customHeight="1" x14ac:dyDescent="0.2">
      <c r="A62" s="14" t="s">
        <v>34</v>
      </c>
      <c r="B62" s="311">
        <v>11990</v>
      </c>
      <c r="C62" s="129">
        <v>3740</v>
      </c>
      <c r="D62" s="129">
        <v>4031</v>
      </c>
      <c r="E62" s="129">
        <v>3453</v>
      </c>
      <c r="F62" s="129">
        <v>602</v>
      </c>
      <c r="G62" s="129">
        <v>114</v>
      </c>
      <c r="H62" s="129">
        <v>50</v>
      </c>
      <c r="I62" s="129">
        <v>6753</v>
      </c>
      <c r="J62" s="129">
        <v>11384</v>
      </c>
    </row>
    <row r="63" spans="1:10" ht="11.1" customHeight="1" x14ac:dyDescent="0.2">
      <c r="A63" s="14" t="s">
        <v>35</v>
      </c>
      <c r="B63" s="311">
        <v>12941</v>
      </c>
      <c r="C63" s="129">
        <v>3184</v>
      </c>
      <c r="D63" s="129">
        <v>4011</v>
      </c>
      <c r="E63" s="129">
        <v>4310</v>
      </c>
      <c r="F63" s="129">
        <v>1218</v>
      </c>
      <c r="G63" s="129">
        <v>170</v>
      </c>
      <c r="H63" s="129">
        <v>48</v>
      </c>
      <c r="I63" s="129">
        <v>7660</v>
      </c>
      <c r="J63" s="129">
        <v>13986</v>
      </c>
    </row>
    <row r="64" spans="1:10" ht="11.1" customHeight="1" x14ac:dyDescent="0.2">
      <c r="A64" s="14" t="s">
        <v>36</v>
      </c>
      <c r="B64" s="311">
        <v>7932</v>
      </c>
      <c r="C64" s="129">
        <v>2222</v>
      </c>
      <c r="D64" s="129">
        <v>2529</v>
      </c>
      <c r="E64" s="129">
        <v>2563</v>
      </c>
      <c r="F64" s="129">
        <v>505</v>
      </c>
      <c r="G64" s="129">
        <v>70</v>
      </c>
      <c r="H64" s="129">
        <v>43</v>
      </c>
      <c r="I64" s="129">
        <v>4655</v>
      </c>
      <c r="J64" s="129">
        <v>8178</v>
      </c>
    </row>
    <row r="65" spans="1:10" ht="11.1" customHeight="1" x14ac:dyDescent="0.2">
      <c r="A65" s="14" t="s">
        <v>219</v>
      </c>
      <c r="B65" s="311">
        <v>87332</v>
      </c>
      <c r="C65" s="129">
        <v>22127</v>
      </c>
      <c r="D65" s="129">
        <v>32050</v>
      </c>
      <c r="E65" s="129">
        <v>29097</v>
      </c>
      <c r="F65" s="129">
        <v>3487</v>
      </c>
      <c r="G65" s="129">
        <v>408</v>
      </c>
      <c r="H65" s="129">
        <v>163</v>
      </c>
      <c r="I65" s="129">
        <v>51094</v>
      </c>
      <c r="J65" s="129">
        <v>82627</v>
      </c>
    </row>
    <row r="66" spans="1:10" ht="11.1" customHeight="1" x14ac:dyDescent="0.2">
      <c r="A66" s="14" t="s">
        <v>37</v>
      </c>
      <c r="B66" s="311">
        <v>5206</v>
      </c>
      <c r="C66" s="129">
        <v>1597</v>
      </c>
      <c r="D66" s="129">
        <v>1696</v>
      </c>
      <c r="E66" s="129">
        <v>1573</v>
      </c>
      <c r="F66" s="129">
        <v>282</v>
      </c>
      <c r="G66" s="129">
        <v>36</v>
      </c>
      <c r="H66" s="129">
        <v>22</v>
      </c>
      <c r="I66" s="129">
        <v>2947</v>
      </c>
      <c r="J66" s="129">
        <v>5038</v>
      </c>
    </row>
    <row r="67" spans="1:10" ht="11.1" customHeight="1" x14ac:dyDescent="0.2">
      <c r="A67" s="14" t="s">
        <v>38</v>
      </c>
      <c r="B67" s="311">
        <v>2589</v>
      </c>
      <c r="C67" s="129">
        <v>694</v>
      </c>
      <c r="D67" s="129">
        <v>865</v>
      </c>
      <c r="E67" s="129">
        <v>895</v>
      </c>
      <c r="F67" s="129">
        <v>114</v>
      </c>
      <c r="G67" s="129">
        <v>16</v>
      </c>
      <c r="H67" s="129">
        <v>5</v>
      </c>
      <c r="I67" s="129">
        <v>1485</v>
      </c>
      <c r="J67" s="129">
        <v>2473</v>
      </c>
    </row>
    <row r="68" spans="1:10" ht="11.1" customHeight="1" x14ac:dyDescent="0.2">
      <c r="A68" s="14" t="s">
        <v>39</v>
      </c>
      <c r="B68" s="311">
        <v>8274</v>
      </c>
      <c r="C68" s="129">
        <v>2193</v>
      </c>
      <c r="D68" s="129">
        <v>2678</v>
      </c>
      <c r="E68" s="129">
        <v>2950</v>
      </c>
      <c r="F68" s="129">
        <v>409</v>
      </c>
      <c r="G68" s="129">
        <v>31</v>
      </c>
      <c r="H68" s="129">
        <v>13</v>
      </c>
      <c r="I68" s="129">
        <v>4928</v>
      </c>
      <c r="J68" s="129">
        <v>8308</v>
      </c>
    </row>
    <row r="69" spans="1:10" ht="11.1" customHeight="1" x14ac:dyDescent="0.2">
      <c r="A69" s="14" t="s">
        <v>40</v>
      </c>
      <c r="B69" s="311">
        <v>4978</v>
      </c>
      <c r="C69" s="129">
        <v>1454</v>
      </c>
      <c r="D69" s="129">
        <v>1527</v>
      </c>
      <c r="E69" s="129">
        <v>1613</v>
      </c>
      <c r="F69" s="129">
        <v>311</v>
      </c>
      <c r="G69" s="129">
        <v>58</v>
      </c>
      <c r="H69" s="129">
        <v>15</v>
      </c>
      <c r="I69" s="129">
        <v>2779</v>
      </c>
      <c r="J69" s="129">
        <v>4932</v>
      </c>
    </row>
    <row r="70" spans="1:10" ht="18" customHeight="1" x14ac:dyDescent="0.2">
      <c r="A70" s="9" t="s">
        <v>220</v>
      </c>
      <c r="B70" s="312">
        <v>99064</v>
      </c>
      <c r="C70" s="134">
        <v>28337</v>
      </c>
      <c r="D70" s="134">
        <v>33352</v>
      </c>
      <c r="E70" s="134">
        <v>32096</v>
      </c>
      <c r="F70" s="134">
        <v>4480</v>
      </c>
      <c r="G70" s="134">
        <v>579</v>
      </c>
      <c r="H70" s="134">
        <v>220</v>
      </c>
      <c r="I70" s="134">
        <v>55741</v>
      </c>
      <c r="J70" s="134">
        <v>93118</v>
      </c>
    </row>
    <row r="71" spans="1:10" ht="11.1" customHeight="1" x14ac:dyDescent="0.2">
      <c r="A71" s="14" t="s">
        <v>41</v>
      </c>
      <c r="B71" s="311">
        <v>14526</v>
      </c>
      <c r="C71" s="129">
        <v>3923</v>
      </c>
      <c r="D71" s="129">
        <v>4890</v>
      </c>
      <c r="E71" s="129">
        <v>4821</v>
      </c>
      <c r="F71" s="129">
        <v>750</v>
      </c>
      <c r="G71" s="129">
        <v>114</v>
      </c>
      <c r="H71" s="129">
        <v>28</v>
      </c>
      <c r="I71" s="129">
        <v>8186</v>
      </c>
      <c r="J71" s="129">
        <v>13804</v>
      </c>
    </row>
    <row r="72" spans="1:10" ht="11.1" customHeight="1" x14ac:dyDescent="0.2">
      <c r="A72" s="14" t="s">
        <v>42</v>
      </c>
      <c r="B72" s="311">
        <v>3544</v>
      </c>
      <c r="C72" s="129">
        <v>1104</v>
      </c>
      <c r="D72" s="129">
        <v>1186</v>
      </c>
      <c r="E72" s="129">
        <v>1051</v>
      </c>
      <c r="F72" s="129">
        <v>164</v>
      </c>
      <c r="G72" s="129">
        <v>30</v>
      </c>
      <c r="H72" s="129">
        <v>9</v>
      </c>
      <c r="I72" s="129">
        <v>1910</v>
      </c>
      <c r="J72" s="129">
        <v>3205</v>
      </c>
    </row>
    <row r="73" spans="1:10" ht="11.1" customHeight="1" x14ac:dyDescent="0.2">
      <c r="A73" s="14" t="s">
        <v>43</v>
      </c>
      <c r="B73" s="311">
        <v>6306</v>
      </c>
      <c r="C73" s="129">
        <v>1958</v>
      </c>
      <c r="D73" s="129">
        <v>1889</v>
      </c>
      <c r="E73" s="129">
        <v>2006</v>
      </c>
      <c r="F73" s="129">
        <v>396</v>
      </c>
      <c r="G73" s="129">
        <v>39</v>
      </c>
      <c r="H73" s="129">
        <v>18</v>
      </c>
      <c r="I73" s="129">
        <v>3503</v>
      </c>
      <c r="J73" s="129">
        <v>6110</v>
      </c>
    </row>
    <row r="74" spans="1:10" ht="11.1" customHeight="1" x14ac:dyDescent="0.2">
      <c r="A74" s="14" t="s">
        <v>44</v>
      </c>
      <c r="B74" s="311">
        <v>17742</v>
      </c>
      <c r="C74" s="129">
        <v>5046</v>
      </c>
      <c r="D74" s="129">
        <v>6096</v>
      </c>
      <c r="E74" s="129">
        <v>5793</v>
      </c>
      <c r="F74" s="129">
        <v>674</v>
      </c>
      <c r="G74" s="129">
        <v>87</v>
      </c>
      <c r="H74" s="129">
        <v>46</v>
      </c>
      <c r="I74" s="129">
        <v>9957</v>
      </c>
      <c r="J74" s="129">
        <v>16499</v>
      </c>
    </row>
    <row r="75" spans="1:10" ht="11.1" customHeight="1" x14ac:dyDescent="0.2">
      <c r="A75" s="14" t="s">
        <v>45</v>
      </c>
      <c r="B75" s="311">
        <v>25678</v>
      </c>
      <c r="C75" s="129">
        <v>7559</v>
      </c>
      <c r="D75" s="129">
        <v>8947</v>
      </c>
      <c r="E75" s="129">
        <v>8058</v>
      </c>
      <c r="F75" s="129">
        <v>944</v>
      </c>
      <c r="G75" s="129">
        <v>113</v>
      </c>
      <c r="H75" s="129">
        <v>57</v>
      </c>
      <c r="I75" s="129">
        <v>14241</v>
      </c>
      <c r="J75" s="129">
        <v>23273</v>
      </c>
    </row>
    <row r="76" spans="1:10" ht="11.1" customHeight="1" x14ac:dyDescent="0.2">
      <c r="A76" s="14" t="s">
        <v>46</v>
      </c>
      <c r="B76" s="311">
        <v>19767</v>
      </c>
      <c r="C76" s="129">
        <v>5300</v>
      </c>
      <c r="D76" s="129">
        <v>6402</v>
      </c>
      <c r="E76" s="129">
        <v>6842</v>
      </c>
      <c r="F76" s="129">
        <v>1073</v>
      </c>
      <c r="G76" s="129">
        <v>112</v>
      </c>
      <c r="H76" s="129">
        <v>38</v>
      </c>
      <c r="I76" s="129">
        <v>11572</v>
      </c>
      <c r="J76" s="129">
        <v>19589</v>
      </c>
    </row>
    <row r="77" spans="1:10" ht="11.1" customHeight="1" x14ac:dyDescent="0.2">
      <c r="A77" s="14" t="s">
        <v>47</v>
      </c>
      <c r="B77" s="311">
        <v>11501</v>
      </c>
      <c r="C77" s="129">
        <v>3447</v>
      </c>
      <c r="D77" s="129">
        <v>3942</v>
      </c>
      <c r="E77" s="129">
        <v>3525</v>
      </c>
      <c r="F77" s="129">
        <v>479</v>
      </c>
      <c r="G77" s="129">
        <v>84</v>
      </c>
      <c r="H77" s="129">
        <v>24</v>
      </c>
      <c r="I77" s="129">
        <v>6372</v>
      </c>
      <c r="J77" s="129">
        <v>10638</v>
      </c>
    </row>
    <row r="78" spans="1:10" ht="18" customHeight="1" x14ac:dyDescent="0.2">
      <c r="A78" s="9" t="s">
        <v>221</v>
      </c>
      <c r="B78" s="312">
        <v>97423</v>
      </c>
      <c r="C78" s="134">
        <v>29746</v>
      </c>
      <c r="D78" s="134">
        <v>30998</v>
      </c>
      <c r="E78" s="134">
        <v>31142</v>
      </c>
      <c r="F78" s="134">
        <v>4758</v>
      </c>
      <c r="G78" s="134">
        <v>620</v>
      </c>
      <c r="H78" s="134">
        <v>159</v>
      </c>
      <c r="I78" s="134">
        <v>52749</v>
      </c>
      <c r="J78" s="134">
        <v>89737</v>
      </c>
    </row>
    <row r="79" spans="1:10" ht="11.1" customHeight="1" x14ac:dyDescent="0.2">
      <c r="A79" s="14" t="s">
        <v>48</v>
      </c>
      <c r="B79" s="311">
        <v>9690</v>
      </c>
      <c r="C79" s="129">
        <v>3115</v>
      </c>
      <c r="D79" s="129">
        <v>3135</v>
      </c>
      <c r="E79" s="129">
        <v>2883</v>
      </c>
      <c r="F79" s="129">
        <v>468</v>
      </c>
      <c r="G79" s="129">
        <v>71</v>
      </c>
      <c r="H79" s="129">
        <v>18</v>
      </c>
      <c r="I79" s="129">
        <v>5020</v>
      </c>
      <c r="J79" s="129">
        <v>8541</v>
      </c>
    </row>
    <row r="80" spans="1:10" ht="11.1" customHeight="1" x14ac:dyDescent="0.2">
      <c r="A80" s="14" t="s">
        <v>49</v>
      </c>
      <c r="B80" s="311">
        <v>6096</v>
      </c>
      <c r="C80" s="129">
        <v>2291</v>
      </c>
      <c r="D80" s="129">
        <v>1842</v>
      </c>
      <c r="E80" s="129">
        <v>1635</v>
      </c>
      <c r="F80" s="129">
        <v>259</v>
      </c>
      <c r="G80" s="129">
        <v>55</v>
      </c>
      <c r="H80" s="129">
        <v>14</v>
      </c>
      <c r="I80" s="129">
        <v>2776</v>
      </c>
      <c r="J80" s="129">
        <v>4845</v>
      </c>
    </row>
    <row r="81" spans="1:10" ht="11.1" customHeight="1" x14ac:dyDescent="0.2">
      <c r="A81" s="14" t="s">
        <v>50</v>
      </c>
      <c r="B81" s="311">
        <v>4694</v>
      </c>
      <c r="C81" s="129">
        <v>1694</v>
      </c>
      <c r="D81" s="129">
        <v>1428</v>
      </c>
      <c r="E81" s="129">
        <v>1296</v>
      </c>
      <c r="F81" s="129">
        <v>229</v>
      </c>
      <c r="G81" s="129">
        <v>37</v>
      </c>
      <c r="H81" s="129">
        <v>10</v>
      </c>
      <c r="I81" s="129">
        <v>2266</v>
      </c>
      <c r="J81" s="129">
        <v>3928</v>
      </c>
    </row>
    <row r="82" spans="1:10" ht="11.1" customHeight="1" x14ac:dyDescent="0.2">
      <c r="A82" s="14" t="s">
        <v>51</v>
      </c>
      <c r="B82" s="311">
        <v>5998</v>
      </c>
      <c r="C82" s="129">
        <v>1948</v>
      </c>
      <c r="D82" s="129">
        <v>1734</v>
      </c>
      <c r="E82" s="129">
        <v>1922</v>
      </c>
      <c r="F82" s="129">
        <v>331</v>
      </c>
      <c r="G82" s="129">
        <v>46</v>
      </c>
      <c r="H82" s="129">
        <v>17</v>
      </c>
      <c r="I82" s="129">
        <v>3101</v>
      </c>
      <c r="J82" s="129">
        <v>5510</v>
      </c>
    </row>
    <row r="83" spans="1:10" ht="11.1" customHeight="1" x14ac:dyDescent="0.2">
      <c r="A83" s="14" t="s">
        <v>52</v>
      </c>
      <c r="B83" s="311">
        <v>25291</v>
      </c>
      <c r="C83" s="129">
        <v>7285</v>
      </c>
      <c r="D83" s="129">
        <v>7745</v>
      </c>
      <c r="E83" s="129">
        <v>8693</v>
      </c>
      <c r="F83" s="129">
        <v>1386</v>
      </c>
      <c r="G83" s="129">
        <v>154</v>
      </c>
      <c r="H83" s="129">
        <v>28</v>
      </c>
      <c r="I83" s="129">
        <v>14267</v>
      </c>
      <c r="J83" s="129">
        <v>24590</v>
      </c>
    </row>
    <row r="84" spans="1:10" ht="11.1" customHeight="1" x14ac:dyDescent="0.2">
      <c r="A84" s="14" t="s">
        <v>53</v>
      </c>
      <c r="B84" s="311">
        <v>4973</v>
      </c>
      <c r="C84" s="129">
        <v>1589</v>
      </c>
      <c r="D84" s="129">
        <v>1306</v>
      </c>
      <c r="E84" s="129">
        <v>1689</v>
      </c>
      <c r="F84" s="129">
        <v>331</v>
      </c>
      <c r="G84" s="129">
        <v>45</v>
      </c>
      <c r="H84" s="129">
        <v>13</v>
      </c>
      <c r="I84" s="129">
        <v>2566</v>
      </c>
      <c r="J84" s="129">
        <v>4704</v>
      </c>
    </row>
    <row r="85" spans="1:10" ht="11.1" customHeight="1" x14ac:dyDescent="0.2">
      <c r="A85" s="14" t="s">
        <v>54</v>
      </c>
      <c r="B85" s="311">
        <v>4075</v>
      </c>
      <c r="C85" s="129">
        <v>1099</v>
      </c>
      <c r="D85" s="129">
        <v>1163</v>
      </c>
      <c r="E85" s="129">
        <v>1485</v>
      </c>
      <c r="F85" s="129">
        <v>287</v>
      </c>
      <c r="G85" s="129">
        <v>33</v>
      </c>
      <c r="H85" s="129">
        <v>8</v>
      </c>
      <c r="I85" s="129">
        <v>2431</v>
      </c>
      <c r="J85" s="129">
        <v>4366</v>
      </c>
    </row>
    <row r="86" spans="1:10" ht="11.1" customHeight="1" x14ac:dyDescent="0.2">
      <c r="A86" s="14" t="s">
        <v>55</v>
      </c>
      <c r="B86" s="311">
        <v>36606</v>
      </c>
      <c r="C86" s="129">
        <v>10725</v>
      </c>
      <c r="D86" s="129">
        <v>12645</v>
      </c>
      <c r="E86" s="129">
        <v>11539</v>
      </c>
      <c r="F86" s="129">
        <v>1467</v>
      </c>
      <c r="G86" s="129">
        <v>179</v>
      </c>
      <c r="H86" s="129">
        <v>51</v>
      </c>
      <c r="I86" s="129">
        <v>20322</v>
      </c>
      <c r="J86" s="129">
        <v>33253</v>
      </c>
    </row>
    <row r="87" spans="1:10" ht="18" customHeight="1" x14ac:dyDescent="0.2">
      <c r="A87" s="9" t="s">
        <v>222</v>
      </c>
      <c r="B87" s="312">
        <v>57537</v>
      </c>
      <c r="C87" s="134">
        <v>18774</v>
      </c>
      <c r="D87" s="134">
        <v>18902</v>
      </c>
      <c r="E87" s="134">
        <v>17236</v>
      </c>
      <c r="F87" s="134">
        <v>2240</v>
      </c>
      <c r="G87" s="134">
        <v>300</v>
      </c>
      <c r="H87" s="134">
        <v>85</v>
      </c>
      <c r="I87" s="134">
        <v>29613</v>
      </c>
      <c r="J87" s="134">
        <v>49319</v>
      </c>
    </row>
    <row r="88" spans="1:10" ht="11.1" customHeight="1" x14ac:dyDescent="0.2">
      <c r="A88" s="14" t="s">
        <v>56</v>
      </c>
      <c r="B88" s="311">
        <v>29074</v>
      </c>
      <c r="C88" s="129">
        <v>8793</v>
      </c>
      <c r="D88" s="129">
        <v>10262</v>
      </c>
      <c r="E88" s="129">
        <v>9033</v>
      </c>
      <c r="F88" s="129">
        <v>867</v>
      </c>
      <c r="G88" s="129">
        <v>102</v>
      </c>
      <c r="H88" s="129">
        <v>17</v>
      </c>
      <c r="I88" s="129">
        <v>15708</v>
      </c>
      <c r="J88" s="129">
        <v>25024</v>
      </c>
    </row>
    <row r="89" spans="1:10" ht="11.1" customHeight="1" x14ac:dyDescent="0.2">
      <c r="A89" s="14" t="s">
        <v>57</v>
      </c>
      <c r="B89" s="311">
        <v>5002</v>
      </c>
      <c r="C89" s="129">
        <v>1569</v>
      </c>
      <c r="D89" s="129">
        <v>1564</v>
      </c>
      <c r="E89" s="129">
        <v>1551</v>
      </c>
      <c r="F89" s="129">
        <v>259</v>
      </c>
      <c r="G89" s="129">
        <v>39</v>
      </c>
      <c r="H89" s="129">
        <v>20</v>
      </c>
      <c r="I89" s="129">
        <v>2611</v>
      </c>
      <c r="J89" s="129">
        <v>4626</v>
      </c>
    </row>
    <row r="90" spans="1:10" ht="11.1" customHeight="1" x14ac:dyDescent="0.2">
      <c r="A90" s="14" t="s">
        <v>58</v>
      </c>
      <c r="B90" s="311">
        <v>4433</v>
      </c>
      <c r="C90" s="129">
        <v>1689</v>
      </c>
      <c r="D90" s="129">
        <v>1333</v>
      </c>
      <c r="E90" s="129">
        <v>1198</v>
      </c>
      <c r="F90" s="129">
        <v>181</v>
      </c>
      <c r="G90" s="129">
        <v>23</v>
      </c>
      <c r="H90" s="129">
        <v>9</v>
      </c>
      <c r="I90" s="129">
        <v>2046</v>
      </c>
      <c r="J90" s="129">
        <v>3514</v>
      </c>
    </row>
    <row r="91" spans="1:10" ht="11.1" customHeight="1" x14ac:dyDescent="0.2">
      <c r="A91" s="14" t="s">
        <v>59</v>
      </c>
      <c r="B91" s="311">
        <v>4957</v>
      </c>
      <c r="C91" s="129">
        <v>1870</v>
      </c>
      <c r="D91" s="129">
        <v>1437</v>
      </c>
      <c r="E91" s="129">
        <v>1395</v>
      </c>
      <c r="F91" s="129">
        <v>210</v>
      </c>
      <c r="G91" s="129">
        <v>38</v>
      </c>
      <c r="H91" s="129">
        <v>7</v>
      </c>
      <c r="I91" s="129">
        <v>2293</v>
      </c>
      <c r="J91" s="129">
        <v>3988</v>
      </c>
    </row>
    <row r="92" spans="1:10" ht="11.1" customHeight="1" x14ac:dyDescent="0.2">
      <c r="A92" s="14" t="s">
        <v>60</v>
      </c>
      <c r="B92" s="311">
        <v>4623</v>
      </c>
      <c r="C92" s="129">
        <v>1752</v>
      </c>
      <c r="D92" s="129">
        <v>1389</v>
      </c>
      <c r="E92" s="129">
        <v>1231</v>
      </c>
      <c r="F92" s="129">
        <v>224</v>
      </c>
      <c r="G92" s="129">
        <v>20</v>
      </c>
      <c r="H92" s="129">
        <v>7</v>
      </c>
      <c r="I92" s="129">
        <v>2094</v>
      </c>
      <c r="J92" s="129">
        <v>3656</v>
      </c>
    </row>
    <row r="93" spans="1:10" ht="11.1" customHeight="1" x14ac:dyDescent="0.2">
      <c r="A93" s="14" t="s">
        <v>61</v>
      </c>
      <c r="B93" s="311">
        <v>9448</v>
      </c>
      <c r="C93" s="129">
        <v>3101</v>
      </c>
      <c r="D93" s="129">
        <v>2917</v>
      </c>
      <c r="E93" s="129">
        <v>2828</v>
      </c>
      <c r="F93" s="129">
        <v>499</v>
      </c>
      <c r="G93" s="129">
        <v>78</v>
      </c>
      <c r="H93" s="129">
        <v>25</v>
      </c>
      <c r="I93" s="129">
        <v>4861</v>
      </c>
      <c r="J93" s="129">
        <v>8511</v>
      </c>
    </row>
    <row r="94" spans="1:10" ht="18" customHeight="1" x14ac:dyDescent="0.2">
      <c r="A94" s="9" t="s">
        <v>223</v>
      </c>
      <c r="B94" s="312">
        <v>62761</v>
      </c>
      <c r="C94" s="134">
        <v>19868</v>
      </c>
      <c r="D94" s="134">
        <v>20031</v>
      </c>
      <c r="E94" s="134">
        <v>19196</v>
      </c>
      <c r="F94" s="134">
        <v>3090</v>
      </c>
      <c r="G94" s="134">
        <v>448</v>
      </c>
      <c r="H94" s="134">
        <v>128</v>
      </c>
      <c r="I94" s="134">
        <v>33875</v>
      </c>
      <c r="J94" s="134">
        <v>57723</v>
      </c>
    </row>
    <row r="95" spans="1:10" ht="11.1" customHeight="1" x14ac:dyDescent="0.2">
      <c r="A95" s="14" t="s">
        <v>62</v>
      </c>
      <c r="B95" s="311">
        <v>13258</v>
      </c>
      <c r="C95" s="129">
        <v>4646</v>
      </c>
      <c r="D95" s="129">
        <v>4107</v>
      </c>
      <c r="E95" s="129">
        <v>3768</v>
      </c>
      <c r="F95" s="129">
        <v>623</v>
      </c>
      <c r="G95" s="129">
        <v>93</v>
      </c>
      <c r="H95" s="129">
        <v>21</v>
      </c>
      <c r="I95" s="129">
        <v>6682</v>
      </c>
      <c r="J95" s="129">
        <v>11412</v>
      </c>
    </row>
    <row r="96" spans="1:10" ht="11.1" customHeight="1" x14ac:dyDescent="0.2">
      <c r="A96" s="14" t="s">
        <v>63</v>
      </c>
      <c r="B96" s="311">
        <v>32499</v>
      </c>
      <c r="C96" s="129">
        <v>9455</v>
      </c>
      <c r="D96" s="129">
        <v>10434</v>
      </c>
      <c r="E96" s="129">
        <v>10471</v>
      </c>
      <c r="F96" s="129">
        <v>1807</v>
      </c>
      <c r="G96" s="129">
        <v>249</v>
      </c>
      <c r="H96" s="129">
        <v>83</v>
      </c>
      <c r="I96" s="129">
        <v>18518</v>
      </c>
      <c r="J96" s="129">
        <v>31845</v>
      </c>
    </row>
    <row r="97" spans="1:10" ht="11.1" customHeight="1" x14ac:dyDescent="0.2">
      <c r="A97" s="14" t="s">
        <v>64</v>
      </c>
      <c r="B97" s="311">
        <v>17004</v>
      </c>
      <c r="C97" s="129">
        <v>5767</v>
      </c>
      <c r="D97" s="129">
        <v>5490</v>
      </c>
      <c r="E97" s="129">
        <v>4957</v>
      </c>
      <c r="F97" s="129">
        <v>660</v>
      </c>
      <c r="G97" s="129">
        <v>106</v>
      </c>
      <c r="H97" s="129">
        <v>24</v>
      </c>
      <c r="I97" s="129">
        <v>8675</v>
      </c>
      <c r="J97" s="129">
        <v>14466</v>
      </c>
    </row>
    <row r="98" spans="1:10" ht="18" customHeight="1" x14ac:dyDescent="0.2">
      <c r="A98" s="9" t="s">
        <v>224</v>
      </c>
      <c r="B98" s="312">
        <v>60374</v>
      </c>
      <c r="C98" s="134">
        <v>24313</v>
      </c>
      <c r="D98" s="134">
        <v>18455</v>
      </c>
      <c r="E98" s="134">
        <v>15425</v>
      </c>
      <c r="F98" s="134">
        <v>1814</v>
      </c>
      <c r="G98" s="134">
        <v>278</v>
      </c>
      <c r="H98" s="134">
        <v>89</v>
      </c>
      <c r="I98" s="134">
        <v>28695</v>
      </c>
      <c r="J98" s="134">
        <v>46765</v>
      </c>
    </row>
    <row r="99" spans="1:10" ht="11.1" customHeight="1" x14ac:dyDescent="0.2">
      <c r="A99" s="14" t="s">
        <v>65</v>
      </c>
      <c r="B99" s="311">
        <v>6215</v>
      </c>
      <c r="C99" s="129">
        <v>2626</v>
      </c>
      <c r="D99" s="129">
        <v>1726</v>
      </c>
      <c r="E99" s="129">
        <v>1649</v>
      </c>
      <c r="F99" s="129">
        <v>172</v>
      </c>
      <c r="G99" s="129">
        <v>24</v>
      </c>
      <c r="H99" s="129">
        <v>18</v>
      </c>
      <c r="I99" s="129">
        <v>2927</v>
      </c>
      <c r="J99" s="129">
        <v>4882</v>
      </c>
    </row>
    <row r="100" spans="1:10" ht="11.1" customHeight="1" x14ac:dyDescent="0.2">
      <c r="A100" s="14" t="s">
        <v>66</v>
      </c>
      <c r="B100" s="311">
        <v>3008</v>
      </c>
      <c r="C100" s="129">
        <v>1288</v>
      </c>
      <c r="D100" s="129">
        <v>852</v>
      </c>
      <c r="E100" s="129">
        <v>776</v>
      </c>
      <c r="F100" s="129">
        <v>83</v>
      </c>
      <c r="G100" s="129">
        <v>7</v>
      </c>
      <c r="H100" s="129">
        <v>2</v>
      </c>
      <c r="I100" s="129">
        <v>1355</v>
      </c>
      <c r="J100" s="129">
        <v>2235</v>
      </c>
    </row>
    <row r="101" spans="1:10" ht="11.1" customHeight="1" x14ac:dyDescent="0.2">
      <c r="A101" s="14" t="s">
        <v>67</v>
      </c>
      <c r="B101" s="311">
        <v>3834</v>
      </c>
      <c r="C101" s="129">
        <v>1782</v>
      </c>
      <c r="D101" s="129">
        <v>1078</v>
      </c>
      <c r="E101" s="129">
        <v>805</v>
      </c>
      <c r="F101" s="129">
        <v>140</v>
      </c>
      <c r="G101" s="129">
        <v>19</v>
      </c>
      <c r="H101" s="129">
        <v>10</v>
      </c>
      <c r="I101" s="129">
        <v>1589</v>
      </c>
      <c r="J101" s="129">
        <v>2674</v>
      </c>
    </row>
    <row r="102" spans="1:10" ht="11.1" customHeight="1" x14ac:dyDescent="0.2">
      <c r="A102" s="14" t="s">
        <v>68</v>
      </c>
      <c r="B102" s="311">
        <v>4686</v>
      </c>
      <c r="C102" s="129">
        <v>2261</v>
      </c>
      <c r="D102" s="129">
        <v>1273</v>
      </c>
      <c r="E102" s="129">
        <v>1005</v>
      </c>
      <c r="F102" s="129">
        <v>132</v>
      </c>
      <c r="G102" s="129">
        <v>11</v>
      </c>
      <c r="H102" s="129">
        <v>4</v>
      </c>
      <c r="I102" s="129">
        <v>1847</v>
      </c>
      <c r="J102" s="129">
        <v>3034</v>
      </c>
    </row>
    <row r="103" spans="1:10" ht="11.1" customHeight="1" x14ac:dyDescent="0.2">
      <c r="A103" s="14" t="s">
        <v>69</v>
      </c>
      <c r="B103" s="311">
        <v>5779</v>
      </c>
      <c r="C103" s="129">
        <v>2665</v>
      </c>
      <c r="D103" s="129">
        <v>1617</v>
      </c>
      <c r="E103" s="129">
        <v>1311</v>
      </c>
      <c r="F103" s="129">
        <v>155</v>
      </c>
      <c r="G103" s="129">
        <v>27</v>
      </c>
      <c r="H103" s="129">
        <v>4</v>
      </c>
      <c r="I103" s="129">
        <v>2445</v>
      </c>
      <c r="J103" s="129">
        <v>3988</v>
      </c>
    </row>
    <row r="104" spans="1:10" ht="11.1" customHeight="1" x14ac:dyDescent="0.2">
      <c r="A104" s="14" t="s">
        <v>70</v>
      </c>
      <c r="B104" s="311">
        <v>4124</v>
      </c>
      <c r="C104" s="129">
        <v>1815</v>
      </c>
      <c r="D104" s="129">
        <v>1170</v>
      </c>
      <c r="E104" s="129">
        <v>1005</v>
      </c>
      <c r="F104" s="129">
        <v>117</v>
      </c>
      <c r="G104" s="129">
        <v>13</v>
      </c>
      <c r="H104" s="129">
        <v>4</v>
      </c>
      <c r="I104" s="129">
        <v>1843</v>
      </c>
      <c r="J104" s="129">
        <v>3046</v>
      </c>
    </row>
    <row r="105" spans="1:10" ht="11.1" customHeight="1" x14ac:dyDescent="0.2">
      <c r="A105" s="14" t="s">
        <v>71</v>
      </c>
      <c r="B105" s="311">
        <v>10194</v>
      </c>
      <c r="C105" s="129">
        <v>4464</v>
      </c>
      <c r="D105" s="129">
        <v>3013</v>
      </c>
      <c r="E105" s="129">
        <v>2438</v>
      </c>
      <c r="F105" s="129">
        <v>240</v>
      </c>
      <c r="G105" s="129">
        <v>34</v>
      </c>
      <c r="H105" s="129">
        <v>5</v>
      </c>
      <c r="I105" s="129">
        <v>4573</v>
      </c>
      <c r="J105" s="129">
        <v>7347</v>
      </c>
    </row>
    <row r="106" spans="1:10" ht="11.1" customHeight="1" x14ac:dyDescent="0.2">
      <c r="A106" s="14" t="s">
        <v>72</v>
      </c>
      <c r="B106" s="311">
        <v>22534</v>
      </c>
      <c r="C106" s="129">
        <v>7412</v>
      </c>
      <c r="D106" s="129">
        <v>7726</v>
      </c>
      <c r="E106" s="129">
        <v>6436</v>
      </c>
      <c r="F106" s="129">
        <v>775</v>
      </c>
      <c r="G106" s="129">
        <v>143</v>
      </c>
      <c r="H106" s="129">
        <v>42</v>
      </c>
      <c r="I106" s="129">
        <v>12116</v>
      </c>
      <c r="J106" s="129">
        <v>19559</v>
      </c>
    </row>
    <row r="107" spans="1:10" ht="18" customHeight="1" x14ac:dyDescent="0.2">
      <c r="A107" s="9" t="s">
        <v>225</v>
      </c>
      <c r="B107" s="312">
        <v>88511</v>
      </c>
      <c r="C107" s="134">
        <v>26913</v>
      </c>
      <c r="D107" s="134">
        <v>28857</v>
      </c>
      <c r="E107" s="134">
        <v>28468</v>
      </c>
      <c r="F107" s="134">
        <v>3712</v>
      </c>
      <c r="G107" s="134">
        <v>442</v>
      </c>
      <c r="H107" s="134">
        <v>119</v>
      </c>
      <c r="I107" s="134">
        <v>48438</v>
      </c>
      <c r="J107" s="134">
        <v>80546</v>
      </c>
    </row>
    <row r="108" spans="1:10" ht="11.1" customHeight="1" x14ac:dyDescent="0.2">
      <c r="A108" s="14" t="s">
        <v>73</v>
      </c>
      <c r="B108" s="311">
        <v>14169</v>
      </c>
      <c r="C108" s="129">
        <v>4364</v>
      </c>
      <c r="D108" s="129">
        <v>4394</v>
      </c>
      <c r="E108" s="129">
        <v>4606</v>
      </c>
      <c r="F108" s="129">
        <v>691</v>
      </c>
      <c r="G108" s="129">
        <v>90</v>
      </c>
      <c r="H108" s="129">
        <v>24</v>
      </c>
      <c r="I108" s="129">
        <v>7798</v>
      </c>
      <c r="J108" s="129">
        <v>13250</v>
      </c>
    </row>
    <row r="109" spans="1:10" ht="11.1" customHeight="1" x14ac:dyDescent="0.2">
      <c r="A109" s="14" t="s">
        <v>74</v>
      </c>
      <c r="B109" s="311">
        <v>3651</v>
      </c>
      <c r="C109" s="129">
        <v>1275</v>
      </c>
      <c r="D109" s="129">
        <v>1115</v>
      </c>
      <c r="E109" s="129">
        <v>1067</v>
      </c>
      <c r="F109" s="129">
        <v>167</v>
      </c>
      <c r="G109" s="129">
        <v>23</v>
      </c>
      <c r="H109" s="129">
        <v>4</v>
      </c>
      <c r="I109" s="129">
        <v>1867</v>
      </c>
      <c r="J109" s="129">
        <v>3204</v>
      </c>
    </row>
    <row r="110" spans="1:10" ht="11.1" customHeight="1" x14ac:dyDescent="0.2">
      <c r="A110" s="14" t="s">
        <v>75</v>
      </c>
      <c r="B110" s="311">
        <v>4864</v>
      </c>
      <c r="C110" s="129">
        <v>1951</v>
      </c>
      <c r="D110" s="129">
        <v>1417</v>
      </c>
      <c r="E110" s="129">
        <v>1266</v>
      </c>
      <c r="F110" s="129">
        <v>194</v>
      </c>
      <c r="G110" s="129">
        <v>29</v>
      </c>
      <c r="H110" s="129">
        <v>7</v>
      </c>
      <c r="I110" s="129">
        <v>2065</v>
      </c>
      <c r="J110" s="129">
        <v>3570</v>
      </c>
    </row>
    <row r="111" spans="1:10" ht="11.1" customHeight="1" x14ac:dyDescent="0.2">
      <c r="A111" s="14" t="s">
        <v>226</v>
      </c>
      <c r="B111" s="311">
        <v>51809</v>
      </c>
      <c r="C111" s="129">
        <v>14133</v>
      </c>
      <c r="D111" s="129">
        <v>17708</v>
      </c>
      <c r="E111" s="129">
        <v>17605</v>
      </c>
      <c r="F111" s="129">
        <v>2064</v>
      </c>
      <c r="G111" s="129">
        <v>233</v>
      </c>
      <c r="H111" s="129">
        <v>66</v>
      </c>
      <c r="I111" s="129">
        <v>29985</v>
      </c>
      <c r="J111" s="129">
        <v>49107</v>
      </c>
    </row>
    <row r="112" spans="1:10" ht="11.1" customHeight="1" x14ac:dyDescent="0.2">
      <c r="A112" s="14" t="s">
        <v>76</v>
      </c>
      <c r="B112" s="311">
        <v>2497</v>
      </c>
      <c r="C112" s="129">
        <v>893</v>
      </c>
      <c r="D112" s="129">
        <v>780</v>
      </c>
      <c r="E112" s="129">
        <v>717</v>
      </c>
      <c r="F112" s="129">
        <v>94</v>
      </c>
      <c r="G112" s="129">
        <v>9</v>
      </c>
      <c r="H112" s="129">
        <v>4</v>
      </c>
      <c r="I112" s="129">
        <v>1282</v>
      </c>
      <c r="J112" s="129">
        <v>2137</v>
      </c>
    </row>
    <row r="113" spans="1:10" ht="11.1" customHeight="1" x14ac:dyDescent="0.2">
      <c r="A113" s="14" t="s">
        <v>77</v>
      </c>
      <c r="B113" s="311">
        <v>3926</v>
      </c>
      <c r="C113" s="129">
        <v>1568</v>
      </c>
      <c r="D113" s="129">
        <v>1106</v>
      </c>
      <c r="E113" s="129">
        <v>1067</v>
      </c>
      <c r="F113" s="129">
        <v>167</v>
      </c>
      <c r="G113" s="129">
        <v>13</v>
      </c>
      <c r="H113" s="129">
        <v>5</v>
      </c>
      <c r="I113" s="129">
        <v>1800</v>
      </c>
      <c r="J113" s="129">
        <v>3047</v>
      </c>
    </row>
    <row r="114" spans="1:10" ht="11.1" customHeight="1" x14ac:dyDescent="0.2">
      <c r="A114" s="14" t="s">
        <v>78</v>
      </c>
      <c r="B114" s="311">
        <v>7595</v>
      </c>
      <c r="C114" s="129">
        <v>2729</v>
      </c>
      <c r="D114" s="129">
        <v>2337</v>
      </c>
      <c r="E114" s="129">
        <v>2140</v>
      </c>
      <c r="F114" s="129">
        <v>335</v>
      </c>
      <c r="G114" s="129">
        <v>45</v>
      </c>
      <c r="H114" s="129">
        <v>9</v>
      </c>
      <c r="I114" s="129">
        <v>3641</v>
      </c>
      <c r="J114" s="129">
        <v>6231</v>
      </c>
    </row>
    <row r="115" spans="1:10" ht="18" customHeight="1" x14ac:dyDescent="0.2">
      <c r="A115" s="9" t="s">
        <v>227</v>
      </c>
      <c r="B115" s="312">
        <v>69311</v>
      </c>
      <c r="C115" s="134">
        <v>26339</v>
      </c>
      <c r="D115" s="134">
        <v>20919</v>
      </c>
      <c r="E115" s="134">
        <v>19533</v>
      </c>
      <c r="F115" s="134">
        <v>2201</v>
      </c>
      <c r="G115" s="134">
        <v>253</v>
      </c>
      <c r="H115" s="134">
        <v>66</v>
      </c>
      <c r="I115" s="134">
        <v>33923</v>
      </c>
      <c r="J115" s="134">
        <v>55933</v>
      </c>
    </row>
    <row r="116" spans="1:10" ht="11.1" customHeight="1" x14ac:dyDescent="0.2">
      <c r="A116" s="14" t="s">
        <v>79</v>
      </c>
      <c r="B116" s="311">
        <v>7923</v>
      </c>
      <c r="C116" s="129">
        <v>3563</v>
      </c>
      <c r="D116" s="129">
        <v>2059</v>
      </c>
      <c r="E116" s="129">
        <v>2050</v>
      </c>
      <c r="F116" s="129">
        <v>224</v>
      </c>
      <c r="G116" s="129">
        <v>21</v>
      </c>
      <c r="H116" s="129">
        <v>6</v>
      </c>
      <c r="I116" s="129">
        <v>3536</v>
      </c>
      <c r="J116" s="129">
        <v>5904</v>
      </c>
    </row>
    <row r="117" spans="1:10" ht="11.1" customHeight="1" x14ac:dyDescent="0.2">
      <c r="A117" s="14" t="s">
        <v>80</v>
      </c>
      <c r="B117" s="311">
        <v>21609</v>
      </c>
      <c r="C117" s="129">
        <v>7462</v>
      </c>
      <c r="D117" s="129">
        <v>7009</v>
      </c>
      <c r="E117" s="129">
        <v>6360</v>
      </c>
      <c r="F117" s="129">
        <v>681</v>
      </c>
      <c r="G117" s="129">
        <v>80</v>
      </c>
      <c r="H117" s="129">
        <v>17</v>
      </c>
      <c r="I117" s="129">
        <v>11174</v>
      </c>
      <c r="J117" s="129">
        <v>18127</v>
      </c>
    </row>
    <row r="118" spans="1:10" ht="11.1" customHeight="1" x14ac:dyDescent="0.2">
      <c r="A118" s="14" t="s">
        <v>81</v>
      </c>
      <c r="B118" s="311">
        <v>17679</v>
      </c>
      <c r="C118" s="129">
        <v>6337</v>
      </c>
      <c r="D118" s="129">
        <v>5390</v>
      </c>
      <c r="E118" s="129">
        <v>5238</v>
      </c>
      <c r="F118" s="129">
        <v>611</v>
      </c>
      <c r="G118" s="129">
        <v>74</v>
      </c>
      <c r="H118" s="129">
        <v>29</v>
      </c>
      <c r="I118" s="129">
        <v>8968</v>
      </c>
      <c r="J118" s="129">
        <v>14976</v>
      </c>
    </row>
    <row r="119" spans="1:10" ht="11.1" customHeight="1" x14ac:dyDescent="0.2">
      <c r="A119" s="14" t="s">
        <v>82</v>
      </c>
      <c r="B119" s="311">
        <v>4207</v>
      </c>
      <c r="C119" s="129">
        <v>2043</v>
      </c>
      <c r="D119" s="129">
        <v>1142</v>
      </c>
      <c r="E119" s="129">
        <v>898</v>
      </c>
      <c r="F119" s="129">
        <v>110</v>
      </c>
      <c r="G119" s="129">
        <v>13</v>
      </c>
      <c r="H119" s="129">
        <v>1</v>
      </c>
      <c r="I119" s="129">
        <v>1562</v>
      </c>
      <c r="J119" s="129">
        <v>2603</v>
      </c>
    </row>
    <row r="120" spans="1:10" ht="11.1" customHeight="1" x14ac:dyDescent="0.2">
      <c r="A120" s="14" t="s">
        <v>83</v>
      </c>
      <c r="B120" s="311">
        <v>7715</v>
      </c>
      <c r="C120" s="129">
        <v>3208</v>
      </c>
      <c r="D120" s="129">
        <v>2253</v>
      </c>
      <c r="E120" s="129">
        <v>1978</v>
      </c>
      <c r="F120" s="129">
        <v>243</v>
      </c>
      <c r="G120" s="129">
        <v>29</v>
      </c>
      <c r="H120" s="129">
        <v>4</v>
      </c>
      <c r="I120" s="129">
        <v>3627</v>
      </c>
      <c r="J120" s="129">
        <v>5937</v>
      </c>
    </row>
    <row r="121" spans="1:10" ht="11.1" customHeight="1" x14ac:dyDescent="0.2">
      <c r="A121" s="14" t="s">
        <v>84</v>
      </c>
      <c r="B121" s="311">
        <v>10178</v>
      </c>
      <c r="C121" s="129">
        <v>3726</v>
      </c>
      <c r="D121" s="129">
        <v>3066</v>
      </c>
      <c r="E121" s="129">
        <v>3009</v>
      </c>
      <c r="F121" s="129">
        <v>332</v>
      </c>
      <c r="G121" s="129">
        <v>36</v>
      </c>
      <c r="H121" s="129">
        <v>9</v>
      </c>
      <c r="I121" s="129">
        <v>5056</v>
      </c>
      <c r="J121" s="129">
        <v>8386</v>
      </c>
    </row>
    <row r="122" spans="1:10" ht="18" customHeight="1" x14ac:dyDescent="0.2">
      <c r="A122" s="9" t="s">
        <v>228</v>
      </c>
      <c r="B122" s="312">
        <v>44391</v>
      </c>
      <c r="C122" s="134">
        <v>16551</v>
      </c>
      <c r="D122" s="134">
        <v>14153</v>
      </c>
      <c r="E122" s="134">
        <v>12167</v>
      </c>
      <c r="F122" s="134">
        <v>1289</v>
      </c>
      <c r="G122" s="134">
        <v>147</v>
      </c>
      <c r="H122" s="134">
        <v>84</v>
      </c>
      <c r="I122" s="134">
        <v>22233</v>
      </c>
      <c r="J122" s="134">
        <v>35821</v>
      </c>
    </row>
    <row r="123" spans="1:10" ht="11.1" customHeight="1" x14ac:dyDescent="0.2">
      <c r="A123" s="14" t="s">
        <v>85</v>
      </c>
      <c r="B123" s="311">
        <v>16720</v>
      </c>
      <c r="C123" s="129">
        <v>5169</v>
      </c>
      <c r="D123" s="129">
        <v>5797</v>
      </c>
      <c r="E123" s="129">
        <v>5135</v>
      </c>
      <c r="F123" s="129">
        <v>510</v>
      </c>
      <c r="G123" s="129">
        <v>66</v>
      </c>
      <c r="H123" s="129">
        <v>43</v>
      </c>
      <c r="I123" s="129">
        <v>9285</v>
      </c>
      <c r="J123" s="129">
        <v>15045</v>
      </c>
    </row>
    <row r="124" spans="1:10" ht="11.1" customHeight="1" x14ac:dyDescent="0.2">
      <c r="A124" s="14" t="s">
        <v>86</v>
      </c>
      <c r="B124" s="311">
        <v>7209</v>
      </c>
      <c r="C124" s="129">
        <v>3025</v>
      </c>
      <c r="D124" s="129">
        <v>2003</v>
      </c>
      <c r="E124" s="129">
        <v>1941</v>
      </c>
      <c r="F124" s="129">
        <v>215</v>
      </c>
      <c r="G124" s="129">
        <v>20</v>
      </c>
      <c r="H124" s="129">
        <v>5</v>
      </c>
      <c r="I124" s="129">
        <v>3278</v>
      </c>
      <c r="J124" s="129">
        <v>5404</v>
      </c>
    </row>
    <row r="125" spans="1:10" ht="11.1" customHeight="1" x14ac:dyDescent="0.2">
      <c r="A125" s="14" t="s">
        <v>87</v>
      </c>
      <c r="B125" s="311">
        <v>7076</v>
      </c>
      <c r="C125" s="129">
        <v>2357</v>
      </c>
      <c r="D125" s="129">
        <v>2216</v>
      </c>
      <c r="E125" s="129">
        <v>2141</v>
      </c>
      <c r="F125" s="129">
        <v>314</v>
      </c>
      <c r="G125" s="129">
        <v>31</v>
      </c>
      <c r="H125" s="129">
        <v>17</v>
      </c>
      <c r="I125" s="129">
        <v>3874</v>
      </c>
      <c r="J125" s="129">
        <v>6443</v>
      </c>
    </row>
    <row r="126" spans="1:10" ht="11.1" customHeight="1" x14ac:dyDescent="0.2">
      <c r="A126" s="14" t="s">
        <v>88</v>
      </c>
      <c r="B126" s="311">
        <v>13386</v>
      </c>
      <c r="C126" s="129">
        <v>6000</v>
      </c>
      <c r="D126" s="129">
        <v>4137</v>
      </c>
      <c r="E126" s="129">
        <v>2950</v>
      </c>
      <c r="F126" s="129">
        <v>250</v>
      </c>
      <c r="G126" s="129">
        <v>30</v>
      </c>
      <c r="H126" s="129">
        <v>19</v>
      </c>
      <c r="I126" s="129">
        <v>5796</v>
      </c>
      <c r="J126" s="129">
        <v>8929</v>
      </c>
    </row>
    <row r="127" spans="1:10" ht="18" customHeight="1" x14ac:dyDescent="0.2">
      <c r="A127" s="9" t="s">
        <v>229</v>
      </c>
      <c r="B127" s="312">
        <v>43054</v>
      </c>
      <c r="C127" s="134">
        <v>18460</v>
      </c>
      <c r="D127" s="134">
        <v>13698</v>
      </c>
      <c r="E127" s="134">
        <v>10002</v>
      </c>
      <c r="F127" s="134">
        <v>767</v>
      </c>
      <c r="G127" s="134">
        <v>93</v>
      </c>
      <c r="H127" s="134">
        <v>34</v>
      </c>
      <c r="I127" s="134">
        <v>18815</v>
      </c>
      <c r="J127" s="134">
        <v>29166</v>
      </c>
    </row>
    <row r="128" spans="1:10" ht="11.1" customHeight="1" x14ac:dyDescent="0.2">
      <c r="A128" s="14" t="s">
        <v>89</v>
      </c>
      <c r="B128" s="311">
        <v>4951</v>
      </c>
      <c r="C128" s="129">
        <v>2265</v>
      </c>
      <c r="D128" s="129">
        <v>1454</v>
      </c>
      <c r="E128" s="129">
        <v>1093</v>
      </c>
      <c r="F128" s="129">
        <v>117</v>
      </c>
      <c r="G128" s="129">
        <v>15</v>
      </c>
      <c r="H128" s="129">
        <v>7</v>
      </c>
      <c r="I128" s="129">
        <v>2058</v>
      </c>
      <c r="J128" s="129">
        <v>3324</v>
      </c>
    </row>
    <row r="129" spans="1:10" ht="11.1" customHeight="1" x14ac:dyDescent="0.2">
      <c r="A129" s="14" t="s">
        <v>90</v>
      </c>
      <c r="B129" s="311">
        <v>20502</v>
      </c>
      <c r="C129" s="129">
        <v>8042</v>
      </c>
      <c r="D129" s="129">
        <v>6942</v>
      </c>
      <c r="E129" s="129">
        <v>5085</v>
      </c>
      <c r="F129" s="129">
        <v>380</v>
      </c>
      <c r="G129" s="129">
        <v>43</v>
      </c>
      <c r="H129" s="129">
        <v>10</v>
      </c>
      <c r="I129" s="129">
        <v>9567</v>
      </c>
      <c r="J129" s="129">
        <v>14743</v>
      </c>
    </row>
    <row r="130" spans="1:10" ht="11.1" customHeight="1" x14ac:dyDescent="0.2">
      <c r="A130" s="14" t="s">
        <v>91</v>
      </c>
      <c r="B130" s="311">
        <v>11746</v>
      </c>
      <c r="C130" s="129">
        <v>5488</v>
      </c>
      <c r="D130" s="129">
        <v>3655</v>
      </c>
      <c r="E130" s="129">
        <v>2419</v>
      </c>
      <c r="F130" s="129">
        <v>149</v>
      </c>
      <c r="G130" s="129">
        <v>23</v>
      </c>
      <c r="H130" s="129">
        <v>12</v>
      </c>
      <c r="I130" s="129">
        <v>4729</v>
      </c>
      <c r="J130" s="129">
        <v>7152</v>
      </c>
    </row>
    <row r="131" spans="1:10" ht="11.1" customHeight="1" x14ac:dyDescent="0.2">
      <c r="A131" s="14" t="s">
        <v>92</v>
      </c>
      <c r="B131" s="311">
        <v>5855</v>
      </c>
      <c r="C131" s="129">
        <v>2665</v>
      </c>
      <c r="D131" s="129">
        <v>1647</v>
      </c>
      <c r="E131" s="129">
        <v>1405</v>
      </c>
      <c r="F131" s="129">
        <v>121</v>
      </c>
      <c r="G131" s="129">
        <v>12</v>
      </c>
      <c r="H131" s="129">
        <v>5</v>
      </c>
      <c r="I131" s="129">
        <v>2461</v>
      </c>
      <c r="J131" s="129">
        <v>3947</v>
      </c>
    </row>
    <row r="132" spans="1:10" ht="18" customHeight="1" x14ac:dyDescent="0.2">
      <c r="A132" s="9" t="s">
        <v>230</v>
      </c>
      <c r="B132" s="312">
        <v>91131</v>
      </c>
      <c r="C132" s="134">
        <v>26344</v>
      </c>
      <c r="D132" s="134">
        <v>26351</v>
      </c>
      <c r="E132" s="134">
        <v>30796</v>
      </c>
      <c r="F132" s="134">
        <v>6316</v>
      </c>
      <c r="G132" s="134">
        <v>991</v>
      </c>
      <c r="H132" s="134">
        <v>333</v>
      </c>
      <c r="I132" s="134">
        <v>50392</v>
      </c>
      <c r="J132" s="134">
        <v>90789</v>
      </c>
    </row>
    <row r="133" spans="1:10" ht="11.1" customHeight="1" x14ac:dyDescent="0.2">
      <c r="A133" s="14" t="s">
        <v>93</v>
      </c>
      <c r="B133" s="311">
        <v>5868</v>
      </c>
      <c r="C133" s="129">
        <v>1878</v>
      </c>
      <c r="D133" s="129">
        <v>1675</v>
      </c>
      <c r="E133" s="129">
        <v>2012</v>
      </c>
      <c r="F133" s="129">
        <v>273</v>
      </c>
      <c r="G133" s="129">
        <v>23</v>
      </c>
      <c r="H133" s="129">
        <v>7</v>
      </c>
      <c r="I133" s="129">
        <v>3123</v>
      </c>
      <c r="J133" s="129">
        <v>5478</v>
      </c>
    </row>
    <row r="134" spans="1:10" ht="11.1" customHeight="1" x14ac:dyDescent="0.2">
      <c r="A134" s="14" t="s">
        <v>94</v>
      </c>
      <c r="B134" s="311">
        <v>8689</v>
      </c>
      <c r="C134" s="129">
        <v>2812</v>
      </c>
      <c r="D134" s="129">
        <v>2597</v>
      </c>
      <c r="E134" s="129">
        <v>2854</v>
      </c>
      <c r="F134" s="129">
        <v>390</v>
      </c>
      <c r="G134" s="129">
        <v>29</v>
      </c>
      <c r="H134" s="129">
        <v>7</v>
      </c>
      <c r="I134" s="129">
        <v>4482</v>
      </c>
      <c r="J134" s="129">
        <v>7723</v>
      </c>
    </row>
    <row r="135" spans="1:10" ht="11.1" customHeight="1" x14ac:dyDescent="0.2">
      <c r="A135" s="14" t="s">
        <v>95</v>
      </c>
      <c r="B135" s="311">
        <v>4234</v>
      </c>
      <c r="C135" s="129">
        <v>1532</v>
      </c>
      <c r="D135" s="129">
        <v>1274</v>
      </c>
      <c r="E135" s="129">
        <v>1263</v>
      </c>
      <c r="F135" s="129">
        <v>149</v>
      </c>
      <c r="G135" s="129">
        <v>15</v>
      </c>
      <c r="H135" s="129">
        <v>1</v>
      </c>
      <c r="I135" s="129">
        <v>2070</v>
      </c>
      <c r="J135" s="129">
        <v>3461</v>
      </c>
    </row>
    <row r="136" spans="1:10" ht="11.1" customHeight="1" x14ac:dyDescent="0.2">
      <c r="A136" s="14" t="s">
        <v>96</v>
      </c>
      <c r="B136" s="311">
        <v>5798</v>
      </c>
      <c r="C136" s="129">
        <v>1707</v>
      </c>
      <c r="D136" s="129">
        <v>1573</v>
      </c>
      <c r="E136" s="129">
        <v>1994</v>
      </c>
      <c r="F136" s="129">
        <v>474</v>
      </c>
      <c r="G136" s="129">
        <v>40</v>
      </c>
      <c r="H136" s="129">
        <v>10</v>
      </c>
      <c r="I136" s="129">
        <v>3171</v>
      </c>
      <c r="J136" s="129">
        <v>5786</v>
      </c>
    </row>
    <row r="137" spans="1:10" ht="11.1" customHeight="1" x14ac:dyDescent="0.2">
      <c r="A137" s="14" t="s">
        <v>97</v>
      </c>
      <c r="B137" s="311">
        <v>9689</v>
      </c>
      <c r="C137" s="129">
        <v>3221</v>
      </c>
      <c r="D137" s="129">
        <v>2880</v>
      </c>
      <c r="E137" s="129">
        <v>3186</v>
      </c>
      <c r="F137" s="129">
        <v>360</v>
      </c>
      <c r="G137" s="129">
        <v>34</v>
      </c>
      <c r="H137" s="129">
        <v>8</v>
      </c>
      <c r="I137" s="129">
        <v>4882</v>
      </c>
      <c r="J137" s="129">
        <v>8341</v>
      </c>
    </row>
    <row r="138" spans="1:10" ht="11.1" customHeight="1" x14ac:dyDescent="0.2">
      <c r="A138" s="14" t="s">
        <v>98</v>
      </c>
      <c r="B138" s="311">
        <v>8804</v>
      </c>
      <c r="C138" s="129">
        <v>2311</v>
      </c>
      <c r="D138" s="129">
        <v>2490</v>
      </c>
      <c r="E138" s="129">
        <v>3275</v>
      </c>
      <c r="F138" s="129">
        <v>661</v>
      </c>
      <c r="G138" s="129">
        <v>57</v>
      </c>
      <c r="H138" s="129">
        <v>10</v>
      </c>
      <c r="I138" s="129">
        <v>5216</v>
      </c>
      <c r="J138" s="129">
        <v>9278</v>
      </c>
    </row>
    <row r="139" spans="1:10" ht="11.1" customHeight="1" x14ac:dyDescent="0.2">
      <c r="A139" s="14" t="s">
        <v>99</v>
      </c>
      <c r="B139" s="311">
        <v>11309</v>
      </c>
      <c r="C139" s="129">
        <v>2732</v>
      </c>
      <c r="D139" s="129">
        <v>2891</v>
      </c>
      <c r="E139" s="129">
        <v>3704</v>
      </c>
      <c r="F139" s="129">
        <v>1588</v>
      </c>
      <c r="G139" s="129">
        <v>303</v>
      </c>
      <c r="H139" s="129">
        <v>91</v>
      </c>
      <c r="I139" s="129">
        <v>6868</v>
      </c>
      <c r="J139" s="129">
        <v>13654</v>
      </c>
    </row>
    <row r="140" spans="1:10" ht="11.1" customHeight="1" x14ac:dyDescent="0.2">
      <c r="A140" s="14" t="s">
        <v>100</v>
      </c>
      <c r="B140" s="311">
        <v>7293</v>
      </c>
      <c r="C140" s="129">
        <v>1696</v>
      </c>
      <c r="D140" s="129">
        <v>1717</v>
      </c>
      <c r="E140" s="129">
        <v>1943</v>
      </c>
      <c r="F140" s="129">
        <v>1342</v>
      </c>
      <c r="G140" s="129">
        <v>415</v>
      </c>
      <c r="H140" s="129">
        <v>180</v>
      </c>
      <c r="I140" s="129">
        <v>4493</v>
      </c>
      <c r="J140" s="129">
        <v>9983</v>
      </c>
    </row>
    <row r="141" spans="1:10" ht="11.1" customHeight="1" x14ac:dyDescent="0.2">
      <c r="A141" s="14" t="s">
        <v>101</v>
      </c>
      <c r="B141" s="311">
        <v>24745</v>
      </c>
      <c r="C141" s="129">
        <v>6793</v>
      </c>
      <c r="D141" s="129">
        <v>7898</v>
      </c>
      <c r="E141" s="129">
        <v>9121</v>
      </c>
      <c r="F141" s="129">
        <v>860</v>
      </c>
      <c r="G141" s="129">
        <v>58</v>
      </c>
      <c r="H141" s="129">
        <v>15</v>
      </c>
      <c r="I141" s="129">
        <v>13895</v>
      </c>
      <c r="J141" s="129">
        <v>23225</v>
      </c>
    </row>
    <row r="142" spans="1:10" ht="11.1" customHeight="1" x14ac:dyDescent="0.2">
      <c r="A142" s="14" t="s">
        <v>102</v>
      </c>
      <c r="B142" s="311">
        <v>4702</v>
      </c>
      <c r="C142" s="129">
        <v>1662</v>
      </c>
      <c r="D142" s="129">
        <v>1356</v>
      </c>
      <c r="E142" s="129">
        <v>1444</v>
      </c>
      <c r="F142" s="129">
        <v>219</v>
      </c>
      <c r="G142" s="129">
        <v>17</v>
      </c>
      <c r="H142" s="129">
        <v>4</v>
      </c>
      <c r="I142" s="129">
        <v>2192</v>
      </c>
      <c r="J142" s="129">
        <v>3860</v>
      </c>
    </row>
    <row r="143" spans="1:10" ht="18" customHeight="1" x14ac:dyDescent="0.2">
      <c r="A143" s="9" t="s">
        <v>231</v>
      </c>
      <c r="B143" s="312">
        <v>66527</v>
      </c>
      <c r="C143" s="134">
        <v>20823</v>
      </c>
      <c r="D143" s="134">
        <v>20376</v>
      </c>
      <c r="E143" s="134">
        <v>22308</v>
      </c>
      <c r="F143" s="134">
        <v>2664</v>
      </c>
      <c r="G143" s="134">
        <v>281</v>
      </c>
      <c r="H143" s="134">
        <v>75</v>
      </c>
      <c r="I143" s="134">
        <v>35559</v>
      </c>
      <c r="J143" s="134">
        <v>59931</v>
      </c>
    </row>
    <row r="144" spans="1:10" ht="11.1" customHeight="1" x14ac:dyDescent="0.2">
      <c r="A144" s="14" t="s">
        <v>103</v>
      </c>
      <c r="B144" s="311">
        <v>14146</v>
      </c>
      <c r="C144" s="129">
        <v>4661</v>
      </c>
      <c r="D144" s="129">
        <v>4214</v>
      </c>
      <c r="E144" s="129">
        <v>4616</v>
      </c>
      <c r="F144" s="129">
        <v>566</v>
      </c>
      <c r="G144" s="129">
        <v>70</v>
      </c>
      <c r="H144" s="129">
        <v>19</v>
      </c>
      <c r="I144" s="129">
        <v>7451</v>
      </c>
      <c r="J144" s="129">
        <v>12553</v>
      </c>
    </row>
    <row r="145" spans="1:10" ht="11.1" customHeight="1" x14ac:dyDescent="0.2">
      <c r="A145" s="14" t="s">
        <v>104</v>
      </c>
      <c r="B145" s="311">
        <v>10515</v>
      </c>
      <c r="C145" s="129">
        <v>3280</v>
      </c>
      <c r="D145" s="129">
        <v>3037</v>
      </c>
      <c r="E145" s="129">
        <v>3615</v>
      </c>
      <c r="F145" s="129">
        <v>503</v>
      </c>
      <c r="G145" s="129">
        <v>64</v>
      </c>
      <c r="H145" s="129">
        <v>16</v>
      </c>
      <c r="I145" s="129">
        <v>5480</v>
      </c>
      <c r="J145" s="129">
        <v>9622</v>
      </c>
    </row>
    <row r="146" spans="1:10" ht="11.1" customHeight="1" x14ac:dyDescent="0.2">
      <c r="A146" s="14" t="s">
        <v>105</v>
      </c>
      <c r="B146" s="311">
        <v>7363</v>
      </c>
      <c r="C146" s="129">
        <v>2689</v>
      </c>
      <c r="D146" s="129">
        <v>2185</v>
      </c>
      <c r="E146" s="129">
        <v>2181</v>
      </c>
      <c r="F146" s="129">
        <v>271</v>
      </c>
      <c r="G146" s="129">
        <v>29</v>
      </c>
      <c r="H146" s="129">
        <v>8</v>
      </c>
      <c r="I146" s="129">
        <v>3449</v>
      </c>
      <c r="J146" s="129">
        <v>5888</v>
      </c>
    </row>
    <row r="147" spans="1:10" ht="11.1" customHeight="1" x14ac:dyDescent="0.2">
      <c r="A147" s="14" t="s">
        <v>106</v>
      </c>
      <c r="B147" s="311">
        <v>34503</v>
      </c>
      <c r="C147" s="129">
        <v>10193</v>
      </c>
      <c r="D147" s="129">
        <v>10940</v>
      </c>
      <c r="E147" s="129">
        <v>11896</v>
      </c>
      <c r="F147" s="129">
        <v>1324</v>
      </c>
      <c r="G147" s="129">
        <v>118</v>
      </c>
      <c r="H147" s="129">
        <v>32</v>
      </c>
      <c r="I147" s="129">
        <v>19179</v>
      </c>
      <c r="J147" s="129">
        <v>31868</v>
      </c>
    </row>
    <row r="148" spans="1:10" ht="18" customHeight="1" x14ac:dyDescent="0.2">
      <c r="A148" s="9" t="s">
        <v>232</v>
      </c>
      <c r="B148" s="312">
        <v>81713</v>
      </c>
      <c r="C148" s="134">
        <v>22664</v>
      </c>
      <c r="D148" s="134">
        <v>22748</v>
      </c>
      <c r="E148" s="134">
        <v>25553</v>
      </c>
      <c r="F148" s="134">
        <v>7828</v>
      </c>
      <c r="G148" s="134">
        <v>2054</v>
      </c>
      <c r="H148" s="134">
        <v>866</v>
      </c>
      <c r="I148" s="134">
        <v>48251</v>
      </c>
      <c r="J148" s="134">
        <v>92560</v>
      </c>
    </row>
    <row r="149" spans="1:10" ht="11.1" customHeight="1" x14ac:dyDescent="0.2">
      <c r="A149" s="14" t="s">
        <v>107</v>
      </c>
      <c r="B149" s="311">
        <v>7876</v>
      </c>
      <c r="C149" s="129">
        <v>2694</v>
      </c>
      <c r="D149" s="129">
        <v>2347</v>
      </c>
      <c r="E149" s="129">
        <v>2466</v>
      </c>
      <c r="F149" s="129">
        <v>331</v>
      </c>
      <c r="G149" s="129">
        <v>33</v>
      </c>
      <c r="H149" s="129">
        <v>5</v>
      </c>
      <c r="I149" s="129">
        <v>4161</v>
      </c>
      <c r="J149" s="129">
        <v>6965</v>
      </c>
    </row>
    <row r="150" spans="1:10" ht="11.1" customHeight="1" x14ac:dyDescent="0.2">
      <c r="A150" s="14" t="s">
        <v>108</v>
      </c>
      <c r="B150" s="311">
        <v>36189</v>
      </c>
      <c r="C150" s="129">
        <v>11374</v>
      </c>
      <c r="D150" s="129">
        <v>11231</v>
      </c>
      <c r="E150" s="129">
        <v>11866</v>
      </c>
      <c r="F150" s="129">
        <v>1532</v>
      </c>
      <c r="G150" s="129">
        <v>144</v>
      </c>
      <c r="H150" s="129">
        <v>42</v>
      </c>
      <c r="I150" s="129">
        <v>19329</v>
      </c>
      <c r="J150" s="129">
        <v>32506</v>
      </c>
    </row>
    <row r="151" spans="1:10" ht="11.1" customHeight="1" x14ac:dyDescent="0.2">
      <c r="A151" s="14" t="s">
        <v>109</v>
      </c>
      <c r="B151" s="311">
        <v>22445</v>
      </c>
      <c r="C151" s="129">
        <v>4602</v>
      </c>
      <c r="D151" s="129">
        <v>5500</v>
      </c>
      <c r="E151" s="129">
        <v>6827</v>
      </c>
      <c r="F151" s="129">
        <v>4122</v>
      </c>
      <c r="G151" s="129">
        <v>1080</v>
      </c>
      <c r="H151" s="129">
        <v>314</v>
      </c>
      <c r="I151" s="129">
        <v>15357</v>
      </c>
      <c r="J151" s="129">
        <v>32596</v>
      </c>
    </row>
    <row r="152" spans="1:10" ht="11.1" customHeight="1" x14ac:dyDescent="0.2">
      <c r="A152" s="14" t="s">
        <v>110</v>
      </c>
      <c r="B152" s="311">
        <v>8119</v>
      </c>
      <c r="C152" s="129">
        <v>2798</v>
      </c>
      <c r="D152" s="129">
        <v>2240</v>
      </c>
      <c r="E152" s="129">
        <v>2736</v>
      </c>
      <c r="F152" s="129">
        <v>321</v>
      </c>
      <c r="G152" s="129">
        <v>19</v>
      </c>
      <c r="H152" s="129">
        <v>5</v>
      </c>
      <c r="I152" s="129">
        <v>4241</v>
      </c>
      <c r="J152" s="129">
        <v>7253</v>
      </c>
    </row>
    <row r="153" spans="1:10" ht="11.1" customHeight="1" x14ac:dyDescent="0.2">
      <c r="A153" s="14" t="s">
        <v>111</v>
      </c>
      <c r="B153" s="311">
        <v>7084</v>
      </c>
      <c r="C153" s="129">
        <v>1196</v>
      </c>
      <c r="D153" s="129">
        <v>1430</v>
      </c>
      <c r="E153" s="129">
        <v>1658</v>
      </c>
      <c r="F153" s="129">
        <v>1522</v>
      </c>
      <c r="G153" s="129">
        <v>778</v>
      </c>
      <c r="H153" s="129">
        <v>500</v>
      </c>
      <c r="I153" s="129">
        <v>5163</v>
      </c>
      <c r="J153" s="129">
        <v>13240</v>
      </c>
    </row>
    <row r="154" spans="1:10" ht="18" customHeight="1" x14ac:dyDescent="0.2">
      <c r="A154" s="9" t="s">
        <v>233</v>
      </c>
      <c r="B154" s="312">
        <v>78549</v>
      </c>
      <c r="C154" s="134">
        <v>28646</v>
      </c>
      <c r="D154" s="134">
        <v>23072</v>
      </c>
      <c r="E154" s="134">
        <v>23830</v>
      </c>
      <c r="F154" s="134">
        <v>2636</v>
      </c>
      <c r="G154" s="134">
        <v>265</v>
      </c>
      <c r="H154" s="134">
        <v>100</v>
      </c>
      <c r="I154" s="134">
        <v>39636</v>
      </c>
      <c r="J154" s="134">
        <v>65781</v>
      </c>
    </row>
    <row r="155" spans="1:10" ht="11.1" customHeight="1" x14ac:dyDescent="0.2">
      <c r="A155" s="14" t="s">
        <v>112</v>
      </c>
      <c r="B155" s="311">
        <v>8961</v>
      </c>
      <c r="C155" s="129">
        <v>3488</v>
      </c>
      <c r="D155" s="129">
        <v>2372</v>
      </c>
      <c r="E155" s="129">
        <v>2727</v>
      </c>
      <c r="F155" s="129">
        <v>341</v>
      </c>
      <c r="G155" s="129">
        <v>27</v>
      </c>
      <c r="H155" s="129">
        <v>6</v>
      </c>
      <c r="I155" s="129">
        <v>4280</v>
      </c>
      <c r="J155" s="129">
        <v>7328</v>
      </c>
    </row>
    <row r="156" spans="1:10" ht="11.1" customHeight="1" x14ac:dyDescent="0.2">
      <c r="A156" s="14" t="s">
        <v>113</v>
      </c>
      <c r="B156" s="311">
        <v>5602</v>
      </c>
      <c r="C156" s="129">
        <v>2001</v>
      </c>
      <c r="D156" s="129">
        <v>1530</v>
      </c>
      <c r="E156" s="129">
        <v>1783</v>
      </c>
      <c r="F156" s="129">
        <v>236</v>
      </c>
      <c r="G156" s="129">
        <v>39</v>
      </c>
      <c r="H156" s="129">
        <v>13</v>
      </c>
      <c r="I156" s="129">
        <v>2687</v>
      </c>
      <c r="J156" s="129">
        <v>4754</v>
      </c>
    </row>
    <row r="157" spans="1:10" ht="11.1" customHeight="1" x14ac:dyDescent="0.2">
      <c r="A157" s="14" t="s">
        <v>114</v>
      </c>
      <c r="B157" s="311">
        <v>6148</v>
      </c>
      <c r="C157" s="129">
        <v>2643</v>
      </c>
      <c r="D157" s="129">
        <v>1756</v>
      </c>
      <c r="E157" s="129">
        <v>1528</v>
      </c>
      <c r="F157" s="129">
        <v>190</v>
      </c>
      <c r="G157" s="129">
        <v>17</v>
      </c>
      <c r="H157" s="129">
        <v>14</v>
      </c>
      <c r="I157" s="129">
        <v>2768</v>
      </c>
      <c r="J157" s="129">
        <v>4573</v>
      </c>
    </row>
    <row r="158" spans="1:10" ht="11.1" customHeight="1" x14ac:dyDescent="0.2">
      <c r="A158" s="14" t="s">
        <v>115</v>
      </c>
      <c r="B158" s="311">
        <v>39686</v>
      </c>
      <c r="C158" s="129">
        <v>13706</v>
      </c>
      <c r="D158" s="129">
        <v>12108</v>
      </c>
      <c r="E158" s="129">
        <v>12394</v>
      </c>
      <c r="F158" s="129">
        <v>1295</v>
      </c>
      <c r="G158" s="129">
        <v>122</v>
      </c>
      <c r="H158" s="129">
        <v>61</v>
      </c>
      <c r="I158" s="129">
        <v>20852</v>
      </c>
      <c r="J158" s="129">
        <v>34176</v>
      </c>
    </row>
    <row r="159" spans="1:10" ht="11.1" customHeight="1" x14ac:dyDescent="0.2">
      <c r="A159" s="14" t="s">
        <v>116</v>
      </c>
      <c r="B159" s="311">
        <v>14879</v>
      </c>
      <c r="C159" s="129">
        <v>5534</v>
      </c>
      <c r="D159" s="129">
        <v>4327</v>
      </c>
      <c r="E159" s="129">
        <v>4493</v>
      </c>
      <c r="F159" s="129">
        <v>473</v>
      </c>
      <c r="G159" s="129">
        <v>49</v>
      </c>
      <c r="H159" s="129">
        <v>3</v>
      </c>
      <c r="I159" s="129">
        <v>7460</v>
      </c>
      <c r="J159" s="129">
        <v>12348</v>
      </c>
    </row>
    <row r="160" spans="1:10" ht="11.1" customHeight="1" x14ac:dyDescent="0.2">
      <c r="A160" s="14" t="s">
        <v>117</v>
      </c>
      <c r="B160" s="311">
        <v>3273</v>
      </c>
      <c r="C160" s="129">
        <v>1274</v>
      </c>
      <c r="D160" s="129">
        <v>979</v>
      </c>
      <c r="E160" s="129">
        <v>905</v>
      </c>
      <c r="F160" s="129">
        <v>101</v>
      </c>
      <c r="G160" s="129">
        <v>11</v>
      </c>
      <c r="H160" s="129">
        <v>3</v>
      </c>
      <c r="I160" s="129">
        <v>1589</v>
      </c>
      <c r="J160" s="129">
        <v>2602</v>
      </c>
    </row>
    <row r="161" spans="1:10" ht="18" customHeight="1" x14ac:dyDescent="0.2">
      <c r="A161" s="9" t="s">
        <v>234</v>
      </c>
      <c r="B161" s="312">
        <v>115927</v>
      </c>
      <c r="C161" s="134">
        <v>41774</v>
      </c>
      <c r="D161" s="134">
        <v>36119</v>
      </c>
      <c r="E161" s="134">
        <v>34383</v>
      </c>
      <c r="F161" s="134">
        <v>3134</v>
      </c>
      <c r="G161" s="134">
        <v>370</v>
      </c>
      <c r="H161" s="134">
        <v>147</v>
      </c>
      <c r="I161" s="134">
        <v>59768</v>
      </c>
      <c r="J161" s="134">
        <v>96153</v>
      </c>
    </row>
    <row r="162" spans="1:10" ht="11.1" customHeight="1" x14ac:dyDescent="0.2">
      <c r="A162" s="92" t="s">
        <v>235</v>
      </c>
      <c r="B162" s="315">
        <v>75321</v>
      </c>
      <c r="C162" s="139">
        <v>23309</v>
      </c>
      <c r="D162" s="139">
        <v>25267</v>
      </c>
      <c r="E162" s="139">
        <v>24485</v>
      </c>
      <c r="F162" s="139">
        <v>1970</v>
      </c>
      <c r="G162" s="139">
        <v>212</v>
      </c>
      <c r="H162" s="139">
        <v>78</v>
      </c>
      <c r="I162" s="139">
        <v>42275</v>
      </c>
      <c r="J162" s="139">
        <v>67125</v>
      </c>
    </row>
    <row r="163" spans="1:10" customFormat="1" ht="11.1" customHeight="1" x14ac:dyDescent="0.2">
      <c r="A163" s="93" t="s">
        <v>201</v>
      </c>
      <c r="B163" s="311">
        <v>26091</v>
      </c>
      <c r="C163" s="129">
        <v>7292</v>
      </c>
      <c r="D163" s="129">
        <v>9722</v>
      </c>
      <c r="E163" s="129">
        <v>8423</v>
      </c>
      <c r="F163" s="129">
        <v>599</v>
      </c>
      <c r="G163" s="129">
        <v>44</v>
      </c>
      <c r="H163" s="129">
        <v>11</v>
      </c>
      <c r="I163" s="129">
        <v>14983</v>
      </c>
      <c r="J163" s="129">
        <v>22820</v>
      </c>
    </row>
    <row r="164" spans="1:10" customFormat="1" ht="11.1" customHeight="1" x14ac:dyDescent="0.2">
      <c r="A164" s="93" t="s">
        <v>202</v>
      </c>
      <c r="B164" s="314">
        <v>4731</v>
      </c>
      <c r="C164" s="313">
        <v>1764</v>
      </c>
      <c r="D164" s="313">
        <v>1405</v>
      </c>
      <c r="E164" s="313">
        <v>1442</v>
      </c>
      <c r="F164" s="313">
        <v>103</v>
      </c>
      <c r="G164" s="313">
        <v>15</v>
      </c>
      <c r="H164" s="313">
        <v>2</v>
      </c>
      <c r="I164" s="313">
        <v>2415</v>
      </c>
      <c r="J164" s="313">
        <v>3902</v>
      </c>
    </row>
    <row r="165" spans="1:10" customFormat="1" ht="11.1" customHeight="1" x14ac:dyDescent="0.2">
      <c r="A165" s="93" t="s">
        <v>203</v>
      </c>
      <c r="B165" s="314">
        <v>21755</v>
      </c>
      <c r="C165" s="313">
        <v>6567</v>
      </c>
      <c r="D165" s="313">
        <v>7050</v>
      </c>
      <c r="E165" s="313">
        <v>7306</v>
      </c>
      <c r="F165" s="313">
        <v>683</v>
      </c>
      <c r="G165" s="313">
        <v>99</v>
      </c>
      <c r="H165" s="313">
        <v>50</v>
      </c>
      <c r="I165" s="313">
        <v>12553</v>
      </c>
      <c r="J165" s="313">
        <v>20489</v>
      </c>
    </row>
    <row r="166" spans="1:10" customFormat="1" ht="11.1" customHeight="1" x14ac:dyDescent="0.2">
      <c r="A166" s="93" t="s">
        <v>204</v>
      </c>
      <c r="B166" s="314">
        <v>12762</v>
      </c>
      <c r="C166" s="313">
        <v>4080</v>
      </c>
      <c r="D166" s="313">
        <v>4131</v>
      </c>
      <c r="E166" s="313">
        <v>4185</v>
      </c>
      <c r="F166" s="313">
        <v>334</v>
      </c>
      <c r="G166" s="313">
        <v>25</v>
      </c>
      <c r="H166" s="313">
        <v>7</v>
      </c>
      <c r="I166" s="313">
        <v>7065</v>
      </c>
      <c r="J166" s="313">
        <v>11331</v>
      </c>
    </row>
    <row r="167" spans="1:10" customFormat="1" ht="11.1" customHeight="1" x14ac:dyDescent="0.2">
      <c r="A167" s="93" t="s">
        <v>205</v>
      </c>
      <c r="B167" s="314">
        <v>9982</v>
      </c>
      <c r="C167" s="313">
        <v>3606</v>
      </c>
      <c r="D167" s="313">
        <v>2959</v>
      </c>
      <c r="E167" s="313">
        <v>3129</v>
      </c>
      <c r="F167" s="313">
        <v>251</v>
      </c>
      <c r="G167" s="313">
        <v>29</v>
      </c>
      <c r="H167" s="313">
        <v>8</v>
      </c>
      <c r="I167" s="313">
        <v>5259</v>
      </c>
      <c r="J167" s="313">
        <v>8583</v>
      </c>
    </row>
    <row r="168" spans="1:10" ht="11.1" customHeight="1" x14ac:dyDescent="0.2">
      <c r="A168" s="14" t="s">
        <v>118</v>
      </c>
      <c r="B168" s="311">
        <v>17297</v>
      </c>
      <c r="C168" s="129">
        <v>6980</v>
      </c>
      <c r="D168" s="129">
        <v>5037</v>
      </c>
      <c r="E168" s="129">
        <v>4609</v>
      </c>
      <c r="F168" s="129">
        <v>566</v>
      </c>
      <c r="G168" s="129">
        <v>71</v>
      </c>
      <c r="H168" s="129">
        <v>34</v>
      </c>
      <c r="I168" s="129">
        <v>8265</v>
      </c>
      <c r="J168" s="129">
        <v>13619</v>
      </c>
    </row>
    <row r="169" spans="1:10" ht="11.1" customHeight="1" x14ac:dyDescent="0.2">
      <c r="A169" s="14" t="s">
        <v>119</v>
      </c>
      <c r="B169" s="311">
        <v>3338</v>
      </c>
      <c r="C169" s="129">
        <v>1861</v>
      </c>
      <c r="D169" s="129">
        <v>787</v>
      </c>
      <c r="E169" s="129">
        <v>616</v>
      </c>
      <c r="F169" s="129">
        <v>66</v>
      </c>
      <c r="G169" s="129">
        <v>7</v>
      </c>
      <c r="H169" s="129">
        <v>1</v>
      </c>
      <c r="I169" s="129">
        <v>1006</v>
      </c>
      <c r="J169" s="129">
        <v>1672</v>
      </c>
    </row>
    <row r="170" spans="1:10" ht="11.1" customHeight="1" x14ac:dyDescent="0.2">
      <c r="A170" s="14" t="s">
        <v>120</v>
      </c>
      <c r="B170" s="311">
        <v>6155</v>
      </c>
      <c r="C170" s="129">
        <v>2566</v>
      </c>
      <c r="D170" s="129">
        <v>1628</v>
      </c>
      <c r="E170" s="129">
        <v>1727</v>
      </c>
      <c r="F170" s="129">
        <v>199</v>
      </c>
      <c r="G170" s="129">
        <v>28</v>
      </c>
      <c r="H170" s="129">
        <v>7</v>
      </c>
      <c r="I170" s="129">
        <v>2936</v>
      </c>
      <c r="J170" s="129">
        <v>4976</v>
      </c>
    </row>
    <row r="171" spans="1:10" ht="11.1" customHeight="1" x14ac:dyDescent="0.2">
      <c r="A171" s="14" t="s">
        <v>121</v>
      </c>
      <c r="B171" s="311">
        <v>4620</v>
      </c>
      <c r="C171" s="129">
        <v>2114</v>
      </c>
      <c r="D171" s="129">
        <v>1091</v>
      </c>
      <c r="E171" s="129">
        <v>1197</v>
      </c>
      <c r="F171" s="129">
        <v>174</v>
      </c>
      <c r="G171" s="129">
        <v>33</v>
      </c>
      <c r="H171" s="129">
        <v>11</v>
      </c>
      <c r="I171" s="129">
        <v>2027</v>
      </c>
      <c r="J171" s="129">
        <v>3564</v>
      </c>
    </row>
    <row r="172" spans="1:10" ht="11.1" customHeight="1" x14ac:dyDescent="0.2">
      <c r="A172" s="14" t="s">
        <v>122</v>
      </c>
      <c r="B172" s="311">
        <v>3555</v>
      </c>
      <c r="C172" s="129">
        <v>1878</v>
      </c>
      <c r="D172" s="129">
        <v>860</v>
      </c>
      <c r="E172" s="129">
        <v>715</v>
      </c>
      <c r="F172" s="129">
        <v>83</v>
      </c>
      <c r="G172" s="129">
        <v>10</v>
      </c>
      <c r="H172" s="129">
        <v>9</v>
      </c>
      <c r="I172" s="129">
        <v>1298</v>
      </c>
      <c r="J172" s="129">
        <v>2149</v>
      </c>
    </row>
    <row r="173" spans="1:10" ht="11.1" customHeight="1" x14ac:dyDescent="0.2">
      <c r="A173" s="14" t="s">
        <v>123</v>
      </c>
      <c r="B173" s="311">
        <v>5641</v>
      </c>
      <c r="C173" s="129">
        <v>3066</v>
      </c>
      <c r="D173" s="129">
        <v>1449</v>
      </c>
      <c r="E173" s="129">
        <v>1034</v>
      </c>
      <c r="F173" s="129">
        <v>76</v>
      </c>
      <c r="G173" s="129">
        <v>9</v>
      </c>
      <c r="H173" s="129">
        <v>7</v>
      </c>
      <c r="I173" s="129">
        <v>1961</v>
      </c>
      <c r="J173" s="129">
        <v>3048</v>
      </c>
    </row>
    <row r="174" spans="1:10" ht="18" customHeight="1" x14ac:dyDescent="0.2">
      <c r="A174" s="9" t="s">
        <v>236</v>
      </c>
      <c r="B174" s="312">
        <v>30275</v>
      </c>
      <c r="C174" s="134">
        <v>11585</v>
      </c>
      <c r="D174" s="134">
        <v>7845</v>
      </c>
      <c r="E174" s="134">
        <v>8982</v>
      </c>
      <c r="F174" s="134">
        <v>1569</v>
      </c>
      <c r="G174" s="134">
        <v>220</v>
      </c>
      <c r="H174" s="134">
        <v>74</v>
      </c>
      <c r="I174" s="134">
        <v>14979</v>
      </c>
      <c r="J174" s="134">
        <v>26642</v>
      </c>
    </row>
    <row r="175" spans="1:10" ht="11.1" customHeight="1" x14ac:dyDescent="0.2">
      <c r="A175" s="14" t="s">
        <v>124</v>
      </c>
      <c r="B175" s="311">
        <v>4115</v>
      </c>
      <c r="C175" s="129">
        <v>1752</v>
      </c>
      <c r="D175" s="129">
        <v>1026</v>
      </c>
      <c r="E175" s="129">
        <v>1118</v>
      </c>
      <c r="F175" s="129">
        <v>204</v>
      </c>
      <c r="G175" s="129">
        <v>13</v>
      </c>
      <c r="H175" s="129">
        <v>2</v>
      </c>
      <c r="I175" s="129">
        <v>1814</v>
      </c>
      <c r="J175" s="129">
        <v>3212</v>
      </c>
    </row>
    <row r="176" spans="1:10" ht="11.1" customHeight="1" x14ac:dyDescent="0.2">
      <c r="A176" s="14" t="s">
        <v>125</v>
      </c>
      <c r="B176" s="311">
        <v>5663</v>
      </c>
      <c r="C176" s="129">
        <v>2504</v>
      </c>
      <c r="D176" s="129">
        <v>1389</v>
      </c>
      <c r="E176" s="129">
        <v>1512</v>
      </c>
      <c r="F176" s="129">
        <v>202</v>
      </c>
      <c r="G176" s="129">
        <v>42</v>
      </c>
      <c r="H176" s="129">
        <v>14</v>
      </c>
      <c r="I176" s="129">
        <v>2555</v>
      </c>
      <c r="J176" s="129">
        <v>4512</v>
      </c>
    </row>
    <row r="177" spans="1:10" ht="11.1" customHeight="1" x14ac:dyDescent="0.2">
      <c r="A177" s="14" t="s">
        <v>126</v>
      </c>
      <c r="B177" s="311">
        <v>6263</v>
      </c>
      <c r="C177" s="129">
        <v>2191</v>
      </c>
      <c r="D177" s="129">
        <v>1675</v>
      </c>
      <c r="E177" s="129">
        <v>1921</v>
      </c>
      <c r="F177" s="129">
        <v>411</v>
      </c>
      <c r="G177" s="129">
        <v>46</v>
      </c>
      <c r="H177" s="129">
        <v>19</v>
      </c>
      <c r="I177" s="129">
        <v>3175</v>
      </c>
      <c r="J177" s="129">
        <v>5749</v>
      </c>
    </row>
    <row r="178" spans="1:10" ht="11.1" customHeight="1" x14ac:dyDescent="0.2">
      <c r="A178" s="14" t="s">
        <v>127</v>
      </c>
      <c r="B178" s="311">
        <v>14234</v>
      </c>
      <c r="C178" s="129">
        <v>5138</v>
      </c>
      <c r="D178" s="129">
        <v>3755</v>
      </c>
      <c r="E178" s="129">
        <v>4431</v>
      </c>
      <c r="F178" s="129">
        <v>752</v>
      </c>
      <c r="G178" s="129">
        <v>119</v>
      </c>
      <c r="H178" s="129">
        <v>39</v>
      </c>
      <c r="I178" s="129">
        <v>7435</v>
      </c>
      <c r="J178" s="129">
        <v>13169</v>
      </c>
    </row>
    <row r="179" spans="1:10" ht="18" customHeight="1" x14ac:dyDescent="0.2">
      <c r="A179" s="9" t="s">
        <v>237</v>
      </c>
      <c r="B179" s="312">
        <v>32704</v>
      </c>
      <c r="C179" s="134">
        <v>13245</v>
      </c>
      <c r="D179" s="134">
        <v>9417</v>
      </c>
      <c r="E179" s="134">
        <v>9275</v>
      </c>
      <c r="F179" s="134">
        <v>654</v>
      </c>
      <c r="G179" s="134">
        <v>88</v>
      </c>
      <c r="H179" s="134">
        <v>25</v>
      </c>
      <c r="I179" s="134">
        <v>15288</v>
      </c>
      <c r="J179" s="134">
        <v>24827</v>
      </c>
    </row>
    <row r="180" spans="1:10" ht="11.1" customHeight="1" x14ac:dyDescent="0.2">
      <c r="A180" s="14" t="s">
        <v>128</v>
      </c>
      <c r="B180" s="311">
        <v>5034</v>
      </c>
      <c r="C180" s="129">
        <v>2517</v>
      </c>
      <c r="D180" s="129">
        <v>1317</v>
      </c>
      <c r="E180" s="129">
        <v>1083</v>
      </c>
      <c r="F180" s="129">
        <v>100</v>
      </c>
      <c r="G180" s="129">
        <v>12</v>
      </c>
      <c r="H180" s="129">
        <v>5</v>
      </c>
      <c r="I180" s="129">
        <v>1831</v>
      </c>
      <c r="J180" s="129">
        <v>2958</v>
      </c>
    </row>
    <row r="181" spans="1:10" ht="11.1" customHeight="1" x14ac:dyDescent="0.2">
      <c r="A181" s="14" t="s">
        <v>129</v>
      </c>
      <c r="B181" s="311">
        <v>4410</v>
      </c>
      <c r="C181" s="129">
        <v>1911</v>
      </c>
      <c r="D181" s="129">
        <v>1178</v>
      </c>
      <c r="E181" s="129">
        <v>1178</v>
      </c>
      <c r="F181" s="129">
        <v>111</v>
      </c>
      <c r="G181" s="129">
        <v>25</v>
      </c>
      <c r="H181" s="129">
        <v>7</v>
      </c>
      <c r="I181" s="129">
        <v>1940</v>
      </c>
      <c r="J181" s="129">
        <v>3271</v>
      </c>
    </row>
    <row r="182" spans="1:10" ht="11.1" customHeight="1" x14ac:dyDescent="0.2">
      <c r="A182" s="14" t="s">
        <v>130</v>
      </c>
      <c r="B182" s="311">
        <v>3565</v>
      </c>
      <c r="C182" s="129">
        <v>1385</v>
      </c>
      <c r="D182" s="129">
        <v>1118</v>
      </c>
      <c r="E182" s="129">
        <v>983</v>
      </c>
      <c r="F182" s="129">
        <v>68</v>
      </c>
      <c r="G182" s="129">
        <v>9</v>
      </c>
      <c r="H182" s="129">
        <v>2</v>
      </c>
      <c r="I182" s="129">
        <v>1667</v>
      </c>
      <c r="J182" s="129">
        <v>2648</v>
      </c>
    </row>
    <row r="183" spans="1:10" ht="11.1" customHeight="1" x14ac:dyDescent="0.2">
      <c r="A183" s="14" t="s">
        <v>131</v>
      </c>
      <c r="B183" s="311">
        <v>19695</v>
      </c>
      <c r="C183" s="129">
        <v>7432</v>
      </c>
      <c r="D183" s="129">
        <v>5804</v>
      </c>
      <c r="E183" s="129">
        <v>6031</v>
      </c>
      <c r="F183" s="129">
        <v>375</v>
      </c>
      <c r="G183" s="129">
        <v>42</v>
      </c>
      <c r="H183" s="129">
        <v>11</v>
      </c>
      <c r="I183" s="129">
        <v>9850</v>
      </c>
      <c r="J183" s="129">
        <v>15950</v>
      </c>
    </row>
    <row r="184" spans="1:10" ht="18" customHeight="1" x14ac:dyDescent="0.2">
      <c r="A184" s="9" t="s">
        <v>238</v>
      </c>
      <c r="B184" s="312">
        <v>74162</v>
      </c>
      <c r="C184" s="134">
        <v>27388</v>
      </c>
      <c r="D184" s="134">
        <v>20872</v>
      </c>
      <c r="E184" s="134">
        <v>22660</v>
      </c>
      <c r="F184" s="134">
        <v>2730</v>
      </c>
      <c r="G184" s="134">
        <v>393</v>
      </c>
      <c r="H184" s="134">
        <v>119</v>
      </c>
      <c r="I184" s="134">
        <v>37789</v>
      </c>
      <c r="J184" s="134">
        <v>64267</v>
      </c>
    </row>
    <row r="185" spans="1:10" ht="11.1" customHeight="1" x14ac:dyDescent="0.2">
      <c r="A185" s="14" t="s">
        <v>132</v>
      </c>
      <c r="B185" s="311">
        <v>4073</v>
      </c>
      <c r="C185" s="129">
        <v>1902</v>
      </c>
      <c r="D185" s="129">
        <v>952</v>
      </c>
      <c r="E185" s="129">
        <v>992</v>
      </c>
      <c r="F185" s="129">
        <v>176</v>
      </c>
      <c r="G185" s="129">
        <v>38</v>
      </c>
      <c r="H185" s="129">
        <v>13</v>
      </c>
      <c r="I185" s="129">
        <v>1718</v>
      </c>
      <c r="J185" s="129">
        <v>3131</v>
      </c>
    </row>
    <row r="186" spans="1:10" ht="11.1" customHeight="1" x14ac:dyDescent="0.2">
      <c r="A186" s="14" t="s">
        <v>133</v>
      </c>
      <c r="B186" s="311">
        <v>10361</v>
      </c>
      <c r="C186" s="129">
        <v>3871</v>
      </c>
      <c r="D186" s="129">
        <v>2846</v>
      </c>
      <c r="E186" s="129">
        <v>3293</v>
      </c>
      <c r="F186" s="129">
        <v>324</v>
      </c>
      <c r="G186" s="129">
        <v>21</v>
      </c>
      <c r="H186" s="129">
        <v>6</v>
      </c>
      <c r="I186" s="129">
        <v>5224</v>
      </c>
      <c r="J186" s="129">
        <v>8809</v>
      </c>
    </row>
    <row r="187" spans="1:10" ht="11.1" customHeight="1" x14ac:dyDescent="0.2">
      <c r="A187" s="14" t="s">
        <v>134</v>
      </c>
      <c r="B187" s="311">
        <v>7755</v>
      </c>
      <c r="C187" s="129">
        <v>3088</v>
      </c>
      <c r="D187" s="129">
        <v>2022</v>
      </c>
      <c r="E187" s="129">
        <v>2275</v>
      </c>
      <c r="F187" s="129">
        <v>312</v>
      </c>
      <c r="G187" s="129">
        <v>48</v>
      </c>
      <c r="H187" s="129">
        <v>10</v>
      </c>
      <c r="I187" s="129">
        <v>3805</v>
      </c>
      <c r="J187" s="129">
        <v>6580</v>
      </c>
    </row>
    <row r="188" spans="1:10" ht="11.1" customHeight="1" x14ac:dyDescent="0.2">
      <c r="A188" s="14" t="s">
        <v>135</v>
      </c>
      <c r="B188" s="311">
        <v>48224</v>
      </c>
      <c r="C188" s="129">
        <v>17155</v>
      </c>
      <c r="D188" s="129">
        <v>14104</v>
      </c>
      <c r="E188" s="129">
        <v>15221</v>
      </c>
      <c r="F188" s="129">
        <v>1535</v>
      </c>
      <c r="G188" s="129">
        <v>168</v>
      </c>
      <c r="H188" s="129">
        <v>41</v>
      </c>
      <c r="I188" s="129">
        <v>25290</v>
      </c>
      <c r="J188" s="129">
        <v>42137</v>
      </c>
    </row>
    <row r="189" spans="1:10" ht="11.1" customHeight="1" x14ac:dyDescent="0.2">
      <c r="A189" s="14" t="s">
        <v>136</v>
      </c>
      <c r="B189" s="311">
        <v>2962</v>
      </c>
      <c r="C189" s="129">
        <v>1003</v>
      </c>
      <c r="D189" s="129">
        <v>712</v>
      </c>
      <c r="E189" s="129">
        <v>719</v>
      </c>
      <c r="F189" s="129">
        <v>366</v>
      </c>
      <c r="G189" s="129">
        <v>114</v>
      </c>
      <c r="H189" s="129">
        <v>48</v>
      </c>
      <c r="I189" s="129">
        <v>1516</v>
      </c>
      <c r="J189" s="129">
        <v>3218</v>
      </c>
    </row>
    <row r="190" spans="1:10" ht="11.1" customHeight="1" x14ac:dyDescent="0.2">
      <c r="A190" s="14" t="s">
        <v>137</v>
      </c>
      <c r="B190" s="311">
        <v>787</v>
      </c>
      <c r="C190" s="129">
        <v>369</v>
      </c>
      <c r="D190" s="129">
        <v>236</v>
      </c>
      <c r="E190" s="129">
        <v>160</v>
      </c>
      <c r="F190" s="129">
        <v>17</v>
      </c>
      <c r="G190" s="129">
        <v>4</v>
      </c>
      <c r="H190" s="129">
        <v>1</v>
      </c>
      <c r="I190" s="129">
        <v>236</v>
      </c>
      <c r="J190" s="129">
        <v>392</v>
      </c>
    </row>
    <row r="191" spans="1:10" ht="18" customHeight="1" x14ac:dyDescent="0.2">
      <c r="A191" s="9" t="s">
        <v>239</v>
      </c>
      <c r="B191" s="312">
        <v>63860</v>
      </c>
      <c r="C191" s="134">
        <v>18208</v>
      </c>
      <c r="D191" s="134">
        <v>16366</v>
      </c>
      <c r="E191" s="134">
        <v>20175</v>
      </c>
      <c r="F191" s="134">
        <v>6174</v>
      </c>
      <c r="G191" s="134">
        <v>1954</v>
      </c>
      <c r="H191" s="134">
        <v>983</v>
      </c>
      <c r="I191" s="134">
        <v>38071</v>
      </c>
      <c r="J191" s="134">
        <v>76014</v>
      </c>
    </row>
    <row r="192" spans="1:10" ht="11.1" customHeight="1" x14ac:dyDescent="0.2">
      <c r="A192" s="14" t="s">
        <v>138</v>
      </c>
      <c r="B192" s="311">
        <v>2942</v>
      </c>
      <c r="C192" s="129">
        <v>1035</v>
      </c>
      <c r="D192" s="129">
        <v>902</v>
      </c>
      <c r="E192" s="129">
        <v>799</v>
      </c>
      <c r="F192" s="129">
        <v>151</v>
      </c>
      <c r="G192" s="129">
        <v>41</v>
      </c>
      <c r="H192" s="129">
        <v>14</v>
      </c>
      <c r="I192" s="129">
        <v>1361</v>
      </c>
      <c r="J192" s="129">
        <v>2408</v>
      </c>
    </row>
    <row r="193" spans="1:10" ht="11.1" customHeight="1" x14ac:dyDescent="0.2">
      <c r="A193" s="14" t="s">
        <v>139</v>
      </c>
      <c r="B193" s="311">
        <v>11207</v>
      </c>
      <c r="C193" s="129">
        <v>2708</v>
      </c>
      <c r="D193" s="129">
        <v>2407</v>
      </c>
      <c r="E193" s="129">
        <v>3147</v>
      </c>
      <c r="F193" s="129">
        <v>1868</v>
      </c>
      <c r="G193" s="129">
        <v>713</v>
      </c>
      <c r="H193" s="129">
        <v>364</v>
      </c>
      <c r="I193" s="129">
        <v>7398</v>
      </c>
      <c r="J193" s="129">
        <v>16884</v>
      </c>
    </row>
    <row r="194" spans="1:10" ht="11.1" customHeight="1" x14ac:dyDescent="0.2">
      <c r="A194" s="14" t="s">
        <v>140</v>
      </c>
      <c r="B194" s="311">
        <v>7167</v>
      </c>
      <c r="C194" s="129">
        <v>2514</v>
      </c>
      <c r="D194" s="129">
        <v>2014</v>
      </c>
      <c r="E194" s="129">
        <v>2280</v>
      </c>
      <c r="F194" s="129">
        <v>315</v>
      </c>
      <c r="G194" s="129">
        <v>33</v>
      </c>
      <c r="H194" s="129">
        <v>11</v>
      </c>
      <c r="I194" s="129">
        <v>3677</v>
      </c>
      <c r="J194" s="129">
        <v>6361</v>
      </c>
    </row>
    <row r="195" spans="1:10" ht="11.1" customHeight="1" x14ac:dyDescent="0.2">
      <c r="A195" s="14" t="s">
        <v>141</v>
      </c>
      <c r="B195" s="311">
        <v>25807</v>
      </c>
      <c r="C195" s="129">
        <v>7607</v>
      </c>
      <c r="D195" s="129">
        <v>7162</v>
      </c>
      <c r="E195" s="129">
        <v>9276</v>
      </c>
      <c r="F195" s="129">
        <v>1550</v>
      </c>
      <c r="G195" s="129">
        <v>157</v>
      </c>
      <c r="H195" s="129">
        <v>55</v>
      </c>
      <c r="I195" s="129">
        <v>14983</v>
      </c>
      <c r="J195" s="129">
        <v>26402</v>
      </c>
    </row>
    <row r="196" spans="1:10" ht="11.1" customHeight="1" x14ac:dyDescent="0.2">
      <c r="A196" s="14" t="s">
        <v>142</v>
      </c>
      <c r="B196" s="311">
        <v>8324</v>
      </c>
      <c r="C196" s="129">
        <v>1640</v>
      </c>
      <c r="D196" s="129">
        <v>1499</v>
      </c>
      <c r="E196" s="129">
        <v>1925</v>
      </c>
      <c r="F196" s="129">
        <v>1814</v>
      </c>
      <c r="G196" s="129">
        <v>940</v>
      </c>
      <c r="H196" s="129">
        <v>506</v>
      </c>
      <c r="I196" s="129">
        <v>6096</v>
      </c>
      <c r="J196" s="129">
        <v>15828</v>
      </c>
    </row>
    <row r="197" spans="1:10" ht="11.1" customHeight="1" x14ac:dyDescent="0.2">
      <c r="A197" s="14" t="s">
        <v>143</v>
      </c>
      <c r="B197" s="311">
        <v>6644</v>
      </c>
      <c r="C197" s="129">
        <v>2153</v>
      </c>
      <c r="D197" s="129">
        <v>1953</v>
      </c>
      <c r="E197" s="129">
        <v>2197</v>
      </c>
      <c r="F197" s="129">
        <v>286</v>
      </c>
      <c r="G197" s="129">
        <v>43</v>
      </c>
      <c r="H197" s="129">
        <v>12</v>
      </c>
      <c r="I197" s="129">
        <v>3585</v>
      </c>
      <c r="J197" s="129">
        <v>6189</v>
      </c>
    </row>
    <row r="198" spans="1:10" ht="11.1" customHeight="1" x14ac:dyDescent="0.2">
      <c r="A198" s="14" t="s">
        <v>144</v>
      </c>
      <c r="B198" s="311">
        <v>1769</v>
      </c>
      <c r="C198" s="129">
        <v>551</v>
      </c>
      <c r="D198" s="129">
        <v>429</v>
      </c>
      <c r="E198" s="129">
        <v>551</v>
      </c>
      <c r="F198" s="129">
        <v>190</v>
      </c>
      <c r="G198" s="129">
        <v>27</v>
      </c>
      <c r="H198" s="129">
        <v>21</v>
      </c>
      <c r="I198" s="129">
        <v>971</v>
      </c>
      <c r="J198" s="129">
        <v>1942</v>
      </c>
    </row>
  </sheetData>
  <mergeCells count="6">
    <mergeCell ref="I3:I4"/>
    <mergeCell ref="J3:J4"/>
    <mergeCell ref="B3:B4"/>
    <mergeCell ref="A1:J1"/>
    <mergeCell ref="A3:A4"/>
    <mergeCell ref="C3:H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1" max="16383" man="1"/>
    <brk id="97" max="16383" man="1"/>
    <brk id="14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"/>
  <sheetViews>
    <sheetView zoomScaleNormal="100" zoomScaleSheetLayoutView="100" workbookViewId="0">
      <pane ySplit="4" topLeftCell="A5" activePane="bottomLeft" state="frozen"/>
      <selection pane="bottomLeft" activeCell="A4" sqref="A4"/>
    </sheetView>
  </sheetViews>
  <sheetFormatPr defaultRowHeight="11.25" x14ac:dyDescent="0.2"/>
  <cols>
    <col min="1" max="1" width="23.7109375" style="317" customWidth="1"/>
    <col min="2" max="2" width="5.28515625" style="317" customWidth="1"/>
    <col min="3" max="3" width="6.28515625" style="317" customWidth="1"/>
    <col min="4" max="4" width="5.28515625" style="317" customWidth="1"/>
    <col min="5" max="5" width="6.28515625" style="317" customWidth="1"/>
    <col min="6" max="7" width="5.7109375" style="317" customWidth="1"/>
    <col min="8" max="8" width="5.28515625" style="317" customWidth="1"/>
    <col min="9" max="9" width="5.7109375" style="317" customWidth="1"/>
    <col min="10" max="10" width="6.7109375" style="317" customWidth="1"/>
    <col min="11" max="11" width="5.7109375" style="317" customWidth="1"/>
    <col min="12" max="13" width="5.28515625" style="317" customWidth="1"/>
    <col min="14" max="16384" width="9.140625" style="317"/>
  </cols>
  <sheetData>
    <row r="1" spans="1:13" s="330" customFormat="1" ht="12.75" x14ac:dyDescent="0.2">
      <c r="A1" s="920" t="s">
        <v>614</v>
      </c>
      <c r="B1" s="920"/>
      <c r="C1" s="920"/>
      <c r="D1" s="920"/>
      <c r="E1" s="920"/>
      <c r="F1" s="920"/>
      <c r="G1" s="920"/>
      <c r="H1" s="920"/>
      <c r="I1" s="920"/>
      <c r="J1" s="920"/>
      <c r="K1" s="920"/>
      <c r="L1" s="920"/>
      <c r="M1" s="920"/>
    </row>
    <row r="2" spans="1:13" ht="9.9499999999999993" customHeight="1" thickBot="1" x14ac:dyDescent="0.25"/>
    <row r="3" spans="1:13" ht="24.95" customHeight="1" x14ac:dyDescent="0.2">
      <c r="A3" s="329"/>
      <c r="B3" s="918" t="s">
        <v>613</v>
      </c>
      <c r="C3" s="919"/>
      <c r="D3" s="918" t="s">
        <v>612</v>
      </c>
      <c r="E3" s="919"/>
      <c r="F3" s="918" t="s">
        <v>611</v>
      </c>
      <c r="G3" s="919"/>
      <c r="H3" s="918" t="s">
        <v>610</v>
      </c>
      <c r="I3" s="919"/>
      <c r="J3" s="921" t="s">
        <v>609</v>
      </c>
      <c r="K3" s="921" t="s">
        <v>608</v>
      </c>
      <c r="L3" s="918" t="s">
        <v>607</v>
      </c>
      <c r="M3" s="923"/>
    </row>
    <row r="4" spans="1:13" ht="36.75" customHeight="1" x14ac:dyDescent="0.2">
      <c r="A4" s="328" t="s">
        <v>274</v>
      </c>
      <c r="B4" s="326" t="s">
        <v>0</v>
      </c>
      <c r="C4" s="327" t="s">
        <v>606</v>
      </c>
      <c r="D4" s="326" t="s">
        <v>0</v>
      </c>
      <c r="E4" s="327" t="s">
        <v>606</v>
      </c>
      <c r="F4" s="326" t="s">
        <v>0</v>
      </c>
      <c r="G4" s="327" t="s">
        <v>606</v>
      </c>
      <c r="H4" s="326" t="s">
        <v>0</v>
      </c>
      <c r="I4" s="326" t="s">
        <v>605</v>
      </c>
      <c r="J4" s="922"/>
      <c r="K4" s="922"/>
      <c r="L4" s="326" t="s">
        <v>604</v>
      </c>
      <c r="M4" s="325" t="s">
        <v>603</v>
      </c>
    </row>
    <row r="5" spans="1:13" ht="18" customHeight="1" x14ac:dyDescent="0.2">
      <c r="A5" s="145" t="s">
        <v>1</v>
      </c>
      <c r="B5" s="321">
        <v>70997</v>
      </c>
      <c r="C5" s="320">
        <v>9.6</v>
      </c>
      <c r="D5" s="321">
        <v>102884</v>
      </c>
      <c r="E5" s="320">
        <v>13.9</v>
      </c>
      <c r="F5" s="324">
        <v>-31887</v>
      </c>
      <c r="G5" s="320">
        <v>-4.3</v>
      </c>
      <c r="H5" s="321">
        <v>525</v>
      </c>
      <c r="I5" s="320">
        <v>7.4</v>
      </c>
      <c r="J5" s="319">
        <v>70790</v>
      </c>
      <c r="K5" s="321">
        <v>91680</v>
      </c>
      <c r="L5" s="187">
        <v>39756</v>
      </c>
      <c r="M5" s="318">
        <v>8204</v>
      </c>
    </row>
    <row r="6" spans="1:13" ht="11.1" customHeight="1" x14ac:dyDescent="0.2">
      <c r="A6" s="9" t="s">
        <v>210</v>
      </c>
      <c r="B6" s="321">
        <v>51895</v>
      </c>
      <c r="C6" s="320">
        <v>9.6</v>
      </c>
      <c r="D6" s="321">
        <v>73770</v>
      </c>
      <c r="E6" s="320">
        <v>13.6</v>
      </c>
      <c r="F6" s="186">
        <v>-21875</v>
      </c>
      <c r="G6" s="320">
        <v>-4</v>
      </c>
      <c r="H6" s="321">
        <v>395</v>
      </c>
      <c r="I6" s="320">
        <v>7.6</v>
      </c>
      <c r="J6" s="319">
        <v>51700</v>
      </c>
      <c r="K6" s="321">
        <v>65230</v>
      </c>
      <c r="L6" s="187">
        <v>29255</v>
      </c>
      <c r="M6" s="318">
        <v>5765</v>
      </c>
    </row>
    <row r="7" spans="1:13" ht="11.1" customHeight="1" x14ac:dyDescent="0.2">
      <c r="A7" s="9" t="s">
        <v>211</v>
      </c>
      <c r="B7" s="321">
        <v>19102</v>
      </c>
      <c r="C7" s="320">
        <v>9.5</v>
      </c>
      <c r="D7" s="321">
        <v>29114</v>
      </c>
      <c r="E7" s="320">
        <v>14.5</v>
      </c>
      <c r="F7" s="186">
        <v>-10012</v>
      </c>
      <c r="G7" s="320">
        <v>-5</v>
      </c>
      <c r="H7" s="321">
        <v>130</v>
      </c>
      <c r="I7" s="320">
        <v>6.8</v>
      </c>
      <c r="J7" s="319">
        <v>19090</v>
      </c>
      <c r="K7" s="321">
        <v>26450</v>
      </c>
      <c r="L7" s="187">
        <v>10501</v>
      </c>
      <c r="M7" s="318">
        <v>2439</v>
      </c>
    </row>
    <row r="8" spans="1:13" ht="18" customHeight="1" x14ac:dyDescent="0.2">
      <c r="A8" s="9" t="s">
        <v>212</v>
      </c>
      <c r="B8" s="321">
        <v>15802</v>
      </c>
      <c r="C8" s="320">
        <v>9.9</v>
      </c>
      <c r="D8" s="321">
        <v>19703</v>
      </c>
      <c r="E8" s="320">
        <v>12.3</v>
      </c>
      <c r="F8" s="186">
        <v>-3901</v>
      </c>
      <c r="G8" s="320">
        <v>-2.4</v>
      </c>
      <c r="H8" s="321">
        <v>103</v>
      </c>
      <c r="I8" s="320">
        <v>6.5</v>
      </c>
      <c r="J8" s="319">
        <v>15798</v>
      </c>
      <c r="K8" s="321">
        <v>17517</v>
      </c>
      <c r="L8" s="187">
        <v>9510</v>
      </c>
      <c r="M8" s="318">
        <v>1693</v>
      </c>
    </row>
    <row r="9" spans="1:13" ht="11.1" customHeight="1" x14ac:dyDescent="0.2">
      <c r="A9" s="14" t="s">
        <v>177</v>
      </c>
      <c r="B9" s="321">
        <v>251</v>
      </c>
      <c r="C9" s="320">
        <v>10</v>
      </c>
      <c r="D9" s="321">
        <v>364</v>
      </c>
      <c r="E9" s="320">
        <v>14.5</v>
      </c>
      <c r="F9" s="186">
        <v>-113</v>
      </c>
      <c r="G9" s="320">
        <v>-4.5</v>
      </c>
      <c r="H9" s="321" t="s">
        <v>3</v>
      </c>
      <c r="I9" s="320" t="s">
        <v>3</v>
      </c>
      <c r="J9" s="319">
        <v>251</v>
      </c>
      <c r="K9" s="321">
        <v>321</v>
      </c>
      <c r="L9" s="187">
        <v>144</v>
      </c>
      <c r="M9" s="318">
        <v>32</v>
      </c>
    </row>
    <row r="10" spans="1:13" ht="11.1" customHeight="1" x14ac:dyDescent="0.2">
      <c r="A10" s="14" t="s">
        <v>178</v>
      </c>
      <c r="B10" s="321">
        <v>1371</v>
      </c>
      <c r="C10" s="320">
        <v>8.9</v>
      </c>
      <c r="D10" s="321">
        <v>1961</v>
      </c>
      <c r="E10" s="320">
        <v>12.8</v>
      </c>
      <c r="F10" s="186">
        <v>-590</v>
      </c>
      <c r="G10" s="320">
        <v>-3.8</v>
      </c>
      <c r="H10" s="321">
        <v>7</v>
      </c>
      <c r="I10" s="320">
        <v>5.0999999999999996</v>
      </c>
      <c r="J10" s="319">
        <v>1371</v>
      </c>
      <c r="K10" s="321">
        <v>1753</v>
      </c>
      <c r="L10" s="187">
        <v>934</v>
      </c>
      <c r="M10" s="318">
        <v>257</v>
      </c>
    </row>
    <row r="11" spans="1:13" ht="11.1" customHeight="1" x14ac:dyDescent="0.2">
      <c r="A11" s="14" t="s">
        <v>179</v>
      </c>
      <c r="B11" s="321">
        <v>466</v>
      </c>
      <c r="C11" s="320">
        <v>8.3000000000000007</v>
      </c>
      <c r="D11" s="321">
        <v>876</v>
      </c>
      <c r="E11" s="320">
        <v>15.6</v>
      </c>
      <c r="F11" s="186">
        <v>-410</v>
      </c>
      <c r="G11" s="320">
        <v>-7.3</v>
      </c>
      <c r="H11" s="321" t="s">
        <v>3</v>
      </c>
      <c r="I11" s="320" t="s">
        <v>3</v>
      </c>
      <c r="J11" s="319">
        <v>466</v>
      </c>
      <c r="K11" s="321">
        <v>798</v>
      </c>
      <c r="L11" s="187">
        <v>345</v>
      </c>
      <c r="M11" s="318">
        <v>32</v>
      </c>
    </row>
    <row r="12" spans="1:13" ht="11.1" customHeight="1" x14ac:dyDescent="0.2">
      <c r="A12" s="14" t="s">
        <v>180</v>
      </c>
      <c r="B12" s="321">
        <v>825</v>
      </c>
      <c r="C12" s="320">
        <v>10.4</v>
      </c>
      <c r="D12" s="321">
        <v>833</v>
      </c>
      <c r="E12" s="320">
        <v>10.5</v>
      </c>
      <c r="F12" s="186">
        <v>-8</v>
      </c>
      <c r="G12" s="320">
        <v>-0.1</v>
      </c>
      <c r="H12" s="321">
        <v>2</v>
      </c>
      <c r="I12" s="320">
        <v>2.4</v>
      </c>
      <c r="J12" s="319">
        <v>825</v>
      </c>
      <c r="K12" s="321">
        <v>732</v>
      </c>
      <c r="L12" s="187">
        <v>450</v>
      </c>
      <c r="M12" s="318">
        <v>74</v>
      </c>
    </row>
    <row r="13" spans="1:13" ht="11.1" customHeight="1" x14ac:dyDescent="0.2">
      <c r="A13" s="14" t="s">
        <v>181</v>
      </c>
      <c r="B13" s="321">
        <v>1516</v>
      </c>
      <c r="C13" s="320">
        <v>10.9</v>
      </c>
      <c r="D13" s="321">
        <v>1632</v>
      </c>
      <c r="E13" s="320">
        <v>11.8</v>
      </c>
      <c r="F13" s="186">
        <v>-116</v>
      </c>
      <c r="G13" s="320">
        <v>-0.8</v>
      </c>
      <c r="H13" s="321">
        <v>19</v>
      </c>
      <c r="I13" s="320">
        <v>12.5</v>
      </c>
      <c r="J13" s="319">
        <v>1516</v>
      </c>
      <c r="K13" s="321">
        <v>1455</v>
      </c>
      <c r="L13" s="187">
        <v>728</v>
      </c>
      <c r="M13" s="318">
        <v>60</v>
      </c>
    </row>
    <row r="14" spans="1:13" ht="11.1" customHeight="1" x14ac:dyDescent="0.2">
      <c r="A14" s="14" t="s">
        <v>182</v>
      </c>
      <c r="B14" s="321">
        <v>1648</v>
      </c>
      <c r="C14" s="320">
        <v>10.6</v>
      </c>
      <c r="D14" s="321">
        <v>1847</v>
      </c>
      <c r="E14" s="320">
        <v>11.9</v>
      </c>
      <c r="F14" s="186">
        <v>-199</v>
      </c>
      <c r="G14" s="320">
        <v>-1.3</v>
      </c>
      <c r="H14" s="321">
        <v>6</v>
      </c>
      <c r="I14" s="320">
        <v>3.6</v>
      </c>
      <c r="J14" s="319">
        <v>1648</v>
      </c>
      <c r="K14" s="321">
        <v>1642</v>
      </c>
      <c r="L14" s="187">
        <v>949</v>
      </c>
      <c r="M14" s="318">
        <v>90</v>
      </c>
    </row>
    <row r="15" spans="1:13" ht="11.1" customHeight="1" x14ac:dyDescent="0.2">
      <c r="A15" s="14" t="s">
        <v>183</v>
      </c>
      <c r="B15" s="321">
        <v>606</v>
      </c>
      <c r="C15" s="320">
        <v>10.3</v>
      </c>
      <c r="D15" s="321">
        <v>736</v>
      </c>
      <c r="E15" s="320">
        <v>12.5</v>
      </c>
      <c r="F15" s="186">
        <v>-130</v>
      </c>
      <c r="G15" s="320">
        <v>-2.2000000000000002</v>
      </c>
      <c r="H15" s="321">
        <v>5</v>
      </c>
      <c r="I15" s="320">
        <v>8.3000000000000007</v>
      </c>
      <c r="J15" s="319">
        <v>606</v>
      </c>
      <c r="K15" s="321">
        <v>644</v>
      </c>
      <c r="L15" s="187">
        <v>367</v>
      </c>
      <c r="M15" s="318">
        <v>111</v>
      </c>
    </row>
    <row r="16" spans="1:13" ht="11.1" customHeight="1" x14ac:dyDescent="0.2">
      <c r="A16" s="14" t="s">
        <v>184</v>
      </c>
      <c r="B16" s="321">
        <v>495</v>
      </c>
      <c r="C16" s="320">
        <v>9.5</v>
      </c>
      <c r="D16" s="321">
        <v>704</v>
      </c>
      <c r="E16" s="320">
        <v>13.5</v>
      </c>
      <c r="F16" s="186">
        <v>-209</v>
      </c>
      <c r="G16" s="320">
        <v>-4</v>
      </c>
      <c r="H16" s="321" t="s">
        <v>3</v>
      </c>
      <c r="I16" s="320" t="s">
        <v>3</v>
      </c>
      <c r="J16" s="319">
        <v>495</v>
      </c>
      <c r="K16" s="321">
        <v>620</v>
      </c>
      <c r="L16" s="187">
        <v>329</v>
      </c>
      <c r="M16" s="318">
        <v>60</v>
      </c>
    </row>
    <row r="17" spans="1:13" ht="11.1" customHeight="1" x14ac:dyDescent="0.2">
      <c r="A17" s="14" t="s">
        <v>185</v>
      </c>
      <c r="B17" s="321">
        <v>2020</v>
      </c>
      <c r="C17" s="320">
        <v>9.1999999999999993</v>
      </c>
      <c r="D17" s="321">
        <v>2478</v>
      </c>
      <c r="E17" s="320">
        <v>11.3</v>
      </c>
      <c r="F17" s="186">
        <v>-458</v>
      </c>
      <c r="G17" s="320">
        <v>-2.1</v>
      </c>
      <c r="H17" s="321">
        <v>10</v>
      </c>
      <c r="I17" s="320">
        <v>5</v>
      </c>
      <c r="J17" s="319">
        <v>2018</v>
      </c>
      <c r="K17" s="321">
        <v>2212</v>
      </c>
      <c r="L17" s="187">
        <v>1340</v>
      </c>
      <c r="M17" s="318">
        <v>135</v>
      </c>
    </row>
    <row r="18" spans="1:13" ht="11.1" customHeight="1" x14ac:dyDescent="0.2">
      <c r="A18" s="14" t="s">
        <v>186</v>
      </c>
      <c r="B18" s="321">
        <v>701</v>
      </c>
      <c r="C18" s="320">
        <v>9.8000000000000007</v>
      </c>
      <c r="D18" s="321">
        <v>949</v>
      </c>
      <c r="E18" s="320">
        <v>13.3</v>
      </c>
      <c r="F18" s="186">
        <v>-248</v>
      </c>
      <c r="G18" s="320">
        <v>-3.5</v>
      </c>
      <c r="H18" s="321">
        <v>8</v>
      </c>
      <c r="I18" s="320">
        <v>11.4</v>
      </c>
      <c r="J18" s="319">
        <v>701</v>
      </c>
      <c r="K18" s="321">
        <v>839</v>
      </c>
      <c r="L18" s="187">
        <v>405</v>
      </c>
      <c r="M18" s="318">
        <v>79</v>
      </c>
    </row>
    <row r="19" spans="1:13" ht="11.1" customHeight="1" x14ac:dyDescent="0.2">
      <c r="A19" s="14" t="s">
        <v>187</v>
      </c>
      <c r="B19" s="321">
        <v>1728</v>
      </c>
      <c r="C19" s="320">
        <v>10.7</v>
      </c>
      <c r="D19" s="321">
        <v>1917</v>
      </c>
      <c r="E19" s="320">
        <v>11.9</v>
      </c>
      <c r="F19" s="186">
        <v>-189</v>
      </c>
      <c r="G19" s="320">
        <v>-1.2</v>
      </c>
      <c r="H19" s="321">
        <v>21</v>
      </c>
      <c r="I19" s="320">
        <v>12.2</v>
      </c>
      <c r="J19" s="319">
        <v>1727</v>
      </c>
      <c r="K19" s="321">
        <v>1687</v>
      </c>
      <c r="L19" s="187">
        <v>905</v>
      </c>
      <c r="M19" s="318">
        <v>184</v>
      </c>
    </row>
    <row r="20" spans="1:13" ht="11.1" customHeight="1" x14ac:dyDescent="0.2">
      <c r="A20" s="14" t="s">
        <v>188</v>
      </c>
      <c r="B20" s="321">
        <v>983</v>
      </c>
      <c r="C20" s="320">
        <v>9.6999999999999993</v>
      </c>
      <c r="D20" s="321">
        <v>1210</v>
      </c>
      <c r="E20" s="320">
        <v>11.9</v>
      </c>
      <c r="F20" s="186">
        <v>-227</v>
      </c>
      <c r="G20" s="320">
        <v>-2.2000000000000002</v>
      </c>
      <c r="H20" s="321">
        <v>6</v>
      </c>
      <c r="I20" s="320">
        <v>6.1</v>
      </c>
      <c r="J20" s="319">
        <v>983</v>
      </c>
      <c r="K20" s="321">
        <v>1083</v>
      </c>
      <c r="L20" s="187">
        <v>656</v>
      </c>
      <c r="M20" s="318">
        <v>116</v>
      </c>
    </row>
    <row r="21" spans="1:13" ht="11.1" customHeight="1" x14ac:dyDescent="0.2">
      <c r="A21" s="14" t="s">
        <v>189</v>
      </c>
      <c r="B21" s="321">
        <v>426</v>
      </c>
      <c r="C21" s="320">
        <v>10.4</v>
      </c>
      <c r="D21" s="321">
        <v>677</v>
      </c>
      <c r="E21" s="320">
        <v>16.5</v>
      </c>
      <c r="F21" s="186">
        <v>-251</v>
      </c>
      <c r="G21" s="320">
        <v>-6.1</v>
      </c>
      <c r="H21" s="321">
        <v>5</v>
      </c>
      <c r="I21" s="320">
        <v>11.7</v>
      </c>
      <c r="J21" s="319">
        <v>426</v>
      </c>
      <c r="K21" s="321">
        <v>611</v>
      </c>
      <c r="L21" s="187">
        <v>287</v>
      </c>
      <c r="M21" s="318">
        <v>91</v>
      </c>
    </row>
    <row r="22" spans="1:13" ht="11.1" customHeight="1" x14ac:dyDescent="0.2">
      <c r="A22" s="14" t="s">
        <v>190</v>
      </c>
      <c r="B22" s="321">
        <v>171</v>
      </c>
      <c r="C22" s="320">
        <v>8.4</v>
      </c>
      <c r="D22" s="321">
        <v>339</v>
      </c>
      <c r="E22" s="320">
        <v>16.7</v>
      </c>
      <c r="F22" s="186">
        <v>-168</v>
      </c>
      <c r="G22" s="320">
        <v>-8.3000000000000007</v>
      </c>
      <c r="H22" s="321" t="s">
        <v>3</v>
      </c>
      <c r="I22" s="320" t="s">
        <v>3</v>
      </c>
      <c r="J22" s="319">
        <v>170</v>
      </c>
      <c r="K22" s="321">
        <v>295</v>
      </c>
      <c r="L22" s="187">
        <v>87</v>
      </c>
      <c r="M22" s="318">
        <v>24</v>
      </c>
    </row>
    <row r="23" spans="1:13" ht="11.1" customHeight="1" x14ac:dyDescent="0.2">
      <c r="A23" s="14" t="s">
        <v>191</v>
      </c>
      <c r="B23" s="321">
        <v>438</v>
      </c>
      <c r="C23" s="320">
        <v>8.1</v>
      </c>
      <c r="D23" s="321">
        <v>876</v>
      </c>
      <c r="E23" s="320">
        <v>16.3</v>
      </c>
      <c r="F23" s="186">
        <v>-438</v>
      </c>
      <c r="G23" s="320">
        <v>-8.1</v>
      </c>
      <c r="H23" s="321">
        <v>2</v>
      </c>
      <c r="I23" s="320">
        <v>4.5999999999999996</v>
      </c>
      <c r="J23" s="319">
        <v>438</v>
      </c>
      <c r="K23" s="321">
        <v>795</v>
      </c>
      <c r="L23" s="187">
        <v>420</v>
      </c>
      <c r="M23" s="318">
        <v>80</v>
      </c>
    </row>
    <row r="24" spans="1:13" s="1" customFormat="1" ht="11.1" customHeight="1" x14ac:dyDescent="0.2">
      <c r="A24" s="14" t="s">
        <v>200</v>
      </c>
      <c r="B24" s="321">
        <v>369</v>
      </c>
      <c r="C24" s="320">
        <v>9.4</v>
      </c>
      <c r="D24" s="321">
        <v>370</v>
      </c>
      <c r="E24" s="320">
        <v>9.4</v>
      </c>
      <c r="F24" s="186">
        <v>-1</v>
      </c>
      <c r="G24" s="320" t="s">
        <v>3</v>
      </c>
      <c r="H24" s="321">
        <v>2</v>
      </c>
      <c r="I24" s="320">
        <v>5.4</v>
      </c>
      <c r="J24" s="319">
        <v>369</v>
      </c>
      <c r="K24" s="321">
        <v>305</v>
      </c>
      <c r="L24" s="187">
        <v>208</v>
      </c>
      <c r="M24" s="318">
        <v>13</v>
      </c>
    </row>
    <row r="25" spans="1:13" s="1" customFormat="1" ht="11.1" customHeight="1" x14ac:dyDescent="0.2">
      <c r="A25" s="14" t="s">
        <v>192</v>
      </c>
      <c r="B25" s="321">
        <v>1788</v>
      </c>
      <c r="C25" s="320">
        <v>10.199999999999999</v>
      </c>
      <c r="D25" s="321">
        <v>1934</v>
      </c>
      <c r="E25" s="320">
        <v>11.1</v>
      </c>
      <c r="F25" s="186">
        <v>-146</v>
      </c>
      <c r="G25" s="320">
        <v>-0.8</v>
      </c>
      <c r="H25" s="321">
        <v>10</v>
      </c>
      <c r="I25" s="320">
        <v>5.6</v>
      </c>
      <c r="J25" s="319">
        <v>1788</v>
      </c>
      <c r="K25" s="321">
        <v>1725</v>
      </c>
      <c r="L25" s="187">
        <v>956</v>
      </c>
      <c r="M25" s="318">
        <v>255</v>
      </c>
    </row>
    <row r="26" spans="1:13" ht="18" customHeight="1" x14ac:dyDescent="0.2">
      <c r="A26" s="9" t="s">
        <v>213</v>
      </c>
      <c r="B26" s="321">
        <v>1840</v>
      </c>
      <c r="C26" s="320">
        <v>9.4</v>
      </c>
      <c r="D26" s="321">
        <v>3106</v>
      </c>
      <c r="E26" s="320">
        <v>15.9</v>
      </c>
      <c r="F26" s="186">
        <v>-1266</v>
      </c>
      <c r="G26" s="320">
        <v>-6.5</v>
      </c>
      <c r="H26" s="321">
        <v>20</v>
      </c>
      <c r="I26" s="320">
        <v>10.9</v>
      </c>
      <c r="J26" s="319">
        <v>1838</v>
      </c>
      <c r="K26" s="253">
        <v>2870</v>
      </c>
      <c r="L26" s="187">
        <v>1030</v>
      </c>
      <c r="M26" s="318">
        <v>308</v>
      </c>
    </row>
    <row r="27" spans="1:13" ht="11.1" customHeight="1" x14ac:dyDescent="0.2">
      <c r="A27" s="14" t="s">
        <v>4</v>
      </c>
      <c r="B27" s="321">
        <v>302</v>
      </c>
      <c r="C27" s="320">
        <v>8.3000000000000007</v>
      </c>
      <c r="D27" s="321">
        <v>659</v>
      </c>
      <c r="E27" s="320">
        <v>18</v>
      </c>
      <c r="F27" s="186">
        <v>-357</v>
      </c>
      <c r="G27" s="320">
        <v>-9.8000000000000007</v>
      </c>
      <c r="H27" s="321">
        <v>4</v>
      </c>
      <c r="I27" s="320">
        <v>13.3</v>
      </c>
      <c r="J27" s="319">
        <v>300</v>
      </c>
      <c r="K27" s="253">
        <v>606</v>
      </c>
      <c r="L27" s="187">
        <v>158</v>
      </c>
      <c r="M27" s="318">
        <v>23</v>
      </c>
    </row>
    <row r="28" spans="1:13" ht="11.1" customHeight="1" x14ac:dyDescent="0.2">
      <c r="A28" s="14" t="s">
        <v>5</v>
      </c>
      <c r="B28" s="321">
        <v>116</v>
      </c>
      <c r="C28" s="320">
        <v>9</v>
      </c>
      <c r="D28" s="321">
        <v>206</v>
      </c>
      <c r="E28" s="320">
        <v>15.9</v>
      </c>
      <c r="F28" s="186">
        <v>-90</v>
      </c>
      <c r="G28" s="320">
        <v>-7</v>
      </c>
      <c r="H28" s="321">
        <v>1</v>
      </c>
      <c r="I28" s="320">
        <v>8.6</v>
      </c>
      <c r="J28" s="319">
        <v>116</v>
      </c>
      <c r="K28" s="253">
        <v>179</v>
      </c>
      <c r="L28" s="187">
        <v>58</v>
      </c>
      <c r="M28" s="318">
        <v>8</v>
      </c>
    </row>
    <row r="29" spans="1:13" ht="11.1" customHeight="1" x14ac:dyDescent="0.2">
      <c r="A29" s="14" t="s">
        <v>6</v>
      </c>
      <c r="B29" s="321">
        <v>1422</v>
      </c>
      <c r="C29" s="320">
        <v>9.6999999999999993</v>
      </c>
      <c r="D29" s="321">
        <v>2241</v>
      </c>
      <c r="E29" s="320">
        <v>15.3</v>
      </c>
      <c r="F29" s="186">
        <v>-819</v>
      </c>
      <c r="G29" s="320">
        <v>-5.6</v>
      </c>
      <c r="H29" s="321">
        <v>15</v>
      </c>
      <c r="I29" s="320">
        <v>10.6</v>
      </c>
      <c r="J29" s="319">
        <v>1422</v>
      </c>
      <c r="K29" s="253">
        <v>2085</v>
      </c>
      <c r="L29" s="187">
        <v>814</v>
      </c>
      <c r="M29" s="318">
        <v>277</v>
      </c>
    </row>
    <row r="30" spans="1:13" ht="18" customHeight="1" x14ac:dyDescent="0.2">
      <c r="A30" s="9" t="s">
        <v>214</v>
      </c>
      <c r="B30" s="321">
        <v>1731</v>
      </c>
      <c r="C30" s="320">
        <v>8.6999999999999993</v>
      </c>
      <c r="D30" s="321">
        <v>3266</v>
      </c>
      <c r="E30" s="320">
        <v>16.3</v>
      </c>
      <c r="F30" s="186">
        <v>-1535</v>
      </c>
      <c r="G30" s="320">
        <v>-7.7</v>
      </c>
      <c r="H30" s="321">
        <v>7</v>
      </c>
      <c r="I30" s="320">
        <v>4</v>
      </c>
      <c r="J30" s="319">
        <v>1731</v>
      </c>
      <c r="K30" s="253">
        <v>2979</v>
      </c>
      <c r="L30" s="187">
        <v>952</v>
      </c>
      <c r="M30" s="318">
        <v>253</v>
      </c>
    </row>
    <row r="31" spans="1:13" ht="11.1" customHeight="1" x14ac:dyDescent="0.2">
      <c r="A31" s="14" t="s">
        <v>7</v>
      </c>
      <c r="B31" s="321">
        <v>166</v>
      </c>
      <c r="C31" s="320">
        <v>8.6999999999999993</v>
      </c>
      <c r="D31" s="321">
        <v>380</v>
      </c>
      <c r="E31" s="320">
        <v>20</v>
      </c>
      <c r="F31" s="186">
        <v>-214</v>
      </c>
      <c r="G31" s="320">
        <v>-11.3</v>
      </c>
      <c r="H31" s="321" t="s">
        <v>3</v>
      </c>
      <c r="I31" s="320" t="s">
        <v>3</v>
      </c>
      <c r="J31" s="319">
        <v>166</v>
      </c>
      <c r="K31" s="253">
        <v>334</v>
      </c>
      <c r="L31" s="187">
        <v>89</v>
      </c>
      <c r="M31" s="318">
        <v>18</v>
      </c>
    </row>
    <row r="32" spans="1:13" ht="11.1" customHeight="1" x14ac:dyDescent="0.2">
      <c r="A32" s="14" t="s">
        <v>8</v>
      </c>
      <c r="B32" s="321">
        <v>1149</v>
      </c>
      <c r="C32" s="320">
        <v>8.9</v>
      </c>
      <c r="D32" s="321">
        <v>1913</v>
      </c>
      <c r="E32" s="320">
        <v>14.9</v>
      </c>
      <c r="F32" s="186">
        <v>-764</v>
      </c>
      <c r="G32" s="320">
        <v>-5.9</v>
      </c>
      <c r="H32" s="321">
        <v>6</v>
      </c>
      <c r="I32" s="320">
        <v>5.2</v>
      </c>
      <c r="J32" s="319">
        <v>1149</v>
      </c>
      <c r="K32" s="253">
        <v>1741</v>
      </c>
      <c r="L32" s="187">
        <v>649</v>
      </c>
      <c r="M32" s="318">
        <v>176</v>
      </c>
    </row>
    <row r="33" spans="1:13" ht="11.1" customHeight="1" x14ac:dyDescent="0.2">
      <c r="A33" s="14" t="s">
        <v>9</v>
      </c>
      <c r="B33" s="321">
        <v>90</v>
      </c>
      <c r="C33" s="320">
        <v>7.8</v>
      </c>
      <c r="D33" s="321">
        <v>248</v>
      </c>
      <c r="E33" s="320">
        <v>21.4</v>
      </c>
      <c r="F33" s="186">
        <v>-158</v>
      </c>
      <c r="G33" s="320">
        <v>-13.6</v>
      </c>
      <c r="H33" s="321" t="s">
        <v>3</v>
      </c>
      <c r="I33" s="320" t="s">
        <v>3</v>
      </c>
      <c r="J33" s="319">
        <v>90</v>
      </c>
      <c r="K33" s="253">
        <v>232</v>
      </c>
      <c r="L33" s="187">
        <v>52</v>
      </c>
      <c r="M33" s="318">
        <v>5</v>
      </c>
    </row>
    <row r="34" spans="1:13" ht="11.1" customHeight="1" x14ac:dyDescent="0.2">
      <c r="A34" s="14" t="s">
        <v>10</v>
      </c>
      <c r="B34" s="321">
        <v>229</v>
      </c>
      <c r="C34" s="320">
        <v>8.9</v>
      </c>
      <c r="D34" s="321">
        <v>451</v>
      </c>
      <c r="E34" s="320">
        <v>17.600000000000001</v>
      </c>
      <c r="F34" s="186">
        <v>-222</v>
      </c>
      <c r="G34" s="320">
        <v>-8.6999999999999993</v>
      </c>
      <c r="H34" s="321" t="s">
        <v>3</v>
      </c>
      <c r="I34" s="320" t="s">
        <v>3</v>
      </c>
      <c r="J34" s="319">
        <v>229</v>
      </c>
      <c r="K34" s="253">
        <v>424</v>
      </c>
      <c r="L34" s="187">
        <v>117</v>
      </c>
      <c r="M34" s="318">
        <v>38</v>
      </c>
    </row>
    <row r="35" spans="1:13" ht="11.1" customHeight="1" x14ac:dyDescent="0.2">
      <c r="A35" s="14" t="s">
        <v>11</v>
      </c>
      <c r="B35" s="321">
        <v>97</v>
      </c>
      <c r="C35" s="320">
        <v>6.4</v>
      </c>
      <c r="D35" s="321">
        <v>274</v>
      </c>
      <c r="E35" s="320">
        <v>18</v>
      </c>
      <c r="F35" s="186">
        <v>-177</v>
      </c>
      <c r="G35" s="320">
        <v>-11.6</v>
      </c>
      <c r="H35" s="321">
        <v>1</v>
      </c>
      <c r="I35" s="320">
        <v>10.3</v>
      </c>
      <c r="J35" s="319">
        <v>97</v>
      </c>
      <c r="K35" s="253">
        <v>248</v>
      </c>
      <c r="L35" s="187">
        <v>45</v>
      </c>
      <c r="M35" s="318">
        <v>16</v>
      </c>
    </row>
    <row r="36" spans="1:13" ht="18" customHeight="1" x14ac:dyDescent="0.2">
      <c r="A36" s="9" t="s">
        <v>215</v>
      </c>
      <c r="B36" s="321">
        <v>1419</v>
      </c>
      <c r="C36" s="320">
        <v>8.9</v>
      </c>
      <c r="D36" s="321">
        <v>2708</v>
      </c>
      <c r="E36" s="320">
        <v>17</v>
      </c>
      <c r="F36" s="186">
        <v>-1289</v>
      </c>
      <c r="G36" s="320">
        <v>-8.1</v>
      </c>
      <c r="H36" s="321">
        <v>11</v>
      </c>
      <c r="I36" s="320">
        <v>7.8</v>
      </c>
      <c r="J36" s="319">
        <v>1419</v>
      </c>
      <c r="K36" s="253">
        <v>2372</v>
      </c>
      <c r="L36" s="187">
        <v>794</v>
      </c>
      <c r="M36" s="318">
        <v>293</v>
      </c>
    </row>
    <row r="37" spans="1:13" ht="11.1" customHeight="1" x14ac:dyDescent="0.2">
      <c r="A37" s="14" t="s">
        <v>12</v>
      </c>
      <c r="B37" s="321">
        <v>159</v>
      </c>
      <c r="C37" s="320">
        <v>8.6999999999999993</v>
      </c>
      <c r="D37" s="321">
        <v>359</v>
      </c>
      <c r="E37" s="320">
        <v>19.5</v>
      </c>
      <c r="F37" s="186">
        <v>-200</v>
      </c>
      <c r="G37" s="320">
        <v>-10.9</v>
      </c>
      <c r="H37" s="321" t="s">
        <v>3</v>
      </c>
      <c r="I37" s="320" t="s">
        <v>3</v>
      </c>
      <c r="J37" s="319">
        <v>159</v>
      </c>
      <c r="K37" s="253">
        <v>298</v>
      </c>
      <c r="L37" s="187">
        <v>89</v>
      </c>
      <c r="M37" s="318">
        <v>48</v>
      </c>
    </row>
    <row r="38" spans="1:13" ht="11.1" customHeight="1" x14ac:dyDescent="0.2">
      <c r="A38" s="14" t="s">
        <v>13</v>
      </c>
      <c r="B38" s="321">
        <v>243</v>
      </c>
      <c r="C38" s="320">
        <v>9.1</v>
      </c>
      <c r="D38" s="321">
        <v>474</v>
      </c>
      <c r="E38" s="320">
        <v>17.7</v>
      </c>
      <c r="F38" s="186">
        <v>-231</v>
      </c>
      <c r="G38" s="320">
        <v>-8.6</v>
      </c>
      <c r="H38" s="321">
        <v>1</v>
      </c>
      <c r="I38" s="320">
        <v>4.0999999999999996</v>
      </c>
      <c r="J38" s="319">
        <v>243</v>
      </c>
      <c r="K38" s="253">
        <v>395</v>
      </c>
      <c r="L38" s="187">
        <v>133</v>
      </c>
      <c r="M38" s="318">
        <v>60</v>
      </c>
    </row>
    <row r="39" spans="1:13" ht="11.1" customHeight="1" x14ac:dyDescent="0.2">
      <c r="A39" s="14" t="s">
        <v>14</v>
      </c>
      <c r="B39" s="321">
        <v>582</v>
      </c>
      <c r="C39" s="320">
        <v>9.1</v>
      </c>
      <c r="D39" s="321">
        <v>975</v>
      </c>
      <c r="E39" s="320">
        <v>15.2</v>
      </c>
      <c r="F39" s="186">
        <v>-393</v>
      </c>
      <c r="G39" s="320">
        <v>-6.1</v>
      </c>
      <c r="H39" s="321">
        <v>6</v>
      </c>
      <c r="I39" s="320">
        <v>10.3</v>
      </c>
      <c r="J39" s="319">
        <v>582</v>
      </c>
      <c r="K39" s="253">
        <v>893</v>
      </c>
      <c r="L39" s="187">
        <v>345</v>
      </c>
      <c r="M39" s="318">
        <v>82</v>
      </c>
    </row>
    <row r="40" spans="1:13" ht="11.1" customHeight="1" x14ac:dyDescent="0.2">
      <c r="A40" s="14" t="s">
        <v>15</v>
      </c>
      <c r="B40" s="321">
        <v>110</v>
      </c>
      <c r="C40" s="320">
        <v>9</v>
      </c>
      <c r="D40" s="321">
        <v>198</v>
      </c>
      <c r="E40" s="320">
        <v>16.3</v>
      </c>
      <c r="F40" s="186">
        <v>-88</v>
      </c>
      <c r="G40" s="320">
        <v>-7.2</v>
      </c>
      <c r="H40" s="321" t="s">
        <v>3</v>
      </c>
      <c r="I40" s="320" t="s">
        <v>3</v>
      </c>
      <c r="J40" s="319">
        <v>110</v>
      </c>
      <c r="K40" s="253">
        <v>181</v>
      </c>
      <c r="L40" s="187">
        <v>53</v>
      </c>
      <c r="M40" s="318">
        <v>25</v>
      </c>
    </row>
    <row r="41" spans="1:13" ht="11.1" customHeight="1" x14ac:dyDescent="0.2">
      <c r="A41" s="14" t="s">
        <v>16</v>
      </c>
      <c r="B41" s="321">
        <v>231</v>
      </c>
      <c r="C41" s="320">
        <v>9.4</v>
      </c>
      <c r="D41" s="321">
        <v>433</v>
      </c>
      <c r="E41" s="320">
        <v>17.600000000000001</v>
      </c>
      <c r="F41" s="186">
        <v>-202</v>
      </c>
      <c r="G41" s="320">
        <v>-8.1999999999999993</v>
      </c>
      <c r="H41" s="321">
        <v>3</v>
      </c>
      <c r="I41" s="320">
        <v>13</v>
      </c>
      <c r="J41" s="319">
        <v>231</v>
      </c>
      <c r="K41" s="253">
        <v>376</v>
      </c>
      <c r="L41" s="187">
        <v>123</v>
      </c>
      <c r="M41" s="318">
        <v>47</v>
      </c>
    </row>
    <row r="42" spans="1:13" ht="11.1" customHeight="1" x14ac:dyDescent="0.2">
      <c r="A42" s="14" t="s">
        <v>17</v>
      </c>
      <c r="B42" s="321">
        <v>94</v>
      </c>
      <c r="C42" s="320">
        <v>7.3</v>
      </c>
      <c r="D42" s="321">
        <v>269</v>
      </c>
      <c r="E42" s="320">
        <v>20.9</v>
      </c>
      <c r="F42" s="186">
        <v>-175</v>
      </c>
      <c r="G42" s="320">
        <v>-13.6</v>
      </c>
      <c r="H42" s="321">
        <v>1</v>
      </c>
      <c r="I42" s="320">
        <v>10.6</v>
      </c>
      <c r="J42" s="319">
        <v>94</v>
      </c>
      <c r="K42" s="253">
        <v>229</v>
      </c>
      <c r="L42" s="187">
        <v>51</v>
      </c>
      <c r="M42" s="318">
        <v>31</v>
      </c>
    </row>
    <row r="43" spans="1:13" ht="18" customHeight="1" x14ac:dyDescent="0.2">
      <c r="A43" s="9" t="s">
        <v>216</v>
      </c>
      <c r="B43" s="321">
        <v>2980</v>
      </c>
      <c r="C43" s="320">
        <v>9.6999999999999993</v>
      </c>
      <c r="D43" s="321">
        <v>4486</v>
      </c>
      <c r="E43" s="320">
        <v>14.5</v>
      </c>
      <c r="F43" s="186">
        <v>-1506</v>
      </c>
      <c r="G43" s="320">
        <v>-4.9000000000000004</v>
      </c>
      <c r="H43" s="321">
        <v>31</v>
      </c>
      <c r="I43" s="320">
        <v>10.4</v>
      </c>
      <c r="J43" s="319">
        <v>2972</v>
      </c>
      <c r="K43" s="253">
        <v>4056</v>
      </c>
      <c r="L43" s="187">
        <v>1570</v>
      </c>
      <c r="M43" s="318">
        <v>364</v>
      </c>
    </row>
    <row r="44" spans="1:13" ht="11.1" customHeight="1" x14ac:dyDescent="0.2">
      <c r="A44" s="14" t="s">
        <v>18</v>
      </c>
      <c r="B44" s="321">
        <v>178</v>
      </c>
      <c r="C44" s="320">
        <v>8.1</v>
      </c>
      <c r="D44" s="321">
        <v>382</v>
      </c>
      <c r="E44" s="320">
        <v>17.399999999999999</v>
      </c>
      <c r="F44" s="186">
        <v>-204</v>
      </c>
      <c r="G44" s="320">
        <v>-9.3000000000000007</v>
      </c>
      <c r="H44" s="321">
        <v>6</v>
      </c>
      <c r="I44" s="320">
        <v>33.700000000000003</v>
      </c>
      <c r="J44" s="319">
        <v>177</v>
      </c>
      <c r="K44" s="253">
        <v>352</v>
      </c>
      <c r="L44" s="187">
        <v>96</v>
      </c>
      <c r="M44" s="318">
        <v>27</v>
      </c>
    </row>
    <row r="45" spans="1:13" ht="11.1" customHeight="1" x14ac:dyDescent="0.2">
      <c r="A45" s="14" t="s">
        <v>19</v>
      </c>
      <c r="B45" s="321">
        <v>150</v>
      </c>
      <c r="C45" s="320">
        <v>7.8</v>
      </c>
      <c r="D45" s="321">
        <v>276</v>
      </c>
      <c r="E45" s="320">
        <v>14.3</v>
      </c>
      <c r="F45" s="186">
        <v>-126</v>
      </c>
      <c r="G45" s="320">
        <v>-6.5</v>
      </c>
      <c r="H45" s="321">
        <v>1</v>
      </c>
      <c r="I45" s="320">
        <v>6.7</v>
      </c>
      <c r="J45" s="319">
        <v>148</v>
      </c>
      <c r="K45" s="253">
        <v>244</v>
      </c>
      <c r="L45" s="187">
        <v>104</v>
      </c>
      <c r="M45" s="318">
        <v>14</v>
      </c>
    </row>
    <row r="46" spans="1:13" ht="11.1" customHeight="1" x14ac:dyDescent="0.2">
      <c r="A46" s="14" t="s">
        <v>20</v>
      </c>
      <c r="B46" s="321">
        <v>567</v>
      </c>
      <c r="C46" s="320">
        <v>10.6</v>
      </c>
      <c r="D46" s="321">
        <v>776</v>
      </c>
      <c r="E46" s="320">
        <v>14.5</v>
      </c>
      <c r="F46" s="186">
        <v>-209</v>
      </c>
      <c r="G46" s="320">
        <v>-3.9</v>
      </c>
      <c r="H46" s="321">
        <v>6</v>
      </c>
      <c r="I46" s="320">
        <v>10.6</v>
      </c>
      <c r="J46" s="319">
        <v>566</v>
      </c>
      <c r="K46" s="253">
        <v>706</v>
      </c>
      <c r="L46" s="187">
        <v>296</v>
      </c>
      <c r="M46" s="318">
        <v>79</v>
      </c>
    </row>
    <row r="47" spans="1:13" ht="11.1" customHeight="1" x14ac:dyDescent="0.2">
      <c r="A47" s="14" t="s">
        <v>21</v>
      </c>
      <c r="B47" s="321">
        <v>253</v>
      </c>
      <c r="C47" s="320">
        <v>9.3000000000000007</v>
      </c>
      <c r="D47" s="321">
        <v>444</v>
      </c>
      <c r="E47" s="320">
        <v>16.399999999999999</v>
      </c>
      <c r="F47" s="186">
        <v>-191</v>
      </c>
      <c r="G47" s="320">
        <v>-7.1</v>
      </c>
      <c r="H47" s="321">
        <v>1</v>
      </c>
      <c r="I47" s="320">
        <v>4</v>
      </c>
      <c r="J47" s="319">
        <v>253</v>
      </c>
      <c r="K47" s="253">
        <v>395</v>
      </c>
      <c r="L47" s="187">
        <v>108</v>
      </c>
      <c r="M47" s="318">
        <v>44</v>
      </c>
    </row>
    <row r="48" spans="1:13" ht="11.1" customHeight="1" x14ac:dyDescent="0.2">
      <c r="A48" s="14" t="s">
        <v>22</v>
      </c>
      <c r="B48" s="321">
        <v>326</v>
      </c>
      <c r="C48" s="320">
        <v>8.8000000000000007</v>
      </c>
      <c r="D48" s="321">
        <v>552</v>
      </c>
      <c r="E48" s="320">
        <v>14.9</v>
      </c>
      <c r="F48" s="186">
        <v>-226</v>
      </c>
      <c r="G48" s="320">
        <v>-6.1</v>
      </c>
      <c r="H48" s="321">
        <v>4</v>
      </c>
      <c r="I48" s="320">
        <v>12.3</v>
      </c>
      <c r="J48" s="319">
        <v>322</v>
      </c>
      <c r="K48" s="253">
        <v>503</v>
      </c>
      <c r="L48" s="187">
        <v>144</v>
      </c>
      <c r="M48" s="318">
        <v>30</v>
      </c>
    </row>
    <row r="49" spans="1:13" ht="11.1" customHeight="1" x14ac:dyDescent="0.2">
      <c r="A49" s="14" t="s">
        <v>23</v>
      </c>
      <c r="B49" s="321">
        <v>110</v>
      </c>
      <c r="C49" s="320">
        <v>10.1</v>
      </c>
      <c r="D49" s="321">
        <v>164</v>
      </c>
      <c r="E49" s="320">
        <v>15.1</v>
      </c>
      <c r="F49" s="186">
        <v>-54</v>
      </c>
      <c r="G49" s="320">
        <v>-5</v>
      </c>
      <c r="H49" s="321">
        <v>3</v>
      </c>
      <c r="I49" s="320">
        <v>27.3</v>
      </c>
      <c r="J49" s="319">
        <v>110</v>
      </c>
      <c r="K49" s="253">
        <v>144</v>
      </c>
      <c r="L49" s="187">
        <v>37</v>
      </c>
      <c r="M49" s="318">
        <v>7</v>
      </c>
    </row>
    <row r="50" spans="1:13" ht="11.1" customHeight="1" x14ac:dyDescent="0.2">
      <c r="A50" s="14" t="s">
        <v>24</v>
      </c>
      <c r="B50" s="321">
        <v>1311</v>
      </c>
      <c r="C50" s="320">
        <v>10.4</v>
      </c>
      <c r="D50" s="321">
        <v>1661</v>
      </c>
      <c r="E50" s="320">
        <v>13.1</v>
      </c>
      <c r="F50" s="186">
        <v>-350</v>
      </c>
      <c r="G50" s="320">
        <v>-2.8</v>
      </c>
      <c r="H50" s="321">
        <v>10</v>
      </c>
      <c r="I50" s="320">
        <v>7.6</v>
      </c>
      <c r="J50" s="319">
        <v>1311</v>
      </c>
      <c r="K50" s="253">
        <v>1505</v>
      </c>
      <c r="L50" s="187">
        <v>732</v>
      </c>
      <c r="M50" s="318">
        <v>150</v>
      </c>
    </row>
    <row r="51" spans="1:13" ht="11.1" customHeight="1" x14ac:dyDescent="0.2">
      <c r="A51" s="14" t="s">
        <v>25</v>
      </c>
      <c r="B51" s="321">
        <v>85</v>
      </c>
      <c r="C51" s="320">
        <v>6.8</v>
      </c>
      <c r="D51" s="321">
        <v>231</v>
      </c>
      <c r="E51" s="320">
        <v>18.600000000000001</v>
      </c>
      <c r="F51" s="186">
        <v>-146</v>
      </c>
      <c r="G51" s="320">
        <v>-11.7</v>
      </c>
      <c r="H51" s="321" t="s">
        <v>3</v>
      </c>
      <c r="I51" s="320" t="s">
        <v>3</v>
      </c>
      <c r="J51" s="319">
        <v>85</v>
      </c>
      <c r="K51" s="253">
        <v>207</v>
      </c>
      <c r="L51" s="187">
        <v>53</v>
      </c>
      <c r="M51" s="318">
        <v>13</v>
      </c>
    </row>
    <row r="52" spans="1:13" ht="18" customHeight="1" x14ac:dyDescent="0.2">
      <c r="A52" s="9" t="s">
        <v>217</v>
      </c>
      <c r="B52" s="321">
        <v>1613</v>
      </c>
      <c r="C52" s="320">
        <v>7.9</v>
      </c>
      <c r="D52" s="321">
        <v>3319</v>
      </c>
      <c r="E52" s="320">
        <v>16.3</v>
      </c>
      <c r="F52" s="186">
        <v>-1706</v>
      </c>
      <c r="G52" s="320">
        <v>-8.4</v>
      </c>
      <c r="H52" s="321">
        <v>9</v>
      </c>
      <c r="I52" s="320">
        <v>5.6</v>
      </c>
      <c r="J52" s="319">
        <v>1613</v>
      </c>
      <c r="K52" s="253">
        <v>3077</v>
      </c>
      <c r="L52" s="187">
        <v>980</v>
      </c>
      <c r="M52" s="318">
        <v>259</v>
      </c>
    </row>
    <row r="53" spans="1:13" ht="11.25" customHeight="1" x14ac:dyDescent="0.2">
      <c r="A53" s="14" t="s">
        <v>26</v>
      </c>
      <c r="B53" s="321">
        <v>292</v>
      </c>
      <c r="C53" s="320">
        <v>9.3000000000000007</v>
      </c>
      <c r="D53" s="321">
        <v>534</v>
      </c>
      <c r="E53" s="320">
        <v>17.100000000000001</v>
      </c>
      <c r="F53" s="186">
        <v>-242</v>
      </c>
      <c r="G53" s="320">
        <v>-7.7</v>
      </c>
      <c r="H53" s="321">
        <v>2</v>
      </c>
      <c r="I53" s="320">
        <v>6.9</v>
      </c>
      <c r="J53" s="319">
        <v>292</v>
      </c>
      <c r="K53" s="253">
        <v>505</v>
      </c>
      <c r="L53" s="187">
        <v>170</v>
      </c>
      <c r="M53" s="318">
        <v>33</v>
      </c>
    </row>
    <row r="54" spans="1:13" ht="11.25" customHeight="1" x14ac:dyDescent="0.2">
      <c r="A54" s="14" t="s">
        <v>27</v>
      </c>
      <c r="B54" s="321">
        <v>383</v>
      </c>
      <c r="C54" s="320">
        <v>8.1999999999999993</v>
      </c>
      <c r="D54" s="321">
        <v>698</v>
      </c>
      <c r="E54" s="320">
        <v>15</v>
      </c>
      <c r="F54" s="186">
        <v>-315</v>
      </c>
      <c r="G54" s="320">
        <v>-6.8</v>
      </c>
      <c r="H54" s="321">
        <v>2</v>
      </c>
      <c r="I54" s="320">
        <v>5.2</v>
      </c>
      <c r="J54" s="319">
        <v>383</v>
      </c>
      <c r="K54" s="253">
        <v>660</v>
      </c>
      <c r="L54" s="187">
        <v>217</v>
      </c>
      <c r="M54" s="318">
        <v>46</v>
      </c>
    </row>
    <row r="55" spans="1:13" ht="11.25" customHeight="1" x14ac:dyDescent="0.2">
      <c r="A55" s="14" t="s">
        <v>28</v>
      </c>
      <c r="B55" s="321">
        <v>212</v>
      </c>
      <c r="C55" s="320">
        <v>6.4</v>
      </c>
      <c r="D55" s="321">
        <v>596</v>
      </c>
      <c r="E55" s="320">
        <v>18</v>
      </c>
      <c r="F55" s="186">
        <v>-384</v>
      </c>
      <c r="G55" s="320">
        <v>-11.6</v>
      </c>
      <c r="H55" s="321">
        <v>2</v>
      </c>
      <c r="I55" s="320">
        <v>9.4</v>
      </c>
      <c r="J55" s="319">
        <v>212</v>
      </c>
      <c r="K55" s="253">
        <v>556</v>
      </c>
      <c r="L55" s="187">
        <v>161</v>
      </c>
      <c r="M55" s="318">
        <v>48</v>
      </c>
    </row>
    <row r="56" spans="1:13" ht="11.25" customHeight="1" x14ac:dyDescent="0.2">
      <c r="A56" s="14" t="s">
        <v>29</v>
      </c>
      <c r="B56" s="321">
        <v>726</v>
      </c>
      <c r="C56" s="320">
        <v>7.8</v>
      </c>
      <c r="D56" s="321">
        <v>1491</v>
      </c>
      <c r="E56" s="320">
        <v>16.100000000000001</v>
      </c>
      <c r="F56" s="186">
        <v>-765</v>
      </c>
      <c r="G56" s="320">
        <v>-8.1999999999999993</v>
      </c>
      <c r="H56" s="321">
        <v>3</v>
      </c>
      <c r="I56" s="320">
        <v>4.0999999999999996</v>
      </c>
      <c r="J56" s="319">
        <v>726</v>
      </c>
      <c r="K56" s="253">
        <v>1356</v>
      </c>
      <c r="L56" s="187">
        <v>432</v>
      </c>
      <c r="M56" s="318">
        <v>132</v>
      </c>
    </row>
    <row r="57" spans="1:13" ht="18" customHeight="1" x14ac:dyDescent="0.2">
      <c r="A57" s="9" t="s">
        <v>218</v>
      </c>
      <c r="B57" s="321">
        <v>6649</v>
      </c>
      <c r="C57" s="320">
        <v>11.1</v>
      </c>
      <c r="D57" s="321">
        <v>7808</v>
      </c>
      <c r="E57" s="320">
        <v>13</v>
      </c>
      <c r="F57" s="186">
        <v>-1159</v>
      </c>
      <c r="G57" s="320">
        <v>-1.9</v>
      </c>
      <c r="H57" s="321">
        <v>35</v>
      </c>
      <c r="I57" s="320">
        <v>5.3</v>
      </c>
      <c r="J57" s="319">
        <v>6647</v>
      </c>
      <c r="K57" s="253">
        <v>7136</v>
      </c>
      <c r="L57" s="187">
        <v>3471</v>
      </c>
      <c r="M57" s="318">
        <v>628</v>
      </c>
    </row>
    <row r="58" spans="1:13" ht="11.25" customHeight="1" x14ac:dyDescent="0.2">
      <c r="A58" s="14" t="s">
        <v>30</v>
      </c>
      <c r="B58" s="321">
        <v>131</v>
      </c>
      <c r="C58" s="320">
        <v>8.5</v>
      </c>
      <c r="D58" s="321">
        <v>241</v>
      </c>
      <c r="E58" s="320">
        <v>15.6</v>
      </c>
      <c r="F58" s="186">
        <v>-110</v>
      </c>
      <c r="G58" s="320">
        <v>-7.1</v>
      </c>
      <c r="H58" s="321">
        <v>1</v>
      </c>
      <c r="I58" s="320">
        <v>7.6</v>
      </c>
      <c r="J58" s="319">
        <v>131</v>
      </c>
      <c r="K58" s="253">
        <v>209</v>
      </c>
      <c r="L58" s="187">
        <v>85</v>
      </c>
      <c r="M58" s="318">
        <v>12</v>
      </c>
    </row>
    <row r="59" spans="1:13" ht="11.25" customHeight="1" x14ac:dyDescent="0.2">
      <c r="A59" s="14" t="s">
        <v>31</v>
      </c>
      <c r="B59" s="321">
        <v>545</v>
      </c>
      <c r="C59" s="320">
        <v>9.3000000000000007</v>
      </c>
      <c r="D59" s="321">
        <v>887</v>
      </c>
      <c r="E59" s="320">
        <v>15.1</v>
      </c>
      <c r="F59" s="186">
        <v>-342</v>
      </c>
      <c r="G59" s="320">
        <v>-5.8</v>
      </c>
      <c r="H59" s="321">
        <v>4</v>
      </c>
      <c r="I59" s="320">
        <v>7.3</v>
      </c>
      <c r="J59" s="319">
        <v>545</v>
      </c>
      <c r="K59" s="253">
        <v>813</v>
      </c>
      <c r="L59" s="187">
        <v>362</v>
      </c>
      <c r="M59" s="318">
        <v>23</v>
      </c>
    </row>
    <row r="60" spans="1:13" ht="11.25" customHeight="1" x14ac:dyDescent="0.2">
      <c r="A60" s="14" t="s">
        <v>32</v>
      </c>
      <c r="B60" s="321">
        <v>103</v>
      </c>
      <c r="C60" s="320">
        <v>7.3</v>
      </c>
      <c r="D60" s="321">
        <v>226</v>
      </c>
      <c r="E60" s="320">
        <v>15.9</v>
      </c>
      <c r="F60" s="186">
        <v>-123</v>
      </c>
      <c r="G60" s="320">
        <v>-8.6999999999999993</v>
      </c>
      <c r="H60" s="321" t="s">
        <v>3</v>
      </c>
      <c r="I60" s="320" t="s">
        <v>3</v>
      </c>
      <c r="J60" s="319">
        <v>103</v>
      </c>
      <c r="K60" s="253">
        <v>215</v>
      </c>
      <c r="L60" s="187">
        <v>62</v>
      </c>
      <c r="M60" s="318">
        <v>8</v>
      </c>
    </row>
    <row r="61" spans="1:13" ht="11.25" customHeight="1" x14ac:dyDescent="0.2">
      <c r="A61" s="14" t="s">
        <v>33</v>
      </c>
      <c r="B61" s="321">
        <v>172</v>
      </c>
      <c r="C61" s="320">
        <v>10.9</v>
      </c>
      <c r="D61" s="321">
        <v>210</v>
      </c>
      <c r="E61" s="320">
        <v>13.3</v>
      </c>
      <c r="F61" s="186">
        <v>-38</v>
      </c>
      <c r="G61" s="320">
        <v>-2.4</v>
      </c>
      <c r="H61" s="321">
        <v>1</v>
      </c>
      <c r="I61" s="320">
        <v>5.8</v>
      </c>
      <c r="J61" s="319">
        <v>172</v>
      </c>
      <c r="K61" s="253">
        <v>190</v>
      </c>
      <c r="L61" s="187">
        <v>74</v>
      </c>
      <c r="M61" s="318">
        <v>7</v>
      </c>
    </row>
    <row r="62" spans="1:13" ht="11.25" customHeight="1" x14ac:dyDescent="0.2">
      <c r="A62" s="14" t="s">
        <v>34</v>
      </c>
      <c r="B62" s="321">
        <v>401</v>
      </c>
      <c r="C62" s="320">
        <v>10.1</v>
      </c>
      <c r="D62" s="321">
        <v>619</v>
      </c>
      <c r="E62" s="320">
        <v>15.6</v>
      </c>
      <c r="F62" s="186">
        <v>-218</v>
      </c>
      <c r="G62" s="320">
        <v>-5.5</v>
      </c>
      <c r="H62" s="321">
        <v>1</v>
      </c>
      <c r="I62" s="320">
        <v>2.5</v>
      </c>
      <c r="J62" s="319">
        <v>401</v>
      </c>
      <c r="K62" s="253">
        <v>559</v>
      </c>
      <c r="L62" s="187">
        <v>238</v>
      </c>
      <c r="M62" s="318">
        <v>86</v>
      </c>
    </row>
    <row r="63" spans="1:13" ht="11.25" customHeight="1" x14ac:dyDescent="0.2">
      <c r="A63" s="14" t="s">
        <v>35</v>
      </c>
      <c r="B63" s="321">
        <v>466</v>
      </c>
      <c r="C63" s="320">
        <v>10.5</v>
      </c>
      <c r="D63" s="321">
        <v>608</v>
      </c>
      <c r="E63" s="320">
        <v>13.6</v>
      </c>
      <c r="F63" s="186">
        <v>-142</v>
      </c>
      <c r="G63" s="320">
        <v>-3.2</v>
      </c>
      <c r="H63" s="321">
        <v>3</v>
      </c>
      <c r="I63" s="320">
        <v>6.4</v>
      </c>
      <c r="J63" s="319">
        <v>465</v>
      </c>
      <c r="K63" s="253">
        <v>586</v>
      </c>
      <c r="L63" s="187">
        <v>211</v>
      </c>
      <c r="M63" s="318">
        <v>64</v>
      </c>
    </row>
    <row r="64" spans="1:13" ht="11.25" customHeight="1" x14ac:dyDescent="0.2">
      <c r="A64" s="14" t="s">
        <v>36</v>
      </c>
      <c r="B64" s="321">
        <v>306</v>
      </c>
      <c r="C64" s="320">
        <v>11.4</v>
      </c>
      <c r="D64" s="321">
        <v>404</v>
      </c>
      <c r="E64" s="320">
        <v>15</v>
      </c>
      <c r="F64" s="186">
        <v>-98</v>
      </c>
      <c r="G64" s="320">
        <v>-3.7</v>
      </c>
      <c r="H64" s="321">
        <v>4</v>
      </c>
      <c r="I64" s="320">
        <v>13.1</v>
      </c>
      <c r="J64" s="319">
        <v>306</v>
      </c>
      <c r="K64" s="253">
        <v>382</v>
      </c>
      <c r="L64" s="187">
        <v>143</v>
      </c>
      <c r="M64" s="318">
        <v>11</v>
      </c>
    </row>
    <row r="65" spans="1:13" ht="11.25" customHeight="1" x14ac:dyDescent="0.2">
      <c r="A65" s="14" t="s">
        <v>219</v>
      </c>
      <c r="B65" s="321">
        <v>3836</v>
      </c>
      <c r="C65" s="320">
        <v>12.2</v>
      </c>
      <c r="D65" s="321">
        <v>3637</v>
      </c>
      <c r="E65" s="320">
        <v>11.6</v>
      </c>
      <c r="F65" s="186">
        <v>199</v>
      </c>
      <c r="G65" s="320">
        <v>0.6</v>
      </c>
      <c r="H65" s="321">
        <v>18</v>
      </c>
      <c r="I65" s="320">
        <v>4.7</v>
      </c>
      <c r="J65" s="319">
        <v>3835</v>
      </c>
      <c r="K65" s="253">
        <v>3287</v>
      </c>
      <c r="L65" s="187">
        <v>1907</v>
      </c>
      <c r="M65" s="318">
        <v>321</v>
      </c>
    </row>
    <row r="66" spans="1:13" ht="11.25" customHeight="1" x14ac:dyDescent="0.2">
      <c r="A66" s="14" t="s">
        <v>37</v>
      </c>
      <c r="B66" s="321">
        <v>145</v>
      </c>
      <c r="C66" s="320">
        <v>8.5</v>
      </c>
      <c r="D66" s="321">
        <v>298</v>
      </c>
      <c r="E66" s="320">
        <v>17.399999999999999</v>
      </c>
      <c r="F66" s="186">
        <v>-153</v>
      </c>
      <c r="G66" s="320">
        <v>-8.9</v>
      </c>
      <c r="H66" s="321">
        <v>2</v>
      </c>
      <c r="I66" s="320">
        <v>13.8</v>
      </c>
      <c r="J66" s="319">
        <v>145</v>
      </c>
      <c r="K66" s="253">
        <v>274</v>
      </c>
      <c r="L66" s="187">
        <v>75</v>
      </c>
      <c r="M66" s="318">
        <v>25</v>
      </c>
    </row>
    <row r="67" spans="1:13" ht="11.25" customHeight="1" x14ac:dyDescent="0.2">
      <c r="A67" s="14" t="s">
        <v>38</v>
      </c>
      <c r="B67" s="321">
        <v>77</v>
      </c>
      <c r="C67" s="320">
        <v>8.8000000000000007</v>
      </c>
      <c r="D67" s="321">
        <v>114</v>
      </c>
      <c r="E67" s="320">
        <v>13</v>
      </c>
      <c r="F67" s="186">
        <v>-37</v>
      </c>
      <c r="G67" s="320">
        <v>-4.2</v>
      </c>
      <c r="H67" s="321" t="s">
        <v>3</v>
      </c>
      <c r="I67" s="320" t="s">
        <v>3</v>
      </c>
      <c r="J67" s="319">
        <v>77</v>
      </c>
      <c r="K67" s="253">
        <v>104</v>
      </c>
      <c r="L67" s="187">
        <v>54</v>
      </c>
      <c r="M67" s="318">
        <v>6</v>
      </c>
    </row>
    <row r="68" spans="1:13" ht="11.25" customHeight="1" x14ac:dyDescent="0.2">
      <c r="A68" s="14" t="s">
        <v>39</v>
      </c>
      <c r="B68" s="321">
        <v>317</v>
      </c>
      <c r="C68" s="320">
        <v>11.2</v>
      </c>
      <c r="D68" s="321">
        <v>315</v>
      </c>
      <c r="E68" s="320">
        <v>11.1</v>
      </c>
      <c r="F68" s="186">
        <v>2</v>
      </c>
      <c r="G68" s="320">
        <v>0.1</v>
      </c>
      <c r="H68" s="321">
        <v>1</v>
      </c>
      <c r="I68" s="320">
        <v>3.2</v>
      </c>
      <c r="J68" s="319">
        <v>317</v>
      </c>
      <c r="K68" s="253">
        <v>292</v>
      </c>
      <c r="L68" s="187">
        <v>166</v>
      </c>
      <c r="M68" s="318">
        <v>42</v>
      </c>
    </row>
    <row r="69" spans="1:13" ht="11.25" customHeight="1" x14ac:dyDescent="0.2">
      <c r="A69" s="14" t="s">
        <v>40</v>
      </c>
      <c r="B69" s="321">
        <v>150</v>
      </c>
      <c r="C69" s="320">
        <v>9.1</v>
      </c>
      <c r="D69" s="321">
        <v>249</v>
      </c>
      <c r="E69" s="320">
        <v>15.1</v>
      </c>
      <c r="F69" s="186">
        <v>-99</v>
      </c>
      <c r="G69" s="320">
        <v>-6</v>
      </c>
      <c r="H69" s="321" t="s">
        <v>3</v>
      </c>
      <c r="I69" s="320" t="s">
        <v>3</v>
      </c>
      <c r="J69" s="319">
        <v>150</v>
      </c>
      <c r="K69" s="253">
        <v>225</v>
      </c>
      <c r="L69" s="187">
        <v>94</v>
      </c>
      <c r="M69" s="318">
        <v>23</v>
      </c>
    </row>
    <row r="70" spans="1:13" ht="18" customHeight="1" x14ac:dyDescent="0.2">
      <c r="A70" s="9" t="s">
        <v>220</v>
      </c>
      <c r="B70" s="321">
        <v>2870</v>
      </c>
      <c r="C70" s="320">
        <v>8.6</v>
      </c>
      <c r="D70" s="321">
        <v>4421</v>
      </c>
      <c r="E70" s="320">
        <v>13.2</v>
      </c>
      <c r="F70" s="186">
        <v>-1551</v>
      </c>
      <c r="G70" s="320">
        <v>-4.5999999999999996</v>
      </c>
      <c r="H70" s="321">
        <v>17</v>
      </c>
      <c r="I70" s="320">
        <v>5.9</v>
      </c>
      <c r="J70" s="319">
        <v>2870</v>
      </c>
      <c r="K70" s="253">
        <v>3960</v>
      </c>
      <c r="L70" s="187">
        <v>1704</v>
      </c>
      <c r="M70" s="318">
        <v>334</v>
      </c>
    </row>
    <row r="71" spans="1:13" ht="11.1" customHeight="1" x14ac:dyDescent="0.2">
      <c r="A71" s="14" t="s">
        <v>41</v>
      </c>
      <c r="B71" s="321">
        <v>430</v>
      </c>
      <c r="C71" s="320">
        <v>8.6999999999999993</v>
      </c>
      <c r="D71" s="321">
        <v>658</v>
      </c>
      <c r="E71" s="320">
        <v>13.4</v>
      </c>
      <c r="F71" s="186">
        <v>-228</v>
      </c>
      <c r="G71" s="320">
        <v>-4.5999999999999996</v>
      </c>
      <c r="H71" s="321">
        <v>3</v>
      </c>
      <c r="I71" s="320">
        <v>7</v>
      </c>
      <c r="J71" s="319">
        <v>430</v>
      </c>
      <c r="K71" s="253">
        <v>568</v>
      </c>
      <c r="L71" s="187">
        <v>270</v>
      </c>
      <c r="M71" s="318">
        <v>57</v>
      </c>
    </row>
    <row r="72" spans="1:13" ht="11.25" customHeight="1" x14ac:dyDescent="0.2">
      <c r="A72" s="14" t="s">
        <v>42</v>
      </c>
      <c r="B72" s="321">
        <v>76</v>
      </c>
      <c r="C72" s="320">
        <v>6.5</v>
      </c>
      <c r="D72" s="321">
        <v>178</v>
      </c>
      <c r="E72" s="320">
        <v>15.1</v>
      </c>
      <c r="F72" s="186">
        <v>-102</v>
      </c>
      <c r="G72" s="320">
        <v>-8.6999999999999993</v>
      </c>
      <c r="H72" s="321" t="s">
        <v>3</v>
      </c>
      <c r="I72" s="320" t="s">
        <v>3</v>
      </c>
      <c r="J72" s="319">
        <v>76</v>
      </c>
      <c r="K72" s="253">
        <v>161</v>
      </c>
      <c r="L72" s="187">
        <v>58</v>
      </c>
      <c r="M72" s="318">
        <v>10</v>
      </c>
    </row>
    <row r="73" spans="1:13" ht="11.25" customHeight="1" x14ac:dyDescent="0.2">
      <c r="A73" s="14" t="s">
        <v>43</v>
      </c>
      <c r="B73" s="321">
        <v>178</v>
      </c>
      <c r="C73" s="320">
        <v>8</v>
      </c>
      <c r="D73" s="321">
        <v>282</v>
      </c>
      <c r="E73" s="320">
        <v>12.7</v>
      </c>
      <c r="F73" s="186">
        <v>-104</v>
      </c>
      <c r="G73" s="320">
        <v>-4.7</v>
      </c>
      <c r="H73" s="321">
        <v>1</v>
      </c>
      <c r="I73" s="320">
        <v>5.6</v>
      </c>
      <c r="J73" s="319">
        <v>178</v>
      </c>
      <c r="K73" s="253">
        <v>237</v>
      </c>
      <c r="L73" s="187">
        <v>102</v>
      </c>
      <c r="M73" s="318">
        <v>14</v>
      </c>
    </row>
    <row r="74" spans="1:13" ht="11.25" customHeight="1" x14ac:dyDescent="0.2">
      <c r="A74" s="14" t="s">
        <v>44</v>
      </c>
      <c r="B74" s="321">
        <v>475</v>
      </c>
      <c r="C74" s="320">
        <v>8.1</v>
      </c>
      <c r="D74" s="321">
        <v>798</v>
      </c>
      <c r="E74" s="320">
        <v>13.7</v>
      </c>
      <c r="F74" s="186">
        <v>-323</v>
      </c>
      <c r="G74" s="320">
        <v>-5.5</v>
      </c>
      <c r="H74" s="321">
        <v>3</v>
      </c>
      <c r="I74" s="320">
        <v>6.3</v>
      </c>
      <c r="J74" s="319">
        <v>475</v>
      </c>
      <c r="K74" s="253">
        <v>729</v>
      </c>
      <c r="L74" s="187">
        <v>319</v>
      </c>
      <c r="M74" s="318">
        <v>37</v>
      </c>
    </row>
    <row r="75" spans="1:13" ht="11.25" customHeight="1" x14ac:dyDescent="0.2">
      <c r="A75" s="14" t="s">
        <v>45</v>
      </c>
      <c r="B75" s="321">
        <v>763</v>
      </c>
      <c r="C75" s="320">
        <v>9.1</v>
      </c>
      <c r="D75" s="321">
        <v>1126</v>
      </c>
      <c r="E75" s="320">
        <v>13.4</v>
      </c>
      <c r="F75" s="186">
        <v>-363</v>
      </c>
      <c r="G75" s="320">
        <v>-4.3</v>
      </c>
      <c r="H75" s="321">
        <v>3</v>
      </c>
      <c r="I75" s="320">
        <v>3.9</v>
      </c>
      <c r="J75" s="319">
        <v>763</v>
      </c>
      <c r="K75" s="253">
        <v>1075</v>
      </c>
      <c r="L75" s="187">
        <v>436</v>
      </c>
      <c r="M75" s="318">
        <v>102</v>
      </c>
    </row>
    <row r="76" spans="1:13" ht="11.25" customHeight="1" x14ac:dyDescent="0.2">
      <c r="A76" s="14" t="s">
        <v>46</v>
      </c>
      <c r="B76" s="321">
        <v>665</v>
      </c>
      <c r="C76" s="320">
        <v>9.1999999999999993</v>
      </c>
      <c r="D76" s="321">
        <v>827</v>
      </c>
      <c r="E76" s="320">
        <v>11.4</v>
      </c>
      <c r="F76" s="186">
        <v>-162</v>
      </c>
      <c r="G76" s="320">
        <v>-2.2000000000000002</v>
      </c>
      <c r="H76" s="321">
        <v>6</v>
      </c>
      <c r="I76" s="320">
        <v>9</v>
      </c>
      <c r="J76" s="319">
        <v>665</v>
      </c>
      <c r="K76" s="253">
        <v>719</v>
      </c>
      <c r="L76" s="187">
        <v>335</v>
      </c>
      <c r="M76" s="318">
        <v>57</v>
      </c>
    </row>
    <row r="77" spans="1:13" ht="11.25" customHeight="1" x14ac:dyDescent="0.2">
      <c r="A77" s="14" t="s">
        <v>47</v>
      </c>
      <c r="B77" s="321">
        <v>283</v>
      </c>
      <c r="C77" s="320">
        <v>7.6</v>
      </c>
      <c r="D77" s="321">
        <v>552</v>
      </c>
      <c r="E77" s="320">
        <v>14.9</v>
      </c>
      <c r="F77" s="186">
        <v>-269</v>
      </c>
      <c r="G77" s="320">
        <v>-7.3</v>
      </c>
      <c r="H77" s="321">
        <v>1</v>
      </c>
      <c r="I77" s="320">
        <v>3.5</v>
      </c>
      <c r="J77" s="319">
        <v>283</v>
      </c>
      <c r="K77" s="253">
        <v>471</v>
      </c>
      <c r="L77" s="187">
        <v>184</v>
      </c>
      <c r="M77" s="318">
        <v>57</v>
      </c>
    </row>
    <row r="78" spans="1:13" ht="18" customHeight="1" x14ac:dyDescent="0.2">
      <c r="A78" s="9" t="s">
        <v>221</v>
      </c>
      <c r="B78" s="321">
        <v>2870</v>
      </c>
      <c r="C78" s="320">
        <v>9</v>
      </c>
      <c r="D78" s="321">
        <v>4566</v>
      </c>
      <c r="E78" s="320">
        <v>14.3</v>
      </c>
      <c r="F78" s="186">
        <v>-1696</v>
      </c>
      <c r="G78" s="320">
        <v>-5.3</v>
      </c>
      <c r="H78" s="321">
        <v>22</v>
      </c>
      <c r="I78" s="320">
        <v>7.7</v>
      </c>
      <c r="J78" s="319">
        <v>2867</v>
      </c>
      <c r="K78" s="253">
        <v>4237</v>
      </c>
      <c r="L78" s="187">
        <v>1800</v>
      </c>
      <c r="M78" s="318">
        <v>325</v>
      </c>
    </row>
    <row r="79" spans="1:13" ht="11.25" customHeight="1" x14ac:dyDescent="0.2">
      <c r="A79" s="14" t="s">
        <v>48</v>
      </c>
      <c r="B79" s="321">
        <v>268</v>
      </c>
      <c r="C79" s="320">
        <v>8.4</v>
      </c>
      <c r="D79" s="321">
        <v>557</v>
      </c>
      <c r="E79" s="320">
        <v>17.399999999999999</v>
      </c>
      <c r="F79" s="186">
        <v>-289</v>
      </c>
      <c r="G79" s="320">
        <v>-9.1</v>
      </c>
      <c r="H79" s="321">
        <v>3</v>
      </c>
      <c r="I79" s="320">
        <v>11.2</v>
      </c>
      <c r="J79" s="319">
        <v>268</v>
      </c>
      <c r="K79" s="253">
        <v>512</v>
      </c>
      <c r="L79" s="187">
        <v>153</v>
      </c>
      <c r="M79" s="318">
        <v>29</v>
      </c>
    </row>
    <row r="80" spans="1:13" ht="11.1" customHeight="1" x14ac:dyDescent="0.2">
      <c r="A80" s="14" t="s">
        <v>49</v>
      </c>
      <c r="B80" s="321">
        <v>147</v>
      </c>
      <c r="C80" s="320">
        <v>7.6</v>
      </c>
      <c r="D80" s="321">
        <v>416</v>
      </c>
      <c r="E80" s="320">
        <v>21.4</v>
      </c>
      <c r="F80" s="186">
        <v>-269</v>
      </c>
      <c r="G80" s="320">
        <v>-13.8</v>
      </c>
      <c r="H80" s="321">
        <v>1</v>
      </c>
      <c r="I80" s="320">
        <v>6.8</v>
      </c>
      <c r="J80" s="319">
        <v>147</v>
      </c>
      <c r="K80" s="253">
        <v>395</v>
      </c>
      <c r="L80" s="187">
        <v>91</v>
      </c>
      <c r="M80" s="318">
        <v>16</v>
      </c>
    </row>
    <row r="81" spans="1:13" ht="11.1" customHeight="1" x14ac:dyDescent="0.2">
      <c r="A81" s="14" t="s">
        <v>50</v>
      </c>
      <c r="B81" s="321">
        <v>132</v>
      </c>
      <c r="C81" s="320">
        <v>8.9</v>
      </c>
      <c r="D81" s="321">
        <v>247</v>
      </c>
      <c r="E81" s="320">
        <v>16.600000000000001</v>
      </c>
      <c r="F81" s="186">
        <v>-115</v>
      </c>
      <c r="G81" s="320">
        <v>-7.7</v>
      </c>
      <c r="H81" s="321">
        <v>1</v>
      </c>
      <c r="I81" s="320">
        <v>7.6</v>
      </c>
      <c r="J81" s="319">
        <v>130</v>
      </c>
      <c r="K81" s="253">
        <v>234</v>
      </c>
      <c r="L81" s="187">
        <v>78</v>
      </c>
      <c r="M81" s="318">
        <v>8</v>
      </c>
    </row>
    <row r="82" spans="1:13" ht="11.1" customHeight="1" x14ac:dyDescent="0.2">
      <c r="A82" s="14" t="s">
        <v>51</v>
      </c>
      <c r="B82" s="321">
        <v>159</v>
      </c>
      <c r="C82" s="320">
        <v>8.4</v>
      </c>
      <c r="D82" s="321">
        <v>292</v>
      </c>
      <c r="E82" s="320">
        <v>15.3</v>
      </c>
      <c r="F82" s="186">
        <v>-133</v>
      </c>
      <c r="G82" s="320">
        <v>-7</v>
      </c>
      <c r="H82" s="321">
        <v>2</v>
      </c>
      <c r="I82" s="320">
        <v>12.6</v>
      </c>
      <c r="J82" s="319">
        <v>159</v>
      </c>
      <c r="K82" s="253">
        <v>263</v>
      </c>
      <c r="L82" s="187">
        <v>101</v>
      </c>
      <c r="M82" s="318">
        <v>11</v>
      </c>
    </row>
    <row r="83" spans="1:13" ht="11.1" customHeight="1" x14ac:dyDescent="0.2">
      <c r="A83" s="14" t="s">
        <v>52</v>
      </c>
      <c r="B83" s="321">
        <v>795</v>
      </c>
      <c r="C83" s="320">
        <v>9.4</v>
      </c>
      <c r="D83" s="321">
        <v>1030</v>
      </c>
      <c r="E83" s="320">
        <v>12.2</v>
      </c>
      <c r="F83" s="186">
        <v>-235</v>
      </c>
      <c r="G83" s="320">
        <v>-2.8</v>
      </c>
      <c r="H83" s="321">
        <v>4</v>
      </c>
      <c r="I83" s="320">
        <v>5</v>
      </c>
      <c r="J83" s="319">
        <v>795</v>
      </c>
      <c r="K83" s="253">
        <v>964</v>
      </c>
      <c r="L83" s="187">
        <v>492</v>
      </c>
      <c r="M83" s="318">
        <v>118</v>
      </c>
    </row>
    <row r="84" spans="1:13" ht="11.1" customHeight="1" x14ac:dyDescent="0.2">
      <c r="A84" s="14" t="s">
        <v>53</v>
      </c>
      <c r="B84" s="321">
        <v>131</v>
      </c>
      <c r="C84" s="320">
        <v>8.3000000000000007</v>
      </c>
      <c r="D84" s="321">
        <v>228</v>
      </c>
      <c r="E84" s="320">
        <v>14.4</v>
      </c>
      <c r="F84" s="186">
        <v>-97</v>
      </c>
      <c r="G84" s="320">
        <v>-6.1</v>
      </c>
      <c r="H84" s="321">
        <v>1</v>
      </c>
      <c r="I84" s="320">
        <v>7.6</v>
      </c>
      <c r="J84" s="319">
        <v>131</v>
      </c>
      <c r="K84" s="253">
        <v>215</v>
      </c>
      <c r="L84" s="187">
        <v>84</v>
      </c>
      <c r="M84" s="318">
        <v>9</v>
      </c>
    </row>
    <row r="85" spans="1:13" ht="11.1" customHeight="1" x14ac:dyDescent="0.2">
      <c r="A85" s="14" t="s">
        <v>54</v>
      </c>
      <c r="B85" s="321">
        <v>105</v>
      </c>
      <c r="C85" s="320">
        <v>7.8</v>
      </c>
      <c r="D85" s="321">
        <v>154</v>
      </c>
      <c r="E85" s="320">
        <v>11.4</v>
      </c>
      <c r="F85" s="186">
        <v>-49</v>
      </c>
      <c r="G85" s="320">
        <v>-3.6</v>
      </c>
      <c r="H85" s="321">
        <v>1</v>
      </c>
      <c r="I85" s="320">
        <v>9.5</v>
      </c>
      <c r="J85" s="319">
        <v>105</v>
      </c>
      <c r="K85" s="253">
        <v>145</v>
      </c>
      <c r="L85" s="187">
        <v>72</v>
      </c>
      <c r="M85" s="318">
        <v>13</v>
      </c>
    </row>
    <row r="86" spans="1:13" ht="11.1" customHeight="1" x14ac:dyDescent="0.2">
      <c r="A86" s="14" t="s">
        <v>55</v>
      </c>
      <c r="B86" s="321">
        <v>1133</v>
      </c>
      <c r="C86" s="320">
        <v>9.4</v>
      </c>
      <c r="D86" s="321">
        <v>1642</v>
      </c>
      <c r="E86" s="320">
        <v>13.6</v>
      </c>
      <c r="F86" s="186">
        <v>-509</v>
      </c>
      <c r="G86" s="320">
        <v>-4.2</v>
      </c>
      <c r="H86" s="321">
        <v>9</v>
      </c>
      <c r="I86" s="320">
        <v>7.9</v>
      </c>
      <c r="J86" s="319">
        <v>1132</v>
      </c>
      <c r="K86" s="253">
        <v>1509</v>
      </c>
      <c r="L86" s="187">
        <v>729</v>
      </c>
      <c r="M86" s="318">
        <v>121</v>
      </c>
    </row>
    <row r="87" spans="1:13" ht="18" customHeight="1" x14ac:dyDescent="0.2">
      <c r="A87" s="9" t="s">
        <v>222</v>
      </c>
      <c r="B87" s="321">
        <v>1533</v>
      </c>
      <c r="C87" s="320">
        <v>8.1999999999999993</v>
      </c>
      <c r="D87" s="321">
        <v>2793</v>
      </c>
      <c r="E87" s="320">
        <v>15</v>
      </c>
      <c r="F87" s="186">
        <v>-1260</v>
      </c>
      <c r="G87" s="320">
        <v>-6.8</v>
      </c>
      <c r="H87" s="321">
        <v>14</v>
      </c>
      <c r="I87" s="320">
        <v>9.1</v>
      </c>
      <c r="J87" s="319">
        <v>1532</v>
      </c>
      <c r="K87" s="253">
        <v>2604</v>
      </c>
      <c r="L87" s="187">
        <v>898</v>
      </c>
      <c r="M87" s="318">
        <v>117</v>
      </c>
    </row>
    <row r="88" spans="1:13" ht="11.1" customHeight="1" x14ac:dyDescent="0.2">
      <c r="A88" s="14" t="s">
        <v>56</v>
      </c>
      <c r="B88" s="321">
        <v>768</v>
      </c>
      <c r="C88" s="320">
        <v>8.1</v>
      </c>
      <c r="D88" s="321">
        <v>1301</v>
      </c>
      <c r="E88" s="320">
        <v>13.7</v>
      </c>
      <c r="F88" s="186">
        <v>-533</v>
      </c>
      <c r="G88" s="320">
        <v>-5.6</v>
      </c>
      <c r="H88" s="321">
        <v>9</v>
      </c>
      <c r="I88" s="320">
        <v>11.7</v>
      </c>
      <c r="J88" s="319">
        <v>768</v>
      </c>
      <c r="K88" s="253">
        <v>1239</v>
      </c>
      <c r="L88" s="187">
        <v>476</v>
      </c>
      <c r="M88" s="318">
        <v>30</v>
      </c>
    </row>
    <row r="89" spans="1:13" ht="11.1" customHeight="1" x14ac:dyDescent="0.2">
      <c r="A89" s="14" t="s">
        <v>57</v>
      </c>
      <c r="B89" s="321">
        <v>137</v>
      </c>
      <c r="C89" s="320">
        <v>8.4</v>
      </c>
      <c r="D89" s="321">
        <v>237</v>
      </c>
      <c r="E89" s="320">
        <v>14.5</v>
      </c>
      <c r="F89" s="186">
        <v>-100</v>
      </c>
      <c r="G89" s="320">
        <v>-6.1</v>
      </c>
      <c r="H89" s="321">
        <v>1</v>
      </c>
      <c r="I89" s="320">
        <v>7.3</v>
      </c>
      <c r="J89" s="319">
        <v>137</v>
      </c>
      <c r="K89" s="253">
        <v>217</v>
      </c>
      <c r="L89" s="187">
        <v>91</v>
      </c>
      <c r="M89" s="318">
        <v>9</v>
      </c>
    </row>
    <row r="90" spans="1:13" ht="11.1" customHeight="1" x14ac:dyDescent="0.2">
      <c r="A90" s="14" t="s">
        <v>58</v>
      </c>
      <c r="B90" s="321">
        <v>111</v>
      </c>
      <c r="C90" s="320">
        <v>8.1</v>
      </c>
      <c r="D90" s="321">
        <v>268</v>
      </c>
      <c r="E90" s="320">
        <v>19.399999999999999</v>
      </c>
      <c r="F90" s="186">
        <v>-157</v>
      </c>
      <c r="G90" s="320">
        <v>-11.4</v>
      </c>
      <c r="H90" s="321">
        <v>2</v>
      </c>
      <c r="I90" s="320">
        <v>18</v>
      </c>
      <c r="J90" s="319">
        <v>111</v>
      </c>
      <c r="K90" s="253">
        <v>245</v>
      </c>
      <c r="L90" s="187">
        <v>54</v>
      </c>
      <c r="M90" s="318">
        <v>19</v>
      </c>
    </row>
    <row r="91" spans="1:13" ht="11.1" customHeight="1" x14ac:dyDescent="0.2">
      <c r="A91" s="14" t="s">
        <v>59</v>
      </c>
      <c r="B91" s="321">
        <v>147</v>
      </c>
      <c r="C91" s="320">
        <v>9.3000000000000007</v>
      </c>
      <c r="D91" s="321">
        <v>287</v>
      </c>
      <c r="E91" s="320">
        <v>18.100000000000001</v>
      </c>
      <c r="F91" s="186">
        <v>-140</v>
      </c>
      <c r="G91" s="320">
        <v>-8.8000000000000007</v>
      </c>
      <c r="H91" s="321" t="s">
        <v>3</v>
      </c>
      <c r="I91" s="320" t="s">
        <v>3</v>
      </c>
      <c r="J91" s="319">
        <v>147</v>
      </c>
      <c r="K91" s="253">
        <v>249</v>
      </c>
      <c r="L91" s="187">
        <v>74</v>
      </c>
      <c r="M91" s="318">
        <v>10</v>
      </c>
    </row>
    <row r="92" spans="1:13" ht="11.1" customHeight="1" x14ac:dyDescent="0.2">
      <c r="A92" s="14" t="s">
        <v>60</v>
      </c>
      <c r="B92" s="321">
        <v>90</v>
      </c>
      <c r="C92" s="320">
        <v>6.3</v>
      </c>
      <c r="D92" s="321">
        <v>212</v>
      </c>
      <c r="E92" s="320">
        <v>14.9</v>
      </c>
      <c r="F92" s="186">
        <v>-122</v>
      </c>
      <c r="G92" s="320">
        <v>-8.6</v>
      </c>
      <c r="H92" s="321" t="s">
        <v>3</v>
      </c>
      <c r="I92" s="320" t="s">
        <v>3</v>
      </c>
      <c r="J92" s="319">
        <v>90</v>
      </c>
      <c r="K92" s="253">
        <v>197</v>
      </c>
      <c r="L92" s="187">
        <v>49</v>
      </c>
      <c r="M92" s="318">
        <v>5</v>
      </c>
    </row>
    <row r="93" spans="1:13" ht="11.1" customHeight="1" x14ac:dyDescent="0.2">
      <c r="A93" s="14" t="s">
        <v>61</v>
      </c>
      <c r="B93" s="321">
        <v>280</v>
      </c>
      <c r="C93" s="320">
        <v>9</v>
      </c>
      <c r="D93" s="321">
        <v>488</v>
      </c>
      <c r="E93" s="320">
        <v>15.7</v>
      </c>
      <c r="F93" s="186">
        <v>-208</v>
      </c>
      <c r="G93" s="320">
        <v>-6.7</v>
      </c>
      <c r="H93" s="321">
        <v>2</v>
      </c>
      <c r="I93" s="320">
        <v>7.1</v>
      </c>
      <c r="J93" s="319">
        <v>279</v>
      </c>
      <c r="K93" s="253">
        <v>457</v>
      </c>
      <c r="L93" s="187">
        <v>154</v>
      </c>
      <c r="M93" s="318">
        <v>44</v>
      </c>
    </row>
    <row r="94" spans="1:13" ht="18" customHeight="1" x14ac:dyDescent="0.2">
      <c r="A94" s="9" t="s">
        <v>223</v>
      </c>
      <c r="B94" s="321">
        <v>1901</v>
      </c>
      <c r="C94" s="320">
        <v>9.1999999999999993</v>
      </c>
      <c r="D94" s="321">
        <v>2893</v>
      </c>
      <c r="E94" s="320">
        <v>14</v>
      </c>
      <c r="F94" s="186">
        <v>-992</v>
      </c>
      <c r="G94" s="320">
        <v>-4.8</v>
      </c>
      <c r="H94" s="321">
        <v>20</v>
      </c>
      <c r="I94" s="320">
        <v>10.5</v>
      </c>
      <c r="J94" s="319">
        <v>1901</v>
      </c>
      <c r="K94" s="253">
        <v>2669</v>
      </c>
      <c r="L94" s="187">
        <v>985</v>
      </c>
      <c r="M94" s="318">
        <v>252</v>
      </c>
    </row>
    <row r="95" spans="1:13" ht="11.1" customHeight="1" x14ac:dyDescent="0.2">
      <c r="A95" s="14" t="s">
        <v>62</v>
      </c>
      <c r="B95" s="321">
        <v>363</v>
      </c>
      <c r="C95" s="320">
        <v>8.4</v>
      </c>
      <c r="D95" s="321">
        <v>670</v>
      </c>
      <c r="E95" s="320">
        <v>15.4</v>
      </c>
      <c r="F95" s="186">
        <v>-307</v>
      </c>
      <c r="G95" s="320">
        <v>-7.1</v>
      </c>
      <c r="H95" s="321">
        <v>2</v>
      </c>
      <c r="I95" s="320">
        <v>5.5</v>
      </c>
      <c r="J95" s="319">
        <v>363</v>
      </c>
      <c r="K95" s="253">
        <v>628</v>
      </c>
      <c r="L95" s="187">
        <v>178</v>
      </c>
      <c r="M95" s="318">
        <v>59</v>
      </c>
    </row>
    <row r="96" spans="1:13" ht="11.1" customHeight="1" x14ac:dyDescent="0.2">
      <c r="A96" s="14" t="s">
        <v>63</v>
      </c>
      <c r="B96" s="321">
        <v>1110</v>
      </c>
      <c r="C96" s="320">
        <v>10.199999999999999</v>
      </c>
      <c r="D96" s="321">
        <v>1473</v>
      </c>
      <c r="E96" s="320">
        <v>13.5</v>
      </c>
      <c r="F96" s="186">
        <v>-363</v>
      </c>
      <c r="G96" s="320">
        <v>-3.3</v>
      </c>
      <c r="H96" s="321">
        <v>11</v>
      </c>
      <c r="I96" s="320">
        <v>9.9</v>
      </c>
      <c r="J96" s="319">
        <v>1110</v>
      </c>
      <c r="K96" s="253">
        <v>1353</v>
      </c>
      <c r="L96" s="187">
        <v>585</v>
      </c>
      <c r="M96" s="318">
        <v>157</v>
      </c>
    </row>
    <row r="97" spans="1:13" ht="11.1" customHeight="1" x14ac:dyDescent="0.2">
      <c r="A97" s="14" t="s">
        <v>64</v>
      </c>
      <c r="B97" s="321">
        <v>428</v>
      </c>
      <c r="C97" s="320">
        <v>7.9</v>
      </c>
      <c r="D97" s="321">
        <v>750</v>
      </c>
      <c r="E97" s="320">
        <v>13.8</v>
      </c>
      <c r="F97" s="186">
        <v>-322</v>
      </c>
      <c r="G97" s="320">
        <v>-5.9</v>
      </c>
      <c r="H97" s="321">
        <v>7</v>
      </c>
      <c r="I97" s="320">
        <v>16.399999999999999</v>
      </c>
      <c r="J97" s="319">
        <v>428</v>
      </c>
      <c r="K97" s="253">
        <v>688</v>
      </c>
      <c r="L97" s="187">
        <v>222</v>
      </c>
      <c r="M97" s="318">
        <v>36</v>
      </c>
    </row>
    <row r="98" spans="1:13" ht="18" customHeight="1" x14ac:dyDescent="0.2">
      <c r="A98" s="9" t="s">
        <v>224</v>
      </c>
      <c r="B98" s="321">
        <v>1660</v>
      </c>
      <c r="C98" s="320">
        <v>8.5</v>
      </c>
      <c r="D98" s="321">
        <v>3178</v>
      </c>
      <c r="E98" s="320">
        <v>16.3</v>
      </c>
      <c r="F98" s="186">
        <v>-1518</v>
      </c>
      <c r="G98" s="320">
        <v>-7.8</v>
      </c>
      <c r="H98" s="321">
        <v>9</v>
      </c>
      <c r="I98" s="320">
        <v>5.4</v>
      </c>
      <c r="J98" s="319">
        <v>1657</v>
      </c>
      <c r="K98" s="253">
        <v>2757</v>
      </c>
      <c r="L98" s="187">
        <v>910</v>
      </c>
      <c r="M98" s="318">
        <v>274</v>
      </c>
    </row>
    <row r="99" spans="1:13" ht="11.1" customHeight="1" x14ac:dyDescent="0.2">
      <c r="A99" s="14" t="s">
        <v>65</v>
      </c>
      <c r="B99" s="321">
        <v>157</v>
      </c>
      <c r="C99" s="320">
        <v>7.8</v>
      </c>
      <c r="D99" s="321">
        <v>352</v>
      </c>
      <c r="E99" s="320">
        <v>17.5</v>
      </c>
      <c r="F99" s="186">
        <v>-195</v>
      </c>
      <c r="G99" s="320">
        <v>-9.6999999999999993</v>
      </c>
      <c r="H99" s="321" t="s">
        <v>3</v>
      </c>
      <c r="I99" s="320" t="s">
        <v>3</v>
      </c>
      <c r="J99" s="319">
        <v>157</v>
      </c>
      <c r="K99" s="253">
        <v>292</v>
      </c>
      <c r="L99" s="187">
        <v>109</v>
      </c>
      <c r="M99" s="318">
        <v>21</v>
      </c>
    </row>
    <row r="100" spans="1:13" ht="11.1" customHeight="1" x14ac:dyDescent="0.2">
      <c r="A100" s="14" t="s">
        <v>66</v>
      </c>
      <c r="B100" s="321">
        <v>86</v>
      </c>
      <c r="C100" s="320">
        <v>9.1999999999999993</v>
      </c>
      <c r="D100" s="321">
        <v>154</v>
      </c>
      <c r="E100" s="320">
        <v>16.399999999999999</v>
      </c>
      <c r="F100" s="186">
        <v>-68</v>
      </c>
      <c r="G100" s="320">
        <v>-7.2</v>
      </c>
      <c r="H100" s="321" t="s">
        <v>3</v>
      </c>
      <c r="I100" s="320" t="s">
        <v>3</v>
      </c>
      <c r="J100" s="319">
        <v>86</v>
      </c>
      <c r="K100" s="253">
        <v>142</v>
      </c>
      <c r="L100" s="187">
        <v>39</v>
      </c>
      <c r="M100" s="318">
        <v>6</v>
      </c>
    </row>
    <row r="101" spans="1:13" ht="11.1" customHeight="1" x14ac:dyDescent="0.2">
      <c r="A101" s="14" t="s">
        <v>67</v>
      </c>
      <c r="B101" s="321">
        <v>76</v>
      </c>
      <c r="C101" s="320">
        <v>6.1</v>
      </c>
      <c r="D101" s="321">
        <v>187</v>
      </c>
      <c r="E101" s="320">
        <v>15.1</v>
      </c>
      <c r="F101" s="186">
        <v>-111</v>
      </c>
      <c r="G101" s="320">
        <v>-8.9</v>
      </c>
      <c r="H101" s="321">
        <v>2</v>
      </c>
      <c r="I101" s="320">
        <v>26.3</v>
      </c>
      <c r="J101" s="319">
        <v>76</v>
      </c>
      <c r="K101" s="253">
        <v>166</v>
      </c>
      <c r="L101" s="187">
        <v>32</v>
      </c>
      <c r="M101" s="318">
        <v>18</v>
      </c>
    </row>
    <row r="102" spans="1:13" ht="11.1" customHeight="1" x14ac:dyDescent="0.2">
      <c r="A102" s="14" t="s">
        <v>68</v>
      </c>
      <c r="B102" s="321">
        <v>90</v>
      </c>
      <c r="C102" s="320">
        <v>6.3</v>
      </c>
      <c r="D102" s="321">
        <v>188</v>
      </c>
      <c r="E102" s="320">
        <v>13.2</v>
      </c>
      <c r="F102" s="186">
        <v>-98</v>
      </c>
      <c r="G102" s="320">
        <v>-6.9</v>
      </c>
      <c r="H102" s="321">
        <v>1</v>
      </c>
      <c r="I102" s="320">
        <v>11.1</v>
      </c>
      <c r="J102" s="319">
        <v>89</v>
      </c>
      <c r="K102" s="253">
        <v>175</v>
      </c>
      <c r="L102" s="187">
        <v>55</v>
      </c>
      <c r="M102" s="318">
        <v>27</v>
      </c>
    </row>
    <row r="103" spans="1:13" ht="11.1" customHeight="1" x14ac:dyDescent="0.2">
      <c r="A103" s="14" t="s">
        <v>69</v>
      </c>
      <c r="B103" s="321">
        <v>105</v>
      </c>
      <c r="C103" s="320">
        <v>5.9</v>
      </c>
      <c r="D103" s="321">
        <v>349</v>
      </c>
      <c r="E103" s="320">
        <v>19.600000000000001</v>
      </c>
      <c r="F103" s="186">
        <v>-244</v>
      </c>
      <c r="G103" s="320">
        <v>-13.7</v>
      </c>
      <c r="H103" s="321" t="s">
        <v>3</v>
      </c>
      <c r="I103" s="320" t="s">
        <v>3</v>
      </c>
      <c r="J103" s="319">
        <v>105</v>
      </c>
      <c r="K103" s="253">
        <v>322</v>
      </c>
      <c r="L103" s="187">
        <v>94</v>
      </c>
      <c r="M103" s="318">
        <v>25</v>
      </c>
    </row>
    <row r="104" spans="1:13" ht="11.1" customHeight="1" x14ac:dyDescent="0.2">
      <c r="A104" s="14" t="s">
        <v>70</v>
      </c>
      <c r="B104" s="321">
        <v>97</v>
      </c>
      <c r="C104" s="320">
        <v>7.3</v>
      </c>
      <c r="D104" s="321">
        <v>285</v>
      </c>
      <c r="E104" s="320">
        <v>21.5</v>
      </c>
      <c r="F104" s="186">
        <v>-188</v>
      </c>
      <c r="G104" s="320">
        <v>-14.2</v>
      </c>
      <c r="H104" s="321" t="s">
        <v>3</v>
      </c>
      <c r="I104" s="320" t="s">
        <v>3</v>
      </c>
      <c r="J104" s="319">
        <v>97</v>
      </c>
      <c r="K104" s="253">
        <v>260</v>
      </c>
      <c r="L104" s="187">
        <v>52</v>
      </c>
      <c r="M104" s="318">
        <v>13</v>
      </c>
    </row>
    <row r="105" spans="1:13" ht="11.1" customHeight="1" x14ac:dyDescent="0.2">
      <c r="A105" s="14" t="s">
        <v>71</v>
      </c>
      <c r="B105" s="321">
        <v>241</v>
      </c>
      <c r="C105" s="320">
        <v>7.2</v>
      </c>
      <c r="D105" s="321">
        <v>614</v>
      </c>
      <c r="E105" s="320">
        <v>18.5</v>
      </c>
      <c r="F105" s="186">
        <v>-373</v>
      </c>
      <c r="G105" s="320">
        <v>-11.2</v>
      </c>
      <c r="H105" s="321" t="s">
        <v>3</v>
      </c>
      <c r="I105" s="320" t="s">
        <v>3</v>
      </c>
      <c r="J105" s="319">
        <v>241</v>
      </c>
      <c r="K105" s="253">
        <v>449</v>
      </c>
      <c r="L105" s="187">
        <v>163</v>
      </c>
      <c r="M105" s="318">
        <v>53</v>
      </c>
    </row>
    <row r="106" spans="1:13" ht="11.1" customHeight="1" x14ac:dyDescent="0.2">
      <c r="A106" s="14" t="s">
        <v>72</v>
      </c>
      <c r="B106" s="321">
        <v>808</v>
      </c>
      <c r="C106" s="320">
        <v>10.8</v>
      </c>
      <c r="D106" s="321">
        <v>1049</v>
      </c>
      <c r="E106" s="320">
        <v>14</v>
      </c>
      <c r="F106" s="186">
        <v>-241</v>
      </c>
      <c r="G106" s="320">
        <v>-3.2</v>
      </c>
      <c r="H106" s="321">
        <v>6</v>
      </c>
      <c r="I106" s="320">
        <v>7.4</v>
      </c>
      <c r="J106" s="319">
        <v>806</v>
      </c>
      <c r="K106" s="253">
        <v>951</v>
      </c>
      <c r="L106" s="187">
        <v>366</v>
      </c>
      <c r="M106" s="318">
        <v>111</v>
      </c>
    </row>
    <row r="107" spans="1:13" ht="18" customHeight="1" x14ac:dyDescent="0.2">
      <c r="A107" s="9" t="s">
        <v>225</v>
      </c>
      <c r="B107" s="321">
        <v>2743</v>
      </c>
      <c r="C107" s="320">
        <v>9.3000000000000007</v>
      </c>
      <c r="D107" s="321">
        <v>4072</v>
      </c>
      <c r="E107" s="320">
        <v>13.9</v>
      </c>
      <c r="F107" s="186">
        <v>-1329</v>
      </c>
      <c r="G107" s="320">
        <v>-4.5</v>
      </c>
      <c r="H107" s="321">
        <v>31</v>
      </c>
      <c r="I107" s="320">
        <v>11.3</v>
      </c>
      <c r="J107" s="319">
        <v>2743</v>
      </c>
      <c r="K107" s="253">
        <v>3660</v>
      </c>
      <c r="L107" s="187">
        <v>1584</v>
      </c>
      <c r="M107" s="318">
        <v>250</v>
      </c>
    </row>
    <row r="108" spans="1:13" ht="11.25" customHeight="1" x14ac:dyDescent="0.2">
      <c r="A108" s="14" t="s">
        <v>73</v>
      </c>
      <c r="B108" s="321">
        <v>441</v>
      </c>
      <c r="C108" s="320">
        <v>9.3000000000000007</v>
      </c>
      <c r="D108" s="321">
        <v>635</v>
      </c>
      <c r="E108" s="320">
        <v>13.4</v>
      </c>
      <c r="F108" s="186">
        <v>-194</v>
      </c>
      <c r="G108" s="320">
        <v>-4.0999999999999996</v>
      </c>
      <c r="H108" s="321">
        <v>3</v>
      </c>
      <c r="I108" s="320">
        <v>6.8</v>
      </c>
      <c r="J108" s="319">
        <v>441</v>
      </c>
      <c r="K108" s="253">
        <v>604</v>
      </c>
      <c r="L108" s="187">
        <v>274</v>
      </c>
      <c r="M108" s="318">
        <v>77</v>
      </c>
    </row>
    <row r="109" spans="1:13" ht="11.25" customHeight="1" x14ac:dyDescent="0.2">
      <c r="A109" s="14" t="s">
        <v>74</v>
      </c>
      <c r="B109" s="321">
        <v>110</v>
      </c>
      <c r="C109" s="320">
        <v>9.3000000000000007</v>
      </c>
      <c r="D109" s="321">
        <v>172</v>
      </c>
      <c r="E109" s="320">
        <v>14.5</v>
      </c>
      <c r="F109" s="186">
        <v>-62</v>
      </c>
      <c r="G109" s="320">
        <v>-5.2</v>
      </c>
      <c r="H109" s="321" t="s">
        <v>3</v>
      </c>
      <c r="I109" s="320" t="s">
        <v>3</v>
      </c>
      <c r="J109" s="319">
        <v>110</v>
      </c>
      <c r="K109" s="253">
        <v>152</v>
      </c>
      <c r="L109" s="187">
        <v>49</v>
      </c>
      <c r="M109" s="318">
        <v>9</v>
      </c>
    </row>
    <row r="110" spans="1:13" ht="11.25" customHeight="1" x14ac:dyDescent="0.2">
      <c r="A110" s="14" t="s">
        <v>75</v>
      </c>
      <c r="B110" s="321">
        <v>85</v>
      </c>
      <c r="C110" s="320">
        <v>5.6</v>
      </c>
      <c r="D110" s="321">
        <v>269</v>
      </c>
      <c r="E110" s="320">
        <v>17.600000000000001</v>
      </c>
      <c r="F110" s="186">
        <v>-184</v>
      </c>
      <c r="G110" s="320">
        <v>-12</v>
      </c>
      <c r="H110" s="321">
        <v>2</v>
      </c>
      <c r="I110" s="320">
        <v>23.5</v>
      </c>
      <c r="J110" s="319">
        <v>85</v>
      </c>
      <c r="K110" s="253">
        <v>229</v>
      </c>
      <c r="L110" s="187">
        <v>48</v>
      </c>
      <c r="M110" s="318">
        <v>2</v>
      </c>
    </row>
    <row r="111" spans="1:13" ht="11.25" customHeight="1" x14ac:dyDescent="0.2">
      <c r="A111" s="14" t="s">
        <v>226</v>
      </c>
      <c r="B111" s="321">
        <v>1757</v>
      </c>
      <c r="C111" s="320">
        <v>10</v>
      </c>
      <c r="D111" s="321">
        <v>2226</v>
      </c>
      <c r="E111" s="320">
        <v>12.7</v>
      </c>
      <c r="F111" s="186">
        <v>-469</v>
      </c>
      <c r="G111" s="320">
        <v>-2.7</v>
      </c>
      <c r="H111" s="321">
        <v>24</v>
      </c>
      <c r="I111" s="320">
        <v>13.7</v>
      </c>
      <c r="J111" s="319">
        <v>1757</v>
      </c>
      <c r="K111" s="253">
        <v>2001</v>
      </c>
      <c r="L111" s="187">
        <v>1030</v>
      </c>
      <c r="M111" s="318">
        <v>111</v>
      </c>
    </row>
    <row r="112" spans="1:13" ht="11.25" customHeight="1" x14ac:dyDescent="0.2">
      <c r="A112" s="14" t="s">
        <v>76</v>
      </c>
      <c r="B112" s="321">
        <v>76</v>
      </c>
      <c r="C112" s="320">
        <v>9.6</v>
      </c>
      <c r="D112" s="321">
        <v>129</v>
      </c>
      <c r="E112" s="320">
        <v>16.3</v>
      </c>
      <c r="F112" s="186">
        <v>-53</v>
      </c>
      <c r="G112" s="320">
        <v>-6.7</v>
      </c>
      <c r="H112" s="321" t="s">
        <v>3</v>
      </c>
      <c r="I112" s="320" t="s">
        <v>3</v>
      </c>
      <c r="J112" s="319">
        <v>76</v>
      </c>
      <c r="K112" s="253">
        <v>119</v>
      </c>
      <c r="L112" s="187">
        <v>34</v>
      </c>
      <c r="M112" s="318">
        <v>16</v>
      </c>
    </row>
    <row r="113" spans="1:13" ht="11.25" customHeight="1" x14ac:dyDescent="0.2">
      <c r="A113" s="14" t="s">
        <v>77</v>
      </c>
      <c r="B113" s="321">
        <v>84</v>
      </c>
      <c r="C113" s="320">
        <v>6.9</v>
      </c>
      <c r="D113" s="321">
        <v>264</v>
      </c>
      <c r="E113" s="320">
        <v>21.6</v>
      </c>
      <c r="F113" s="186">
        <v>-180</v>
      </c>
      <c r="G113" s="320">
        <v>-14.8</v>
      </c>
      <c r="H113" s="321" t="s">
        <v>3</v>
      </c>
      <c r="I113" s="320" t="s">
        <v>3</v>
      </c>
      <c r="J113" s="319">
        <v>84</v>
      </c>
      <c r="K113" s="253">
        <v>227</v>
      </c>
      <c r="L113" s="187">
        <v>41</v>
      </c>
      <c r="M113" s="318">
        <v>1</v>
      </c>
    </row>
    <row r="114" spans="1:13" ht="11.25" customHeight="1" x14ac:dyDescent="0.2">
      <c r="A114" s="14" t="s">
        <v>78</v>
      </c>
      <c r="B114" s="321">
        <v>190</v>
      </c>
      <c r="C114" s="320">
        <v>7.9</v>
      </c>
      <c r="D114" s="321">
        <v>377</v>
      </c>
      <c r="E114" s="320">
        <v>15.6</v>
      </c>
      <c r="F114" s="186">
        <v>-187</v>
      </c>
      <c r="G114" s="320">
        <v>-7.7</v>
      </c>
      <c r="H114" s="321">
        <v>2</v>
      </c>
      <c r="I114" s="320">
        <v>10.5</v>
      </c>
      <c r="J114" s="319">
        <v>190</v>
      </c>
      <c r="K114" s="253">
        <v>328</v>
      </c>
      <c r="L114" s="187">
        <v>108</v>
      </c>
      <c r="M114" s="318">
        <v>34</v>
      </c>
    </row>
    <row r="115" spans="1:13" ht="18" customHeight="1" x14ac:dyDescent="0.2">
      <c r="A115" s="9" t="s">
        <v>227</v>
      </c>
      <c r="B115" s="321">
        <v>1982</v>
      </c>
      <c r="C115" s="320">
        <v>8.9</v>
      </c>
      <c r="D115" s="321">
        <v>3608</v>
      </c>
      <c r="E115" s="320">
        <v>16.3</v>
      </c>
      <c r="F115" s="186">
        <v>-1626</v>
      </c>
      <c r="G115" s="320">
        <v>-7.3</v>
      </c>
      <c r="H115" s="321">
        <v>16</v>
      </c>
      <c r="I115" s="320">
        <v>8.1</v>
      </c>
      <c r="J115" s="319">
        <v>1981</v>
      </c>
      <c r="K115" s="253">
        <v>3095</v>
      </c>
      <c r="L115" s="187">
        <v>1104</v>
      </c>
      <c r="M115" s="318">
        <v>179</v>
      </c>
    </row>
    <row r="116" spans="1:13" ht="11.25" customHeight="1" x14ac:dyDescent="0.2">
      <c r="A116" s="14" t="s">
        <v>79</v>
      </c>
      <c r="B116" s="321">
        <v>180</v>
      </c>
      <c r="C116" s="320">
        <v>7.4</v>
      </c>
      <c r="D116" s="321">
        <v>476</v>
      </c>
      <c r="E116" s="320">
        <v>19.600000000000001</v>
      </c>
      <c r="F116" s="186">
        <v>-296</v>
      </c>
      <c r="G116" s="320">
        <v>-12.2</v>
      </c>
      <c r="H116" s="321">
        <v>2</v>
      </c>
      <c r="I116" s="320">
        <v>11.1</v>
      </c>
      <c r="J116" s="319">
        <v>179</v>
      </c>
      <c r="K116" s="253">
        <v>402</v>
      </c>
      <c r="L116" s="187">
        <v>117</v>
      </c>
      <c r="M116" s="318">
        <v>33</v>
      </c>
    </row>
    <row r="117" spans="1:13" ht="11.25" customHeight="1" x14ac:dyDescent="0.2">
      <c r="A117" s="14" t="s">
        <v>80</v>
      </c>
      <c r="B117" s="321">
        <v>683</v>
      </c>
      <c r="C117" s="320">
        <v>9.6999999999999993</v>
      </c>
      <c r="D117" s="321">
        <v>1013</v>
      </c>
      <c r="E117" s="320">
        <v>14.4</v>
      </c>
      <c r="F117" s="186">
        <v>-330</v>
      </c>
      <c r="G117" s="320">
        <v>-4.7</v>
      </c>
      <c r="H117" s="321">
        <v>5</v>
      </c>
      <c r="I117" s="320">
        <v>7.3</v>
      </c>
      <c r="J117" s="319">
        <v>683</v>
      </c>
      <c r="K117" s="253">
        <v>873</v>
      </c>
      <c r="L117" s="187">
        <v>384</v>
      </c>
      <c r="M117" s="318">
        <v>77</v>
      </c>
    </row>
    <row r="118" spans="1:13" ht="11.25" customHeight="1" x14ac:dyDescent="0.2">
      <c r="A118" s="14" t="s">
        <v>81</v>
      </c>
      <c r="B118" s="321">
        <v>554</v>
      </c>
      <c r="C118" s="320">
        <v>9.6999999999999993</v>
      </c>
      <c r="D118" s="321">
        <v>854</v>
      </c>
      <c r="E118" s="320">
        <v>14.9</v>
      </c>
      <c r="F118" s="186">
        <v>-300</v>
      </c>
      <c r="G118" s="320">
        <v>-5.2</v>
      </c>
      <c r="H118" s="321">
        <v>4</v>
      </c>
      <c r="I118" s="320">
        <v>7.2</v>
      </c>
      <c r="J118" s="319">
        <v>554</v>
      </c>
      <c r="K118" s="253">
        <v>776</v>
      </c>
      <c r="L118" s="187">
        <v>267</v>
      </c>
      <c r="M118" s="318">
        <v>21</v>
      </c>
    </row>
    <row r="119" spans="1:13" ht="11.25" customHeight="1" x14ac:dyDescent="0.2">
      <c r="A119" s="14" t="s">
        <v>82</v>
      </c>
      <c r="B119" s="321">
        <v>73</v>
      </c>
      <c r="C119" s="320">
        <v>5.9</v>
      </c>
      <c r="D119" s="321">
        <v>255</v>
      </c>
      <c r="E119" s="320">
        <v>20.6</v>
      </c>
      <c r="F119" s="186">
        <v>-182</v>
      </c>
      <c r="G119" s="320">
        <v>-14.7</v>
      </c>
      <c r="H119" s="321">
        <v>2</v>
      </c>
      <c r="I119" s="320">
        <v>27.4</v>
      </c>
      <c r="J119" s="319">
        <v>73</v>
      </c>
      <c r="K119" s="253">
        <v>228</v>
      </c>
      <c r="L119" s="187">
        <v>37</v>
      </c>
      <c r="M119" s="318">
        <v>18</v>
      </c>
    </row>
    <row r="120" spans="1:13" ht="11.25" customHeight="1" x14ac:dyDescent="0.2">
      <c r="A120" s="14" t="s">
        <v>83</v>
      </c>
      <c r="B120" s="321">
        <v>206</v>
      </c>
      <c r="C120" s="320">
        <v>8.3000000000000007</v>
      </c>
      <c r="D120" s="321">
        <v>461</v>
      </c>
      <c r="E120" s="320">
        <v>18.5</v>
      </c>
      <c r="F120" s="186">
        <v>-255</v>
      </c>
      <c r="G120" s="320">
        <v>-10.199999999999999</v>
      </c>
      <c r="H120" s="321" t="s">
        <v>3</v>
      </c>
      <c r="I120" s="320" t="s">
        <v>3</v>
      </c>
      <c r="J120" s="319">
        <v>206</v>
      </c>
      <c r="K120" s="253">
        <v>394</v>
      </c>
      <c r="L120" s="187">
        <v>118</v>
      </c>
      <c r="M120" s="318">
        <v>14</v>
      </c>
    </row>
    <row r="121" spans="1:13" ht="11.25" customHeight="1" x14ac:dyDescent="0.2">
      <c r="A121" s="14" t="s">
        <v>84</v>
      </c>
      <c r="B121" s="321">
        <v>286</v>
      </c>
      <c r="C121" s="320">
        <v>8.8000000000000007</v>
      </c>
      <c r="D121" s="321">
        <v>549</v>
      </c>
      <c r="E121" s="320">
        <v>16.899999999999999</v>
      </c>
      <c r="F121" s="186">
        <v>-263</v>
      </c>
      <c r="G121" s="320">
        <v>-8.1</v>
      </c>
      <c r="H121" s="321">
        <v>3</v>
      </c>
      <c r="I121" s="320">
        <v>10.5</v>
      </c>
      <c r="J121" s="319">
        <v>286</v>
      </c>
      <c r="K121" s="253">
        <v>422</v>
      </c>
      <c r="L121" s="187">
        <v>181</v>
      </c>
      <c r="M121" s="318">
        <v>16</v>
      </c>
    </row>
    <row r="122" spans="1:13" ht="18" customHeight="1" x14ac:dyDescent="0.2">
      <c r="A122" s="9" t="s">
        <v>228</v>
      </c>
      <c r="B122" s="321">
        <v>1096</v>
      </c>
      <c r="C122" s="320">
        <v>7.9</v>
      </c>
      <c r="D122" s="321">
        <v>2230</v>
      </c>
      <c r="E122" s="320">
        <v>16.100000000000001</v>
      </c>
      <c r="F122" s="186">
        <v>-1134</v>
      </c>
      <c r="G122" s="320">
        <v>-8.1999999999999993</v>
      </c>
      <c r="H122" s="321">
        <v>12</v>
      </c>
      <c r="I122" s="320">
        <v>11</v>
      </c>
      <c r="J122" s="319">
        <v>1096</v>
      </c>
      <c r="K122" s="253">
        <v>1604</v>
      </c>
      <c r="L122" s="187">
        <v>767</v>
      </c>
      <c r="M122" s="318">
        <v>315</v>
      </c>
    </row>
    <row r="123" spans="1:13" ht="11.1" customHeight="1" x14ac:dyDescent="0.2">
      <c r="A123" s="14" t="s">
        <v>85</v>
      </c>
      <c r="B123" s="321">
        <v>465</v>
      </c>
      <c r="C123" s="320">
        <v>8.8000000000000007</v>
      </c>
      <c r="D123" s="321">
        <v>742</v>
      </c>
      <c r="E123" s="320">
        <v>14.1</v>
      </c>
      <c r="F123" s="186">
        <v>-277</v>
      </c>
      <c r="G123" s="320">
        <v>-5.3</v>
      </c>
      <c r="H123" s="321">
        <v>9</v>
      </c>
      <c r="I123" s="320">
        <v>19.399999999999999</v>
      </c>
      <c r="J123" s="319">
        <v>465</v>
      </c>
      <c r="K123" s="253">
        <v>608</v>
      </c>
      <c r="L123" s="187">
        <v>262</v>
      </c>
      <c r="M123" s="318">
        <v>87</v>
      </c>
    </row>
    <row r="124" spans="1:13" ht="11.25" customHeight="1" x14ac:dyDescent="0.2">
      <c r="A124" s="14" t="s">
        <v>86</v>
      </c>
      <c r="B124" s="321">
        <v>171</v>
      </c>
      <c r="C124" s="320">
        <v>7.6</v>
      </c>
      <c r="D124" s="321">
        <v>391</v>
      </c>
      <c r="E124" s="320">
        <v>17.3</v>
      </c>
      <c r="F124" s="186">
        <v>-220</v>
      </c>
      <c r="G124" s="320">
        <v>-9.6999999999999993</v>
      </c>
      <c r="H124" s="321">
        <v>2</v>
      </c>
      <c r="I124" s="320">
        <v>11.7</v>
      </c>
      <c r="J124" s="319">
        <v>171</v>
      </c>
      <c r="K124" s="253">
        <v>285</v>
      </c>
      <c r="L124" s="187">
        <v>148</v>
      </c>
      <c r="M124" s="318">
        <v>56</v>
      </c>
    </row>
    <row r="125" spans="1:13" ht="11.25" customHeight="1" x14ac:dyDescent="0.2">
      <c r="A125" s="14" t="s">
        <v>87</v>
      </c>
      <c r="B125" s="321">
        <v>168</v>
      </c>
      <c r="C125" s="320">
        <v>7.8</v>
      </c>
      <c r="D125" s="321">
        <v>284</v>
      </c>
      <c r="E125" s="320">
        <v>13.1</v>
      </c>
      <c r="F125" s="186">
        <v>-116</v>
      </c>
      <c r="G125" s="320">
        <v>-5.4</v>
      </c>
      <c r="H125" s="321" t="s">
        <v>3</v>
      </c>
      <c r="I125" s="320" t="s">
        <v>3</v>
      </c>
      <c r="J125" s="319">
        <v>168</v>
      </c>
      <c r="K125" s="253">
        <v>213</v>
      </c>
      <c r="L125" s="187">
        <v>95</v>
      </c>
      <c r="M125" s="318">
        <v>47</v>
      </c>
    </row>
    <row r="126" spans="1:13" ht="11.25" customHeight="1" x14ac:dyDescent="0.2">
      <c r="A126" s="14" t="s">
        <v>88</v>
      </c>
      <c r="B126" s="321">
        <v>292</v>
      </c>
      <c r="C126" s="320">
        <v>7.1</v>
      </c>
      <c r="D126" s="321">
        <v>813</v>
      </c>
      <c r="E126" s="320">
        <v>19.7</v>
      </c>
      <c r="F126" s="186">
        <v>-521</v>
      </c>
      <c r="G126" s="320">
        <v>-12.6</v>
      </c>
      <c r="H126" s="321">
        <v>1</v>
      </c>
      <c r="I126" s="320">
        <v>3.4</v>
      </c>
      <c r="J126" s="319">
        <v>292</v>
      </c>
      <c r="K126" s="253">
        <v>498</v>
      </c>
      <c r="L126" s="187">
        <v>262</v>
      </c>
      <c r="M126" s="318">
        <v>125</v>
      </c>
    </row>
    <row r="127" spans="1:13" ht="18" customHeight="1" x14ac:dyDescent="0.2">
      <c r="A127" s="9" t="s">
        <v>229</v>
      </c>
      <c r="B127" s="321">
        <v>934</v>
      </c>
      <c r="C127" s="320">
        <v>7.2</v>
      </c>
      <c r="D127" s="321">
        <v>2530</v>
      </c>
      <c r="E127" s="320">
        <v>19.5</v>
      </c>
      <c r="F127" s="186">
        <v>-1596</v>
      </c>
      <c r="G127" s="320">
        <v>-12.3</v>
      </c>
      <c r="H127" s="321">
        <v>6</v>
      </c>
      <c r="I127" s="320">
        <v>6.4</v>
      </c>
      <c r="J127" s="319">
        <v>933</v>
      </c>
      <c r="K127" s="253">
        <v>2052</v>
      </c>
      <c r="L127" s="187">
        <v>550</v>
      </c>
      <c r="M127" s="318">
        <v>243</v>
      </c>
    </row>
    <row r="128" spans="1:13" ht="11.25" customHeight="1" x14ac:dyDescent="0.2">
      <c r="A128" s="14" t="s">
        <v>89</v>
      </c>
      <c r="B128" s="321">
        <v>93</v>
      </c>
      <c r="C128" s="320">
        <v>6.4</v>
      </c>
      <c r="D128" s="321">
        <v>332</v>
      </c>
      <c r="E128" s="320">
        <v>22.7</v>
      </c>
      <c r="F128" s="186">
        <v>-239</v>
      </c>
      <c r="G128" s="320">
        <v>-16.399999999999999</v>
      </c>
      <c r="H128" s="321" t="s">
        <v>3</v>
      </c>
      <c r="I128" s="320" t="s">
        <v>3</v>
      </c>
      <c r="J128" s="319">
        <v>93</v>
      </c>
      <c r="K128" s="253">
        <v>283</v>
      </c>
      <c r="L128" s="187">
        <v>64</v>
      </c>
      <c r="M128" s="318">
        <v>21</v>
      </c>
    </row>
    <row r="129" spans="1:13" ht="11.1" customHeight="1" x14ac:dyDescent="0.2">
      <c r="A129" s="14" t="s">
        <v>90</v>
      </c>
      <c r="B129" s="321">
        <v>492</v>
      </c>
      <c r="C129" s="320">
        <v>7.8</v>
      </c>
      <c r="D129" s="321">
        <v>1096</v>
      </c>
      <c r="E129" s="320">
        <v>17.3</v>
      </c>
      <c r="F129" s="186">
        <v>-604</v>
      </c>
      <c r="G129" s="320">
        <v>-9.5</v>
      </c>
      <c r="H129" s="321">
        <v>4</v>
      </c>
      <c r="I129" s="320">
        <v>8.1</v>
      </c>
      <c r="J129" s="319">
        <v>491</v>
      </c>
      <c r="K129" s="253">
        <v>893</v>
      </c>
      <c r="L129" s="187">
        <v>285</v>
      </c>
      <c r="M129" s="318">
        <v>151</v>
      </c>
    </row>
    <row r="130" spans="1:13" ht="11.25" customHeight="1" x14ac:dyDescent="0.2">
      <c r="A130" s="14" t="s">
        <v>91</v>
      </c>
      <c r="B130" s="321">
        <v>222</v>
      </c>
      <c r="C130" s="320">
        <v>6.5</v>
      </c>
      <c r="D130" s="321">
        <v>776</v>
      </c>
      <c r="E130" s="320">
        <v>22.6</v>
      </c>
      <c r="F130" s="186">
        <v>-554</v>
      </c>
      <c r="G130" s="320">
        <v>-16.100000000000001</v>
      </c>
      <c r="H130" s="321" t="s">
        <v>3</v>
      </c>
      <c r="I130" s="320" t="s">
        <v>3</v>
      </c>
      <c r="J130" s="319">
        <v>222</v>
      </c>
      <c r="K130" s="253">
        <v>594</v>
      </c>
      <c r="L130" s="187">
        <v>135</v>
      </c>
      <c r="M130" s="318">
        <v>48</v>
      </c>
    </row>
    <row r="131" spans="1:13" ht="11.25" customHeight="1" x14ac:dyDescent="0.2">
      <c r="A131" s="14" t="s">
        <v>92</v>
      </c>
      <c r="B131" s="321">
        <v>127</v>
      </c>
      <c r="C131" s="320">
        <v>7.2</v>
      </c>
      <c r="D131" s="321">
        <v>326</v>
      </c>
      <c r="E131" s="320">
        <v>18.5</v>
      </c>
      <c r="F131" s="186">
        <v>-199</v>
      </c>
      <c r="G131" s="320">
        <v>-11.3</v>
      </c>
      <c r="H131" s="321">
        <v>2</v>
      </c>
      <c r="I131" s="320">
        <v>15.8</v>
      </c>
      <c r="J131" s="319">
        <v>127</v>
      </c>
      <c r="K131" s="253">
        <v>282</v>
      </c>
      <c r="L131" s="187">
        <v>66</v>
      </c>
      <c r="M131" s="318">
        <v>23</v>
      </c>
    </row>
    <row r="132" spans="1:13" ht="18" customHeight="1" x14ac:dyDescent="0.2">
      <c r="A132" s="9" t="s">
        <v>230</v>
      </c>
      <c r="B132" s="321">
        <v>2848</v>
      </c>
      <c r="C132" s="320">
        <v>9.3000000000000007</v>
      </c>
      <c r="D132" s="321">
        <v>3626</v>
      </c>
      <c r="E132" s="320">
        <v>11.9</v>
      </c>
      <c r="F132" s="186">
        <v>-778</v>
      </c>
      <c r="G132" s="320">
        <v>-2.6</v>
      </c>
      <c r="H132" s="321">
        <v>20</v>
      </c>
      <c r="I132" s="320">
        <v>7</v>
      </c>
      <c r="J132" s="319">
        <v>2831</v>
      </c>
      <c r="K132" s="253">
        <v>3255</v>
      </c>
      <c r="L132" s="187">
        <v>1592</v>
      </c>
      <c r="M132" s="318">
        <v>310</v>
      </c>
    </row>
    <row r="133" spans="1:13" ht="11.25" customHeight="1" x14ac:dyDescent="0.2">
      <c r="A133" s="14" t="s">
        <v>93</v>
      </c>
      <c r="B133" s="321">
        <v>189</v>
      </c>
      <c r="C133" s="320">
        <v>9.6999999999999993</v>
      </c>
      <c r="D133" s="321">
        <v>284</v>
      </c>
      <c r="E133" s="320">
        <v>14.6</v>
      </c>
      <c r="F133" s="186">
        <v>-95</v>
      </c>
      <c r="G133" s="320">
        <v>-4.9000000000000004</v>
      </c>
      <c r="H133" s="321">
        <v>2</v>
      </c>
      <c r="I133" s="320">
        <v>10.6</v>
      </c>
      <c r="J133" s="319">
        <v>188</v>
      </c>
      <c r="K133" s="253">
        <v>253</v>
      </c>
      <c r="L133" s="187">
        <v>94</v>
      </c>
      <c r="M133" s="318">
        <v>16</v>
      </c>
    </row>
    <row r="134" spans="1:13" ht="11.25" customHeight="1" x14ac:dyDescent="0.2">
      <c r="A134" s="14" t="s">
        <v>94</v>
      </c>
      <c r="B134" s="321">
        <v>230</v>
      </c>
      <c r="C134" s="320">
        <v>8.1</v>
      </c>
      <c r="D134" s="321">
        <v>338</v>
      </c>
      <c r="E134" s="320">
        <v>11.9</v>
      </c>
      <c r="F134" s="186">
        <v>-108</v>
      </c>
      <c r="G134" s="320">
        <v>-3.8</v>
      </c>
      <c r="H134" s="321" t="s">
        <v>3</v>
      </c>
      <c r="I134" s="320" t="s">
        <v>3</v>
      </c>
      <c r="J134" s="319">
        <v>230</v>
      </c>
      <c r="K134" s="253">
        <v>294</v>
      </c>
      <c r="L134" s="187">
        <v>146</v>
      </c>
      <c r="M134" s="318">
        <v>21</v>
      </c>
    </row>
    <row r="135" spans="1:13" ht="11.1" customHeight="1" x14ac:dyDescent="0.2">
      <c r="A135" s="14" t="s">
        <v>95</v>
      </c>
      <c r="B135" s="321">
        <v>115</v>
      </c>
      <c r="C135" s="320">
        <v>8.6999999999999993</v>
      </c>
      <c r="D135" s="321">
        <v>229</v>
      </c>
      <c r="E135" s="320">
        <v>17.399999999999999</v>
      </c>
      <c r="F135" s="186">
        <v>-114</v>
      </c>
      <c r="G135" s="320">
        <v>-8.6999999999999993</v>
      </c>
      <c r="H135" s="321">
        <v>1</v>
      </c>
      <c r="I135" s="320">
        <v>8.6999999999999993</v>
      </c>
      <c r="J135" s="319">
        <v>115</v>
      </c>
      <c r="K135" s="253">
        <v>203</v>
      </c>
      <c r="L135" s="187">
        <v>76</v>
      </c>
      <c r="M135" s="318">
        <v>17</v>
      </c>
    </row>
    <row r="136" spans="1:13" ht="11.25" customHeight="1" x14ac:dyDescent="0.2">
      <c r="A136" s="14" t="s">
        <v>96</v>
      </c>
      <c r="B136" s="321">
        <v>137</v>
      </c>
      <c r="C136" s="320">
        <v>7.2</v>
      </c>
      <c r="D136" s="321">
        <v>214</v>
      </c>
      <c r="E136" s="320">
        <v>11.3</v>
      </c>
      <c r="F136" s="186">
        <v>-77</v>
      </c>
      <c r="G136" s="320">
        <v>-4.0999999999999996</v>
      </c>
      <c r="H136" s="321">
        <v>3</v>
      </c>
      <c r="I136" s="320">
        <v>21.9</v>
      </c>
      <c r="J136" s="319">
        <v>137</v>
      </c>
      <c r="K136" s="253">
        <v>203</v>
      </c>
      <c r="L136" s="187">
        <v>77</v>
      </c>
      <c r="M136" s="318">
        <v>15</v>
      </c>
    </row>
    <row r="137" spans="1:13" ht="11.25" customHeight="1" x14ac:dyDescent="0.2">
      <c r="A137" s="14" t="s">
        <v>97</v>
      </c>
      <c r="B137" s="321">
        <v>228</v>
      </c>
      <c r="C137" s="320">
        <v>7.3</v>
      </c>
      <c r="D137" s="321">
        <v>430</v>
      </c>
      <c r="E137" s="320">
        <v>13.8</v>
      </c>
      <c r="F137" s="186">
        <v>-202</v>
      </c>
      <c r="G137" s="320">
        <v>-6.5</v>
      </c>
      <c r="H137" s="321">
        <v>1</v>
      </c>
      <c r="I137" s="320">
        <v>4.4000000000000004</v>
      </c>
      <c r="J137" s="319">
        <v>228</v>
      </c>
      <c r="K137" s="253">
        <v>388</v>
      </c>
      <c r="L137" s="187">
        <v>138</v>
      </c>
      <c r="M137" s="318">
        <v>35</v>
      </c>
    </row>
    <row r="138" spans="1:13" ht="11.25" customHeight="1" x14ac:dyDescent="0.2">
      <c r="A138" s="14" t="s">
        <v>98</v>
      </c>
      <c r="B138" s="321">
        <v>226</v>
      </c>
      <c r="C138" s="320">
        <v>7.8</v>
      </c>
      <c r="D138" s="321">
        <v>343</v>
      </c>
      <c r="E138" s="320">
        <v>11.8</v>
      </c>
      <c r="F138" s="186">
        <v>-117</v>
      </c>
      <c r="G138" s="320">
        <v>-4</v>
      </c>
      <c r="H138" s="321" t="s">
        <v>3</v>
      </c>
      <c r="I138" s="320" t="s">
        <v>3</v>
      </c>
      <c r="J138" s="319">
        <v>226</v>
      </c>
      <c r="K138" s="253">
        <v>313</v>
      </c>
      <c r="L138" s="187">
        <v>151</v>
      </c>
      <c r="M138" s="318">
        <v>26</v>
      </c>
    </row>
    <row r="139" spans="1:13" ht="11.25" customHeight="1" x14ac:dyDescent="0.2">
      <c r="A139" s="14" t="s">
        <v>99</v>
      </c>
      <c r="B139" s="321">
        <v>400</v>
      </c>
      <c r="C139" s="320">
        <v>10</v>
      </c>
      <c r="D139" s="321">
        <v>448</v>
      </c>
      <c r="E139" s="320">
        <v>11.2</v>
      </c>
      <c r="F139" s="186">
        <v>-48</v>
      </c>
      <c r="G139" s="320">
        <v>-1.2</v>
      </c>
      <c r="H139" s="321">
        <v>4</v>
      </c>
      <c r="I139" s="320">
        <v>10</v>
      </c>
      <c r="J139" s="319">
        <v>399</v>
      </c>
      <c r="K139" s="253">
        <v>409</v>
      </c>
      <c r="L139" s="187">
        <v>258</v>
      </c>
      <c r="M139" s="318">
        <v>48</v>
      </c>
    </row>
    <row r="140" spans="1:13" ht="11.25" customHeight="1" x14ac:dyDescent="0.2">
      <c r="A140" s="14" t="s">
        <v>100</v>
      </c>
      <c r="B140" s="321">
        <v>439</v>
      </c>
      <c r="C140" s="320">
        <v>15.7</v>
      </c>
      <c r="D140" s="321">
        <v>250</v>
      </c>
      <c r="E140" s="320">
        <v>8.9</v>
      </c>
      <c r="F140" s="186">
        <v>189</v>
      </c>
      <c r="G140" s="320">
        <v>6.7</v>
      </c>
      <c r="H140" s="321">
        <v>3</v>
      </c>
      <c r="I140" s="320">
        <v>6.8</v>
      </c>
      <c r="J140" s="319">
        <v>424</v>
      </c>
      <c r="K140" s="253">
        <v>221</v>
      </c>
      <c r="L140" s="187">
        <v>196</v>
      </c>
      <c r="M140" s="318">
        <v>28</v>
      </c>
    </row>
    <row r="141" spans="1:13" ht="11.1" customHeight="1" x14ac:dyDescent="0.2">
      <c r="A141" s="14" t="s">
        <v>101</v>
      </c>
      <c r="B141" s="321">
        <v>761</v>
      </c>
      <c r="C141" s="320">
        <v>9.4</v>
      </c>
      <c r="D141" s="321">
        <v>870</v>
      </c>
      <c r="E141" s="320">
        <v>10.7</v>
      </c>
      <c r="F141" s="186">
        <v>-109</v>
      </c>
      <c r="G141" s="320">
        <v>-1.3</v>
      </c>
      <c r="H141" s="321">
        <v>3</v>
      </c>
      <c r="I141" s="320">
        <v>3.9</v>
      </c>
      <c r="J141" s="319">
        <v>761</v>
      </c>
      <c r="K141" s="253">
        <v>777</v>
      </c>
      <c r="L141" s="187">
        <v>371</v>
      </c>
      <c r="M141" s="318">
        <v>94</v>
      </c>
    </row>
    <row r="142" spans="1:13" ht="11.1" customHeight="1" x14ac:dyDescent="0.2">
      <c r="A142" s="14" t="s">
        <v>102</v>
      </c>
      <c r="B142" s="321">
        <v>123</v>
      </c>
      <c r="C142" s="320">
        <v>8</v>
      </c>
      <c r="D142" s="321">
        <v>220</v>
      </c>
      <c r="E142" s="320">
        <v>14.3</v>
      </c>
      <c r="F142" s="186">
        <v>-97</v>
      </c>
      <c r="G142" s="320">
        <v>-6.3</v>
      </c>
      <c r="H142" s="321">
        <v>3</v>
      </c>
      <c r="I142" s="320">
        <v>24.4</v>
      </c>
      <c r="J142" s="319">
        <v>123</v>
      </c>
      <c r="K142" s="253">
        <v>194</v>
      </c>
      <c r="L142" s="187">
        <v>85</v>
      </c>
      <c r="M142" s="318">
        <v>10</v>
      </c>
    </row>
    <row r="143" spans="1:13" ht="18" customHeight="1" x14ac:dyDescent="0.2">
      <c r="A143" s="9" t="s">
        <v>231</v>
      </c>
      <c r="B143" s="321">
        <v>1949</v>
      </c>
      <c r="C143" s="320">
        <v>8.9</v>
      </c>
      <c r="D143" s="321">
        <v>2926</v>
      </c>
      <c r="E143" s="320">
        <v>13.3</v>
      </c>
      <c r="F143" s="186">
        <v>-977</v>
      </c>
      <c r="G143" s="320">
        <v>-4.4000000000000004</v>
      </c>
      <c r="H143" s="321">
        <v>11</v>
      </c>
      <c r="I143" s="320">
        <v>5.6</v>
      </c>
      <c r="J143" s="319">
        <v>1940</v>
      </c>
      <c r="K143" s="253">
        <v>2766</v>
      </c>
      <c r="L143" s="187">
        <v>1073</v>
      </c>
      <c r="M143" s="318">
        <v>263</v>
      </c>
    </row>
    <row r="144" spans="1:13" ht="11.1" customHeight="1" x14ac:dyDescent="0.2">
      <c r="A144" s="14" t="s">
        <v>103</v>
      </c>
      <c r="B144" s="321">
        <v>392</v>
      </c>
      <c r="C144" s="320">
        <v>8.5</v>
      </c>
      <c r="D144" s="321">
        <v>663</v>
      </c>
      <c r="E144" s="320">
        <v>14.4</v>
      </c>
      <c r="F144" s="186">
        <v>-271</v>
      </c>
      <c r="G144" s="320">
        <v>-5.9</v>
      </c>
      <c r="H144" s="321">
        <v>3</v>
      </c>
      <c r="I144" s="320">
        <v>7.7</v>
      </c>
      <c r="J144" s="319">
        <v>392</v>
      </c>
      <c r="K144" s="253">
        <v>628</v>
      </c>
      <c r="L144" s="187">
        <v>234</v>
      </c>
      <c r="M144" s="318">
        <v>80</v>
      </c>
    </row>
    <row r="145" spans="1:13" ht="11.1" customHeight="1" x14ac:dyDescent="0.2">
      <c r="A145" s="14" t="s">
        <v>104</v>
      </c>
      <c r="B145" s="321">
        <v>289</v>
      </c>
      <c r="C145" s="320">
        <v>8.4</v>
      </c>
      <c r="D145" s="321">
        <v>427</v>
      </c>
      <c r="E145" s="320">
        <v>12.5</v>
      </c>
      <c r="F145" s="186">
        <v>-138</v>
      </c>
      <c r="G145" s="320">
        <v>-4</v>
      </c>
      <c r="H145" s="321" t="s">
        <v>3</v>
      </c>
      <c r="I145" s="320" t="s">
        <v>3</v>
      </c>
      <c r="J145" s="319">
        <v>283</v>
      </c>
      <c r="K145" s="253">
        <v>380</v>
      </c>
      <c r="L145" s="187">
        <v>172</v>
      </c>
      <c r="M145" s="318">
        <v>24</v>
      </c>
    </row>
    <row r="146" spans="1:13" ht="11.1" customHeight="1" x14ac:dyDescent="0.2">
      <c r="A146" s="14" t="s">
        <v>105</v>
      </c>
      <c r="B146" s="321">
        <v>152</v>
      </c>
      <c r="C146" s="320">
        <v>6.6</v>
      </c>
      <c r="D146" s="321">
        <v>369</v>
      </c>
      <c r="E146" s="320">
        <v>15.9</v>
      </c>
      <c r="F146" s="186">
        <v>-217</v>
      </c>
      <c r="G146" s="320">
        <v>-9.4</v>
      </c>
      <c r="H146" s="321">
        <v>1</v>
      </c>
      <c r="I146" s="320">
        <v>6.6</v>
      </c>
      <c r="J146" s="319">
        <v>152</v>
      </c>
      <c r="K146" s="253">
        <v>348</v>
      </c>
      <c r="L146" s="187">
        <v>95</v>
      </c>
      <c r="M146" s="318">
        <v>16</v>
      </c>
    </row>
    <row r="147" spans="1:13" ht="11.1" customHeight="1" x14ac:dyDescent="0.2">
      <c r="A147" s="14" t="s">
        <v>106</v>
      </c>
      <c r="B147" s="321">
        <v>1116</v>
      </c>
      <c r="C147" s="320">
        <v>9.6</v>
      </c>
      <c r="D147" s="321">
        <v>1467</v>
      </c>
      <c r="E147" s="320">
        <v>12.6</v>
      </c>
      <c r="F147" s="186">
        <v>-351</v>
      </c>
      <c r="G147" s="320">
        <v>-3</v>
      </c>
      <c r="H147" s="321">
        <v>7</v>
      </c>
      <c r="I147" s="320">
        <v>6.3</v>
      </c>
      <c r="J147" s="319">
        <v>1113</v>
      </c>
      <c r="K147" s="253">
        <v>1410</v>
      </c>
      <c r="L147" s="187">
        <v>572</v>
      </c>
      <c r="M147" s="318">
        <v>143</v>
      </c>
    </row>
    <row r="148" spans="1:13" ht="18" customHeight="1" x14ac:dyDescent="0.2">
      <c r="A148" s="9" t="s">
        <v>232</v>
      </c>
      <c r="B148" s="321">
        <v>4205</v>
      </c>
      <c r="C148" s="320">
        <v>14.2</v>
      </c>
      <c r="D148" s="321">
        <v>3378</v>
      </c>
      <c r="E148" s="320">
        <v>11.4</v>
      </c>
      <c r="F148" s="186">
        <v>827</v>
      </c>
      <c r="G148" s="320">
        <v>2.8</v>
      </c>
      <c r="H148" s="321">
        <v>40</v>
      </c>
      <c r="I148" s="320">
        <v>9.5</v>
      </c>
      <c r="J148" s="319">
        <v>4201</v>
      </c>
      <c r="K148" s="253">
        <v>3125</v>
      </c>
      <c r="L148" s="187">
        <v>1944</v>
      </c>
      <c r="M148" s="318">
        <v>368</v>
      </c>
    </row>
    <row r="149" spans="1:13" ht="11.1" customHeight="1" x14ac:dyDescent="0.2">
      <c r="A149" s="14" t="s">
        <v>107</v>
      </c>
      <c r="B149" s="321">
        <v>227</v>
      </c>
      <c r="C149" s="320">
        <v>8.6</v>
      </c>
      <c r="D149" s="321">
        <v>355</v>
      </c>
      <c r="E149" s="320">
        <v>13.4</v>
      </c>
      <c r="F149" s="186">
        <v>-128</v>
      </c>
      <c r="G149" s="320">
        <v>-4.8</v>
      </c>
      <c r="H149" s="321">
        <v>2</v>
      </c>
      <c r="I149" s="320">
        <v>8.8000000000000007</v>
      </c>
      <c r="J149" s="319">
        <v>227</v>
      </c>
      <c r="K149" s="253">
        <v>328</v>
      </c>
      <c r="L149" s="187">
        <v>124</v>
      </c>
      <c r="M149" s="318">
        <v>34</v>
      </c>
    </row>
    <row r="150" spans="1:13" ht="11.1" customHeight="1" x14ac:dyDescent="0.2">
      <c r="A150" s="14" t="s">
        <v>108</v>
      </c>
      <c r="B150" s="321">
        <v>1297</v>
      </c>
      <c r="C150" s="320">
        <v>10.8</v>
      </c>
      <c r="D150" s="321">
        <v>1657</v>
      </c>
      <c r="E150" s="320">
        <v>13.8</v>
      </c>
      <c r="F150" s="186">
        <v>-360</v>
      </c>
      <c r="G150" s="320">
        <v>-3</v>
      </c>
      <c r="H150" s="321">
        <v>8</v>
      </c>
      <c r="I150" s="320">
        <v>6.2</v>
      </c>
      <c r="J150" s="319">
        <v>1296</v>
      </c>
      <c r="K150" s="253">
        <v>1571</v>
      </c>
      <c r="L150" s="187">
        <v>677</v>
      </c>
      <c r="M150" s="318">
        <v>210</v>
      </c>
    </row>
    <row r="151" spans="1:13" ht="11.1" customHeight="1" x14ac:dyDescent="0.2">
      <c r="A151" s="14" t="s">
        <v>109</v>
      </c>
      <c r="B151" s="321">
        <v>1799</v>
      </c>
      <c r="C151" s="320">
        <v>19.5</v>
      </c>
      <c r="D151" s="321">
        <v>754</v>
      </c>
      <c r="E151" s="320">
        <v>8.1999999999999993</v>
      </c>
      <c r="F151" s="186">
        <v>1045</v>
      </c>
      <c r="G151" s="320">
        <v>11.3</v>
      </c>
      <c r="H151" s="321">
        <v>22</v>
      </c>
      <c r="I151" s="320">
        <v>12.2</v>
      </c>
      <c r="J151" s="319">
        <v>1798</v>
      </c>
      <c r="K151" s="253">
        <v>671</v>
      </c>
      <c r="L151" s="187">
        <v>700</v>
      </c>
      <c r="M151" s="318">
        <v>60</v>
      </c>
    </row>
    <row r="152" spans="1:13" ht="11.1" customHeight="1" x14ac:dyDescent="0.2">
      <c r="A152" s="14" t="s">
        <v>110</v>
      </c>
      <c r="B152" s="321">
        <v>223</v>
      </c>
      <c r="C152" s="320">
        <v>8.6</v>
      </c>
      <c r="D152" s="321">
        <v>378</v>
      </c>
      <c r="E152" s="320">
        <v>14.5</v>
      </c>
      <c r="F152" s="186">
        <v>-155</v>
      </c>
      <c r="G152" s="320">
        <v>-5.9</v>
      </c>
      <c r="H152" s="321">
        <v>1</v>
      </c>
      <c r="I152" s="320">
        <v>4.5</v>
      </c>
      <c r="J152" s="319">
        <v>221</v>
      </c>
      <c r="K152" s="253">
        <v>349</v>
      </c>
      <c r="L152" s="187">
        <v>148</v>
      </c>
      <c r="M152" s="318">
        <v>7</v>
      </c>
    </row>
    <row r="153" spans="1:13" ht="11.1" customHeight="1" x14ac:dyDescent="0.2">
      <c r="A153" s="14" t="s">
        <v>111</v>
      </c>
      <c r="B153" s="321">
        <v>659</v>
      </c>
      <c r="C153" s="320">
        <v>21</v>
      </c>
      <c r="D153" s="321">
        <v>234</v>
      </c>
      <c r="E153" s="320">
        <v>7.5</v>
      </c>
      <c r="F153" s="186">
        <v>425</v>
      </c>
      <c r="G153" s="320">
        <v>13.5</v>
      </c>
      <c r="H153" s="321">
        <v>7</v>
      </c>
      <c r="I153" s="320">
        <v>10.6</v>
      </c>
      <c r="J153" s="319">
        <v>659</v>
      </c>
      <c r="K153" s="253">
        <v>206</v>
      </c>
      <c r="L153" s="187">
        <v>295</v>
      </c>
      <c r="M153" s="318">
        <v>57</v>
      </c>
    </row>
    <row r="154" spans="1:13" ht="18" customHeight="1" x14ac:dyDescent="0.2">
      <c r="A154" s="9" t="s">
        <v>233</v>
      </c>
      <c r="B154" s="321">
        <v>2126</v>
      </c>
      <c r="C154" s="320">
        <v>8.5</v>
      </c>
      <c r="D154" s="321">
        <v>3857</v>
      </c>
      <c r="E154" s="320">
        <v>15.4</v>
      </c>
      <c r="F154" s="186">
        <v>-1731</v>
      </c>
      <c r="G154" s="320">
        <v>-6.9</v>
      </c>
      <c r="H154" s="321">
        <v>11</v>
      </c>
      <c r="I154" s="320">
        <v>5.2</v>
      </c>
      <c r="J154" s="319">
        <v>2126</v>
      </c>
      <c r="K154" s="253">
        <v>3691</v>
      </c>
      <c r="L154" s="187">
        <v>1180</v>
      </c>
      <c r="M154" s="318">
        <v>186</v>
      </c>
    </row>
    <row r="155" spans="1:13" ht="11.1" customHeight="1" x14ac:dyDescent="0.2">
      <c r="A155" s="14" t="s">
        <v>112</v>
      </c>
      <c r="B155" s="321">
        <v>195</v>
      </c>
      <c r="C155" s="320">
        <v>6.9</v>
      </c>
      <c r="D155" s="321">
        <v>471</v>
      </c>
      <c r="E155" s="320">
        <v>16.7</v>
      </c>
      <c r="F155" s="186">
        <v>-276</v>
      </c>
      <c r="G155" s="320">
        <v>-9.8000000000000007</v>
      </c>
      <c r="H155" s="321" t="s">
        <v>3</v>
      </c>
      <c r="I155" s="320" t="s">
        <v>3</v>
      </c>
      <c r="J155" s="319">
        <v>195</v>
      </c>
      <c r="K155" s="253">
        <v>449</v>
      </c>
      <c r="L155" s="187">
        <v>116</v>
      </c>
      <c r="M155" s="318">
        <v>14</v>
      </c>
    </row>
    <row r="156" spans="1:13" ht="11.1" customHeight="1" x14ac:dyDescent="0.2">
      <c r="A156" s="14" t="s">
        <v>113</v>
      </c>
      <c r="B156" s="321">
        <v>129</v>
      </c>
      <c r="C156" s="320">
        <v>7.3</v>
      </c>
      <c r="D156" s="321">
        <v>272</v>
      </c>
      <c r="E156" s="320">
        <v>15.4</v>
      </c>
      <c r="F156" s="186">
        <v>-143</v>
      </c>
      <c r="G156" s="320">
        <v>-8.1</v>
      </c>
      <c r="H156" s="321">
        <v>1</v>
      </c>
      <c r="I156" s="320">
        <v>7.8</v>
      </c>
      <c r="J156" s="319">
        <v>129</v>
      </c>
      <c r="K156" s="253">
        <v>258</v>
      </c>
      <c r="L156" s="187">
        <v>76</v>
      </c>
      <c r="M156" s="318">
        <v>6</v>
      </c>
    </row>
    <row r="157" spans="1:13" ht="11.1" customHeight="1" x14ac:dyDescent="0.2">
      <c r="A157" s="14" t="s">
        <v>114</v>
      </c>
      <c r="B157" s="321">
        <v>119</v>
      </c>
      <c r="C157" s="320">
        <v>6.2</v>
      </c>
      <c r="D157" s="321">
        <v>341</v>
      </c>
      <c r="E157" s="320">
        <v>17.8</v>
      </c>
      <c r="F157" s="186">
        <v>-222</v>
      </c>
      <c r="G157" s="320">
        <v>-11.6</v>
      </c>
      <c r="H157" s="321" t="s">
        <v>3</v>
      </c>
      <c r="I157" s="320" t="s">
        <v>3</v>
      </c>
      <c r="J157" s="319">
        <v>119</v>
      </c>
      <c r="K157" s="253">
        <v>323</v>
      </c>
      <c r="L157" s="187">
        <v>79</v>
      </c>
      <c r="M157" s="318">
        <v>5</v>
      </c>
    </row>
    <row r="158" spans="1:13" ht="11.1" customHeight="1" x14ac:dyDescent="0.2">
      <c r="A158" s="14" t="s">
        <v>115</v>
      </c>
      <c r="B158" s="321">
        <v>1270</v>
      </c>
      <c r="C158" s="320">
        <v>9.8000000000000007</v>
      </c>
      <c r="D158" s="321">
        <v>1899</v>
      </c>
      <c r="E158" s="320">
        <v>14.7</v>
      </c>
      <c r="F158" s="186">
        <v>-629</v>
      </c>
      <c r="G158" s="320">
        <v>-4.9000000000000004</v>
      </c>
      <c r="H158" s="321">
        <v>7</v>
      </c>
      <c r="I158" s="320">
        <v>5.5</v>
      </c>
      <c r="J158" s="319">
        <v>1270</v>
      </c>
      <c r="K158" s="253">
        <v>1848</v>
      </c>
      <c r="L158" s="187">
        <v>668</v>
      </c>
      <c r="M158" s="318">
        <v>119</v>
      </c>
    </row>
    <row r="159" spans="1:13" ht="11.1" customHeight="1" x14ac:dyDescent="0.2">
      <c r="A159" s="14" t="s">
        <v>116</v>
      </c>
      <c r="B159" s="321">
        <v>340</v>
      </c>
      <c r="C159" s="320">
        <v>7.3</v>
      </c>
      <c r="D159" s="321">
        <v>705</v>
      </c>
      <c r="E159" s="320">
        <v>15.1</v>
      </c>
      <c r="F159" s="186">
        <v>-365</v>
      </c>
      <c r="G159" s="320">
        <v>-7.8</v>
      </c>
      <c r="H159" s="321">
        <v>2</v>
      </c>
      <c r="I159" s="320">
        <v>5.9</v>
      </c>
      <c r="J159" s="319">
        <v>340</v>
      </c>
      <c r="K159" s="253">
        <v>660</v>
      </c>
      <c r="L159" s="187">
        <v>200</v>
      </c>
      <c r="M159" s="318">
        <v>37</v>
      </c>
    </row>
    <row r="160" spans="1:13" ht="11.1" customHeight="1" x14ac:dyDescent="0.2">
      <c r="A160" s="14" t="s">
        <v>117</v>
      </c>
      <c r="B160" s="321">
        <v>73</v>
      </c>
      <c r="C160" s="320">
        <v>7.2</v>
      </c>
      <c r="D160" s="321">
        <v>169</v>
      </c>
      <c r="E160" s="320">
        <v>16.600000000000001</v>
      </c>
      <c r="F160" s="186">
        <v>-96</v>
      </c>
      <c r="G160" s="320">
        <v>-9.5</v>
      </c>
      <c r="H160" s="321">
        <v>1</v>
      </c>
      <c r="I160" s="320">
        <v>13.7</v>
      </c>
      <c r="J160" s="319">
        <v>73</v>
      </c>
      <c r="K160" s="253">
        <v>153</v>
      </c>
      <c r="L160" s="187">
        <v>41</v>
      </c>
      <c r="M160" s="318">
        <v>5</v>
      </c>
    </row>
    <row r="161" spans="1:13" ht="18" customHeight="1" x14ac:dyDescent="0.2">
      <c r="A161" s="9" t="s">
        <v>234</v>
      </c>
      <c r="B161" s="321">
        <v>3558</v>
      </c>
      <c r="C161" s="320">
        <v>9.4</v>
      </c>
      <c r="D161" s="321">
        <v>5223</v>
      </c>
      <c r="E161" s="320">
        <v>13.8</v>
      </c>
      <c r="F161" s="186">
        <v>-1665</v>
      </c>
      <c r="G161" s="320">
        <v>-4.4000000000000004</v>
      </c>
      <c r="H161" s="321">
        <v>32</v>
      </c>
      <c r="I161" s="320">
        <v>9</v>
      </c>
      <c r="J161" s="319">
        <v>3554</v>
      </c>
      <c r="K161" s="253">
        <v>4584</v>
      </c>
      <c r="L161" s="187">
        <v>1908</v>
      </c>
      <c r="M161" s="318">
        <v>511</v>
      </c>
    </row>
    <row r="162" spans="1:13" ht="11.1" customHeight="1" x14ac:dyDescent="0.2">
      <c r="A162" s="92" t="s">
        <v>235</v>
      </c>
      <c r="B162" s="319">
        <v>2672</v>
      </c>
      <c r="C162" s="320">
        <v>10.5</v>
      </c>
      <c r="D162" s="319">
        <v>3018</v>
      </c>
      <c r="E162" s="320">
        <v>11.9</v>
      </c>
      <c r="F162" s="323">
        <v>-346</v>
      </c>
      <c r="G162" s="320">
        <v>-1.4</v>
      </c>
      <c r="H162" s="319">
        <v>25</v>
      </c>
      <c r="I162" s="320">
        <v>9.4</v>
      </c>
      <c r="J162" s="319">
        <v>2670</v>
      </c>
      <c r="K162" s="253">
        <v>2706</v>
      </c>
      <c r="L162" s="187">
        <v>1407</v>
      </c>
      <c r="M162" s="204">
        <v>396</v>
      </c>
    </row>
    <row r="163" spans="1:13" s="1" customFormat="1" ht="11.1" customHeight="1" x14ac:dyDescent="0.2">
      <c r="A163" s="93" t="s">
        <v>201</v>
      </c>
      <c r="B163" s="319">
        <v>1027</v>
      </c>
      <c r="C163" s="320">
        <v>11.6</v>
      </c>
      <c r="D163" s="319">
        <v>1229</v>
      </c>
      <c r="E163" s="320">
        <v>13.9</v>
      </c>
      <c r="F163" s="323">
        <v>-202</v>
      </c>
      <c r="G163" s="320">
        <v>-2.2999999999999998</v>
      </c>
      <c r="H163" s="319">
        <v>14</v>
      </c>
      <c r="I163" s="320">
        <v>13.6</v>
      </c>
      <c r="J163" s="319">
        <v>1025</v>
      </c>
      <c r="K163" s="253">
        <v>1130</v>
      </c>
      <c r="L163" s="187">
        <v>512</v>
      </c>
      <c r="M163" s="318">
        <v>213</v>
      </c>
    </row>
    <row r="164" spans="1:13" s="1" customFormat="1" ht="11.1" customHeight="1" x14ac:dyDescent="0.2">
      <c r="A164" s="93" t="s">
        <v>202</v>
      </c>
      <c r="B164" s="319">
        <v>678</v>
      </c>
      <c r="C164" s="320">
        <v>9.3000000000000007</v>
      </c>
      <c r="D164" s="319">
        <v>654</v>
      </c>
      <c r="E164" s="320">
        <v>8.9</v>
      </c>
      <c r="F164" s="323">
        <v>24</v>
      </c>
      <c r="G164" s="320">
        <v>0.3</v>
      </c>
      <c r="H164" s="319">
        <v>7</v>
      </c>
      <c r="I164" s="320">
        <v>10.3</v>
      </c>
      <c r="J164" s="319">
        <v>137</v>
      </c>
      <c r="K164" s="253">
        <v>197</v>
      </c>
      <c r="L164" s="187">
        <v>75</v>
      </c>
      <c r="M164" s="318">
        <v>86</v>
      </c>
    </row>
    <row r="165" spans="1:13" s="1" customFormat="1" ht="11.1" customHeight="1" x14ac:dyDescent="0.2">
      <c r="A165" s="93" t="s">
        <v>203</v>
      </c>
      <c r="B165" s="319">
        <v>440</v>
      </c>
      <c r="C165" s="320">
        <v>10.199999999999999</v>
      </c>
      <c r="D165" s="319">
        <v>517</v>
      </c>
      <c r="E165" s="320">
        <v>12</v>
      </c>
      <c r="F165" s="323">
        <v>-77</v>
      </c>
      <c r="G165" s="320">
        <v>-1.8</v>
      </c>
      <c r="H165" s="319">
        <v>1</v>
      </c>
      <c r="I165" s="320">
        <v>2.2999999999999998</v>
      </c>
      <c r="J165" s="319">
        <v>678</v>
      </c>
      <c r="K165" s="253">
        <v>589</v>
      </c>
      <c r="L165" s="187">
        <v>390</v>
      </c>
      <c r="M165" s="318">
        <v>45</v>
      </c>
    </row>
    <row r="166" spans="1:13" s="1" customFormat="1" ht="11.1" customHeight="1" x14ac:dyDescent="0.2">
      <c r="A166" s="93" t="s">
        <v>204</v>
      </c>
      <c r="B166" s="319">
        <v>390</v>
      </c>
      <c r="C166" s="320">
        <v>11.5</v>
      </c>
      <c r="D166" s="319">
        <v>395</v>
      </c>
      <c r="E166" s="320">
        <v>11.6</v>
      </c>
      <c r="F166" s="323">
        <v>-5</v>
      </c>
      <c r="G166" s="320">
        <v>-0.2</v>
      </c>
      <c r="H166" s="319">
        <v>3</v>
      </c>
      <c r="I166" s="320">
        <v>7.7</v>
      </c>
      <c r="J166" s="319">
        <v>440</v>
      </c>
      <c r="K166" s="253">
        <v>443</v>
      </c>
      <c r="L166" s="187">
        <v>238</v>
      </c>
      <c r="M166" s="318">
        <v>42</v>
      </c>
    </row>
    <row r="167" spans="1:13" s="1" customFormat="1" ht="11.1" customHeight="1" x14ac:dyDescent="0.2">
      <c r="A167" s="93" t="s">
        <v>205</v>
      </c>
      <c r="B167" s="319">
        <v>137</v>
      </c>
      <c r="C167" s="320">
        <v>8.9</v>
      </c>
      <c r="D167" s="319">
        <v>223</v>
      </c>
      <c r="E167" s="320">
        <v>14.5</v>
      </c>
      <c r="F167" s="323">
        <v>-86</v>
      </c>
      <c r="G167" s="320">
        <v>-5.6</v>
      </c>
      <c r="H167" s="319" t="s">
        <v>3</v>
      </c>
      <c r="I167" s="320" t="s">
        <v>3</v>
      </c>
      <c r="J167" s="319">
        <v>390</v>
      </c>
      <c r="K167" s="253">
        <v>347</v>
      </c>
      <c r="L167" s="187">
        <v>192</v>
      </c>
      <c r="M167" s="318">
        <v>10</v>
      </c>
    </row>
    <row r="168" spans="1:13" ht="11.25" customHeight="1" x14ac:dyDescent="0.2">
      <c r="A168" s="14" t="s">
        <v>118</v>
      </c>
      <c r="B168" s="321">
        <v>477</v>
      </c>
      <c r="C168" s="320">
        <v>8.6999999999999993</v>
      </c>
      <c r="D168" s="321">
        <v>943</v>
      </c>
      <c r="E168" s="320">
        <v>17.100000000000001</v>
      </c>
      <c r="F168" s="186">
        <v>-466</v>
      </c>
      <c r="G168" s="320">
        <v>-8.5</v>
      </c>
      <c r="H168" s="321">
        <v>5</v>
      </c>
      <c r="I168" s="320">
        <v>10.5</v>
      </c>
      <c r="J168" s="319">
        <v>475</v>
      </c>
      <c r="K168" s="253">
        <v>754</v>
      </c>
      <c r="L168" s="187">
        <v>226</v>
      </c>
      <c r="M168" s="322">
        <v>93</v>
      </c>
    </row>
    <row r="169" spans="1:13" ht="11.25" customHeight="1" x14ac:dyDescent="0.2">
      <c r="A169" s="14" t="s">
        <v>119</v>
      </c>
      <c r="B169" s="321">
        <v>48</v>
      </c>
      <c r="C169" s="320">
        <v>5.0999999999999996</v>
      </c>
      <c r="D169" s="321">
        <v>219</v>
      </c>
      <c r="E169" s="320">
        <v>23.2</v>
      </c>
      <c r="F169" s="186">
        <v>-171</v>
      </c>
      <c r="G169" s="320">
        <v>-18.100000000000001</v>
      </c>
      <c r="H169" s="321" t="s">
        <v>3</v>
      </c>
      <c r="I169" s="320" t="s">
        <v>3</v>
      </c>
      <c r="J169" s="319">
        <v>48</v>
      </c>
      <c r="K169" s="253">
        <v>200</v>
      </c>
      <c r="L169" s="187">
        <v>33</v>
      </c>
      <c r="M169" s="318">
        <v>2</v>
      </c>
    </row>
    <row r="170" spans="1:13" ht="11.25" customHeight="1" x14ac:dyDescent="0.2">
      <c r="A170" s="14" t="s">
        <v>120</v>
      </c>
      <c r="B170" s="321">
        <v>122</v>
      </c>
      <c r="C170" s="320">
        <v>6.5</v>
      </c>
      <c r="D170" s="321">
        <v>261</v>
      </c>
      <c r="E170" s="320">
        <v>14</v>
      </c>
      <c r="F170" s="186">
        <v>-139</v>
      </c>
      <c r="G170" s="320">
        <v>-7.5</v>
      </c>
      <c r="H170" s="321">
        <v>1</v>
      </c>
      <c r="I170" s="320">
        <v>8.1999999999999993</v>
      </c>
      <c r="J170" s="319">
        <v>122</v>
      </c>
      <c r="K170" s="253">
        <v>225</v>
      </c>
      <c r="L170" s="187">
        <v>90</v>
      </c>
      <c r="M170" s="318">
        <v>11</v>
      </c>
    </row>
    <row r="171" spans="1:13" ht="11.25" customHeight="1" x14ac:dyDescent="0.2">
      <c r="A171" s="14" t="s">
        <v>121</v>
      </c>
      <c r="B171" s="321">
        <v>86</v>
      </c>
      <c r="C171" s="320">
        <v>6</v>
      </c>
      <c r="D171" s="321">
        <v>226</v>
      </c>
      <c r="E171" s="320">
        <v>15.9</v>
      </c>
      <c r="F171" s="186">
        <v>-140</v>
      </c>
      <c r="G171" s="320">
        <v>-9.8000000000000007</v>
      </c>
      <c r="H171" s="321">
        <v>1</v>
      </c>
      <c r="I171" s="320">
        <v>11.6</v>
      </c>
      <c r="J171" s="319">
        <v>86</v>
      </c>
      <c r="K171" s="253">
        <v>181</v>
      </c>
      <c r="L171" s="187">
        <v>62</v>
      </c>
      <c r="M171" s="318">
        <v>2</v>
      </c>
    </row>
    <row r="172" spans="1:13" ht="11.25" customHeight="1" x14ac:dyDescent="0.2">
      <c r="A172" s="14" t="s">
        <v>122</v>
      </c>
      <c r="B172" s="321">
        <v>54</v>
      </c>
      <c r="C172" s="320">
        <v>5.3</v>
      </c>
      <c r="D172" s="321">
        <v>230</v>
      </c>
      <c r="E172" s="320">
        <v>22.5</v>
      </c>
      <c r="F172" s="186">
        <v>-176</v>
      </c>
      <c r="G172" s="320">
        <v>-17.2</v>
      </c>
      <c r="H172" s="321" t="s">
        <v>3</v>
      </c>
      <c r="I172" s="320" t="s">
        <v>3</v>
      </c>
      <c r="J172" s="319">
        <v>54</v>
      </c>
      <c r="K172" s="253">
        <v>220</v>
      </c>
      <c r="L172" s="187">
        <v>37</v>
      </c>
      <c r="M172" s="318">
        <v>7</v>
      </c>
    </row>
    <row r="173" spans="1:13" ht="11.25" customHeight="1" x14ac:dyDescent="0.2">
      <c r="A173" s="14" t="s">
        <v>123</v>
      </c>
      <c r="B173" s="321">
        <v>99</v>
      </c>
      <c r="C173" s="320">
        <v>6.1</v>
      </c>
      <c r="D173" s="321">
        <v>326</v>
      </c>
      <c r="E173" s="320">
        <v>20.100000000000001</v>
      </c>
      <c r="F173" s="186">
        <v>-227</v>
      </c>
      <c r="G173" s="320">
        <v>-14</v>
      </c>
      <c r="H173" s="321" t="s">
        <v>3</v>
      </c>
      <c r="I173" s="320" t="s">
        <v>3</v>
      </c>
      <c r="J173" s="319">
        <v>99</v>
      </c>
      <c r="K173" s="253">
        <v>298</v>
      </c>
      <c r="L173" s="187">
        <v>53</v>
      </c>
      <c r="M173" s="187" t="s">
        <v>3</v>
      </c>
    </row>
    <row r="174" spans="1:13" ht="18" customHeight="1" x14ac:dyDescent="0.2">
      <c r="A174" s="9" t="s">
        <v>236</v>
      </c>
      <c r="B174" s="321">
        <v>964</v>
      </c>
      <c r="C174" s="320">
        <v>9.8000000000000007</v>
      </c>
      <c r="D174" s="321">
        <v>1495</v>
      </c>
      <c r="E174" s="320">
        <v>15.2</v>
      </c>
      <c r="F174" s="186">
        <v>-531</v>
      </c>
      <c r="G174" s="320">
        <v>-5.4</v>
      </c>
      <c r="H174" s="321">
        <v>7</v>
      </c>
      <c r="I174" s="320">
        <v>7.3</v>
      </c>
      <c r="J174" s="319">
        <v>964</v>
      </c>
      <c r="K174" s="253">
        <v>1364</v>
      </c>
      <c r="L174" s="187">
        <v>395</v>
      </c>
      <c r="M174" s="318">
        <v>23</v>
      </c>
    </row>
    <row r="175" spans="1:13" ht="11.1" customHeight="1" x14ac:dyDescent="0.2">
      <c r="A175" s="14" t="s">
        <v>124</v>
      </c>
      <c r="B175" s="321">
        <v>80</v>
      </c>
      <c r="C175" s="320">
        <v>6.2</v>
      </c>
      <c r="D175" s="321">
        <v>266</v>
      </c>
      <c r="E175" s="320">
        <v>20.5</v>
      </c>
      <c r="F175" s="186">
        <v>-186</v>
      </c>
      <c r="G175" s="320">
        <v>-14.3</v>
      </c>
      <c r="H175" s="321" t="s">
        <v>3</v>
      </c>
      <c r="I175" s="320" t="s">
        <v>3</v>
      </c>
      <c r="J175" s="319">
        <v>80</v>
      </c>
      <c r="K175" s="253">
        <v>250</v>
      </c>
      <c r="L175" s="187">
        <v>38</v>
      </c>
      <c r="M175" s="318">
        <v>4</v>
      </c>
    </row>
    <row r="176" spans="1:13" ht="11.1" customHeight="1" x14ac:dyDescent="0.2">
      <c r="A176" s="14" t="s">
        <v>125</v>
      </c>
      <c r="B176" s="321">
        <v>178</v>
      </c>
      <c r="C176" s="320">
        <v>10.1</v>
      </c>
      <c r="D176" s="321">
        <v>156</v>
      </c>
      <c r="E176" s="320">
        <v>8.8000000000000007</v>
      </c>
      <c r="F176" s="186">
        <v>22</v>
      </c>
      <c r="G176" s="320">
        <v>1.3</v>
      </c>
      <c r="H176" s="321">
        <v>3</v>
      </c>
      <c r="I176" s="320">
        <v>16.899999999999999</v>
      </c>
      <c r="J176" s="319">
        <v>178</v>
      </c>
      <c r="K176" s="253">
        <v>143</v>
      </c>
      <c r="L176" s="187">
        <v>36</v>
      </c>
      <c r="M176" s="318">
        <v>0</v>
      </c>
    </row>
    <row r="177" spans="1:13" ht="11.1" customHeight="1" x14ac:dyDescent="0.2">
      <c r="A177" s="14" t="s">
        <v>126</v>
      </c>
      <c r="B177" s="321">
        <v>195</v>
      </c>
      <c r="C177" s="320">
        <v>9.6</v>
      </c>
      <c r="D177" s="321">
        <v>332</v>
      </c>
      <c r="E177" s="320">
        <v>16.3</v>
      </c>
      <c r="F177" s="186">
        <v>-137</v>
      </c>
      <c r="G177" s="320">
        <v>-6.7</v>
      </c>
      <c r="H177" s="321">
        <v>1</v>
      </c>
      <c r="I177" s="320">
        <v>5.0999999999999996</v>
      </c>
      <c r="J177" s="319">
        <v>195</v>
      </c>
      <c r="K177" s="253">
        <v>302</v>
      </c>
      <c r="L177" s="187">
        <v>74</v>
      </c>
      <c r="M177" s="187">
        <v>19</v>
      </c>
    </row>
    <row r="178" spans="1:13" ht="11.1" customHeight="1" x14ac:dyDescent="0.2">
      <c r="A178" s="14" t="s">
        <v>127</v>
      </c>
      <c r="B178" s="321">
        <v>511</v>
      </c>
      <c r="C178" s="320">
        <v>10.8</v>
      </c>
      <c r="D178" s="321">
        <v>741</v>
      </c>
      <c r="E178" s="320">
        <v>15.7</v>
      </c>
      <c r="F178" s="186">
        <v>-230</v>
      </c>
      <c r="G178" s="320">
        <v>-4.9000000000000004</v>
      </c>
      <c r="H178" s="321">
        <v>3</v>
      </c>
      <c r="I178" s="320">
        <v>5.9</v>
      </c>
      <c r="J178" s="319">
        <v>511</v>
      </c>
      <c r="K178" s="253">
        <v>669</v>
      </c>
      <c r="L178" s="187">
        <v>247</v>
      </c>
      <c r="M178" s="187" t="s">
        <v>3</v>
      </c>
    </row>
    <row r="179" spans="1:13" ht="18" customHeight="1" x14ac:dyDescent="0.2">
      <c r="A179" s="9" t="s">
        <v>237</v>
      </c>
      <c r="B179" s="321">
        <v>700</v>
      </c>
      <c r="C179" s="320">
        <v>7</v>
      </c>
      <c r="D179" s="321">
        <v>1623</v>
      </c>
      <c r="E179" s="320">
        <v>16.2</v>
      </c>
      <c r="F179" s="186">
        <v>-923</v>
      </c>
      <c r="G179" s="320">
        <v>-9.1999999999999993</v>
      </c>
      <c r="H179" s="321">
        <v>3</v>
      </c>
      <c r="I179" s="320">
        <v>4.3</v>
      </c>
      <c r="J179" s="319">
        <v>700</v>
      </c>
      <c r="K179" s="253">
        <v>1409</v>
      </c>
      <c r="L179" s="187">
        <v>446</v>
      </c>
      <c r="M179" s="318">
        <v>11</v>
      </c>
    </row>
    <row r="180" spans="1:13" ht="11.1" customHeight="1" x14ac:dyDescent="0.2">
      <c r="A180" s="14" t="s">
        <v>128</v>
      </c>
      <c r="B180" s="321">
        <v>88</v>
      </c>
      <c r="C180" s="320">
        <v>6.2</v>
      </c>
      <c r="D180" s="321">
        <v>307</v>
      </c>
      <c r="E180" s="320">
        <v>21.6</v>
      </c>
      <c r="F180" s="186">
        <v>-219</v>
      </c>
      <c r="G180" s="320">
        <v>-15.4</v>
      </c>
      <c r="H180" s="321" t="s">
        <v>3</v>
      </c>
      <c r="I180" s="320" t="s">
        <v>3</v>
      </c>
      <c r="J180" s="319">
        <v>88</v>
      </c>
      <c r="K180" s="253">
        <v>268</v>
      </c>
      <c r="L180" s="187">
        <v>44</v>
      </c>
      <c r="M180" s="318">
        <v>6</v>
      </c>
    </row>
    <row r="181" spans="1:13" ht="11.1" customHeight="1" x14ac:dyDescent="0.2">
      <c r="A181" s="14" t="s">
        <v>129</v>
      </c>
      <c r="B181" s="321">
        <v>75</v>
      </c>
      <c r="C181" s="320">
        <v>5.6</v>
      </c>
      <c r="D181" s="321">
        <v>218</v>
      </c>
      <c r="E181" s="320">
        <v>16.3</v>
      </c>
      <c r="F181" s="186">
        <v>-143</v>
      </c>
      <c r="G181" s="320">
        <v>-10.7</v>
      </c>
      <c r="H181" s="321" t="s">
        <v>3</v>
      </c>
      <c r="I181" s="320" t="s">
        <v>3</v>
      </c>
      <c r="J181" s="319">
        <v>75</v>
      </c>
      <c r="K181" s="253">
        <v>206</v>
      </c>
      <c r="L181" s="187">
        <v>49</v>
      </c>
      <c r="M181" s="318">
        <v>2</v>
      </c>
    </row>
    <row r="182" spans="1:13" ht="11.1" customHeight="1" x14ac:dyDescent="0.2">
      <c r="A182" s="14" t="s">
        <v>130</v>
      </c>
      <c r="B182" s="321">
        <v>64</v>
      </c>
      <c r="C182" s="320">
        <v>5.8</v>
      </c>
      <c r="D182" s="321">
        <v>211</v>
      </c>
      <c r="E182" s="320">
        <v>19.2</v>
      </c>
      <c r="F182" s="186">
        <v>-147</v>
      </c>
      <c r="G182" s="320">
        <v>-13.4</v>
      </c>
      <c r="H182" s="321" t="s">
        <v>3</v>
      </c>
      <c r="I182" s="320" t="s">
        <v>3</v>
      </c>
      <c r="J182" s="319">
        <v>64</v>
      </c>
      <c r="K182" s="253">
        <v>175</v>
      </c>
      <c r="L182" s="187">
        <v>45</v>
      </c>
      <c r="M182" s="318">
        <v>3</v>
      </c>
    </row>
    <row r="183" spans="1:13" ht="11.1" customHeight="1" x14ac:dyDescent="0.2">
      <c r="A183" s="14" t="s">
        <v>131</v>
      </c>
      <c r="B183" s="321">
        <v>473</v>
      </c>
      <c r="C183" s="320">
        <v>7.7</v>
      </c>
      <c r="D183" s="321">
        <v>887</v>
      </c>
      <c r="E183" s="320">
        <v>14.4</v>
      </c>
      <c r="F183" s="186">
        <v>-414</v>
      </c>
      <c r="G183" s="320">
        <v>-6.7</v>
      </c>
      <c r="H183" s="321">
        <v>3</v>
      </c>
      <c r="I183" s="320">
        <v>6.3</v>
      </c>
      <c r="J183" s="319">
        <v>473</v>
      </c>
      <c r="K183" s="253">
        <v>760</v>
      </c>
      <c r="L183" s="187">
        <v>308</v>
      </c>
      <c r="M183" s="187" t="s">
        <v>3</v>
      </c>
    </row>
    <row r="184" spans="1:13" ht="18" customHeight="1" x14ac:dyDescent="0.2">
      <c r="A184" s="9" t="s">
        <v>238</v>
      </c>
      <c r="B184" s="321">
        <v>2180</v>
      </c>
      <c r="C184" s="320">
        <v>9.3000000000000007</v>
      </c>
      <c r="D184" s="321">
        <v>3498</v>
      </c>
      <c r="E184" s="320">
        <v>15</v>
      </c>
      <c r="F184" s="186">
        <v>-1318</v>
      </c>
      <c r="G184" s="320">
        <v>-5.6</v>
      </c>
      <c r="H184" s="321">
        <v>20</v>
      </c>
      <c r="I184" s="320">
        <v>9.1999999999999993</v>
      </c>
      <c r="J184" s="319">
        <v>2172</v>
      </c>
      <c r="K184" s="253">
        <v>2788</v>
      </c>
      <c r="L184" s="187">
        <v>1028</v>
      </c>
      <c r="M184" s="318">
        <v>227</v>
      </c>
    </row>
    <row r="185" spans="1:13" ht="11.1" customHeight="1" x14ac:dyDescent="0.2">
      <c r="A185" s="14" t="s">
        <v>132</v>
      </c>
      <c r="B185" s="321">
        <v>123</v>
      </c>
      <c r="C185" s="320">
        <v>10</v>
      </c>
      <c r="D185" s="321">
        <v>208</v>
      </c>
      <c r="E185" s="320">
        <v>16.899999999999999</v>
      </c>
      <c r="F185" s="186">
        <v>-85</v>
      </c>
      <c r="G185" s="320">
        <v>-6.9</v>
      </c>
      <c r="H185" s="321">
        <v>2</v>
      </c>
      <c r="I185" s="320">
        <v>16.3</v>
      </c>
      <c r="J185" s="319">
        <v>120</v>
      </c>
      <c r="K185" s="253">
        <v>119</v>
      </c>
      <c r="L185" s="187">
        <v>38</v>
      </c>
      <c r="M185" s="318">
        <v>10</v>
      </c>
    </row>
    <row r="186" spans="1:13" ht="11.1" customHeight="1" x14ac:dyDescent="0.2">
      <c r="A186" s="14" t="s">
        <v>133</v>
      </c>
      <c r="B186" s="321">
        <v>267</v>
      </c>
      <c r="C186" s="320">
        <v>8.3000000000000007</v>
      </c>
      <c r="D186" s="321">
        <v>483</v>
      </c>
      <c r="E186" s="320">
        <v>15</v>
      </c>
      <c r="F186" s="186">
        <v>-216</v>
      </c>
      <c r="G186" s="320">
        <v>-6.7</v>
      </c>
      <c r="H186" s="321">
        <v>2</v>
      </c>
      <c r="I186" s="320">
        <v>7.5</v>
      </c>
      <c r="J186" s="319">
        <v>267</v>
      </c>
      <c r="K186" s="253">
        <v>391</v>
      </c>
      <c r="L186" s="187">
        <v>128</v>
      </c>
      <c r="M186" s="318">
        <v>21</v>
      </c>
    </row>
    <row r="187" spans="1:13" ht="11.1" customHeight="1" x14ac:dyDescent="0.2">
      <c r="A187" s="14" t="s">
        <v>134</v>
      </c>
      <c r="B187" s="321">
        <v>219</v>
      </c>
      <c r="C187" s="320">
        <v>9.1</v>
      </c>
      <c r="D187" s="321">
        <v>380</v>
      </c>
      <c r="E187" s="320">
        <v>15.8</v>
      </c>
      <c r="F187" s="186">
        <v>-161</v>
      </c>
      <c r="G187" s="320">
        <v>-6.7</v>
      </c>
      <c r="H187" s="321" t="s">
        <v>3</v>
      </c>
      <c r="I187" s="320" t="s">
        <v>3</v>
      </c>
      <c r="J187" s="319">
        <v>217</v>
      </c>
      <c r="K187" s="253">
        <v>331</v>
      </c>
      <c r="L187" s="187">
        <v>99</v>
      </c>
      <c r="M187" s="318">
        <v>39</v>
      </c>
    </row>
    <row r="188" spans="1:13" ht="11.1" customHeight="1" x14ac:dyDescent="0.2">
      <c r="A188" s="14" t="s">
        <v>135</v>
      </c>
      <c r="B188" s="321">
        <v>1477</v>
      </c>
      <c r="C188" s="320">
        <v>9.6999999999999993</v>
      </c>
      <c r="D188" s="321">
        <v>2219</v>
      </c>
      <c r="E188" s="320">
        <v>14.5</v>
      </c>
      <c r="F188" s="186">
        <v>-742</v>
      </c>
      <c r="G188" s="320">
        <v>-4.9000000000000004</v>
      </c>
      <c r="H188" s="321">
        <v>13</v>
      </c>
      <c r="I188" s="320">
        <v>8.8000000000000007</v>
      </c>
      <c r="J188" s="319">
        <v>1477</v>
      </c>
      <c r="K188" s="253">
        <v>1778</v>
      </c>
      <c r="L188" s="187">
        <v>701</v>
      </c>
      <c r="M188" s="318">
        <v>142</v>
      </c>
    </row>
    <row r="189" spans="1:13" ht="11.1" customHeight="1" x14ac:dyDescent="0.2">
      <c r="A189" s="14" t="s">
        <v>136</v>
      </c>
      <c r="B189" s="321">
        <v>86</v>
      </c>
      <c r="C189" s="320">
        <v>8.3000000000000007</v>
      </c>
      <c r="D189" s="321">
        <v>147</v>
      </c>
      <c r="E189" s="320">
        <v>14.1</v>
      </c>
      <c r="F189" s="186">
        <v>-61</v>
      </c>
      <c r="G189" s="320">
        <v>-5.9</v>
      </c>
      <c r="H189" s="321">
        <v>2</v>
      </c>
      <c r="I189" s="320">
        <v>23.3</v>
      </c>
      <c r="J189" s="319">
        <v>84</v>
      </c>
      <c r="K189" s="253">
        <v>129</v>
      </c>
      <c r="L189" s="187">
        <v>56</v>
      </c>
      <c r="M189" s="318">
        <v>15</v>
      </c>
    </row>
    <row r="190" spans="1:13" ht="11.1" customHeight="1" x14ac:dyDescent="0.2">
      <c r="A190" s="14" t="s">
        <v>137</v>
      </c>
      <c r="B190" s="321">
        <v>8</v>
      </c>
      <c r="C190" s="320">
        <v>3.9</v>
      </c>
      <c r="D190" s="321">
        <v>61</v>
      </c>
      <c r="E190" s="320">
        <v>29.9</v>
      </c>
      <c r="F190" s="186">
        <v>-53</v>
      </c>
      <c r="G190" s="320">
        <v>-26</v>
      </c>
      <c r="H190" s="321">
        <v>1</v>
      </c>
      <c r="I190" s="320">
        <v>125</v>
      </c>
      <c r="J190" s="319">
        <v>7</v>
      </c>
      <c r="K190" s="253">
        <v>40</v>
      </c>
      <c r="L190" s="187">
        <v>6</v>
      </c>
      <c r="M190" s="187" t="s">
        <v>3</v>
      </c>
    </row>
    <row r="191" spans="1:13" ht="18" customHeight="1" x14ac:dyDescent="0.2">
      <c r="A191" s="9" t="s">
        <v>239</v>
      </c>
      <c r="B191" s="321">
        <v>2844</v>
      </c>
      <c r="C191" s="320">
        <v>12.4</v>
      </c>
      <c r="D191" s="321">
        <v>2571</v>
      </c>
      <c r="E191" s="320">
        <v>11.2</v>
      </c>
      <c r="F191" s="186">
        <v>273</v>
      </c>
      <c r="G191" s="320">
        <v>1.2</v>
      </c>
      <c r="H191" s="321">
        <v>18</v>
      </c>
      <c r="I191" s="320">
        <v>6.3</v>
      </c>
      <c r="J191" s="319">
        <v>2704</v>
      </c>
      <c r="K191" s="253">
        <v>2053</v>
      </c>
      <c r="L191" s="187">
        <v>1581</v>
      </c>
      <c r="M191" s="318">
        <v>218</v>
      </c>
    </row>
    <row r="192" spans="1:13" ht="11.1" customHeight="1" x14ac:dyDescent="0.2">
      <c r="A192" s="14" t="s">
        <v>138</v>
      </c>
      <c r="B192" s="321">
        <v>65</v>
      </c>
      <c r="C192" s="320">
        <v>7.2</v>
      </c>
      <c r="D192" s="321">
        <v>199</v>
      </c>
      <c r="E192" s="320">
        <v>22.2</v>
      </c>
      <c r="F192" s="186">
        <v>-134</v>
      </c>
      <c r="G192" s="320">
        <v>-14.9</v>
      </c>
      <c r="H192" s="321">
        <v>1</v>
      </c>
      <c r="I192" s="320">
        <v>15.4</v>
      </c>
      <c r="J192" s="319">
        <v>64</v>
      </c>
      <c r="K192" s="253">
        <v>179</v>
      </c>
      <c r="L192" s="187">
        <v>26</v>
      </c>
      <c r="M192" s="318">
        <v>4</v>
      </c>
    </row>
    <row r="193" spans="1:13" ht="11.1" customHeight="1" x14ac:dyDescent="0.2">
      <c r="A193" s="14" t="s">
        <v>139</v>
      </c>
      <c r="B193" s="321">
        <v>537</v>
      </c>
      <c r="C193" s="320">
        <v>11.9</v>
      </c>
      <c r="D193" s="321">
        <v>419</v>
      </c>
      <c r="E193" s="320">
        <v>9.3000000000000007</v>
      </c>
      <c r="F193" s="186">
        <v>118</v>
      </c>
      <c r="G193" s="320">
        <v>2.6</v>
      </c>
      <c r="H193" s="321">
        <v>5</v>
      </c>
      <c r="I193" s="320">
        <v>9.3000000000000007</v>
      </c>
      <c r="J193" s="319">
        <v>494</v>
      </c>
      <c r="K193" s="253">
        <v>314</v>
      </c>
      <c r="L193" s="187">
        <v>377</v>
      </c>
      <c r="M193" s="318">
        <v>58</v>
      </c>
    </row>
    <row r="194" spans="1:13" ht="11.1" customHeight="1" x14ac:dyDescent="0.2">
      <c r="A194" s="14" t="s">
        <v>140</v>
      </c>
      <c r="B194" s="321">
        <v>197</v>
      </c>
      <c r="C194" s="320">
        <v>8.6</v>
      </c>
      <c r="D194" s="321">
        <v>313</v>
      </c>
      <c r="E194" s="320">
        <v>13.7</v>
      </c>
      <c r="F194" s="186">
        <v>-116</v>
      </c>
      <c r="G194" s="320">
        <v>-5.0999999999999996</v>
      </c>
      <c r="H194" s="321">
        <v>2</v>
      </c>
      <c r="I194" s="320">
        <v>10.199999999999999</v>
      </c>
      <c r="J194" s="319">
        <v>196</v>
      </c>
      <c r="K194" s="253">
        <v>178</v>
      </c>
      <c r="L194" s="187">
        <v>103</v>
      </c>
      <c r="M194" s="318">
        <v>2</v>
      </c>
    </row>
    <row r="195" spans="1:13" ht="11.1" customHeight="1" x14ac:dyDescent="0.2">
      <c r="A195" s="14" t="s">
        <v>141</v>
      </c>
      <c r="B195" s="321">
        <v>1101</v>
      </c>
      <c r="C195" s="320">
        <v>12.6</v>
      </c>
      <c r="D195" s="321">
        <v>988</v>
      </c>
      <c r="E195" s="320">
        <v>11.3</v>
      </c>
      <c r="F195" s="186">
        <v>113</v>
      </c>
      <c r="G195" s="320">
        <v>1.3</v>
      </c>
      <c r="H195" s="321">
        <v>4</v>
      </c>
      <c r="I195" s="320">
        <v>3.6</v>
      </c>
      <c r="J195" s="319">
        <v>1100</v>
      </c>
      <c r="K195" s="253">
        <v>831</v>
      </c>
      <c r="L195" s="187">
        <v>591</v>
      </c>
      <c r="M195" s="318">
        <v>52</v>
      </c>
    </row>
    <row r="196" spans="1:13" ht="11.1" customHeight="1" x14ac:dyDescent="0.2">
      <c r="A196" s="14" t="s">
        <v>142</v>
      </c>
      <c r="B196" s="321">
        <v>670</v>
      </c>
      <c r="C196" s="320">
        <v>17.5</v>
      </c>
      <c r="D196" s="321">
        <v>239</v>
      </c>
      <c r="E196" s="320">
        <v>6.2</v>
      </c>
      <c r="F196" s="186">
        <v>431</v>
      </c>
      <c r="G196" s="320">
        <v>11.2</v>
      </c>
      <c r="H196" s="321">
        <v>5</v>
      </c>
      <c r="I196" s="320">
        <v>7.5</v>
      </c>
      <c r="J196" s="319">
        <v>579</v>
      </c>
      <c r="K196" s="253">
        <v>194</v>
      </c>
      <c r="L196" s="187">
        <v>368</v>
      </c>
      <c r="M196" s="318">
        <v>81</v>
      </c>
    </row>
    <row r="197" spans="1:13" ht="11.1" customHeight="1" x14ac:dyDescent="0.2">
      <c r="A197" s="14" t="s">
        <v>143</v>
      </c>
      <c r="B197" s="321">
        <v>228</v>
      </c>
      <c r="C197" s="320">
        <v>10.7</v>
      </c>
      <c r="D197" s="321">
        <v>329</v>
      </c>
      <c r="E197" s="320">
        <v>15.5</v>
      </c>
      <c r="F197" s="186">
        <v>-101</v>
      </c>
      <c r="G197" s="320">
        <v>-4.8</v>
      </c>
      <c r="H197" s="321">
        <v>1</v>
      </c>
      <c r="I197" s="320">
        <v>4.4000000000000004</v>
      </c>
      <c r="J197" s="319">
        <v>227</v>
      </c>
      <c r="K197" s="253">
        <v>289</v>
      </c>
      <c r="L197" s="187">
        <v>97</v>
      </c>
      <c r="M197" s="318">
        <v>19</v>
      </c>
    </row>
    <row r="198" spans="1:13" ht="11.1" customHeight="1" x14ac:dyDescent="0.2">
      <c r="A198" s="14" t="s">
        <v>144</v>
      </c>
      <c r="B198" s="321">
        <v>46</v>
      </c>
      <c r="C198" s="320">
        <v>7.9</v>
      </c>
      <c r="D198" s="321">
        <v>84</v>
      </c>
      <c r="E198" s="320">
        <v>14.4</v>
      </c>
      <c r="F198" s="186">
        <v>-38</v>
      </c>
      <c r="G198" s="320">
        <v>-6.5</v>
      </c>
      <c r="H198" s="321" t="s">
        <v>3</v>
      </c>
      <c r="I198" s="320" t="s">
        <v>3</v>
      </c>
      <c r="J198" s="319">
        <v>44</v>
      </c>
      <c r="K198" s="253">
        <v>68</v>
      </c>
      <c r="L198" s="198">
        <v>19</v>
      </c>
      <c r="M198" s="318">
        <v>2</v>
      </c>
    </row>
  </sheetData>
  <mergeCells count="8">
    <mergeCell ref="B3:C3"/>
    <mergeCell ref="A1:M1"/>
    <mergeCell ref="K3:K4"/>
    <mergeCell ref="L3:M3"/>
    <mergeCell ref="D3:E3"/>
    <mergeCell ref="F3:G3"/>
    <mergeCell ref="H3:I3"/>
    <mergeCell ref="J3:J4"/>
  </mergeCells>
  <printOptions horizontalCentered="1"/>
  <pageMargins left="0.55118110236220474" right="0.55118110236220474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3" manualBreakCount="3">
    <brk id="51" max="16383" man="1"/>
    <brk id="97" max="16383" man="1"/>
    <brk id="14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8"/>
  <sheetViews>
    <sheetView zoomScaleNormal="100" zoomScaleSheetLayoutView="100" workbookViewId="0">
      <pane xSplit="1" ySplit="4" topLeftCell="C5" activePane="bottomRight" state="frozen"/>
      <selection activeCell="H212" sqref="H212"/>
      <selection pane="topRight" activeCell="H212" sqref="H212"/>
      <selection pane="bottomLeft" activeCell="H212" sqref="H212"/>
      <selection pane="bottomRight" activeCell="A3" sqref="A3:A4"/>
    </sheetView>
  </sheetViews>
  <sheetFormatPr defaultRowHeight="11.25" x14ac:dyDescent="0.2"/>
  <cols>
    <col min="1" max="1" width="22.7109375" style="1" customWidth="1"/>
    <col min="2" max="19" width="7.42578125" style="1" customWidth="1"/>
    <col min="20" max="20" width="22.7109375" style="1" customWidth="1"/>
    <col min="21" max="16384" width="9.140625" style="1"/>
  </cols>
  <sheetData>
    <row r="1" spans="1:20" s="146" customFormat="1" ht="12.75" x14ac:dyDescent="0.2">
      <c r="B1" s="225"/>
      <c r="C1" s="225"/>
      <c r="D1" s="225"/>
      <c r="E1" s="225"/>
      <c r="F1" s="225"/>
      <c r="G1" s="225"/>
      <c r="H1" s="225"/>
      <c r="I1" s="225"/>
      <c r="J1" s="225" t="s">
        <v>634</v>
      </c>
      <c r="K1" s="224" t="s">
        <v>633</v>
      </c>
    </row>
    <row r="2" spans="1:20" ht="9.9499999999999993" customHeight="1" thickBot="1" x14ac:dyDescent="0.25"/>
    <row r="3" spans="1:20" x14ac:dyDescent="0.2">
      <c r="A3" s="866" t="s">
        <v>274</v>
      </c>
      <c r="B3" s="836" t="s">
        <v>495</v>
      </c>
      <c r="C3" s="840" t="s">
        <v>632</v>
      </c>
      <c r="D3" s="868"/>
      <c r="E3" s="868"/>
      <c r="F3" s="868"/>
      <c r="G3" s="868"/>
      <c r="H3" s="868"/>
      <c r="I3" s="868"/>
      <c r="J3" s="868"/>
      <c r="K3" s="868" t="s">
        <v>632</v>
      </c>
      <c r="L3" s="868"/>
      <c r="M3" s="868"/>
      <c r="N3" s="868"/>
      <c r="O3" s="868"/>
      <c r="P3" s="868"/>
      <c r="Q3" s="868"/>
      <c r="R3" s="868"/>
      <c r="S3" s="841"/>
      <c r="T3" s="924" t="s">
        <v>274</v>
      </c>
    </row>
    <row r="4" spans="1:20" ht="97.9" customHeight="1" x14ac:dyDescent="0.2">
      <c r="A4" s="867"/>
      <c r="B4" s="837"/>
      <c r="C4" s="335" t="s">
        <v>631</v>
      </c>
      <c r="D4" s="332" t="s">
        <v>630</v>
      </c>
      <c r="E4" s="332" t="s">
        <v>629</v>
      </c>
      <c r="F4" s="332" t="s">
        <v>628</v>
      </c>
      <c r="G4" s="332" t="s">
        <v>627</v>
      </c>
      <c r="H4" s="332" t="s">
        <v>626</v>
      </c>
      <c r="I4" s="332" t="s">
        <v>625</v>
      </c>
      <c r="J4" s="334" t="s">
        <v>624</v>
      </c>
      <c r="K4" s="333" t="s">
        <v>623</v>
      </c>
      <c r="L4" s="332" t="s">
        <v>622</v>
      </c>
      <c r="M4" s="332" t="s">
        <v>621</v>
      </c>
      <c r="N4" s="332" t="s">
        <v>620</v>
      </c>
      <c r="O4" s="332" t="s">
        <v>619</v>
      </c>
      <c r="P4" s="332" t="s">
        <v>618</v>
      </c>
      <c r="Q4" s="332" t="s">
        <v>617</v>
      </c>
      <c r="R4" s="332" t="s">
        <v>616</v>
      </c>
      <c r="S4" s="331" t="s">
        <v>615</v>
      </c>
      <c r="T4" s="925"/>
    </row>
    <row r="5" spans="1:20" ht="18" customHeight="1" x14ac:dyDescent="0.2">
      <c r="A5" s="145" t="s">
        <v>1</v>
      </c>
      <c r="B5" s="49">
        <v>102884</v>
      </c>
      <c r="C5" s="49">
        <v>451</v>
      </c>
      <c r="D5" s="49">
        <v>20544</v>
      </c>
      <c r="E5" s="49">
        <v>168</v>
      </c>
      <c r="F5" s="49">
        <v>2640</v>
      </c>
      <c r="G5" s="49">
        <v>697</v>
      </c>
      <c r="H5" s="49">
        <v>1144</v>
      </c>
      <c r="I5" s="49">
        <v>58925</v>
      </c>
      <c r="J5" s="49">
        <v>3761</v>
      </c>
      <c r="K5" s="49">
        <v>3300</v>
      </c>
      <c r="L5" s="49">
        <v>58</v>
      </c>
      <c r="M5" s="49">
        <v>163</v>
      </c>
      <c r="N5" s="49">
        <v>1748</v>
      </c>
      <c r="O5" s="49">
        <v>9</v>
      </c>
      <c r="P5" s="49">
        <v>324</v>
      </c>
      <c r="Q5" s="49">
        <v>170</v>
      </c>
      <c r="R5" s="49">
        <v>4913</v>
      </c>
      <c r="S5" s="49">
        <v>3869</v>
      </c>
      <c r="T5" s="271" t="s">
        <v>1</v>
      </c>
    </row>
    <row r="6" spans="1:20" ht="11.1" customHeight="1" x14ac:dyDescent="0.2">
      <c r="A6" s="9" t="s">
        <v>210</v>
      </c>
      <c r="B6" s="49">
        <v>73770</v>
      </c>
      <c r="C6" s="49">
        <v>333</v>
      </c>
      <c r="D6" s="49">
        <v>14275</v>
      </c>
      <c r="E6" s="49">
        <v>112</v>
      </c>
      <c r="F6" s="49">
        <v>1721</v>
      </c>
      <c r="G6" s="49">
        <v>402</v>
      </c>
      <c r="H6" s="49">
        <v>857</v>
      </c>
      <c r="I6" s="49">
        <v>42598</v>
      </c>
      <c r="J6" s="49">
        <v>2644</v>
      </c>
      <c r="K6" s="49">
        <v>2359</v>
      </c>
      <c r="L6" s="49">
        <v>34</v>
      </c>
      <c r="M6" s="49">
        <v>78</v>
      </c>
      <c r="N6" s="49">
        <v>1397</v>
      </c>
      <c r="O6" s="49">
        <v>5</v>
      </c>
      <c r="P6" s="49">
        <v>265</v>
      </c>
      <c r="Q6" s="49">
        <v>98</v>
      </c>
      <c r="R6" s="49">
        <v>4017</v>
      </c>
      <c r="S6" s="49">
        <v>2575</v>
      </c>
      <c r="T6" s="254" t="s">
        <v>210</v>
      </c>
    </row>
    <row r="7" spans="1:20" ht="11.1" customHeight="1" x14ac:dyDescent="0.2">
      <c r="A7" s="9" t="s">
        <v>211</v>
      </c>
      <c r="B7" s="49">
        <v>29114</v>
      </c>
      <c r="C7" s="49">
        <v>118</v>
      </c>
      <c r="D7" s="49">
        <v>6269</v>
      </c>
      <c r="E7" s="49">
        <v>56</v>
      </c>
      <c r="F7" s="49">
        <v>919</v>
      </c>
      <c r="G7" s="49">
        <v>295</v>
      </c>
      <c r="H7" s="49">
        <v>287</v>
      </c>
      <c r="I7" s="49">
        <v>16327</v>
      </c>
      <c r="J7" s="49">
        <v>1117</v>
      </c>
      <c r="K7" s="49">
        <v>941</v>
      </c>
      <c r="L7" s="49">
        <v>24</v>
      </c>
      <c r="M7" s="49">
        <v>85</v>
      </c>
      <c r="N7" s="49">
        <v>351</v>
      </c>
      <c r="O7" s="49">
        <v>4</v>
      </c>
      <c r="P7" s="49">
        <v>59</v>
      </c>
      <c r="Q7" s="49">
        <v>72</v>
      </c>
      <c r="R7" s="49">
        <v>896</v>
      </c>
      <c r="S7" s="49">
        <v>1294</v>
      </c>
      <c r="T7" s="254" t="s">
        <v>211</v>
      </c>
    </row>
    <row r="8" spans="1:20" ht="18" customHeight="1" x14ac:dyDescent="0.2">
      <c r="A8" s="9" t="s">
        <v>212</v>
      </c>
      <c r="B8" s="49">
        <v>19703</v>
      </c>
      <c r="C8" s="49">
        <v>88</v>
      </c>
      <c r="D8" s="49">
        <v>4713</v>
      </c>
      <c r="E8" s="49">
        <v>29</v>
      </c>
      <c r="F8" s="49">
        <v>482</v>
      </c>
      <c r="G8" s="49">
        <v>78</v>
      </c>
      <c r="H8" s="49">
        <v>294</v>
      </c>
      <c r="I8" s="49">
        <v>10429</v>
      </c>
      <c r="J8" s="49">
        <v>513</v>
      </c>
      <c r="K8" s="49">
        <v>712</v>
      </c>
      <c r="L8" s="49">
        <v>10</v>
      </c>
      <c r="M8" s="49">
        <v>22</v>
      </c>
      <c r="N8" s="49">
        <v>283</v>
      </c>
      <c r="O8" s="49">
        <v>3</v>
      </c>
      <c r="P8" s="49">
        <v>71</v>
      </c>
      <c r="Q8" s="49">
        <v>26</v>
      </c>
      <c r="R8" s="49">
        <v>1226</v>
      </c>
      <c r="S8" s="49">
        <v>724</v>
      </c>
      <c r="T8" s="254" t="s">
        <v>212</v>
      </c>
    </row>
    <row r="9" spans="1:20" ht="11.1" customHeight="1" x14ac:dyDescent="0.2">
      <c r="A9" s="14" t="s">
        <v>177</v>
      </c>
      <c r="B9" s="49">
        <v>364</v>
      </c>
      <c r="C9" s="49">
        <v>1</v>
      </c>
      <c r="D9" s="49">
        <v>69</v>
      </c>
      <c r="E9" s="49" t="s">
        <v>3</v>
      </c>
      <c r="F9" s="49">
        <v>4</v>
      </c>
      <c r="G9" s="49">
        <v>1</v>
      </c>
      <c r="H9" s="49">
        <v>4</v>
      </c>
      <c r="I9" s="49">
        <v>230</v>
      </c>
      <c r="J9" s="49">
        <v>7</v>
      </c>
      <c r="K9" s="49">
        <v>18</v>
      </c>
      <c r="L9" s="49" t="s">
        <v>3</v>
      </c>
      <c r="M9" s="49" t="s">
        <v>3</v>
      </c>
      <c r="N9" s="49">
        <v>4</v>
      </c>
      <c r="O9" s="49" t="s">
        <v>3</v>
      </c>
      <c r="P9" s="49" t="s">
        <v>3</v>
      </c>
      <c r="Q9" s="49" t="s">
        <v>3</v>
      </c>
      <c r="R9" s="49">
        <v>17</v>
      </c>
      <c r="S9" s="49">
        <v>9</v>
      </c>
      <c r="T9" s="249" t="s">
        <v>177</v>
      </c>
    </row>
    <row r="10" spans="1:20" ht="11.1" customHeight="1" x14ac:dyDescent="0.2">
      <c r="A10" s="14" t="s">
        <v>178</v>
      </c>
      <c r="B10" s="49">
        <v>1961</v>
      </c>
      <c r="C10" s="49">
        <v>10</v>
      </c>
      <c r="D10" s="49">
        <v>478</v>
      </c>
      <c r="E10" s="49">
        <v>4</v>
      </c>
      <c r="F10" s="49">
        <v>53</v>
      </c>
      <c r="G10" s="49">
        <v>11</v>
      </c>
      <c r="H10" s="49">
        <v>31</v>
      </c>
      <c r="I10" s="49">
        <v>1010</v>
      </c>
      <c r="J10" s="49">
        <v>55</v>
      </c>
      <c r="K10" s="49">
        <v>76</v>
      </c>
      <c r="L10" s="49">
        <v>2</v>
      </c>
      <c r="M10" s="49">
        <v>2</v>
      </c>
      <c r="N10" s="49">
        <v>29</v>
      </c>
      <c r="O10" s="49">
        <v>1</v>
      </c>
      <c r="P10" s="49">
        <v>4</v>
      </c>
      <c r="Q10" s="49">
        <v>3</v>
      </c>
      <c r="R10" s="49">
        <v>114</v>
      </c>
      <c r="S10" s="49">
        <v>78</v>
      </c>
      <c r="T10" s="249" t="s">
        <v>178</v>
      </c>
    </row>
    <row r="11" spans="1:20" ht="11.1" customHeight="1" x14ac:dyDescent="0.2">
      <c r="A11" s="14" t="s">
        <v>179</v>
      </c>
      <c r="B11" s="49">
        <v>876</v>
      </c>
      <c r="C11" s="49">
        <v>5</v>
      </c>
      <c r="D11" s="49">
        <v>174</v>
      </c>
      <c r="E11" s="49">
        <v>3</v>
      </c>
      <c r="F11" s="49">
        <v>22</v>
      </c>
      <c r="G11" s="49">
        <v>3</v>
      </c>
      <c r="H11" s="49">
        <v>23</v>
      </c>
      <c r="I11" s="49">
        <v>493</v>
      </c>
      <c r="J11" s="49">
        <v>23</v>
      </c>
      <c r="K11" s="49">
        <v>36</v>
      </c>
      <c r="L11" s="49">
        <v>3</v>
      </c>
      <c r="M11" s="49" t="s">
        <v>3</v>
      </c>
      <c r="N11" s="49">
        <v>13</v>
      </c>
      <c r="O11" s="49" t="s">
        <v>3</v>
      </c>
      <c r="P11" s="49" t="s">
        <v>3</v>
      </c>
      <c r="Q11" s="49" t="s">
        <v>3</v>
      </c>
      <c r="R11" s="49">
        <v>56</v>
      </c>
      <c r="S11" s="49">
        <v>22</v>
      </c>
      <c r="T11" s="249" t="s">
        <v>179</v>
      </c>
    </row>
    <row r="12" spans="1:20" ht="11.1" customHeight="1" x14ac:dyDescent="0.2">
      <c r="A12" s="14" t="s">
        <v>180</v>
      </c>
      <c r="B12" s="49">
        <v>833</v>
      </c>
      <c r="C12" s="49">
        <v>7</v>
      </c>
      <c r="D12" s="49">
        <v>193</v>
      </c>
      <c r="E12" s="49" t="s">
        <v>3</v>
      </c>
      <c r="F12" s="49">
        <v>24</v>
      </c>
      <c r="G12" s="49" t="s">
        <v>3</v>
      </c>
      <c r="H12" s="49">
        <v>6</v>
      </c>
      <c r="I12" s="49">
        <v>450</v>
      </c>
      <c r="J12" s="49">
        <v>17</v>
      </c>
      <c r="K12" s="49">
        <v>30</v>
      </c>
      <c r="L12" s="49" t="s">
        <v>3</v>
      </c>
      <c r="M12" s="49">
        <v>1</v>
      </c>
      <c r="N12" s="49">
        <v>20</v>
      </c>
      <c r="O12" s="49" t="s">
        <v>3</v>
      </c>
      <c r="P12" s="49">
        <v>2</v>
      </c>
      <c r="Q12" s="49" t="s">
        <v>3</v>
      </c>
      <c r="R12" s="49">
        <v>36</v>
      </c>
      <c r="S12" s="49">
        <v>47</v>
      </c>
      <c r="T12" s="249" t="s">
        <v>180</v>
      </c>
    </row>
    <row r="13" spans="1:20" ht="11.1" customHeight="1" x14ac:dyDescent="0.2">
      <c r="A13" s="14" t="s">
        <v>181</v>
      </c>
      <c r="B13" s="49">
        <v>1632</v>
      </c>
      <c r="C13" s="49">
        <v>7</v>
      </c>
      <c r="D13" s="49">
        <v>395</v>
      </c>
      <c r="E13" s="49">
        <v>5</v>
      </c>
      <c r="F13" s="49">
        <v>34</v>
      </c>
      <c r="G13" s="49">
        <v>4</v>
      </c>
      <c r="H13" s="49">
        <v>22</v>
      </c>
      <c r="I13" s="49">
        <v>846</v>
      </c>
      <c r="J13" s="49">
        <v>45</v>
      </c>
      <c r="K13" s="49">
        <v>72</v>
      </c>
      <c r="L13" s="49" t="s">
        <v>3</v>
      </c>
      <c r="M13" s="49">
        <v>2</v>
      </c>
      <c r="N13" s="49">
        <v>31</v>
      </c>
      <c r="O13" s="49" t="s">
        <v>3</v>
      </c>
      <c r="P13" s="49">
        <v>15</v>
      </c>
      <c r="Q13" s="49">
        <v>2</v>
      </c>
      <c r="R13" s="49">
        <v>101</v>
      </c>
      <c r="S13" s="49">
        <v>51</v>
      </c>
      <c r="T13" s="249" t="s">
        <v>181</v>
      </c>
    </row>
    <row r="14" spans="1:20" ht="11.1" customHeight="1" x14ac:dyDescent="0.2">
      <c r="A14" s="14" t="s">
        <v>182</v>
      </c>
      <c r="B14" s="49">
        <v>1847</v>
      </c>
      <c r="C14" s="49">
        <v>10</v>
      </c>
      <c r="D14" s="49">
        <v>443</v>
      </c>
      <c r="E14" s="49">
        <v>3</v>
      </c>
      <c r="F14" s="49">
        <v>60</v>
      </c>
      <c r="G14" s="49">
        <v>15</v>
      </c>
      <c r="H14" s="49">
        <v>31</v>
      </c>
      <c r="I14" s="49">
        <v>968</v>
      </c>
      <c r="J14" s="49">
        <v>56</v>
      </c>
      <c r="K14" s="49">
        <v>65</v>
      </c>
      <c r="L14" s="49">
        <v>1</v>
      </c>
      <c r="M14" s="49">
        <v>3</v>
      </c>
      <c r="N14" s="49">
        <v>23</v>
      </c>
      <c r="O14" s="49" t="s">
        <v>3</v>
      </c>
      <c r="P14" s="49">
        <v>3</v>
      </c>
      <c r="Q14" s="49" t="s">
        <v>3</v>
      </c>
      <c r="R14" s="49">
        <v>104</v>
      </c>
      <c r="S14" s="49">
        <v>62</v>
      </c>
      <c r="T14" s="249" t="s">
        <v>182</v>
      </c>
    </row>
    <row r="15" spans="1:20" ht="11.1" customHeight="1" x14ac:dyDescent="0.2">
      <c r="A15" s="14" t="s">
        <v>183</v>
      </c>
      <c r="B15" s="49">
        <v>736</v>
      </c>
      <c r="C15" s="49">
        <v>1</v>
      </c>
      <c r="D15" s="49">
        <v>173</v>
      </c>
      <c r="E15" s="49">
        <v>2</v>
      </c>
      <c r="F15" s="49">
        <v>14</v>
      </c>
      <c r="G15" s="49">
        <v>1</v>
      </c>
      <c r="H15" s="49">
        <v>7</v>
      </c>
      <c r="I15" s="49">
        <v>422</v>
      </c>
      <c r="J15" s="49">
        <v>9</v>
      </c>
      <c r="K15" s="49">
        <v>20</v>
      </c>
      <c r="L15" s="49" t="s">
        <v>3</v>
      </c>
      <c r="M15" s="49" t="s">
        <v>3</v>
      </c>
      <c r="N15" s="49">
        <v>15</v>
      </c>
      <c r="O15" s="49" t="s">
        <v>3</v>
      </c>
      <c r="P15" s="49">
        <v>3</v>
      </c>
      <c r="Q15" s="49">
        <v>1</v>
      </c>
      <c r="R15" s="49">
        <v>26</v>
      </c>
      <c r="S15" s="49">
        <v>42</v>
      </c>
      <c r="T15" s="249" t="s">
        <v>183</v>
      </c>
    </row>
    <row r="16" spans="1:20" ht="11.1" customHeight="1" x14ac:dyDescent="0.2">
      <c r="A16" s="14" t="s">
        <v>184</v>
      </c>
      <c r="B16" s="49">
        <v>704</v>
      </c>
      <c r="C16" s="49">
        <v>2</v>
      </c>
      <c r="D16" s="49">
        <v>136</v>
      </c>
      <c r="E16" s="49">
        <v>3</v>
      </c>
      <c r="F16" s="49">
        <v>10</v>
      </c>
      <c r="G16" s="49">
        <v>2</v>
      </c>
      <c r="H16" s="49">
        <v>7</v>
      </c>
      <c r="I16" s="49">
        <v>444</v>
      </c>
      <c r="J16" s="49">
        <v>15</v>
      </c>
      <c r="K16" s="49">
        <v>27</v>
      </c>
      <c r="L16" s="49" t="s">
        <v>3</v>
      </c>
      <c r="M16" s="49" t="s">
        <v>3</v>
      </c>
      <c r="N16" s="49">
        <v>10</v>
      </c>
      <c r="O16" s="49" t="s">
        <v>3</v>
      </c>
      <c r="P16" s="49" t="s">
        <v>3</v>
      </c>
      <c r="Q16" s="49" t="s">
        <v>3</v>
      </c>
      <c r="R16" s="49">
        <v>23</v>
      </c>
      <c r="S16" s="49">
        <v>25</v>
      </c>
      <c r="T16" s="249" t="s">
        <v>184</v>
      </c>
    </row>
    <row r="17" spans="1:20" ht="11.1" customHeight="1" x14ac:dyDescent="0.2">
      <c r="A17" s="14" t="s">
        <v>185</v>
      </c>
      <c r="B17" s="49">
        <v>2478</v>
      </c>
      <c r="C17" s="49">
        <v>8</v>
      </c>
      <c r="D17" s="49">
        <v>693</v>
      </c>
      <c r="E17" s="49">
        <v>1</v>
      </c>
      <c r="F17" s="49">
        <v>58</v>
      </c>
      <c r="G17" s="49">
        <v>11</v>
      </c>
      <c r="H17" s="49">
        <v>43</v>
      </c>
      <c r="I17" s="49">
        <v>1213</v>
      </c>
      <c r="J17" s="49">
        <v>64</v>
      </c>
      <c r="K17" s="49">
        <v>89</v>
      </c>
      <c r="L17" s="49" t="s">
        <v>3</v>
      </c>
      <c r="M17" s="49">
        <v>3</v>
      </c>
      <c r="N17" s="49">
        <v>33</v>
      </c>
      <c r="O17" s="49">
        <v>1</v>
      </c>
      <c r="P17" s="49">
        <v>5</v>
      </c>
      <c r="Q17" s="49">
        <v>7</v>
      </c>
      <c r="R17" s="49">
        <v>158</v>
      </c>
      <c r="S17" s="49">
        <v>91</v>
      </c>
      <c r="T17" s="249" t="s">
        <v>185</v>
      </c>
    </row>
    <row r="18" spans="1:20" ht="11.1" customHeight="1" x14ac:dyDescent="0.2">
      <c r="A18" s="14" t="s">
        <v>186</v>
      </c>
      <c r="B18" s="49">
        <v>949</v>
      </c>
      <c r="C18" s="49">
        <v>3</v>
      </c>
      <c r="D18" s="49">
        <v>193</v>
      </c>
      <c r="E18" s="49">
        <v>1</v>
      </c>
      <c r="F18" s="49">
        <v>17</v>
      </c>
      <c r="G18" s="49">
        <v>3</v>
      </c>
      <c r="H18" s="49">
        <v>5</v>
      </c>
      <c r="I18" s="49">
        <v>560</v>
      </c>
      <c r="J18" s="49">
        <v>21</v>
      </c>
      <c r="K18" s="49">
        <v>30</v>
      </c>
      <c r="L18" s="49" t="s">
        <v>3</v>
      </c>
      <c r="M18" s="49">
        <v>2</v>
      </c>
      <c r="N18" s="49">
        <v>10</v>
      </c>
      <c r="O18" s="49" t="s">
        <v>3</v>
      </c>
      <c r="P18" s="49">
        <v>7</v>
      </c>
      <c r="Q18" s="49">
        <v>1</v>
      </c>
      <c r="R18" s="49">
        <v>54</v>
      </c>
      <c r="S18" s="49">
        <v>42</v>
      </c>
      <c r="T18" s="249" t="s">
        <v>186</v>
      </c>
    </row>
    <row r="19" spans="1:20" ht="11.1" customHeight="1" x14ac:dyDescent="0.2">
      <c r="A19" s="14" t="s">
        <v>187</v>
      </c>
      <c r="B19" s="49">
        <v>1917</v>
      </c>
      <c r="C19" s="49">
        <v>10</v>
      </c>
      <c r="D19" s="49">
        <v>437</v>
      </c>
      <c r="E19" s="49">
        <v>1</v>
      </c>
      <c r="F19" s="49">
        <v>53</v>
      </c>
      <c r="G19" s="49">
        <v>6</v>
      </c>
      <c r="H19" s="49">
        <v>24</v>
      </c>
      <c r="I19" s="49">
        <v>994</v>
      </c>
      <c r="J19" s="49">
        <v>56</v>
      </c>
      <c r="K19" s="49">
        <v>53</v>
      </c>
      <c r="L19" s="49">
        <v>2</v>
      </c>
      <c r="M19" s="49">
        <v>2</v>
      </c>
      <c r="N19" s="49">
        <v>30</v>
      </c>
      <c r="O19" s="49">
        <v>1</v>
      </c>
      <c r="P19" s="49">
        <v>13</v>
      </c>
      <c r="Q19" s="49">
        <v>4</v>
      </c>
      <c r="R19" s="49">
        <v>161</v>
      </c>
      <c r="S19" s="49">
        <v>70</v>
      </c>
      <c r="T19" s="249" t="s">
        <v>187</v>
      </c>
    </row>
    <row r="20" spans="1:20" ht="11.1" customHeight="1" x14ac:dyDescent="0.2">
      <c r="A20" s="14" t="s">
        <v>188</v>
      </c>
      <c r="B20" s="49">
        <v>1210</v>
      </c>
      <c r="C20" s="49">
        <v>4</v>
      </c>
      <c r="D20" s="49">
        <v>280</v>
      </c>
      <c r="E20" s="49">
        <v>2</v>
      </c>
      <c r="F20" s="49">
        <v>34</v>
      </c>
      <c r="G20" s="49">
        <v>3</v>
      </c>
      <c r="H20" s="49">
        <v>15</v>
      </c>
      <c r="I20" s="49">
        <v>643</v>
      </c>
      <c r="J20" s="49">
        <v>32</v>
      </c>
      <c r="K20" s="49">
        <v>51</v>
      </c>
      <c r="L20" s="49">
        <v>1</v>
      </c>
      <c r="M20" s="49">
        <v>3</v>
      </c>
      <c r="N20" s="49">
        <v>18</v>
      </c>
      <c r="O20" s="49" t="s">
        <v>3</v>
      </c>
      <c r="P20" s="49">
        <v>6</v>
      </c>
      <c r="Q20" s="49" t="s">
        <v>3</v>
      </c>
      <c r="R20" s="49">
        <v>84</v>
      </c>
      <c r="S20" s="49">
        <v>34</v>
      </c>
      <c r="T20" s="249" t="s">
        <v>188</v>
      </c>
    </row>
    <row r="21" spans="1:20" ht="11.1" customHeight="1" x14ac:dyDescent="0.2">
      <c r="A21" s="14" t="s">
        <v>189</v>
      </c>
      <c r="B21" s="49">
        <v>677</v>
      </c>
      <c r="C21" s="49">
        <v>7</v>
      </c>
      <c r="D21" s="49">
        <v>155</v>
      </c>
      <c r="E21" s="49" t="s">
        <v>3</v>
      </c>
      <c r="F21" s="49">
        <v>11</v>
      </c>
      <c r="G21" s="49" t="s">
        <v>3</v>
      </c>
      <c r="H21" s="49">
        <v>12</v>
      </c>
      <c r="I21" s="49">
        <v>357</v>
      </c>
      <c r="J21" s="49">
        <v>25</v>
      </c>
      <c r="K21" s="49">
        <v>27</v>
      </c>
      <c r="L21" s="49" t="s">
        <v>3</v>
      </c>
      <c r="M21" s="49">
        <v>1</v>
      </c>
      <c r="N21" s="49">
        <v>11</v>
      </c>
      <c r="O21" s="49" t="s">
        <v>3</v>
      </c>
      <c r="P21" s="49">
        <v>4</v>
      </c>
      <c r="Q21" s="49">
        <v>1</v>
      </c>
      <c r="R21" s="49">
        <v>51</v>
      </c>
      <c r="S21" s="49">
        <v>15</v>
      </c>
      <c r="T21" s="249" t="s">
        <v>189</v>
      </c>
    </row>
    <row r="22" spans="1:20" ht="11.1" customHeight="1" x14ac:dyDescent="0.2">
      <c r="A22" s="14" t="s">
        <v>190</v>
      </c>
      <c r="B22" s="49">
        <v>339</v>
      </c>
      <c r="C22" s="49" t="s">
        <v>3</v>
      </c>
      <c r="D22" s="49">
        <v>62</v>
      </c>
      <c r="E22" s="49">
        <v>1</v>
      </c>
      <c r="F22" s="49">
        <v>4</v>
      </c>
      <c r="G22" s="49">
        <v>3</v>
      </c>
      <c r="H22" s="49">
        <v>5</v>
      </c>
      <c r="I22" s="49">
        <v>195</v>
      </c>
      <c r="J22" s="49">
        <v>14</v>
      </c>
      <c r="K22" s="49">
        <v>14</v>
      </c>
      <c r="L22" s="49" t="s">
        <v>3</v>
      </c>
      <c r="M22" s="49" t="s">
        <v>3</v>
      </c>
      <c r="N22" s="49" t="s">
        <v>3</v>
      </c>
      <c r="O22" s="49" t="s">
        <v>3</v>
      </c>
      <c r="P22" s="49" t="s">
        <v>3</v>
      </c>
      <c r="Q22" s="49" t="s">
        <v>3</v>
      </c>
      <c r="R22" s="49">
        <v>22</v>
      </c>
      <c r="S22" s="49">
        <v>19</v>
      </c>
      <c r="T22" s="249" t="s">
        <v>190</v>
      </c>
    </row>
    <row r="23" spans="1:20" ht="11.1" customHeight="1" x14ac:dyDescent="0.2">
      <c r="A23" s="14" t="s">
        <v>191</v>
      </c>
      <c r="B23" s="49">
        <v>876</v>
      </c>
      <c r="C23" s="49">
        <v>2</v>
      </c>
      <c r="D23" s="49">
        <v>241</v>
      </c>
      <c r="E23" s="49" t="s">
        <v>3</v>
      </c>
      <c r="F23" s="49">
        <v>21</v>
      </c>
      <c r="G23" s="49">
        <v>2</v>
      </c>
      <c r="H23" s="49">
        <v>19</v>
      </c>
      <c r="I23" s="49">
        <v>439</v>
      </c>
      <c r="J23" s="49">
        <v>17</v>
      </c>
      <c r="K23" s="49">
        <v>21</v>
      </c>
      <c r="L23" s="49">
        <v>1</v>
      </c>
      <c r="M23" s="49">
        <v>2</v>
      </c>
      <c r="N23" s="49">
        <v>11</v>
      </c>
      <c r="O23" s="49" t="s">
        <v>3</v>
      </c>
      <c r="P23" s="49">
        <v>1</v>
      </c>
      <c r="Q23" s="49">
        <v>1</v>
      </c>
      <c r="R23" s="49">
        <v>68</v>
      </c>
      <c r="S23" s="49">
        <v>30</v>
      </c>
      <c r="T23" s="249" t="s">
        <v>191</v>
      </c>
    </row>
    <row r="24" spans="1:20" ht="11.1" customHeight="1" x14ac:dyDescent="0.2">
      <c r="A24" s="14" t="s">
        <v>200</v>
      </c>
      <c r="B24" s="49">
        <v>370</v>
      </c>
      <c r="C24" s="49">
        <v>1</v>
      </c>
      <c r="D24" s="49">
        <v>91</v>
      </c>
      <c r="E24" s="49" t="s">
        <v>3</v>
      </c>
      <c r="F24" s="49">
        <v>10</v>
      </c>
      <c r="G24" s="49">
        <v>2</v>
      </c>
      <c r="H24" s="49">
        <v>2</v>
      </c>
      <c r="I24" s="49">
        <v>193</v>
      </c>
      <c r="J24" s="49">
        <v>12</v>
      </c>
      <c r="K24" s="49">
        <v>11</v>
      </c>
      <c r="L24" s="49" t="s">
        <v>3</v>
      </c>
      <c r="M24" s="49" t="s">
        <v>3</v>
      </c>
      <c r="N24" s="49">
        <v>1</v>
      </c>
      <c r="O24" s="49" t="s">
        <v>3</v>
      </c>
      <c r="P24" s="49">
        <v>2</v>
      </c>
      <c r="Q24" s="49">
        <v>1</v>
      </c>
      <c r="R24" s="49">
        <v>29</v>
      </c>
      <c r="S24" s="49">
        <v>15</v>
      </c>
      <c r="T24" s="249" t="s">
        <v>200</v>
      </c>
    </row>
    <row r="25" spans="1:20" ht="11.1" customHeight="1" x14ac:dyDescent="0.2">
      <c r="A25" s="14" t="s">
        <v>192</v>
      </c>
      <c r="B25" s="49">
        <v>1934</v>
      </c>
      <c r="C25" s="49">
        <v>10</v>
      </c>
      <c r="D25" s="49">
        <v>500</v>
      </c>
      <c r="E25" s="49">
        <v>3</v>
      </c>
      <c r="F25" s="49">
        <v>53</v>
      </c>
      <c r="G25" s="49">
        <v>11</v>
      </c>
      <c r="H25" s="49">
        <v>38</v>
      </c>
      <c r="I25" s="49">
        <v>972</v>
      </c>
      <c r="J25" s="49">
        <v>45</v>
      </c>
      <c r="K25" s="49">
        <v>72</v>
      </c>
      <c r="L25" s="49" t="s">
        <v>3</v>
      </c>
      <c r="M25" s="49">
        <v>1</v>
      </c>
      <c r="N25" s="49">
        <v>24</v>
      </c>
      <c r="O25" s="49" t="s">
        <v>3</v>
      </c>
      <c r="P25" s="49">
        <v>6</v>
      </c>
      <c r="Q25" s="49">
        <v>5</v>
      </c>
      <c r="R25" s="49">
        <v>122</v>
      </c>
      <c r="S25" s="49">
        <v>72</v>
      </c>
      <c r="T25" s="249" t="s">
        <v>192</v>
      </c>
    </row>
    <row r="26" spans="1:20" ht="18" customHeight="1" x14ac:dyDescent="0.2">
      <c r="A26" s="9" t="s">
        <v>213</v>
      </c>
      <c r="B26" s="49">
        <v>3106</v>
      </c>
      <c r="C26" s="49">
        <v>10</v>
      </c>
      <c r="D26" s="49">
        <v>702</v>
      </c>
      <c r="E26" s="49">
        <v>4</v>
      </c>
      <c r="F26" s="49">
        <v>76</v>
      </c>
      <c r="G26" s="49">
        <v>50</v>
      </c>
      <c r="H26" s="49">
        <v>25</v>
      </c>
      <c r="I26" s="49">
        <v>1794</v>
      </c>
      <c r="J26" s="49">
        <v>73</v>
      </c>
      <c r="K26" s="49">
        <v>88</v>
      </c>
      <c r="L26" s="49">
        <v>3</v>
      </c>
      <c r="M26" s="49">
        <v>2</v>
      </c>
      <c r="N26" s="49">
        <v>30</v>
      </c>
      <c r="O26" s="49" t="s">
        <v>3</v>
      </c>
      <c r="P26" s="49">
        <v>7</v>
      </c>
      <c r="Q26" s="49">
        <v>22</v>
      </c>
      <c r="R26" s="49">
        <v>61</v>
      </c>
      <c r="S26" s="49">
        <v>159</v>
      </c>
      <c r="T26" s="254" t="s">
        <v>213</v>
      </c>
    </row>
    <row r="27" spans="1:20" ht="11.1" customHeight="1" x14ac:dyDescent="0.2">
      <c r="A27" s="14" t="s">
        <v>4</v>
      </c>
      <c r="B27" s="49">
        <v>659</v>
      </c>
      <c r="C27" s="49">
        <v>4</v>
      </c>
      <c r="D27" s="49">
        <v>155</v>
      </c>
      <c r="E27" s="49">
        <v>1</v>
      </c>
      <c r="F27" s="49">
        <v>22</v>
      </c>
      <c r="G27" s="49">
        <v>9</v>
      </c>
      <c r="H27" s="49">
        <v>4</v>
      </c>
      <c r="I27" s="49">
        <v>377</v>
      </c>
      <c r="J27" s="49">
        <v>11</v>
      </c>
      <c r="K27" s="49">
        <v>21</v>
      </c>
      <c r="L27" s="49" t="s">
        <v>3</v>
      </c>
      <c r="M27" s="49" t="s">
        <v>3</v>
      </c>
      <c r="N27" s="49">
        <v>5</v>
      </c>
      <c r="O27" s="49" t="s">
        <v>3</v>
      </c>
      <c r="P27" s="49">
        <v>3</v>
      </c>
      <c r="Q27" s="49">
        <v>5</v>
      </c>
      <c r="R27" s="49">
        <v>9</v>
      </c>
      <c r="S27" s="49">
        <v>33</v>
      </c>
      <c r="T27" s="249" t="s">
        <v>4</v>
      </c>
    </row>
    <row r="28" spans="1:20" ht="11.1" customHeight="1" x14ac:dyDescent="0.2">
      <c r="A28" s="14" t="s">
        <v>5</v>
      </c>
      <c r="B28" s="49">
        <v>206</v>
      </c>
      <c r="C28" s="49">
        <v>1</v>
      </c>
      <c r="D28" s="49">
        <v>37</v>
      </c>
      <c r="E28" s="49" t="s">
        <v>3</v>
      </c>
      <c r="F28" s="49">
        <v>9</v>
      </c>
      <c r="G28" s="49">
        <v>3</v>
      </c>
      <c r="H28" s="49">
        <v>2</v>
      </c>
      <c r="I28" s="49">
        <v>126</v>
      </c>
      <c r="J28" s="49">
        <v>5</v>
      </c>
      <c r="K28" s="49">
        <v>3</v>
      </c>
      <c r="L28" s="49" t="s">
        <v>3</v>
      </c>
      <c r="M28" s="49" t="s">
        <v>3</v>
      </c>
      <c r="N28" s="49">
        <v>4</v>
      </c>
      <c r="O28" s="49" t="s">
        <v>3</v>
      </c>
      <c r="P28" s="49" t="s">
        <v>3</v>
      </c>
      <c r="Q28" s="49">
        <v>1</v>
      </c>
      <c r="R28" s="49">
        <v>1</v>
      </c>
      <c r="S28" s="49">
        <v>14</v>
      </c>
      <c r="T28" s="249" t="s">
        <v>5</v>
      </c>
    </row>
    <row r="29" spans="1:20" ht="11.1" customHeight="1" x14ac:dyDescent="0.2">
      <c r="A29" s="14" t="s">
        <v>6</v>
      </c>
      <c r="B29" s="49">
        <v>2241</v>
      </c>
      <c r="C29" s="49">
        <v>5</v>
      </c>
      <c r="D29" s="49">
        <v>510</v>
      </c>
      <c r="E29" s="49">
        <v>3</v>
      </c>
      <c r="F29" s="49">
        <v>45</v>
      </c>
      <c r="G29" s="49">
        <v>38</v>
      </c>
      <c r="H29" s="49">
        <v>19</v>
      </c>
      <c r="I29" s="49">
        <v>1291</v>
      </c>
      <c r="J29" s="49">
        <v>57</v>
      </c>
      <c r="K29" s="49">
        <v>64</v>
      </c>
      <c r="L29" s="49">
        <v>3</v>
      </c>
      <c r="M29" s="49">
        <v>2</v>
      </c>
      <c r="N29" s="49">
        <v>21</v>
      </c>
      <c r="O29" s="49" t="s">
        <v>3</v>
      </c>
      <c r="P29" s="49">
        <v>4</v>
      </c>
      <c r="Q29" s="49">
        <v>16</v>
      </c>
      <c r="R29" s="49">
        <v>51</v>
      </c>
      <c r="S29" s="49">
        <v>112</v>
      </c>
      <c r="T29" s="249" t="s">
        <v>6</v>
      </c>
    </row>
    <row r="30" spans="1:20" ht="18" customHeight="1" x14ac:dyDescent="0.2">
      <c r="A30" s="9" t="s">
        <v>214</v>
      </c>
      <c r="B30" s="49">
        <v>3266</v>
      </c>
      <c r="C30" s="49">
        <v>3</v>
      </c>
      <c r="D30" s="49">
        <v>654</v>
      </c>
      <c r="E30" s="49">
        <v>5</v>
      </c>
      <c r="F30" s="49">
        <v>59</v>
      </c>
      <c r="G30" s="49">
        <v>23</v>
      </c>
      <c r="H30" s="49">
        <v>30</v>
      </c>
      <c r="I30" s="49">
        <v>1960</v>
      </c>
      <c r="J30" s="49">
        <v>111</v>
      </c>
      <c r="K30" s="49">
        <v>95</v>
      </c>
      <c r="L30" s="49">
        <v>1</v>
      </c>
      <c r="M30" s="49">
        <v>5</v>
      </c>
      <c r="N30" s="49">
        <v>32</v>
      </c>
      <c r="O30" s="49">
        <v>1</v>
      </c>
      <c r="P30" s="49">
        <v>4</v>
      </c>
      <c r="Q30" s="49">
        <v>1</v>
      </c>
      <c r="R30" s="49">
        <v>164</v>
      </c>
      <c r="S30" s="49">
        <v>118</v>
      </c>
      <c r="T30" s="254" t="s">
        <v>214</v>
      </c>
    </row>
    <row r="31" spans="1:20" ht="11.1" customHeight="1" x14ac:dyDescent="0.2">
      <c r="A31" s="14" t="s">
        <v>7</v>
      </c>
      <c r="B31" s="49">
        <v>380</v>
      </c>
      <c r="C31" s="49">
        <v>1</v>
      </c>
      <c r="D31" s="49">
        <v>56</v>
      </c>
      <c r="E31" s="49">
        <v>1</v>
      </c>
      <c r="F31" s="49">
        <v>8</v>
      </c>
      <c r="G31" s="49">
        <v>1</v>
      </c>
      <c r="H31" s="49">
        <v>2</v>
      </c>
      <c r="I31" s="49">
        <v>251</v>
      </c>
      <c r="J31" s="49">
        <v>9</v>
      </c>
      <c r="K31" s="49">
        <v>13</v>
      </c>
      <c r="L31" s="49" t="s">
        <v>3</v>
      </c>
      <c r="M31" s="49">
        <v>1</v>
      </c>
      <c r="N31" s="49">
        <v>6</v>
      </c>
      <c r="O31" s="49" t="s">
        <v>3</v>
      </c>
      <c r="P31" s="49" t="s">
        <v>3</v>
      </c>
      <c r="Q31" s="49" t="s">
        <v>3</v>
      </c>
      <c r="R31" s="49">
        <v>14</v>
      </c>
      <c r="S31" s="49">
        <v>17</v>
      </c>
      <c r="T31" s="249" t="s">
        <v>7</v>
      </c>
    </row>
    <row r="32" spans="1:20" ht="11.1" customHeight="1" x14ac:dyDescent="0.2">
      <c r="A32" s="14" t="s">
        <v>8</v>
      </c>
      <c r="B32" s="49">
        <v>1913</v>
      </c>
      <c r="C32" s="49">
        <v>1</v>
      </c>
      <c r="D32" s="49">
        <v>433</v>
      </c>
      <c r="E32" s="49">
        <v>2</v>
      </c>
      <c r="F32" s="49">
        <v>32</v>
      </c>
      <c r="G32" s="49">
        <v>14</v>
      </c>
      <c r="H32" s="49">
        <v>18</v>
      </c>
      <c r="I32" s="49">
        <v>1065</v>
      </c>
      <c r="J32" s="49">
        <v>75</v>
      </c>
      <c r="K32" s="49">
        <v>55</v>
      </c>
      <c r="L32" s="49">
        <v>1</v>
      </c>
      <c r="M32" s="49">
        <v>2</v>
      </c>
      <c r="N32" s="49">
        <v>23</v>
      </c>
      <c r="O32" s="49" t="s">
        <v>3</v>
      </c>
      <c r="P32" s="49">
        <v>4</v>
      </c>
      <c r="Q32" s="49">
        <v>1</v>
      </c>
      <c r="R32" s="49">
        <v>117</v>
      </c>
      <c r="S32" s="49">
        <v>70</v>
      </c>
      <c r="T32" s="249" t="s">
        <v>8</v>
      </c>
    </row>
    <row r="33" spans="1:20" ht="11.1" customHeight="1" x14ac:dyDescent="0.2">
      <c r="A33" s="14" t="s">
        <v>9</v>
      </c>
      <c r="B33" s="49">
        <v>248</v>
      </c>
      <c r="C33" s="49" t="s">
        <v>3</v>
      </c>
      <c r="D33" s="49">
        <v>46</v>
      </c>
      <c r="E33" s="49" t="s">
        <v>3</v>
      </c>
      <c r="F33" s="49">
        <v>1</v>
      </c>
      <c r="G33" s="49">
        <v>1</v>
      </c>
      <c r="H33" s="49">
        <v>1</v>
      </c>
      <c r="I33" s="49">
        <v>170</v>
      </c>
      <c r="J33" s="49">
        <v>4</v>
      </c>
      <c r="K33" s="49">
        <v>7</v>
      </c>
      <c r="L33" s="49" t="s">
        <v>3</v>
      </c>
      <c r="M33" s="49" t="s">
        <v>3</v>
      </c>
      <c r="N33" s="49">
        <v>1</v>
      </c>
      <c r="O33" s="49" t="s">
        <v>3</v>
      </c>
      <c r="P33" s="49" t="s">
        <v>3</v>
      </c>
      <c r="Q33" s="49" t="s">
        <v>3</v>
      </c>
      <c r="R33" s="49">
        <v>8</v>
      </c>
      <c r="S33" s="49">
        <v>9</v>
      </c>
      <c r="T33" s="249" t="s">
        <v>9</v>
      </c>
    </row>
    <row r="34" spans="1:20" ht="11.1" customHeight="1" x14ac:dyDescent="0.2">
      <c r="A34" s="14" t="s">
        <v>10</v>
      </c>
      <c r="B34" s="49">
        <v>451</v>
      </c>
      <c r="C34" s="49" t="s">
        <v>3</v>
      </c>
      <c r="D34" s="49">
        <v>73</v>
      </c>
      <c r="E34" s="49">
        <v>2</v>
      </c>
      <c r="F34" s="49">
        <v>15</v>
      </c>
      <c r="G34" s="49">
        <v>6</v>
      </c>
      <c r="H34" s="49">
        <v>5</v>
      </c>
      <c r="I34" s="49">
        <v>293</v>
      </c>
      <c r="J34" s="49">
        <v>12</v>
      </c>
      <c r="K34" s="49">
        <v>13</v>
      </c>
      <c r="L34" s="49" t="s">
        <v>3</v>
      </c>
      <c r="M34" s="49">
        <v>1</v>
      </c>
      <c r="N34" s="49">
        <v>1</v>
      </c>
      <c r="O34" s="49">
        <v>1</v>
      </c>
      <c r="P34" s="49" t="s">
        <v>3</v>
      </c>
      <c r="Q34" s="49" t="s">
        <v>3</v>
      </c>
      <c r="R34" s="49">
        <v>13</v>
      </c>
      <c r="S34" s="49">
        <v>16</v>
      </c>
      <c r="T34" s="249" t="s">
        <v>10</v>
      </c>
    </row>
    <row r="35" spans="1:20" ht="11.1" customHeight="1" x14ac:dyDescent="0.2">
      <c r="A35" s="14" t="s">
        <v>11</v>
      </c>
      <c r="B35" s="49">
        <v>274</v>
      </c>
      <c r="C35" s="49">
        <v>1</v>
      </c>
      <c r="D35" s="49">
        <v>46</v>
      </c>
      <c r="E35" s="49" t="s">
        <v>3</v>
      </c>
      <c r="F35" s="49">
        <v>3</v>
      </c>
      <c r="G35" s="49">
        <v>1</v>
      </c>
      <c r="H35" s="49">
        <v>4</v>
      </c>
      <c r="I35" s="49">
        <v>181</v>
      </c>
      <c r="J35" s="49">
        <v>11</v>
      </c>
      <c r="K35" s="49">
        <v>7</v>
      </c>
      <c r="L35" s="49" t="s">
        <v>3</v>
      </c>
      <c r="M35" s="49">
        <v>1</v>
      </c>
      <c r="N35" s="49">
        <v>1</v>
      </c>
      <c r="O35" s="49" t="s">
        <v>3</v>
      </c>
      <c r="P35" s="49" t="s">
        <v>3</v>
      </c>
      <c r="Q35" s="49" t="s">
        <v>3</v>
      </c>
      <c r="R35" s="49">
        <v>12</v>
      </c>
      <c r="S35" s="49">
        <v>6</v>
      </c>
      <c r="T35" s="249" t="s">
        <v>11</v>
      </c>
    </row>
    <row r="36" spans="1:20" ht="18" customHeight="1" x14ac:dyDescent="0.2">
      <c r="A36" s="9" t="s">
        <v>215</v>
      </c>
      <c r="B36" s="49">
        <v>2708</v>
      </c>
      <c r="C36" s="49">
        <v>7</v>
      </c>
      <c r="D36" s="49">
        <v>573</v>
      </c>
      <c r="E36" s="49">
        <v>7</v>
      </c>
      <c r="F36" s="49">
        <v>175</v>
      </c>
      <c r="G36" s="49">
        <v>77</v>
      </c>
      <c r="H36" s="49">
        <v>32</v>
      </c>
      <c r="I36" s="49">
        <v>1381</v>
      </c>
      <c r="J36" s="49">
        <v>107</v>
      </c>
      <c r="K36" s="49">
        <v>105</v>
      </c>
      <c r="L36" s="49">
        <v>4</v>
      </c>
      <c r="M36" s="49">
        <v>28</v>
      </c>
      <c r="N36" s="49">
        <v>39</v>
      </c>
      <c r="O36" s="49" t="s">
        <v>3</v>
      </c>
      <c r="P36" s="49">
        <v>6</v>
      </c>
      <c r="Q36" s="49">
        <v>3</v>
      </c>
      <c r="R36" s="49">
        <v>40</v>
      </c>
      <c r="S36" s="49">
        <v>124</v>
      </c>
      <c r="T36" s="254" t="s">
        <v>215</v>
      </c>
    </row>
    <row r="37" spans="1:20" ht="11.1" customHeight="1" x14ac:dyDescent="0.2">
      <c r="A37" s="14" t="s">
        <v>12</v>
      </c>
      <c r="B37" s="49">
        <v>359</v>
      </c>
      <c r="C37" s="49">
        <v>1</v>
      </c>
      <c r="D37" s="49">
        <v>78</v>
      </c>
      <c r="E37" s="49" t="s">
        <v>3</v>
      </c>
      <c r="F37" s="49">
        <v>21</v>
      </c>
      <c r="G37" s="49">
        <v>10</v>
      </c>
      <c r="H37" s="49">
        <v>4</v>
      </c>
      <c r="I37" s="49">
        <v>188</v>
      </c>
      <c r="J37" s="49">
        <v>17</v>
      </c>
      <c r="K37" s="49">
        <v>10</v>
      </c>
      <c r="L37" s="49" t="s">
        <v>3</v>
      </c>
      <c r="M37" s="49">
        <v>4</v>
      </c>
      <c r="N37" s="49">
        <v>7</v>
      </c>
      <c r="O37" s="49" t="s">
        <v>3</v>
      </c>
      <c r="P37" s="49" t="s">
        <v>3</v>
      </c>
      <c r="Q37" s="49" t="s">
        <v>3</v>
      </c>
      <c r="R37" s="49">
        <v>5</v>
      </c>
      <c r="S37" s="49">
        <v>14</v>
      </c>
      <c r="T37" s="249" t="s">
        <v>12</v>
      </c>
    </row>
    <row r="38" spans="1:20" ht="11.1" customHeight="1" x14ac:dyDescent="0.2">
      <c r="A38" s="14" t="s">
        <v>13</v>
      </c>
      <c r="B38" s="49">
        <v>474</v>
      </c>
      <c r="C38" s="49">
        <v>1</v>
      </c>
      <c r="D38" s="49">
        <v>83</v>
      </c>
      <c r="E38" s="49">
        <v>3</v>
      </c>
      <c r="F38" s="49">
        <v>20</v>
      </c>
      <c r="G38" s="49">
        <v>17</v>
      </c>
      <c r="H38" s="49">
        <v>4</v>
      </c>
      <c r="I38" s="49">
        <v>259</v>
      </c>
      <c r="J38" s="49">
        <v>15</v>
      </c>
      <c r="K38" s="49">
        <v>24</v>
      </c>
      <c r="L38" s="49" t="s">
        <v>3</v>
      </c>
      <c r="M38" s="49">
        <v>7</v>
      </c>
      <c r="N38" s="49">
        <v>5</v>
      </c>
      <c r="O38" s="49" t="s">
        <v>3</v>
      </c>
      <c r="P38" s="49">
        <v>1</v>
      </c>
      <c r="Q38" s="49">
        <v>1</v>
      </c>
      <c r="R38" s="49">
        <v>12</v>
      </c>
      <c r="S38" s="49">
        <v>22</v>
      </c>
      <c r="T38" s="249" t="s">
        <v>13</v>
      </c>
    </row>
    <row r="39" spans="1:20" ht="11.1" customHeight="1" x14ac:dyDescent="0.2">
      <c r="A39" s="14" t="s">
        <v>14</v>
      </c>
      <c r="B39" s="49">
        <v>975</v>
      </c>
      <c r="C39" s="49">
        <v>3</v>
      </c>
      <c r="D39" s="49">
        <v>223</v>
      </c>
      <c r="E39" s="49">
        <v>3</v>
      </c>
      <c r="F39" s="49">
        <v>89</v>
      </c>
      <c r="G39" s="49">
        <v>14</v>
      </c>
      <c r="H39" s="49">
        <v>17</v>
      </c>
      <c r="I39" s="49">
        <v>468</v>
      </c>
      <c r="J39" s="49">
        <v>45</v>
      </c>
      <c r="K39" s="49">
        <v>37</v>
      </c>
      <c r="L39" s="49">
        <v>2</v>
      </c>
      <c r="M39" s="49">
        <v>9</v>
      </c>
      <c r="N39" s="49">
        <v>13</v>
      </c>
      <c r="O39" s="49" t="s">
        <v>3</v>
      </c>
      <c r="P39" s="49">
        <v>4</v>
      </c>
      <c r="Q39" s="49">
        <v>2</v>
      </c>
      <c r="R39" s="49">
        <v>4</v>
      </c>
      <c r="S39" s="49">
        <v>42</v>
      </c>
      <c r="T39" s="249" t="s">
        <v>14</v>
      </c>
    </row>
    <row r="40" spans="1:20" ht="11.1" customHeight="1" x14ac:dyDescent="0.2">
      <c r="A40" s="14" t="s">
        <v>15</v>
      </c>
      <c r="B40" s="49">
        <v>198</v>
      </c>
      <c r="C40" s="49">
        <v>1</v>
      </c>
      <c r="D40" s="49">
        <v>40</v>
      </c>
      <c r="E40" s="49" t="s">
        <v>3</v>
      </c>
      <c r="F40" s="49">
        <v>13</v>
      </c>
      <c r="G40" s="49">
        <v>12</v>
      </c>
      <c r="H40" s="49">
        <v>2</v>
      </c>
      <c r="I40" s="49">
        <v>104</v>
      </c>
      <c r="J40" s="49">
        <v>5</v>
      </c>
      <c r="K40" s="49">
        <v>5</v>
      </c>
      <c r="L40" s="49">
        <v>1</v>
      </c>
      <c r="M40" s="49">
        <v>3</v>
      </c>
      <c r="N40" s="49">
        <v>2</v>
      </c>
      <c r="O40" s="49" t="s">
        <v>3</v>
      </c>
      <c r="P40" s="49" t="s">
        <v>3</v>
      </c>
      <c r="Q40" s="49" t="s">
        <v>3</v>
      </c>
      <c r="R40" s="49">
        <v>7</v>
      </c>
      <c r="S40" s="49">
        <v>3</v>
      </c>
      <c r="T40" s="249" t="s">
        <v>15</v>
      </c>
    </row>
    <row r="41" spans="1:20" ht="11.1" customHeight="1" x14ac:dyDescent="0.2">
      <c r="A41" s="14" t="s">
        <v>16</v>
      </c>
      <c r="B41" s="49">
        <v>433</v>
      </c>
      <c r="C41" s="49">
        <v>1</v>
      </c>
      <c r="D41" s="49">
        <v>98</v>
      </c>
      <c r="E41" s="49" t="s">
        <v>3</v>
      </c>
      <c r="F41" s="49">
        <v>23</v>
      </c>
      <c r="G41" s="49">
        <v>9</v>
      </c>
      <c r="H41" s="49">
        <v>4</v>
      </c>
      <c r="I41" s="49">
        <v>221</v>
      </c>
      <c r="J41" s="49">
        <v>18</v>
      </c>
      <c r="K41" s="49">
        <v>15</v>
      </c>
      <c r="L41" s="49">
        <v>1</v>
      </c>
      <c r="M41" s="49">
        <v>4</v>
      </c>
      <c r="N41" s="49">
        <v>10</v>
      </c>
      <c r="O41" s="49" t="s">
        <v>3</v>
      </c>
      <c r="P41" s="49" t="s">
        <v>3</v>
      </c>
      <c r="Q41" s="49" t="s">
        <v>3</v>
      </c>
      <c r="R41" s="49">
        <v>8</v>
      </c>
      <c r="S41" s="49">
        <v>21</v>
      </c>
      <c r="T41" s="249" t="s">
        <v>16</v>
      </c>
    </row>
    <row r="42" spans="1:20" ht="11.1" customHeight="1" x14ac:dyDescent="0.2">
      <c r="A42" s="14" t="s">
        <v>17</v>
      </c>
      <c r="B42" s="49">
        <v>269</v>
      </c>
      <c r="C42" s="49" t="s">
        <v>3</v>
      </c>
      <c r="D42" s="49">
        <v>51</v>
      </c>
      <c r="E42" s="49">
        <v>1</v>
      </c>
      <c r="F42" s="49">
        <v>9</v>
      </c>
      <c r="G42" s="49">
        <v>15</v>
      </c>
      <c r="H42" s="49">
        <v>1</v>
      </c>
      <c r="I42" s="49">
        <v>141</v>
      </c>
      <c r="J42" s="49">
        <v>7</v>
      </c>
      <c r="K42" s="49">
        <v>14</v>
      </c>
      <c r="L42" s="49" t="s">
        <v>3</v>
      </c>
      <c r="M42" s="49">
        <v>1</v>
      </c>
      <c r="N42" s="49">
        <v>2</v>
      </c>
      <c r="O42" s="49" t="s">
        <v>3</v>
      </c>
      <c r="P42" s="49">
        <v>1</v>
      </c>
      <c r="Q42" s="49" t="s">
        <v>3</v>
      </c>
      <c r="R42" s="49">
        <v>4</v>
      </c>
      <c r="S42" s="49">
        <v>22</v>
      </c>
      <c r="T42" s="249" t="s">
        <v>17</v>
      </c>
    </row>
    <row r="43" spans="1:20" ht="18" customHeight="1" x14ac:dyDescent="0.2">
      <c r="A43" s="9" t="s">
        <v>216</v>
      </c>
      <c r="B43" s="49">
        <v>4486</v>
      </c>
      <c r="C43" s="49">
        <v>11</v>
      </c>
      <c r="D43" s="49">
        <v>854</v>
      </c>
      <c r="E43" s="49">
        <v>4</v>
      </c>
      <c r="F43" s="49">
        <v>125</v>
      </c>
      <c r="G43" s="49">
        <v>28</v>
      </c>
      <c r="H43" s="49">
        <v>35</v>
      </c>
      <c r="I43" s="49">
        <v>2759</v>
      </c>
      <c r="J43" s="49">
        <v>128</v>
      </c>
      <c r="K43" s="49">
        <v>150</v>
      </c>
      <c r="L43" s="49">
        <v>5</v>
      </c>
      <c r="M43" s="49">
        <v>2</v>
      </c>
      <c r="N43" s="49">
        <v>75</v>
      </c>
      <c r="O43" s="49">
        <v>2</v>
      </c>
      <c r="P43" s="49">
        <v>16</v>
      </c>
      <c r="Q43" s="49">
        <v>14</v>
      </c>
      <c r="R43" s="49">
        <v>99</v>
      </c>
      <c r="S43" s="49">
        <v>179</v>
      </c>
      <c r="T43" s="254" t="s">
        <v>216</v>
      </c>
    </row>
    <row r="44" spans="1:20" ht="11.1" customHeight="1" x14ac:dyDescent="0.2">
      <c r="A44" s="14" t="s">
        <v>18</v>
      </c>
      <c r="B44" s="49">
        <v>382</v>
      </c>
      <c r="C44" s="49">
        <v>1</v>
      </c>
      <c r="D44" s="49">
        <v>52</v>
      </c>
      <c r="E44" s="49">
        <v>1</v>
      </c>
      <c r="F44" s="49">
        <v>17</v>
      </c>
      <c r="G44" s="49">
        <v>3</v>
      </c>
      <c r="H44" s="49">
        <v>3</v>
      </c>
      <c r="I44" s="49">
        <v>250</v>
      </c>
      <c r="J44" s="49">
        <v>13</v>
      </c>
      <c r="K44" s="49">
        <v>6</v>
      </c>
      <c r="L44" s="49">
        <v>1</v>
      </c>
      <c r="M44" s="49" t="s">
        <v>3</v>
      </c>
      <c r="N44" s="49">
        <v>7</v>
      </c>
      <c r="O44" s="49" t="s">
        <v>3</v>
      </c>
      <c r="P44" s="49">
        <v>3</v>
      </c>
      <c r="Q44" s="49">
        <v>2</v>
      </c>
      <c r="R44" s="49">
        <v>8</v>
      </c>
      <c r="S44" s="49">
        <v>15</v>
      </c>
      <c r="T44" s="249" t="s">
        <v>18</v>
      </c>
    </row>
    <row r="45" spans="1:20" ht="11.1" customHeight="1" x14ac:dyDescent="0.2">
      <c r="A45" s="14" t="s">
        <v>19</v>
      </c>
      <c r="B45" s="49">
        <v>276</v>
      </c>
      <c r="C45" s="49" t="s">
        <v>3</v>
      </c>
      <c r="D45" s="49">
        <v>42</v>
      </c>
      <c r="E45" s="49" t="s">
        <v>3</v>
      </c>
      <c r="F45" s="49">
        <v>6</v>
      </c>
      <c r="G45" s="49">
        <v>2</v>
      </c>
      <c r="H45" s="49">
        <v>5</v>
      </c>
      <c r="I45" s="49">
        <v>181</v>
      </c>
      <c r="J45" s="49">
        <v>12</v>
      </c>
      <c r="K45" s="49">
        <v>6</v>
      </c>
      <c r="L45" s="49" t="s">
        <v>3</v>
      </c>
      <c r="M45" s="49" t="s">
        <v>3</v>
      </c>
      <c r="N45" s="49">
        <v>4</v>
      </c>
      <c r="O45" s="49" t="s">
        <v>3</v>
      </c>
      <c r="P45" s="49">
        <v>1</v>
      </c>
      <c r="Q45" s="49" t="s">
        <v>3</v>
      </c>
      <c r="R45" s="49">
        <v>8</v>
      </c>
      <c r="S45" s="49">
        <v>9</v>
      </c>
      <c r="T45" s="249" t="s">
        <v>19</v>
      </c>
    </row>
    <row r="46" spans="1:20" ht="11.1" customHeight="1" x14ac:dyDescent="0.2">
      <c r="A46" s="14" t="s">
        <v>20</v>
      </c>
      <c r="B46" s="49">
        <v>776</v>
      </c>
      <c r="C46" s="49">
        <v>2</v>
      </c>
      <c r="D46" s="49">
        <v>145</v>
      </c>
      <c r="E46" s="49">
        <v>1</v>
      </c>
      <c r="F46" s="49">
        <v>28</v>
      </c>
      <c r="G46" s="49">
        <v>7</v>
      </c>
      <c r="H46" s="49">
        <v>7</v>
      </c>
      <c r="I46" s="49">
        <v>494</v>
      </c>
      <c r="J46" s="49">
        <v>11</v>
      </c>
      <c r="K46" s="49">
        <v>30</v>
      </c>
      <c r="L46" s="49">
        <v>3</v>
      </c>
      <c r="M46" s="49">
        <v>1</v>
      </c>
      <c r="N46" s="49">
        <v>10</v>
      </c>
      <c r="O46" s="49" t="s">
        <v>3</v>
      </c>
      <c r="P46" s="49">
        <v>4</v>
      </c>
      <c r="Q46" s="49">
        <v>3</v>
      </c>
      <c r="R46" s="49">
        <v>9</v>
      </c>
      <c r="S46" s="49">
        <v>21</v>
      </c>
      <c r="T46" s="249" t="s">
        <v>20</v>
      </c>
    </row>
    <row r="47" spans="1:20" ht="11.1" customHeight="1" x14ac:dyDescent="0.2">
      <c r="A47" s="14" t="s">
        <v>21</v>
      </c>
      <c r="B47" s="49">
        <v>444</v>
      </c>
      <c r="C47" s="49">
        <v>2</v>
      </c>
      <c r="D47" s="49">
        <v>80</v>
      </c>
      <c r="E47" s="49" t="s">
        <v>3</v>
      </c>
      <c r="F47" s="49">
        <v>4</v>
      </c>
      <c r="G47" s="49">
        <v>1</v>
      </c>
      <c r="H47" s="49">
        <v>5</v>
      </c>
      <c r="I47" s="49">
        <v>292</v>
      </c>
      <c r="J47" s="49">
        <v>17</v>
      </c>
      <c r="K47" s="49">
        <v>16</v>
      </c>
      <c r="L47" s="49" t="s">
        <v>3</v>
      </c>
      <c r="M47" s="49" t="s">
        <v>3</v>
      </c>
      <c r="N47" s="49">
        <v>6</v>
      </c>
      <c r="O47" s="49" t="s">
        <v>3</v>
      </c>
      <c r="P47" s="49" t="s">
        <v>3</v>
      </c>
      <c r="Q47" s="49" t="s">
        <v>3</v>
      </c>
      <c r="R47" s="49">
        <v>6</v>
      </c>
      <c r="S47" s="49">
        <v>15</v>
      </c>
      <c r="T47" s="249" t="s">
        <v>21</v>
      </c>
    </row>
    <row r="48" spans="1:20" ht="11.1" customHeight="1" x14ac:dyDescent="0.2">
      <c r="A48" s="14" t="s">
        <v>22</v>
      </c>
      <c r="B48" s="49">
        <v>552</v>
      </c>
      <c r="C48" s="49" t="s">
        <v>3</v>
      </c>
      <c r="D48" s="49">
        <v>82</v>
      </c>
      <c r="E48" s="49">
        <v>1</v>
      </c>
      <c r="F48" s="49">
        <v>11</v>
      </c>
      <c r="G48" s="49">
        <v>6</v>
      </c>
      <c r="H48" s="49">
        <v>2</v>
      </c>
      <c r="I48" s="49">
        <v>375</v>
      </c>
      <c r="J48" s="49">
        <v>14</v>
      </c>
      <c r="K48" s="49">
        <v>16</v>
      </c>
      <c r="L48" s="49" t="s">
        <v>3</v>
      </c>
      <c r="M48" s="49">
        <v>1</v>
      </c>
      <c r="N48" s="49">
        <v>13</v>
      </c>
      <c r="O48" s="49" t="s">
        <v>3</v>
      </c>
      <c r="P48" s="49">
        <v>1</v>
      </c>
      <c r="Q48" s="49">
        <v>2</v>
      </c>
      <c r="R48" s="49">
        <v>6</v>
      </c>
      <c r="S48" s="49">
        <v>22</v>
      </c>
      <c r="T48" s="249" t="s">
        <v>22</v>
      </c>
    </row>
    <row r="49" spans="1:20" ht="11.1" customHeight="1" x14ac:dyDescent="0.2">
      <c r="A49" s="14" t="s">
        <v>23</v>
      </c>
      <c r="B49" s="49">
        <v>164</v>
      </c>
      <c r="C49" s="49" t="s">
        <v>3</v>
      </c>
      <c r="D49" s="49">
        <v>31</v>
      </c>
      <c r="E49" s="49" t="s">
        <v>3</v>
      </c>
      <c r="F49" s="49">
        <v>4</v>
      </c>
      <c r="G49" s="49" t="s">
        <v>3</v>
      </c>
      <c r="H49" s="49" t="s">
        <v>3</v>
      </c>
      <c r="I49" s="49">
        <v>100</v>
      </c>
      <c r="J49" s="49">
        <v>4</v>
      </c>
      <c r="K49" s="49">
        <v>7</v>
      </c>
      <c r="L49" s="49" t="s">
        <v>3</v>
      </c>
      <c r="M49" s="49" t="s">
        <v>3</v>
      </c>
      <c r="N49" s="49">
        <v>1</v>
      </c>
      <c r="O49" s="49">
        <v>1</v>
      </c>
      <c r="P49" s="49">
        <v>1</v>
      </c>
      <c r="Q49" s="49">
        <v>2</v>
      </c>
      <c r="R49" s="49">
        <v>5</v>
      </c>
      <c r="S49" s="49">
        <v>8</v>
      </c>
      <c r="T49" s="249" t="s">
        <v>23</v>
      </c>
    </row>
    <row r="50" spans="1:20" ht="11.1" customHeight="1" x14ac:dyDescent="0.2">
      <c r="A50" s="14" t="s">
        <v>24</v>
      </c>
      <c r="B50" s="49">
        <v>1661</v>
      </c>
      <c r="C50" s="49">
        <v>5</v>
      </c>
      <c r="D50" s="49">
        <v>382</v>
      </c>
      <c r="E50" s="49">
        <v>1</v>
      </c>
      <c r="F50" s="49">
        <v>49</v>
      </c>
      <c r="G50" s="49">
        <v>9</v>
      </c>
      <c r="H50" s="49">
        <v>13</v>
      </c>
      <c r="I50" s="49">
        <v>922</v>
      </c>
      <c r="J50" s="49">
        <v>51</v>
      </c>
      <c r="K50" s="49">
        <v>60</v>
      </c>
      <c r="L50" s="49">
        <v>1</v>
      </c>
      <c r="M50" s="49" t="s">
        <v>3</v>
      </c>
      <c r="N50" s="49">
        <v>28</v>
      </c>
      <c r="O50" s="49">
        <v>1</v>
      </c>
      <c r="P50" s="49">
        <v>6</v>
      </c>
      <c r="Q50" s="49">
        <v>5</v>
      </c>
      <c r="R50" s="49">
        <v>51</v>
      </c>
      <c r="S50" s="49">
        <v>77</v>
      </c>
      <c r="T50" s="249" t="s">
        <v>24</v>
      </c>
    </row>
    <row r="51" spans="1:20" ht="11.1" customHeight="1" x14ac:dyDescent="0.2">
      <c r="A51" s="14" t="s">
        <v>25</v>
      </c>
      <c r="B51" s="49">
        <v>231</v>
      </c>
      <c r="C51" s="49">
        <v>1</v>
      </c>
      <c r="D51" s="49">
        <v>40</v>
      </c>
      <c r="E51" s="49" t="s">
        <v>3</v>
      </c>
      <c r="F51" s="49">
        <v>6</v>
      </c>
      <c r="G51" s="49" t="s">
        <v>3</v>
      </c>
      <c r="H51" s="49" t="s">
        <v>3</v>
      </c>
      <c r="I51" s="49">
        <v>145</v>
      </c>
      <c r="J51" s="49">
        <v>6</v>
      </c>
      <c r="K51" s="49">
        <v>9</v>
      </c>
      <c r="L51" s="49" t="s">
        <v>3</v>
      </c>
      <c r="M51" s="49" t="s">
        <v>3</v>
      </c>
      <c r="N51" s="49">
        <v>6</v>
      </c>
      <c r="O51" s="49" t="s">
        <v>3</v>
      </c>
      <c r="P51" s="49" t="s">
        <v>3</v>
      </c>
      <c r="Q51" s="49" t="s">
        <v>3</v>
      </c>
      <c r="R51" s="49">
        <v>6</v>
      </c>
      <c r="S51" s="49">
        <v>12</v>
      </c>
      <c r="T51" s="249" t="s">
        <v>25</v>
      </c>
    </row>
    <row r="52" spans="1:20" ht="18" customHeight="1" x14ac:dyDescent="0.2">
      <c r="A52" s="9" t="s">
        <v>217</v>
      </c>
      <c r="B52" s="49">
        <v>3319</v>
      </c>
      <c r="C52" s="49">
        <v>15</v>
      </c>
      <c r="D52" s="49">
        <v>706</v>
      </c>
      <c r="E52" s="49" t="s">
        <v>3</v>
      </c>
      <c r="F52" s="49">
        <v>53</v>
      </c>
      <c r="G52" s="49">
        <v>18</v>
      </c>
      <c r="H52" s="49">
        <v>14</v>
      </c>
      <c r="I52" s="49">
        <v>1816</v>
      </c>
      <c r="J52" s="49">
        <v>112</v>
      </c>
      <c r="K52" s="49">
        <v>110</v>
      </c>
      <c r="L52" s="49" t="s">
        <v>3</v>
      </c>
      <c r="M52" s="49">
        <v>3</v>
      </c>
      <c r="N52" s="49">
        <v>29</v>
      </c>
      <c r="O52" s="49" t="s">
        <v>3</v>
      </c>
      <c r="P52" s="49">
        <v>4</v>
      </c>
      <c r="Q52" s="49">
        <v>2</v>
      </c>
      <c r="R52" s="49">
        <v>310</v>
      </c>
      <c r="S52" s="49">
        <v>127</v>
      </c>
      <c r="T52" s="254" t="s">
        <v>217</v>
      </c>
    </row>
    <row r="53" spans="1:20" ht="11.1" customHeight="1" x14ac:dyDescent="0.2">
      <c r="A53" s="14" t="s">
        <v>26</v>
      </c>
      <c r="B53" s="49">
        <v>534</v>
      </c>
      <c r="C53" s="49">
        <v>3</v>
      </c>
      <c r="D53" s="49">
        <v>121</v>
      </c>
      <c r="E53" s="49" t="s">
        <v>3</v>
      </c>
      <c r="F53" s="49">
        <v>8</v>
      </c>
      <c r="G53" s="49">
        <v>3</v>
      </c>
      <c r="H53" s="49">
        <v>3</v>
      </c>
      <c r="I53" s="49">
        <v>291</v>
      </c>
      <c r="J53" s="49">
        <v>12</v>
      </c>
      <c r="K53" s="49">
        <v>24</v>
      </c>
      <c r="L53" s="49" t="s">
        <v>3</v>
      </c>
      <c r="M53" s="49" t="s">
        <v>3</v>
      </c>
      <c r="N53" s="49">
        <v>6</v>
      </c>
      <c r="O53" s="49" t="s">
        <v>3</v>
      </c>
      <c r="P53" s="49">
        <v>1</v>
      </c>
      <c r="Q53" s="49" t="s">
        <v>3</v>
      </c>
      <c r="R53" s="49">
        <v>36</v>
      </c>
      <c r="S53" s="49">
        <v>26</v>
      </c>
      <c r="T53" s="249" t="s">
        <v>26</v>
      </c>
    </row>
    <row r="54" spans="1:20" ht="11.1" customHeight="1" x14ac:dyDescent="0.2">
      <c r="A54" s="14" t="s">
        <v>27</v>
      </c>
      <c r="B54" s="49">
        <v>698</v>
      </c>
      <c r="C54" s="49">
        <v>5</v>
      </c>
      <c r="D54" s="49">
        <v>154</v>
      </c>
      <c r="E54" s="49" t="s">
        <v>3</v>
      </c>
      <c r="F54" s="49">
        <v>16</v>
      </c>
      <c r="G54" s="49">
        <v>3</v>
      </c>
      <c r="H54" s="49">
        <v>3</v>
      </c>
      <c r="I54" s="49">
        <v>412</v>
      </c>
      <c r="J54" s="49">
        <v>23</v>
      </c>
      <c r="K54" s="49">
        <v>21</v>
      </c>
      <c r="L54" s="49" t="s">
        <v>3</v>
      </c>
      <c r="M54" s="49">
        <v>2</v>
      </c>
      <c r="N54" s="49">
        <v>7</v>
      </c>
      <c r="O54" s="49" t="s">
        <v>3</v>
      </c>
      <c r="P54" s="49">
        <v>1</v>
      </c>
      <c r="Q54" s="49">
        <v>1</v>
      </c>
      <c r="R54" s="49">
        <v>22</v>
      </c>
      <c r="S54" s="49">
        <v>28</v>
      </c>
      <c r="T54" s="249" t="s">
        <v>27</v>
      </c>
    </row>
    <row r="55" spans="1:20" ht="11.1" customHeight="1" x14ac:dyDescent="0.2">
      <c r="A55" s="14" t="s">
        <v>28</v>
      </c>
      <c r="B55" s="49">
        <v>596</v>
      </c>
      <c r="C55" s="49">
        <v>2</v>
      </c>
      <c r="D55" s="49">
        <v>93</v>
      </c>
      <c r="E55" s="49" t="s">
        <v>3</v>
      </c>
      <c r="F55" s="49">
        <v>6</v>
      </c>
      <c r="G55" s="49">
        <v>1</v>
      </c>
      <c r="H55" s="49">
        <v>2</v>
      </c>
      <c r="I55" s="49">
        <v>402</v>
      </c>
      <c r="J55" s="49">
        <v>25</v>
      </c>
      <c r="K55" s="49">
        <v>16</v>
      </c>
      <c r="L55" s="49" t="s">
        <v>3</v>
      </c>
      <c r="M55" s="49" t="s">
        <v>3</v>
      </c>
      <c r="N55" s="49">
        <v>5</v>
      </c>
      <c r="O55" s="49" t="s">
        <v>3</v>
      </c>
      <c r="P55" s="49">
        <v>1</v>
      </c>
      <c r="Q55" s="49">
        <v>1</v>
      </c>
      <c r="R55" s="49">
        <v>21</v>
      </c>
      <c r="S55" s="49">
        <v>21</v>
      </c>
      <c r="T55" s="249" t="s">
        <v>28</v>
      </c>
    </row>
    <row r="56" spans="1:20" ht="11.1" customHeight="1" x14ac:dyDescent="0.2">
      <c r="A56" s="14" t="s">
        <v>29</v>
      </c>
      <c r="B56" s="49">
        <v>1491</v>
      </c>
      <c r="C56" s="49">
        <v>5</v>
      </c>
      <c r="D56" s="49">
        <v>338</v>
      </c>
      <c r="E56" s="49" t="s">
        <v>3</v>
      </c>
      <c r="F56" s="49">
        <v>23</v>
      </c>
      <c r="G56" s="49">
        <v>11</v>
      </c>
      <c r="H56" s="49">
        <v>6</v>
      </c>
      <c r="I56" s="49">
        <v>711</v>
      </c>
      <c r="J56" s="49">
        <v>52</v>
      </c>
      <c r="K56" s="49">
        <v>49</v>
      </c>
      <c r="L56" s="49" t="s">
        <v>3</v>
      </c>
      <c r="M56" s="49">
        <v>1</v>
      </c>
      <c r="N56" s="49">
        <v>11</v>
      </c>
      <c r="O56" s="49" t="s">
        <v>3</v>
      </c>
      <c r="P56" s="49">
        <v>1</v>
      </c>
      <c r="Q56" s="49" t="s">
        <v>3</v>
      </c>
      <c r="R56" s="49">
        <v>231</v>
      </c>
      <c r="S56" s="49">
        <v>52</v>
      </c>
      <c r="T56" s="249" t="s">
        <v>29</v>
      </c>
    </row>
    <row r="57" spans="1:20" ht="18" customHeight="1" x14ac:dyDescent="0.2">
      <c r="A57" s="9" t="s">
        <v>218</v>
      </c>
      <c r="B57" s="49">
        <v>7808</v>
      </c>
      <c r="C57" s="49">
        <v>39</v>
      </c>
      <c r="D57" s="49">
        <v>1788</v>
      </c>
      <c r="E57" s="49">
        <v>22</v>
      </c>
      <c r="F57" s="49">
        <v>302</v>
      </c>
      <c r="G57" s="49">
        <v>87</v>
      </c>
      <c r="H57" s="49">
        <v>101</v>
      </c>
      <c r="I57" s="49">
        <v>4055</v>
      </c>
      <c r="J57" s="49">
        <v>386</v>
      </c>
      <c r="K57" s="49">
        <v>278</v>
      </c>
      <c r="L57" s="49">
        <v>8</v>
      </c>
      <c r="M57" s="49">
        <v>44</v>
      </c>
      <c r="N57" s="49">
        <v>82</v>
      </c>
      <c r="O57" s="49">
        <v>1</v>
      </c>
      <c r="P57" s="49">
        <v>13</v>
      </c>
      <c r="Q57" s="49">
        <v>25</v>
      </c>
      <c r="R57" s="49">
        <v>160</v>
      </c>
      <c r="S57" s="49">
        <v>417</v>
      </c>
      <c r="T57" s="254" t="s">
        <v>218</v>
      </c>
    </row>
    <row r="58" spans="1:20" ht="11.1" customHeight="1" x14ac:dyDescent="0.2">
      <c r="A58" s="14" t="s">
        <v>30</v>
      </c>
      <c r="B58" s="49">
        <v>241</v>
      </c>
      <c r="C58" s="49">
        <v>2</v>
      </c>
      <c r="D58" s="49">
        <v>47</v>
      </c>
      <c r="E58" s="49">
        <v>3</v>
      </c>
      <c r="F58" s="49">
        <v>9</v>
      </c>
      <c r="G58" s="49">
        <v>4</v>
      </c>
      <c r="H58" s="49">
        <v>6</v>
      </c>
      <c r="I58" s="49">
        <v>120</v>
      </c>
      <c r="J58" s="49">
        <v>11</v>
      </c>
      <c r="K58" s="49">
        <v>9</v>
      </c>
      <c r="L58" s="49" t="s">
        <v>3</v>
      </c>
      <c r="M58" s="49">
        <v>1</v>
      </c>
      <c r="N58" s="49">
        <v>1</v>
      </c>
      <c r="O58" s="49" t="s">
        <v>3</v>
      </c>
      <c r="P58" s="49">
        <v>1</v>
      </c>
      <c r="Q58" s="49" t="s">
        <v>3</v>
      </c>
      <c r="R58" s="49">
        <v>13</v>
      </c>
      <c r="S58" s="49">
        <v>14</v>
      </c>
      <c r="T58" s="249" t="s">
        <v>30</v>
      </c>
    </row>
    <row r="59" spans="1:20" ht="11.1" customHeight="1" x14ac:dyDescent="0.2">
      <c r="A59" s="14" t="s">
        <v>31</v>
      </c>
      <c r="B59" s="49">
        <v>887</v>
      </c>
      <c r="C59" s="49">
        <v>3</v>
      </c>
      <c r="D59" s="49">
        <v>200</v>
      </c>
      <c r="E59" s="49">
        <v>1</v>
      </c>
      <c r="F59" s="49">
        <v>28</v>
      </c>
      <c r="G59" s="49">
        <v>10</v>
      </c>
      <c r="H59" s="49">
        <v>11</v>
      </c>
      <c r="I59" s="49">
        <v>493</v>
      </c>
      <c r="J59" s="49">
        <v>40</v>
      </c>
      <c r="K59" s="49">
        <v>29</v>
      </c>
      <c r="L59" s="49" t="s">
        <v>3</v>
      </c>
      <c r="M59" s="49">
        <v>4</v>
      </c>
      <c r="N59" s="49">
        <v>7</v>
      </c>
      <c r="O59" s="49" t="s">
        <v>3</v>
      </c>
      <c r="P59" s="49">
        <v>2</v>
      </c>
      <c r="Q59" s="49">
        <v>1</v>
      </c>
      <c r="R59" s="49">
        <v>17</v>
      </c>
      <c r="S59" s="49">
        <v>41</v>
      </c>
      <c r="T59" s="249" t="s">
        <v>31</v>
      </c>
    </row>
    <row r="60" spans="1:20" ht="11.1" customHeight="1" x14ac:dyDescent="0.2">
      <c r="A60" s="14" t="s">
        <v>32</v>
      </c>
      <c r="B60" s="49">
        <v>226</v>
      </c>
      <c r="C60" s="49">
        <v>1</v>
      </c>
      <c r="D60" s="49">
        <v>44</v>
      </c>
      <c r="E60" s="49">
        <v>1</v>
      </c>
      <c r="F60" s="49">
        <v>6</v>
      </c>
      <c r="G60" s="49">
        <v>4</v>
      </c>
      <c r="H60" s="49">
        <v>3</v>
      </c>
      <c r="I60" s="49">
        <v>127</v>
      </c>
      <c r="J60" s="49">
        <v>13</v>
      </c>
      <c r="K60" s="49">
        <v>5</v>
      </c>
      <c r="L60" s="49">
        <v>1</v>
      </c>
      <c r="M60" s="49" t="s">
        <v>3</v>
      </c>
      <c r="N60" s="49">
        <v>4</v>
      </c>
      <c r="O60" s="49" t="s">
        <v>3</v>
      </c>
      <c r="P60" s="49" t="s">
        <v>3</v>
      </c>
      <c r="Q60" s="49" t="s">
        <v>3</v>
      </c>
      <c r="R60" s="49">
        <v>5</v>
      </c>
      <c r="S60" s="49">
        <v>12</v>
      </c>
      <c r="T60" s="249" t="s">
        <v>32</v>
      </c>
    </row>
    <row r="61" spans="1:20" ht="11.1" customHeight="1" x14ac:dyDescent="0.2">
      <c r="A61" s="14" t="s">
        <v>33</v>
      </c>
      <c r="B61" s="49">
        <v>210</v>
      </c>
      <c r="C61" s="49" t="s">
        <v>3</v>
      </c>
      <c r="D61" s="49">
        <v>45</v>
      </c>
      <c r="E61" s="49" t="s">
        <v>3</v>
      </c>
      <c r="F61" s="49">
        <v>2</v>
      </c>
      <c r="G61" s="49">
        <v>4</v>
      </c>
      <c r="H61" s="49">
        <v>3</v>
      </c>
      <c r="I61" s="49">
        <v>113</v>
      </c>
      <c r="J61" s="49">
        <v>7</v>
      </c>
      <c r="K61" s="49">
        <v>7</v>
      </c>
      <c r="L61" s="49" t="s">
        <v>3</v>
      </c>
      <c r="M61" s="49">
        <v>2</v>
      </c>
      <c r="N61" s="49">
        <v>3</v>
      </c>
      <c r="O61" s="49" t="s">
        <v>3</v>
      </c>
      <c r="P61" s="49" t="s">
        <v>3</v>
      </c>
      <c r="Q61" s="49">
        <v>2</v>
      </c>
      <c r="R61" s="49">
        <v>5</v>
      </c>
      <c r="S61" s="49">
        <v>17</v>
      </c>
      <c r="T61" s="249" t="s">
        <v>33</v>
      </c>
    </row>
    <row r="62" spans="1:20" ht="11.1" customHeight="1" x14ac:dyDescent="0.2">
      <c r="A62" s="14" t="s">
        <v>34</v>
      </c>
      <c r="B62" s="49">
        <v>619</v>
      </c>
      <c r="C62" s="49">
        <v>4</v>
      </c>
      <c r="D62" s="49">
        <v>106</v>
      </c>
      <c r="E62" s="49">
        <v>2</v>
      </c>
      <c r="F62" s="49">
        <v>20</v>
      </c>
      <c r="G62" s="49">
        <v>4</v>
      </c>
      <c r="H62" s="49">
        <v>9</v>
      </c>
      <c r="I62" s="49">
        <v>372</v>
      </c>
      <c r="J62" s="49">
        <v>22</v>
      </c>
      <c r="K62" s="49">
        <v>20</v>
      </c>
      <c r="L62" s="49" t="s">
        <v>3</v>
      </c>
      <c r="M62" s="49">
        <v>2</v>
      </c>
      <c r="N62" s="49">
        <v>5</v>
      </c>
      <c r="O62" s="49">
        <v>1</v>
      </c>
      <c r="P62" s="49" t="s">
        <v>3</v>
      </c>
      <c r="Q62" s="49">
        <v>2</v>
      </c>
      <c r="R62" s="49">
        <v>12</v>
      </c>
      <c r="S62" s="49">
        <v>38</v>
      </c>
      <c r="T62" s="249" t="s">
        <v>34</v>
      </c>
    </row>
    <row r="63" spans="1:20" ht="11.1" customHeight="1" x14ac:dyDescent="0.2">
      <c r="A63" s="14" t="s">
        <v>35</v>
      </c>
      <c r="B63" s="49">
        <v>608</v>
      </c>
      <c r="C63" s="49">
        <v>2</v>
      </c>
      <c r="D63" s="49">
        <v>170</v>
      </c>
      <c r="E63" s="49">
        <v>3</v>
      </c>
      <c r="F63" s="49">
        <v>22</v>
      </c>
      <c r="G63" s="49">
        <v>3</v>
      </c>
      <c r="H63" s="49">
        <v>3</v>
      </c>
      <c r="I63" s="49">
        <v>299</v>
      </c>
      <c r="J63" s="49">
        <v>26</v>
      </c>
      <c r="K63" s="49">
        <v>21</v>
      </c>
      <c r="L63" s="49" t="s">
        <v>3</v>
      </c>
      <c r="M63" s="49">
        <v>4</v>
      </c>
      <c r="N63" s="49">
        <v>6</v>
      </c>
      <c r="O63" s="49" t="s">
        <v>3</v>
      </c>
      <c r="P63" s="49">
        <v>1</v>
      </c>
      <c r="Q63" s="49">
        <v>3</v>
      </c>
      <c r="R63" s="49">
        <v>15</v>
      </c>
      <c r="S63" s="49">
        <v>30</v>
      </c>
      <c r="T63" s="249" t="s">
        <v>35</v>
      </c>
    </row>
    <row r="64" spans="1:20" ht="11.1" customHeight="1" x14ac:dyDescent="0.2">
      <c r="A64" s="14" t="s">
        <v>36</v>
      </c>
      <c r="B64" s="49">
        <v>404</v>
      </c>
      <c r="C64" s="49">
        <v>4</v>
      </c>
      <c r="D64" s="49">
        <v>74</v>
      </c>
      <c r="E64" s="49">
        <v>1</v>
      </c>
      <c r="F64" s="49">
        <v>14</v>
      </c>
      <c r="G64" s="49">
        <v>9</v>
      </c>
      <c r="H64" s="49">
        <v>3</v>
      </c>
      <c r="I64" s="49">
        <v>224</v>
      </c>
      <c r="J64" s="49">
        <v>22</v>
      </c>
      <c r="K64" s="49">
        <v>9</v>
      </c>
      <c r="L64" s="49">
        <v>2</v>
      </c>
      <c r="M64" s="49">
        <v>2</v>
      </c>
      <c r="N64" s="49">
        <v>3</v>
      </c>
      <c r="O64" s="49" t="s">
        <v>3</v>
      </c>
      <c r="P64" s="49">
        <v>3</v>
      </c>
      <c r="Q64" s="49">
        <v>1</v>
      </c>
      <c r="R64" s="49">
        <v>11</v>
      </c>
      <c r="S64" s="49">
        <v>22</v>
      </c>
      <c r="T64" s="249" t="s">
        <v>36</v>
      </c>
    </row>
    <row r="65" spans="1:20" ht="11.1" customHeight="1" x14ac:dyDescent="0.2">
      <c r="A65" s="14" t="s">
        <v>219</v>
      </c>
      <c r="B65" s="49">
        <v>3637</v>
      </c>
      <c r="C65" s="49">
        <v>18</v>
      </c>
      <c r="D65" s="49">
        <v>886</v>
      </c>
      <c r="E65" s="49">
        <v>9</v>
      </c>
      <c r="F65" s="49">
        <v>158</v>
      </c>
      <c r="G65" s="49">
        <v>37</v>
      </c>
      <c r="H65" s="49">
        <v>49</v>
      </c>
      <c r="I65" s="49">
        <v>1784</v>
      </c>
      <c r="J65" s="49">
        <v>204</v>
      </c>
      <c r="K65" s="49">
        <v>144</v>
      </c>
      <c r="L65" s="49">
        <v>5</v>
      </c>
      <c r="M65" s="49">
        <v>25</v>
      </c>
      <c r="N65" s="49">
        <v>42</v>
      </c>
      <c r="O65" s="49" t="s">
        <v>3</v>
      </c>
      <c r="P65" s="49">
        <v>6</v>
      </c>
      <c r="Q65" s="49">
        <v>11</v>
      </c>
      <c r="R65" s="49">
        <v>64</v>
      </c>
      <c r="S65" s="49">
        <v>195</v>
      </c>
      <c r="T65" s="249" t="s">
        <v>219</v>
      </c>
    </row>
    <row r="66" spans="1:20" ht="11.1" customHeight="1" x14ac:dyDescent="0.2">
      <c r="A66" s="14" t="s">
        <v>37</v>
      </c>
      <c r="B66" s="49">
        <v>298</v>
      </c>
      <c r="C66" s="49" t="s">
        <v>3</v>
      </c>
      <c r="D66" s="49">
        <v>62</v>
      </c>
      <c r="E66" s="49">
        <v>1</v>
      </c>
      <c r="F66" s="49">
        <v>12</v>
      </c>
      <c r="G66" s="49">
        <v>3</v>
      </c>
      <c r="H66" s="49">
        <v>1</v>
      </c>
      <c r="I66" s="49">
        <v>175</v>
      </c>
      <c r="J66" s="49">
        <v>7</v>
      </c>
      <c r="K66" s="49">
        <v>10</v>
      </c>
      <c r="L66" s="49" t="s">
        <v>3</v>
      </c>
      <c r="M66" s="49">
        <v>1</v>
      </c>
      <c r="N66" s="49">
        <v>2</v>
      </c>
      <c r="O66" s="49" t="s">
        <v>3</v>
      </c>
      <c r="P66" s="49" t="s">
        <v>3</v>
      </c>
      <c r="Q66" s="49">
        <v>2</v>
      </c>
      <c r="R66" s="49">
        <v>6</v>
      </c>
      <c r="S66" s="49">
        <v>16</v>
      </c>
      <c r="T66" s="249" t="s">
        <v>37</v>
      </c>
    </row>
    <row r="67" spans="1:20" ht="11.1" customHeight="1" x14ac:dyDescent="0.2">
      <c r="A67" s="14" t="s">
        <v>38</v>
      </c>
      <c r="B67" s="49">
        <v>114</v>
      </c>
      <c r="C67" s="49">
        <v>2</v>
      </c>
      <c r="D67" s="49">
        <v>26</v>
      </c>
      <c r="E67" s="49">
        <v>1</v>
      </c>
      <c r="F67" s="49">
        <v>5</v>
      </c>
      <c r="G67" s="49">
        <v>1</v>
      </c>
      <c r="H67" s="49">
        <v>5</v>
      </c>
      <c r="I67" s="49">
        <v>57</v>
      </c>
      <c r="J67" s="49">
        <v>4</v>
      </c>
      <c r="K67" s="49">
        <v>5</v>
      </c>
      <c r="L67" s="49" t="s">
        <v>3</v>
      </c>
      <c r="M67" s="49">
        <v>1</v>
      </c>
      <c r="N67" s="49">
        <v>2</v>
      </c>
      <c r="O67" s="49" t="s">
        <v>3</v>
      </c>
      <c r="P67" s="49" t="s">
        <v>3</v>
      </c>
      <c r="Q67" s="49" t="s">
        <v>3</v>
      </c>
      <c r="R67" s="49">
        <v>1</v>
      </c>
      <c r="S67" s="49">
        <v>4</v>
      </c>
      <c r="T67" s="249" t="s">
        <v>38</v>
      </c>
    </row>
    <row r="68" spans="1:20" ht="11.1" customHeight="1" x14ac:dyDescent="0.2">
      <c r="A68" s="14" t="s">
        <v>39</v>
      </c>
      <c r="B68" s="49">
        <v>315</v>
      </c>
      <c r="C68" s="49" t="s">
        <v>3</v>
      </c>
      <c r="D68" s="49">
        <v>75</v>
      </c>
      <c r="E68" s="49" t="s">
        <v>3</v>
      </c>
      <c r="F68" s="49">
        <v>16</v>
      </c>
      <c r="G68" s="49">
        <v>2</v>
      </c>
      <c r="H68" s="49">
        <v>4</v>
      </c>
      <c r="I68" s="49">
        <v>160</v>
      </c>
      <c r="J68" s="49">
        <v>14</v>
      </c>
      <c r="K68" s="49">
        <v>12</v>
      </c>
      <c r="L68" s="49" t="s">
        <v>3</v>
      </c>
      <c r="M68" s="49">
        <v>1</v>
      </c>
      <c r="N68" s="49">
        <v>6</v>
      </c>
      <c r="O68" s="49" t="s">
        <v>3</v>
      </c>
      <c r="P68" s="49" t="s">
        <v>3</v>
      </c>
      <c r="Q68" s="49">
        <v>2</v>
      </c>
      <c r="R68" s="49">
        <v>7</v>
      </c>
      <c r="S68" s="49">
        <v>16</v>
      </c>
      <c r="T68" s="249" t="s">
        <v>39</v>
      </c>
    </row>
    <row r="69" spans="1:20" ht="11.1" customHeight="1" x14ac:dyDescent="0.2">
      <c r="A69" s="14" t="s">
        <v>40</v>
      </c>
      <c r="B69" s="49">
        <v>249</v>
      </c>
      <c r="C69" s="49">
        <v>3</v>
      </c>
      <c r="D69" s="49">
        <v>53</v>
      </c>
      <c r="E69" s="49" t="s">
        <v>3</v>
      </c>
      <c r="F69" s="49">
        <v>10</v>
      </c>
      <c r="G69" s="49">
        <v>6</v>
      </c>
      <c r="H69" s="49">
        <v>4</v>
      </c>
      <c r="I69" s="49">
        <v>131</v>
      </c>
      <c r="J69" s="49">
        <v>16</v>
      </c>
      <c r="K69" s="49">
        <v>7</v>
      </c>
      <c r="L69" s="49" t="s">
        <v>3</v>
      </c>
      <c r="M69" s="49">
        <v>1</v>
      </c>
      <c r="N69" s="49">
        <v>1</v>
      </c>
      <c r="O69" s="49" t="s">
        <v>3</v>
      </c>
      <c r="P69" s="49" t="s">
        <v>3</v>
      </c>
      <c r="Q69" s="49">
        <v>1</v>
      </c>
      <c r="R69" s="49">
        <v>4</v>
      </c>
      <c r="S69" s="49">
        <v>12</v>
      </c>
      <c r="T69" s="249" t="s">
        <v>40</v>
      </c>
    </row>
    <row r="70" spans="1:20" ht="18" customHeight="1" x14ac:dyDescent="0.2">
      <c r="A70" s="9" t="s">
        <v>220</v>
      </c>
      <c r="B70" s="49">
        <v>4421</v>
      </c>
      <c r="C70" s="49">
        <v>33</v>
      </c>
      <c r="D70" s="49">
        <v>992</v>
      </c>
      <c r="E70" s="49">
        <v>14</v>
      </c>
      <c r="F70" s="49">
        <v>129</v>
      </c>
      <c r="G70" s="49">
        <v>12</v>
      </c>
      <c r="H70" s="49">
        <v>50</v>
      </c>
      <c r="I70" s="49">
        <v>2562</v>
      </c>
      <c r="J70" s="49">
        <v>200</v>
      </c>
      <c r="K70" s="49">
        <v>115</v>
      </c>
      <c r="L70" s="49">
        <v>3</v>
      </c>
      <c r="M70" s="49">
        <v>1</v>
      </c>
      <c r="N70" s="49">
        <v>64</v>
      </c>
      <c r="O70" s="49" t="s">
        <v>3</v>
      </c>
      <c r="P70" s="49">
        <v>9</v>
      </c>
      <c r="Q70" s="49">
        <v>5</v>
      </c>
      <c r="R70" s="49">
        <v>62</v>
      </c>
      <c r="S70" s="49">
        <v>170</v>
      </c>
      <c r="T70" s="254" t="s">
        <v>220</v>
      </c>
    </row>
    <row r="71" spans="1:20" ht="11.1" customHeight="1" x14ac:dyDescent="0.2">
      <c r="A71" s="14" t="s">
        <v>41</v>
      </c>
      <c r="B71" s="49">
        <v>658</v>
      </c>
      <c r="C71" s="49">
        <v>2</v>
      </c>
      <c r="D71" s="49">
        <v>141</v>
      </c>
      <c r="E71" s="49">
        <v>1</v>
      </c>
      <c r="F71" s="49">
        <v>25</v>
      </c>
      <c r="G71" s="49">
        <v>4</v>
      </c>
      <c r="H71" s="49">
        <v>11</v>
      </c>
      <c r="I71" s="49">
        <v>370</v>
      </c>
      <c r="J71" s="49">
        <v>24</v>
      </c>
      <c r="K71" s="49">
        <v>20</v>
      </c>
      <c r="L71" s="49">
        <v>1</v>
      </c>
      <c r="M71" s="49" t="s">
        <v>3</v>
      </c>
      <c r="N71" s="49">
        <v>4</v>
      </c>
      <c r="O71" s="49" t="s">
        <v>3</v>
      </c>
      <c r="P71" s="49">
        <v>1</v>
      </c>
      <c r="Q71" s="49">
        <v>1</v>
      </c>
      <c r="R71" s="49">
        <v>19</v>
      </c>
      <c r="S71" s="49">
        <v>34</v>
      </c>
      <c r="T71" s="249" t="s">
        <v>41</v>
      </c>
    </row>
    <row r="72" spans="1:20" ht="11.1" customHeight="1" x14ac:dyDescent="0.2">
      <c r="A72" s="14" t="s">
        <v>42</v>
      </c>
      <c r="B72" s="49">
        <v>178</v>
      </c>
      <c r="C72" s="49">
        <v>2</v>
      </c>
      <c r="D72" s="49">
        <v>35</v>
      </c>
      <c r="E72" s="49" t="s">
        <v>3</v>
      </c>
      <c r="F72" s="49">
        <v>10</v>
      </c>
      <c r="G72" s="49">
        <v>1</v>
      </c>
      <c r="H72" s="49">
        <v>1</v>
      </c>
      <c r="I72" s="49">
        <v>107</v>
      </c>
      <c r="J72" s="49">
        <v>6</v>
      </c>
      <c r="K72" s="49">
        <v>5</v>
      </c>
      <c r="L72" s="49" t="s">
        <v>3</v>
      </c>
      <c r="M72" s="49" t="s">
        <v>3</v>
      </c>
      <c r="N72" s="49">
        <v>2</v>
      </c>
      <c r="O72" s="49" t="s">
        <v>3</v>
      </c>
      <c r="P72" s="49" t="s">
        <v>3</v>
      </c>
      <c r="Q72" s="49" t="s">
        <v>3</v>
      </c>
      <c r="R72" s="49">
        <v>1</v>
      </c>
      <c r="S72" s="49">
        <v>8</v>
      </c>
      <c r="T72" s="249" t="s">
        <v>42</v>
      </c>
    </row>
    <row r="73" spans="1:20" ht="11.1" customHeight="1" x14ac:dyDescent="0.2">
      <c r="A73" s="14" t="s">
        <v>43</v>
      </c>
      <c r="B73" s="49">
        <v>282</v>
      </c>
      <c r="C73" s="49" t="s">
        <v>3</v>
      </c>
      <c r="D73" s="49">
        <v>63</v>
      </c>
      <c r="E73" s="49">
        <v>1</v>
      </c>
      <c r="F73" s="49">
        <v>5</v>
      </c>
      <c r="G73" s="49" t="s">
        <v>3</v>
      </c>
      <c r="H73" s="49">
        <v>2</v>
      </c>
      <c r="I73" s="49">
        <v>155</v>
      </c>
      <c r="J73" s="49">
        <v>24</v>
      </c>
      <c r="K73" s="49">
        <v>8</v>
      </c>
      <c r="L73" s="49" t="s">
        <v>3</v>
      </c>
      <c r="M73" s="49" t="s">
        <v>3</v>
      </c>
      <c r="N73" s="49">
        <v>3</v>
      </c>
      <c r="O73" s="49" t="s">
        <v>3</v>
      </c>
      <c r="P73" s="49">
        <v>1</v>
      </c>
      <c r="Q73" s="49" t="s">
        <v>3</v>
      </c>
      <c r="R73" s="49">
        <v>5</v>
      </c>
      <c r="S73" s="49">
        <v>15</v>
      </c>
      <c r="T73" s="249" t="s">
        <v>43</v>
      </c>
    </row>
    <row r="74" spans="1:20" ht="11.1" customHeight="1" x14ac:dyDescent="0.2">
      <c r="A74" s="14" t="s">
        <v>44</v>
      </c>
      <c r="B74" s="49">
        <v>798</v>
      </c>
      <c r="C74" s="49">
        <v>5</v>
      </c>
      <c r="D74" s="49">
        <v>188</v>
      </c>
      <c r="E74" s="49">
        <v>2</v>
      </c>
      <c r="F74" s="49">
        <v>27</v>
      </c>
      <c r="G74" s="49">
        <v>1</v>
      </c>
      <c r="H74" s="49">
        <v>9</v>
      </c>
      <c r="I74" s="49">
        <v>452</v>
      </c>
      <c r="J74" s="49">
        <v>32</v>
      </c>
      <c r="K74" s="49">
        <v>13</v>
      </c>
      <c r="L74" s="49">
        <v>1</v>
      </c>
      <c r="M74" s="49">
        <v>1</v>
      </c>
      <c r="N74" s="49">
        <v>20</v>
      </c>
      <c r="O74" s="49" t="s">
        <v>3</v>
      </c>
      <c r="P74" s="49">
        <v>2</v>
      </c>
      <c r="Q74" s="49">
        <v>1</v>
      </c>
      <c r="R74" s="49">
        <v>5</v>
      </c>
      <c r="S74" s="49">
        <v>39</v>
      </c>
      <c r="T74" s="249" t="s">
        <v>44</v>
      </c>
    </row>
    <row r="75" spans="1:20" ht="11.1" customHeight="1" x14ac:dyDescent="0.2">
      <c r="A75" s="14" t="s">
        <v>45</v>
      </c>
      <c r="B75" s="49">
        <v>1126</v>
      </c>
      <c r="C75" s="49">
        <v>9</v>
      </c>
      <c r="D75" s="49">
        <v>263</v>
      </c>
      <c r="E75" s="49">
        <v>5</v>
      </c>
      <c r="F75" s="49">
        <v>25</v>
      </c>
      <c r="G75" s="49">
        <v>2</v>
      </c>
      <c r="H75" s="49">
        <v>11</v>
      </c>
      <c r="I75" s="49">
        <v>666</v>
      </c>
      <c r="J75" s="49">
        <v>48</v>
      </c>
      <c r="K75" s="49">
        <v>33</v>
      </c>
      <c r="L75" s="49">
        <v>1</v>
      </c>
      <c r="M75" s="49" t="s">
        <v>3</v>
      </c>
      <c r="N75" s="49">
        <v>12</v>
      </c>
      <c r="O75" s="49" t="s">
        <v>3</v>
      </c>
      <c r="P75" s="49">
        <v>1</v>
      </c>
      <c r="Q75" s="49">
        <v>1</v>
      </c>
      <c r="R75" s="49">
        <v>9</v>
      </c>
      <c r="S75" s="49">
        <v>40</v>
      </c>
      <c r="T75" s="249" t="s">
        <v>45</v>
      </c>
    </row>
    <row r="76" spans="1:20" ht="11.1" customHeight="1" x14ac:dyDescent="0.2">
      <c r="A76" s="14" t="s">
        <v>46</v>
      </c>
      <c r="B76" s="49">
        <v>827</v>
      </c>
      <c r="C76" s="49">
        <v>6</v>
      </c>
      <c r="D76" s="49">
        <v>189</v>
      </c>
      <c r="E76" s="49">
        <v>3</v>
      </c>
      <c r="F76" s="49">
        <v>27</v>
      </c>
      <c r="G76" s="49">
        <v>2</v>
      </c>
      <c r="H76" s="49">
        <v>10</v>
      </c>
      <c r="I76" s="49">
        <v>472</v>
      </c>
      <c r="J76" s="49">
        <v>45</v>
      </c>
      <c r="K76" s="49">
        <v>25</v>
      </c>
      <c r="L76" s="49" t="s">
        <v>3</v>
      </c>
      <c r="M76" s="49" t="s">
        <v>3</v>
      </c>
      <c r="N76" s="49">
        <v>11</v>
      </c>
      <c r="O76" s="49" t="s">
        <v>3</v>
      </c>
      <c r="P76" s="49">
        <v>4</v>
      </c>
      <c r="Q76" s="49">
        <v>2</v>
      </c>
      <c r="R76" s="49">
        <v>21</v>
      </c>
      <c r="S76" s="49">
        <v>10</v>
      </c>
      <c r="T76" s="249" t="s">
        <v>46</v>
      </c>
    </row>
    <row r="77" spans="1:20" ht="11.1" customHeight="1" x14ac:dyDescent="0.2">
      <c r="A77" s="14" t="s">
        <v>47</v>
      </c>
      <c r="B77" s="49">
        <v>552</v>
      </c>
      <c r="C77" s="49">
        <v>9</v>
      </c>
      <c r="D77" s="49">
        <v>113</v>
      </c>
      <c r="E77" s="49">
        <v>2</v>
      </c>
      <c r="F77" s="49">
        <v>10</v>
      </c>
      <c r="G77" s="49">
        <v>2</v>
      </c>
      <c r="H77" s="49">
        <v>6</v>
      </c>
      <c r="I77" s="49">
        <v>340</v>
      </c>
      <c r="J77" s="49">
        <v>21</v>
      </c>
      <c r="K77" s="49">
        <v>11</v>
      </c>
      <c r="L77" s="49" t="s">
        <v>3</v>
      </c>
      <c r="M77" s="49" t="s">
        <v>3</v>
      </c>
      <c r="N77" s="49">
        <v>12</v>
      </c>
      <c r="O77" s="49" t="s">
        <v>3</v>
      </c>
      <c r="P77" s="49" t="s">
        <v>3</v>
      </c>
      <c r="Q77" s="49" t="s">
        <v>3</v>
      </c>
      <c r="R77" s="49">
        <v>2</v>
      </c>
      <c r="S77" s="49">
        <v>24</v>
      </c>
      <c r="T77" s="249" t="s">
        <v>47</v>
      </c>
    </row>
    <row r="78" spans="1:20" ht="18" customHeight="1" x14ac:dyDescent="0.2">
      <c r="A78" s="9" t="s">
        <v>221</v>
      </c>
      <c r="B78" s="49">
        <v>4566</v>
      </c>
      <c r="C78" s="49">
        <v>32</v>
      </c>
      <c r="D78" s="49">
        <v>808</v>
      </c>
      <c r="E78" s="49">
        <v>5</v>
      </c>
      <c r="F78" s="49">
        <v>108</v>
      </c>
      <c r="G78" s="49">
        <v>23</v>
      </c>
      <c r="H78" s="49">
        <v>50</v>
      </c>
      <c r="I78" s="49">
        <v>2807</v>
      </c>
      <c r="J78" s="49">
        <v>194</v>
      </c>
      <c r="K78" s="49">
        <v>110</v>
      </c>
      <c r="L78" s="49" t="s">
        <v>3</v>
      </c>
      <c r="M78" s="49">
        <v>4</v>
      </c>
      <c r="N78" s="49">
        <v>129</v>
      </c>
      <c r="O78" s="49" t="s">
        <v>3</v>
      </c>
      <c r="P78" s="49">
        <v>15</v>
      </c>
      <c r="Q78" s="49">
        <v>7</v>
      </c>
      <c r="R78" s="49">
        <v>103</v>
      </c>
      <c r="S78" s="49">
        <v>171</v>
      </c>
      <c r="T78" s="254" t="s">
        <v>221</v>
      </c>
    </row>
    <row r="79" spans="1:20" ht="11.1" customHeight="1" x14ac:dyDescent="0.2">
      <c r="A79" s="14" t="s">
        <v>48</v>
      </c>
      <c r="B79" s="49">
        <v>557</v>
      </c>
      <c r="C79" s="49">
        <v>3</v>
      </c>
      <c r="D79" s="49">
        <v>83</v>
      </c>
      <c r="E79" s="49">
        <v>1</v>
      </c>
      <c r="F79" s="49">
        <v>12</v>
      </c>
      <c r="G79" s="49">
        <v>1</v>
      </c>
      <c r="H79" s="49">
        <v>8</v>
      </c>
      <c r="I79" s="49">
        <v>356</v>
      </c>
      <c r="J79" s="49">
        <v>27</v>
      </c>
      <c r="K79" s="49">
        <v>13</v>
      </c>
      <c r="L79" s="49" t="s">
        <v>3</v>
      </c>
      <c r="M79" s="49" t="s">
        <v>3</v>
      </c>
      <c r="N79" s="49">
        <v>21</v>
      </c>
      <c r="O79" s="49" t="s">
        <v>3</v>
      </c>
      <c r="P79" s="49">
        <v>2</v>
      </c>
      <c r="Q79" s="49" t="s">
        <v>3</v>
      </c>
      <c r="R79" s="49">
        <v>8</v>
      </c>
      <c r="S79" s="49">
        <v>22</v>
      </c>
      <c r="T79" s="249" t="s">
        <v>48</v>
      </c>
    </row>
    <row r="80" spans="1:20" ht="11.1" customHeight="1" x14ac:dyDescent="0.2">
      <c r="A80" s="14" t="s">
        <v>49</v>
      </c>
      <c r="B80" s="49">
        <v>416</v>
      </c>
      <c r="C80" s="49" t="s">
        <v>3</v>
      </c>
      <c r="D80" s="49">
        <v>73</v>
      </c>
      <c r="E80" s="49" t="s">
        <v>3</v>
      </c>
      <c r="F80" s="49">
        <v>4</v>
      </c>
      <c r="G80" s="49">
        <v>2</v>
      </c>
      <c r="H80" s="49">
        <v>2</v>
      </c>
      <c r="I80" s="49">
        <v>260</v>
      </c>
      <c r="J80" s="49">
        <v>34</v>
      </c>
      <c r="K80" s="49">
        <v>12</v>
      </c>
      <c r="L80" s="49" t="s">
        <v>3</v>
      </c>
      <c r="M80" s="49" t="s">
        <v>3</v>
      </c>
      <c r="N80" s="49">
        <v>8</v>
      </c>
      <c r="O80" s="49" t="s">
        <v>3</v>
      </c>
      <c r="P80" s="49">
        <v>1</v>
      </c>
      <c r="Q80" s="49" t="s">
        <v>3</v>
      </c>
      <c r="R80" s="49">
        <v>6</v>
      </c>
      <c r="S80" s="49">
        <v>14</v>
      </c>
      <c r="T80" s="249" t="s">
        <v>49</v>
      </c>
    </row>
    <row r="81" spans="1:20" ht="11.1" customHeight="1" x14ac:dyDescent="0.2">
      <c r="A81" s="14" t="s">
        <v>50</v>
      </c>
      <c r="B81" s="49">
        <v>247</v>
      </c>
      <c r="C81" s="49" t="s">
        <v>3</v>
      </c>
      <c r="D81" s="49">
        <v>36</v>
      </c>
      <c r="E81" s="49">
        <v>1</v>
      </c>
      <c r="F81" s="49">
        <v>8</v>
      </c>
      <c r="G81" s="49">
        <v>1</v>
      </c>
      <c r="H81" s="49">
        <v>3</v>
      </c>
      <c r="I81" s="49">
        <v>176</v>
      </c>
      <c r="J81" s="49">
        <v>5</v>
      </c>
      <c r="K81" s="49">
        <v>3</v>
      </c>
      <c r="L81" s="49" t="s">
        <v>3</v>
      </c>
      <c r="M81" s="49" t="s">
        <v>3</v>
      </c>
      <c r="N81" s="49">
        <v>2</v>
      </c>
      <c r="O81" s="49" t="s">
        <v>3</v>
      </c>
      <c r="P81" s="49" t="s">
        <v>3</v>
      </c>
      <c r="Q81" s="49">
        <v>1</v>
      </c>
      <c r="R81" s="49">
        <v>5</v>
      </c>
      <c r="S81" s="49">
        <v>6</v>
      </c>
      <c r="T81" s="249" t="s">
        <v>50</v>
      </c>
    </row>
    <row r="82" spans="1:20" ht="11.1" customHeight="1" x14ac:dyDescent="0.2">
      <c r="A82" s="14" t="s">
        <v>51</v>
      </c>
      <c r="B82" s="49">
        <v>292</v>
      </c>
      <c r="C82" s="49">
        <v>2</v>
      </c>
      <c r="D82" s="49">
        <v>27</v>
      </c>
      <c r="E82" s="49" t="s">
        <v>3</v>
      </c>
      <c r="F82" s="49">
        <v>4</v>
      </c>
      <c r="G82" s="49">
        <v>1</v>
      </c>
      <c r="H82" s="49">
        <v>2</v>
      </c>
      <c r="I82" s="49">
        <v>217</v>
      </c>
      <c r="J82" s="49">
        <v>6</v>
      </c>
      <c r="K82" s="49">
        <v>7</v>
      </c>
      <c r="L82" s="49" t="s">
        <v>3</v>
      </c>
      <c r="M82" s="49">
        <v>1</v>
      </c>
      <c r="N82" s="49">
        <v>6</v>
      </c>
      <c r="O82" s="49" t="s">
        <v>3</v>
      </c>
      <c r="P82" s="49">
        <v>2</v>
      </c>
      <c r="Q82" s="49" t="s">
        <v>3</v>
      </c>
      <c r="R82" s="49">
        <v>3</v>
      </c>
      <c r="S82" s="49">
        <v>14</v>
      </c>
      <c r="T82" s="249" t="s">
        <v>51</v>
      </c>
    </row>
    <row r="83" spans="1:20" ht="11.1" customHeight="1" x14ac:dyDescent="0.2">
      <c r="A83" s="14" t="s">
        <v>52</v>
      </c>
      <c r="B83" s="49">
        <v>1030</v>
      </c>
      <c r="C83" s="49">
        <v>14</v>
      </c>
      <c r="D83" s="49">
        <v>208</v>
      </c>
      <c r="E83" s="49">
        <v>2</v>
      </c>
      <c r="F83" s="49">
        <v>36</v>
      </c>
      <c r="G83" s="49">
        <v>5</v>
      </c>
      <c r="H83" s="49">
        <v>9</v>
      </c>
      <c r="I83" s="49">
        <v>570</v>
      </c>
      <c r="J83" s="49">
        <v>41</v>
      </c>
      <c r="K83" s="49">
        <v>30</v>
      </c>
      <c r="L83" s="49" t="s">
        <v>3</v>
      </c>
      <c r="M83" s="49">
        <v>2</v>
      </c>
      <c r="N83" s="49">
        <v>48</v>
      </c>
      <c r="O83" s="49" t="s">
        <v>3</v>
      </c>
      <c r="P83" s="49">
        <v>4</v>
      </c>
      <c r="Q83" s="49" t="s">
        <v>3</v>
      </c>
      <c r="R83" s="49">
        <v>34</v>
      </c>
      <c r="S83" s="49">
        <v>27</v>
      </c>
      <c r="T83" s="249" t="s">
        <v>52</v>
      </c>
    </row>
    <row r="84" spans="1:20" ht="11.1" customHeight="1" x14ac:dyDescent="0.2">
      <c r="A84" s="14" t="s">
        <v>53</v>
      </c>
      <c r="B84" s="49">
        <v>228</v>
      </c>
      <c r="C84" s="49">
        <v>1</v>
      </c>
      <c r="D84" s="49">
        <v>38</v>
      </c>
      <c r="E84" s="49" t="s">
        <v>3</v>
      </c>
      <c r="F84" s="49">
        <v>2</v>
      </c>
      <c r="G84" s="49">
        <v>1</v>
      </c>
      <c r="H84" s="49">
        <v>5</v>
      </c>
      <c r="I84" s="49">
        <v>135</v>
      </c>
      <c r="J84" s="49">
        <v>21</v>
      </c>
      <c r="K84" s="49">
        <v>2</v>
      </c>
      <c r="L84" s="49" t="s">
        <v>3</v>
      </c>
      <c r="M84" s="49" t="s">
        <v>3</v>
      </c>
      <c r="N84" s="49">
        <v>5</v>
      </c>
      <c r="O84" s="49" t="s">
        <v>3</v>
      </c>
      <c r="P84" s="49" t="s">
        <v>3</v>
      </c>
      <c r="Q84" s="49">
        <v>1</v>
      </c>
      <c r="R84" s="49">
        <v>3</v>
      </c>
      <c r="S84" s="49">
        <v>14</v>
      </c>
      <c r="T84" s="249" t="s">
        <v>53</v>
      </c>
    </row>
    <row r="85" spans="1:20" ht="11.1" customHeight="1" x14ac:dyDescent="0.2">
      <c r="A85" s="14" t="s">
        <v>54</v>
      </c>
      <c r="B85" s="49">
        <v>154</v>
      </c>
      <c r="C85" s="49">
        <v>1</v>
      </c>
      <c r="D85" s="49">
        <v>25</v>
      </c>
      <c r="E85" s="49" t="s">
        <v>3</v>
      </c>
      <c r="F85" s="49">
        <v>5</v>
      </c>
      <c r="G85" s="49">
        <v>3</v>
      </c>
      <c r="H85" s="49" t="s">
        <v>3</v>
      </c>
      <c r="I85" s="49">
        <v>103</v>
      </c>
      <c r="J85" s="49">
        <v>5</v>
      </c>
      <c r="K85" s="49">
        <v>3</v>
      </c>
      <c r="L85" s="49" t="s">
        <v>3</v>
      </c>
      <c r="M85" s="49" t="s">
        <v>3</v>
      </c>
      <c r="N85" s="49">
        <v>2</v>
      </c>
      <c r="O85" s="49" t="s">
        <v>3</v>
      </c>
      <c r="P85" s="49" t="s">
        <v>3</v>
      </c>
      <c r="Q85" s="49">
        <v>2</v>
      </c>
      <c r="R85" s="49">
        <v>2</v>
      </c>
      <c r="S85" s="49">
        <v>3</v>
      </c>
      <c r="T85" s="249" t="s">
        <v>54</v>
      </c>
    </row>
    <row r="86" spans="1:20" ht="11.1" customHeight="1" x14ac:dyDescent="0.2">
      <c r="A86" s="14" t="s">
        <v>55</v>
      </c>
      <c r="B86" s="49">
        <v>1642</v>
      </c>
      <c r="C86" s="49">
        <v>11</v>
      </c>
      <c r="D86" s="49">
        <v>318</v>
      </c>
      <c r="E86" s="49">
        <v>1</v>
      </c>
      <c r="F86" s="49">
        <v>37</v>
      </c>
      <c r="G86" s="49">
        <v>9</v>
      </c>
      <c r="H86" s="49">
        <v>21</v>
      </c>
      <c r="I86" s="49">
        <v>990</v>
      </c>
      <c r="J86" s="49">
        <v>55</v>
      </c>
      <c r="K86" s="49">
        <v>40</v>
      </c>
      <c r="L86" s="49" t="s">
        <v>3</v>
      </c>
      <c r="M86" s="49">
        <v>1</v>
      </c>
      <c r="N86" s="49">
        <v>37</v>
      </c>
      <c r="O86" s="49" t="s">
        <v>3</v>
      </c>
      <c r="P86" s="49">
        <v>6</v>
      </c>
      <c r="Q86" s="49">
        <v>3</v>
      </c>
      <c r="R86" s="49">
        <v>42</v>
      </c>
      <c r="S86" s="49">
        <v>71</v>
      </c>
      <c r="T86" s="249" t="s">
        <v>55</v>
      </c>
    </row>
    <row r="87" spans="1:20" ht="18" customHeight="1" x14ac:dyDescent="0.2">
      <c r="A87" s="9" t="s">
        <v>222</v>
      </c>
      <c r="B87" s="49">
        <v>2793</v>
      </c>
      <c r="C87" s="49">
        <v>14</v>
      </c>
      <c r="D87" s="49">
        <v>500</v>
      </c>
      <c r="E87" s="49">
        <v>3</v>
      </c>
      <c r="F87" s="49">
        <v>38</v>
      </c>
      <c r="G87" s="49">
        <v>15</v>
      </c>
      <c r="H87" s="49">
        <v>22</v>
      </c>
      <c r="I87" s="49">
        <v>1744</v>
      </c>
      <c r="J87" s="49">
        <v>123</v>
      </c>
      <c r="K87" s="49">
        <v>67</v>
      </c>
      <c r="L87" s="49" t="s">
        <v>3</v>
      </c>
      <c r="M87" s="49">
        <v>4</v>
      </c>
      <c r="N87" s="49">
        <v>31</v>
      </c>
      <c r="O87" s="49" t="s">
        <v>3</v>
      </c>
      <c r="P87" s="49">
        <v>7</v>
      </c>
      <c r="Q87" s="49">
        <v>5</v>
      </c>
      <c r="R87" s="49">
        <v>113</v>
      </c>
      <c r="S87" s="49">
        <v>107</v>
      </c>
      <c r="T87" s="254" t="s">
        <v>222</v>
      </c>
    </row>
    <row r="88" spans="1:20" ht="11.1" customHeight="1" x14ac:dyDescent="0.2">
      <c r="A88" s="14" t="s">
        <v>56</v>
      </c>
      <c r="B88" s="49">
        <v>1301</v>
      </c>
      <c r="C88" s="49">
        <v>11</v>
      </c>
      <c r="D88" s="49">
        <v>266</v>
      </c>
      <c r="E88" s="49">
        <v>2</v>
      </c>
      <c r="F88" s="49">
        <v>20</v>
      </c>
      <c r="G88" s="49">
        <v>6</v>
      </c>
      <c r="H88" s="49">
        <v>8</v>
      </c>
      <c r="I88" s="49">
        <v>773</v>
      </c>
      <c r="J88" s="49">
        <v>65</v>
      </c>
      <c r="K88" s="49">
        <v>32</v>
      </c>
      <c r="L88" s="49" t="s">
        <v>3</v>
      </c>
      <c r="M88" s="49">
        <v>2</v>
      </c>
      <c r="N88" s="49">
        <v>15</v>
      </c>
      <c r="O88" s="49" t="s">
        <v>3</v>
      </c>
      <c r="P88" s="49">
        <v>5</v>
      </c>
      <c r="Q88" s="49">
        <v>5</v>
      </c>
      <c r="R88" s="49">
        <v>44</v>
      </c>
      <c r="S88" s="49">
        <v>47</v>
      </c>
      <c r="T88" s="249" t="s">
        <v>56</v>
      </c>
    </row>
    <row r="89" spans="1:20" ht="11.1" customHeight="1" x14ac:dyDescent="0.2">
      <c r="A89" s="14" t="s">
        <v>57</v>
      </c>
      <c r="B89" s="49">
        <v>237</v>
      </c>
      <c r="C89" s="49" t="s">
        <v>3</v>
      </c>
      <c r="D89" s="49">
        <v>47</v>
      </c>
      <c r="E89" s="49" t="s">
        <v>3</v>
      </c>
      <c r="F89" s="49">
        <v>4</v>
      </c>
      <c r="G89" s="49" t="s">
        <v>3</v>
      </c>
      <c r="H89" s="49">
        <v>5</v>
      </c>
      <c r="I89" s="49">
        <v>131</v>
      </c>
      <c r="J89" s="49">
        <v>14</v>
      </c>
      <c r="K89" s="49">
        <v>2</v>
      </c>
      <c r="L89" s="49" t="s">
        <v>3</v>
      </c>
      <c r="M89" s="49">
        <v>1</v>
      </c>
      <c r="N89" s="49">
        <v>4</v>
      </c>
      <c r="O89" s="49" t="s">
        <v>3</v>
      </c>
      <c r="P89" s="49">
        <v>1</v>
      </c>
      <c r="Q89" s="49" t="s">
        <v>3</v>
      </c>
      <c r="R89" s="49">
        <v>15</v>
      </c>
      <c r="S89" s="49">
        <v>13</v>
      </c>
      <c r="T89" s="249" t="s">
        <v>57</v>
      </c>
    </row>
    <row r="90" spans="1:20" ht="11.1" customHeight="1" x14ac:dyDescent="0.2">
      <c r="A90" s="14" t="s">
        <v>58</v>
      </c>
      <c r="B90" s="49">
        <v>268</v>
      </c>
      <c r="C90" s="49">
        <v>1</v>
      </c>
      <c r="D90" s="49">
        <v>30</v>
      </c>
      <c r="E90" s="49" t="s">
        <v>3</v>
      </c>
      <c r="F90" s="49">
        <v>4</v>
      </c>
      <c r="G90" s="49">
        <v>2</v>
      </c>
      <c r="H90" s="49" t="s">
        <v>3</v>
      </c>
      <c r="I90" s="49">
        <v>187</v>
      </c>
      <c r="J90" s="49">
        <v>9</v>
      </c>
      <c r="K90" s="49">
        <v>11</v>
      </c>
      <c r="L90" s="49" t="s">
        <v>3</v>
      </c>
      <c r="M90" s="49" t="s">
        <v>3</v>
      </c>
      <c r="N90" s="49">
        <v>3</v>
      </c>
      <c r="O90" s="49" t="s">
        <v>3</v>
      </c>
      <c r="P90" s="49" t="s">
        <v>3</v>
      </c>
      <c r="Q90" s="49" t="s">
        <v>3</v>
      </c>
      <c r="R90" s="49">
        <v>9</v>
      </c>
      <c r="S90" s="49">
        <v>12</v>
      </c>
      <c r="T90" s="249" t="s">
        <v>58</v>
      </c>
    </row>
    <row r="91" spans="1:20" ht="11.1" customHeight="1" x14ac:dyDescent="0.2">
      <c r="A91" s="14" t="s">
        <v>59</v>
      </c>
      <c r="B91" s="49">
        <v>287</v>
      </c>
      <c r="C91" s="49" t="s">
        <v>3</v>
      </c>
      <c r="D91" s="49">
        <v>42</v>
      </c>
      <c r="E91" s="49" t="s">
        <v>3</v>
      </c>
      <c r="F91" s="49">
        <v>5</v>
      </c>
      <c r="G91" s="49">
        <v>1</v>
      </c>
      <c r="H91" s="49">
        <v>3</v>
      </c>
      <c r="I91" s="49">
        <v>187</v>
      </c>
      <c r="J91" s="49">
        <v>8</v>
      </c>
      <c r="K91" s="49">
        <v>8</v>
      </c>
      <c r="L91" s="49" t="s">
        <v>3</v>
      </c>
      <c r="M91" s="49">
        <v>1</v>
      </c>
      <c r="N91" s="49" t="s">
        <v>3</v>
      </c>
      <c r="O91" s="49" t="s">
        <v>3</v>
      </c>
      <c r="P91" s="49" t="s">
        <v>3</v>
      </c>
      <c r="Q91" s="49" t="s">
        <v>3</v>
      </c>
      <c r="R91" s="49">
        <v>22</v>
      </c>
      <c r="S91" s="49">
        <v>10</v>
      </c>
      <c r="T91" s="249" t="s">
        <v>59</v>
      </c>
    </row>
    <row r="92" spans="1:20" ht="11.1" customHeight="1" x14ac:dyDescent="0.2">
      <c r="A92" s="14" t="s">
        <v>60</v>
      </c>
      <c r="B92" s="49">
        <v>212</v>
      </c>
      <c r="C92" s="49">
        <v>1</v>
      </c>
      <c r="D92" s="49">
        <v>32</v>
      </c>
      <c r="E92" s="49" t="s">
        <v>3</v>
      </c>
      <c r="F92" s="49">
        <v>3</v>
      </c>
      <c r="G92" s="49">
        <v>4</v>
      </c>
      <c r="H92" s="49">
        <v>2</v>
      </c>
      <c r="I92" s="49">
        <v>141</v>
      </c>
      <c r="J92" s="49">
        <v>6</v>
      </c>
      <c r="K92" s="49">
        <v>3</v>
      </c>
      <c r="L92" s="49" t="s">
        <v>3</v>
      </c>
      <c r="M92" s="49" t="s">
        <v>3</v>
      </c>
      <c r="N92" s="49">
        <v>1</v>
      </c>
      <c r="O92" s="49" t="s">
        <v>3</v>
      </c>
      <c r="P92" s="49" t="s">
        <v>3</v>
      </c>
      <c r="Q92" s="49" t="s">
        <v>3</v>
      </c>
      <c r="R92" s="49">
        <v>7</v>
      </c>
      <c r="S92" s="49">
        <v>12</v>
      </c>
      <c r="T92" s="249" t="s">
        <v>60</v>
      </c>
    </row>
    <row r="93" spans="1:20" ht="11.1" customHeight="1" x14ac:dyDescent="0.2">
      <c r="A93" s="14" t="s">
        <v>61</v>
      </c>
      <c r="B93" s="49">
        <v>488</v>
      </c>
      <c r="C93" s="49">
        <v>1</v>
      </c>
      <c r="D93" s="49">
        <v>83</v>
      </c>
      <c r="E93" s="49">
        <v>1</v>
      </c>
      <c r="F93" s="49">
        <v>2</v>
      </c>
      <c r="G93" s="49">
        <v>2</v>
      </c>
      <c r="H93" s="49">
        <v>4</v>
      </c>
      <c r="I93" s="49">
        <v>325</v>
      </c>
      <c r="J93" s="49">
        <v>21</v>
      </c>
      <c r="K93" s="49">
        <v>11</v>
      </c>
      <c r="L93" s="49" t="s">
        <v>3</v>
      </c>
      <c r="M93" s="49" t="s">
        <v>3</v>
      </c>
      <c r="N93" s="49">
        <v>8</v>
      </c>
      <c r="O93" s="49" t="s">
        <v>3</v>
      </c>
      <c r="P93" s="49">
        <v>1</v>
      </c>
      <c r="Q93" s="49" t="s">
        <v>3</v>
      </c>
      <c r="R93" s="49">
        <v>16</v>
      </c>
      <c r="S93" s="49">
        <v>13</v>
      </c>
      <c r="T93" s="249" t="s">
        <v>61</v>
      </c>
    </row>
    <row r="94" spans="1:20" ht="18" customHeight="1" x14ac:dyDescent="0.2">
      <c r="A94" s="9" t="s">
        <v>223</v>
      </c>
      <c r="B94" s="49">
        <v>2893</v>
      </c>
      <c r="C94" s="49">
        <v>14</v>
      </c>
      <c r="D94" s="49">
        <v>571</v>
      </c>
      <c r="E94" s="49">
        <v>8</v>
      </c>
      <c r="F94" s="49">
        <v>61</v>
      </c>
      <c r="G94" s="49">
        <v>18</v>
      </c>
      <c r="H94" s="49">
        <v>31</v>
      </c>
      <c r="I94" s="49">
        <v>1720</v>
      </c>
      <c r="J94" s="49">
        <v>93</v>
      </c>
      <c r="K94" s="49">
        <v>86</v>
      </c>
      <c r="L94" s="49">
        <v>3</v>
      </c>
      <c r="M94" s="49">
        <v>4</v>
      </c>
      <c r="N94" s="49">
        <v>67</v>
      </c>
      <c r="O94" s="49" t="s">
        <v>3</v>
      </c>
      <c r="P94" s="49">
        <v>13</v>
      </c>
      <c r="Q94" s="49">
        <v>4</v>
      </c>
      <c r="R94" s="49">
        <v>85</v>
      </c>
      <c r="S94" s="49">
        <v>115</v>
      </c>
      <c r="T94" s="254" t="s">
        <v>223</v>
      </c>
    </row>
    <row r="95" spans="1:20" ht="11.1" customHeight="1" x14ac:dyDescent="0.2">
      <c r="A95" s="14" t="s">
        <v>62</v>
      </c>
      <c r="B95" s="49">
        <v>670</v>
      </c>
      <c r="C95" s="49">
        <v>2</v>
      </c>
      <c r="D95" s="49">
        <v>131</v>
      </c>
      <c r="E95" s="49" t="s">
        <v>3</v>
      </c>
      <c r="F95" s="49">
        <v>16</v>
      </c>
      <c r="G95" s="49">
        <v>2</v>
      </c>
      <c r="H95" s="49">
        <v>6</v>
      </c>
      <c r="I95" s="49">
        <v>430</v>
      </c>
      <c r="J95" s="49">
        <v>16</v>
      </c>
      <c r="K95" s="49">
        <v>16</v>
      </c>
      <c r="L95" s="49" t="s">
        <v>3</v>
      </c>
      <c r="M95" s="49" t="s">
        <v>3</v>
      </c>
      <c r="N95" s="49">
        <v>11</v>
      </c>
      <c r="O95" s="49" t="s">
        <v>3</v>
      </c>
      <c r="P95" s="49">
        <v>1</v>
      </c>
      <c r="Q95" s="49">
        <v>1</v>
      </c>
      <c r="R95" s="49">
        <v>21</v>
      </c>
      <c r="S95" s="49">
        <v>17</v>
      </c>
      <c r="T95" s="249" t="s">
        <v>62</v>
      </c>
    </row>
    <row r="96" spans="1:20" ht="11.1" customHeight="1" x14ac:dyDescent="0.2">
      <c r="A96" s="14" t="s">
        <v>63</v>
      </c>
      <c r="B96" s="49">
        <v>1473</v>
      </c>
      <c r="C96" s="49">
        <v>7</v>
      </c>
      <c r="D96" s="49">
        <v>295</v>
      </c>
      <c r="E96" s="49">
        <v>7</v>
      </c>
      <c r="F96" s="49">
        <v>32</v>
      </c>
      <c r="G96" s="49">
        <v>9</v>
      </c>
      <c r="H96" s="49">
        <v>13</v>
      </c>
      <c r="I96" s="49">
        <v>856</v>
      </c>
      <c r="J96" s="49">
        <v>57</v>
      </c>
      <c r="K96" s="49">
        <v>49</v>
      </c>
      <c r="L96" s="49">
        <v>1</v>
      </c>
      <c r="M96" s="49">
        <v>2</v>
      </c>
      <c r="N96" s="49">
        <v>38</v>
      </c>
      <c r="O96" s="49" t="s">
        <v>3</v>
      </c>
      <c r="P96" s="49">
        <v>5</v>
      </c>
      <c r="Q96" s="49">
        <v>2</v>
      </c>
      <c r="R96" s="49">
        <v>35</v>
      </c>
      <c r="S96" s="49">
        <v>65</v>
      </c>
      <c r="T96" s="249" t="s">
        <v>63</v>
      </c>
    </row>
    <row r="97" spans="1:20" ht="11.1" customHeight="1" x14ac:dyDescent="0.2">
      <c r="A97" s="14" t="s">
        <v>64</v>
      </c>
      <c r="B97" s="49">
        <v>750</v>
      </c>
      <c r="C97" s="49">
        <v>5</v>
      </c>
      <c r="D97" s="49">
        <v>145</v>
      </c>
      <c r="E97" s="49">
        <v>1</v>
      </c>
      <c r="F97" s="49">
        <v>13</v>
      </c>
      <c r="G97" s="49">
        <v>7</v>
      </c>
      <c r="H97" s="49">
        <v>12</v>
      </c>
      <c r="I97" s="49">
        <v>434</v>
      </c>
      <c r="J97" s="49">
        <v>20</v>
      </c>
      <c r="K97" s="49">
        <v>21</v>
      </c>
      <c r="L97" s="49">
        <v>2</v>
      </c>
      <c r="M97" s="49">
        <v>2</v>
      </c>
      <c r="N97" s="49">
        <v>18</v>
      </c>
      <c r="O97" s="49" t="s">
        <v>3</v>
      </c>
      <c r="P97" s="49">
        <v>7</v>
      </c>
      <c r="Q97" s="49">
        <v>1</v>
      </c>
      <c r="R97" s="49">
        <v>29</v>
      </c>
      <c r="S97" s="49">
        <v>33</v>
      </c>
      <c r="T97" s="249" t="s">
        <v>64</v>
      </c>
    </row>
    <row r="98" spans="1:20" ht="18" customHeight="1" x14ac:dyDescent="0.2">
      <c r="A98" s="9" t="s">
        <v>224</v>
      </c>
      <c r="B98" s="49">
        <v>3178</v>
      </c>
      <c r="C98" s="49">
        <v>14</v>
      </c>
      <c r="D98" s="49">
        <v>528</v>
      </c>
      <c r="E98" s="49">
        <v>2</v>
      </c>
      <c r="F98" s="49">
        <v>69</v>
      </c>
      <c r="G98" s="49">
        <v>19</v>
      </c>
      <c r="H98" s="49">
        <v>37</v>
      </c>
      <c r="I98" s="49">
        <v>1912</v>
      </c>
      <c r="J98" s="49">
        <v>152</v>
      </c>
      <c r="K98" s="49">
        <v>103</v>
      </c>
      <c r="L98" s="49">
        <v>3</v>
      </c>
      <c r="M98" s="49">
        <v>2</v>
      </c>
      <c r="N98" s="49">
        <v>77</v>
      </c>
      <c r="O98" s="49" t="s">
        <v>3</v>
      </c>
      <c r="P98" s="49">
        <v>2</v>
      </c>
      <c r="Q98" s="49">
        <v>4</v>
      </c>
      <c r="R98" s="49">
        <v>146</v>
      </c>
      <c r="S98" s="49">
        <v>108</v>
      </c>
      <c r="T98" s="254" t="s">
        <v>224</v>
      </c>
    </row>
    <row r="99" spans="1:20" ht="9.9499999999999993" customHeight="1" x14ac:dyDescent="0.2">
      <c r="A99" s="14" t="s">
        <v>65</v>
      </c>
      <c r="B99" s="49">
        <v>352</v>
      </c>
      <c r="C99" s="49">
        <v>1</v>
      </c>
      <c r="D99" s="49">
        <v>62</v>
      </c>
      <c r="E99" s="49" t="s">
        <v>3</v>
      </c>
      <c r="F99" s="49">
        <v>4</v>
      </c>
      <c r="G99" s="49">
        <v>1</v>
      </c>
      <c r="H99" s="49">
        <v>4</v>
      </c>
      <c r="I99" s="49">
        <v>220</v>
      </c>
      <c r="J99" s="49">
        <v>19</v>
      </c>
      <c r="K99" s="49">
        <v>7</v>
      </c>
      <c r="L99" s="49" t="s">
        <v>3</v>
      </c>
      <c r="M99" s="49" t="s">
        <v>3</v>
      </c>
      <c r="N99" s="49">
        <v>3</v>
      </c>
      <c r="O99" s="49" t="s">
        <v>3</v>
      </c>
      <c r="P99" s="49" t="s">
        <v>3</v>
      </c>
      <c r="Q99" s="49" t="s">
        <v>3</v>
      </c>
      <c r="R99" s="49">
        <v>20</v>
      </c>
      <c r="S99" s="49">
        <v>11</v>
      </c>
      <c r="T99" s="249" t="s">
        <v>65</v>
      </c>
    </row>
    <row r="100" spans="1:20" ht="9.9499999999999993" customHeight="1" x14ac:dyDescent="0.2">
      <c r="A100" s="14" t="s">
        <v>66</v>
      </c>
      <c r="B100" s="49">
        <v>154</v>
      </c>
      <c r="C100" s="49" t="s">
        <v>3</v>
      </c>
      <c r="D100" s="49">
        <v>23</v>
      </c>
      <c r="E100" s="49">
        <v>1</v>
      </c>
      <c r="F100" s="49">
        <v>1</v>
      </c>
      <c r="G100" s="49" t="s">
        <v>3</v>
      </c>
      <c r="H100" s="49">
        <v>1</v>
      </c>
      <c r="I100" s="49">
        <v>103</v>
      </c>
      <c r="J100" s="49">
        <v>8</v>
      </c>
      <c r="K100" s="49">
        <v>5</v>
      </c>
      <c r="L100" s="49" t="s">
        <v>3</v>
      </c>
      <c r="M100" s="49" t="s">
        <v>3</v>
      </c>
      <c r="N100" s="49">
        <v>5</v>
      </c>
      <c r="O100" s="49" t="s">
        <v>3</v>
      </c>
      <c r="P100" s="49" t="s">
        <v>3</v>
      </c>
      <c r="Q100" s="49">
        <v>1</v>
      </c>
      <c r="R100" s="49">
        <v>1</v>
      </c>
      <c r="S100" s="49">
        <v>5</v>
      </c>
      <c r="T100" s="249" t="s">
        <v>66</v>
      </c>
    </row>
    <row r="101" spans="1:20" ht="9.9499999999999993" customHeight="1" x14ac:dyDescent="0.2">
      <c r="A101" s="14" t="s">
        <v>67</v>
      </c>
      <c r="B101" s="49">
        <v>187</v>
      </c>
      <c r="C101" s="49">
        <v>1</v>
      </c>
      <c r="D101" s="49">
        <v>29</v>
      </c>
      <c r="E101" s="49" t="s">
        <v>3</v>
      </c>
      <c r="F101" s="49">
        <v>7</v>
      </c>
      <c r="G101" s="49">
        <v>4</v>
      </c>
      <c r="H101" s="49" t="s">
        <v>3</v>
      </c>
      <c r="I101" s="49">
        <v>102</v>
      </c>
      <c r="J101" s="49">
        <v>4</v>
      </c>
      <c r="K101" s="49">
        <v>10</v>
      </c>
      <c r="L101" s="49">
        <v>1</v>
      </c>
      <c r="M101" s="49" t="s">
        <v>3</v>
      </c>
      <c r="N101" s="49">
        <v>14</v>
      </c>
      <c r="O101" s="49" t="s">
        <v>3</v>
      </c>
      <c r="P101" s="49">
        <v>1</v>
      </c>
      <c r="Q101" s="49" t="s">
        <v>3</v>
      </c>
      <c r="R101" s="49">
        <v>9</v>
      </c>
      <c r="S101" s="49">
        <v>5</v>
      </c>
      <c r="T101" s="249" t="s">
        <v>67</v>
      </c>
    </row>
    <row r="102" spans="1:20" ht="9.9499999999999993" customHeight="1" x14ac:dyDescent="0.2">
      <c r="A102" s="14" t="s">
        <v>68</v>
      </c>
      <c r="B102" s="49">
        <v>188</v>
      </c>
      <c r="C102" s="49" t="s">
        <v>3</v>
      </c>
      <c r="D102" s="49">
        <v>21</v>
      </c>
      <c r="E102" s="49" t="s">
        <v>3</v>
      </c>
      <c r="F102" s="49">
        <v>1</v>
      </c>
      <c r="G102" s="49">
        <v>1</v>
      </c>
      <c r="H102" s="49">
        <v>3</v>
      </c>
      <c r="I102" s="49">
        <v>137</v>
      </c>
      <c r="J102" s="49">
        <v>8</v>
      </c>
      <c r="K102" s="49">
        <v>5</v>
      </c>
      <c r="L102" s="49" t="s">
        <v>3</v>
      </c>
      <c r="M102" s="49" t="s">
        <v>3</v>
      </c>
      <c r="N102" s="49">
        <v>1</v>
      </c>
      <c r="O102" s="49" t="s">
        <v>3</v>
      </c>
      <c r="P102" s="49" t="s">
        <v>3</v>
      </c>
      <c r="Q102" s="49">
        <v>1</v>
      </c>
      <c r="R102" s="49">
        <v>2</v>
      </c>
      <c r="S102" s="49">
        <v>8</v>
      </c>
      <c r="T102" s="249" t="s">
        <v>68</v>
      </c>
    </row>
    <row r="103" spans="1:20" ht="9.9499999999999993" customHeight="1" x14ac:dyDescent="0.2">
      <c r="A103" s="14" t="s">
        <v>69</v>
      </c>
      <c r="B103" s="49">
        <v>349</v>
      </c>
      <c r="C103" s="49">
        <v>1</v>
      </c>
      <c r="D103" s="49">
        <v>57</v>
      </c>
      <c r="E103" s="49">
        <v>1</v>
      </c>
      <c r="F103" s="49">
        <v>3</v>
      </c>
      <c r="G103" s="49" t="s">
        <v>3</v>
      </c>
      <c r="H103" s="49">
        <v>1</v>
      </c>
      <c r="I103" s="49">
        <v>230</v>
      </c>
      <c r="J103" s="49">
        <v>18</v>
      </c>
      <c r="K103" s="49">
        <v>13</v>
      </c>
      <c r="L103" s="49" t="s">
        <v>3</v>
      </c>
      <c r="M103" s="49">
        <v>1</v>
      </c>
      <c r="N103" s="49">
        <v>5</v>
      </c>
      <c r="O103" s="49" t="s">
        <v>3</v>
      </c>
      <c r="P103" s="49" t="s">
        <v>3</v>
      </c>
      <c r="Q103" s="49" t="s">
        <v>3</v>
      </c>
      <c r="R103" s="49">
        <v>9</v>
      </c>
      <c r="S103" s="49">
        <v>10</v>
      </c>
      <c r="T103" s="249" t="s">
        <v>69</v>
      </c>
    </row>
    <row r="104" spans="1:20" ht="9.9499999999999993" customHeight="1" x14ac:dyDescent="0.2">
      <c r="A104" s="14" t="s">
        <v>70</v>
      </c>
      <c r="B104" s="49">
        <v>285</v>
      </c>
      <c r="C104" s="49" t="s">
        <v>3</v>
      </c>
      <c r="D104" s="49">
        <v>37</v>
      </c>
      <c r="E104" s="49" t="s">
        <v>3</v>
      </c>
      <c r="F104" s="49">
        <v>2</v>
      </c>
      <c r="G104" s="49">
        <v>2</v>
      </c>
      <c r="H104" s="49">
        <v>6</v>
      </c>
      <c r="I104" s="49">
        <v>189</v>
      </c>
      <c r="J104" s="49">
        <v>10</v>
      </c>
      <c r="K104" s="49">
        <v>7</v>
      </c>
      <c r="L104" s="49" t="s">
        <v>3</v>
      </c>
      <c r="M104" s="49" t="s">
        <v>3</v>
      </c>
      <c r="N104" s="49">
        <v>9</v>
      </c>
      <c r="O104" s="49" t="s">
        <v>3</v>
      </c>
      <c r="P104" s="49" t="s">
        <v>3</v>
      </c>
      <c r="Q104" s="49" t="s">
        <v>3</v>
      </c>
      <c r="R104" s="49">
        <v>13</v>
      </c>
      <c r="S104" s="49">
        <v>10</v>
      </c>
      <c r="T104" s="249" t="s">
        <v>70</v>
      </c>
    </row>
    <row r="105" spans="1:20" ht="9.9499999999999993" customHeight="1" x14ac:dyDescent="0.2">
      <c r="A105" s="14" t="s">
        <v>71</v>
      </c>
      <c r="B105" s="49">
        <v>614</v>
      </c>
      <c r="C105" s="49" t="s">
        <v>3</v>
      </c>
      <c r="D105" s="49">
        <v>81</v>
      </c>
      <c r="E105" s="49" t="s">
        <v>3</v>
      </c>
      <c r="F105" s="49">
        <v>9</v>
      </c>
      <c r="G105" s="49">
        <v>2</v>
      </c>
      <c r="H105" s="49">
        <v>5</v>
      </c>
      <c r="I105" s="49">
        <v>383</v>
      </c>
      <c r="J105" s="49">
        <v>34</v>
      </c>
      <c r="K105" s="49">
        <v>14</v>
      </c>
      <c r="L105" s="49" t="s">
        <v>3</v>
      </c>
      <c r="M105" s="49" t="s">
        <v>3</v>
      </c>
      <c r="N105" s="49">
        <v>15</v>
      </c>
      <c r="O105" s="49" t="s">
        <v>3</v>
      </c>
      <c r="P105" s="49" t="s">
        <v>3</v>
      </c>
      <c r="Q105" s="49" t="s">
        <v>3</v>
      </c>
      <c r="R105" s="49">
        <v>56</v>
      </c>
      <c r="S105" s="49">
        <v>15</v>
      </c>
      <c r="T105" s="249" t="s">
        <v>71</v>
      </c>
    </row>
    <row r="106" spans="1:20" ht="9.9499999999999993" customHeight="1" x14ac:dyDescent="0.2">
      <c r="A106" s="14" t="s">
        <v>72</v>
      </c>
      <c r="B106" s="49">
        <v>1049</v>
      </c>
      <c r="C106" s="49">
        <v>11</v>
      </c>
      <c r="D106" s="49">
        <v>218</v>
      </c>
      <c r="E106" s="49" t="s">
        <v>3</v>
      </c>
      <c r="F106" s="49">
        <v>42</v>
      </c>
      <c r="G106" s="49">
        <v>9</v>
      </c>
      <c r="H106" s="49">
        <v>17</v>
      </c>
      <c r="I106" s="49">
        <v>548</v>
      </c>
      <c r="J106" s="49">
        <v>51</v>
      </c>
      <c r="K106" s="49">
        <v>42</v>
      </c>
      <c r="L106" s="49">
        <v>2</v>
      </c>
      <c r="M106" s="49">
        <v>1</v>
      </c>
      <c r="N106" s="49">
        <v>25</v>
      </c>
      <c r="O106" s="49" t="s">
        <v>3</v>
      </c>
      <c r="P106" s="49">
        <v>1</v>
      </c>
      <c r="Q106" s="49">
        <v>2</v>
      </c>
      <c r="R106" s="49">
        <v>36</v>
      </c>
      <c r="S106" s="49">
        <v>44</v>
      </c>
      <c r="T106" s="249" t="s">
        <v>72</v>
      </c>
    </row>
    <row r="107" spans="1:20" ht="18" customHeight="1" x14ac:dyDescent="0.2">
      <c r="A107" s="9" t="s">
        <v>225</v>
      </c>
      <c r="B107" s="49">
        <v>4072</v>
      </c>
      <c r="C107" s="49">
        <v>13</v>
      </c>
      <c r="D107" s="49">
        <v>728</v>
      </c>
      <c r="E107" s="49">
        <v>10</v>
      </c>
      <c r="F107" s="49">
        <v>81</v>
      </c>
      <c r="G107" s="49">
        <v>26</v>
      </c>
      <c r="H107" s="49">
        <v>22</v>
      </c>
      <c r="I107" s="49">
        <v>2477</v>
      </c>
      <c r="J107" s="49">
        <v>205</v>
      </c>
      <c r="K107" s="49">
        <v>151</v>
      </c>
      <c r="L107" s="49">
        <v>6</v>
      </c>
      <c r="M107" s="49">
        <v>5</v>
      </c>
      <c r="N107" s="49">
        <v>93</v>
      </c>
      <c r="O107" s="49" t="s">
        <v>3</v>
      </c>
      <c r="P107" s="49">
        <v>26</v>
      </c>
      <c r="Q107" s="49">
        <v>4</v>
      </c>
      <c r="R107" s="49">
        <v>102</v>
      </c>
      <c r="S107" s="49">
        <v>123</v>
      </c>
      <c r="T107" s="254" t="s">
        <v>225</v>
      </c>
    </row>
    <row r="108" spans="1:20" ht="9.9499999999999993" customHeight="1" x14ac:dyDescent="0.2">
      <c r="A108" s="14" t="s">
        <v>73</v>
      </c>
      <c r="B108" s="49">
        <v>635</v>
      </c>
      <c r="C108" s="49">
        <v>3</v>
      </c>
      <c r="D108" s="49">
        <v>103</v>
      </c>
      <c r="E108" s="49">
        <v>2</v>
      </c>
      <c r="F108" s="49">
        <v>10</v>
      </c>
      <c r="G108" s="49">
        <v>10</v>
      </c>
      <c r="H108" s="49">
        <v>3</v>
      </c>
      <c r="I108" s="49">
        <v>395</v>
      </c>
      <c r="J108" s="49">
        <v>30</v>
      </c>
      <c r="K108" s="49">
        <v>20</v>
      </c>
      <c r="L108" s="49">
        <v>3</v>
      </c>
      <c r="M108" s="49">
        <v>2</v>
      </c>
      <c r="N108" s="49">
        <v>23</v>
      </c>
      <c r="O108" s="49" t="s">
        <v>3</v>
      </c>
      <c r="P108" s="49">
        <v>3</v>
      </c>
      <c r="Q108" s="49" t="s">
        <v>3</v>
      </c>
      <c r="R108" s="49">
        <v>8</v>
      </c>
      <c r="S108" s="49">
        <v>20</v>
      </c>
      <c r="T108" s="249" t="s">
        <v>73</v>
      </c>
    </row>
    <row r="109" spans="1:20" ht="9.9499999999999993" customHeight="1" x14ac:dyDescent="0.2">
      <c r="A109" s="14" t="s">
        <v>74</v>
      </c>
      <c r="B109" s="49">
        <v>172</v>
      </c>
      <c r="C109" s="49" t="s">
        <v>3</v>
      </c>
      <c r="D109" s="49">
        <v>25</v>
      </c>
      <c r="E109" s="49" t="s">
        <v>3</v>
      </c>
      <c r="F109" s="49">
        <v>2</v>
      </c>
      <c r="G109" s="49" t="s">
        <v>3</v>
      </c>
      <c r="H109" s="49">
        <v>3</v>
      </c>
      <c r="I109" s="49">
        <v>115</v>
      </c>
      <c r="J109" s="49">
        <v>14</v>
      </c>
      <c r="K109" s="49">
        <v>6</v>
      </c>
      <c r="L109" s="49">
        <v>1</v>
      </c>
      <c r="M109" s="49" t="s">
        <v>3</v>
      </c>
      <c r="N109" s="49">
        <v>2</v>
      </c>
      <c r="O109" s="49" t="s">
        <v>3</v>
      </c>
      <c r="P109" s="49" t="s">
        <v>3</v>
      </c>
      <c r="Q109" s="49" t="s">
        <v>3</v>
      </c>
      <c r="R109" s="49">
        <v>2</v>
      </c>
      <c r="S109" s="49">
        <v>2</v>
      </c>
      <c r="T109" s="249" t="s">
        <v>74</v>
      </c>
    </row>
    <row r="110" spans="1:20" ht="9.9499999999999993" customHeight="1" x14ac:dyDescent="0.2">
      <c r="A110" s="14" t="s">
        <v>75</v>
      </c>
      <c r="B110" s="49">
        <v>269</v>
      </c>
      <c r="C110" s="49" t="s">
        <v>3</v>
      </c>
      <c r="D110" s="49">
        <v>44</v>
      </c>
      <c r="E110" s="49" t="s">
        <v>3</v>
      </c>
      <c r="F110" s="49">
        <v>4</v>
      </c>
      <c r="G110" s="49">
        <v>3</v>
      </c>
      <c r="H110" s="49">
        <v>1</v>
      </c>
      <c r="I110" s="49">
        <v>170</v>
      </c>
      <c r="J110" s="49">
        <v>12</v>
      </c>
      <c r="K110" s="49">
        <v>11</v>
      </c>
      <c r="L110" s="49" t="s">
        <v>3</v>
      </c>
      <c r="M110" s="49" t="s">
        <v>3</v>
      </c>
      <c r="N110" s="49">
        <v>5</v>
      </c>
      <c r="O110" s="49" t="s">
        <v>3</v>
      </c>
      <c r="P110" s="49">
        <v>2</v>
      </c>
      <c r="Q110" s="49" t="s">
        <v>3</v>
      </c>
      <c r="R110" s="49">
        <v>8</v>
      </c>
      <c r="S110" s="49">
        <v>9</v>
      </c>
      <c r="T110" s="249" t="s">
        <v>75</v>
      </c>
    </row>
    <row r="111" spans="1:20" ht="9.9499999999999993" customHeight="1" x14ac:dyDescent="0.2">
      <c r="A111" s="14" t="s">
        <v>226</v>
      </c>
      <c r="B111" s="49">
        <v>2226</v>
      </c>
      <c r="C111" s="49">
        <v>6</v>
      </c>
      <c r="D111" s="49">
        <v>427</v>
      </c>
      <c r="E111" s="49">
        <v>6</v>
      </c>
      <c r="F111" s="49">
        <v>44</v>
      </c>
      <c r="G111" s="49">
        <v>8</v>
      </c>
      <c r="H111" s="49">
        <v>12</v>
      </c>
      <c r="I111" s="49">
        <v>1329</v>
      </c>
      <c r="J111" s="49">
        <v>105</v>
      </c>
      <c r="K111" s="49">
        <v>82</v>
      </c>
      <c r="L111" s="49">
        <v>2</v>
      </c>
      <c r="M111" s="49">
        <v>1</v>
      </c>
      <c r="N111" s="49">
        <v>48</v>
      </c>
      <c r="O111" s="49" t="s">
        <v>3</v>
      </c>
      <c r="P111" s="49">
        <v>19</v>
      </c>
      <c r="Q111" s="49">
        <v>4</v>
      </c>
      <c r="R111" s="49">
        <v>59</v>
      </c>
      <c r="S111" s="49">
        <v>74</v>
      </c>
      <c r="T111" s="249" t="s">
        <v>226</v>
      </c>
    </row>
    <row r="112" spans="1:20" ht="9.9499999999999993" customHeight="1" x14ac:dyDescent="0.2">
      <c r="A112" s="14" t="s">
        <v>76</v>
      </c>
      <c r="B112" s="49">
        <v>129</v>
      </c>
      <c r="C112" s="49">
        <v>1</v>
      </c>
      <c r="D112" s="49">
        <v>25</v>
      </c>
      <c r="E112" s="49">
        <v>1</v>
      </c>
      <c r="F112" s="49">
        <v>2</v>
      </c>
      <c r="G112" s="49">
        <v>1</v>
      </c>
      <c r="H112" s="49">
        <v>1</v>
      </c>
      <c r="I112" s="49">
        <v>75</v>
      </c>
      <c r="J112" s="49">
        <v>9</v>
      </c>
      <c r="K112" s="49">
        <v>1</v>
      </c>
      <c r="L112" s="49" t="s">
        <v>3</v>
      </c>
      <c r="M112" s="49">
        <v>1</v>
      </c>
      <c r="N112" s="49">
        <v>7</v>
      </c>
      <c r="O112" s="49" t="s">
        <v>3</v>
      </c>
      <c r="P112" s="49" t="s">
        <v>3</v>
      </c>
      <c r="Q112" s="49" t="s">
        <v>3</v>
      </c>
      <c r="R112" s="49" t="s">
        <v>3</v>
      </c>
      <c r="S112" s="49">
        <v>5</v>
      </c>
      <c r="T112" s="249" t="s">
        <v>76</v>
      </c>
    </row>
    <row r="113" spans="1:20" ht="9.9499999999999993" customHeight="1" x14ac:dyDescent="0.2">
      <c r="A113" s="14" t="s">
        <v>77</v>
      </c>
      <c r="B113" s="49">
        <v>264</v>
      </c>
      <c r="C113" s="49">
        <v>2</v>
      </c>
      <c r="D113" s="49">
        <v>46</v>
      </c>
      <c r="E113" s="49" t="s">
        <v>3</v>
      </c>
      <c r="F113" s="49">
        <v>12</v>
      </c>
      <c r="G113" s="49">
        <v>3</v>
      </c>
      <c r="H113" s="49" t="s">
        <v>3</v>
      </c>
      <c r="I113" s="49">
        <v>168</v>
      </c>
      <c r="J113" s="49">
        <v>9</v>
      </c>
      <c r="K113" s="49">
        <v>10</v>
      </c>
      <c r="L113" s="49" t="s">
        <v>3</v>
      </c>
      <c r="M113" s="49" t="s">
        <v>3</v>
      </c>
      <c r="N113" s="49">
        <v>1</v>
      </c>
      <c r="O113" s="49" t="s">
        <v>3</v>
      </c>
      <c r="P113" s="49" t="s">
        <v>3</v>
      </c>
      <c r="Q113" s="49" t="s">
        <v>3</v>
      </c>
      <c r="R113" s="49">
        <v>9</v>
      </c>
      <c r="S113" s="49">
        <v>4</v>
      </c>
      <c r="T113" s="249" t="s">
        <v>77</v>
      </c>
    </row>
    <row r="114" spans="1:20" ht="9.9499999999999993" customHeight="1" x14ac:dyDescent="0.2">
      <c r="A114" s="14" t="s">
        <v>78</v>
      </c>
      <c r="B114" s="49">
        <v>377</v>
      </c>
      <c r="C114" s="49">
        <v>1</v>
      </c>
      <c r="D114" s="49">
        <v>58</v>
      </c>
      <c r="E114" s="49">
        <v>1</v>
      </c>
      <c r="F114" s="49">
        <v>7</v>
      </c>
      <c r="G114" s="49">
        <v>1</v>
      </c>
      <c r="H114" s="49">
        <v>2</v>
      </c>
      <c r="I114" s="49">
        <v>225</v>
      </c>
      <c r="J114" s="49">
        <v>26</v>
      </c>
      <c r="K114" s="49">
        <v>21</v>
      </c>
      <c r="L114" s="49" t="s">
        <v>3</v>
      </c>
      <c r="M114" s="49">
        <v>1</v>
      </c>
      <c r="N114" s="49">
        <v>7</v>
      </c>
      <c r="O114" s="49" t="s">
        <v>3</v>
      </c>
      <c r="P114" s="49">
        <v>2</v>
      </c>
      <c r="Q114" s="49" t="s">
        <v>3</v>
      </c>
      <c r="R114" s="49">
        <v>16</v>
      </c>
      <c r="S114" s="49">
        <v>9</v>
      </c>
      <c r="T114" s="249" t="s">
        <v>78</v>
      </c>
    </row>
    <row r="115" spans="1:20" ht="18" customHeight="1" x14ac:dyDescent="0.2">
      <c r="A115" s="9" t="s">
        <v>227</v>
      </c>
      <c r="B115" s="49">
        <v>3608</v>
      </c>
      <c r="C115" s="49">
        <v>15</v>
      </c>
      <c r="D115" s="49">
        <v>631</v>
      </c>
      <c r="E115" s="49">
        <v>3</v>
      </c>
      <c r="F115" s="49">
        <v>106</v>
      </c>
      <c r="G115" s="49">
        <v>7</v>
      </c>
      <c r="H115" s="49">
        <v>25</v>
      </c>
      <c r="I115" s="49">
        <v>2189</v>
      </c>
      <c r="J115" s="49">
        <v>125</v>
      </c>
      <c r="K115" s="49">
        <v>113</v>
      </c>
      <c r="L115" s="49" t="s">
        <v>3</v>
      </c>
      <c r="M115" s="49">
        <v>4</v>
      </c>
      <c r="N115" s="49">
        <v>107</v>
      </c>
      <c r="O115" s="49">
        <v>1</v>
      </c>
      <c r="P115" s="49">
        <v>10</v>
      </c>
      <c r="Q115" s="49">
        <v>3</v>
      </c>
      <c r="R115" s="49">
        <v>147</v>
      </c>
      <c r="S115" s="49">
        <v>122</v>
      </c>
      <c r="T115" s="254" t="s">
        <v>227</v>
      </c>
    </row>
    <row r="116" spans="1:20" ht="9.9499999999999993" customHeight="1" x14ac:dyDescent="0.2">
      <c r="A116" s="14" t="s">
        <v>79</v>
      </c>
      <c r="B116" s="49">
        <v>476</v>
      </c>
      <c r="C116" s="49" t="s">
        <v>3</v>
      </c>
      <c r="D116" s="49">
        <v>74</v>
      </c>
      <c r="E116" s="49" t="s">
        <v>3</v>
      </c>
      <c r="F116" s="49">
        <v>13</v>
      </c>
      <c r="G116" s="49">
        <v>1</v>
      </c>
      <c r="H116" s="49">
        <v>2</v>
      </c>
      <c r="I116" s="49">
        <v>313</v>
      </c>
      <c r="J116" s="49">
        <v>20</v>
      </c>
      <c r="K116" s="49">
        <v>11</v>
      </c>
      <c r="L116" s="49" t="s">
        <v>3</v>
      </c>
      <c r="M116" s="49">
        <v>1</v>
      </c>
      <c r="N116" s="49">
        <v>8</v>
      </c>
      <c r="O116" s="49" t="s">
        <v>3</v>
      </c>
      <c r="P116" s="49">
        <v>1</v>
      </c>
      <c r="Q116" s="49" t="s">
        <v>3</v>
      </c>
      <c r="R116" s="49">
        <v>17</v>
      </c>
      <c r="S116" s="49">
        <v>15</v>
      </c>
      <c r="T116" s="249" t="s">
        <v>79</v>
      </c>
    </row>
    <row r="117" spans="1:20" ht="9.9499999999999993" customHeight="1" x14ac:dyDescent="0.2">
      <c r="A117" s="14" t="s">
        <v>80</v>
      </c>
      <c r="B117" s="49">
        <v>1013</v>
      </c>
      <c r="C117" s="49">
        <v>8</v>
      </c>
      <c r="D117" s="49">
        <v>193</v>
      </c>
      <c r="E117" s="49" t="s">
        <v>3</v>
      </c>
      <c r="F117" s="49">
        <v>38</v>
      </c>
      <c r="G117" s="49">
        <v>2</v>
      </c>
      <c r="H117" s="49">
        <v>12</v>
      </c>
      <c r="I117" s="49">
        <v>558</v>
      </c>
      <c r="J117" s="49">
        <v>38</v>
      </c>
      <c r="K117" s="49">
        <v>34</v>
      </c>
      <c r="L117" s="49" t="s">
        <v>3</v>
      </c>
      <c r="M117" s="49">
        <v>2</v>
      </c>
      <c r="N117" s="49">
        <v>46</v>
      </c>
      <c r="O117" s="49" t="s">
        <v>3</v>
      </c>
      <c r="P117" s="49">
        <v>3</v>
      </c>
      <c r="Q117" s="49">
        <v>2</v>
      </c>
      <c r="R117" s="49">
        <v>47</v>
      </c>
      <c r="S117" s="49">
        <v>30</v>
      </c>
      <c r="T117" s="249" t="s">
        <v>80</v>
      </c>
    </row>
    <row r="118" spans="1:20" ht="9.9499999999999993" customHeight="1" x14ac:dyDescent="0.2">
      <c r="A118" s="14" t="s">
        <v>81</v>
      </c>
      <c r="B118" s="49">
        <v>854</v>
      </c>
      <c r="C118" s="49">
        <v>3</v>
      </c>
      <c r="D118" s="49">
        <v>168</v>
      </c>
      <c r="E118" s="49">
        <v>2</v>
      </c>
      <c r="F118" s="49">
        <v>27</v>
      </c>
      <c r="G118" s="49">
        <v>4</v>
      </c>
      <c r="H118" s="49">
        <v>7</v>
      </c>
      <c r="I118" s="49">
        <v>484</v>
      </c>
      <c r="J118" s="49">
        <v>33</v>
      </c>
      <c r="K118" s="49">
        <v>23</v>
      </c>
      <c r="L118" s="49" t="s">
        <v>3</v>
      </c>
      <c r="M118" s="49" t="s">
        <v>3</v>
      </c>
      <c r="N118" s="49">
        <v>25</v>
      </c>
      <c r="O118" s="49" t="s">
        <v>3</v>
      </c>
      <c r="P118" s="49">
        <v>2</v>
      </c>
      <c r="Q118" s="49">
        <v>1</v>
      </c>
      <c r="R118" s="49">
        <v>43</v>
      </c>
      <c r="S118" s="49">
        <v>32</v>
      </c>
      <c r="T118" s="249" t="s">
        <v>81</v>
      </c>
    </row>
    <row r="119" spans="1:20" ht="9.9499999999999993" customHeight="1" x14ac:dyDescent="0.2">
      <c r="A119" s="14" t="s">
        <v>82</v>
      </c>
      <c r="B119" s="49">
        <v>255</v>
      </c>
      <c r="C119" s="49">
        <v>2</v>
      </c>
      <c r="D119" s="49">
        <v>38</v>
      </c>
      <c r="E119" s="49">
        <v>1</v>
      </c>
      <c r="F119" s="49">
        <v>5</v>
      </c>
      <c r="G119" s="49" t="s">
        <v>3</v>
      </c>
      <c r="H119" s="49">
        <v>2</v>
      </c>
      <c r="I119" s="49">
        <v>164</v>
      </c>
      <c r="J119" s="49">
        <v>8</v>
      </c>
      <c r="K119" s="49">
        <v>5</v>
      </c>
      <c r="L119" s="49" t="s">
        <v>3</v>
      </c>
      <c r="M119" s="49" t="s">
        <v>3</v>
      </c>
      <c r="N119" s="49">
        <v>6</v>
      </c>
      <c r="O119" s="49">
        <v>1</v>
      </c>
      <c r="P119" s="49">
        <v>1</v>
      </c>
      <c r="Q119" s="49" t="s">
        <v>3</v>
      </c>
      <c r="R119" s="49">
        <v>12</v>
      </c>
      <c r="S119" s="49">
        <v>10</v>
      </c>
      <c r="T119" s="249" t="s">
        <v>82</v>
      </c>
    </row>
    <row r="120" spans="1:20" ht="9.9499999999999993" customHeight="1" x14ac:dyDescent="0.2">
      <c r="A120" s="14" t="s">
        <v>83</v>
      </c>
      <c r="B120" s="49">
        <v>461</v>
      </c>
      <c r="C120" s="49" t="s">
        <v>3</v>
      </c>
      <c r="D120" s="49">
        <v>74</v>
      </c>
      <c r="E120" s="49" t="s">
        <v>3</v>
      </c>
      <c r="F120" s="49">
        <v>4</v>
      </c>
      <c r="G120" s="49" t="s">
        <v>3</v>
      </c>
      <c r="H120" s="49" t="s">
        <v>3</v>
      </c>
      <c r="I120" s="49">
        <v>309</v>
      </c>
      <c r="J120" s="49">
        <v>7</v>
      </c>
      <c r="K120" s="49">
        <v>14</v>
      </c>
      <c r="L120" s="49" t="s">
        <v>3</v>
      </c>
      <c r="M120" s="49">
        <v>1</v>
      </c>
      <c r="N120" s="49">
        <v>13</v>
      </c>
      <c r="O120" s="49" t="s">
        <v>3</v>
      </c>
      <c r="P120" s="49" t="s">
        <v>3</v>
      </c>
      <c r="Q120" s="49" t="s">
        <v>3</v>
      </c>
      <c r="R120" s="49">
        <v>15</v>
      </c>
      <c r="S120" s="49">
        <v>24</v>
      </c>
      <c r="T120" s="249" t="s">
        <v>83</v>
      </c>
    </row>
    <row r="121" spans="1:20" ht="9.9499999999999993" customHeight="1" x14ac:dyDescent="0.2">
      <c r="A121" s="14" t="s">
        <v>84</v>
      </c>
      <c r="B121" s="49">
        <v>549</v>
      </c>
      <c r="C121" s="49">
        <v>2</v>
      </c>
      <c r="D121" s="49">
        <v>84</v>
      </c>
      <c r="E121" s="49" t="s">
        <v>3</v>
      </c>
      <c r="F121" s="49">
        <v>19</v>
      </c>
      <c r="G121" s="49" t="s">
        <v>3</v>
      </c>
      <c r="H121" s="49">
        <v>2</v>
      </c>
      <c r="I121" s="49">
        <v>361</v>
      </c>
      <c r="J121" s="49">
        <v>19</v>
      </c>
      <c r="K121" s="49">
        <v>26</v>
      </c>
      <c r="L121" s="49" t="s">
        <v>3</v>
      </c>
      <c r="M121" s="49" t="s">
        <v>3</v>
      </c>
      <c r="N121" s="49">
        <v>9</v>
      </c>
      <c r="O121" s="49" t="s">
        <v>3</v>
      </c>
      <c r="P121" s="49">
        <v>3</v>
      </c>
      <c r="Q121" s="49" t="s">
        <v>3</v>
      </c>
      <c r="R121" s="49">
        <v>13</v>
      </c>
      <c r="S121" s="49">
        <v>11</v>
      </c>
      <c r="T121" s="249" t="s">
        <v>84</v>
      </c>
    </row>
    <row r="122" spans="1:20" ht="18" customHeight="1" x14ac:dyDescent="0.2">
      <c r="A122" s="9" t="s">
        <v>228</v>
      </c>
      <c r="B122" s="49">
        <v>2230</v>
      </c>
      <c r="C122" s="49">
        <v>15</v>
      </c>
      <c r="D122" s="49">
        <v>422</v>
      </c>
      <c r="E122" s="49">
        <v>3</v>
      </c>
      <c r="F122" s="49">
        <v>48</v>
      </c>
      <c r="G122" s="49">
        <v>16</v>
      </c>
      <c r="H122" s="49">
        <v>22</v>
      </c>
      <c r="I122" s="49">
        <v>1234</v>
      </c>
      <c r="J122" s="49">
        <v>80</v>
      </c>
      <c r="K122" s="49">
        <v>51</v>
      </c>
      <c r="L122" s="49">
        <v>1</v>
      </c>
      <c r="M122" s="49">
        <v>2</v>
      </c>
      <c r="N122" s="49">
        <v>39</v>
      </c>
      <c r="O122" s="49" t="s">
        <v>3</v>
      </c>
      <c r="P122" s="49">
        <v>6</v>
      </c>
      <c r="Q122" s="49">
        <v>4</v>
      </c>
      <c r="R122" s="49">
        <v>206</v>
      </c>
      <c r="S122" s="49">
        <v>81</v>
      </c>
      <c r="T122" s="254" t="s">
        <v>228</v>
      </c>
    </row>
    <row r="123" spans="1:20" ht="9.9499999999999993" customHeight="1" x14ac:dyDescent="0.2">
      <c r="A123" s="14" t="s">
        <v>85</v>
      </c>
      <c r="B123" s="49">
        <v>742</v>
      </c>
      <c r="C123" s="49">
        <v>4</v>
      </c>
      <c r="D123" s="49">
        <v>166</v>
      </c>
      <c r="E123" s="49" t="s">
        <v>3</v>
      </c>
      <c r="F123" s="49">
        <v>20</v>
      </c>
      <c r="G123" s="49">
        <v>10</v>
      </c>
      <c r="H123" s="49">
        <v>8</v>
      </c>
      <c r="I123" s="49">
        <v>407</v>
      </c>
      <c r="J123" s="49">
        <v>24</v>
      </c>
      <c r="K123" s="49">
        <v>17</v>
      </c>
      <c r="L123" s="49">
        <v>1</v>
      </c>
      <c r="M123" s="49">
        <v>1</v>
      </c>
      <c r="N123" s="49">
        <v>13</v>
      </c>
      <c r="O123" s="49" t="s">
        <v>3</v>
      </c>
      <c r="P123" s="49">
        <v>5</v>
      </c>
      <c r="Q123" s="49">
        <v>3</v>
      </c>
      <c r="R123" s="49">
        <v>37</v>
      </c>
      <c r="S123" s="49">
        <v>26</v>
      </c>
      <c r="T123" s="249" t="s">
        <v>85</v>
      </c>
    </row>
    <row r="124" spans="1:20" ht="9.9499999999999993" customHeight="1" x14ac:dyDescent="0.2">
      <c r="A124" s="14" t="s">
        <v>86</v>
      </c>
      <c r="B124" s="49">
        <v>391</v>
      </c>
      <c r="C124" s="49">
        <v>2</v>
      </c>
      <c r="D124" s="49">
        <v>73</v>
      </c>
      <c r="E124" s="49" t="s">
        <v>3</v>
      </c>
      <c r="F124" s="49">
        <v>9</v>
      </c>
      <c r="G124" s="49" t="s">
        <v>3</v>
      </c>
      <c r="H124" s="49">
        <v>3</v>
      </c>
      <c r="I124" s="49">
        <v>226</v>
      </c>
      <c r="J124" s="49">
        <v>26</v>
      </c>
      <c r="K124" s="49">
        <v>10</v>
      </c>
      <c r="L124" s="49" t="s">
        <v>3</v>
      </c>
      <c r="M124" s="49" t="s">
        <v>3</v>
      </c>
      <c r="N124" s="49">
        <v>4</v>
      </c>
      <c r="O124" s="49" t="s">
        <v>3</v>
      </c>
      <c r="P124" s="49">
        <v>1</v>
      </c>
      <c r="Q124" s="49" t="s">
        <v>3</v>
      </c>
      <c r="R124" s="49">
        <v>13</v>
      </c>
      <c r="S124" s="49">
        <v>24</v>
      </c>
      <c r="T124" s="249" t="s">
        <v>86</v>
      </c>
    </row>
    <row r="125" spans="1:20" ht="9.9499999999999993" customHeight="1" x14ac:dyDescent="0.2">
      <c r="A125" s="14" t="s">
        <v>87</v>
      </c>
      <c r="B125" s="49">
        <v>284</v>
      </c>
      <c r="C125" s="49">
        <v>4</v>
      </c>
      <c r="D125" s="49">
        <v>56</v>
      </c>
      <c r="E125" s="49">
        <v>2</v>
      </c>
      <c r="F125" s="49">
        <v>3</v>
      </c>
      <c r="G125" s="49" t="s">
        <v>3</v>
      </c>
      <c r="H125" s="49">
        <v>1</v>
      </c>
      <c r="I125" s="49">
        <v>168</v>
      </c>
      <c r="J125" s="49">
        <v>13</v>
      </c>
      <c r="K125" s="49">
        <v>7</v>
      </c>
      <c r="L125" s="49" t="s">
        <v>3</v>
      </c>
      <c r="M125" s="49" t="s">
        <v>3</v>
      </c>
      <c r="N125" s="49">
        <v>4</v>
      </c>
      <c r="O125" s="49" t="s">
        <v>3</v>
      </c>
      <c r="P125" s="49" t="s">
        <v>3</v>
      </c>
      <c r="Q125" s="49" t="s">
        <v>3</v>
      </c>
      <c r="R125" s="49">
        <v>10</v>
      </c>
      <c r="S125" s="49">
        <v>16</v>
      </c>
      <c r="T125" s="249" t="s">
        <v>87</v>
      </c>
    </row>
    <row r="126" spans="1:20" ht="9.9499999999999993" customHeight="1" x14ac:dyDescent="0.2">
      <c r="A126" s="14" t="s">
        <v>88</v>
      </c>
      <c r="B126" s="49">
        <v>813</v>
      </c>
      <c r="C126" s="49">
        <v>5</v>
      </c>
      <c r="D126" s="49">
        <v>127</v>
      </c>
      <c r="E126" s="49">
        <v>1</v>
      </c>
      <c r="F126" s="49">
        <v>16</v>
      </c>
      <c r="G126" s="49">
        <v>6</v>
      </c>
      <c r="H126" s="49">
        <v>10</v>
      </c>
      <c r="I126" s="49">
        <v>433</v>
      </c>
      <c r="J126" s="49">
        <v>17</v>
      </c>
      <c r="K126" s="49">
        <v>17</v>
      </c>
      <c r="L126" s="49" t="s">
        <v>3</v>
      </c>
      <c r="M126" s="49">
        <v>1</v>
      </c>
      <c r="N126" s="49">
        <v>18</v>
      </c>
      <c r="O126" s="49" t="s">
        <v>3</v>
      </c>
      <c r="P126" s="49" t="s">
        <v>3</v>
      </c>
      <c r="Q126" s="49">
        <v>1</v>
      </c>
      <c r="R126" s="49">
        <v>146</v>
      </c>
      <c r="S126" s="49">
        <v>15</v>
      </c>
      <c r="T126" s="249" t="s">
        <v>88</v>
      </c>
    </row>
    <row r="127" spans="1:20" ht="18" customHeight="1" x14ac:dyDescent="0.2">
      <c r="A127" s="9" t="s">
        <v>229</v>
      </c>
      <c r="B127" s="49">
        <v>2530</v>
      </c>
      <c r="C127" s="49">
        <v>11</v>
      </c>
      <c r="D127" s="49">
        <v>359</v>
      </c>
      <c r="E127" s="49">
        <v>3</v>
      </c>
      <c r="F127" s="49">
        <v>70</v>
      </c>
      <c r="G127" s="49">
        <v>17</v>
      </c>
      <c r="H127" s="49">
        <v>30</v>
      </c>
      <c r="I127" s="49">
        <v>1647</v>
      </c>
      <c r="J127" s="49">
        <v>116</v>
      </c>
      <c r="K127" s="49">
        <v>78</v>
      </c>
      <c r="L127" s="49">
        <v>1</v>
      </c>
      <c r="M127" s="49" t="s">
        <v>3</v>
      </c>
      <c r="N127" s="49">
        <v>44</v>
      </c>
      <c r="O127" s="49">
        <v>1</v>
      </c>
      <c r="P127" s="49">
        <v>4</v>
      </c>
      <c r="Q127" s="49" t="s">
        <v>3</v>
      </c>
      <c r="R127" s="49">
        <v>66</v>
      </c>
      <c r="S127" s="49">
        <v>83</v>
      </c>
      <c r="T127" s="254" t="s">
        <v>229</v>
      </c>
    </row>
    <row r="128" spans="1:20" ht="9.9499999999999993" customHeight="1" x14ac:dyDescent="0.2">
      <c r="A128" s="14" t="s">
        <v>89</v>
      </c>
      <c r="B128" s="49">
        <v>332</v>
      </c>
      <c r="C128" s="49">
        <v>4</v>
      </c>
      <c r="D128" s="49">
        <v>43</v>
      </c>
      <c r="E128" s="49" t="s">
        <v>3</v>
      </c>
      <c r="F128" s="49">
        <v>5</v>
      </c>
      <c r="G128" s="49">
        <v>5</v>
      </c>
      <c r="H128" s="49">
        <v>5</v>
      </c>
      <c r="I128" s="49">
        <v>236</v>
      </c>
      <c r="J128" s="49">
        <v>9</v>
      </c>
      <c r="K128" s="49">
        <v>9</v>
      </c>
      <c r="L128" s="49" t="s">
        <v>3</v>
      </c>
      <c r="M128" s="49" t="s">
        <v>3</v>
      </c>
      <c r="N128" s="49" t="s">
        <v>3</v>
      </c>
      <c r="O128" s="49">
        <v>1</v>
      </c>
      <c r="P128" s="49" t="s">
        <v>3</v>
      </c>
      <c r="Q128" s="49" t="s">
        <v>3</v>
      </c>
      <c r="R128" s="49">
        <v>5</v>
      </c>
      <c r="S128" s="49">
        <v>10</v>
      </c>
      <c r="T128" s="249" t="s">
        <v>89</v>
      </c>
    </row>
    <row r="129" spans="1:20" ht="9.9499999999999993" customHeight="1" x14ac:dyDescent="0.2">
      <c r="A129" s="14" t="s">
        <v>90</v>
      </c>
      <c r="B129" s="49">
        <v>1096</v>
      </c>
      <c r="C129" s="49">
        <v>4</v>
      </c>
      <c r="D129" s="49">
        <v>163</v>
      </c>
      <c r="E129" s="49" t="s">
        <v>3</v>
      </c>
      <c r="F129" s="49">
        <v>35</v>
      </c>
      <c r="G129" s="49">
        <v>9</v>
      </c>
      <c r="H129" s="49">
        <v>12</v>
      </c>
      <c r="I129" s="49">
        <v>678</v>
      </c>
      <c r="J129" s="49">
        <v>66</v>
      </c>
      <c r="K129" s="49">
        <v>37</v>
      </c>
      <c r="L129" s="49">
        <v>1</v>
      </c>
      <c r="M129" s="49" t="s">
        <v>3</v>
      </c>
      <c r="N129" s="49">
        <v>17</v>
      </c>
      <c r="O129" s="49" t="s">
        <v>3</v>
      </c>
      <c r="P129" s="49">
        <v>3</v>
      </c>
      <c r="Q129" s="49" t="s">
        <v>3</v>
      </c>
      <c r="R129" s="49">
        <v>34</v>
      </c>
      <c r="S129" s="49">
        <v>37</v>
      </c>
      <c r="T129" s="249" t="s">
        <v>90</v>
      </c>
    </row>
    <row r="130" spans="1:20" ht="9.9499999999999993" customHeight="1" x14ac:dyDescent="0.2">
      <c r="A130" s="14" t="s">
        <v>91</v>
      </c>
      <c r="B130" s="49">
        <v>776</v>
      </c>
      <c r="C130" s="49">
        <v>2</v>
      </c>
      <c r="D130" s="49">
        <v>109</v>
      </c>
      <c r="E130" s="49">
        <v>3</v>
      </c>
      <c r="F130" s="49">
        <v>18</v>
      </c>
      <c r="G130" s="49">
        <v>2</v>
      </c>
      <c r="H130" s="49">
        <v>8</v>
      </c>
      <c r="I130" s="49">
        <v>519</v>
      </c>
      <c r="J130" s="49">
        <v>28</v>
      </c>
      <c r="K130" s="49">
        <v>27</v>
      </c>
      <c r="L130" s="49" t="s">
        <v>3</v>
      </c>
      <c r="M130" s="49" t="s">
        <v>3</v>
      </c>
      <c r="N130" s="49">
        <v>22</v>
      </c>
      <c r="O130" s="49" t="s">
        <v>3</v>
      </c>
      <c r="P130" s="49" t="s">
        <v>3</v>
      </c>
      <c r="Q130" s="49" t="s">
        <v>3</v>
      </c>
      <c r="R130" s="49">
        <v>15</v>
      </c>
      <c r="S130" s="49">
        <v>23</v>
      </c>
      <c r="T130" s="249" t="s">
        <v>91</v>
      </c>
    </row>
    <row r="131" spans="1:20" ht="9.9499999999999993" customHeight="1" x14ac:dyDescent="0.2">
      <c r="A131" s="14" t="s">
        <v>92</v>
      </c>
      <c r="B131" s="49">
        <v>326</v>
      </c>
      <c r="C131" s="49">
        <v>1</v>
      </c>
      <c r="D131" s="49">
        <v>44</v>
      </c>
      <c r="E131" s="49" t="s">
        <v>3</v>
      </c>
      <c r="F131" s="49">
        <v>12</v>
      </c>
      <c r="G131" s="49">
        <v>1</v>
      </c>
      <c r="H131" s="49">
        <v>5</v>
      </c>
      <c r="I131" s="49">
        <v>214</v>
      </c>
      <c r="J131" s="49">
        <v>13</v>
      </c>
      <c r="K131" s="49">
        <v>5</v>
      </c>
      <c r="L131" s="49" t="s">
        <v>3</v>
      </c>
      <c r="M131" s="49" t="s">
        <v>3</v>
      </c>
      <c r="N131" s="49">
        <v>5</v>
      </c>
      <c r="O131" s="49" t="s">
        <v>3</v>
      </c>
      <c r="P131" s="49">
        <v>1</v>
      </c>
      <c r="Q131" s="49" t="s">
        <v>3</v>
      </c>
      <c r="R131" s="49">
        <v>12</v>
      </c>
      <c r="S131" s="49">
        <v>13</v>
      </c>
      <c r="T131" s="249" t="s">
        <v>92</v>
      </c>
    </row>
    <row r="132" spans="1:20" ht="18" customHeight="1" x14ac:dyDescent="0.2">
      <c r="A132" s="9" t="s">
        <v>230</v>
      </c>
      <c r="B132" s="49">
        <v>3626</v>
      </c>
      <c r="C132" s="49">
        <v>12</v>
      </c>
      <c r="D132" s="49">
        <v>687</v>
      </c>
      <c r="E132" s="49">
        <v>6</v>
      </c>
      <c r="F132" s="49">
        <v>49</v>
      </c>
      <c r="G132" s="49">
        <v>10</v>
      </c>
      <c r="H132" s="49">
        <v>25</v>
      </c>
      <c r="I132" s="49">
        <v>2251</v>
      </c>
      <c r="J132" s="49">
        <v>98</v>
      </c>
      <c r="K132" s="49">
        <v>99</v>
      </c>
      <c r="L132" s="49" t="s">
        <v>3</v>
      </c>
      <c r="M132" s="49">
        <v>2</v>
      </c>
      <c r="N132" s="49">
        <v>98</v>
      </c>
      <c r="O132" s="49" t="s">
        <v>3</v>
      </c>
      <c r="P132" s="49">
        <v>15</v>
      </c>
      <c r="Q132" s="49">
        <v>2</v>
      </c>
      <c r="R132" s="49">
        <v>116</v>
      </c>
      <c r="S132" s="49">
        <v>156</v>
      </c>
      <c r="T132" s="254" t="s">
        <v>230</v>
      </c>
    </row>
    <row r="133" spans="1:20" ht="9.9499999999999993" customHeight="1" x14ac:dyDescent="0.2">
      <c r="A133" s="14" t="s">
        <v>93</v>
      </c>
      <c r="B133" s="49">
        <v>284</v>
      </c>
      <c r="C133" s="49">
        <v>1</v>
      </c>
      <c r="D133" s="49">
        <v>53</v>
      </c>
      <c r="E133" s="49">
        <v>1</v>
      </c>
      <c r="F133" s="49">
        <v>3</v>
      </c>
      <c r="G133" s="49">
        <v>1</v>
      </c>
      <c r="H133" s="49">
        <v>5</v>
      </c>
      <c r="I133" s="49">
        <v>168</v>
      </c>
      <c r="J133" s="49">
        <v>13</v>
      </c>
      <c r="K133" s="49">
        <v>6</v>
      </c>
      <c r="L133" s="49" t="s">
        <v>3</v>
      </c>
      <c r="M133" s="49" t="s">
        <v>3</v>
      </c>
      <c r="N133" s="49">
        <v>9</v>
      </c>
      <c r="O133" s="49" t="s">
        <v>3</v>
      </c>
      <c r="P133" s="49">
        <v>1</v>
      </c>
      <c r="Q133" s="49" t="s">
        <v>3</v>
      </c>
      <c r="R133" s="49">
        <v>12</v>
      </c>
      <c r="S133" s="49">
        <v>11</v>
      </c>
      <c r="T133" s="249" t="s">
        <v>93</v>
      </c>
    </row>
    <row r="134" spans="1:20" ht="9.9499999999999993" customHeight="1" x14ac:dyDescent="0.2">
      <c r="A134" s="14" t="s">
        <v>94</v>
      </c>
      <c r="B134" s="49">
        <v>338</v>
      </c>
      <c r="C134" s="49" t="s">
        <v>3</v>
      </c>
      <c r="D134" s="49">
        <v>52</v>
      </c>
      <c r="E134" s="49">
        <v>2</v>
      </c>
      <c r="F134" s="49">
        <v>6</v>
      </c>
      <c r="G134" s="49">
        <v>2</v>
      </c>
      <c r="H134" s="49">
        <v>1</v>
      </c>
      <c r="I134" s="49">
        <v>223</v>
      </c>
      <c r="J134" s="49">
        <v>4</v>
      </c>
      <c r="K134" s="49">
        <v>9</v>
      </c>
      <c r="L134" s="49" t="s">
        <v>3</v>
      </c>
      <c r="M134" s="49" t="s">
        <v>3</v>
      </c>
      <c r="N134" s="49">
        <v>10</v>
      </c>
      <c r="O134" s="49" t="s">
        <v>3</v>
      </c>
      <c r="P134" s="49" t="s">
        <v>3</v>
      </c>
      <c r="Q134" s="49" t="s">
        <v>3</v>
      </c>
      <c r="R134" s="49">
        <v>10</v>
      </c>
      <c r="S134" s="49">
        <v>19</v>
      </c>
      <c r="T134" s="249" t="s">
        <v>94</v>
      </c>
    </row>
    <row r="135" spans="1:20" ht="9.9499999999999993" customHeight="1" x14ac:dyDescent="0.2">
      <c r="A135" s="14" t="s">
        <v>95</v>
      </c>
      <c r="B135" s="49">
        <v>229</v>
      </c>
      <c r="C135" s="49" t="s">
        <v>3</v>
      </c>
      <c r="D135" s="49">
        <v>46</v>
      </c>
      <c r="E135" s="49">
        <v>1</v>
      </c>
      <c r="F135" s="49">
        <v>1</v>
      </c>
      <c r="G135" s="49">
        <v>1</v>
      </c>
      <c r="H135" s="49">
        <v>1</v>
      </c>
      <c r="I135" s="49">
        <v>153</v>
      </c>
      <c r="J135" s="49">
        <v>7</v>
      </c>
      <c r="K135" s="49">
        <v>4</v>
      </c>
      <c r="L135" s="49" t="s">
        <v>3</v>
      </c>
      <c r="M135" s="49" t="s">
        <v>3</v>
      </c>
      <c r="N135" s="49">
        <v>5</v>
      </c>
      <c r="O135" s="49" t="s">
        <v>3</v>
      </c>
      <c r="P135" s="49">
        <v>1</v>
      </c>
      <c r="Q135" s="49" t="s">
        <v>3</v>
      </c>
      <c r="R135" s="49" t="s">
        <v>3</v>
      </c>
      <c r="S135" s="49">
        <v>9</v>
      </c>
      <c r="T135" s="249" t="s">
        <v>95</v>
      </c>
    </row>
    <row r="136" spans="1:20" ht="9.9499999999999993" customHeight="1" x14ac:dyDescent="0.2">
      <c r="A136" s="14" t="s">
        <v>96</v>
      </c>
      <c r="B136" s="49">
        <v>214</v>
      </c>
      <c r="C136" s="49">
        <v>4</v>
      </c>
      <c r="D136" s="49">
        <v>49</v>
      </c>
      <c r="E136" s="49" t="s">
        <v>3</v>
      </c>
      <c r="F136" s="49">
        <v>2</v>
      </c>
      <c r="G136" s="49" t="s">
        <v>3</v>
      </c>
      <c r="H136" s="49" t="s">
        <v>3</v>
      </c>
      <c r="I136" s="49">
        <v>128</v>
      </c>
      <c r="J136" s="49">
        <v>4</v>
      </c>
      <c r="K136" s="49">
        <v>4</v>
      </c>
      <c r="L136" s="49" t="s">
        <v>3</v>
      </c>
      <c r="M136" s="49" t="s">
        <v>3</v>
      </c>
      <c r="N136" s="49">
        <v>9</v>
      </c>
      <c r="O136" s="49" t="s">
        <v>3</v>
      </c>
      <c r="P136" s="49">
        <v>3</v>
      </c>
      <c r="Q136" s="49" t="s">
        <v>3</v>
      </c>
      <c r="R136" s="49">
        <v>5</v>
      </c>
      <c r="S136" s="49">
        <v>6</v>
      </c>
      <c r="T136" s="249" t="s">
        <v>96</v>
      </c>
    </row>
    <row r="137" spans="1:20" ht="9.9499999999999993" customHeight="1" x14ac:dyDescent="0.2">
      <c r="A137" s="14" t="s">
        <v>97</v>
      </c>
      <c r="B137" s="49">
        <v>430</v>
      </c>
      <c r="C137" s="49">
        <v>1</v>
      </c>
      <c r="D137" s="49">
        <v>74</v>
      </c>
      <c r="E137" s="49" t="s">
        <v>3</v>
      </c>
      <c r="F137" s="49">
        <v>5</v>
      </c>
      <c r="G137" s="49">
        <v>2</v>
      </c>
      <c r="H137" s="49">
        <v>1</v>
      </c>
      <c r="I137" s="49">
        <v>281</v>
      </c>
      <c r="J137" s="49">
        <v>14</v>
      </c>
      <c r="K137" s="49">
        <v>13</v>
      </c>
      <c r="L137" s="49" t="s">
        <v>3</v>
      </c>
      <c r="M137" s="49" t="s">
        <v>3</v>
      </c>
      <c r="N137" s="49">
        <v>6</v>
      </c>
      <c r="O137" s="49" t="s">
        <v>3</v>
      </c>
      <c r="P137" s="49" t="s">
        <v>3</v>
      </c>
      <c r="Q137" s="49" t="s">
        <v>3</v>
      </c>
      <c r="R137" s="49">
        <v>13</v>
      </c>
      <c r="S137" s="49">
        <v>20</v>
      </c>
      <c r="T137" s="249" t="s">
        <v>97</v>
      </c>
    </row>
    <row r="138" spans="1:20" ht="9.9499999999999993" customHeight="1" x14ac:dyDescent="0.2">
      <c r="A138" s="14" t="s">
        <v>98</v>
      </c>
      <c r="B138" s="49">
        <v>343</v>
      </c>
      <c r="C138" s="49">
        <v>1</v>
      </c>
      <c r="D138" s="49">
        <v>75</v>
      </c>
      <c r="E138" s="49" t="s">
        <v>3</v>
      </c>
      <c r="F138" s="49">
        <v>6</v>
      </c>
      <c r="G138" s="49">
        <v>1</v>
      </c>
      <c r="H138" s="49" t="s">
        <v>3</v>
      </c>
      <c r="I138" s="49">
        <v>213</v>
      </c>
      <c r="J138" s="49">
        <v>9</v>
      </c>
      <c r="K138" s="49">
        <v>14</v>
      </c>
      <c r="L138" s="49" t="s">
        <v>3</v>
      </c>
      <c r="M138" s="49" t="s">
        <v>3</v>
      </c>
      <c r="N138" s="49">
        <v>9</v>
      </c>
      <c r="O138" s="49" t="s">
        <v>3</v>
      </c>
      <c r="P138" s="49" t="s">
        <v>3</v>
      </c>
      <c r="Q138" s="49" t="s">
        <v>3</v>
      </c>
      <c r="R138" s="49">
        <v>6</v>
      </c>
      <c r="S138" s="49">
        <v>9</v>
      </c>
      <c r="T138" s="249" t="s">
        <v>98</v>
      </c>
    </row>
    <row r="139" spans="1:20" ht="9.9499999999999993" customHeight="1" x14ac:dyDescent="0.2">
      <c r="A139" s="14" t="s">
        <v>99</v>
      </c>
      <c r="B139" s="49">
        <v>448</v>
      </c>
      <c r="C139" s="49">
        <v>2</v>
      </c>
      <c r="D139" s="49">
        <v>78</v>
      </c>
      <c r="E139" s="49" t="s">
        <v>3</v>
      </c>
      <c r="F139" s="49">
        <v>3</v>
      </c>
      <c r="G139" s="49" t="s">
        <v>3</v>
      </c>
      <c r="H139" s="49">
        <v>5</v>
      </c>
      <c r="I139" s="49">
        <v>276</v>
      </c>
      <c r="J139" s="49">
        <v>19</v>
      </c>
      <c r="K139" s="49">
        <v>13</v>
      </c>
      <c r="L139" s="49" t="s">
        <v>3</v>
      </c>
      <c r="M139" s="49">
        <v>1</v>
      </c>
      <c r="N139" s="49">
        <v>12</v>
      </c>
      <c r="O139" s="49" t="s">
        <v>3</v>
      </c>
      <c r="P139" s="49">
        <v>3</v>
      </c>
      <c r="Q139" s="49">
        <v>1</v>
      </c>
      <c r="R139" s="49">
        <v>14</v>
      </c>
      <c r="S139" s="49">
        <v>21</v>
      </c>
      <c r="T139" s="249" t="s">
        <v>99</v>
      </c>
    </row>
    <row r="140" spans="1:20" ht="9.9499999999999993" customHeight="1" x14ac:dyDescent="0.2">
      <c r="A140" s="14" t="s">
        <v>100</v>
      </c>
      <c r="B140" s="49">
        <v>250</v>
      </c>
      <c r="C140" s="49" t="s">
        <v>3</v>
      </c>
      <c r="D140" s="49">
        <v>36</v>
      </c>
      <c r="E140" s="49" t="s">
        <v>3</v>
      </c>
      <c r="F140" s="49">
        <v>3</v>
      </c>
      <c r="G140" s="49" t="s">
        <v>3</v>
      </c>
      <c r="H140" s="49" t="s">
        <v>3</v>
      </c>
      <c r="I140" s="49">
        <v>156</v>
      </c>
      <c r="J140" s="49">
        <v>5</v>
      </c>
      <c r="K140" s="49">
        <v>7</v>
      </c>
      <c r="L140" s="49" t="s">
        <v>3</v>
      </c>
      <c r="M140" s="49" t="s">
        <v>3</v>
      </c>
      <c r="N140" s="49">
        <v>6</v>
      </c>
      <c r="O140" s="49" t="s">
        <v>3</v>
      </c>
      <c r="P140" s="49">
        <v>3</v>
      </c>
      <c r="Q140" s="49" t="s">
        <v>3</v>
      </c>
      <c r="R140" s="49">
        <v>29</v>
      </c>
      <c r="S140" s="49">
        <v>5</v>
      </c>
      <c r="T140" s="249" t="s">
        <v>100</v>
      </c>
    </row>
    <row r="141" spans="1:20" ht="9.9499999999999993" customHeight="1" x14ac:dyDescent="0.2">
      <c r="A141" s="14" t="s">
        <v>101</v>
      </c>
      <c r="B141" s="49">
        <v>870</v>
      </c>
      <c r="C141" s="49">
        <v>3</v>
      </c>
      <c r="D141" s="49">
        <v>192</v>
      </c>
      <c r="E141" s="49">
        <v>1</v>
      </c>
      <c r="F141" s="49">
        <v>17</v>
      </c>
      <c r="G141" s="49">
        <v>2</v>
      </c>
      <c r="H141" s="49">
        <v>10</v>
      </c>
      <c r="I141" s="49">
        <v>512</v>
      </c>
      <c r="J141" s="49">
        <v>17</v>
      </c>
      <c r="K141" s="49">
        <v>26</v>
      </c>
      <c r="L141" s="49" t="s">
        <v>3</v>
      </c>
      <c r="M141" s="49">
        <v>1</v>
      </c>
      <c r="N141" s="49">
        <v>26</v>
      </c>
      <c r="O141" s="49" t="s">
        <v>3</v>
      </c>
      <c r="P141" s="49">
        <v>2</v>
      </c>
      <c r="Q141" s="49" t="s">
        <v>3</v>
      </c>
      <c r="R141" s="49">
        <v>13</v>
      </c>
      <c r="S141" s="49">
        <v>48</v>
      </c>
      <c r="T141" s="249" t="s">
        <v>101</v>
      </c>
    </row>
    <row r="142" spans="1:20" ht="9.9499999999999993" customHeight="1" x14ac:dyDescent="0.2">
      <c r="A142" s="14" t="s">
        <v>102</v>
      </c>
      <c r="B142" s="49">
        <v>220</v>
      </c>
      <c r="C142" s="49" t="s">
        <v>3</v>
      </c>
      <c r="D142" s="49">
        <v>32</v>
      </c>
      <c r="E142" s="49">
        <v>1</v>
      </c>
      <c r="F142" s="49">
        <v>3</v>
      </c>
      <c r="G142" s="49">
        <v>1</v>
      </c>
      <c r="H142" s="49">
        <v>2</v>
      </c>
      <c r="I142" s="49">
        <v>141</v>
      </c>
      <c r="J142" s="49">
        <v>6</v>
      </c>
      <c r="K142" s="49">
        <v>3</v>
      </c>
      <c r="L142" s="49" t="s">
        <v>3</v>
      </c>
      <c r="M142" s="49" t="s">
        <v>3</v>
      </c>
      <c r="N142" s="49">
        <v>6</v>
      </c>
      <c r="O142" s="49" t="s">
        <v>3</v>
      </c>
      <c r="P142" s="49">
        <v>2</v>
      </c>
      <c r="Q142" s="49">
        <v>1</v>
      </c>
      <c r="R142" s="49">
        <v>14</v>
      </c>
      <c r="S142" s="49">
        <v>8</v>
      </c>
      <c r="T142" s="249" t="s">
        <v>102</v>
      </c>
    </row>
    <row r="143" spans="1:20" ht="18" customHeight="1" x14ac:dyDescent="0.2">
      <c r="A143" s="9" t="s">
        <v>231</v>
      </c>
      <c r="B143" s="49">
        <v>2926</v>
      </c>
      <c r="C143" s="49">
        <v>10</v>
      </c>
      <c r="D143" s="49">
        <v>580</v>
      </c>
      <c r="E143" s="49">
        <v>5</v>
      </c>
      <c r="F143" s="49">
        <v>60</v>
      </c>
      <c r="G143" s="49">
        <v>21</v>
      </c>
      <c r="H143" s="49">
        <v>40</v>
      </c>
      <c r="I143" s="49">
        <v>1594</v>
      </c>
      <c r="J143" s="49">
        <v>139</v>
      </c>
      <c r="K143" s="49">
        <v>107</v>
      </c>
      <c r="L143" s="49">
        <v>4</v>
      </c>
      <c r="M143" s="49">
        <v>2</v>
      </c>
      <c r="N143" s="49">
        <v>47</v>
      </c>
      <c r="O143" s="49" t="s">
        <v>3</v>
      </c>
      <c r="P143" s="49">
        <v>9</v>
      </c>
      <c r="Q143" s="49">
        <v>2</v>
      </c>
      <c r="R143" s="49">
        <v>195</v>
      </c>
      <c r="S143" s="49">
        <v>111</v>
      </c>
      <c r="T143" s="254" t="s">
        <v>231</v>
      </c>
    </row>
    <row r="144" spans="1:20" ht="9.9499999999999993" customHeight="1" x14ac:dyDescent="0.2">
      <c r="A144" s="14" t="s">
        <v>103</v>
      </c>
      <c r="B144" s="49">
        <v>663</v>
      </c>
      <c r="C144" s="49">
        <v>1</v>
      </c>
      <c r="D144" s="49">
        <v>130</v>
      </c>
      <c r="E144" s="49">
        <v>1</v>
      </c>
      <c r="F144" s="49">
        <v>11</v>
      </c>
      <c r="G144" s="49">
        <v>4</v>
      </c>
      <c r="H144" s="49">
        <v>5</v>
      </c>
      <c r="I144" s="49">
        <v>403</v>
      </c>
      <c r="J144" s="49">
        <v>35</v>
      </c>
      <c r="K144" s="49">
        <v>15</v>
      </c>
      <c r="L144" s="49">
        <v>2</v>
      </c>
      <c r="M144" s="49">
        <v>1</v>
      </c>
      <c r="N144" s="49">
        <v>9</v>
      </c>
      <c r="O144" s="49" t="s">
        <v>3</v>
      </c>
      <c r="P144" s="49">
        <v>3</v>
      </c>
      <c r="Q144" s="49" t="s">
        <v>3</v>
      </c>
      <c r="R144" s="49">
        <v>18</v>
      </c>
      <c r="S144" s="49">
        <v>25</v>
      </c>
      <c r="T144" s="249" t="s">
        <v>103</v>
      </c>
    </row>
    <row r="145" spans="1:20" ht="9.9499999999999993" customHeight="1" x14ac:dyDescent="0.2">
      <c r="A145" s="14" t="s">
        <v>104</v>
      </c>
      <c r="B145" s="49">
        <v>427</v>
      </c>
      <c r="C145" s="49" t="s">
        <v>3</v>
      </c>
      <c r="D145" s="49">
        <v>68</v>
      </c>
      <c r="E145" s="49">
        <v>2</v>
      </c>
      <c r="F145" s="49">
        <v>10</v>
      </c>
      <c r="G145" s="49">
        <v>3</v>
      </c>
      <c r="H145" s="49">
        <v>11</v>
      </c>
      <c r="I145" s="49">
        <v>241</v>
      </c>
      <c r="J145" s="49">
        <v>24</v>
      </c>
      <c r="K145" s="49">
        <v>14</v>
      </c>
      <c r="L145" s="49">
        <v>1</v>
      </c>
      <c r="M145" s="49" t="s">
        <v>3</v>
      </c>
      <c r="N145" s="49">
        <v>9</v>
      </c>
      <c r="O145" s="49" t="s">
        <v>3</v>
      </c>
      <c r="P145" s="49" t="s">
        <v>3</v>
      </c>
      <c r="Q145" s="49">
        <v>1</v>
      </c>
      <c r="R145" s="49">
        <v>28</v>
      </c>
      <c r="S145" s="49">
        <v>15</v>
      </c>
      <c r="T145" s="249" t="s">
        <v>104</v>
      </c>
    </row>
    <row r="146" spans="1:20" ht="9.9499999999999993" customHeight="1" x14ac:dyDescent="0.2">
      <c r="A146" s="14" t="s">
        <v>105</v>
      </c>
      <c r="B146" s="49">
        <v>369</v>
      </c>
      <c r="C146" s="49" t="s">
        <v>3</v>
      </c>
      <c r="D146" s="49">
        <v>67</v>
      </c>
      <c r="E146" s="49">
        <v>1</v>
      </c>
      <c r="F146" s="49">
        <v>11</v>
      </c>
      <c r="G146" s="49">
        <v>4</v>
      </c>
      <c r="H146" s="49">
        <v>8</v>
      </c>
      <c r="I146" s="49">
        <v>211</v>
      </c>
      <c r="J146" s="49">
        <v>14</v>
      </c>
      <c r="K146" s="49">
        <v>16</v>
      </c>
      <c r="L146" s="49">
        <v>1</v>
      </c>
      <c r="M146" s="49" t="s">
        <v>3</v>
      </c>
      <c r="N146" s="49">
        <v>3</v>
      </c>
      <c r="O146" s="49" t="s">
        <v>3</v>
      </c>
      <c r="P146" s="49">
        <v>1</v>
      </c>
      <c r="Q146" s="49" t="s">
        <v>3</v>
      </c>
      <c r="R146" s="49">
        <v>18</v>
      </c>
      <c r="S146" s="49">
        <v>14</v>
      </c>
      <c r="T146" s="249" t="s">
        <v>105</v>
      </c>
    </row>
    <row r="147" spans="1:20" ht="9.9499999999999993" customHeight="1" x14ac:dyDescent="0.2">
      <c r="A147" s="14" t="s">
        <v>106</v>
      </c>
      <c r="B147" s="49">
        <v>1467</v>
      </c>
      <c r="C147" s="49">
        <v>9</v>
      </c>
      <c r="D147" s="49">
        <v>315</v>
      </c>
      <c r="E147" s="49">
        <v>1</v>
      </c>
      <c r="F147" s="49">
        <v>28</v>
      </c>
      <c r="G147" s="49">
        <v>10</v>
      </c>
      <c r="H147" s="49">
        <v>16</v>
      </c>
      <c r="I147" s="49">
        <v>739</v>
      </c>
      <c r="J147" s="49">
        <v>66</v>
      </c>
      <c r="K147" s="49">
        <v>62</v>
      </c>
      <c r="L147" s="49" t="s">
        <v>3</v>
      </c>
      <c r="M147" s="49">
        <v>1</v>
      </c>
      <c r="N147" s="49">
        <v>26</v>
      </c>
      <c r="O147" s="49" t="s">
        <v>3</v>
      </c>
      <c r="P147" s="49">
        <v>5</v>
      </c>
      <c r="Q147" s="49">
        <v>1</v>
      </c>
      <c r="R147" s="49">
        <v>131</v>
      </c>
      <c r="S147" s="49">
        <v>57</v>
      </c>
      <c r="T147" s="249" t="s">
        <v>106</v>
      </c>
    </row>
    <row r="148" spans="1:20" ht="17.100000000000001" customHeight="1" x14ac:dyDescent="0.2">
      <c r="A148" s="9" t="s">
        <v>232</v>
      </c>
      <c r="B148" s="49">
        <v>3378</v>
      </c>
      <c r="C148" s="49">
        <v>13</v>
      </c>
      <c r="D148" s="49">
        <v>663</v>
      </c>
      <c r="E148" s="49">
        <v>13</v>
      </c>
      <c r="F148" s="49">
        <v>77</v>
      </c>
      <c r="G148" s="49">
        <v>17</v>
      </c>
      <c r="H148" s="49">
        <v>39</v>
      </c>
      <c r="I148" s="49">
        <v>1961</v>
      </c>
      <c r="J148" s="49">
        <v>119</v>
      </c>
      <c r="K148" s="49">
        <v>117</v>
      </c>
      <c r="L148" s="49">
        <v>1</v>
      </c>
      <c r="M148" s="49">
        <v>7</v>
      </c>
      <c r="N148" s="49">
        <v>58</v>
      </c>
      <c r="O148" s="49" t="s">
        <v>3</v>
      </c>
      <c r="P148" s="49">
        <v>31</v>
      </c>
      <c r="Q148" s="49">
        <v>9</v>
      </c>
      <c r="R148" s="49">
        <v>131</v>
      </c>
      <c r="S148" s="49">
        <v>122</v>
      </c>
      <c r="T148" s="254" t="s">
        <v>232</v>
      </c>
    </row>
    <row r="149" spans="1:20" ht="11.1" customHeight="1" x14ac:dyDescent="0.2">
      <c r="A149" s="14" t="s">
        <v>107</v>
      </c>
      <c r="B149" s="49">
        <v>355</v>
      </c>
      <c r="C149" s="49">
        <v>2</v>
      </c>
      <c r="D149" s="49">
        <v>67</v>
      </c>
      <c r="E149" s="49">
        <v>1</v>
      </c>
      <c r="F149" s="49">
        <v>8</v>
      </c>
      <c r="G149" s="49">
        <v>4</v>
      </c>
      <c r="H149" s="49">
        <v>4</v>
      </c>
      <c r="I149" s="49">
        <v>226</v>
      </c>
      <c r="J149" s="49">
        <v>9</v>
      </c>
      <c r="K149" s="49">
        <v>13</v>
      </c>
      <c r="L149" s="49">
        <v>1</v>
      </c>
      <c r="M149" s="49" t="s">
        <v>3</v>
      </c>
      <c r="N149" s="49">
        <v>6</v>
      </c>
      <c r="O149" s="49" t="s">
        <v>3</v>
      </c>
      <c r="P149" s="49" t="s">
        <v>3</v>
      </c>
      <c r="Q149" s="49" t="s">
        <v>3</v>
      </c>
      <c r="R149" s="49">
        <v>5</v>
      </c>
      <c r="S149" s="49">
        <v>9</v>
      </c>
      <c r="T149" s="249" t="s">
        <v>107</v>
      </c>
    </row>
    <row r="150" spans="1:20" ht="11.1" customHeight="1" x14ac:dyDescent="0.2">
      <c r="A150" s="14" t="s">
        <v>108</v>
      </c>
      <c r="B150" s="49">
        <v>1657</v>
      </c>
      <c r="C150" s="49">
        <v>7</v>
      </c>
      <c r="D150" s="49">
        <v>348</v>
      </c>
      <c r="E150" s="49">
        <v>10</v>
      </c>
      <c r="F150" s="49">
        <v>38</v>
      </c>
      <c r="G150" s="49">
        <v>7</v>
      </c>
      <c r="H150" s="49">
        <v>19</v>
      </c>
      <c r="I150" s="49">
        <v>986</v>
      </c>
      <c r="J150" s="49">
        <v>43</v>
      </c>
      <c r="K150" s="49">
        <v>68</v>
      </c>
      <c r="L150" s="49" t="s">
        <v>3</v>
      </c>
      <c r="M150" s="49">
        <v>6</v>
      </c>
      <c r="N150" s="49">
        <v>29</v>
      </c>
      <c r="O150" s="49" t="s">
        <v>3</v>
      </c>
      <c r="P150" s="49">
        <v>7</v>
      </c>
      <c r="Q150" s="49">
        <v>2</v>
      </c>
      <c r="R150" s="49">
        <v>24</v>
      </c>
      <c r="S150" s="49">
        <v>63</v>
      </c>
      <c r="T150" s="249" t="s">
        <v>108</v>
      </c>
    </row>
    <row r="151" spans="1:20" ht="11.1" customHeight="1" x14ac:dyDescent="0.2">
      <c r="A151" s="14" t="s">
        <v>109</v>
      </c>
      <c r="B151" s="49">
        <v>754</v>
      </c>
      <c r="C151" s="49">
        <v>3</v>
      </c>
      <c r="D151" s="49">
        <v>137</v>
      </c>
      <c r="E151" s="49">
        <v>2</v>
      </c>
      <c r="F151" s="49">
        <v>16</v>
      </c>
      <c r="G151" s="49">
        <v>5</v>
      </c>
      <c r="H151" s="49">
        <v>10</v>
      </c>
      <c r="I151" s="49">
        <v>409</v>
      </c>
      <c r="J151" s="49">
        <v>31</v>
      </c>
      <c r="K151" s="49">
        <v>24</v>
      </c>
      <c r="L151" s="49" t="s">
        <v>3</v>
      </c>
      <c r="M151" s="49">
        <v>1</v>
      </c>
      <c r="N151" s="49">
        <v>12</v>
      </c>
      <c r="O151" s="49" t="s">
        <v>3</v>
      </c>
      <c r="P151" s="49">
        <v>19</v>
      </c>
      <c r="Q151" s="49">
        <v>5</v>
      </c>
      <c r="R151" s="49">
        <v>49</v>
      </c>
      <c r="S151" s="49">
        <v>31</v>
      </c>
      <c r="T151" s="249" t="s">
        <v>109</v>
      </c>
    </row>
    <row r="152" spans="1:20" ht="11.1" customHeight="1" x14ac:dyDescent="0.2">
      <c r="A152" s="14" t="s">
        <v>110</v>
      </c>
      <c r="B152" s="49">
        <v>378</v>
      </c>
      <c r="C152" s="49" t="s">
        <v>3</v>
      </c>
      <c r="D152" s="49">
        <v>65</v>
      </c>
      <c r="E152" s="49" t="s">
        <v>3</v>
      </c>
      <c r="F152" s="49">
        <v>9</v>
      </c>
      <c r="G152" s="49" t="s">
        <v>3</v>
      </c>
      <c r="H152" s="49">
        <v>3</v>
      </c>
      <c r="I152" s="49">
        <v>222</v>
      </c>
      <c r="J152" s="49">
        <v>20</v>
      </c>
      <c r="K152" s="49">
        <v>9</v>
      </c>
      <c r="L152" s="49" t="s">
        <v>3</v>
      </c>
      <c r="M152" s="49" t="s">
        <v>3</v>
      </c>
      <c r="N152" s="49">
        <v>7</v>
      </c>
      <c r="O152" s="49" t="s">
        <v>3</v>
      </c>
      <c r="P152" s="49" t="s">
        <v>3</v>
      </c>
      <c r="Q152" s="49" t="s">
        <v>3</v>
      </c>
      <c r="R152" s="49">
        <v>30</v>
      </c>
      <c r="S152" s="49">
        <v>13</v>
      </c>
      <c r="T152" s="249" t="s">
        <v>110</v>
      </c>
    </row>
    <row r="153" spans="1:20" ht="11.1" customHeight="1" x14ac:dyDescent="0.2">
      <c r="A153" s="14" t="s">
        <v>111</v>
      </c>
      <c r="B153" s="49">
        <v>234</v>
      </c>
      <c r="C153" s="49">
        <v>1</v>
      </c>
      <c r="D153" s="49">
        <v>46</v>
      </c>
      <c r="E153" s="49" t="s">
        <v>3</v>
      </c>
      <c r="F153" s="49">
        <v>6</v>
      </c>
      <c r="G153" s="49">
        <v>1</v>
      </c>
      <c r="H153" s="49">
        <v>3</v>
      </c>
      <c r="I153" s="49">
        <v>118</v>
      </c>
      <c r="J153" s="49">
        <v>16</v>
      </c>
      <c r="K153" s="49">
        <v>3</v>
      </c>
      <c r="L153" s="49" t="s">
        <v>3</v>
      </c>
      <c r="M153" s="49" t="s">
        <v>3</v>
      </c>
      <c r="N153" s="49">
        <v>4</v>
      </c>
      <c r="O153" s="49" t="s">
        <v>3</v>
      </c>
      <c r="P153" s="49">
        <v>5</v>
      </c>
      <c r="Q153" s="49">
        <v>2</v>
      </c>
      <c r="R153" s="49">
        <v>23</v>
      </c>
      <c r="S153" s="49">
        <v>6</v>
      </c>
      <c r="T153" s="249" t="s">
        <v>111</v>
      </c>
    </row>
    <row r="154" spans="1:20" ht="12.95" customHeight="1" x14ac:dyDescent="0.2">
      <c r="A154" s="9" t="s">
        <v>233</v>
      </c>
      <c r="B154" s="49">
        <v>3857</v>
      </c>
      <c r="C154" s="49">
        <v>15</v>
      </c>
      <c r="D154" s="49">
        <v>732</v>
      </c>
      <c r="E154" s="49">
        <v>1</v>
      </c>
      <c r="F154" s="49">
        <v>159</v>
      </c>
      <c r="G154" s="49">
        <v>41</v>
      </c>
      <c r="H154" s="49">
        <v>65</v>
      </c>
      <c r="I154" s="49">
        <v>2200</v>
      </c>
      <c r="J154" s="49">
        <v>181</v>
      </c>
      <c r="K154" s="49">
        <v>114</v>
      </c>
      <c r="L154" s="49">
        <v>1</v>
      </c>
      <c r="M154" s="49">
        <v>7</v>
      </c>
      <c r="N154" s="49">
        <v>70</v>
      </c>
      <c r="O154" s="49" t="s">
        <v>3</v>
      </c>
      <c r="P154" s="49">
        <v>7</v>
      </c>
      <c r="Q154" s="49">
        <v>2</v>
      </c>
      <c r="R154" s="49">
        <v>146</v>
      </c>
      <c r="S154" s="49">
        <v>116</v>
      </c>
      <c r="T154" s="254" t="s">
        <v>233</v>
      </c>
    </row>
    <row r="155" spans="1:20" ht="11.1" customHeight="1" x14ac:dyDescent="0.2">
      <c r="A155" s="14" t="s">
        <v>112</v>
      </c>
      <c r="B155" s="49">
        <v>471</v>
      </c>
      <c r="C155" s="49">
        <v>1</v>
      </c>
      <c r="D155" s="49">
        <v>54</v>
      </c>
      <c r="E155" s="49">
        <v>1</v>
      </c>
      <c r="F155" s="49">
        <v>19</v>
      </c>
      <c r="G155" s="49">
        <v>4</v>
      </c>
      <c r="H155" s="49">
        <v>9</v>
      </c>
      <c r="I155" s="49">
        <v>319</v>
      </c>
      <c r="J155" s="49">
        <v>11</v>
      </c>
      <c r="K155" s="49">
        <v>9</v>
      </c>
      <c r="L155" s="49" t="s">
        <v>3</v>
      </c>
      <c r="M155" s="49" t="s">
        <v>3</v>
      </c>
      <c r="N155" s="49">
        <v>9</v>
      </c>
      <c r="O155" s="49" t="s">
        <v>3</v>
      </c>
      <c r="P155" s="49" t="s">
        <v>3</v>
      </c>
      <c r="Q155" s="49" t="s">
        <v>3</v>
      </c>
      <c r="R155" s="49">
        <v>20</v>
      </c>
      <c r="S155" s="49">
        <v>15</v>
      </c>
      <c r="T155" s="249" t="s">
        <v>112</v>
      </c>
    </row>
    <row r="156" spans="1:20" ht="11.1" customHeight="1" x14ac:dyDescent="0.2">
      <c r="A156" s="14" t="s">
        <v>113</v>
      </c>
      <c r="B156" s="49">
        <v>272</v>
      </c>
      <c r="C156" s="49">
        <v>2</v>
      </c>
      <c r="D156" s="49">
        <v>49</v>
      </c>
      <c r="E156" s="49" t="s">
        <v>3</v>
      </c>
      <c r="F156" s="49">
        <v>3</v>
      </c>
      <c r="G156" s="49">
        <v>5</v>
      </c>
      <c r="H156" s="49">
        <v>6</v>
      </c>
      <c r="I156" s="49">
        <v>162</v>
      </c>
      <c r="J156" s="49">
        <v>15</v>
      </c>
      <c r="K156" s="49">
        <v>6</v>
      </c>
      <c r="L156" s="49" t="s">
        <v>3</v>
      </c>
      <c r="M156" s="49" t="s">
        <v>3</v>
      </c>
      <c r="N156" s="49">
        <v>7</v>
      </c>
      <c r="O156" s="49" t="s">
        <v>3</v>
      </c>
      <c r="P156" s="49">
        <v>1</v>
      </c>
      <c r="Q156" s="49" t="s">
        <v>3</v>
      </c>
      <c r="R156" s="49">
        <v>5</v>
      </c>
      <c r="S156" s="49">
        <v>11</v>
      </c>
      <c r="T156" s="249" t="s">
        <v>113</v>
      </c>
    </row>
    <row r="157" spans="1:20" ht="11.1" customHeight="1" x14ac:dyDescent="0.2">
      <c r="A157" s="14" t="s">
        <v>114</v>
      </c>
      <c r="B157" s="49">
        <v>341</v>
      </c>
      <c r="C157" s="49">
        <v>2</v>
      </c>
      <c r="D157" s="49">
        <v>67</v>
      </c>
      <c r="E157" s="49" t="s">
        <v>3</v>
      </c>
      <c r="F157" s="49">
        <v>13</v>
      </c>
      <c r="G157" s="49">
        <v>6</v>
      </c>
      <c r="H157" s="49">
        <v>4</v>
      </c>
      <c r="I157" s="49">
        <v>180</v>
      </c>
      <c r="J157" s="49">
        <v>27</v>
      </c>
      <c r="K157" s="49">
        <v>10</v>
      </c>
      <c r="L157" s="49" t="s">
        <v>3</v>
      </c>
      <c r="M157" s="49">
        <v>2</v>
      </c>
      <c r="N157" s="49">
        <v>7</v>
      </c>
      <c r="O157" s="49" t="s">
        <v>3</v>
      </c>
      <c r="P157" s="49" t="s">
        <v>3</v>
      </c>
      <c r="Q157" s="49" t="s">
        <v>3</v>
      </c>
      <c r="R157" s="49">
        <v>14</v>
      </c>
      <c r="S157" s="49">
        <v>9</v>
      </c>
      <c r="T157" s="249" t="s">
        <v>114</v>
      </c>
    </row>
    <row r="158" spans="1:20" ht="11.1" customHeight="1" x14ac:dyDescent="0.2">
      <c r="A158" s="14" t="s">
        <v>115</v>
      </c>
      <c r="B158" s="49">
        <v>1899</v>
      </c>
      <c r="C158" s="49">
        <v>9</v>
      </c>
      <c r="D158" s="49">
        <v>387</v>
      </c>
      <c r="E158" s="49" t="s">
        <v>3</v>
      </c>
      <c r="F158" s="49">
        <v>99</v>
      </c>
      <c r="G158" s="49">
        <v>18</v>
      </c>
      <c r="H158" s="49">
        <v>27</v>
      </c>
      <c r="I158" s="49">
        <v>1027</v>
      </c>
      <c r="J158" s="49">
        <v>92</v>
      </c>
      <c r="K158" s="49">
        <v>65</v>
      </c>
      <c r="L158" s="49">
        <v>1</v>
      </c>
      <c r="M158" s="49">
        <v>4</v>
      </c>
      <c r="N158" s="49">
        <v>35</v>
      </c>
      <c r="O158" s="49" t="s">
        <v>3</v>
      </c>
      <c r="P158" s="49">
        <v>3</v>
      </c>
      <c r="Q158" s="49">
        <v>2</v>
      </c>
      <c r="R158" s="49">
        <v>80</v>
      </c>
      <c r="S158" s="49">
        <v>50</v>
      </c>
      <c r="T158" s="249" t="s">
        <v>115</v>
      </c>
    </row>
    <row r="159" spans="1:20" ht="11.1" customHeight="1" x14ac:dyDescent="0.2">
      <c r="A159" s="14" t="s">
        <v>116</v>
      </c>
      <c r="B159" s="49">
        <v>705</v>
      </c>
      <c r="C159" s="49">
        <v>1</v>
      </c>
      <c r="D159" s="49">
        <v>141</v>
      </c>
      <c r="E159" s="49" t="s">
        <v>3</v>
      </c>
      <c r="F159" s="49">
        <v>10</v>
      </c>
      <c r="G159" s="49">
        <v>5</v>
      </c>
      <c r="H159" s="49">
        <v>15</v>
      </c>
      <c r="I159" s="49">
        <v>430</v>
      </c>
      <c r="J159" s="49">
        <v>30</v>
      </c>
      <c r="K159" s="49">
        <v>19</v>
      </c>
      <c r="L159" s="49" t="s">
        <v>3</v>
      </c>
      <c r="M159" s="49" t="s">
        <v>3</v>
      </c>
      <c r="N159" s="49">
        <v>8</v>
      </c>
      <c r="O159" s="49" t="s">
        <v>3</v>
      </c>
      <c r="P159" s="49">
        <v>2</v>
      </c>
      <c r="Q159" s="49" t="s">
        <v>3</v>
      </c>
      <c r="R159" s="49">
        <v>19</v>
      </c>
      <c r="S159" s="49">
        <v>25</v>
      </c>
      <c r="T159" s="249" t="s">
        <v>116</v>
      </c>
    </row>
    <row r="160" spans="1:20" ht="11.1" customHeight="1" x14ac:dyDescent="0.2">
      <c r="A160" s="14" t="s">
        <v>117</v>
      </c>
      <c r="B160" s="49">
        <v>169</v>
      </c>
      <c r="C160" s="49" t="s">
        <v>3</v>
      </c>
      <c r="D160" s="49">
        <v>34</v>
      </c>
      <c r="E160" s="49" t="s">
        <v>3</v>
      </c>
      <c r="F160" s="49">
        <v>15</v>
      </c>
      <c r="G160" s="49">
        <v>3</v>
      </c>
      <c r="H160" s="49">
        <v>4</v>
      </c>
      <c r="I160" s="49">
        <v>82</v>
      </c>
      <c r="J160" s="49">
        <v>6</v>
      </c>
      <c r="K160" s="49">
        <v>5</v>
      </c>
      <c r="L160" s="49" t="s">
        <v>3</v>
      </c>
      <c r="M160" s="49">
        <v>1</v>
      </c>
      <c r="N160" s="49">
        <v>4</v>
      </c>
      <c r="O160" s="49" t="s">
        <v>3</v>
      </c>
      <c r="P160" s="49">
        <v>1</v>
      </c>
      <c r="Q160" s="49" t="s">
        <v>3</v>
      </c>
      <c r="R160" s="49">
        <v>8</v>
      </c>
      <c r="S160" s="49">
        <v>6</v>
      </c>
      <c r="T160" s="249" t="s">
        <v>117</v>
      </c>
    </row>
    <row r="161" spans="1:20" ht="12.95" customHeight="1" x14ac:dyDescent="0.2">
      <c r="A161" s="9" t="s">
        <v>234</v>
      </c>
      <c r="B161" s="49">
        <v>5223</v>
      </c>
      <c r="C161" s="49">
        <v>37</v>
      </c>
      <c r="D161" s="49">
        <v>941</v>
      </c>
      <c r="E161" s="49">
        <v>8</v>
      </c>
      <c r="F161" s="49">
        <v>132</v>
      </c>
      <c r="G161" s="49">
        <v>69</v>
      </c>
      <c r="H161" s="49">
        <v>66</v>
      </c>
      <c r="I161" s="49">
        <v>2826</v>
      </c>
      <c r="J161" s="49">
        <v>188</v>
      </c>
      <c r="K161" s="49">
        <v>190</v>
      </c>
      <c r="L161" s="49">
        <v>2</v>
      </c>
      <c r="M161" s="49">
        <v>8</v>
      </c>
      <c r="N161" s="49">
        <v>111</v>
      </c>
      <c r="O161" s="49" t="s">
        <v>3</v>
      </c>
      <c r="P161" s="49">
        <v>19</v>
      </c>
      <c r="Q161" s="49">
        <v>17</v>
      </c>
      <c r="R161" s="49">
        <v>433</v>
      </c>
      <c r="S161" s="49">
        <v>176</v>
      </c>
      <c r="T161" s="254" t="s">
        <v>234</v>
      </c>
    </row>
    <row r="162" spans="1:20" ht="11.1" customHeight="1" x14ac:dyDescent="0.2">
      <c r="A162" s="92" t="s">
        <v>235</v>
      </c>
      <c r="B162" s="49">
        <v>3018</v>
      </c>
      <c r="C162" s="49">
        <v>23</v>
      </c>
      <c r="D162" s="49">
        <v>626</v>
      </c>
      <c r="E162" s="49">
        <v>6</v>
      </c>
      <c r="F162" s="49">
        <v>95</v>
      </c>
      <c r="G162" s="49">
        <v>61</v>
      </c>
      <c r="H162" s="49">
        <v>49</v>
      </c>
      <c r="I162" s="49">
        <v>1400</v>
      </c>
      <c r="J162" s="49">
        <v>103</v>
      </c>
      <c r="K162" s="49">
        <v>126</v>
      </c>
      <c r="L162" s="49">
        <v>2</v>
      </c>
      <c r="M162" s="49">
        <v>8</v>
      </c>
      <c r="N162" s="49">
        <v>71</v>
      </c>
      <c r="O162" s="49" t="s">
        <v>3</v>
      </c>
      <c r="P162" s="49">
        <v>15</v>
      </c>
      <c r="Q162" s="49">
        <v>10</v>
      </c>
      <c r="R162" s="49">
        <v>317</v>
      </c>
      <c r="S162" s="49">
        <v>106</v>
      </c>
      <c r="T162" s="264" t="s">
        <v>235</v>
      </c>
    </row>
    <row r="163" spans="1:20" ht="11.1" customHeight="1" x14ac:dyDescent="0.2">
      <c r="A163" s="93" t="s">
        <v>201</v>
      </c>
      <c r="B163" s="49">
        <v>1229</v>
      </c>
      <c r="C163" s="49">
        <v>8</v>
      </c>
      <c r="D163" s="49">
        <v>271</v>
      </c>
      <c r="E163" s="49">
        <v>3</v>
      </c>
      <c r="F163" s="49">
        <v>34</v>
      </c>
      <c r="G163" s="49">
        <v>13</v>
      </c>
      <c r="H163" s="49">
        <v>17</v>
      </c>
      <c r="I163" s="49">
        <v>614</v>
      </c>
      <c r="J163" s="49">
        <v>37</v>
      </c>
      <c r="K163" s="49">
        <v>57</v>
      </c>
      <c r="L163" s="49" t="s">
        <v>3</v>
      </c>
      <c r="M163" s="49">
        <v>2</v>
      </c>
      <c r="N163" s="49">
        <v>27</v>
      </c>
      <c r="O163" s="49" t="s">
        <v>3</v>
      </c>
      <c r="P163" s="49">
        <v>8</v>
      </c>
      <c r="Q163" s="49">
        <v>8</v>
      </c>
      <c r="R163" s="49">
        <v>84</v>
      </c>
      <c r="S163" s="49">
        <v>46</v>
      </c>
      <c r="T163" s="259" t="s">
        <v>201</v>
      </c>
    </row>
    <row r="164" spans="1:20" ht="11.1" customHeight="1" x14ac:dyDescent="0.2">
      <c r="A164" s="93" t="s">
        <v>202</v>
      </c>
      <c r="B164" s="49">
        <v>223</v>
      </c>
      <c r="C164" s="49" t="s">
        <v>3</v>
      </c>
      <c r="D164" s="49">
        <v>45</v>
      </c>
      <c r="E164" s="49" t="s">
        <v>3</v>
      </c>
      <c r="F164" s="49">
        <v>4</v>
      </c>
      <c r="G164" s="49">
        <v>6</v>
      </c>
      <c r="H164" s="49">
        <v>7</v>
      </c>
      <c r="I164" s="49">
        <v>105</v>
      </c>
      <c r="J164" s="49">
        <v>8</v>
      </c>
      <c r="K164" s="49">
        <v>6</v>
      </c>
      <c r="L164" s="49" t="s">
        <v>3</v>
      </c>
      <c r="M164" s="49" t="s">
        <v>3</v>
      </c>
      <c r="N164" s="49">
        <v>8</v>
      </c>
      <c r="O164" s="49" t="s">
        <v>3</v>
      </c>
      <c r="P164" s="49" t="s">
        <v>3</v>
      </c>
      <c r="Q164" s="49" t="s">
        <v>3</v>
      </c>
      <c r="R164" s="49">
        <v>30</v>
      </c>
      <c r="S164" s="49">
        <v>4</v>
      </c>
      <c r="T164" s="259" t="s">
        <v>202</v>
      </c>
    </row>
    <row r="165" spans="1:20" ht="11.1" customHeight="1" x14ac:dyDescent="0.2">
      <c r="A165" s="93" t="s">
        <v>203</v>
      </c>
      <c r="B165" s="49">
        <v>654</v>
      </c>
      <c r="C165" s="49">
        <v>5</v>
      </c>
      <c r="D165" s="49">
        <v>131</v>
      </c>
      <c r="E165" s="49">
        <v>1</v>
      </c>
      <c r="F165" s="49">
        <v>24</v>
      </c>
      <c r="G165" s="49">
        <v>18</v>
      </c>
      <c r="H165" s="49">
        <v>12</v>
      </c>
      <c r="I165" s="49">
        <v>305</v>
      </c>
      <c r="J165" s="49">
        <v>19</v>
      </c>
      <c r="K165" s="49">
        <v>24</v>
      </c>
      <c r="L165" s="49">
        <v>1</v>
      </c>
      <c r="M165" s="49">
        <v>2</v>
      </c>
      <c r="N165" s="49">
        <v>17</v>
      </c>
      <c r="O165" s="49" t="s">
        <v>3</v>
      </c>
      <c r="P165" s="49">
        <v>3</v>
      </c>
      <c r="Q165" s="49">
        <v>1</v>
      </c>
      <c r="R165" s="49">
        <v>69</v>
      </c>
      <c r="S165" s="49">
        <v>22</v>
      </c>
      <c r="T165" s="259" t="s">
        <v>203</v>
      </c>
    </row>
    <row r="166" spans="1:20" ht="11.1" customHeight="1" x14ac:dyDescent="0.2">
      <c r="A166" s="93" t="s">
        <v>204</v>
      </c>
      <c r="B166" s="49">
        <v>517</v>
      </c>
      <c r="C166" s="49">
        <v>8</v>
      </c>
      <c r="D166" s="49">
        <v>106</v>
      </c>
      <c r="E166" s="49">
        <v>1</v>
      </c>
      <c r="F166" s="49">
        <v>19</v>
      </c>
      <c r="G166" s="49">
        <v>14</v>
      </c>
      <c r="H166" s="49">
        <v>10</v>
      </c>
      <c r="I166" s="49">
        <v>202</v>
      </c>
      <c r="J166" s="49">
        <v>18</v>
      </c>
      <c r="K166" s="49">
        <v>22</v>
      </c>
      <c r="L166" s="49">
        <v>1</v>
      </c>
      <c r="M166" s="49">
        <v>2</v>
      </c>
      <c r="N166" s="49">
        <v>13</v>
      </c>
      <c r="O166" s="49" t="s">
        <v>3</v>
      </c>
      <c r="P166" s="49">
        <v>1</v>
      </c>
      <c r="Q166" s="49">
        <v>1</v>
      </c>
      <c r="R166" s="49">
        <v>80</v>
      </c>
      <c r="S166" s="49">
        <v>19</v>
      </c>
      <c r="T166" s="259" t="s">
        <v>204</v>
      </c>
    </row>
    <row r="167" spans="1:20" ht="11.1" customHeight="1" x14ac:dyDescent="0.2">
      <c r="A167" s="93" t="s">
        <v>205</v>
      </c>
      <c r="B167" s="49">
        <v>395</v>
      </c>
      <c r="C167" s="49">
        <v>2</v>
      </c>
      <c r="D167" s="49">
        <v>73</v>
      </c>
      <c r="E167" s="49">
        <v>1</v>
      </c>
      <c r="F167" s="49">
        <v>14</v>
      </c>
      <c r="G167" s="49">
        <v>10</v>
      </c>
      <c r="H167" s="49">
        <v>3</v>
      </c>
      <c r="I167" s="49">
        <v>174</v>
      </c>
      <c r="J167" s="49">
        <v>21</v>
      </c>
      <c r="K167" s="49">
        <v>17</v>
      </c>
      <c r="L167" s="49" t="s">
        <v>3</v>
      </c>
      <c r="M167" s="49">
        <v>2</v>
      </c>
      <c r="N167" s="49">
        <v>6</v>
      </c>
      <c r="O167" s="49" t="s">
        <v>3</v>
      </c>
      <c r="P167" s="49">
        <v>3</v>
      </c>
      <c r="Q167" s="49" t="s">
        <v>3</v>
      </c>
      <c r="R167" s="49">
        <v>54</v>
      </c>
      <c r="S167" s="49">
        <v>15</v>
      </c>
      <c r="T167" s="259" t="s">
        <v>205</v>
      </c>
    </row>
    <row r="168" spans="1:20" ht="11.1" customHeight="1" x14ac:dyDescent="0.2">
      <c r="A168" s="14" t="s">
        <v>118</v>
      </c>
      <c r="B168" s="49">
        <v>943</v>
      </c>
      <c r="C168" s="49">
        <v>5</v>
      </c>
      <c r="D168" s="49">
        <v>124</v>
      </c>
      <c r="E168" s="49">
        <v>2</v>
      </c>
      <c r="F168" s="49">
        <v>21</v>
      </c>
      <c r="G168" s="49">
        <v>1</v>
      </c>
      <c r="H168" s="49">
        <v>3</v>
      </c>
      <c r="I168" s="49">
        <v>633</v>
      </c>
      <c r="J168" s="49">
        <v>42</v>
      </c>
      <c r="K168" s="49">
        <v>23</v>
      </c>
      <c r="L168" s="49" t="s">
        <v>3</v>
      </c>
      <c r="M168" s="49" t="s">
        <v>3</v>
      </c>
      <c r="N168" s="49">
        <v>15</v>
      </c>
      <c r="O168" s="49" t="s">
        <v>3</v>
      </c>
      <c r="P168" s="49">
        <v>4</v>
      </c>
      <c r="Q168" s="49">
        <v>6</v>
      </c>
      <c r="R168" s="49">
        <v>29</v>
      </c>
      <c r="S168" s="49">
        <v>35</v>
      </c>
      <c r="T168" s="249" t="s">
        <v>118</v>
      </c>
    </row>
    <row r="169" spans="1:20" ht="11.1" customHeight="1" x14ac:dyDescent="0.2">
      <c r="A169" s="14" t="s">
        <v>119</v>
      </c>
      <c r="B169" s="49">
        <v>219</v>
      </c>
      <c r="C169" s="49" t="s">
        <v>3</v>
      </c>
      <c r="D169" s="49">
        <v>32</v>
      </c>
      <c r="E169" s="49" t="s">
        <v>3</v>
      </c>
      <c r="F169" s="49">
        <v>3</v>
      </c>
      <c r="G169" s="49">
        <v>2</v>
      </c>
      <c r="H169" s="49">
        <v>3</v>
      </c>
      <c r="I169" s="49">
        <v>135</v>
      </c>
      <c r="J169" s="49">
        <v>9</v>
      </c>
      <c r="K169" s="49">
        <v>6</v>
      </c>
      <c r="L169" s="49" t="s">
        <v>3</v>
      </c>
      <c r="M169" s="49" t="s">
        <v>3</v>
      </c>
      <c r="N169" s="49">
        <v>4</v>
      </c>
      <c r="O169" s="49" t="s">
        <v>3</v>
      </c>
      <c r="P169" s="49" t="s">
        <v>3</v>
      </c>
      <c r="Q169" s="49" t="s">
        <v>3</v>
      </c>
      <c r="R169" s="49">
        <v>21</v>
      </c>
      <c r="S169" s="49">
        <v>4</v>
      </c>
      <c r="T169" s="249" t="s">
        <v>119</v>
      </c>
    </row>
    <row r="170" spans="1:20" ht="11.1" customHeight="1" x14ac:dyDescent="0.2">
      <c r="A170" s="14" t="s">
        <v>120</v>
      </c>
      <c r="B170" s="49">
        <v>261</v>
      </c>
      <c r="C170" s="49">
        <v>1</v>
      </c>
      <c r="D170" s="49">
        <v>43</v>
      </c>
      <c r="E170" s="49" t="s">
        <v>3</v>
      </c>
      <c r="F170" s="49">
        <v>2</v>
      </c>
      <c r="G170" s="49" t="s">
        <v>3</v>
      </c>
      <c r="H170" s="49">
        <v>2</v>
      </c>
      <c r="I170" s="49">
        <v>169</v>
      </c>
      <c r="J170" s="49">
        <v>9</v>
      </c>
      <c r="K170" s="49">
        <v>11</v>
      </c>
      <c r="L170" s="49" t="s">
        <v>3</v>
      </c>
      <c r="M170" s="49" t="s">
        <v>3</v>
      </c>
      <c r="N170" s="49">
        <v>8</v>
      </c>
      <c r="O170" s="49" t="s">
        <v>3</v>
      </c>
      <c r="P170" s="49" t="s">
        <v>3</v>
      </c>
      <c r="Q170" s="49">
        <v>1</v>
      </c>
      <c r="R170" s="49">
        <v>5</v>
      </c>
      <c r="S170" s="49">
        <v>10</v>
      </c>
      <c r="T170" s="249" t="s">
        <v>120</v>
      </c>
    </row>
    <row r="171" spans="1:20" ht="11.1" customHeight="1" x14ac:dyDescent="0.2">
      <c r="A171" s="14" t="s">
        <v>121</v>
      </c>
      <c r="B171" s="49">
        <v>226</v>
      </c>
      <c r="C171" s="49">
        <v>3</v>
      </c>
      <c r="D171" s="49">
        <v>32</v>
      </c>
      <c r="E171" s="49" t="s">
        <v>3</v>
      </c>
      <c r="F171" s="49">
        <v>7</v>
      </c>
      <c r="G171" s="49">
        <v>2</v>
      </c>
      <c r="H171" s="49">
        <v>4</v>
      </c>
      <c r="I171" s="49">
        <v>117</v>
      </c>
      <c r="J171" s="49">
        <v>5</v>
      </c>
      <c r="K171" s="49">
        <v>2</v>
      </c>
      <c r="L171" s="49" t="s">
        <v>3</v>
      </c>
      <c r="M171" s="49" t="s">
        <v>3</v>
      </c>
      <c r="N171" s="49">
        <v>5</v>
      </c>
      <c r="O171" s="49" t="s">
        <v>3</v>
      </c>
      <c r="P171" s="49" t="s">
        <v>3</v>
      </c>
      <c r="Q171" s="49" t="s">
        <v>3</v>
      </c>
      <c r="R171" s="49">
        <v>43</v>
      </c>
      <c r="S171" s="49">
        <v>6</v>
      </c>
      <c r="T171" s="249" t="s">
        <v>121</v>
      </c>
    </row>
    <row r="172" spans="1:20" ht="11.1" customHeight="1" x14ac:dyDescent="0.2">
      <c r="A172" s="14" t="s">
        <v>122</v>
      </c>
      <c r="B172" s="49">
        <v>230</v>
      </c>
      <c r="C172" s="49">
        <v>3</v>
      </c>
      <c r="D172" s="49">
        <v>34</v>
      </c>
      <c r="E172" s="49" t="s">
        <v>3</v>
      </c>
      <c r="F172" s="49">
        <v>1</v>
      </c>
      <c r="G172" s="49">
        <v>1</v>
      </c>
      <c r="H172" s="49">
        <v>1</v>
      </c>
      <c r="I172" s="49">
        <v>161</v>
      </c>
      <c r="J172" s="49">
        <v>8</v>
      </c>
      <c r="K172" s="49">
        <v>10</v>
      </c>
      <c r="L172" s="49" t="s">
        <v>3</v>
      </c>
      <c r="M172" s="49" t="s">
        <v>3</v>
      </c>
      <c r="N172" s="49">
        <v>3</v>
      </c>
      <c r="O172" s="49" t="s">
        <v>3</v>
      </c>
      <c r="P172" s="49" t="s">
        <v>3</v>
      </c>
      <c r="Q172" s="49" t="s">
        <v>3</v>
      </c>
      <c r="R172" s="49">
        <v>6</v>
      </c>
      <c r="S172" s="49">
        <v>2</v>
      </c>
      <c r="T172" s="249" t="s">
        <v>122</v>
      </c>
    </row>
    <row r="173" spans="1:20" ht="11.1" customHeight="1" x14ac:dyDescent="0.2">
      <c r="A173" s="14" t="s">
        <v>123</v>
      </c>
      <c r="B173" s="49">
        <v>326</v>
      </c>
      <c r="C173" s="49">
        <v>2</v>
      </c>
      <c r="D173" s="49">
        <v>50</v>
      </c>
      <c r="E173" s="49" t="s">
        <v>3</v>
      </c>
      <c r="F173" s="49">
        <v>3</v>
      </c>
      <c r="G173" s="49">
        <v>2</v>
      </c>
      <c r="H173" s="49">
        <v>4</v>
      </c>
      <c r="I173" s="49">
        <v>211</v>
      </c>
      <c r="J173" s="49">
        <v>12</v>
      </c>
      <c r="K173" s="49">
        <v>12</v>
      </c>
      <c r="L173" s="49" t="s">
        <v>3</v>
      </c>
      <c r="M173" s="49" t="s">
        <v>3</v>
      </c>
      <c r="N173" s="49">
        <v>5</v>
      </c>
      <c r="O173" s="49" t="s">
        <v>3</v>
      </c>
      <c r="P173" s="49" t="s">
        <v>3</v>
      </c>
      <c r="Q173" s="49" t="s">
        <v>3</v>
      </c>
      <c r="R173" s="49">
        <v>12</v>
      </c>
      <c r="S173" s="49">
        <v>13</v>
      </c>
      <c r="T173" s="249" t="s">
        <v>123</v>
      </c>
    </row>
    <row r="174" spans="1:20" ht="12.95" customHeight="1" x14ac:dyDescent="0.2">
      <c r="A174" s="9" t="s">
        <v>236</v>
      </c>
      <c r="B174" s="49">
        <v>1495</v>
      </c>
      <c r="C174" s="49">
        <v>4</v>
      </c>
      <c r="D174" s="49">
        <v>224</v>
      </c>
      <c r="E174" s="49">
        <v>4</v>
      </c>
      <c r="F174" s="49">
        <v>40</v>
      </c>
      <c r="G174" s="49">
        <v>8</v>
      </c>
      <c r="H174" s="49">
        <v>8</v>
      </c>
      <c r="I174" s="49">
        <v>928</v>
      </c>
      <c r="J174" s="49">
        <v>51</v>
      </c>
      <c r="K174" s="49">
        <v>49</v>
      </c>
      <c r="L174" s="49">
        <v>1</v>
      </c>
      <c r="M174" s="49">
        <v>1</v>
      </c>
      <c r="N174" s="49">
        <v>34</v>
      </c>
      <c r="O174" s="49" t="s">
        <v>3</v>
      </c>
      <c r="P174" s="49">
        <v>5</v>
      </c>
      <c r="Q174" s="49">
        <v>1</v>
      </c>
      <c r="R174" s="49">
        <v>93</v>
      </c>
      <c r="S174" s="49">
        <v>44</v>
      </c>
      <c r="T174" s="254" t="s">
        <v>236</v>
      </c>
    </row>
    <row r="175" spans="1:20" ht="11.1" customHeight="1" x14ac:dyDescent="0.2">
      <c r="A175" s="14" t="s">
        <v>124</v>
      </c>
      <c r="B175" s="49">
        <v>266</v>
      </c>
      <c r="C175" s="49" t="s">
        <v>3</v>
      </c>
      <c r="D175" s="49">
        <v>39</v>
      </c>
      <c r="E175" s="49" t="s">
        <v>3</v>
      </c>
      <c r="F175" s="49">
        <v>7</v>
      </c>
      <c r="G175" s="49">
        <v>1</v>
      </c>
      <c r="H175" s="49" t="s">
        <v>3</v>
      </c>
      <c r="I175" s="49">
        <v>179</v>
      </c>
      <c r="J175" s="49">
        <v>4</v>
      </c>
      <c r="K175" s="49">
        <v>11</v>
      </c>
      <c r="L175" s="49" t="s">
        <v>3</v>
      </c>
      <c r="M175" s="49" t="s">
        <v>3</v>
      </c>
      <c r="N175" s="49">
        <v>6</v>
      </c>
      <c r="O175" s="49" t="s">
        <v>3</v>
      </c>
      <c r="P175" s="49" t="s">
        <v>3</v>
      </c>
      <c r="Q175" s="49" t="s">
        <v>3</v>
      </c>
      <c r="R175" s="49">
        <v>8</v>
      </c>
      <c r="S175" s="49">
        <v>11</v>
      </c>
      <c r="T175" s="249" t="s">
        <v>124</v>
      </c>
    </row>
    <row r="176" spans="1:20" ht="11.1" customHeight="1" x14ac:dyDescent="0.2">
      <c r="A176" s="14" t="s">
        <v>125</v>
      </c>
      <c r="B176" s="49">
        <v>156</v>
      </c>
      <c r="C176" s="49">
        <v>1</v>
      </c>
      <c r="D176" s="49">
        <v>24</v>
      </c>
      <c r="E176" s="49" t="s">
        <v>3</v>
      </c>
      <c r="F176" s="49">
        <v>4</v>
      </c>
      <c r="G176" s="49">
        <v>2</v>
      </c>
      <c r="H176" s="49">
        <v>1</v>
      </c>
      <c r="I176" s="49">
        <v>104</v>
      </c>
      <c r="J176" s="49">
        <v>3</v>
      </c>
      <c r="K176" s="49">
        <v>2</v>
      </c>
      <c r="L176" s="49">
        <v>1</v>
      </c>
      <c r="M176" s="49">
        <v>1</v>
      </c>
      <c r="N176" s="49">
        <v>1</v>
      </c>
      <c r="O176" s="49" t="s">
        <v>3</v>
      </c>
      <c r="P176" s="49">
        <v>2</v>
      </c>
      <c r="Q176" s="49">
        <v>1</v>
      </c>
      <c r="R176" s="49">
        <v>4</v>
      </c>
      <c r="S176" s="49">
        <v>5</v>
      </c>
      <c r="T176" s="249" t="s">
        <v>125</v>
      </c>
    </row>
    <row r="177" spans="1:20" ht="11.1" customHeight="1" x14ac:dyDescent="0.2">
      <c r="A177" s="14" t="s">
        <v>126</v>
      </c>
      <c r="B177" s="49">
        <v>332</v>
      </c>
      <c r="C177" s="49">
        <v>1</v>
      </c>
      <c r="D177" s="49">
        <v>49</v>
      </c>
      <c r="E177" s="49">
        <v>1</v>
      </c>
      <c r="F177" s="49">
        <v>7</v>
      </c>
      <c r="G177" s="49">
        <v>2</v>
      </c>
      <c r="H177" s="49">
        <v>3</v>
      </c>
      <c r="I177" s="49">
        <v>221</v>
      </c>
      <c r="J177" s="49">
        <v>9</v>
      </c>
      <c r="K177" s="49">
        <v>9</v>
      </c>
      <c r="L177" s="49" t="s">
        <v>3</v>
      </c>
      <c r="M177" s="49" t="s">
        <v>3</v>
      </c>
      <c r="N177" s="49">
        <v>6</v>
      </c>
      <c r="O177" s="49" t="s">
        <v>3</v>
      </c>
      <c r="P177" s="49">
        <v>1</v>
      </c>
      <c r="Q177" s="49" t="s">
        <v>3</v>
      </c>
      <c r="R177" s="49">
        <v>15</v>
      </c>
      <c r="S177" s="49">
        <v>8</v>
      </c>
      <c r="T177" s="249" t="s">
        <v>126</v>
      </c>
    </row>
    <row r="178" spans="1:20" ht="11.1" customHeight="1" x14ac:dyDescent="0.2">
      <c r="A178" s="14" t="s">
        <v>127</v>
      </c>
      <c r="B178" s="49">
        <v>741</v>
      </c>
      <c r="C178" s="49">
        <v>2</v>
      </c>
      <c r="D178" s="49">
        <v>112</v>
      </c>
      <c r="E178" s="49">
        <v>3</v>
      </c>
      <c r="F178" s="49">
        <v>22</v>
      </c>
      <c r="G178" s="49">
        <v>3</v>
      </c>
      <c r="H178" s="49">
        <v>4</v>
      </c>
      <c r="I178" s="49">
        <v>424</v>
      </c>
      <c r="J178" s="49">
        <v>35</v>
      </c>
      <c r="K178" s="49">
        <v>27</v>
      </c>
      <c r="L178" s="49" t="s">
        <v>3</v>
      </c>
      <c r="M178" s="49" t="s">
        <v>3</v>
      </c>
      <c r="N178" s="49">
        <v>21</v>
      </c>
      <c r="O178" s="49" t="s">
        <v>3</v>
      </c>
      <c r="P178" s="49">
        <v>2</v>
      </c>
      <c r="Q178" s="49" t="s">
        <v>3</v>
      </c>
      <c r="R178" s="49">
        <v>66</v>
      </c>
      <c r="S178" s="49">
        <v>20</v>
      </c>
      <c r="T178" s="249" t="s">
        <v>127</v>
      </c>
    </row>
    <row r="179" spans="1:20" ht="12.95" customHeight="1" x14ac:dyDescent="0.2">
      <c r="A179" s="9" t="s">
        <v>237</v>
      </c>
      <c r="B179" s="49">
        <v>1623</v>
      </c>
      <c r="C179" s="49">
        <v>7</v>
      </c>
      <c r="D179" s="49">
        <v>253</v>
      </c>
      <c r="E179" s="49">
        <v>1</v>
      </c>
      <c r="F179" s="49">
        <v>37</v>
      </c>
      <c r="G179" s="49">
        <v>5</v>
      </c>
      <c r="H179" s="49">
        <v>17</v>
      </c>
      <c r="I179" s="49">
        <v>976</v>
      </c>
      <c r="J179" s="49">
        <v>56</v>
      </c>
      <c r="K179" s="49">
        <v>66</v>
      </c>
      <c r="L179" s="49" t="s">
        <v>3</v>
      </c>
      <c r="M179" s="49" t="s">
        <v>3</v>
      </c>
      <c r="N179" s="49">
        <v>34</v>
      </c>
      <c r="O179" s="49" t="s">
        <v>3</v>
      </c>
      <c r="P179" s="49">
        <v>3</v>
      </c>
      <c r="Q179" s="49" t="s">
        <v>3</v>
      </c>
      <c r="R179" s="49">
        <v>122</v>
      </c>
      <c r="S179" s="49">
        <v>46</v>
      </c>
      <c r="T179" s="254" t="s">
        <v>237</v>
      </c>
    </row>
    <row r="180" spans="1:20" ht="11.1" customHeight="1" x14ac:dyDescent="0.2">
      <c r="A180" s="14" t="s">
        <v>128</v>
      </c>
      <c r="B180" s="49">
        <v>307</v>
      </c>
      <c r="C180" s="49">
        <v>2</v>
      </c>
      <c r="D180" s="49">
        <v>36</v>
      </c>
      <c r="E180" s="49" t="s">
        <v>3</v>
      </c>
      <c r="F180" s="49">
        <v>12</v>
      </c>
      <c r="G180" s="49" t="s">
        <v>3</v>
      </c>
      <c r="H180" s="49">
        <v>3</v>
      </c>
      <c r="I180" s="49">
        <v>194</v>
      </c>
      <c r="J180" s="49">
        <v>8</v>
      </c>
      <c r="K180" s="49">
        <v>8</v>
      </c>
      <c r="L180" s="49" t="s">
        <v>3</v>
      </c>
      <c r="M180" s="49" t="s">
        <v>3</v>
      </c>
      <c r="N180" s="49">
        <v>13</v>
      </c>
      <c r="O180" s="49" t="s">
        <v>3</v>
      </c>
      <c r="P180" s="49" t="s">
        <v>3</v>
      </c>
      <c r="Q180" s="49" t="s">
        <v>3</v>
      </c>
      <c r="R180" s="49">
        <v>21</v>
      </c>
      <c r="S180" s="49">
        <v>10</v>
      </c>
      <c r="T180" s="249" t="s">
        <v>128</v>
      </c>
    </row>
    <row r="181" spans="1:20" ht="11.1" customHeight="1" x14ac:dyDescent="0.2">
      <c r="A181" s="14" t="s">
        <v>129</v>
      </c>
      <c r="B181" s="49">
        <v>218</v>
      </c>
      <c r="C181" s="49" t="s">
        <v>3</v>
      </c>
      <c r="D181" s="49">
        <v>35</v>
      </c>
      <c r="E181" s="49" t="s">
        <v>3</v>
      </c>
      <c r="F181" s="49">
        <v>6</v>
      </c>
      <c r="G181" s="49">
        <v>1</v>
      </c>
      <c r="H181" s="49" t="s">
        <v>3</v>
      </c>
      <c r="I181" s="49">
        <v>136</v>
      </c>
      <c r="J181" s="49">
        <v>12</v>
      </c>
      <c r="K181" s="49">
        <v>10</v>
      </c>
      <c r="L181" s="49" t="s">
        <v>3</v>
      </c>
      <c r="M181" s="49" t="s">
        <v>3</v>
      </c>
      <c r="N181" s="49">
        <v>4</v>
      </c>
      <c r="O181" s="49" t="s">
        <v>3</v>
      </c>
      <c r="P181" s="49" t="s">
        <v>3</v>
      </c>
      <c r="Q181" s="49" t="s">
        <v>3</v>
      </c>
      <c r="R181" s="49">
        <v>10</v>
      </c>
      <c r="S181" s="49">
        <v>4</v>
      </c>
      <c r="T181" s="249" t="s">
        <v>129</v>
      </c>
    </row>
    <row r="182" spans="1:20" ht="11.1" customHeight="1" x14ac:dyDescent="0.2">
      <c r="A182" s="14" t="s">
        <v>130</v>
      </c>
      <c r="B182" s="49">
        <v>211</v>
      </c>
      <c r="C182" s="49">
        <v>2</v>
      </c>
      <c r="D182" s="49">
        <v>29</v>
      </c>
      <c r="E182" s="49" t="s">
        <v>3</v>
      </c>
      <c r="F182" s="49">
        <v>2</v>
      </c>
      <c r="G182" s="49" t="s">
        <v>3</v>
      </c>
      <c r="H182" s="49">
        <v>2</v>
      </c>
      <c r="I182" s="49">
        <v>128</v>
      </c>
      <c r="J182" s="49">
        <v>6</v>
      </c>
      <c r="K182" s="49">
        <v>11</v>
      </c>
      <c r="L182" s="49" t="s">
        <v>3</v>
      </c>
      <c r="M182" s="49" t="s">
        <v>3</v>
      </c>
      <c r="N182" s="49">
        <v>5</v>
      </c>
      <c r="O182" s="49" t="s">
        <v>3</v>
      </c>
      <c r="P182" s="49" t="s">
        <v>3</v>
      </c>
      <c r="Q182" s="49" t="s">
        <v>3</v>
      </c>
      <c r="R182" s="49">
        <v>19</v>
      </c>
      <c r="S182" s="49">
        <v>7</v>
      </c>
      <c r="T182" s="249" t="s">
        <v>130</v>
      </c>
    </row>
    <row r="183" spans="1:20" ht="11.1" customHeight="1" x14ac:dyDescent="0.2">
      <c r="A183" s="14" t="s">
        <v>131</v>
      </c>
      <c r="B183" s="49">
        <v>887</v>
      </c>
      <c r="C183" s="49">
        <v>3</v>
      </c>
      <c r="D183" s="49">
        <v>153</v>
      </c>
      <c r="E183" s="49">
        <v>1</v>
      </c>
      <c r="F183" s="49">
        <v>17</v>
      </c>
      <c r="G183" s="49">
        <v>4</v>
      </c>
      <c r="H183" s="49">
        <v>12</v>
      </c>
      <c r="I183" s="49">
        <v>518</v>
      </c>
      <c r="J183" s="49">
        <v>30</v>
      </c>
      <c r="K183" s="49">
        <v>37</v>
      </c>
      <c r="L183" s="49" t="s">
        <v>3</v>
      </c>
      <c r="M183" s="49" t="s">
        <v>3</v>
      </c>
      <c r="N183" s="49">
        <v>12</v>
      </c>
      <c r="O183" s="49" t="s">
        <v>3</v>
      </c>
      <c r="P183" s="49">
        <v>3</v>
      </c>
      <c r="Q183" s="49" t="s">
        <v>3</v>
      </c>
      <c r="R183" s="49">
        <v>72</v>
      </c>
      <c r="S183" s="49">
        <v>25</v>
      </c>
      <c r="T183" s="249" t="s">
        <v>131</v>
      </c>
    </row>
    <row r="184" spans="1:20" ht="12.95" customHeight="1" x14ac:dyDescent="0.2">
      <c r="A184" s="9" t="s">
        <v>238</v>
      </c>
      <c r="B184" s="49">
        <v>3498</v>
      </c>
      <c r="C184" s="49">
        <v>13</v>
      </c>
      <c r="D184" s="49">
        <v>516</v>
      </c>
      <c r="E184" s="49">
        <v>4</v>
      </c>
      <c r="F184" s="49">
        <v>60</v>
      </c>
      <c r="G184" s="49">
        <v>4</v>
      </c>
      <c r="H184" s="49">
        <v>35</v>
      </c>
      <c r="I184" s="49">
        <v>2105</v>
      </c>
      <c r="J184" s="49">
        <v>104</v>
      </c>
      <c r="K184" s="49">
        <v>85</v>
      </c>
      <c r="L184" s="49" t="s">
        <v>3</v>
      </c>
      <c r="M184" s="49">
        <v>1</v>
      </c>
      <c r="N184" s="49">
        <v>37</v>
      </c>
      <c r="O184" s="49" t="s">
        <v>3</v>
      </c>
      <c r="P184" s="49">
        <v>9</v>
      </c>
      <c r="Q184" s="49">
        <v>4</v>
      </c>
      <c r="R184" s="49">
        <v>422</v>
      </c>
      <c r="S184" s="49">
        <v>99</v>
      </c>
      <c r="T184" s="254" t="s">
        <v>238</v>
      </c>
    </row>
    <row r="185" spans="1:20" ht="11.1" customHeight="1" x14ac:dyDescent="0.2">
      <c r="A185" s="14" t="s">
        <v>132</v>
      </c>
      <c r="B185" s="49">
        <v>208</v>
      </c>
      <c r="C185" s="49">
        <v>2</v>
      </c>
      <c r="D185" s="49">
        <v>21</v>
      </c>
      <c r="E185" s="49" t="s">
        <v>3</v>
      </c>
      <c r="F185" s="49">
        <v>8</v>
      </c>
      <c r="G185" s="49" t="s">
        <v>3</v>
      </c>
      <c r="H185" s="49">
        <v>3</v>
      </c>
      <c r="I185" s="49">
        <v>92</v>
      </c>
      <c r="J185" s="49">
        <v>4</v>
      </c>
      <c r="K185" s="49">
        <v>3</v>
      </c>
      <c r="L185" s="49" t="s">
        <v>3</v>
      </c>
      <c r="M185" s="49" t="s">
        <v>3</v>
      </c>
      <c r="N185" s="49">
        <v>1</v>
      </c>
      <c r="O185" s="49" t="s">
        <v>3</v>
      </c>
      <c r="P185" s="49" t="s">
        <v>3</v>
      </c>
      <c r="Q185" s="49" t="s">
        <v>3</v>
      </c>
      <c r="R185" s="49">
        <v>71</v>
      </c>
      <c r="S185" s="49">
        <v>3</v>
      </c>
      <c r="T185" s="249" t="s">
        <v>132</v>
      </c>
    </row>
    <row r="186" spans="1:20" ht="11.1" customHeight="1" x14ac:dyDescent="0.2">
      <c r="A186" s="14" t="s">
        <v>133</v>
      </c>
      <c r="B186" s="49">
        <v>483</v>
      </c>
      <c r="C186" s="49">
        <v>1</v>
      </c>
      <c r="D186" s="49">
        <v>51</v>
      </c>
      <c r="E186" s="49" t="s">
        <v>3</v>
      </c>
      <c r="F186" s="49">
        <v>6</v>
      </c>
      <c r="G186" s="49">
        <v>1</v>
      </c>
      <c r="H186" s="49">
        <v>1</v>
      </c>
      <c r="I186" s="49">
        <v>367</v>
      </c>
      <c r="J186" s="49">
        <v>12</v>
      </c>
      <c r="K186" s="49">
        <v>8</v>
      </c>
      <c r="L186" s="49" t="s">
        <v>3</v>
      </c>
      <c r="M186" s="49" t="s">
        <v>3</v>
      </c>
      <c r="N186" s="49">
        <v>4</v>
      </c>
      <c r="O186" s="49" t="s">
        <v>3</v>
      </c>
      <c r="P186" s="49">
        <v>1</v>
      </c>
      <c r="Q186" s="49" t="s">
        <v>3</v>
      </c>
      <c r="R186" s="49">
        <v>20</v>
      </c>
      <c r="S186" s="49">
        <v>11</v>
      </c>
      <c r="T186" s="249" t="s">
        <v>133</v>
      </c>
    </row>
    <row r="187" spans="1:20" ht="11.1" customHeight="1" x14ac:dyDescent="0.2">
      <c r="A187" s="14" t="s">
        <v>134</v>
      </c>
      <c r="B187" s="49">
        <v>380</v>
      </c>
      <c r="C187" s="49">
        <v>1</v>
      </c>
      <c r="D187" s="49">
        <v>63</v>
      </c>
      <c r="E187" s="49">
        <v>1</v>
      </c>
      <c r="F187" s="49">
        <v>1</v>
      </c>
      <c r="G187" s="49" t="s">
        <v>3</v>
      </c>
      <c r="H187" s="49">
        <v>2</v>
      </c>
      <c r="I187" s="49">
        <v>254</v>
      </c>
      <c r="J187" s="49">
        <v>8</v>
      </c>
      <c r="K187" s="49">
        <v>7</v>
      </c>
      <c r="L187" s="49" t="s">
        <v>3</v>
      </c>
      <c r="M187" s="49">
        <v>1</v>
      </c>
      <c r="N187" s="49">
        <v>2</v>
      </c>
      <c r="O187" s="49" t="s">
        <v>3</v>
      </c>
      <c r="P187" s="49" t="s">
        <v>3</v>
      </c>
      <c r="Q187" s="49" t="s">
        <v>3</v>
      </c>
      <c r="R187" s="49">
        <v>22</v>
      </c>
      <c r="S187" s="49">
        <v>18</v>
      </c>
      <c r="T187" s="249" t="s">
        <v>134</v>
      </c>
    </row>
    <row r="188" spans="1:20" ht="11.1" customHeight="1" x14ac:dyDescent="0.2">
      <c r="A188" s="14" t="s">
        <v>135</v>
      </c>
      <c r="B188" s="49">
        <v>2219</v>
      </c>
      <c r="C188" s="49">
        <v>9</v>
      </c>
      <c r="D188" s="49">
        <v>360</v>
      </c>
      <c r="E188" s="49">
        <v>3</v>
      </c>
      <c r="F188" s="49">
        <v>42</v>
      </c>
      <c r="G188" s="49">
        <v>3</v>
      </c>
      <c r="H188" s="49">
        <v>26</v>
      </c>
      <c r="I188" s="49">
        <v>1248</v>
      </c>
      <c r="J188" s="49">
        <v>74</v>
      </c>
      <c r="K188" s="49">
        <v>63</v>
      </c>
      <c r="L188" s="49" t="s">
        <v>3</v>
      </c>
      <c r="M188" s="49" t="s">
        <v>3</v>
      </c>
      <c r="N188" s="49">
        <v>29</v>
      </c>
      <c r="O188" s="49" t="s">
        <v>3</v>
      </c>
      <c r="P188" s="49">
        <v>7</v>
      </c>
      <c r="Q188" s="49">
        <v>4</v>
      </c>
      <c r="R188" s="49">
        <v>293</v>
      </c>
      <c r="S188" s="49">
        <v>58</v>
      </c>
      <c r="T188" s="249" t="s">
        <v>135</v>
      </c>
    </row>
    <row r="189" spans="1:20" ht="11.1" customHeight="1" x14ac:dyDescent="0.2">
      <c r="A189" s="14" t="s">
        <v>136</v>
      </c>
      <c r="B189" s="49">
        <v>147</v>
      </c>
      <c r="C189" s="49" t="s">
        <v>3</v>
      </c>
      <c r="D189" s="49">
        <v>16</v>
      </c>
      <c r="E189" s="49" t="s">
        <v>3</v>
      </c>
      <c r="F189" s="49">
        <v>3</v>
      </c>
      <c r="G189" s="49" t="s">
        <v>3</v>
      </c>
      <c r="H189" s="49">
        <v>2</v>
      </c>
      <c r="I189" s="49">
        <v>101</v>
      </c>
      <c r="J189" s="49">
        <v>4</v>
      </c>
      <c r="K189" s="49">
        <v>3</v>
      </c>
      <c r="L189" s="49" t="s">
        <v>3</v>
      </c>
      <c r="M189" s="49" t="s">
        <v>3</v>
      </c>
      <c r="N189" s="49">
        <v>1</v>
      </c>
      <c r="O189" s="49" t="s">
        <v>3</v>
      </c>
      <c r="P189" s="49">
        <v>1</v>
      </c>
      <c r="Q189" s="49" t="s">
        <v>3</v>
      </c>
      <c r="R189" s="49">
        <v>10</v>
      </c>
      <c r="S189" s="49">
        <v>6</v>
      </c>
      <c r="T189" s="249" t="s">
        <v>136</v>
      </c>
    </row>
    <row r="190" spans="1:20" ht="11.1" customHeight="1" x14ac:dyDescent="0.2">
      <c r="A190" s="14" t="s">
        <v>137</v>
      </c>
      <c r="B190" s="49">
        <v>61</v>
      </c>
      <c r="C190" s="49" t="s">
        <v>3</v>
      </c>
      <c r="D190" s="49">
        <v>5</v>
      </c>
      <c r="E190" s="49" t="s">
        <v>3</v>
      </c>
      <c r="F190" s="49" t="s">
        <v>3</v>
      </c>
      <c r="G190" s="49" t="s">
        <v>3</v>
      </c>
      <c r="H190" s="49">
        <v>1</v>
      </c>
      <c r="I190" s="49">
        <v>43</v>
      </c>
      <c r="J190" s="49">
        <v>2</v>
      </c>
      <c r="K190" s="49">
        <v>1</v>
      </c>
      <c r="L190" s="49" t="s">
        <v>3</v>
      </c>
      <c r="M190" s="49" t="s">
        <v>3</v>
      </c>
      <c r="N190" s="49" t="s">
        <v>3</v>
      </c>
      <c r="O190" s="49" t="s">
        <v>3</v>
      </c>
      <c r="P190" s="49" t="s">
        <v>3</v>
      </c>
      <c r="Q190" s="49" t="s">
        <v>3</v>
      </c>
      <c r="R190" s="49">
        <v>6</v>
      </c>
      <c r="S190" s="49">
        <v>3</v>
      </c>
      <c r="T190" s="249" t="s">
        <v>137</v>
      </c>
    </row>
    <row r="191" spans="1:20" ht="12.95" customHeight="1" x14ac:dyDescent="0.2">
      <c r="A191" s="9" t="s">
        <v>239</v>
      </c>
      <c r="B191" s="49">
        <v>2571</v>
      </c>
      <c r="C191" s="49">
        <v>6</v>
      </c>
      <c r="D191" s="49">
        <v>419</v>
      </c>
      <c r="E191" s="49">
        <v>4</v>
      </c>
      <c r="F191" s="49">
        <v>44</v>
      </c>
      <c r="G191" s="49">
        <v>8</v>
      </c>
      <c r="H191" s="49">
        <v>29</v>
      </c>
      <c r="I191" s="49">
        <v>1598</v>
      </c>
      <c r="J191" s="49">
        <v>107</v>
      </c>
      <c r="K191" s="49">
        <v>61</v>
      </c>
      <c r="L191" s="49">
        <v>1</v>
      </c>
      <c r="M191" s="49">
        <v>3</v>
      </c>
      <c r="N191" s="49">
        <v>38</v>
      </c>
      <c r="O191" s="49" t="s">
        <v>3</v>
      </c>
      <c r="P191" s="49">
        <v>13</v>
      </c>
      <c r="Q191" s="49">
        <v>4</v>
      </c>
      <c r="R191" s="49">
        <v>165</v>
      </c>
      <c r="S191" s="49">
        <v>71</v>
      </c>
      <c r="T191" s="254" t="s">
        <v>239</v>
      </c>
    </row>
    <row r="192" spans="1:20" ht="11.1" customHeight="1" x14ac:dyDescent="0.2">
      <c r="A192" s="14" t="s">
        <v>138</v>
      </c>
      <c r="B192" s="49">
        <v>199</v>
      </c>
      <c r="C192" s="49">
        <v>1</v>
      </c>
      <c r="D192" s="49">
        <v>21</v>
      </c>
      <c r="E192" s="49" t="s">
        <v>3</v>
      </c>
      <c r="F192" s="49">
        <v>1</v>
      </c>
      <c r="G192" s="49" t="s">
        <v>3</v>
      </c>
      <c r="H192" s="49">
        <v>2</v>
      </c>
      <c r="I192" s="49">
        <v>135</v>
      </c>
      <c r="J192" s="49">
        <v>19</v>
      </c>
      <c r="K192" s="49">
        <v>4</v>
      </c>
      <c r="L192" s="49" t="s">
        <v>3</v>
      </c>
      <c r="M192" s="49" t="s">
        <v>3</v>
      </c>
      <c r="N192" s="49">
        <v>4</v>
      </c>
      <c r="O192" s="49" t="s">
        <v>3</v>
      </c>
      <c r="P192" s="49">
        <v>1</v>
      </c>
      <c r="Q192" s="49" t="s">
        <v>3</v>
      </c>
      <c r="R192" s="49">
        <v>3</v>
      </c>
      <c r="S192" s="49">
        <v>8</v>
      </c>
      <c r="T192" s="249" t="s">
        <v>138</v>
      </c>
    </row>
    <row r="193" spans="1:20" ht="11.1" customHeight="1" x14ac:dyDescent="0.2">
      <c r="A193" s="14" t="s">
        <v>139</v>
      </c>
      <c r="B193" s="49">
        <v>419</v>
      </c>
      <c r="C193" s="49">
        <v>3</v>
      </c>
      <c r="D193" s="49">
        <v>60</v>
      </c>
      <c r="E193" s="49">
        <v>1</v>
      </c>
      <c r="F193" s="49">
        <v>7</v>
      </c>
      <c r="G193" s="49" t="s">
        <v>3</v>
      </c>
      <c r="H193" s="49">
        <v>3</v>
      </c>
      <c r="I193" s="49">
        <v>243</v>
      </c>
      <c r="J193" s="49">
        <v>22</v>
      </c>
      <c r="K193" s="49">
        <v>10</v>
      </c>
      <c r="L193" s="49" t="s">
        <v>3</v>
      </c>
      <c r="M193" s="49" t="s">
        <v>3</v>
      </c>
      <c r="N193" s="49">
        <v>8</v>
      </c>
      <c r="O193" s="49" t="s">
        <v>3</v>
      </c>
      <c r="P193" s="49">
        <v>4</v>
      </c>
      <c r="Q193" s="49" t="s">
        <v>3</v>
      </c>
      <c r="R193" s="49">
        <v>44</v>
      </c>
      <c r="S193" s="49">
        <v>14</v>
      </c>
      <c r="T193" s="249" t="s">
        <v>139</v>
      </c>
    </row>
    <row r="194" spans="1:20" ht="11.1" customHeight="1" x14ac:dyDescent="0.2">
      <c r="A194" s="14" t="s">
        <v>140</v>
      </c>
      <c r="B194" s="49">
        <v>313</v>
      </c>
      <c r="C194" s="49" t="s">
        <v>3</v>
      </c>
      <c r="D194" s="49">
        <v>50</v>
      </c>
      <c r="E194" s="49" t="s">
        <v>3</v>
      </c>
      <c r="F194" s="49">
        <v>4</v>
      </c>
      <c r="G194" s="49">
        <v>1</v>
      </c>
      <c r="H194" s="49">
        <v>1</v>
      </c>
      <c r="I194" s="49">
        <v>233</v>
      </c>
      <c r="J194" s="49">
        <v>5</v>
      </c>
      <c r="K194" s="49">
        <v>4</v>
      </c>
      <c r="L194" s="49" t="s">
        <v>3</v>
      </c>
      <c r="M194" s="49" t="s">
        <v>3</v>
      </c>
      <c r="N194" s="49">
        <v>4</v>
      </c>
      <c r="O194" s="49" t="s">
        <v>3</v>
      </c>
      <c r="P194" s="49">
        <v>1</v>
      </c>
      <c r="Q194" s="49">
        <v>1</v>
      </c>
      <c r="R194" s="49">
        <v>5</v>
      </c>
      <c r="S194" s="49">
        <v>4</v>
      </c>
      <c r="T194" s="249" t="s">
        <v>140</v>
      </c>
    </row>
    <row r="195" spans="1:20" ht="11.1" customHeight="1" x14ac:dyDescent="0.2">
      <c r="A195" s="14" t="s">
        <v>141</v>
      </c>
      <c r="B195" s="49">
        <v>988</v>
      </c>
      <c r="C195" s="49">
        <v>2</v>
      </c>
      <c r="D195" s="49">
        <v>186</v>
      </c>
      <c r="E195" s="49">
        <v>3</v>
      </c>
      <c r="F195" s="49">
        <v>21</v>
      </c>
      <c r="G195" s="49">
        <v>5</v>
      </c>
      <c r="H195" s="49">
        <v>14</v>
      </c>
      <c r="I195" s="49">
        <v>581</v>
      </c>
      <c r="J195" s="49">
        <v>36</v>
      </c>
      <c r="K195" s="49">
        <v>25</v>
      </c>
      <c r="L195" s="49" t="s">
        <v>3</v>
      </c>
      <c r="M195" s="49" t="s">
        <v>3</v>
      </c>
      <c r="N195" s="49">
        <v>13</v>
      </c>
      <c r="O195" s="49" t="s">
        <v>3</v>
      </c>
      <c r="P195" s="49">
        <v>2</v>
      </c>
      <c r="Q195" s="49">
        <v>3</v>
      </c>
      <c r="R195" s="49">
        <v>74</v>
      </c>
      <c r="S195" s="49">
        <v>23</v>
      </c>
      <c r="T195" s="249" t="s">
        <v>141</v>
      </c>
    </row>
    <row r="196" spans="1:20" ht="11.1" customHeight="1" x14ac:dyDescent="0.2">
      <c r="A196" s="14" t="s">
        <v>142</v>
      </c>
      <c r="B196" s="49">
        <v>239</v>
      </c>
      <c r="C196" s="49" t="s">
        <v>3</v>
      </c>
      <c r="D196" s="49">
        <v>37</v>
      </c>
      <c r="E196" s="49" t="s">
        <v>3</v>
      </c>
      <c r="F196" s="49">
        <v>2</v>
      </c>
      <c r="G196" s="49" t="s">
        <v>3</v>
      </c>
      <c r="H196" s="49">
        <v>5</v>
      </c>
      <c r="I196" s="49">
        <v>151</v>
      </c>
      <c r="J196" s="49">
        <v>7</v>
      </c>
      <c r="K196" s="49">
        <v>4</v>
      </c>
      <c r="L196" s="49" t="s">
        <v>3</v>
      </c>
      <c r="M196" s="49">
        <v>1</v>
      </c>
      <c r="N196" s="49">
        <v>3</v>
      </c>
      <c r="O196" s="49" t="s">
        <v>3</v>
      </c>
      <c r="P196" s="49">
        <v>4</v>
      </c>
      <c r="Q196" s="49" t="s">
        <v>3</v>
      </c>
      <c r="R196" s="49">
        <v>17</v>
      </c>
      <c r="S196" s="49">
        <v>8</v>
      </c>
      <c r="T196" s="249" t="s">
        <v>142</v>
      </c>
    </row>
    <row r="197" spans="1:20" ht="11.1" customHeight="1" x14ac:dyDescent="0.2">
      <c r="A197" s="14" t="s">
        <v>143</v>
      </c>
      <c r="B197" s="49">
        <v>329</v>
      </c>
      <c r="C197" s="49" t="s">
        <v>3</v>
      </c>
      <c r="D197" s="49">
        <v>51</v>
      </c>
      <c r="E197" s="49" t="s">
        <v>3</v>
      </c>
      <c r="F197" s="49">
        <v>7</v>
      </c>
      <c r="G197" s="49">
        <v>2</v>
      </c>
      <c r="H197" s="49">
        <v>3</v>
      </c>
      <c r="I197" s="49">
        <v>201</v>
      </c>
      <c r="J197" s="49">
        <v>14</v>
      </c>
      <c r="K197" s="49">
        <v>12</v>
      </c>
      <c r="L197" s="49">
        <v>1</v>
      </c>
      <c r="M197" s="49">
        <v>2</v>
      </c>
      <c r="N197" s="49">
        <v>5</v>
      </c>
      <c r="O197" s="49" t="s">
        <v>3</v>
      </c>
      <c r="P197" s="49">
        <v>1</v>
      </c>
      <c r="Q197" s="49" t="s">
        <v>3</v>
      </c>
      <c r="R197" s="49">
        <v>18</v>
      </c>
      <c r="S197" s="49">
        <v>12</v>
      </c>
      <c r="T197" s="249" t="s">
        <v>143</v>
      </c>
    </row>
    <row r="198" spans="1:20" ht="11.1" customHeight="1" x14ac:dyDescent="0.2">
      <c r="A198" s="14" t="s">
        <v>144</v>
      </c>
      <c r="B198" s="49">
        <v>84</v>
      </c>
      <c r="C198" s="49" t="s">
        <v>3</v>
      </c>
      <c r="D198" s="49">
        <v>14</v>
      </c>
      <c r="E198" s="49" t="s">
        <v>3</v>
      </c>
      <c r="F198" s="49">
        <v>2</v>
      </c>
      <c r="G198" s="49" t="s">
        <v>3</v>
      </c>
      <c r="H198" s="49">
        <v>1</v>
      </c>
      <c r="I198" s="49">
        <v>54</v>
      </c>
      <c r="J198" s="49">
        <v>4</v>
      </c>
      <c r="K198" s="49">
        <v>2</v>
      </c>
      <c r="L198" s="49" t="s">
        <v>3</v>
      </c>
      <c r="M198" s="49" t="s">
        <v>3</v>
      </c>
      <c r="N198" s="49">
        <v>1</v>
      </c>
      <c r="O198" s="49" t="s">
        <v>3</v>
      </c>
      <c r="P198" s="49" t="s">
        <v>3</v>
      </c>
      <c r="Q198" s="49" t="s">
        <v>3</v>
      </c>
      <c r="R198" s="49">
        <v>4</v>
      </c>
      <c r="S198" s="49">
        <v>2</v>
      </c>
      <c r="T198" s="249" t="s">
        <v>144</v>
      </c>
    </row>
  </sheetData>
  <mergeCells count="5">
    <mergeCell ref="T3:T4"/>
    <mergeCell ref="A3:A4"/>
    <mergeCell ref="K3:S3"/>
    <mergeCell ref="B3:B4"/>
    <mergeCell ref="C3:J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1" max="16383" man="1"/>
    <brk id="97" max="16383" man="1"/>
    <brk id="14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7"/>
  <sheetViews>
    <sheetView view="pageBreakPreview" zoomScaleNormal="100" zoomScaleSheetLayoutView="100" workbookViewId="0">
      <pane xSplit="1" ySplit="3" topLeftCell="B4" activePane="bottomRight" state="frozen"/>
      <selection activeCell="H212" sqref="H212"/>
      <selection pane="topRight" activeCell="H212" sqref="H212"/>
      <selection pane="bottomLeft" activeCell="H212" sqref="H212"/>
      <selection pane="bottomRight" activeCell="A3" sqref="A3"/>
    </sheetView>
  </sheetViews>
  <sheetFormatPr defaultRowHeight="11.25" x14ac:dyDescent="0.2"/>
  <cols>
    <col min="1" max="1" width="23.7109375" style="17" customWidth="1"/>
    <col min="2" max="6" width="7.7109375" style="17" customWidth="1"/>
    <col min="7" max="9" width="7.7109375" style="174" customWidth="1"/>
    <col min="10" max="16384" width="9.140625" style="17"/>
  </cols>
  <sheetData>
    <row r="1" spans="1:9" s="146" customFormat="1" ht="25.9" customHeight="1" x14ac:dyDescent="0.2">
      <c r="A1" s="853" t="s">
        <v>636</v>
      </c>
      <c r="B1" s="854"/>
      <c r="C1" s="854"/>
      <c r="D1" s="854"/>
      <c r="E1" s="854"/>
      <c r="F1" s="854"/>
      <c r="G1" s="854"/>
      <c r="H1" s="854"/>
      <c r="I1" s="854"/>
    </row>
    <row r="2" spans="1:9" ht="9.9499999999999993" customHeight="1" thickBot="1" x14ac:dyDescent="0.25">
      <c r="A2" s="161"/>
      <c r="H2" s="349"/>
      <c r="I2" s="349"/>
    </row>
    <row r="3" spans="1:9" s="346" customFormat="1" ht="40.15" customHeight="1" x14ac:dyDescent="0.2">
      <c r="A3" s="279" t="s">
        <v>274</v>
      </c>
      <c r="B3" s="218">
        <v>1991</v>
      </c>
      <c r="C3" s="219">
        <v>2000</v>
      </c>
      <c r="D3" s="219">
        <v>2001</v>
      </c>
      <c r="E3" s="219">
        <v>2002</v>
      </c>
      <c r="F3" s="348">
        <v>2003</v>
      </c>
      <c r="G3" s="348">
        <v>2004</v>
      </c>
      <c r="H3" s="218">
        <v>2005</v>
      </c>
      <c r="I3" s="347">
        <v>2006</v>
      </c>
    </row>
    <row r="4" spans="1:9" ht="20.100000000000001" customHeight="1" x14ac:dyDescent="0.2">
      <c r="A4" s="145" t="s">
        <v>1</v>
      </c>
      <c r="B4" s="338">
        <v>7595636</v>
      </c>
      <c r="C4" s="132">
        <v>7516346</v>
      </c>
      <c r="D4" s="132">
        <v>7503433</v>
      </c>
      <c r="E4" s="44">
        <v>7500031</v>
      </c>
      <c r="F4" s="44">
        <v>7480591</v>
      </c>
      <c r="G4" s="44">
        <v>7463157</v>
      </c>
      <c r="H4" s="44">
        <v>7440769</v>
      </c>
      <c r="I4" s="44">
        <v>7411569</v>
      </c>
    </row>
    <row r="5" spans="1:9" ht="11.1" customHeight="1" x14ac:dyDescent="0.2">
      <c r="A5" s="9" t="s">
        <v>210</v>
      </c>
      <c r="B5" s="338">
        <v>5563230</v>
      </c>
      <c r="C5" s="132">
        <v>5484920</v>
      </c>
      <c r="D5" s="132">
        <v>5473370</v>
      </c>
      <c r="E5" s="44">
        <v>5465180</v>
      </c>
      <c r="F5" s="44">
        <v>5450373</v>
      </c>
      <c r="G5" s="44">
        <v>5440900</v>
      </c>
      <c r="H5" s="44">
        <v>5427851</v>
      </c>
      <c r="I5" s="44">
        <v>5408971</v>
      </c>
    </row>
    <row r="6" spans="1:9" ht="11.1" customHeight="1" x14ac:dyDescent="0.2">
      <c r="A6" s="9" t="s">
        <v>211</v>
      </c>
      <c r="B6" s="338">
        <v>2032406</v>
      </c>
      <c r="C6" s="132">
        <v>2031426</v>
      </c>
      <c r="D6" s="132">
        <v>2030063</v>
      </c>
      <c r="E6" s="44">
        <v>2034851</v>
      </c>
      <c r="F6" s="44">
        <v>2030218</v>
      </c>
      <c r="G6" s="44">
        <v>2022257</v>
      </c>
      <c r="H6" s="44">
        <v>2012918</v>
      </c>
      <c r="I6" s="44">
        <v>2002598</v>
      </c>
    </row>
    <row r="7" spans="1:9" ht="20.100000000000001" customHeight="1" x14ac:dyDescent="0.2">
      <c r="A7" s="9" t="s">
        <v>212</v>
      </c>
      <c r="B7" s="338">
        <v>1552732</v>
      </c>
      <c r="C7" s="132">
        <v>1566251</v>
      </c>
      <c r="D7" s="132">
        <v>1570352</v>
      </c>
      <c r="E7" s="345">
        <v>1578364</v>
      </c>
      <c r="F7" s="340">
        <v>1581844</v>
      </c>
      <c r="G7" s="111">
        <v>1589260</v>
      </c>
      <c r="H7" s="111">
        <v>1596919</v>
      </c>
      <c r="I7" s="111">
        <v>1602861</v>
      </c>
    </row>
    <row r="8" spans="1:9" ht="11.1" customHeight="1" x14ac:dyDescent="0.2">
      <c r="A8" s="14" t="s">
        <v>177</v>
      </c>
      <c r="B8" s="337">
        <v>23549</v>
      </c>
      <c r="C8" s="126">
        <v>24321</v>
      </c>
      <c r="D8" s="126">
        <v>24459</v>
      </c>
      <c r="E8" s="17">
        <v>24768</v>
      </c>
      <c r="F8" s="174">
        <v>24874</v>
      </c>
      <c r="G8" s="336">
        <v>24948</v>
      </c>
      <c r="H8" s="336">
        <v>25000</v>
      </c>
      <c r="I8" s="336">
        <v>25053</v>
      </c>
    </row>
    <row r="9" spans="1:9" ht="11.1" customHeight="1" x14ac:dyDescent="0.2">
      <c r="A9" s="14" t="s">
        <v>178</v>
      </c>
      <c r="B9" s="337">
        <v>155446</v>
      </c>
      <c r="C9" s="126">
        <v>151288</v>
      </c>
      <c r="D9" s="126">
        <v>151430</v>
      </c>
      <c r="E9" s="17">
        <v>151940</v>
      </c>
      <c r="F9" s="174">
        <v>152126</v>
      </c>
      <c r="G9" s="336">
        <v>152697</v>
      </c>
      <c r="H9" s="336">
        <v>153334</v>
      </c>
      <c r="I9" s="336">
        <v>153861</v>
      </c>
    </row>
    <row r="10" spans="1:9" ht="11.1" customHeight="1" x14ac:dyDescent="0.2">
      <c r="A10" s="14" t="s">
        <v>179</v>
      </c>
      <c r="B10" s="337">
        <v>64082</v>
      </c>
      <c r="C10" s="126">
        <v>59512</v>
      </c>
      <c r="D10" s="126">
        <v>58893</v>
      </c>
      <c r="E10" s="17">
        <v>58166</v>
      </c>
      <c r="F10" s="174">
        <v>57365</v>
      </c>
      <c r="G10" s="336">
        <v>56923</v>
      </c>
      <c r="H10" s="336">
        <v>56499</v>
      </c>
      <c r="I10" s="336">
        <v>56053</v>
      </c>
    </row>
    <row r="11" spans="1:9" ht="11.1" customHeight="1" x14ac:dyDescent="0.2">
      <c r="A11" s="14" t="s">
        <v>180</v>
      </c>
      <c r="B11" s="337">
        <v>69125</v>
      </c>
      <c r="C11" s="126">
        <v>73925</v>
      </c>
      <c r="D11" s="126">
        <v>74650</v>
      </c>
      <c r="E11" s="17">
        <v>76087</v>
      </c>
      <c r="F11" s="174">
        <v>77189</v>
      </c>
      <c r="G11" s="336">
        <v>78028</v>
      </c>
      <c r="H11" s="336">
        <v>78605</v>
      </c>
      <c r="I11" s="336">
        <v>79153</v>
      </c>
    </row>
    <row r="12" spans="1:9" ht="11.1" customHeight="1" x14ac:dyDescent="0.2">
      <c r="A12" s="14" t="s">
        <v>181</v>
      </c>
      <c r="B12" s="337">
        <v>131035</v>
      </c>
      <c r="C12" s="126">
        <v>130942</v>
      </c>
      <c r="D12" s="126">
        <v>131732</v>
      </c>
      <c r="E12" s="17">
        <v>133136</v>
      </c>
      <c r="F12" s="174">
        <v>134589</v>
      </c>
      <c r="G12" s="336">
        <v>136233</v>
      </c>
      <c r="H12" s="336">
        <v>137523</v>
      </c>
      <c r="I12" s="336">
        <v>138727</v>
      </c>
    </row>
    <row r="13" spans="1:9" ht="11.1" customHeight="1" x14ac:dyDescent="0.2">
      <c r="A13" s="14" t="s">
        <v>182</v>
      </c>
      <c r="B13" s="337">
        <v>191419</v>
      </c>
      <c r="C13" s="126">
        <v>189367</v>
      </c>
      <c r="D13" s="126">
        <v>190275</v>
      </c>
      <c r="E13" s="17">
        <v>191951</v>
      </c>
      <c r="F13" s="174">
        <v>192551</v>
      </c>
      <c r="G13" s="336">
        <v>193397</v>
      </c>
      <c r="H13" s="336">
        <v>155222</v>
      </c>
      <c r="I13" s="336">
        <v>155881</v>
      </c>
    </row>
    <row r="14" spans="1:9" ht="11.1" customHeight="1" x14ac:dyDescent="0.2">
      <c r="A14" s="14" t="s">
        <v>183</v>
      </c>
      <c r="B14" s="337">
        <v>57050</v>
      </c>
      <c r="C14" s="126">
        <v>58309</v>
      </c>
      <c r="D14" s="126">
        <v>58387</v>
      </c>
      <c r="E14" s="17">
        <v>58537</v>
      </c>
      <c r="F14" s="174">
        <v>58540</v>
      </c>
      <c r="G14" s="336">
        <v>58638</v>
      </c>
      <c r="H14" s="336">
        <v>58717</v>
      </c>
      <c r="I14" s="336">
        <v>58764</v>
      </c>
    </row>
    <row r="15" spans="1:9" ht="11.1" customHeight="1" x14ac:dyDescent="0.2">
      <c r="A15" s="14" t="s">
        <v>184</v>
      </c>
      <c r="B15" s="337">
        <v>53273</v>
      </c>
      <c r="C15" s="126">
        <v>52655</v>
      </c>
      <c r="D15" s="126">
        <v>52551</v>
      </c>
      <c r="E15" s="17">
        <v>52523</v>
      </c>
      <c r="F15" s="174">
        <v>52384</v>
      </c>
      <c r="G15" s="336">
        <v>52250</v>
      </c>
      <c r="H15" s="336">
        <v>52108</v>
      </c>
      <c r="I15" s="336">
        <v>52041</v>
      </c>
    </row>
    <row r="16" spans="1:9" ht="11.1" customHeight="1" x14ac:dyDescent="0.2">
      <c r="A16" s="14" t="s">
        <v>185</v>
      </c>
      <c r="B16" s="337">
        <v>205154</v>
      </c>
      <c r="C16" s="126">
        <v>217043</v>
      </c>
      <c r="D16" s="126">
        <v>217437</v>
      </c>
      <c r="E16" s="17">
        <v>217706</v>
      </c>
      <c r="F16" s="174">
        <v>217361</v>
      </c>
      <c r="G16" s="336">
        <v>217706</v>
      </c>
      <c r="H16" s="336">
        <v>218439</v>
      </c>
      <c r="I16" s="336">
        <v>219012</v>
      </c>
    </row>
    <row r="17" spans="1:11" ht="11.1" customHeight="1" x14ac:dyDescent="0.2">
      <c r="A17" s="14" t="s">
        <v>186</v>
      </c>
      <c r="B17" s="337">
        <v>69601</v>
      </c>
      <c r="C17" s="126">
        <v>70693</v>
      </c>
      <c r="D17" s="126">
        <v>70878</v>
      </c>
      <c r="E17" s="17">
        <v>71135</v>
      </c>
      <c r="F17" s="174">
        <v>71158</v>
      </c>
      <c r="G17" s="336">
        <v>71236</v>
      </c>
      <c r="H17" s="336">
        <v>71340</v>
      </c>
      <c r="I17" s="336">
        <v>71388</v>
      </c>
    </row>
    <row r="18" spans="1:11" ht="11.1" customHeight="1" x14ac:dyDescent="0.2">
      <c r="A18" s="14" t="s">
        <v>187</v>
      </c>
      <c r="B18" s="337">
        <v>152677</v>
      </c>
      <c r="C18" s="126">
        <v>153831</v>
      </c>
      <c r="D18" s="126">
        <v>154713</v>
      </c>
      <c r="E18" s="17">
        <v>156438</v>
      </c>
      <c r="F18" s="174">
        <v>157528</v>
      </c>
      <c r="G18" s="336">
        <v>159047</v>
      </c>
      <c r="H18" s="336">
        <v>160542</v>
      </c>
      <c r="I18" s="336">
        <v>161753</v>
      </c>
    </row>
    <row r="19" spans="1:11" ht="11.1" customHeight="1" x14ac:dyDescent="0.2">
      <c r="A19" s="14" t="s">
        <v>188</v>
      </c>
      <c r="B19" s="337">
        <v>96573</v>
      </c>
      <c r="C19" s="126">
        <v>99070</v>
      </c>
      <c r="D19" s="126">
        <v>99060</v>
      </c>
      <c r="E19" s="17">
        <v>99035</v>
      </c>
      <c r="F19" s="174">
        <v>99055</v>
      </c>
      <c r="G19" s="336">
        <v>99758</v>
      </c>
      <c r="H19" s="336">
        <v>100783</v>
      </c>
      <c r="I19" s="336">
        <v>101684</v>
      </c>
    </row>
    <row r="20" spans="1:11" ht="11.1" customHeight="1" x14ac:dyDescent="0.2">
      <c r="A20" s="14" t="s">
        <v>189</v>
      </c>
      <c r="B20" s="337">
        <v>46144</v>
      </c>
      <c r="C20" s="126">
        <v>43341</v>
      </c>
      <c r="D20" s="126">
        <v>42857</v>
      </c>
      <c r="E20" s="17">
        <v>42333</v>
      </c>
      <c r="F20" s="174">
        <v>41743</v>
      </c>
      <c r="G20" s="336">
        <v>41481</v>
      </c>
      <c r="H20" s="336">
        <v>41318</v>
      </c>
      <c r="I20" s="336">
        <v>41061</v>
      </c>
    </row>
    <row r="21" spans="1:11" ht="11.1" customHeight="1" x14ac:dyDescent="0.2">
      <c r="A21" s="14" t="s">
        <v>190</v>
      </c>
      <c r="B21" s="337">
        <v>21599</v>
      </c>
      <c r="C21" s="126">
        <v>20532</v>
      </c>
      <c r="D21" s="126">
        <v>20435</v>
      </c>
      <c r="E21" s="17">
        <v>20430</v>
      </c>
      <c r="F21" s="174">
        <v>20385</v>
      </c>
      <c r="G21" s="336">
        <v>20361</v>
      </c>
      <c r="H21" s="336">
        <v>20339</v>
      </c>
      <c r="I21" s="336">
        <v>20258</v>
      </c>
    </row>
    <row r="22" spans="1:11" ht="11.1" customHeight="1" x14ac:dyDescent="0.2">
      <c r="A22" s="14" t="s">
        <v>191</v>
      </c>
      <c r="B22" s="337">
        <v>63171</v>
      </c>
      <c r="C22" s="126">
        <v>56966</v>
      </c>
      <c r="D22" s="126">
        <v>56183</v>
      </c>
      <c r="E22" s="17">
        <v>55290</v>
      </c>
      <c r="F22" s="174">
        <v>54588</v>
      </c>
      <c r="G22" s="336">
        <v>54449</v>
      </c>
      <c r="H22" s="336">
        <v>54242</v>
      </c>
      <c r="I22" s="336">
        <v>53790</v>
      </c>
    </row>
    <row r="23" spans="1:11" s="1" customFormat="1" ht="11.1" customHeight="1" x14ac:dyDescent="0.2">
      <c r="A23" s="14" t="s">
        <v>200</v>
      </c>
      <c r="B23" s="167" t="s">
        <v>199</v>
      </c>
      <c r="C23" s="167" t="s">
        <v>199</v>
      </c>
      <c r="D23" s="167" t="s">
        <v>199</v>
      </c>
      <c r="E23" s="49" t="s">
        <v>199</v>
      </c>
      <c r="F23" s="175" t="s">
        <v>199</v>
      </c>
      <c r="G23" s="175" t="s">
        <v>199</v>
      </c>
      <c r="H23" s="113">
        <v>39160</v>
      </c>
      <c r="I23" s="113">
        <v>39306</v>
      </c>
      <c r="K23" s="126"/>
    </row>
    <row r="24" spans="1:11" ht="11.1" customHeight="1" x14ac:dyDescent="0.2">
      <c r="A24" s="14" t="s">
        <v>192</v>
      </c>
      <c r="B24" s="337">
        <v>152834</v>
      </c>
      <c r="C24" s="126">
        <v>164456</v>
      </c>
      <c r="D24" s="126">
        <v>166412</v>
      </c>
      <c r="E24" s="17">
        <v>168889</v>
      </c>
      <c r="F24" s="174">
        <v>170408</v>
      </c>
      <c r="G24" s="336">
        <v>172108</v>
      </c>
      <c r="H24" s="336">
        <v>173748</v>
      </c>
      <c r="I24" s="336">
        <v>175076</v>
      </c>
    </row>
    <row r="25" spans="1:11" ht="20.100000000000001" customHeight="1" x14ac:dyDescent="0.2">
      <c r="A25" s="9" t="s">
        <v>213</v>
      </c>
      <c r="B25" s="338">
        <v>201316</v>
      </c>
      <c r="C25" s="132">
        <v>200801</v>
      </c>
      <c r="D25" s="132">
        <v>200220</v>
      </c>
      <c r="E25" s="44">
        <v>199999</v>
      </c>
      <c r="F25" s="44">
        <v>198926</v>
      </c>
      <c r="G25" s="44">
        <v>197919</v>
      </c>
      <c r="H25" s="44">
        <v>196843</v>
      </c>
      <c r="I25" s="114">
        <v>195731</v>
      </c>
    </row>
    <row r="26" spans="1:11" ht="11.1" customHeight="1" x14ac:dyDescent="0.2">
      <c r="A26" s="14" t="s">
        <v>4</v>
      </c>
      <c r="B26" s="337">
        <v>39760</v>
      </c>
      <c r="C26" s="126">
        <v>38651</v>
      </c>
      <c r="D26" s="126">
        <v>38383</v>
      </c>
      <c r="E26" s="17">
        <v>38162</v>
      </c>
      <c r="F26" s="174">
        <v>37824</v>
      </c>
      <c r="G26" s="336">
        <v>37427</v>
      </c>
      <c r="H26" s="336">
        <v>37005</v>
      </c>
      <c r="I26" s="115">
        <v>36550</v>
      </c>
    </row>
    <row r="27" spans="1:11" ht="11.1" customHeight="1" x14ac:dyDescent="0.2">
      <c r="A27" s="14" t="s">
        <v>5</v>
      </c>
      <c r="B27" s="337">
        <v>14456</v>
      </c>
      <c r="C27" s="126">
        <v>13632</v>
      </c>
      <c r="D27" s="126">
        <v>13556</v>
      </c>
      <c r="E27" s="17">
        <v>13491</v>
      </c>
      <c r="F27" s="174">
        <v>13402</v>
      </c>
      <c r="G27" s="336">
        <v>13238</v>
      </c>
      <c r="H27" s="336">
        <v>13073</v>
      </c>
      <c r="I27" s="115">
        <v>12943</v>
      </c>
    </row>
    <row r="28" spans="1:11" ht="11.1" customHeight="1" x14ac:dyDescent="0.2">
      <c r="A28" s="14" t="s">
        <v>6</v>
      </c>
      <c r="B28" s="337">
        <v>147100</v>
      </c>
      <c r="C28" s="126">
        <v>148518</v>
      </c>
      <c r="D28" s="126">
        <v>148281</v>
      </c>
      <c r="E28" s="17">
        <v>148346</v>
      </c>
      <c r="F28" s="174">
        <v>147700</v>
      </c>
      <c r="G28" s="336">
        <v>147254</v>
      </c>
      <c r="H28" s="336">
        <v>146765</v>
      </c>
      <c r="I28" s="115">
        <v>146238</v>
      </c>
    </row>
    <row r="29" spans="1:11" ht="20.100000000000001" customHeight="1" x14ac:dyDescent="0.2">
      <c r="A29" s="9" t="s">
        <v>214</v>
      </c>
      <c r="B29" s="338">
        <v>217684</v>
      </c>
      <c r="C29" s="132">
        <v>210968</v>
      </c>
      <c r="D29" s="132">
        <v>209444</v>
      </c>
      <c r="E29" s="44">
        <v>208103</v>
      </c>
      <c r="F29" s="44">
        <v>206278</v>
      </c>
      <c r="G29" s="44">
        <v>204382</v>
      </c>
      <c r="H29" s="44">
        <v>202286</v>
      </c>
      <c r="I29" s="114">
        <v>199999</v>
      </c>
    </row>
    <row r="30" spans="1:11" ht="11.1" customHeight="1" x14ac:dyDescent="0.2">
      <c r="A30" s="14" t="s">
        <v>7</v>
      </c>
      <c r="B30" s="337">
        <v>22826</v>
      </c>
      <c r="C30" s="126">
        <v>20821</v>
      </c>
      <c r="D30" s="126">
        <v>20562</v>
      </c>
      <c r="E30" s="17">
        <v>20322</v>
      </c>
      <c r="F30" s="174">
        <v>20026</v>
      </c>
      <c r="G30" s="17">
        <v>19725</v>
      </c>
      <c r="H30" s="17">
        <v>19383</v>
      </c>
      <c r="I30" s="115">
        <v>19014</v>
      </c>
    </row>
    <row r="31" spans="1:11" ht="11.1" customHeight="1" x14ac:dyDescent="0.2">
      <c r="A31" s="14" t="s">
        <v>8</v>
      </c>
      <c r="B31" s="337">
        <v>133377</v>
      </c>
      <c r="C31" s="126">
        <v>132990</v>
      </c>
      <c r="D31" s="126">
        <v>132360</v>
      </c>
      <c r="E31" s="17">
        <v>131960</v>
      </c>
      <c r="F31" s="174">
        <v>131224</v>
      </c>
      <c r="G31" s="17">
        <v>130464</v>
      </c>
      <c r="H31" s="17">
        <v>129568</v>
      </c>
      <c r="I31" s="115">
        <v>128527</v>
      </c>
    </row>
    <row r="32" spans="1:11" ht="11.1" customHeight="1" x14ac:dyDescent="0.2">
      <c r="A32" s="14" t="s">
        <v>9</v>
      </c>
      <c r="B32" s="337">
        <v>14234</v>
      </c>
      <c r="C32" s="126">
        <v>12992</v>
      </c>
      <c r="D32" s="126">
        <v>12823</v>
      </c>
      <c r="E32" s="17">
        <v>12644</v>
      </c>
      <c r="F32" s="174">
        <v>12400</v>
      </c>
      <c r="G32" s="17">
        <v>12120</v>
      </c>
      <c r="H32" s="17">
        <v>11849</v>
      </c>
      <c r="I32" s="115">
        <v>11612</v>
      </c>
    </row>
    <row r="33" spans="1:9" ht="11.1" customHeight="1" x14ac:dyDescent="0.2">
      <c r="A33" s="14" t="s">
        <v>10</v>
      </c>
      <c r="B33" s="337">
        <v>29091</v>
      </c>
      <c r="C33" s="126">
        <v>27381</v>
      </c>
      <c r="D33" s="126">
        <v>27139</v>
      </c>
      <c r="E33" s="17">
        <v>26855</v>
      </c>
      <c r="F33" s="174">
        <v>26524</v>
      </c>
      <c r="G33" s="17">
        <v>26211</v>
      </c>
      <c r="H33" s="17">
        <v>25918</v>
      </c>
      <c r="I33" s="115">
        <v>25601</v>
      </c>
    </row>
    <row r="34" spans="1:9" ht="11.1" customHeight="1" x14ac:dyDescent="0.2">
      <c r="A34" s="14" t="s">
        <v>11</v>
      </c>
      <c r="B34" s="337">
        <v>18156</v>
      </c>
      <c r="C34" s="126">
        <v>16784</v>
      </c>
      <c r="D34" s="126">
        <v>16560</v>
      </c>
      <c r="E34" s="17">
        <v>16322</v>
      </c>
      <c r="F34" s="174">
        <v>16104</v>
      </c>
      <c r="G34" s="17">
        <v>15862</v>
      </c>
      <c r="H34" s="17">
        <v>15568</v>
      </c>
      <c r="I34" s="115">
        <v>15245</v>
      </c>
    </row>
    <row r="35" spans="1:9" ht="20.100000000000001" customHeight="1" x14ac:dyDescent="0.2">
      <c r="A35" s="9" t="s">
        <v>215</v>
      </c>
      <c r="B35" s="338">
        <v>173839</v>
      </c>
      <c r="C35" s="132">
        <v>168207</v>
      </c>
      <c r="D35" s="132">
        <v>166847</v>
      </c>
      <c r="E35" s="44">
        <v>165513</v>
      </c>
      <c r="F35" s="44">
        <v>164013</v>
      </c>
      <c r="G35" s="44">
        <v>162435</v>
      </c>
      <c r="H35" s="44">
        <v>160757</v>
      </c>
      <c r="I35" s="114">
        <v>158984</v>
      </c>
    </row>
    <row r="36" spans="1:9" ht="11.1" customHeight="1" x14ac:dyDescent="0.2">
      <c r="A36" s="14" t="s">
        <v>12</v>
      </c>
      <c r="B36" s="337">
        <v>20413</v>
      </c>
      <c r="C36" s="126">
        <v>19173</v>
      </c>
      <c r="D36" s="126">
        <v>19038</v>
      </c>
      <c r="E36" s="17">
        <v>18988</v>
      </c>
      <c r="F36" s="174">
        <v>18878</v>
      </c>
      <c r="G36" s="17">
        <v>18724</v>
      </c>
      <c r="H36" s="17">
        <v>18558</v>
      </c>
      <c r="I36" s="115">
        <v>18372</v>
      </c>
    </row>
    <row r="37" spans="1:9" ht="11.1" customHeight="1" x14ac:dyDescent="0.2">
      <c r="A37" s="14" t="s">
        <v>13</v>
      </c>
      <c r="B37" s="337">
        <v>29536</v>
      </c>
      <c r="C37" s="126">
        <v>27879</v>
      </c>
      <c r="D37" s="126">
        <v>27668</v>
      </c>
      <c r="E37" s="17">
        <v>27480</v>
      </c>
      <c r="F37" s="174">
        <v>27289</v>
      </c>
      <c r="G37" s="17">
        <v>27123</v>
      </c>
      <c r="H37" s="17">
        <v>26948</v>
      </c>
      <c r="I37" s="115">
        <v>26754</v>
      </c>
    </row>
    <row r="38" spans="1:9" ht="11.1" customHeight="1" x14ac:dyDescent="0.2">
      <c r="A38" s="14" t="s">
        <v>14</v>
      </c>
      <c r="B38" s="337">
        <v>67582</v>
      </c>
      <c r="C38" s="126">
        <v>67896</v>
      </c>
      <c r="D38" s="126">
        <v>67378</v>
      </c>
      <c r="E38" s="17">
        <v>66781</v>
      </c>
      <c r="F38" s="174">
        <v>66168</v>
      </c>
      <c r="G38" s="17">
        <v>65532</v>
      </c>
      <c r="H38" s="17">
        <v>64842</v>
      </c>
      <c r="I38" s="115">
        <v>64119</v>
      </c>
    </row>
    <row r="39" spans="1:9" ht="11.1" customHeight="1" x14ac:dyDescent="0.2">
      <c r="A39" s="14" t="s">
        <v>15</v>
      </c>
      <c r="B39" s="337">
        <v>14301</v>
      </c>
      <c r="C39" s="126">
        <v>13198</v>
      </c>
      <c r="D39" s="126">
        <v>13077</v>
      </c>
      <c r="E39" s="17">
        <v>12953</v>
      </c>
      <c r="F39" s="174">
        <v>12762</v>
      </c>
      <c r="G39" s="17">
        <v>12550</v>
      </c>
      <c r="H39" s="17">
        <v>12346</v>
      </c>
      <c r="I39" s="115">
        <v>12170</v>
      </c>
    </row>
    <row r="40" spans="1:9" ht="11.1" customHeight="1" x14ac:dyDescent="0.2">
      <c r="A40" s="14" t="s">
        <v>16</v>
      </c>
      <c r="B40" s="337">
        <v>26420</v>
      </c>
      <c r="C40" s="126">
        <v>25941</v>
      </c>
      <c r="D40" s="126">
        <v>25728</v>
      </c>
      <c r="E40" s="17">
        <v>25531</v>
      </c>
      <c r="F40" s="174">
        <v>25341</v>
      </c>
      <c r="G40" s="17">
        <v>25155</v>
      </c>
      <c r="H40" s="17">
        <v>24930</v>
      </c>
      <c r="I40" s="115">
        <v>24673</v>
      </c>
    </row>
    <row r="41" spans="1:9" ht="11.1" customHeight="1" x14ac:dyDescent="0.2">
      <c r="A41" s="14" t="s">
        <v>17</v>
      </c>
      <c r="B41" s="337">
        <v>15587</v>
      </c>
      <c r="C41" s="126">
        <v>14120</v>
      </c>
      <c r="D41" s="126">
        <v>13958</v>
      </c>
      <c r="E41" s="17">
        <v>13780</v>
      </c>
      <c r="F41" s="174">
        <v>13575</v>
      </c>
      <c r="G41" s="17">
        <v>13351</v>
      </c>
      <c r="H41" s="17">
        <v>13133</v>
      </c>
      <c r="I41" s="115">
        <v>12896</v>
      </c>
    </row>
    <row r="42" spans="1:9" ht="20.100000000000001" customHeight="1" x14ac:dyDescent="0.2">
      <c r="A42" s="9" t="s">
        <v>216</v>
      </c>
      <c r="B42" s="338">
        <v>319471</v>
      </c>
      <c r="C42" s="132">
        <v>315425</v>
      </c>
      <c r="D42" s="132">
        <v>314451</v>
      </c>
      <c r="E42" s="44">
        <v>314658</v>
      </c>
      <c r="F42" s="44">
        <v>314082</v>
      </c>
      <c r="G42" s="44">
        <v>312621</v>
      </c>
      <c r="H42" s="44">
        <v>310862</v>
      </c>
      <c r="I42" s="114">
        <v>308706</v>
      </c>
    </row>
    <row r="43" spans="1:9" ht="11.1" customHeight="1" x14ac:dyDescent="0.2">
      <c r="A43" s="14" t="s">
        <v>18</v>
      </c>
      <c r="B43" s="337">
        <v>25186</v>
      </c>
      <c r="C43" s="126">
        <v>23403</v>
      </c>
      <c r="D43" s="126">
        <v>23139</v>
      </c>
      <c r="E43" s="17">
        <v>22900</v>
      </c>
      <c r="F43" s="174">
        <v>22671</v>
      </c>
      <c r="G43" s="17">
        <v>22465</v>
      </c>
      <c r="H43" s="17">
        <v>22222</v>
      </c>
      <c r="I43" s="115">
        <v>21933</v>
      </c>
    </row>
    <row r="44" spans="1:9" ht="11.1" customHeight="1" x14ac:dyDescent="0.2">
      <c r="A44" s="14" t="s">
        <v>19</v>
      </c>
      <c r="B44" s="337">
        <v>21610</v>
      </c>
      <c r="C44" s="126">
        <v>20676</v>
      </c>
      <c r="D44" s="126">
        <v>20512</v>
      </c>
      <c r="E44" s="17">
        <v>20363</v>
      </c>
      <c r="F44" s="174">
        <v>20181</v>
      </c>
      <c r="G44" s="17">
        <v>19949</v>
      </c>
      <c r="H44" s="17">
        <v>19664</v>
      </c>
      <c r="I44" s="115">
        <v>19321</v>
      </c>
    </row>
    <row r="45" spans="1:9" ht="11.1" customHeight="1" x14ac:dyDescent="0.2">
      <c r="A45" s="14" t="s">
        <v>20</v>
      </c>
      <c r="B45" s="337">
        <v>54801</v>
      </c>
      <c r="C45" s="126">
        <v>54644</v>
      </c>
      <c r="D45" s="126">
        <v>54486</v>
      </c>
      <c r="E45" s="17">
        <v>54402</v>
      </c>
      <c r="F45" s="174">
        <v>54228</v>
      </c>
      <c r="G45" s="17">
        <v>54055</v>
      </c>
      <c r="H45" s="17">
        <v>53828</v>
      </c>
      <c r="I45" s="115">
        <v>53579</v>
      </c>
    </row>
    <row r="46" spans="1:9" ht="11.1" customHeight="1" x14ac:dyDescent="0.2">
      <c r="A46" s="14" t="s">
        <v>21</v>
      </c>
      <c r="B46" s="337">
        <v>29772</v>
      </c>
      <c r="C46" s="126">
        <v>28074</v>
      </c>
      <c r="D46" s="126">
        <v>27968</v>
      </c>
      <c r="E46" s="17">
        <v>27922</v>
      </c>
      <c r="F46" s="174">
        <v>27792</v>
      </c>
      <c r="G46" s="17">
        <v>27590</v>
      </c>
      <c r="H46" s="17">
        <v>27352</v>
      </c>
      <c r="I46" s="115">
        <v>27081</v>
      </c>
    </row>
    <row r="47" spans="1:9" ht="11.1" customHeight="1" x14ac:dyDescent="0.2">
      <c r="A47" s="14" t="s">
        <v>22</v>
      </c>
      <c r="B47" s="337">
        <v>39196</v>
      </c>
      <c r="C47" s="126">
        <v>36865</v>
      </c>
      <c r="D47" s="126">
        <v>36860</v>
      </c>
      <c r="E47" s="17">
        <v>37365</v>
      </c>
      <c r="F47" s="174">
        <v>37757</v>
      </c>
      <c r="G47" s="17">
        <v>37629</v>
      </c>
      <c r="H47" s="17">
        <v>37418</v>
      </c>
      <c r="I47" s="115">
        <v>37076</v>
      </c>
    </row>
    <row r="48" spans="1:9" ht="11.1" customHeight="1" x14ac:dyDescent="0.2">
      <c r="A48" s="14" t="s">
        <v>23</v>
      </c>
      <c r="B48" s="337">
        <v>11775</v>
      </c>
      <c r="C48" s="126">
        <v>11132</v>
      </c>
      <c r="D48" s="126">
        <v>11053</v>
      </c>
      <c r="E48" s="17">
        <v>11093</v>
      </c>
      <c r="F48" s="174">
        <v>11119</v>
      </c>
      <c r="G48" s="17">
        <v>11064</v>
      </c>
      <c r="H48" s="17">
        <v>10980</v>
      </c>
      <c r="I48" s="115">
        <v>10882</v>
      </c>
    </row>
    <row r="49" spans="1:9" ht="11.1" customHeight="1" x14ac:dyDescent="0.2">
      <c r="A49" s="14" t="s">
        <v>24</v>
      </c>
      <c r="B49" s="337">
        <v>122157</v>
      </c>
      <c r="C49" s="126">
        <v>126947</v>
      </c>
      <c r="D49" s="126">
        <v>126928</v>
      </c>
      <c r="E49" s="17">
        <v>127296</v>
      </c>
      <c r="F49" s="174">
        <v>127210</v>
      </c>
      <c r="G49" s="17">
        <v>126960</v>
      </c>
      <c r="H49" s="17">
        <v>126716</v>
      </c>
      <c r="I49" s="115">
        <v>126388</v>
      </c>
    </row>
    <row r="50" spans="1:9" ht="11.1" customHeight="1" x14ac:dyDescent="0.2">
      <c r="A50" s="14" t="s">
        <v>25</v>
      </c>
      <c r="B50" s="337">
        <v>14974</v>
      </c>
      <c r="C50" s="126">
        <v>13684</v>
      </c>
      <c r="D50" s="126">
        <v>13505</v>
      </c>
      <c r="E50" s="17">
        <v>13317</v>
      </c>
      <c r="F50" s="174">
        <v>13124</v>
      </c>
      <c r="G50" s="17">
        <v>12909</v>
      </c>
      <c r="H50" s="17">
        <v>12682</v>
      </c>
      <c r="I50" s="115">
        <v>12446</v>
      </c>
    </row>
    <row r="51" spans="1:9" ht="20.100000000000001" customHeight="1" x14ac:dyDescent="0.2">
      <c r="A51" s="9" t="s">
        <v>217</v>
      </c>
      <c r="B51" s="338">
        <v>221152</v>
      </c>
      <c r="C51" s="132">
        <v>216039</v>
      </c>
      <c r="D51" s="132">
        <v>214817</v>
      </c>
      <c r="E51" s="44">
        <v>213524</v>
      </c>
      <c r="F51" s="44">
        <v>211394</v>
      </c>
      <c r="G51" s="44">
        <v>209057</v>
      </c>
      <c r="H51" s="44">
        <v>206623</v>
      </c>
      <c r="I51" s="114">
        <v>203985</v>
      </c>
    </row>
    <row r="52" spans="1:9" ht="11.1" customHeight="1" x14ac:dyDescent="0.2">
      <c r="A52" s="14" t="s">
        <v>26</v>
      </c>
      <c r="B52" s="337">
        <v>34438</v>
      </c>
      <c r="C52" s="126">
        <v>33164</v>
      </c>
      <c r="D52" s="126">
        <v>32961</v>
      </c>
      <c r="E52" s="17">
        <v>32772</v>
      </c>
      <c r="F52" s="174">
        <v>32437</v>
      </c>
      <c r="G52" s="17">
        <v>32048</v>
      </c>
      <c r="H52" s="17">
        <v>31666</v>
      </c>
      <c r="I52" s="115">
        <v>31294</v>
      </c>
    </row>
    <row r="53" spans="1:9" ht="11.1" customHeight="1" x14ac:dyDescent="0.2">
      <c r="A53" s="14" t="s">
        <v>27</v>
      </c>
      <c r="B53" s="337">
        <v>51252</v>
      </c>
      <c r="C53" s="126">
        <v>48824</v>
      </c>
      <c r="D53" s="126">
        <v>48515</v>
      </c>
      <c r="E53" s="17">
        <v>48296</v>
      </c>
      <c r="F53" s="174">
        <v>48007</v>
      </c>
      <c r="G53" s="17">
        <v>47662</v>
      </c>
      <c r="H53" s="17">
        <v>47216</v>
      </c>
      <c r="I53" s="115">
        <v>46631</v>
      </c>
    </row>
    <row r="54" spans="1:9" ht="11.1" customHeight="1" x14ac:dyDescent="0.2">
      <c r="A54" s="14" t="s">
        <v>28</v>
      </c>
      <c r="B54" s="337">
        <v>38186</v>
      </c>
      <c r="C54" s="126">
        <v>36107</v>
      </c>
      <c r="D54" s="126">
        <v>35826</v>
      </c>
      <c r="E54" s="17">
        <v>35439</v>
      </c>
      <c r="F54" s="174">
        <v>34922</v>
      </c>
      <c r="G54" s="17">
        <v>34366</v>
      </c>
      <c r="H54" s="17">
        <v>33795</v>
      </c>
      <c r="I54" s="115">
        <v>33173</v>
      </c>
    </row>
    <row r="55" spans="1:9" ht="11.1" customHeight="1" x14ac:dyDescent="0.2">
      <c r="A55" s="14" t="s">
        <v>29</v>
      </c>
      <c r="B55" s="337">
        <v>97276</v>
      </c>
      <c r="C55" s="126">
        <v>97944</v>
      </c>
      <c r="D55" s="126">
        <v>97515</v>
      </c>
      <c r="E55" s="17">
        <v>97017</v>
      </c>
      <c r="F55" s="174">
        <v>96028</v>
      </c>
      <c r="G55" s="17">
        <v>94981</v>
      </c>
      <c r="H55" s="17">
        <v>93946</v>
      </c>
      <c r="I55" s="115">
        <v>92887</v>
      </c>
    </row>
    <row r="56" spans="1:9" ht="20.100000000000001" customHeight="1" x14ac:dyDescent="0.2">
      <c r="A56" s="9" t="s">
        <v>218</v>
      </c>
      <c r="B56" s="338">
        <v>565639</v>
      </c>
      <c r="C56" s="132">
        <v>587219</v>
      </c>
      <c r="D56" s="132">
        <v>589967</v>
      </c>
      <c r="E56" s="44">
        <v>594769</v>
      </c>
      <c r="F56" s="44">
        <v>595825</v>
      </c>
      <c r="G56" s="44">
        <v>597010</v>
      </c>
      <c r="H56" s="44">
        <v>598331</v>
      </c>
      <c r="I56" s="44">
        <v>600204</v>
      </c>
    </row>
    <row r="57" spans="1:9" ht="11.1" customHeight="1" x14ac:dyDescent="0.2">
      <c r="A57" s="14" t="s">
        <v>30</v>
      </c>
      <c r="B57" s="337">
        <v>17083</v>
      </c>
      <c r="C57" s="126">
        <v>16454</v>
      </c>
      <c r="D57" s="126">
        <v>16349</v>
      </c>
      <c r="E57" s="17">
        <v>16226</v>
      </c>
      <c r="F57" s="174">
        <v>16066</v>
      </c>
      <c r="G57" s="17">
        <v>15925</v>
      </c>
      <c r="H57" s="17">
        <v>15711</v>
      </c>
      <c r="I57" s="17">
        <v>15493</v>
      </c>
    </row>
    <row r="58" spans="1:9" ht="11.1" customHeight="1" x14ac:dyDescent="0.2">
      <c r="A58" s="14" t="s">
        <v>31</v>
      </c>
      <c r="B58" s="337">
        <v>59973</v>
      </c>
      <c r="C58" s="126">
        <v>61124</v>
      </c>
      <c r="D58" s="126">
        <v>60976</v>
      </c>
      <c r="E58" s="17">
        <v>60821</v>
      </c>
      <c r="F58" s="174">
        <v>60358</v>
      </c>
      <c r="G58" s="17">
        <v>59851</v>
      </c>
      <c r="H58" s="17">
        <v>59314</v>
      </c>
      <c r="I58" s="17">
        <v>58738</v>
      </c>
    </row>
    <row r="59" spans="1:9" ht="11.1" customHeight="1" x14ac:dyDescent="0.2">
      <c r="A59" s="14" t="s">
        <v>32</v>
      </c>
      <c r="B59" s="337">
        <v>15388</v>
      </c>
      <c r="C59" s="126">
        <v>14792</v>
      </c>
      <c r="D59" s="126">
        <v>14724</v>
      </c>
      <c r="E59" s="17">
        <v>14662</v>
      </c>
      <c r="F59" s="174">
        <v>14550</v>
      </c>
      <c r="G59" s="17">
        <v>14429</v>
      </c>
      <c r="H59" s="17">
        <v>14317</v>
      </c>
      <c r="I59" s="17">
        <v>14205</v>
      </c>
    </row>
    <row r="60" spans="1:9" ht="11.1" customHeight="1" x14ac:dyDescent="0.2">
      <c r="A60" s="14" t="s">
        <v>33</v>
      </c>
      <c r="B60" s="337">
        <v>15806</v>
      </c>
      <c r="C60" s="126">
        <v>15969</v>
      </c>
      <c r="D60" s="126">
        <v>16026</v>
      </c>
      <c r="E60" s="17">
        <v>16085</v>
      </c>
      <c r="F60" s="174">
        <v>16015</v>
      </c>
      <c r="G60" s="17">
        <v>15938</v>
      </c>
      <c r="H60" s="17">
        <v>15880</v>
      </c>
      <c r="I60" s="17">
        <v>15799</v>
      </c>
    </row>
    <row r="61" spans="1:9" ht="11.1" customHeight="1" x14ac:dyDescent="0.2">
      <c r="A61" s="14" t="s">
        <v>34</v>
      </c>
      <c r="B61" s="337">
        <v>43758</v>
      </c>
      <c r="C61" s="126">
        <v>41392</v>
      </c>
      <c r="D61" s="126">
        <v>41146</v>
      </c>
      <c r="E61" s="17">
        <v>40928</v>
      </c>
      <c r="F61" s="174">
        <v>40580</v>
      </c>
      <c r="G61" s="17">
        <v>40238</v>
      </c>
      <c r="H61" s="17">
        <v>39912</v>
      </c>
      <c r="I61" s="17">
        <v>39597</v>
      </c>
    </row>
    <row r="62" spans="1:9" ht="11.1" customHeight="1" x14ac:dyDescent="0.2">
      <c r="A62" s="14" t="s">
        <v>35</v>
      </c>
      <c r="B62" s="337">
        <v>45519</v>
      </c>
      <c r="C62" s="126">
        <v>46267</v>
      </c>
      <c r="D62" s="126">
        <v>46003</v>
      </c>
      <c r="E62" s="17">
        <v>45764</v>
      </c>
      <c r="F62" s="174">
        <v>45502</v>
      </c>
      <c r="G62" s="17">
        <v>45287</v>
      </c>
      <c r="H62" s="17">
        <v>44981</v>
      </c>
      <c r="I62" s="17">
        <v>44570</v>
      </c>
    </row>
    <row r="63" spans="1:9" ht="11.1" customHeight="1" x14ac:dyDescent="0.2">
      <c r="A63" s="14" t="s">
        <v>36</v>
      </c>
      <c r="B63" s="337">
        <v>28416</v>
      </c>
      <c r="C63" s="126">
        <v>27533</v>
      </c>
      <c r="D63" s="126">
        <v>27490</v>
      </c>
      <c r="E63" s="17">
        <v>27468</v>
      </c>
      <c r="F63" s="174">
        <v>27285</v>
      </c>
      <c r="G63" s="17">
        <v>27076</v>
      </c>
      <c r="H63" s="17">
        <v>26952</v>
      </c>
      <c r="I63" s="17">
        <v>26853</v>
      </c>
    </row>
    <row r="64" spans="1:9" ht="11.1" customHeight="1" x14ac:dyDescent="0.2">
      <c r="A64" s="14" t="s">
        <v>219</v>
      </c>
      <c r="B64" s="337">
        <v>268198</v>
      </c>
      <c r="C64" s="126">
        <v>292107</v>
      </c>
      <c r="D64" s="126">
        <v>295557</v>
      </c>
      <c r="E64" s="17">
        <v>300831</v>
      </c>
      <c r="F64" s="174">
        <v>303745</v>
      </c>
      <c r="G64" s="17">
        <v>306853</v>
      </c>
      <c r="H64" s="17">
        <v>310185</v>
      </c>
      <c r="I64" s="17">
        <v>314192</v>
      </c>
    </row>
    <row r="65" spans="1:9" ht="11.1" customHeight="1" x14ac:dyDescent="0.2">
      <c r="A65" s="14" t="s">
        <v>37</v>
      </c>
      <c r="B65" s="337">
        <v>19066</v>
      </c>
      <c r="C65" s="126">
        <v>17959</v>
      </c>
      <c r="D65" s="126">
        <v>17885</v>
      </c>
      <c r="E65" s="17">
        <v>17809</v>
      </c>
      <c r="F65" s="174">
        <v>17666</v>
      </c>
      <c r="G65" s="17">
        <v>17508</v>
      </c>
      <c r="H65" s="17">
        <v>17326</v>
      </c>
      <c r="I65" s="17">
        <v>17168</v>
      </c>
    </row>
    <row r="66" spans="1:9" ht="11.1" customHeight="1" x14ac:dyDescent="0.2">
      <c r="A66" s="14" t="s">
        <v>38</v>
      </c>
      <c r="B66" s="337">
        <v>8026</v>
      </c>
      <c r="C66" s="126">
        <v>8773</v>
      </c>
      <c r="D66" s="126">
        <v>8803</v>
      </c>
      <c r="E66" s="17">
        <v>8844</v>
      </c>
      <c r="F66" s="174">
        <v>8827</v>
      </c>
      <c r="G66" s="17">
        <v>8824</v>
      </c>
      <c r="H66" s="17">
        <v>8809</v>
      </c>
      <c r="I66" s="17">
        <v>8776</v>
      </c>
    </row>
    <row r="67" spans="1:9" ht="11.1" customHeight="1" x14ac:dyDescent="0.2">
      <c r="A67" s="14" t="s">
        <v>39</v>
      </c>
      <c r="B67" s="337">
        <v>26711</v>
      </c>
      <c r="C67" s="126">
        <v>27702</v>
      </c>
      <c r="D67" s="126">
        <v>27947</v>
      </c>
      <c r="E67" s="17">
        <v>28320</v>
      </c>
      <c r="F67" s="174">
        <v>28336</v>
      </c>
      <c r="G67" s="17">
        <v>28311</v>
      </c>
      <c r="H67" s="17">
        <v>28309</v>
      </c>
      <c r="I67" s="17">
        <v>28300</v>
      </c>
    </row>
    <row r="68" spans="1:9" ht="11.1" customHeight="1" x14ac:dyDescent="0.2">
      <c r="A68" s="14" t="s">
        <v>40</v>
      </c>
      <c r="B68" s="337">
        <v>17695</v>
      </c>
      <c r="C68" s="126">
        <v>17147</v>
      </c>
      <c r="D68" s="126">
        <v>17061</v>
      </c>
      <c r="E68" s="17">
        <v>17011</v>
      </c>
      <c r="F68" s="174">
        <v>16895</v>
      </c>
      <c r="G68" s="17">
        <v>16770</v>
      </c>
      <c r="H68" s="17">
        <v>16635</v>
      </c>
      <c r="I68" s="17">
        <v>16513</v>
      </c>
    </row>
    <row r="69" spans="1:9" ht="20.100000000000001" customHeight="1" x14ac:dyDescent="0.2">
      <c r="A69" s="9" t="s">
        <v>220</v>
      </c>
      <c r="B69" s="338">
        <v>333305</v>
      </c>
      <c r="C69" s="132">
        <v>332767</v>
      </c>
      <c r="D69" s="132">
        <v>334317</v>
      </c>
      <c r="E69" s="44">
        <v>338285</v>
      </c>
      <c r="F69" s="44">
        <v>339700</v>
      </c>
      <c r="G69" s="44">
        <v>338833</v>
      </c>
      <c r="H69" s="340">
        <v>337216</v>
      </c>
      <c r="I69" s="114">
        <v>334989</v>
      </c>
    </row>
    <row r="70" spans="1:9" ht="11.1" customHeight="1" x14ac:dyDescent="0.2">
      <c r="A70" s="14" t="s">
        <v>41</v>
      </c>
      <c r="B70" s="337">
        <v>49013</v>
      </c>
      <c r="C70" s="126">
        <v>48842</v>
      </c>
      <c r="D70" s="126">
        <v>49177</v>
      </c>
      <c r="E70" s="17">
        <v>49940</v>
      </c>
      <c r="F70" s="174">
        <v>50068</v>
      </c>
      <c r="G70" s="17">
        <v>49848</v>
      </c>
      <c r="H70" s="17">
        <v>49548</v>
      </c>
      <c r="I70" s="115">
        <v>49258</v>
      </c>
    </row>
    <row r="71" spans="1:9" ht="11.1" customHeight="1" x14ac:dyDescent="0.2">
      <c r="A71" s="14" t="s">
        <v>42</v>
      </c>
      <c r="B71" s="337">
        <v>13378</v>
      </c>
      <c r="C71" s="126">
        <v>12456</v>
      </c>
      <c r="D71" s="126">
        <v>12362</v>
      </c>
      <c r="E71" s="17">
        <v>12312</v>
      </c>
      <c r="F71" s="174">
        <v>12165</v>
      </c>
      <c r="G71" s="17">
        <v>12041</v>
      </c>
      <c r="H71" s="17">
        <v>11922</v>
      </c>
      <c r="I71" s="115">
        <v>11765</v>
      </c>
    </row>
    <row r="72" spans="1:9" ht="11.1" customHeight="1" x14ac:dyDescent="0.2">
      <c r="A72" s="14" t="s">
        <v>43</v>
      </c>
      <c r="B72" s="337">
        <v>21365</v>
      </c>
      <c r="C72" s="126">
        <v>21340</v>
      </c>
      <c r="D72" s="126">
        <v>21418</v>
      </c>
      <c r="E72" s="17">
        <v>21891</v>
      </c>
      <c r="F72" s="174">
        <v>22262</v>
      </c>
      <c r="G72" s="17">
        <v>22309</v>
      </c>
      <c r="H72" s="17">
        <v>22303</v>
      </c>
      <c r="I72" s="115">
        <v>22223</v>
      </c>
    </row>
    <row r="73" spans="1:9" ht="11.1" customHeight="1" x14ac:dyDescent="0.2">
      <c r="A73" s="14" t="s">
        <v>44</v>
      </c>
      <c r="B73" s="337">
        <v>58805</v>
      </c>
      <c r="C73" s="126">
        <v>59849</v>
      </c>
      <c r="D73" s="126">
        <v>59840</v>
      </c>
      <c r="E73" s="17">
        <v>60114</v>
      </c>
      <c r="F73" s="174">
        <v>59928</v>
      </c>
      <c r="G73" s="17">
        <v>59562</v>
      </c>
      <c r="H73" s="17">
        <v>59065</v>
      </c>
      <c r="I73" s="115">
        <v>58459</v>
      </c>
    </row>
    <row r="74" spans="1:9" ht="11.1" customHeight="1" x14ac:dyDescent="0.2">
      <c r="A74" s="14" t="s">
        <v>45</v>
      </c>
      <c r="B74" s="337">
        <v>84560</v>
      </c>
      <c r="C74" s="126">
        <v>86214</v>
      </c>
      <c r="D74" s="126">
        <v>85977</v>
      </c>
      <c r="E74" s="17">
        <v>85963</v>
      </c>
      <c r="F74" s="174">
        <v>85653</v>
      </c>
      <c r="G74" s="17">
        <v>85205</v>
      </c>
      <c r="H74" s="17">
        <v>84604</v>
      </c>
      <c r="I74" s="115">
        <v>83939</v>
      </c>
    </row>
    <row r="75" spans="1:9" ht="11.1" customHeight="1" x14ac:dyDescent="0.2">
      <c r="A75" s="14" t="s">
        <v>46</v>
      </c>
      <c r="B75" s="337">
        <v>64795</v>
      </c>
      <c r="C75" s="126">
        <v>65353</v>
      </c>
      <c r="D75" s="126">
        <v>66749</v>
      </c>
      <c r="E75" s="17">
        <v>69230</v>
      </c>
      <c r="F75" s="174">
        <v>71214</v>
      </c>
      <c r="G75" s="17">
        <v>71900</v>
      </c>
      <c r="H75" s="17">
        <v>72252</v>
      </c>
      <c r="I75" s="115">
        <v>72321</v>
      </c>
    </row>
    <row r="76" spans="1:9" ht="11.1" customHeight="1" x14ac:dyDescent="0.2">
      <c r="A76" s="14" t="s">
        <v>47</v>
      </c>
      <c r="B76" s="337">
        <v>41389</v>
      </c>
      <c r="C76" s="126">
        <v>38713</v>
      </c>
      <c r="D76" s="126">
        <v>38794</v>
      </c>
      <c r="E76" s="17">
        <v>38835</v>
      </c>
      <c r="F76" s="174">
        <v>38410</v>
      </c>
      <c r="G76" s="17">
        <v>37968</v>
      </c>
      <c r="H76" s="17">
        <v>37522</v>
      </c>
      <c r="I76" s="115">
        <v>37024</v>
      </c>
    </row>
    <row r="77" spans="1:9" ht="20.100000000000001" customHeight="1" x14ac:dyDescent="0.2">
      <c r="A77" s="9" t="s">
        <v>221</v>
      </c>
      <c r="B77" s="338">
        <v>344882</v>
      </c>
      <c r="C77" s="132">
        <v>332683</v>
      </c>
      <c r="D77" s="132">
        <v>330887</v>
      </c>
      <c r="E77" s="44">
        <v>329116</v>
      </c>
      <c r="F77" s="44">
        <v>327161</v>
      </c>
      <c r="G77" s="44">
        <v>325118</v>
      </c>
      <c r="H77" s="44">
        <v>322703</v>
      </c>
      <c r="I77" s="114">
        <v>320029</v>
      </c>
    </row>
    <row r="78" spans="1:9" ht="11.1" customHeight="1" x14ac:dyDescent="0.2">
      <c r="A78" s="14" t="s">
        <v>48</v>
      </c>
      <c r="B78" s="337">
        <v>34789</v>
      </c>
      <c r="C78" s="126">
        <v>33348</v>
      </c>
      <c r="D78" s="126">
        <v>33175</v>
      </c>
      <c r="E78" s="17">
        <v>32997</v>
      </c>
      <c r="F78" s="174">
        <v>32777</v>
      </c>
      <c r="G78" s="17">
        <v>32494</v>
      </c>
      <c r="H78" s="17">
        <v>32225</v>
      </c>
      <c r="I78" s="115">
        <v>31941</v>
      </c>
    </row>
    <row r="79" spans="1:9" ht="11.1" customHeight="1" x14ac:dyDescent="0.2">
      <c r="A79" s="14" t="s">
        <v>49</v>
      </c>
      <c r="B79" s="337">
        <v>22269</v>
      </c>
      <c r="C79" s="126">
        <v>20810</v>
      </c>
      <c r="D79" s="126">
        <v>20552</v>
      </c>
      <c r="E79" s="17">
        <v>20332</v>
      </c>
      <c r="F79" s="174">
        <v>20160</v>
      </c>
      <c r="G79" s="17">
        <v>19975</v>
      </c>
      <c r="H79" s="17">
        <v>19737</v>
      </c>
      <c r="I79" s="115">
        <v>19445</v>
      </c>
    </row>
    <row r="80" spans="1:9" ht="11.1" customHeight="1" x14ac:dyDescent="0.2">
      <c r="A80" s="14" t="s">
        <v>50</v>
      </c>
      <c r="B80" s="337">
        <v>16973</v>
      </c>
      <c r="C80" s="126">
        <v>15872</v>
      </c>
      <c r="D80" s="126">
        <v>15741</v>
      </c>
      <c r="E80" s="17">
        <v>15577</v>
      </c>
      <c r="F80" s="174">
        <v>15398</v>
      </c>
      <c r="G80" s="17">
        <v>15221</v>
      </c>
      <c r="H80" s="17">
        <v>15038</v>
      </c>
      <c r="I80" s="115">
        <v>14866</v>
      </c>
    </row>
    <row r="81" spans="1:9" ht="11.1" customHeight="1" x14ac:dyDescent="0.2">
      <c r="A81" s="14" t="s">
        <v>51</v>
      </c>
      <c r="B81" s="337">
        <v>21405</v>
      </c>
      <c r="C81" s="126">
        <v>20553</v>
      </c>
      <c r="D81" s="126">
        <v>20334</v>
      </c>
      <c r="E81" s="17">
        <v>20123</v>
      </c>
      <c r="F81" s="174">
        <v>19883</v>
      </c>
      <c r="G81" s="17">
        <v>19620</v>
      </c>
      <c r="H81" s="17">
        <v>19334</v>
      </c>
      <c r="I81" s="115">
        <v>19032</v>
      </c>
    </row>
    <row r="82" spans="1:9" ht="11.1" customHeight="1" x14ac:dyDescent="0.2">
      <c r="A82" s="14" t="s">
        <v>52</v>
      </c>
      <c r="B82" s="337">
        <v>90344</v>
      </c>
      <c r="C82" s="126">
        <v>87066</v>
      </c>
      <c r="D82" s="126">
        <v>86642</v>
      </c>
      <c r="E82" s="17">
        <v>86326</v>
      </c>
      <c r="F82" s="174">
        <v>85978</v>
      </c>
      <c r="G82" s="17">
        <v>85631</v>
      </c>
      <c r="H82" s="17">
        <v>85219</v>
      </c>
      <c r="I82" s="115">
        <v>84725</v>
      </c>
    </row>
    <row r="83" spans="1:9" ht="11.1" customHeight="1" x14ac:dyDescent="0.2">
      <c r="A83" s="14" t="s">
        <v>53</v>
      </c>
      <c r="B83" s="337">
        <v>18749</v>
      </c>
      <c r="C83" s="126">
        <v>17405</v>
      </c>
      <c r="D83" s="126">
        <v>17200</v>
      </c>
      <c r="E83" s="17">
        <v>16936</v>
      </c>
      <c r="F83" s="174">
        <v>16710</v>
      </c>
      <c r="G83" s="17">
        <v>16454</v>
      </c>
      <c r="H83" s="17">
        <v>16154</v>
      </c>
      <c r="I83" s="115">
        <v>15873</v>
      </c>
    </row>
    <row r="84" spans="1:9" ht="11.1" customHeight="1" x14ac:dyDescent="0.2">
      <c r="A84" s="14" t="s">
        <v>54</v>
      </c>
      <c r="B84" s="337">
        <v>14422</v>
      </c>
      <c r="C84" s="126">
        <v>14238</v>
      </c>
      <c r="D84" s="126">
        <v>14150</v>
      </c>
      <c r="E84" s="17">
        <v>14033</v>
      </c>
      <c r="F84" s="174">
        <v>13942</v>
      </c>
      <c r="G84" s="17">
        <v>13854</v>
      </c>
      <c r="H84" s="17">
        <v>13709</v>
      </c>
      <c r="I84" s="115">
        <v>13521</v>
      </c>
    </row>
    <row r="85" spans="1:9" ht="11.1" customHeight="1" x14ac:dyDescent="0.2">
      <c r="A85" s="14" t="s">
        <v>55</v>
      </c>
      <c r="B85" s="337">
        <v>125931</v>
      </c>
      <c r="C85" s="126">
        <v>123391</v>
      </c>
      <c r="D85" s="126">
        <v>123093</v>
      </c>
      <c r="E85" s="17">
        <v>122792</v>
      </c>
      <c r="F85" s="174">
        <v>122313</v>
      </c>
      <c r="G85" s="17">
        <v>121869</v>
      </c>
      <c r="H85" s="17">
        <v>121287</v>
      </c>
      <c r="I85" s="115">
        <v>120626</v>
      </c>
    </row>
    <row r="86" spans="1:9" ht="20.100000000000001" customHeight="1" x14ac:dyDescent="0.2">
      <c r="A86" s="9" t="s">
        <v>222</v>
      </c>
      <c r="B86" s="4">
        <v>200433</v>
      </c>
      <c r="C86" s="4">
        <v>193919</v>
      </c>
      <c r="D86" s="4">
        <v>193012</v>
      </c>
      <c r="E86" s="44">
        <v>191996</v>
      </c>
      <c r="F86" s="44">
        <v>190645</v>
      </c>
      <c r="G86" s="44">
        <v>189156</v>
      </c>
      <c r="H86" s="44">
        <v>187629</v>
      </c>
      <c r="I86" s="114">
        <v>186007</v>
      </c>
    </row>
    <row r="87" spans="1:9" ht="11.1" customHeight="1" x14ac:dyDescent="0.2">
      <c r="A87" s="14" t="s">
        <v>56</v>
      </c>
      <c r="B87" s="337">
        <v>98755</v>
      </c>
      <c r="C87" s="126">
        <v>97277</v>
      </c>
      <c r="D87" s="126">
        <v>96979</v>
      </c>
      <c r="E87" s="17">
        <v>96730</v>
      </c>
      <c r="F87" s="174">
        <v>96300</v>
      </c>
      <c r="G87" s="17">
        <v>95857</v>
      </c>
      <c r="H87" s="17">
        <v>95353</v>
      </c>
      <c r="I87" s="115">
        <v>94752</v>
      </c>
    </row>
    <row r="88" spans="1:9" ht="11.1" customHeight="1" x14ac:dyDescent="0.2">
      <c r="A88" s="14" t="s">
        <v>57</v>
      </c>
      <c r="B88" s="337">
        <v>17710</v>
      </c>
      <c r="C88" s="126">
        <v>17289</v>
      </c>
      <c r="D88" s="126">
        <v>17177</v>
      </c>
      <c r="E88" s="17">
        <v>17012</v>
      </c>
      <c r="F88" s="174">
        <v>16815</v>
      </c>
      <c r="G88" s="17">
        <v>16662</v>
      </c>
      <c r="H88" s="17">
        <v>16533</v>
      </c>
      <c r="I88" s="115">
        <v>16380</v>
      </c>
    </row>
    <row r="89" spans="1:9" ht="11.1" customHeight="1" x14ac:dyDescent="0.2">
      <c r="A89" s="14" t="s">
        <v>58</v>
      </c>
      <c r="B89" s="337">
        <v>16131</v>
      </c>
      <c r="C89" s="126">
        <v>14890</v>
      </c>
      <c r="D89" s="126">
        <v>14793</v>
      </c>
      <c r="E89" s="17">
        <v>14568</v>
      </c>
      <c r="F89" s="174">
        <v>14367</v>
      </c>
      <c r="G89" s="17">
        <v>14181</v>
      </c>
      <c r="H89" s="17">
        <v>13985</v>
      </c>
      <c r="I89" s="115">
        <v>13783</v>
      </c>
    </row>
    <row r="90" spans="1:9" ht="11.1" customHeight="1" x14ac:dyDescent="0.2">
      <c r="A90" s="14" t="s">
        <v>59</v>
      </c>
      <c r="B90" s="337">
        <v>17613</v>
      </c>
      <c r="C90" s="126">
        <v>16660</v>
      </c>
      <c r="D90" s="126">
        <v>16594</v>
      </c>
      <c r="E90" s="17">
        <v>16514</v>
      </c>
      <c r="F90" s="174">
        <v>16387</v>
      </c>
      <c r="G90" s="17">
        <v>16206</v>
      </c>
      <c r="H90" s="17">
        <v>16043</v>
      </c>
      <c r="I90" s="115">
        <v>15870</v>
      </c>
    </row>
    <row r="91" spans="1:9" ht="11.1" customHeight="1" x14ac:dyDescent="0.2">
      <c r="A91" s="14" t="s">
        <v>60</v>
      </c>
      <c r="B91" s="337">
        <v>16887</v>
      </c>
      <c r="C91" s="126">
        <v>15433</v>
      </c>
      <c r="D91" s="126">
        <v>15257</v>
      </c>
      <c r="E91" s="17">
        <v>15077</v>
      </c>
      <c r="F91" s="174">
        <v>14900</v>
      </c>
      <c r="G91" s="17">
        <v>14682</v>
      </c>
      <c r="H91" s="17">
        <v>14443</v>
      </c>
      <c r="I91" s="115">
        <v>14208</v>
      </c>
    </row>
    <row r="92" spans="1:9" ht="11.1" customHeight="1" x14ac:dyDescent="0.2">
      <c r="A92" s="14" t="s">
        <v>61</v>
      </c>
      <c r="B92" s="337">
        <v>33337</v>
      </c>
      <c r="C92" s="126">
        <v>32370</v>
      </c>
      <c r="D92" s="126">
        <v>32212</v>
      </c>
      <c r="E92" s="17">
        <v>32095</v>
      </c>
      <c r="F92" s="174">
        <v>31876</v>
      </c>
      <c r="G92" s="17">
        <v>31568</v>
      </c>
      <c r="H92" s="17">
        <v>31272</v>
      </c>
      <c r="I92" s="115">
        <v>31014</v>
      </c>
    </row>
    <row r="93" spans="1:9" ht="20.100000000000001" customHeight="1" x14ac:dyDescent="0.2">
      <c r="A93" s="9" t="s">
        <v>223</v>
      </c>
      <c r="B93" s="338">
        <v>214770</v>
      </c>
      <c r="C93" s="132">
        <v>211748</v>
      </c>
      <c r="D93" s="132">
        <v>210913</v>
      </c>
      <c r="E93" s="44">
        <v>210183</v>
      </c>
      <c r="F93" s="44">
        <v>209491</v>
      </c>
      <c r="G93" s="44">
        <v>209031</v>
      </c>
      <c r="H93" s="44">
        <v>208297</v>
      </c>
      <c r="I93" s="114">
        <v>207217</v>
      </c>
    </row>
    <row r="94" spans="1:9" ht="11.1" customHeight="1" x14ac:dyDescent="0.2">
      <c r="A94" s="14" t="s">
        <v>62</v>
      </c>
      <c r="B94" s="337">
        <v>46591</v>
      </c>
      <c r="C94" s="126">
        <v>44917</v>
      </c>
      <c r="D94" s="126">
        <v>44674</v>
      </c>
      <c r="E94" s="17">
        <v>44504</v>
      </c>
      <c r="F94" s="174">
        <v>44297</v>
      </c>
      <c r="G94" s="17">
        <v>44080</v>
      </c>
      <c r="H94" s="17">
        <v>43772</v>
      </c>
      <c r="I94" s="115">
        <v>43471</v>
      </c>
    </row>
    <row r="95" spans="1:9" ht="11.1" customHeight="1" x14ac:dyDescent="0.2">
      <c r="A95" s="14" t="s">
        <v>63</v>
      </c>
      <c r="B95" s="337">
        <v>109337</v>
      </c>
      <c r="C95" s="126">
        <v>110325</v>
      </c>
      <c r="D95" s="126">
        <v>110022</v>
      </c>
      <c r="E95" s="17">
        <v>109782</v>
      </c>
      <c r="F95" s="174">
        <v>109622</v>
      </c>
      <c r="G95" s="17">
        <v>109669</v>
      </c>
      <c r="H95" s="17">
        <v>109631</v>
      </c>
      <c r="I95" s="115">
        <v>109379</v>
      </c>
    </row>
    <row r="96" spans="1:9" ht="11.1" customHeight="1" x14ac:dyDescent="0.2">
      <c r="A96" s="14" t="s">
        <v>64</v>
      </c>
      <c r="B96" s="337">
        <v>58842</v>
      </c>
      <c r="C96" s="126">
        <v>56506</v>
      </c>
      <c r="D96" s="126">
        <v>56217</v>
      </c>
      <c r="E96" s="17">
        <v>55897</v>
      </c>
      <c r="F96" s="174">
        <v>55572</v>
      </c>
      <c r="G96" s="17">
        <v>55282</v>
      </c>
      <c r="H96" s="17">
        <v>54894</v>
      </c>
      <c r="I96" s="115">
        <v>54367</v>
      </c>
    </row>
    <row r="97" spans="1:9" ht="20.100000000000001" customHeight="1" x14ac:dyDescent="0.2">
      <c r="A97" s="9" t="s">
        <v>224</v>
      </c>
      <c r="B97" s="338">
        <v>205334</v>
      </c>
      <c r="C97" s="132">
        <v>201914</v>
      </c>
      <c r="D97" s="132">
        <v>201231</v>
      </c>
      <c r="E97" s="44">
        <v>200454</v>
      </c>
      <c r="F97" s="44">
        <v>199347</v>
      </c>
      <c r="G97" s="44">
        <v>198400</v>
      </c>
      <c r="H97" s="44">
        <v>197194</v>
      </c>
      <c r="I97" s="114">
        <v>195570</v>
      </c>
    </row>
    <row r="98" spans="1:9" ht="11.1" customHeight="1" x14ac:dyDescent="0.2">
      <c r="A98" s="14" t="s">
        <v>65</v>
      </c>
      <c r="B98" s="337">
        <v>21032</v>
      </c>
      <c r="C98" s="126">
        <v>20835</v>
      </c>
      <c r="D98" s="126">
        <v>20743</v>
      </c>
      <c r="E98" s="17">
        <v>20680</v>
      </c>
      <c r="F98" s="174">
        <v>20575</v>
      </c>
      <c r="G98" s="17">
        <v>20458</v>
      </c>
      <c r="H98" s="17">
        <v>20288</v>
      </c>
      <c r="I98" s="115">
        <v>20081</v>
      </c>
    </row>
    <row r="99" spans="1:9" ht="11.1" customHeight="1" x14ac:dyDescent="0.2">
      <c r="A99" s="14" t="s">
        <v>66</v>
      </c>
      <c r="B99" s="337">
        <v>10328</v>
      </c>
      <c r="C99" s="126">
        <v>9995</v>
      </c>
      <c r="D99" s="126">
        <v>9947</v>
      </c>
      <c r="E99" s="17">
        <v>9883</v>
      </c>
      <c r="F99" s="174">
        <v>9775</v>
      </c>
      <c r="G99" s="17">
        <v>9658</v>
      </c>
      <c r="H99" s="17">
        <v>9523</v>
      </c>
      <c r="I99" s="115">
        <v>9392</v>
      </c>
    </row>
    <row r="100" spans="1:9" ht="11.1" customHeight="1" x14ac:dyDescent="0.2">
      <c r="A100" s="14" t="s">
        <v>67</v>
      </c>
      <c r="B100" s="337">
        <v>13879</v>
      </c>
      <c r="C100" s="126">
        <v>13266</v>
      </c>
      <c r="D100" s="126">
        <v>13161</v>
      </c>
      <c r="E100" s="17">
        <v>13001</v>
      </c>
      <c r="F100" s="174">
        <v>12865</v>
      </c>
      <c r="G100" s="17">
        <v>12736</v>
      </c>
      <c r="H100" s="17">
        <v>12594</v>
      </c>
      <c r="I100" s="115">
        <v>12427</v>
      </c>
    </row>
    <row r="101" spans="1:9" ht="11.1" customHeight="1" x14ac:dyDescent="0.2">
      <c r="A101" s="14" t="s">
        <v>68</v>
      </c>
      <c r="B101" s="337">
        <v>16103</v>
      </c>
      <c r="C101" s="126">
        <v>14988</v>
      </c>
      <c r="D101" s="126">
        <v>14894</v>
      </c>
      <c r="E101" s="17">
        <v>14780</v>
      </c>
      <c r="F101" s="174">
        <v>14648</v>
      </c>
      <c r="G101" s="17">
        <v>14532</v>
      </c>
      <c r="H101" s="17">
        <v>14382</v>
      </c>
      <c r="I101" s="115">
        <v>14205</v>
      </c>
    </row>
    <row r="102" spans="1:9" ht="11.1" customHeight="1" x14ac:dyDescent="0.2">
      <c r="A102" s="14" t="s">
        <v>69</v>
      </c>
      <c r="B102" s="337">
        <v>19767</v>
      </c>
      <c r="C102" s="126">
        <v>19107</v>
      </c>
      <c r="D102" s="126">
        <v>18962</v>
      </c>
      <c r="E102" s="17">
        <v>18792</v>
      </c>
      <c r="F102" s="174">
        <v>18583</v>
      </c>
      <c r="G102" s="17">
        <v>18373</v>
      </c>
      <c r="H102" s="17">
        <v>18127</v>
      </c>
      <c r="I102" s="115">
        <v>17825</v>
      </c>
    </row>
    <row r="103" spans="1:9" ht="11.1" customHeight="1" x14ac:dyDescent="0.2">
      <c r="A103" s="14" t="s">
        <v>70</v>
      </c>
      <c r="B103" s="337">
        <v>14860</v>
      </c>
      <c r="C103" s="126">
        <v>14066</v>
      </c>
      <c r="D103" s="126">
        <v>13954</v>
      </c>
      <c r="E103" s="17">
        <v>13837</v>
      </c>
      <c r="F103" s="174">
        <v>13716</v>
      </c>
      <c r="G103" s="17">
        <v>13606</v>
      </c>
      <c r="H103" s="17">
        <v>13467</v>
      </c>
      <c r="I103" s="115">
        <v>13257</v>
      </c>
    </row>
    <row r="104" spans="1:9" ht="11.1" customHeight="1" x14ac:dyDescent="0.2">
      <c r="A104" s="14" t="s">
        <v>71</v>
      </c>
      <c r="B104" s="337">
        <v>36056</v>
      </c>
      <c r="C104" s="126">
        <v>34840</v>
      </c>
      <c r="D104" s="126">
        <v>34652</v>
      </c>
      <c r="E104" s="17">
        <v>34487</v>
      </c>
      <c r="F104" s="174">
        <v>34248</v>
      </c>
      <c r="G104" s="17">
        <v>34016</v>
      </c>
      <c r="H104" s="17">
        <v>33687</v>
      </c>
      <c r="I104" s="115">
        <v>33265</v>
      </c>
    </row>
    <row r="105" spans="1:9" ht="11.1" customHeight="1" x14ac:dyDescent="0.2">
      <c r="A105" s="14" t="s">
        <v>72</v>
      </c>
      <c r="B105" s="337">
        <v>73309</v>
      </c>
      <c r="C105" s="126">
        <v>74817</v>
      </c>
      <c r="D105" s="126">
        <v>74918</v>
      </c>
      <c r="E105" s="17">
        <v>74994</v>
      </c>
      <c r="F105" s="174">
        <v>74937</v>
      </c>
      <c r="G105" s="17">
        <v>75021</v>
      </c>
      <c r="H105" s="17">
        <v>75126</v>
      </c>
      <c r="I105" s="115">
        <v>75118</v>
      </c>
    </row>
    <row r="106" spans="1:9" ht="20.100000000000001" customHeight="1" x14ac:dyDescent="0.2">
      <c r="A106" s="9" t="s">
        <v>225</v>
      </c>
      <c r="B106" s="338">
        <v>306420</v>
      </c>
      <c r="C106" s="132">
        <v>300942</v>
      </c>
      <c r="D106" s="132">
        <v>299802</v>
      </c>
      <c r="E106" s="44">
        <v>298527</v>
      </c>
      <c r="F106" s="44">
        <v>297132</v>
      </c>
      <c r="G106" s="44">
        <v>296223</v>
      </c>
      <c r="H106" s="44">
        <v>295241</v>
      </c>
      <c r="I106" s="114">
        <v>293869</v>
      </c>
    </row>
    <row r="107" spans="1:9" ht="11.1" customHeight="1" x14ac:dyDescent="0.2">
      <c r="A107" s="14" t="s">
        <v>73</v>
      </c>
      <c r="B107" s="337">
        <v>49158</v>
      </c>
      <c r="C107" s="126">
        <v>48266</v>
      </c>
      <c r="D107" s="126">
        <v>48167</v>
      </c>
      <c r="E107" s="17">
        <v>48153</v>
      </c>
      <c r="F107" s="174">
        <v>48019</v>
      </c>
      <c r="G107" s="17">
        <v>47909</v>
      </c>
      <c r="H107" s="17">
        <v>47790</v>
      </c>
      <c r="I107" s="115">
        <v>47522</v>
      </c>
    </row>
    <row r="108" spans="1:9" ht="11.1" customHeight="1" x14ac:dyDescent="0.2">
      <c r="A108" s="14" t="s">
        <v>74</v>
      </c>
      <c r="B108" s="337">
        <v>21710</v>
      </c>
      <c r="C108" s="126">
        <v>12368</v>
      </c>
      <c r="D108" s="126">
        <v>12296</v>
      </c>
      <c r="E108" s="17">
        <v>12231</v>
      </c>
      <c r="F108" s="174">
        <v>12142</v>
      </c>
      <c r="G108" s="17">
        <v>12038</v>
      </c>
      <c r="H108" s="17">
        <v>11925</v>
      </c>
      <c r="I108" s="115">
        <v>11841</v>
      </c>
    </row>
    <row r="109" spans="1:9" ht="11.1" customHeight="1" x14ac:dyDescent="0.2">
      <c r="A109" s="14" t="s">
        <v>75</v>
      </c>
      <c r="B109" s="337">
        <v>18643</v>
      </c>
      <c r="C109" s="126">
        <v>16620</v>
      </c>
      <c r="D109" s="126">
        <v>16376</v>
      </c>
      <c r="E109" s="17">
        <v>16089</v>
      </c>
      <c r="F109" s="174">
        <v>15882</v>
      </c>
      <c r="G109" s="17">
        <v>15688</v>
      </c>
      <c r="H109" s="17">
        <v>15476</v>
      </c>
      <c r="I109" s="115">
        <v>15282</v>
      </c>
    </row>
    <row r="110" spans="1:9" ht="11.1" customHeight="1" x14ac:dyDescent="0.2">
      <c r="A110" s="14" t="s">
        <v>226</v>
      </c>
      <c r="B110" s="337">
        <v>175159</v>
      </c>
      <c r="C110" s="126">
        <v>176323</v>
      </c>
      <c r="D110" s="126">
        <v>176059</v>
      </c>
      <c r="E110" s="17">
        <v>175677</v>
      </c>
      <c r="F110" s="174">
        <v>175233</v>
      </c>
      <c r="G110" s="17">
        <v>175209</v>
      </c>
      <c r="H110" s="17">
        <v>175198</v>
      </c>
      <c r="I110" s="115">
        <v>174920</v>
      </c>
    </row>
    <row r="111" spans="1:9" ht="11.1" customHeight="1" x14ac:dyDescent="0.2">
      <c r="A111" s="14" t="s">
        <v>76</v>
      </c>
      <c r="B111" s="338" t="s">
        <v>199</v>
      </c>
      <c r="C111" s="126">
        <v>8386</v>
      </c>
      <c r="D111" s="126">
        <v>8302</v>
      </c>
      <c r="E111" s="17">
        <v>8214</v>
      </c>
      <c r="F111" s="174">
        <v>8132</v>
      </c>
      <c r="G111" s="17">
        <v>8055</v>
      </c>
      <c r="H111" s="17">
        <v>7977</v>
      </c>
      <c r="I111" s="115">
        <v>7905</v>
      </c>
    </row>
    <row r="112" spans="1:9" ht="11.1" customHeight="1" x14ac:dyDescent="0.2">
      <c r="A112" s="14" t="s">
        <v>77</v>
      </c>
      <c r="B112" s="337">
        <v>14466</v>
      </c>
      <c r="C112" s="126">
        <v>13274</v>
      </c>
      <c r="D112" s="126">
        <v>13104</v>
      </c>
      <c r="E112" s="17">
        <v>12927</v>
      </c>
      <c r="F112" s="174">
        <v>12755</v>
      </c>
      <c r="G112" s="17">
        <v>12568</v>
      </c>
      <c r="H112" s="17">
        <v>12389</v>
      </c>
      <c r="I112" s="115">
        <v>12200</v>
      </c>
    </row>
    <row r="113" spans="1:9" ht="11.1" customHeight="1" x14ac:dyDescent="0.2">
      <c r="A113" s="14" t="s">
        <v>78</v>
      </c>
      <c r="B113" s="337">
        <v>27284</v>
      </c>
      <c r="C113" s="126">
        <v>25705</v>
      </c>
      <c r="D113" s="126">
        <v>25498</v>
      </c>
      <c r="E113" s="17">
        <v>25236</v>
      </c>
      <c r="F113" s="174">
        <v>24969</v>
      </c>
      <c r="G113" s="17">
        <v>24756</v>
      </c>
      <c r="H113" s="17">
        <v>24486</v>
      </c>
      <c r="I113" s="115">
        <v>24199</v>
      </c>
    </row>
    <row r="114" spans="1:9" ht="20.100000000000001" customHeight="1" x14ac:dyDescent="0.2">
      <c r="A114" s="9" t="s">
        <v>227</v>
      </c>
      <c r="B114" s="338">
        <v>236078</v>
      </c>
      <c r="C114" s="132">
        <v>229329</v>
      </c>
      <c r="D114" s="132">
        <v>228345</v>
      </c>
      <c r="E114" s="44">
        <v>227335</v>
      </c>
      <c r="F114" s="44">
        <v>226086</v>
      </c>
      <c r="G114" s="44">
        <v>224874</v>
      </c>
      <c r="H114" s="340">
        <v>223391</v>
      </c>
      <c r="I114" s="114">
        <v>221704</v>
      </c>
    </row>
    <row r="115" spans="1:9" ht="11.1" customHeight="1" x14ac:dyDescent="0.2">
      <c r="A115" s="14" t="s">
        <v>79</v>
      </c>
      <c r="B115" s="337">
        <v>27208</v>
      </c>
      <c r="C115" s="126">
        <v>25980</v>
      </c>
      <c r="D115" s="126">
        <v>25805</v>
      </c>
      <c r="E115" s="17">
        <v>25568</v>
      </c>
      <c r="F115" s="174">
        <v>25286</v>
      </c>
      <c r="G115" s="17">
        <v>24999</v>
      </c>
      <c r="H115" s="17">
        <v>24700</v>
      </c>
      <c r="I115" s="115">
        <v>24321</v>
      </c>
    </row>
    <row r="116" spans="1:9" ht="11.1" customHeight="1" x14ac:dyDescent="0.2">
      <c r="A116" s="14" t="s">
        <v>80</v>
      </c>
      <c r="B116" s="337">
        <v>72671</v>
      </c>
      <c r="C116" s="126">
        <v>71314</v>
      </c>
      <c r="D116" s="126">
        <v>71058</v>
      </c>
      <c r="E116" s="17">
        <v>70939</v>
      </c>
      <c r="F116" s="174">
        <v>70734</v>
      </c>
      <c r="G116" s="17">
        <v>70566</v>
      </c>
      <c r="H116" s="17">
        <v>70371</v>
      </c>
      <c r="I116" s="115">
        <v>70204</v>
      </c>
    </row>
    <row r="117" spans="1:9" ht="11.1" customHeight="1" x14ac:dyDescent="0.2">
      <c r="A117" s="14" t="s">
        <v>81</v>
      </c>
      <c r="B117" s="337">
        <v>59261</v>
      </c>
      <c r="C117" s="126">
        <v>58535</v>
      </c>
      <c r="D117" s="126">
        <v>58429</v>
      </c>
      <c r="E117" s="17">
        <v>58316</v>
      </c>
      <c r="F117" s="174">
        <v>58140</v>
      </c>
      <c r="G117" s="17">
        <v>57926</v>
      </c>
      <c r="H117" s="17">
        <v>57633</v>
      </c>
      <c r="I117" s="115">
        <v>57306</v>
      </c>
    </row>
    <row r="118" spans="1:9" ht="11.1" customHeight="1" x14ac:dyDescent="0.2">
      <c r="A118" s="14" t="s">
        <v>82</v>
      </c>
      <c r="B118" s="337">
        <v>16075</v>
      </c>
      <c r="C118" s="126">
        <v>13998</v>
      </c>
      <c r="D118" s="126">
        <v>13760</v>
      </c>
      <c r="E118" s="17">
        <v>13489</v>
      </c>
      <c r="F118" s="174">
        <v>13213</v>
      </c>
      <c r="G118" s="17">
        <v>12941</v>
      </c>
      <c r="H118" s="17">
        <v>12662</v>
      </c>
      <c r="I118" s="115">
        <v>12388</v>
      </c>
    </row>
    <row r="119" spans="1:9" ht="11.1" customHeight="1" x14ac:dyDescent="0.2">
      <c r="A119" s="14" t="s">
        <v>83</v>
      </c>
      <c r="B119" s="337">
        <v>25983</v>
      </c>
      <c r="C119" s="126">
        <v>25654</v>
      </c>
      <c r="D119" s="126">
        <v>25577</v>
      </c>
      <c r="E119" s="17">
        <v>25509</v>
      </c>
      <c r="F119" s="174">
        <v>25409</v>
      </c>
      <c r="G119" s="17">
        <v>25314</v>
      </c>
      <c r="H119" s="17">
        <v>25150</v>
      </c>
      <c r="I119" s="115">
        <v>24908</v>
      </c>
    </row>
    <row r="120" spans="1:9" ht="11.1" customHeight="1" x14ac:dyDescent="0.2">
      <c r="A120" s="14" t="s">
        <v>84</v>
      </c>
      <c r="B120" s="337">
        <v>34880</v>
      </c>
      <c r="C120" s="126">
        <v>33848</v>
      </c>
      <c r="D120" s="126">
        <v>33716</v>
      </c>
      <c r="E120" s="17">
        <v>33514</v>
      </c>
      <c r="F120" s="174">
        <v>33304</v>
      </c>
      <c r="G120" s="17">
        <v>33128</v>
      </c>
      <c r="H120" s="17">
        <v>32875</v>
      </c>
      <c r="I120" s="115">
        <v>32577</v>
      </c>
    </row>
    <row r="121" spans="1:9" ht="20.100000000000001" customHeight="1" x14ac:dyDescent="0.2">
      <c r="A121" s="9" t="s">
        <v>228</v>
      </c>
      <c r="B121" s="338">
        <v>155421</v>
      </c>
      <c r="C121" s="132">
        <v>148788</v>
      </c>
      <c r="D121" s="132">
        <v>147547</v>
      </c>
      <c r="E121" s="44">
        <v>145970</v>
      </c>
      <c r="F121" s="44">
        <v>144121</v>
      </c>
      <c r="G121" s="44">
        <v>142240</v>
      </c>
      <c r="H121" s="340">
        <v>140367</v>
      </c>
      <c r="I121" s="114">
        <v>138462</v>
      </c>
    </row>
    <row r="122" spans="1:9" ht="11.1" customHeight="1" x14ac:dyDescent="0.2">
      <c r="A122" s="14" t="s">
        <v>85</v>
      </c>
      <c r="B122" s="337">
        <v>58078</v>
      </c>
      <c r="C122" s="126">
        <v>56580</v>
      </c>
      <c r="D122" s="126">
        <v>56164</v>
      </c>
      <c r="E122" s="17">
        <v>55528</v>
      </c>
      <c r="F122" s="174">
        <v>54786</v>
      </c>
      <c r="G122" s="17">
        <v>54046</v>
      </c>
      <c r="H122" s="174">
        <v>53383</v>
      </c>
      <c r="I122" s="115">
        <v>52751</v>
      </c>
    </row>
    <row r="123" spans="1:9" ht="11.1" customHeight="1" x14ac:dyDescent="0.2">
      <c r="A123" s="14" t="s">
        <v>86</v>
      </c>
      <c r="B123" s="337">
        <v>24819</v>
      </c>
      <c r="C123" s="126">
        <v>23900</v>
      </c>
      <c r="D123" s="126">
        <v>23760</v>
      </c>
      <c r="E123" s="17">
        <v>23574</v>
      </c>
      <c r="F123" s="174">
        <v>23331</v>
      </c>
      <c r="G123" s="17">
        <v>23097</v>
      </c>
      <c r="H123" s="17">
        <v>22873</v>
      </c>
      <c r="I123" s="115">
        <v>22640</v>
      </c>
    </row>
    <row r="124" spans="1:9" ht="11.1" customHeight="1" x14ac:dyDescent="0.2">
      <c r="A124" s="14" t="s">
        <v>87</v>
      </c>
      <c r="B124" s="337">
        <v>26010</v>
      </c>
      <c r="C124" s="126">
        <v>24366</v>
      </c>
      <c r="D124" s="126">
        <v>24008</v>
      </c>
      <c r="E124" s="17">
        <v>23519</v>
      </c>
      <c r="F124" s="174">
        <v>23046</v>
      </c>
      <c r="G124" s="17">
        <v>22571</v>
      </c>
      <c r="H124" s="17">
        <v>22116</v>
      </c>
      <c r="I124" s="115">
        <v>21691</v>
      </c>
    </row>
    <row r="125" spans="1:9" ht="11.1" customHeight="1" x14ac:dyDescent="0.2">
      <c r="A125" s="14" t="s">
        <v>88</v>
      </c>
      <c r="B125" s="337">
        <v>46514</v>
      </c>
      <c r="C125" s="126">
        <v>43942</v>
      </c>
      <c r="D125" s="126">
        <v>43615</v>
      </c>
      <c r="E125" s="17">
        <v>43349</v>
      </c>
      <c r="F125" s="174">
        <v>42958</v>
      </c>
      <c r="G125" s="17">
        <v>42526</v>
      </c>
      <c r="H125" s="17">
        <v>41995</v>
      </c>
      <c r="I125" s="115">
        <v>41380</v>
      </c>
    </row>
    <row r="126" spans="1:9" ht="20.100000000000001" customHeight="1" x14ac:dyDescent="0.2">
      <c r="A126" s="9" t="s">
        <v>229</v>
      </c>
      <c r="B126" s="338">
        <v>153459</v>
      </c>
      <c r="C126" s="132">
        <v>140468</v>
      </c>
      <c r="D126" s="132">
        <v>138879</v>
      </c>
      <c r="E126" s="44">
        <v>137218</v>
      </c>
      <c r="F126" s="44">
        <v>135553</v>
      </c>
      <c r="G126" s="44">
        <v>133825</v>
      </c>
      <c r="H126" s="44">
        <v>131896</v>
      </c>
      <c r="I126" s="114">
        <v>129937</v>
      </c>
    </row>
    <row r="127" spans="1:9" ht="11.1" customHeight="1" x14ac:dyDescent="0.2">
      <c r="A127" s="14" t="s">
        <v>89</v>
      </c>
      <c r="B127" s="337">
        <v>18167</v>
      </c>
      <c r="C127" s="126">
        <v>16346</v>
      </c>
      <c r="D127" s="126">
        <v>16070</v>
      </c>
      <c r="E127" s="17">
        <v>15771</v>
      </c>
      <c r="F127" s="174">
        <v>15482</v>
      </c>
      <c r="G127" s="17">
        <v>15231</v>
      </c>
      <c r="H127" s="17">
        <v>14947</v>
      </c>
      <c r="I127" s="115">
        <v>14610</v>
      </c>
    </row>
    <row r="128" spans="1:9" ht="11.1" customHeight="1" x14ac:dyDescent="0.2">
      <c r="A128" s="14" t="s">
        <v>90</v>
      </c>
      <c r="B128" s="337">
        <v>71139</v>
      </c>
      <c r="C128" s="126">
        <v>66942</v>
      </c>
      <c r="D128" s="126">
        <v>66430</v>
      </c>
      <c r="E128" s="17">
        <v>65923</v>
      </c>
      <c r="F128" s="174">
        <v>65407</v>
      </c>
      <c r="G128" s="17">
        <v>64809</v>
      </c>
      <c r="H128" s="17">
        <v>64100</v>
      </c>
      <c r="I128" s="115">
        <v>63398</v>
      </c>
    </row>
    <row r="129" spans="1:9" ht="11.1" customHeight="1" x14ac:dyDescent="0.2">
      <c r="A129" s="14" t="s">
        <v>91</v>
      </c>
      <c r="B129" s="337">
        <v>43300</v>
      </c>
      <c r="C129" s="126">
        <v>38229</v>
      </c>
      <c r="D129" s="126">
        <v>37652</v>
      </c>
      <c r="E129" s="17">
        <v>36998</v>
      </c>
      <c r="F129" s="174">
        <v>36372</v>
      </c>
      <c r="G129" s="17">
        <v>35744</v>
      </c>
      <c r="H129" s="17">
        <v>35047</v>
      </c>
      <c r="I129" s="115">
        <v>34345</v>
      </c>
    </row>
    <row r="130" spans="1:9" ht="11.1" customHeight="1" x14ac:dyDescent="0.2">
      <c r="A130" s="14" t="s">
        <v>92</v>
      </c>
      <c r="B130" s="337">
        <v>20853</v>
      </c>
      <c r="C130" s="126">
        <v>18951</v>
      </c>
      <c r="D130" s="126">
        <v>18727</v>
      </c>
      <c r="E130" s="17">
        <v>18526</v>
      </c>
      <c r="F130" s="174">
        <v>18292</v>
      </c>
      <c r="G130" s="17">
        <v>18041</v>
      </c>
      <c r="H130" s="17">
        <v>17802</v>
      </c>
      <c r="I130" s="115">
        <v>17584</v>
      </c>
    </row>
    <row r="131" spans="1:9" ht="20.100000000000001" customHeight="1" x14ac:dyDescent="0.2">
      <c r="A131" s="9" t="s">
        <v>230</v>
      </c>
      <c r="B131" s="338">
        <v>325997</v>
      </c>
      <c r="C131" s="132">
        <v>315985</v>
      </c>
      <c r="D131" s="132">
        <v>314477</v>
      </c>
      <c r="E131" s="44">
        <v>313000</v>
      </c>
      <c r="F131" s="44">
        <v>311572</v>
      </c>
      <c r="G131" s="44">
        <v>309856</v>
      </c>
      <c r="H131" s="44">
        <v>307622</v>
      </c>
      <c r="I131" s="114">
        <v>305072</v>
      </c>
    </row>
    <row r="132" spans="1:9" ht="11.1" customHeight="1" x14ac:dyDescent="0.2">
      <c r="A132" s="14" t="s">
        <v>93</v>
      </c>
      <c r="B132" s="337">
        <v>20567</v>
      </c>
      <c r="C132" s="126">
        <v>19846</v>
      </c>
      <c r="D132" s="126">
        <v>19784</v>
      </c>
      <c r="E132" s="17">
        <v>19772</v>
      </c>
      <c r="F132" s="174">
        <v>19727</v>
      </c>
      <c r="G132" s="17">
        <v>19690</v>
      </c>
      <c r="H132" s="17">
        <v>19602</v>
      </c>
      <c r="I132" s="115">
        <v>19443</v>
      </c>
    </row>
    <row r="133" spans="1:9" ht="11.1" customHeight="1" x14ac:dyDescent="0.2">
      <c r="A133" s="14" t="s">
        <v>94</v>
      </c>
      <c r="B133" s="337">
        <v>31193</v>
      </c>
      <c r="C133" s="126">
        <v>29392</v>
      </c>
      <c r="D133" s="126">
        <v>29253</v>
      </c>
      <c r="E133" s="17">
        <v>29093</v>
      </c>
      <c r="F133" s="174">
        <v>28934</v>
      </c>
      <c r="G133" s="17">
        <v>28776</v>
      </c>
      <c r="H133" s="17">
        <v>28556</v>
      </c>
      <c r="I133" s="115">
        <v>28315</v>
      </c>
    </row>
    <row r="134" spans="1:9" ht="11.1" customHeight="1" x14ac:dyDescent="0.2">
      <c r="A134" s="14" t="s">
        <v>95</v>
      </c>
      <c r="B134" s="337">
        <v>15544</v>
      </c>
      <c r="C134" s="126">
        <v>14277</v>
      </c>
      <c r="D134" s="126">
        <v>14104</v>
      </c>
      <c r="E134" s="17">
        <v>13954</v>
      </c>
      <c r="F134" s="174">
        <v>13788</v>
      </c>
      <c r="G134" s="17">
        <v>13584</v>
      </c>
      <c r="H134" s="17">
        <v>13382</v>
      </c>
      <c r="I134" s="115">
        <v>13183</v>
      </c>
    </row>
    <row r="135" spans="1:9" ht="11.1" customHeight="1" x14ac:dyDescent="0.2">
      <c r="A135" s="14" t="s">
        <v>96</v>
      </c>
      <c r="B135" s="337">
        <v>21606</v>
      </c>
      <c r="C135" s="126">
        <v>20372</v>
      </c>
      <c r="D135" s="126">
        <v>20166</v>
      </c>
      <c r="E135" s="17">
        <v>19934</v>
      </c>
      <c r="F135" s="174">
        <v>19684</v>
      </c>
      <c r="G135" s="17">
        <v>19428</v>
      </c>
      <c r="H135" s="17">
        <v>19213</v>
      </c>
      <c r="I135" s="115">
        <v>18983</v>
      </c>
    </row>
    <row r="136" spans="1:9" ht="11.1" customHeight="1" x14ac:dyDescent="0.2">
      <c r="A136" s="14" t="s">
        <v>97</v>
      </c>
      <c r="B136" s="337">
        <v>33847</v>
      </c>
      <c r="C136" s="126">
        <v>32605</v>
      </c>
      <c r="D136" s="126">
        <v>32434</v>
      </c>
      <c r="E136" s="17">
        <v>32205</v>
      </c>
      <c r="F136" s="174">
        <v>31962</v>
      </c>
      <c r="G136" s="17">
        <v>31716</v>
      </c>
      <c r="H136" s="17">
        <v>31432</v>
      </c>
      <c r="I136" s="115">
        <v>31117</v>
      </c>
    </row>
    <row r="137" spans="1:9" ht="11.1" customHeight="1" x14ac:dyDescent="0.2">
      <c r="A137" s="14" t="s">
        <v>98</v>
      </c>
      <c r="B137" s="337">
        <v>32753</v>
      </c>
      <c r="C137" s="126">
        <v>30783</v>
      </c>
      <c r="D137" s="126">
        <v>30549</v>
      </c>
      <c r="E137" s="17">
        <v>30313</v>
      </c>
      <c r="F137" s="174">
        <v>30104</v>
      </c>
      <c r="G137" s="17">
        <v>29793</v>
      </c>
      <c r="H137" s="17">
        <v>29447</v>
      </c>
      <c r="I137" s="115">
        <v>29070</v>
      </c>
    </row>
    <row r="138" spans="1:9" ht="11.1" customHeight="1" x14ac:dyDescent="0.2">
      <c r="A138" s="14" t="s">
        <v>99</v>
      </c>
      <c r="B138" s="337">
        <v>43148</v>
      </c>
      <c r="C138" s="126">
        <v>41626</v>
      </c>
      <c r="D138" s="126">
        <v>41374</v>
      </c>
      <c r="E138" s="17">
        <v>41144</v>
      </c>
      <c r="F138" s="174">
        <v>40960</v>
      </c>
      <c r="G138" s="17">
        <v>40720</v>
      </c>
      <c r="H138" s="17">
        <v>40438</v>
      </c>
      <c r="I138" s="115">
        <v>40178</v>
      </c>
    </row>
    <row r="139" spans="1:9" ht="11.1" customHeight="1" x14ac:dyDescent="0.2">
      <c r="A139" s="14" t="s">
        <v>100</v>
      </c>
      <c r="B139" s="337">
        <v>27606</v>
      </c>
      <c r="C139" s="126">
        <v>27998</v>
      </c>
      <c r="D139" s="126">
        <v>27993</v>
      </c>
      <c r="E139" s="17">
        <v>27988</v>
      </c>
      <c r="F139" s="174">
        <v>28083</v>
      </c>
      <c r="G139" s="17">
        <v>28155</v>
      </c>
      <c r="H139" s="17">
        <v>28120</v>
      </c>
      <c r="I139" s="115">
        <v>28048</v>
      </c>
    </row>
    <row r="140" spans="1:9" ht="11.1" customHeight="1" x14ac:dyDescent="0.2">
      <c r="A140" s="14" t="s">
        <v>101</v>
      </c>
      <c r="B140" s="337">
        <v>83601</v>
      </c>
      <c r="C140" s="126">
        <v>83423</v>
      </c>
      <c r="D140" s="126">
        <v>83169</v>
      </c>
      <c r="E140" s="17">
        <v>82968</v>
      </c>
      <c r="F140" s="174">
        <v>82730</v>
      </c>
      <c r="G140" s="17">
        <v>82417</v>
      </c>
      <c r="H140" s="17">
        <v>81923</v>
      </c>
      <c r="I140" s="115">
        <v>81323</v>
      </c>
    </row>
    <row r="141" spans="1:9" ht="11.1" customHeight="1" x14ac:dyDescent="0.2">
      <c r="A141" s="14" t="s">
        <v>102</v>
      </c>
      <c r="B141" s="337">
        <v>16132</v>
      </c>
      <c r="C141" s="126">
        <v>15663</v>
      </c>
      <c r="D141" s="126">
        <v>15651</v>
      </c>
      <c r="E141" s="17">
        <v>15629</v>
      </c>
      <c r="F141" s="174">
        <v>15600</v>
      </c>
      <c r="G141" s="17">
        <v>15577</v>
      </c>
      <c r="H141" s="17">
        <v>15509</v>
      </c>
      <c r="I141" s="115">
        <v>15412</v>
      </c>
    </row>
    <row r="142" spans="1:9" ht="20.100000000000001" customHeight="1" x14ac:dyDescent="0.2">
      <c r="A142" s="9" t="s">
        <v>231</v>
      </c>
      <c r="B142" s="338">
        <v>231829</v>
      </c>
      <c r="C142" s="132">
        <v>225883</v>
      </c>
      <c r="D142" s="132">
        <v>225301</v>
      </c>
      <c r="E142" s="44">
        <v>224746</v>
      </c>
      <c r="F142" s="44">
        <v>223862</v>
      </c>
      <c r="G142" s="44">
        <v>222845</v>
      </c>
      <c r="H142" s="44">
        <v>221523</v>
      </c>
      <c r="I142" s="114">
        <v>220094</v>
      </c>
    </row>
    <row r="143" spans="1:9" ht="11.1" customHeight="1" x14ac:dyDescent="0.2">
      <c r="A143" s="14" t="s">
        <v>103</v>
      </c>
      <c r="B143" s="337">
        <v>50240</v>
      </c>
      <c r="C143" s="126">
        <v>48165</v>
      </c>
      <c r="D143" s="126">
        <v>47895</v>
      </c>
      <c r="E143" s="17">
        <v>47589</v>
      </c>
      <c r="F143" s="174">
        <v>47272</v>
      </c>
      <c r="G143" s="17">
        <v>46917</v>
      </c>
      <c r="H143" s="17">
        <v>46492</v>
      </c>
      <c r="I143" s="115">
        <v>46092</v>
      </c>
    </row>
    <row r="144" spans="1:9" ht="11.1" customHeight="1" x14ac:dyDescent="0.2">
      <c r="A144" s="14" t="s">
        <v>104</v>
      </c>
      <c r="B144" s="337">
        <v>36943</v>
      </c>
      <c r="C144" s="126">
        <v>35629</v>
      </c>
      <c r="D144" s="126">
        <v>35554</v>
      </c>
      <c r="E144" s="17">
        <v>35381</v>
      </c>
      <c r="F144" s="174">
        <v>35141</v>
      </c>
      <c r="G144" s="17">
        <v>34876</v>
      </c>
      <c r="H144" s="17">
        <v>34594</v>
      </c>
      <c r="I144" s="115">
        <v>34279</v>
      </c>
    </row>
    <row r="145" spans="1:9" ht="11.1" customHeight="1" x14ac:dyDescent="0.2">
      <c r="A145" s="14" t="s">
        <v>105</v>
      </c>
      <c r="B145" s="337">
        <v>27183</v>
      </c>
      <c r="C145" s="126">
        <v>25029</v>
      </c>
      <c r="D145" s="126">
        <v>24790</v>
      </c>
      <c r="E145" s="17">
        <v>24552</v>
      </c>
      <c r="F145" s="174">
        <v>24263</v>
      </c>
      <c r="G145" s="17">
        <v>23937</v>
      </c>
      <c r="H145" s="17">
        <v>23572</v>
      </c>
      <c r="I145" s="115">
        <v>23189</v>
      </c>
    </row>
    <row r="146" spans="1:9" ht="11.1" customHeight="1" x14ac:dyDescent="0.2">
      <c r="A146" s="14" t="s">
        <v>106</v>
      </c>
      <c r="B146" s="337">
        <v>117463</v>
      </c>
      <c r="C146" s="126">
        <v>117060</v>
      </c>
      <c r="D146" s="126">
        <v>117062</v>
      </c>
      <c r="E146" s="17">
        <v>117224</v>
      </c>
      <c r="F146" s="174">
        <v>117186</v>
      </c>
      <c r="G146" s="17">
        <v>117115</v>
      </c>
      <c r="H146" s="17">
        <v>116865</v>
      </c>
      <c r="I146" s="115">
        <v>116534</v>
      </c>
    </row>
    <row r="147" spans="1:9" ht="20.100000000000001" customHeight="1" x14ac:dyDescent="0.2">
      <c r="A147" s="9" t="s">
        <v>232</v>
      </c>
      <c r="B147" s="338">
        <v>279518</v>
      </c>
      <c r="C147" s="132">
        <v>289913</v>
      </c>
      <c r="D147" s="132">
        <v>290642</v>
      </c>
      <c r="E147" s="44">
        <v>291547</v>
      </c>
      <c r="F147" s="44">
        <v>292577</v>
      </c>
      <c r="G147" s="44">
        <v>294116</v>
      </c>
      <c r="H147" s="44">
        <v>295575</v>
      </c>
      <c r="I147" s="114">
        <v>296761</v>
      </c>
    </row>
    <row r="148" spans="1:9" ht="11.1" customHeight="1" x14ac:dyDescent="0.2">
      <c r="A148" s="14" t="s">
        <v>107</v>
      </c>
      <c r="B148" s="337">
        <v>25595</v>
      </c>
      <c r="C148" s="126">
        <v>26499</v>
      </c>
      <c r="D148" s="126">
        <v>26488</v>
      </c>
      <c r="E148" s="17">
        <v>26524</v>
      </c>
      <c r="F148" s="174">
        <v>26565</v>
      </c>
      <c r="G148" s="17">
        <v>26591</v>
      </c>
      <c r="H148" s="17">
        <v>26556</v>
      </c>
      <c r="I148" s="115">
        <v>26481</v>
      </c>
    </row>
    <row r="149" spans="1:9" ht="11.1" customHeight="1" x14ac:dyDescent="0.2">
      <c r="A149" s="14" t="s">
        <v>108</v>
      </c>
      <c r="B149" s="337">
        <v>123349</v>
      </c>
      <c r="C149" s="126">
        <v>122517</v>
      </c>
      <c r="D149" s="126">
        <v>122074</v>
      </c>
      <c r="E149" s="17">
        <v>121609</v>
      </c>
      <c r="F149" s="174">
        <v>121225</v>
      </c>
      <c r="G149" s="17">
        <v>120971</v>
      </c>
      <c r="H149" s="17">
        <v>120625</v>
      </c>
      <c r="I149" s="115">
        <v>120304</v>
      </c>
    </row>
    <row r="150" spans="1:9" ht="11.1" customHeight="1" x14ac:dyDescent="0.2">
      <c r="A150" s="14" t="s">
        <v>109</v>
      </c>
      <c r="B150" s="337">
        <v>76672</v>
      </c>
      <c r="C150" s="126">
        <v>84087</v>
      </c>
      <c r="D150" s="126">
        <v>85154</v>
      </c>
      <c r="E150" s="17">
        <v>86401</v>
      </c>
      <c r="F150" s="174">
        <v>87664</v>
      </c>
      <c r="G150" s="17">
        <v>89262</v>
      </c>
      <c r="H150" s="17">
        <v>90947</v>
      </c>
      <c r="I150" s="115">
        <v>92471</v>
      </c>
    </row>
    <row r="151" spans="1:9" ht="11.1" customHeight="1" x14ac:dyDescent="0.2">
      <c r="A151" s="14" t="s">
        <v>110</v>
      </c>
      <c r="B151" s="337">
        <v>28183</v>
      </c>
      <c r="C151" s="126">
        <v>27236</v>
      </c>
      <c r="D151" s="126">
        <v>27073</v>
      </c>
      <c r="E151" s="17">
        <v>26877</v>
      </c>
      <c r="F151" s="174">
        <v>26623</v>
      </c>
      <c r="G151" s="17">
        <v>26415</v>
      </c>
      <c r="H151" s="17">
        <v>26265</v>
      </c>
      <c r="I151" s="115">
        <v>26077</v>
      </c>
    </row>
    <row r="152" spans="1:9" ht="11.1" customHeight="1" x14ac:dyDescent="0.2">
      <c r="A152" s="14" t="s">
        <v>111</v>
      </c>
      <c r="B152" s="1">
        <v>25719</v>
      </c>
      <c r="C152" s="109">
        <v>29574</v>
      </c>
      <c r="D152" s="1">
        <v>29853</v>
      </c>
      <c r="E152" s="1">
        <v>30136</v>
      </c>
      <c r="F152" s="109">
        <v>30500</v>
      </c>
      <c r="G152" s="1">
        <v>30877</v>
      </c>
      <c r="H152" s="1">
        <v>31182</v>
      </c>
      <c r="I152" s="115">
        <v>31428</v>
      </c>
    </row>
    <row r="153" spans="1:9" ht="20.100000000000001" customHeight="1" x14ac:dyDescent="0.2">
      <c r="A153" s="9" t="s">
        <v>233</v>
      </c>
      <c r="B153" s="338">
        <v>272334</v>
      </c>
      <c r="C153" s="132">
        <v>261785</v>
      </c>
      <c r="D153" s="132">
        <v>260477</v>
      </c>
      <c r="E153" s="44">
        <v>259126</v>
      </c>
      <c r="F153" s="44">
        <v>257531</v>
      </c>
      <c r="G153" s="44">
        <v>255879</v>
      </c>
      <c r="H153" s="44">
        <v>253823</v>
      </c>
      <c r="I153" s="114">
        <v>251352</v>
      </c>
    </row>
    <row r="154" spans="1:9" ht="11.1" customHeight="1" x14ac:dyDescent="0.2">
      <c r="A154" s="14" t="s">
        <v>112</v>
      </c>
      <c r="B154" s="337">
        <v>30723</v>
      </c>
      <c r="C154" s="126">
        <v>29725</v>
      </c>
      <c r="D154" s="126">
        <v>29570</v>
      </c>
      <c r="E154" s="17">
        <v>29334</v>
      </c>
      <c r="F154" s="174">
        <v>29116</v>
      </c>
      <c r="G154" s="17">
        <v>28881</v>
      </c>
      <c r="H154" s="17">
        <v>28593</v>
      </c>
      <c r="I154" s="115">
        <v>28218</v>
      </c>
    </row>
    <row r="155" spans="1:9" ht="11.1" customHeight="1" x14ac:dyDescent="0.2">
      <c r="A155" s="14" t="s">
        <v>113</v>
      </c>
      <c r="B155" s="337">
        <v>20630</v>
      </c>
      <c r="C155" s="126">
        <v>19126</v>
      </c>
      <c r="D155" s="126">
        <v>18922</v>
      </c>
      <c r="E155" s="17">
        <v>18699</v>
      </c>
      <c r="F155" s="174">
        <v>18474</v>
      </c>
      <c r="G155" s="17">
        <v>18224</v>
      </c>
      <c r="H155" s="17">
        <v>17961</v>
      </c>
      <c r="I155" s="115">
        <v>17692</v>
      </c>
    </row>
    <row r="156" spans="1:9" ht="11.1" customHeight="1" x14ac:dyDescent="0.2">
      <c r="A156" s="14" t="s">
        <v>114</v>
      </c>
      <c r="B156" s="337">
        <v>22277</v>
      </c>
      <c r="C156" s="126">
        <v>20496</v>
      </c>
      <c r="D156" s="126">
        <v>20293</v>
      </c>
      <c r="E156" s="17">
        <v>20086</v>
      </c>
      <c r="F156" s="174">
        <v>19895</v>
      </c>
      <c r="G156" s="17">
        <v>19719</v>
      </c>
      <c r="H156" s="17">
        <v>19469</v>
      </c>
      <c r="I156" s="115">
        <v>19157</v>
      </c>
    </row>
    <row r="157" spans="1:9" ht="11.1" customHeight="1" x14ac:dyDescent="0.2">
      <c r="A157" s="14" t="s">
        <v>115</v>
      </c>
      <c r="B157" s="337">
        <v>134088</v>
      </c>
      <c r="C157" s="126">
        <v>131773</v>
      </c>
      <c r="D157" s="126">
        <v>131538</v>
      </c>
      <c r="E157" s="17">
        <v>131345</v>
      </c>
      <c r="F157" s="174">
        <v>130987</v>
      </c>
      <c r="G157" s="17">
        <v>130626</v>
      </c>
      <c r="H157" s="17">
        <v>130083</v>
      </c>
      <c r="I157" s="115">
        <v>129370</v>
      </c>
    </row>
    <row r="158" spans="1:9" ht="11.1" customHeight="1" x14ac:dyDescent="0.2">
      <c r="A158" s="14" t="s">
        <v>116</v>
      </c>
      <c r="B158" s="337">
        <v>52838</v>
      </c>
      <c r="C158" s="126">
        <v>49711</v>
      </c>
      <c r="D158" s="126">
        <v>49309</v>
      </c>
      <c r="E158" s="17">
        <v>48944</v>
      </c>
      <c r="F158" s="174">
        <v>48474</v>
      </c>
      <c r="G158" s="17">
        <v>47990</v>
      </c>
      <c r="H158" s="17">
        <v>47422</v>
      </c>
      <c r="I158" s="115">
        <v>46758</v>
      </c>
    </row>
    <row r="159" spans="1:9" ht="11.1" customHeight="1" x14ac:dyDescent="0.2">
      <c r="A159" s="14" t="s">
        <v>117</v>
      </c>
      <c r="B159" s="337">
        <v>11778</v>
      </c>
      <c r="C159" s="126">
        <v>10954</v>
      </c>
      <c r="D159" s="126">
        <v>10845</v>
      </c>
      <c r="E159" s="17">
        <v>10718</v>
      </c>
      <c r="F159" s="174">
        <v>10585</v>
      </c>
      <c r="G159" s="17">
        <v>10439</v>
      </c>
      <c r="H159" s="17">
        <v>10295</v>
      </c>
      <c r="I159" s="115">
        <v>10157</v>
      </c>
    </row>
    <row r="160" spans="1:9" ht="20.100000000000001" customHeight="1" x14ac:dyDescent="0.2">
      <c r="A160" s="9" t="s">
        <v>234</v>
      </c>
      <c r="B160" s="338">
        <v>391427</v>
      </c>
      <c r="C160" s="132">
        <v>384046</v>
      </c>
      <c r="D160" s="132">
        <v>382706</v>
      </c>
      <c r="E160" s="44">
        <v>381801</v>
      </c>
      <c r="F160" s="44">
        <v>380579</v>
      </c>
      <c r="G160" s="44">
        <v>379829</v>
      </c>
      <c r="H160" s="44">
        <v>379076</v>
      </c>
      <c r="I160" s="114">
        <v>378059</v>
      </c>
    </row>
    <row r="161" spans="1:11" s="341" customFormat="1" ht="11.1" customHeight="1" x14ac:dyDescent="0.2">
      <c r="A161" s="92" t="s">
        <v>235</v>
      </c>
      <c r="B161" s="344">
        <v>245572</v>
      </c>
      <c r="C161" s="343">
        <v>250221</v>
      </c>
      <c r="D161" s="343">
        <v>250260</v>
      </c>
      <c r="E161" s="343">
        <v>250847</v>
      </c>
      <c r="F161" s="342">
        <v>251198</v>
      </c>
      <c r="G161" s="342">
        <v>252131</v>
      </c>
      <c r="H161" s="342">
        <v>253214</v>
      </c>
      <c r="I161" s="116">
        <v>254164</v>
      </c>
    </row>
    <row r="162" spans="1:11" s="1" customFormat="1" ht="11.1" customHeight="1" x14ac:dyDescent="0.2">
      <c r="A162" s="93" t="s">
        <v>201</v>
      </c>
      <c r="B162" s="175" t="s">
        <v>635</v>
      </c>
      <c r="C162" s="175" t="s">
        <v>635</v>
      </c>
      <c r="D162" s="175" t="s">
        <v>635</v>
      </c>
      <c r="E162" s="175" t="s">
        <v>635</v>
      </c>
      <c r="F162" s="175" t="s">
        <v>635</v>
      </c>
      <c r="G162" s="175" t="s">
        <v>635</v>
      </c>
      <c r="H162" s="174">
        <v>88271</v>
      </c>
      <c r="I162" s="115">
        <v>88439</v>
      </c>
      <c r="K162" s="126"/>
    </row>
    <row r="163" spans="1:11" s="1" customFormat="1" ht="11.1" customHeight="1" x14ac:dyDescent="0.2">
      <c r="A163" s="93" t="s">
        <v>202</v>
      </c>
      <c r="B163" s="175" t="s">
        <v>635</v>
      </c>
      <c r="C163" s="175" t="s">
        <v>635</v>
      </c>
      <c r="D163" s="175">
        <v>15327</v>
      </c>
      <c r="E163" s="49">
        <v>15395</v>
      </c>
      <c r="F163" s="175">
        <v>15420</v>
      </c>
      <c r="G163" s="175">
        <v>15409</v>
      </c>
      <c r="H163" s="17">
        <v>15381</v>
      </c>
      <c r="I163" s="115">
        <v>15352</v>
      </c>
      <c r="K163" s="126"/>
    </row>
    <row r="164" spans="1:11" s="1" customFormat="1" ht="11.1" customHeight="1" x14ac:dyDescent="0.2">
      <c r="A164" s="93" t="s">
        <v>203</v>
      </c>
      <c r="B164" s="175" t="s">
        <v>635</v>
      </c>
      <c r="C164" s="175" t="s">
        <v>635</v>
      </c>
      <c r="D164" s="175" t="s">
        <v>635</v>
      </c>
      <c r="E164" s="175" t="s">
        <v>635</v>
      </c>
      <c r="F164" s="175" t="s">
        <v>635</v>
      </c>
      <c r="G164" s="175" t="s">
        <v>635</v>
      </c>
      <c r="H164" s="17">
        <v>72996</v>
      </c>
      <c r="I164" s="115">
        <v>73288</v>
      </c>
      <c r="K164" s="126"/>
    </row>
    <row r="165" spans="1:11" s="1" customFormat="1" ht="11.1" customHeight="1" x14ac:dyDescent="0.2">
      <c r="A165" s="93" t="s">
        <v>204</v>
      </c>
      <c r="B165" s="175" t="s">
        <v>635</v>
      </c>
      <c r="C165" s="175" t="s">
        <v>635</v>
      </c>
      <c r="D165" s="175" t="s">
        <v>635</v>
      </c>
      <c r="E165" s="175" t="s">
        <v>635</v>
      </c>
      <c r="F165" s="175" t="s">
        <v>635</v>
      </c>
      <c r="G165" s="175" t="s">
        <v>635</v>
      </c>
      <c r="H165" s="174">
        <v>42719</v>
      </c>
      <c r="I165" s="115">
        <v>43069</v>
      </c>
      <c r="K165" s="126"/>
    </row>
    <row r="166" spans="1:11" s="1" customFormat="1" ht="11.1" customHeight="1" x14ac:dyDescent="0.2">
      <c r="A166" s="93" t="s">
        <v>205</v>
      </c>
      <c r="B166" s="175" t="s">
        <v>635</v>
      </c>
      <c r="C166" s="175" t="s">
        <v>635</v>
      </c>
      <c r="D166" s="175" t="s">
        <v>635</v>
      </c>
      <c r="E166" s="175" t="s">
        <v>635</v>
      </c>
      <c r="F166" s="175" t="s">
        <v>635</v>
      </c>
      <c r="G166" s="175" t="s">
        <v>635</v>
      </c>
      <c r="H166" s="174">
        <v>33847</v>
      </c>
      <c r="I166" s="115">
        <v>34016</v>
      </c>
      <c r="K166" s="126"/>
    </row>
    <row r="167" spans="1:11" ht="11.1" customHeight="1" x14ac:dyDescent="0.2">
      <c r="A167" s="14" t="s">
        <v>118</v>
      </c>
      <c r="B167" s="337">
        <v>63161</v>
      </c>
      <c r="C167" s="126">
        <v>58778</v>
      </c>
      <c r="D167" s="126">
        <v>58198</v>
      </c>
      <c r="E167" s="17">
        <v>57668</v>
      </c>
      <c r="F167" s="174">
        <v>57059</v>
      </c>
      <c r="G167" s="17">
        <v>56396</v>
      </c>
      <c r="H167" s="174">
        <v>55741</v>
      </c>
      <c r="I167" s="115">
        <v>55094</v>
      </c>
    </row>
    <row r="168" spans="1:11" ht="11.1" customHeight="1" x14ac:dyDescent="0.2">
      <c r="A168" s="14" t="s">
        <v>119</v>
      </c>
      <c r="B168" s="337">
        <v>12822</v>
      </c>
      <c r="C168" s="126">
        <v>10855</v>
      </c>
      <c r="D168" s="126">
        <v>10656</v>
      </c>
      <c r="E168" s="17">
        <v>10414</v>
      </c>
      <c r="F168" s="174">
        <v>10189</v>
      </c>
      <c r="G168" s="17">
        <v>9938</v>
      </c>
      <c r="H168" s="174">
        <v>9676</v>
      </c>
      <c r="I168" s="115">
        <v>9445</v>
      </c>
    </row>
    <row r="169" spans="1:11" ht="11.1" customHeight="1" x14ac:dyDescent="0.2">
      <c r="A169" s="14" t="s">
        <v>120</v>
      </c>
      <c r="B169" s="337">
        <v>20138</v>
      </c>
      <c r="C169" s="126">
        <v>19711</v>
      </c>
      <c r="D169" s="126">
        <v>19662</v>
      </c>
      <c r="E169" s="17">
        <v>19534</v>
      </c>
      <c r="F169" s="174">
        <v>19383</v>
      </c>
      <c r="G169" s="17">
        <v>19200</v>
      </c>
      <c r="H169" s="174">
        <v>18939</v>
      </c>
      <c r="I169" s="115">
        <v>18645</v>
      </c>
    </row>
    <row r="170" spans="1:11" ht="11.1" customHeight="1" x14ac:dyDescent="0.2">
      <c r="A170" s="14" t="s">
        <v>121</v>
      </c>
      <c r="B170" s="337">
        <v>15860</v>
      </c>
      <c r="C170" s="126">
        <v>14976</v>
      </c>
      <c r="D170" s="126">
        <v>14906</v>
      </c>
      <c r="E170" s="17">
        <v>14800</v>
      </c>
      <c r="F170" s="174">
        <v>14680</v>
      </c>
      <c r="G170" s="17">
        <v>14572</v>
      </c>
      <c r="H170" s="174">
        <v>14442</v>
      </c>
      <c r="I170" s="115">
        <v>14244</v>
      </c>
    </row>
    <row r="171" spans="1:11" ht="11.1" customHeight="1" x14ac:dyDescent="0.2">
      <c r="A171" s="14" t="s">
        <v>122</v>
      </c>
      <c r="B171" s="337">
        <v>13476</v>
      </c>
      <c r="C171" s="126">
        <v>11728</v>
      </c>
      <c r="D171" s="126">
        <v>11521</v>
      </c>
      <c r="E171" s="17">
        <v>11290</v>
      </c>
      <c r="F171" s="174">
        <v>11048</v>
      </c>
      <c r="G171" s="17">
        <v>10813</v>
      </c>
      <c r="H171" s="17">
        <v>10539</v>
      </c>
      <c r="I171" s="115">
        <v>10227</v>
      </c>
    </row>
    <row r="172" spans="1:11" ht="11.1" customHeight="1" x14ac:dyDescent="0.2">
      <c r="A172" s="14" t="s">
        <v>123</v>
      </c>
      <c r="B172" s="337">
        <v>20398</v>
      </c>
      <c r="C172" s="126">
        <v>17777</v>
      </c>
      <c r="D172" s="126">
        <v>17503</v>
      </c>
      <c r="E172" s="17">
        <v>17248</v>
      </c>
      <c r="F172" s="174">
        <v>17022</v>
      </c>
      <c r="G172" s="17">
        <v>16779</v>
      </c>
      <c r="H172" s="17">
        <v>16525</v>
      </c>
      <c r="I172" s="115">
        <v>16240</v>
      </c>
    </row>
    <row r="173" spans="1:11" ht="20.100000000000001" customHeight="1" x14ac:dyDescent="0.2">
      <c r="A173" s="9" t="s">
        <v>236</v>
      </c>
      <c r="B173" s="338">
        <v>110732</v>
      </c>
      <c r="C173" s="132">
        <v>103655</v>
      </c>
      <c r="D173" s="132">
        <v>102786</v>
      </c>
      <c r="E173" s="44">
        <v>101879</v>
      </c>
      <c r="F173" s="44">
        <v>101045</v>
      </c>
      <c r="G173" s="44">
        <v>100254</v>
      </c>
      <c r="H173" s="340">
        <v>99288</v>
      </c>
      <c r="I173" s="114">
        <v>98230</v>
      </c>
    </row>
    <row r="174" spans="1:11" ht="11.1" customHeight="1" x14ac:dyDescent="0.2">
      <c r="A174" s="14" t="s">
        <v>124</v>
      </c>
      <c r="B174" s="337">
        <v>15697</v>
      </c>
      <c r="C174" s="126">
        <v>14012</v>
      </c>
      <c r="D174" s="126">
        <v>13861</v>
      </c>
      <c r="E174" s="17">
        <v>13702</v>
      </c>
      <c r="F174" s="17">
        <v>13503</v>
      </c>
      <c r="G174" s="339">
        <v>13336</v>
      </c>
      <c r="H174" s="174">
        <v>13185</v>
      </c>
      <c r="I174" s="115">
        <v>12995</v>
      </c>
    </row>
    <row r="175" spans="1:11" ht="11.1" customHeight="1" x14ac:dyDescent="0.2">
      <c r="A175" s="14" t="s">
        <v>125</v>
      </c>
      <c r="B175" s="337">
        <v>19522</v>
      </c>
      <c r="C175" s="126">
        <v>18523</v>
      </c>
      <c r="D175" s="126">
        <v>18328</v>
      </c>
      <c r="E175" s="17">
        <v>18156</v>
      </c>
      <c r="F175" s="17">
        <v>18021</v>
      </c>
      <c r="G175" s="339">
        <v>17887</v>
      </c>
      <c r="H175" s="174">
        <v>17720</v>
      </c>
      <c r="I175" s="115">
        <v>17647</v>
      </c>
    </row>
    <row r="176" spans="1:11" ht="11.1" customHeight="1" x14ac:dyDescent="0.2">
      <c r="A176" s="14" t="s">
        <v>126</v>
      </c>
      <c r="B176" s="337">
        <v>23989</v>
      </c>
      <c r="C176" s="126">
        <v>22054</v>
      </c>
      <c r="D176" s="126">
        <v>21807</v>
      </c>
      <c r="E176" s="17">
        <v>21562</v>
      </c>
      <c r="F176" s="17">
        <v>21308</v>
      </c>
      <c r="G176" s="339">
        <v>21036</v>
      </c>
      <c r="H176" s="174">
        <v>20730</v>
      </c>
      <c r="I176" s="115">
        <v>20361</v>
      </c>
    </row>
    <row r="177" spans="1:9" ht="11.1" customHeight="1" x14ac:dyDescent="0.2">
      <c r="A177" s="14" t="s">
        <v>127</v>
      </c>
      <c r="B177" s="337">
        <v>51524</v>
      </c>
      <c r="C177" s="126">
        <v>49066</v>
      </c>
      <c r="D177" s="126">
        <v>48790</v>
      </c>
      <c r="E177" s="17">
        <v>48459</v>
      </c>
      <c r="F177" s="17">
        <v>48213</v>
      </c>
      <c r="G177" s="339">
        <v>47995</v>
      </c>
      <c r="H177" s="174">
        <v>47653</v>
      </c>
      <c r="I177" s="115">
        <v>47227</v>
      </c>
    </row>
    <row r="178" spans="1:9" ht="20.100000000000001" customHeight="1" x14ac:dyDescent="0.2">
      <c r="A178" s="9" t="s">
        <v>237</v>
      </c>
      <c r="B178" s="338">
        <v>116717</v>
      </c>
      <c r="C178" s="132">
        <v>107606</v>
      </c>
      <c r="D178" s="132">
        <v>106554</v>
      </c>
      <c r="E178" s="44">
        <v>105314</v>
      </c>
      <c r="F178" s="44">
        <v>104072</v>
      </c>
      <c r="G178" s="44">
        <v>102868</v>
      </c>
      <c r="H178" s="44">
        <v>101538</v>
      </c>
      <c r="I178" s="114">
        <v>100133</v>
      </c>
    </row>
    <row r="179" spans="1:9" ht="11.1" customHeight="1" x14ac:dyDescent="0.2">
      <c r="A179" s="14" t="s">
        <v>128</v>
      </c>
      <c r="B179" s="337">
        <v>19226</v>
      </c>
      <c r="C179" s="126">
        <v>16349</v>
      </c>
      <c r="D179" s="126">
        <v>16010</v>
      </c>
      <c r="E179" s="17">
        <v>15626</v>
      </c>
      <c r="F179" s="17">
        <v>15255</v>
      </c>
      <c r="G179" s="336">
        <v>14896</v>
      </c>
      <c r="H179" s="17">
        <v>14552</v>
      </c>
      <c r="I179" s="115">
        <v>14222</v>
      </c>
    </row>
    <row r="180" spans="1:9" ht="11.1" customHeight="1" x14ac:dyDescent="0.2">
      <c r="A180" s="14" t="s">
        <v>129</v>
      </c>
      <c r="B180" s="337">
        <v>16842</v>
      </c>
      <c r="C180" s="126">
        <v>14798</v>
      </c>
      <c r="D180" s="126">
        <v>14576</v>
      </c>
      <c r="E180" s="17">
        <v>14312</v>
      </c>
      <c r="F180" s="17">
        <v>14073</v>
      </c>
      <c r="G180" s="336">
        <v>13882</v>
      </c>
      <c r="H180" s="17">
        <v>13645</v>
      </c>
      <c r="I180" s="115">
        <v>13369</v>
      </c>
    </row>
    <row r="181" spans="1:9" ht="11.1" customHeight="1" x14ac:dyDescent="0.2">
      <c r="A181" s="14" t="s">
        <v>130</v>
      </c>
      <c r="B181" s="337">
        <v>13378</v>
      </c>
      <c r="C181" s="126">
        <v>12019</v>
      </c>
      <c r="D181" s="126">
        <v>11862</v>
      </c>
      <c r="E181" s="17">
        <v>11697</v>
      </c>
      <c r="F181" s="17">
        <v>11515</v>
      </c>
      <c r="G181" s="336">
        <v>11355</v>
      </c>
      <c r="H181" s="17">
        <v>11167</v>
      </c>
      <c r="I181" s="115">
        <v>10964</v>
      </c>
    </row>
    <row r="182" spans="1:9" ht="11.1" customHeight="1" x14ac:dyDescent="0.2">
      <c r="A182" s="14" t="s">
        <v>131</v>
      </c>
      <c r="B182" s="337">
        <v>67271</v>
      </c>
      <c r="C182" s="126">
        <v>64440</v>
      </c>
      <c r="D182" s="126">
        <v>64106</v>
      </c>
      <c r="E182" s="17">
        <v>63679</v>
      </c>
      <c r="F182" s="17">
        <v>63229</v>
      </c>
      <c r="G182" s="336">
        <v>62735</v>
      </c>
      <c r="H182" s="17">
        <v>62174</v>
      </c>
      <c r="I182" s="115">
        <v>61578</v>
      </c>
    </row>
    <row r="183" spans="1:9" ht="20.100000000000001" customHeight="1" x14ac:dyDescent="0.2">
      <c r="A183" s="9" t="s">
        <v>238</v>
      </c>
      <c r="B183" s="338">
        <v>250133</v>
      </c>
      <c r="C183" s="132">
        <v>243569</v>
      </c>
      <c r="D183" s="132">
        <v>242176</v>
      </c>
      <c r="E183" s="44">
        <v>240642</v>
      </c>
      <c r="F183" s="44">
        <v>239181</v>
      </c>
      <c r="G183" s="44">
        <v>237765</v>
      </c>
      <c r="H183" s="44">
        <v>236062</v>
      </c>
      <c r="I183" s="114">
        <v>234018</v>
      </c>
    </row>
    <row r="184" spans="1:9" ht="11.1" customHeight="1" x14ac:dyDescent="0.2">
      <c r="A184" s="14" t="s">
        <v>132</v>
      </c>
      <c r="B184" s="337">
        <v>14304</v>
      </c>
      <c r="C184" s="126">
        <v>13344</v>
      </c>
      <c r="D184" s="126">
        <v>13223</v>
      </c>
      <c r="E184" s="17">
        <v>13045</v>
      </c>
      <c r="F184" s="17">
        <v>12865</v>
      </c>
      <c r="G184" s="336">
        <v>12694</v>
      </c>
      <c r="H184" s="336">
        <v>12501</v>
      </c>
      <c r="I184" s="115">
        <v>12322</v>
      </c>
    </row>
    <row r="185" spans="1:9" ht="11.1" customHeight="1" x14ac:dyDescent="0.2">
      <c r="A185" s="14" t="s">
        <v>133</v>
      </c>
      <c r="B185" s="337">
        <v>34818</v>
      </c>
      <c r="C185" s="126">
        <v>33665</v>
      </c>
      <c r="D185" s="126">
        <v>33467</v>
      </c>
      <c r="E185" s="17">
        <v>33274</v>
      </c>
      <c r="F185" s="17">
        <v>33079</v>
      </c>
      <c r="G185" s="336">
        <v>32822</v>
      </c>
      <c r="H185" s="336">
        <v>32518</v>
      </c>
      <c r="I185" s="115">
        <v>32163</v>
      </c>
    </row>
    <row r="186" spans="1:9" ht="11.1" customHeight="1" x14ac:dyDescent="0.2">
      <c r="A186" s="14" t="s">
        <v>134</v>
      </c>
      <c r="B186" s="337">
        <v>26206</v>
      </c>
      <c r="C186" s="126">
        <v>25287</v>
      </c>
      <c r="D186" s="126">
        <v>25095</v>
      </c>
      <c r="E186" s="17">
        <v>24881</v>
      </c>
      <c r="F186" s="17">
        <v>24713</v>
      </c>
      <c r="G186" s="336">
        <v>24518</v>
      </c>
      <c r="H186" s="336">
        <v>24280</v>
      </c>
      <c r="I186" s="115">
        <v>24006</v>
      </c>
    </row>
    <row r="187" spans="1:9" ht="11.1" customHeight="1" x14ac:dyDescent="0.2">
      <c r="A187" s="14" t="s">
        <v>135</v>
      </c>
      <c r="B187" s="337">
        <v>158977</v>
      </c>
      <c r="C187" s="126">
        <v>157498</v>
      </c>
      <c r="D187" s="126">
        <v>156877</v>
      </c>
      <c r="E187" s="17">
        <v>156224</v>
      </c>
      <c r="F187" s="17">
        <v>155544</v>
      </c>
      <c r="G187" s="336">
        <v>154895</v>
      </c>
      <c r="H187" s="336">
        <v>154113</v>
      </c>
      <c r="I187" s="115">
        <v>153084</v>
      </c>
    </row>
    <row r="188" spans="1:9" ht="11.1" customHeight="1" x14ac:dyDescent="0.2">
      <c r="A188" s="14" t="s">
        <v>136</v>
      </c>
      <c r="B188" s="337">
        <v>11879</v>
      </c>
      <c r="C188" s="126">
        <v>10983</v>
      </c>
      <c r="D188" s="126">
        <v>10851</v>
      </c>
      <c r="E188" s="17">
        <v>10717</v>
      </c>
      <c r="F188" s="17">
        <v>10613</v>
      </c>
      <c r="G188" s="336">
        <v>10569</v>
      </c>
      <c r="H188" s="336">
        <v>10491</v>
      </c>
      <c r="I188" s="115">
        <v>10402</v>
      </c>
    </row>
    <row r="189" spans="1:9" ht="11.1" customHeight="1" x14ac:dyDescent="0.2">
      <c r="A189" s="14" t="s">
        <v>137</v>
      </c>
      <c r="B189" s="337">
        <v>3949</v>
      </c>
      <c r="C189" s="126">
        <v>2792</v>
      </c>
      <c r="D189" s="126">
        <v>2663</v>
      </c>
      <c r="E189" s="17">
        <v>2501</v>
      </c>
      <c r="F189" s="17">
        <v>2367</v>
      </c>
      <c r="G189" s="336">
        <v>2267</v>
      </c>
      <c r="H189" s="336">
        <v>2159</v>
      </c>
      <c r="I189" s="115">
        <v>2041</v>
      </c>
    </row>
    <row r="190" spans="1:9" ht="20.100000000000001" customHeight="1" x14ac:dyDescent="0.2">
      <c r="A190" s="9" t="s">
        <v>239</v>
      </c>
      <c r="B190" s="338">
        <v>215014</v>
      </c>
      <c r="C190" s="132">
        <v>226436</v>
      </c>
      <c r="D190" s="132">
        <v>227283</v>
      </c>
      <c r="E190" s="44">
        <v>227962</v>
      </c>
      <c r="F190" s="44">
        <v>228574</v>
      </c>
      <c r="G190" s="44">
        <v>229361</v>
      </c>
      <c r="H190" s="44">
        <v>229707</v>
      </c>
      <c r="I190" s="114">
        <v>229596</v>
      </c>
    </row>
    <row r="191" spans="1:9" ht="11.1" customHeight="1" x14ac:dyDescent="0.2">
      <c r="A191" s="14" t="s">
        <v>138</v>
      </c>
      <c r="B191" s="337">
        <v>11456</v>
      </c>
      <c r="C191" s="126">
        <v>10170</v>
      </c>
      <c r="D191" s="126">
        <v>10020</v>
      </c>
      <c r="E191" s="17">
        <v>9843</v>
      </c>
      <c r="F191" s="17">
        <v>9627</v>
      </c>
      <c r="G191" s="336">
        <v>9437</v>
      </c>
      <c r="H191" s="336">
        <v>9218</v>
      </c>
      <c r="I191" s="115">
        <v>8973</v>
      </c>
    </row>
    <row r="192" spans="1:9" ht="11.1" customHeight="1" x14ac:dyDescent="0.2">
      <c r="A192" s="14" t="s">
        <v>139</v>
      </c>
      <c r="B192" s="337">
        <v>37463</v>
      </c>
      <c r="C192" s="126">
        <v>42794</v>
      </c>
      <c r="D192" s="126">
        <v>43087</v>
      </c>
      <c r="E192" s="17">
        <v>43551</v>
      </c>
      <c r="F192" s="17">
        <v>44045</v>
      </c>
      <c r="G192" s="336">
        <v>44506</v>
      </c>
      <c r="H192" s="336">
        <v>44865</v>
      </c>
      <c r="I192" s="115">
        <v>45107</v>
      </c>
    </row>
    <row r="193" spans="1:9" ht="11.1" customHeight="1" x14ac:dyDescent="0.2">
      <c r="A193" s="14" t="s">
        <v>140</v>
      </c>
      <c r="B193" s="337">
        <v>24620</v>
      </c>
      <c r="C193" s="126">
        <v>23877</v>
      </c>
      <c r="D193" s="126">
        <v>23785</v>
      </c>
      <c r="E193" s="17">
        <v>23647</v>
      </c>
      <c r="F193" s="17">
        <v>23453</v>
      </c>
      <c r="G193" s="336">
        <v>23265</v>
      </c>
      <c r="H193" s="336">
        <v>23079</v>
      </c>
      <c r="I193" s="115">
        <v>22872</v>
      </c>
    </row>
    <row r="194" spans="1:9" ht="11.1" customHeight="1" x14ac:dyDescent="0.2">
      <c r="A194" s="14" t="s">
        <v>141</v>
      </c>
      <c r="B194" s="337">
        <v>85398</v>
      </c>
      <c r="C194" s="126">
        <v>87322</v>
      </c>
      <c r="D194" s="126">
        <v>87365</v>
      </c>
      <c r="E194" s="17">
        <v>87251</v>
      </c>
      <c r="F194" s="17">
        <v>87190</v>
      </c>
      <c r="G194" s="336">
        <v>87234</v>
      </c>
      <c r="H194" s="336">
        <v>87215</v>
      </c>
      <c r="I194" s="115">
        <v>87174</v>
      </c>
    </row>
    <row r="195" spans="1:9" ht="11.1" customHeight="1" x14ac:dyDescent="0.2">
      <c r="A195" s="14" t="s">
        <v>142</v>
      </c>
      <c r="B195" s="337">
        <v>25208</v>
      </c>
      <c r="C195" s="126">
        <v>33296</v>
      </c>
      <c r="D195" s="126">
        <v>34289</v>
      </c>
      <c r="E195" s="17">
        <v>35281</v>
      </c>
      <c r="F195" s="17">
        <v>36215</v>
      </c>
      <c r="G195" s="336">
        <v>37154</v>
      </c>
      <c r="H195" s="336">
        <v>37887</v>
      </c>
      <c r="I195" s="115">
        <v>38385</v>
      </c>
    </row>
    <row r="196" spans="1:9" ht="11.1" customHeight="1" x14ac:dyDescent="0.2">
      <c r="A196" s="14" t="s">
        <v>143</v>
      </c>
      <c r="B196" s="337">
        <v>23789</v>
      </c>
      <c r="C196" s="126">
        <v>22511</v>
      </c>
      <c r="D196" s="126">
        <v>22338</v>
      </c>
      <c r="E196" s="17">
        <v>22083</v>
      </c>
      <c r="F196" s="17">
        <v>21876</v>
      </c>
      <c r="G196" s="336">
        <v>21707</v>
      </c>
      <c r="H196" s="336">
        <v>21487</v>
      </c>
      <c r="I196" s="115">
        <v>21248</v>
      </c>
    </row>
    <row r="197" spans="1:9" ht="11.1" customHeight="1" x14ac:dyDescent="0.2">
      <c r="A197" s="14" t="s">
        <v>144</v>
      </c>
      <c r="B197" s="337">
        <v>7080</v>
      </c>
      <c r="C197" s="126">
        <v>6466</v>
      </c>
      <c r="D197" s="126">
        <v>6399</v>
      </c>
      <c r="E197" s="17">
        <v>6306</v>
      </c>
      <c r="F197" s="17">
        <v>6168</v>
      </c>
      <c r="G197" s="336">
        <v>6058</v>
      </c>
      <c r="H197" s="336">
        <v>5956</v>
      </c>
      <c r="I197" s="115">
        <v>5837</v>
      </c>
    </row>
  </sheetData>
  <mergeCells count="1">
    <mergeCell ref="A1:I1"/>
  </mergeCells>
  <printOptions horizontalCentered="1"/>
  <pageMargins left="0.59055118110236227" right="0.59055118110236227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3" manualBreakCount="3">
    <brk id="50" max="16383" man="1"/>
    <brk id="96" max="16383" man="1"/>
    <brk id="14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1"/>
  <sheetViews>
    <sheetView view="pageBreakPreview" zoomScaleNormal="100" zoomScaleSheetLayoutView="100" workbookViewId="0">
      <pane xSplit="1" ySplit="5" topLeftCell="B6" activePane="bottomRight" state="frozen"/>
      <selection activeCell="H212" sqref="H212"/>
      <selection pane="topRight" activeCell="H212" sqref="H212"/>
      <selection pane="bottomLeft" activeCell="H212" sqref="H212"/>
      <selection pane="bottomRight" activeCell="Q201" sqref="Q201"/>
    </sheetView>
  </sheetViews>
  <sheetFormatPr defaultRowHeight="11.25" x14ac:dyDescent="0.2"/>
  <cols>
    <col min="1" max="1" width="20.7109375" style="17" customWidth="1"/>
    <col min="2" max="2" width="5.7109375" style="17" customWidth="1"/>
    <col min="3" max="3" width="5" style="17" customWidth="1"/>
    <col min="4" max="4" width="6.140625" style="17" customWidth="1"/>
    <col min="5" max="5" width="4.140625" style="17" customWidth="1"/>
    <col min="6" max="6" width="6.140625" style="17" customWidth="1"/>
    <col min="7" max="7" width="4.140625" style="17" customWidth="1"/>
    <col min="8" max="8" width="5.7109375" style="17" customWidth="1"/>
    <col min="9" max="9" width="4.140625" style="17" customWidth="1"/>
    <col min="10" max="10" width="5.7109375" style="17" customWidth="1"/>
    <col min="11" max="11" width="4.140625" style="17" customWidth="1"/>
    <col min="12" max="12" width="6.140625" style="17" customWidth="1"/>
    <col min="13" max="13" width="4.140625" style="17" customWidth="1"/>
    <col min="14" max="15" width="4.7109375" style="17" customWidth="1"/>
    <col min="16" max="16384" width="9.140625" style="17"/>
  </cols>
  <sheetData>
    <row r="1" spans="1:15" s="146" customFormat="1" ht="25.9" customHeight="1" x14ac:dyDescent="0.2">
      <c r="A1" s="853" t="s">
        <v>930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</row>
    <row r="2" spans="1:15" ht="9.9499999999999993" customHeight="1" thickBot="1" x14ac:dyDescent="0.25"/>
    <row r="3" spans="1:15" ht="12.75" x14ac:dyDescent="0.2">
      <c r="A3" s="866" t="s">
        <v>274</v>
      </c>
      <c r="B3" s="926" t="s">
        <v>929</v>
      </c>
      <c r="C3" s="927"/>
      <c r="D3" s="892" t="s">
        <v>928</v>
      </c>
      <c r="E3" s="893"/>
      <c r="F3" s="893"/>
      <c r="G3" s="893"/>
      <c r="H3" s="893"/>
      <c r="I3" s="893"/>
      <c r="J3" s="893"/>
      <c r="K3" s="893"/>
      <c r="L3" s="893"/>
      <c r="M3" s="894"/>
      <c r="N3" s="930" t="s">
        <v>927</v>
      </c>
      <c r="O3" s="930"/>
    </row>
    <row r="4" spans="1:15" ht="30" customHeight="1" x14ac:dyDescent="0.2">
      <c r="A4" s="910"/>
      <c r="B4" s="928"/>
      <c r="C4" s="929"/>
      <c r="D4" s="908" t="s">
        <v>926</v>
      </c>
      <c r="E4" s="932"/>
      <c r="F4" s="908" t="s">
        <v>925</v>
      </c>
      <c r="G4" s="932"/>
      <c r="H4" s="908" t="s">
        <v>924</v>
      </c>
      <c r="I4" s="932"/>
      <c r="J4" s="908" t="s">
        <v>923</v>
      </c>
      <c r="K4" s="932"/>
      <c r="L4" s="908" t="s">
        <v>922</v>
      </c>
      <c r="M4" s="932"/>
      <c r="N4" s="931"/>
      <c r="O4" s="931"/>
    </row>
    <row r="5" spans="1:15" ht="26.1" customHeight="1" x14ac:dyDescent="0.2">
      <c r="A5" s="867"/>
      <c r="B5" s="364" t="s">
        <v>921</v>
      </c>
      <c r="C5" s="364" t="s">
        <v>920</v>
      </c>
      <c r="D5" s="364" t="s">
        <v>0</v>
      </c>
      <c r="E5" s="364" t="s">
        <v>264</v>
      </c>
      <c r="F5" s="364" t="s">
        <v>0</v>
      </c>
      <c r="G5" s="364" t="s">
        <v>264</v>
      </c>
      <c r="H5" s="364" t="s">
        <v>0</v>
      </c>
      <c r="I5" s="364" t="s">
        <v>264</v>
      </c>
      <c r="J5" s="364" t="s">
        <v>0</v>
      </c>
      <c r="K5" s="364" t="s">
        <v>264</v>
      </c>
      <c r="L5" s="364" t="s">
        <v>0</v>
      </c>
      <c r="M5" s="364" t="s">
        <v>264</v>
      </c>
      <c r="N5" s="364" t="s">
        <v>919</v>
      </c>
      <c r="O5" s="364" t="s">
        <v>571</v>
      </c>
    </row>
    <row r="6" spans="1:15" ht="18" customHeight="1" x14ac:dyDescent="0.2">
      <c r="A6" s="145" t="s">
        <v>1</v>
      </c>
      <c r="B6" s="358">
        <v>40.74</v>
      </c>
      <c r="C6" s="358">
        <v>101.39</v>
      </c>
      <c r="D6" s="359">
        <v>4975995</v>
      </c>
      <c r="E6" s="358">
        <v>67.14</v>
      </c>
      <c r="F6" s="359">
        <v>5988629</v>
      </c>
      <c r="G6" s="358">
        <v>80.8</v>
      </c>
      <c r="H6" s="359">
        <v>523394</v>
      </c>
      <c r="I6" s="358">
        <v>7.06</v>
      </c>
      <c r="J6" s="359">
        <v>634219</v>
      </c>
      <c r="K6" s="358">
        <v>8.56</v>
      </c>
      <c r="L6" s="359">
        <v>1732348</v>
      </c>
      <c r="M6" s="358">
        <v>23.37</v>
      </c>
      <c r="N6" s="273" t="s">
        <v>918</v>
      </c>
      <c r="O6" s="273" t="s">
        <v>917</v>
      </c>
    </row>
    <row r="7" spans="1:15" ht="11.1" customHeight="1" x14ac:dyDescent="0.2">
      <c r="A7" s="9" t="s">
        <v>210</v>
      </c>
      <c r="B7" s="358">
        <v>40.92</v>
      </c>
      <c r="C7" s="358">
        <v>103.94</v>
      </c>
      <c r="D7" s="359">
        <v>3609673</v>
      </c>
      <c r="E7" s="358">
        <v>66.73</v>
      </c>
      <c r="F7" s="359">
        <v>4374624</v>
      </c>
      <c r="G7" s="358">
        <v>80.88</v>
      </c>
      <c r="H7" s="359">
        <v>384452</v>
      </c>
      <c r="I7" s="358">
        <v>7.11</v>
      </c>
      <c r="J7" s="359">
        <v>458955</v>
      </c>
      <c r="K7" s="358">
        <v>8.49</v>
      </c>
      <c r="L7" s="359">
        <v>1257302</v>
      </c>
      <c r="M7" s="358">
        <v>23.24</v>
      </c>
      <c r="N7" s="273" t="s">
        <v>830</v>
      </c>
      <c r="O7" s="273" t="s">
        <v>900</v>
      </c>
    </row>
    <row r="8" spans="1:15" ht="11.1" customHeight="1" x14ac:dyDescent="0.2">
      <c r="A8" s="9" t="s">
        <v>211</v>
      </c>
      <c r="B8" s="358">
        <v>40.229999999999997</v>
      </c>
      <c r="C8" s="358">
        <v>94.66</v>
      </c>
      <c r="D8" s="359">
        <v>1366322</v>
      </c>
      <c r="E8" s="358">
        <v>68.23</v>
      </c>
      <c r="F8" s="359">
        <v>1614005</v>
      </c>
      <c r="G8" s="358">
        <v>80.599999999999994</v>
      </c>
      <c r="H8" s="359">
        <v>138942</v>
      </c>
      <c r="I8" s="358">
        <v>6.94</v>
      </c>
      <c r="J8" s="359">
        <v>175264</v>
      </c>
      <c r="K8" s="358">
        <v>8.75</v>
      </c>
      <c r="L8" s="359">
        <v>475046</v>
      </c>
      <c r="M8" s="358">
        <v>23.72</v>
      </c>
      <c r="N8" s="273" t="s">
        <v>916</v>
      </c>
      <c r="O8" s="273" t="s">
        <v>915</v>
      </c>
    </row>
    <row r="9" spans="1:15" ht="18" customHeight="1" x14ac:dyDescent="0.2">
      <c r="A9" s="9" t="s">
        <v>212</v>
      </c>
      <c r="B9" s="357">
        <v>40.94</v>
      </c>
      <c r="C9" s="357">
        <v>107</v>
      </c>
      <c r="D9" s="28">
        <v>1105970</v>
      </c>
      <c r="E9" s="357">
        <v>69</v>
      </c>
      <c r="F9" s="28">
        <v>1320856</v>
      </c>
      <c r="G9" s="357">
        <v>82.41</v>
      </c>
      <c r="H9" s="28">
        <v>108297</v>
      </c>
      <c r="I9" s="357">
        <v>6.76</v>
      </c>
      <c r="J9" s="28">
        <v>123206</v>
      </c>
      <c r="K9" s="357">
        <v>7.69</v>
      </c>
      <c r="L9" s="28">
        <v>395312</v>
      </c>
      <c r="M9" s="357">
        <v>24.66</v>
      </c>
      <c r="N9" s="273" t="s">
        <v>914</v>
      </c>
      <c r="O9" s="273" t="s">
        <v>913</v>
      </c>
    </row>
    <row r="10" spans="1:15" ht="11.1" customHeight="1" x14ac:dyDescent="0.2">
      <c r="A10" s="14" t="s">
        <v>177</v>
      </c>
      <c r="B10" s="357">
        <v>40.909999999999997</v>
      </c>
      <c r="C10" s="357">
        <v>109.22</v>
      </c>
      <c r="D10" s="28">
        <v>16636</v>
      </c>
      <c r="E10" s="357">
        <v>66.400000000000006</v>
      </c>
      <c r="F10" s="28">
        <v>20377</v>
      </c>
      <c r="G10" s="357">
        <v>81.34</v>
      </c>
      <c r="H10" s="28">
        <v>1765</v>
      </c>
      <c r="I10" s="357">
        <v>7.05</v>
      </c>
      <c r="J10" s="28">
        <v>2139</v>
      </c>
      <c r="K10" s="357">
        <v>8.5399999999999991</v>
      </c>
      <c r="L10" s="28">
        <v>5292</v>
      </c>
      <c r="M10" s="357">
        <v>21.12</v>
      </c>
      <c r="N10" s="263" t="s">
        <v>912</v>
      </c>
      <c r="O10" s="263" t="s">
        <v>911</v>
      </c>
    </row>
    <row r="11" spans="1:15" ht="11.1" customHeight="1" x14ac:dyDescent="0.2">
      <c r="A11" s="14" t="s">
        <v>178</v>
      </c>
      <c r="B11" s="357">
        <v>41.31</v>
      </c>
      <c r="C11" s="357">
        <v>120.49</v>
      </c>
      <c r="D11" s="28">
        <v>104630</v>
      </c>
      <c r="E11" s="357">
        <v>68</v>
      </c>
      <c r="F11" s="28">
        <v>127898</v>
      </c>
      <c r="G11" s="357">
        <v>83.13</v>
      </c>
      <c r="H11" s="28">
        <v>9695</v>
      </c>
      <c r="I11" s="357">
        <v>6.3</v>
      </c>
      <c r="J11" s="28">
        <v>11568</v>
      </c>
      <c r="K11" s="357">
        <v>7.52</v>
      </c>
      <c r="L11" s="28">
        <v>37951</v>
      </c>
      <c r="M11" s="357">
        <v>24.67</v>
      </c>
      <c r="N11" s="263" t="s">
        <v>772</v>
      </c>
      <c r="O11" s="263" t="s">
        <v>910</v>
      </c>
    </row>
    <row r="12" spans="1:15" ht="11.1" customHeight="1" x14ac:dyDescent="0.2">
      <c r="A12" s="14" t="s">
        <v>179</v>
      </c>
      <c r="B12" s="357">
        <v>44.49</v>
      </c>
      <c r="C12" s="357">
        <v>167.99</v>
      </c>
      <c r="D12" s="28">
        <v>37711</v>
      </c>
      <c r="E12" s="357">
        <v>67.28</v>
      </c>
      <c r="F12" s="28">
        <v>48373</v>
      </c>
      <c r="G12" s="357">
        <v>86.3</v>
      </c>
      <c r="H12" s="28">
        <v>2953</v>
      </c>
      <c r="I12" s="357">
        <v>5.27</v>
      </c>
      <c r="J12" s="28">
        <v>3278</v>
      </c>
      <c r="K12" s="357">
        <v>5.85</v>
      </c>
      <c r="L12" s="28">
        <v>13210</v>
      </c>
      <c r="M12" s="357">
        <v>23.57</v>
      </c>
      <c r="N12" s="263" t="s">
        <v>909</v>
      </c>
      <c r="O12" s="263" t="s">
        <v>908</v>
      </c>
    </row>
    <row r="13" spans="1:15" ht="11.1" customHeight="1" x14ac:dyDescent="0.2">
      <c r="A13" s="14" t="s">
        <v>180</v>
      </c>
      <c r="B13" s="357">
        <v>38.32</v>
      </c>
      <c r="C13" s="357">
        <v>77.28</v>
      </c>
      <c r="D13" s="28">
        <v>56053</v>
      </c>
      <c r="E13" s="357">
        <v>70.819999999999993</v>
      </c>
      <c r="F13" s="28">
        <v>63365</v>
      </c>
      <c r="G13" s="357">
        <v>80.05</v>
      </c>
      <c r="H13" s="28">
        <v>5863</v>
      </c>
      <c r="I13" s="357">
        <v>7.41</v>
      </c>
      <c r="J13" s="28">
        <v>7058</v>
      </c>
      <c r="K13" s="357">
        <v>8.92</v>
      </c>
      <c r="L13" s="28">
        <v>19510</v>
      </c>
      <c r="M13" s="357">
        <v>24.65</v>
      </c>
      <c r="N13" s="263" t="s">
        <v>907</v>
      </c>
      <c r="O13" s="263" t="s">
        <v>906</v>
      </c>
    </row>
    <row r="14" spans="1:15" ht="11.1" customHeight="1" x14ac:dyDescent="0.2">
      <c r="A14" s="14" t="s">
        <v>181</v>
      </c>
      <c r="B14" s="357">
        <v>40.450000000000003</v>
      </c>
      <c r="C14" s="357">
        <v>109.86</v>
      </c>
      <c r="D14" s="28">
        <v>95717</v>
      </c>
      <c r="E14" s="357">
        <v>69</v>
      </c>
      <c r="F14" s="28">
        <v>114566</v>
      </c>
      <c r="G14" s="357">
        <v>82.58</v>
      </c>
      <c r="H14" s="28">
        <v>9847</v>
      </c>
      <c r="I14" s="357">
        <v>7.1</v>
      </c>
      <c r="J14" s="28">
        <v>10358</v>
      </c>
      <c r="K14" s="357">
        <v>7.47</v>
      </c>
      <c r="L14" s="28">
        <v>34755</v>
      </c>
      <c r="M14" s="357">
        <v>25.05</v>
      </c>
      <c r="N14" s="263" t="s">
        <v>661</v>
      </c>
      <c r="O14" s="263" t="s">
        <v>905</v>
      </c>
    </row>
    <row r="15" spans="1:15" ht="11.1" customHeight="1" x14ac:dyDescent="0.2">
      <c r="A15" s="14" t="s">
        <v>182</v>
      </c>
      <c r="B15" s="357">
        <v>39.68</v>
      </c>
      <c r="C15" s="357">
        <v>97.39</v>
      </c>
      <c r="D15" s="28">
        <v>108183</v>
      </c>
      <c r="E15" s="357">
        <v>69.400000000000006</v>
      </c>
      <c r="F15" s="28">
        <v>127197</v>
      </c>
      <c r="G15" s="357">
        <v>81.599999999999994</v>
      </c>
      <c r="H15" s="28">
        <v>11515</v>
      </c>
      <c r="I15" s="357">
        <v>7.39</v>
      </c>
      <c r="J15" s="28">
        <v>12160</v>
      </c>
      <c r="K15" s="357">
        <v>7.8</v>
      </c>
      <c r="L15" s="28">
        <v>38832</v>
      </c>
      <c r="M15" s="357">
        <v>24.91</v>
      </c>
      <c r="N15" s="263" t="s">
        <v>803</v>
      </c>
      <c r="O15" s="263" t="s">
        <v>904</v>
      </c>
    </row>
    <row r="16" spans="1:15" ht="11.1" customHeight="1" x14ac:dyDescent="0.2">
      <c r="A16" s="14" t="s">
        <v>183</v>
      </c>
      <c r="B16" s="357">
        <v>38.67</v>
      </c>
      <c r="C16" s="357">
        <v>81.13</v>
      </c>
      <c r="D16" s="28">
        <v>40414</v>
      </c>
      <c r="E16" s="357">
        <v>68.77</v>
      </c>
      <c r="F16" s="28">
        <v>46865</v>
      </c>
      <c r="G16" s="357">
        <v>79.75</v>
      </c>
      <c r="H16" s="28">
        <v>4240</v>
      </c>
      <c r="I16" s="357">
        <v>7.22</v>
      </c>
      <c r="J16" s="28">
        <v>5379</v>
      </c>
      <c r="K16" s="357">
        <v>9.15</v>
      </c>
      <c r="L16" s="28">
        <v>14656</v>
      </c>
      <c r="M16" s="357">
        <v>24.94</v>
      </c>
      <c r="N16" s="263" t="s">
        <v>903</v>
      </c>
      <c r="O16" s="263" t="s">
        <v>902</v>
      </c>
    </row>
    <row r="17" spans="1:15" ht="11.1" customHeight="1" x14ac:dyDescent="0.2">
      <c r="A17" s="14" t="s">
        <v>184</v>
      </c>
      <c r="B17" s="357">
        <v>40.25</v>
      </c>
      <c r="C17" s="357">
        <v>97.48</v>
      </c>
      <c r="D17" s="28">
        <v>35296</v>
      </c>
      <c r="E17" s="357">
        <v>67.819999999999993</v>
      </c>
      <c r="F17" s="28">
        <v>42049</v>
      </c>
      <c r="G17" s="357">
        <v>80.8</v>
      </c>
      <c r="H17" s="28">
        <v>3586</v>
      </c>
      <c r="I17" s="357">
        <v>6.89</v>
      </c>
      <c r="J17" s="28">
        <v>4422</v>
      </c>
      <c r="K17" s="357">
        <v>8.5</v>
      </c>
      <c r="L17" s="28">
        <v>12123</v>
      </c>
      <c r="M17" s="357">
        <v>23.3</v>
      </c>
      <c r="N17" s="263" t="s">
        <v>901</v>
      </c>
      <c r="O17" s="263" t="s">
        <v>900</v>
      </c>
    </row>
    <row r="18" spans="1:15" ht="11.1" customHeight="1" x14ac:dyDescent="0.2">
      <c r="A18" s="14" t="s">
        <v>185</v>
      </c>
      <c r="B18" s="357">
        <v>41.78</v>
      </c>
      <c r="C18" s="357">
        <v>126.94</v>
      </c>
      <c r="D18" s="28">
        <v>151774</v>
      </c>
      <c r="E18" s="357">
        <v>69.3</v>
      </c>
      <c r="F18" s="28">
        <v>184533</v>
      </c>
      <c r="G18" s="357">
        <v>84.26</v>
      </c>
      <c r="H18" s="28">
        <v>13433</v>
      </c>
      <c r="I18" s="357">
        <v>6.13</v>
      </c>
      <c r="J18" s="28">
        <v>14796</v>
      </c>
      <c r="K18" s="357">
        <v>6.76</v>
      </c>
      <c r="L18" s="28">
        <v>53713</v>
      </c>
      <c r="M18" s="357">
        <v>24.53</v>
      </c>
      <c r="N18" s="263" t="s">
        <v>899</v>
      </c>
      <c r="O18" s="263" t="s">
        <v>898</v>
      </c>
    </row>
    <row r="19" spans="1:15" ht="11.1" customHeight="1" x14ac:dyDescent="0.2">
      <c r="A19" s="14" t="s">
        <v>186</v>
      </c>
      <c r="B19" s="357">
        <v>39.409999999999997</v>
      </c>
      <c r="C19" s="357">
        <v>90.8</v>
      </c>
      <c r="D19" s="28">
        <v>48357</v>
      </c>
      <c r="E19" s="357">
        <v>67.739999999999995</v>
      </c>
      <c r="F19" s="28">
        <v>57272</v>
      </c>
      <c r="G19" s="357">
        <v>80.23</v>
      </c>
      <c r="H19" s="28">
        <v>5357</v>
      </c>
      <c r="I19" s="357">
        <v>7.5</v>
      </c>
      <c r="J19" s="28">
        <v>6234</v>
      </c>
      <c r="K19" s="357">
        <v>8.73</v>
      </c>
      <c r="L19" s="28">
        <v>16896</v>
      </c>
      <c r="M19" s="357">
        <v>23.67</v>
      </c>
      <c r="N19" s="263" t="s">
        <v>897</v>
      </c>
      <c r="O19" s="263" t="s">
        <v>672</v>
      </c>
    </row>
    <row r="20" spans="1:15" ht="11.1" customHeight="1" x14ac:dyDescent="0.2">
      <c r="A20" s="14" t="s">
        <v>187</v>
      </c>
      <c r="B20" s="357">
        <v>39.5</v>
      </c>
      <c r="C20" s="357">
        <v>93.84</v>
      </c>
      <c r="D20" s="28">
        <v>112049</v>
      </c>
      <c r="E20" s="357">
        <v>69.27</v>
      </c>
      <c r="F20" s="28">
        <v>131491</v>
      </c>
      <c r="G20" s="357">
        <v>81.290000000000006</v>
      </c>
      <c r="H20" s="28">
        <v>11598</v>
      </c>
      <c r="I20" s="357">
        <v>7.17</v>
      </c>
      <c r="J20" s="28">
        <v>13373</v>
      </c>
      <c r="K20" s="357">
        <v>8.27</v>
      </c>
      <c r="L20" s="28">
        <v>41016</v>
      </c>
      <c r="M20" s="357">
        <v>25.36</v>
      </c>
      <c r="N20" s="263" t="s">
        <v>753</v>
      </c>
      <c r="O20" s="263" t="s">
        <v>824</v>
      </c>
    </row>
    <row r="21" spans="1:15" ht="11.1" customHeight="1" x14ac:dyDescent="0.2">
      <c r="A21" s="14" t="s">
        <v>188</v>
      </c>
      <c r="B21" s="357">
        <v>40.770000000000003</v>
      </c>
      <c r="C21" s="357">
        <v>117.74</v>
      </c>
      <c r="D21" s="28">
        <v>70129</v>
      </c>
      <c r="E21" s="357">
        <v>68.97</v>
      </c>
      <c r="F21" s="28">
        <v>84388</v>
      </c>
      <c r="G21" s="357">
        <v>82.99</v>
      </c>
      <c r="H21" s="28">
        <v>6698</v>
      </c>
      <c r="I21" s="357">
        <v>6.59</v>
      </c>
      <c r="J21" s="28">
        <v>7636</v>
      </c>
      <c r="K21" s="357">
        <v>7.51</v>
      </c>
      <c r="L21" s="28">
        <v>25165</v>
      </c>
      <c r="M21" s="357">
        <v>24.75</v>
      </c>
      <c r="N21" s="263" t="s">
        <v>896</v>
      </c>
      <c r="O21" s="263" t="s">
        <v>646</v>
      </c>
    </row>
    <row r="22" spans="1:15" ht="11.1" customHeight="1" x14ac:dyDescent="0.2">
      <c r="A22" s="14" t="s">
        <v>189</v>
      </c>
      <c r="B22" s="357">
        <v>42.65</v>
      </c>
      <c r="C22" s="357">
        <v>131.28</v>
      </c>
      <c r="D22" s="28">
        <v>28419</v>
      </c>
      <c r="E22" s="357">
        <v>69.209999999999994</v>
      </c>
      <c r="F22" s="28">
        <v>34801</v>
      </c>
      <c r="G22" s="357">
        <v>84.75</v>
      </c>
      <c r="H22" s="28">
        <v>2580</v>
      </c>
      <c r="I22" s="357">
        <v>6.28</v>
      </c>
      <c r="J22" s="28">
        <v>2459</v>
      </c>
      <c r="K22" s="357">
        <v>5.99</v>
      </c>
      <c r="L22" s="28">
        <v>9933</v>
      </c>
      <c r="M22" s="357">
        <v>24.19</v>
      </c>
      <c r="N22" s="263" t="s">
        <v>766</v>
      </c>
      <c r="O22" s="263" t="s">
        <v>895</v>
      </c>
    </row>
    <row r="23" spans="1:15" ht="11.1" customHeight="1" x14ac:dyDescent="0.2">
      <c r="A23" s="14" t="s">
        <v>190</v>
      </c>
      <c r="B23" s="357">
        <v>41.54</v>
      </c>
      <c r="C23" s="357">
        <v>116.11</v>
      </c>
      <c r="D23" s="28">
        <v>13048</v>
      </c>
      <c r="E23" s="357">
        <v>64.41</v>
      </c>
      <c r="F23" s="28">
        <v>16411</v>
      </c>
      <c r="G23" s="357">
        <v>81.010000000000005</v>
      </c>
      <c r="H23" s="28">
        <v>1358</v>
      </c>
      <c r="I23" s="357">
        <v>6.7</v>
      </c>
      <c r="J23" s="28">
        <v>1757</v>
      </c>
      <c r="K23" s="357">
        <v>8.67</v>
      </c>
      <c r="L23" s="28">
        <v>4373</v>
      </c>
      <c r="M23" s="357">
        <v>21.59</v>
      </c>
      <c r="N23" s="263" t="s">
        <v>894</v>
      </c>
      <c r="O23" s="263" t="s">
        <v>775</v>
      </c>
    </row>
    <row r="24" spans="1:15" ht="11.1" customHeight="1" x14ac:dyDescent="0.2">
      <c r="A24" s="14" t="s">
        <v>191</v>
      </c>
      <c r="B24" s="357">
        <v>43.67</v>
      </c>
      <c r="C24" s="357">
        <v>158.13</v>
      </c>
      <c r="D24" s="28">
        <v>37161</v>
      </c>
      <c r="E24" s="357">
        <v>69.09</v>
      </c>
      <c r="F24" s="28">
        <v>46456</v>
      </c>
      <c r="G24" s="357">
        <v>86.37</v>
      </c>
      <c r="H24" s="28">
        <v>3028</v>
      </c>
      <c r="I24" s="357">
        <v>5.63</v>
      </c>
      <c r="J24" s="28">
        <v>2994</v>
      </c>
      <c r="K24" s="357">
        <v>5.57</v>
      </c>
      <c r="L24" s="28">
        <v>13107</v>
      </c>
      <c r="M24" s="357">
        <v>24.37</v>
      </c>
      <c r="N24" s="263" t="s">
        <v>893</v>
      </c>
      <c r="O24" s="263" t="s">
        <v>892</v>
      </c>
    </row>
    <row r="25" spans="1:15" s="1" customFormat="1" ht="11.1" customHeight="1" x14ac:dyDescent="0.2">
      <c r="A25" s="14" t="s">
        <v>200</v>
      </c>
      <c r="B25" s="363">
        <v>38.450000000000003</v>
      </c>
      <c r="C25" s="363">
        <v>81.36</v>
      </c>
      <c r="D25" s="270">
        <v>27641</v>
      </c>
      <c r="E25" s="363">
        <v>70.319999999999993</v>
      </c>
      <c r="F25" s="270">
        <v>31566</v>
      </c>
      <c r="G25" s="363">
        <v>80.31</v>
      </c>
      <c r="H25" s="270">
        <v>2608</v>
      </c>
      <c r="I25" s="363">
        <v>6.64</v>
      </c>
      <c r="J25" s="270">
        <v>3639</v>
      </c>
      <c r="K25" s="363">
        <v>9.26</v>
      </c>
      <c r="L25" s="270">
        <v>9874</v>
      </c>
      <c r="M25" s="363">
        <v>25.12</v>
      </c>
      <c r="N25" s="263" t="s">
        <v>635</v>
      </c>
      <c r="O25" s="263" t="s">
        <v>635</v>
      </c>
    </row>
    <row r="26" spans="1:15" ht="11.1" customHeight="1" x14ac:dyDescent="0.2">
      <c r="A26" s="14" t="s">
        <v>192</v>
      </c>
      <c r="B26" s="363">
        <v>39.549999999999997</v>
      </c>
      <c r="C26" s="363">
        <v>95.27</v>
      </c>
      <c r="D26" s="270">
        <v>122752</v>
      </c>
      <c r="E26" s="363">
        <v>70.11</v>
      </c>
      <c r="F26" s="270">
        <v>143248</v>
      </c>
      <c r="G26" s="363">
        <v>81.819999999999993</v>
      </c>
      <c r="H26" s="270">
        <v>12173</v>
      </c>
      <c r="I26" s="363">
        <v>6.95</v>
      </c>
      <c r="J26" s="270">
        <v>13956</v>
      </c>
      <c r="K26" s="363">
        <v>7.97</v>
      </c>
      <c r="L26" s="270">
        <v>44906</v>
      </c>
      <c r="M26" s="363">
        <v>25.65</v>
      </c>
      <c r="N26" s="263" t="s">
        <v>718</v>
      </c>
      <c r="O26" s="263" t="s">
        <v>891</v>
      </c>
    </row>
    <row r="27" spans="1:15" ht="18" customHeight="1" x14ac:dyDescent="0.2">
      <c r="A27" s="9" t="s">
        <v>213</v>
      </c>
      <c r="B27" s="358">
        <v>40.69</v>
      </c>
      <c r="C27" s="358">
        <v>102.26</v>
      </c>
      <c r="D27" s="359">
        <v>134547</v>
      </c>
      <c r="E27" s="358">
        <v>68.739999999999995</v>
      </c>
      <c r="F27" s="359">
        <v>159190</v>
      </c>
      <c r="G27" s="358">
        <v>81.33</v>
      </c>
      <c r="H27" s="359">
        <v>13159</v>
      </c>
      <c r="I27" s="358">
        <v>6.72</v>
      </c>
      <c r="J27" s="359">
        <v>16426</v>
      </c>
      <c r="K27" s="358">
        <v>8.39</v>
      </c>
      <c r="L27" s="359">
        <v>46445</v>
      </c>
      <c r="M27" s="358">
        <v>23.73</v>
      </c>
      <c r="N27" s="358">
        <v>67.78</v>
      </c>
      <c r="O27" s="358">
        <v>74.040000000000006</v>
      </c>
    </row>
    <row r="28" spans="1:15" ht="11.1" customHeight="1" x14ac:dyDescent="0.2">
      <c r="A28" s="14" t="s">
        <v>4</v>
      </c>
      <c r="B28" s="357">
        <v>41.11</v>
      </c>
      <c r="C28" s="357">
        <v>111.82</v>
      </c>
      <c r="D28" s="28">
        <v>24800</v>
      </c>
      <c r="E28" s="357">
        <v>67.849999999999994</v>
      </c>
      <c r="F28" s="28">
        <v>29836</v>
      </c>
      <c r="G28" s="357">
        <v>81.63</v>
      </c>
      <c r="H28" s="28">
        <v>2254</v>
      </c>
      <c r="I28" s="357">
        <v>6.17</v>
      </c>
      <c r="J28" s="28">
        <v>3082</v>
      </c>
      <c r="K28" s="357">
        <v>8.43</v>
      </c>
      <c r="L28" s="28">
        <v>8330</v>
      </c>
      <c r="M28" s="357">
        <v>22.79</v>
      </c>
      <c r="N28" s="263" t="s">
        <v>890</v>
      </c>
      <c r="O28" s="263" t="s">
        <v>674</v>
      </c>
    </row>
    <row r="29" spans="1:15" ht="11.1" customHeight="1" x14ac:dyDescent="0.2">
      <c r="A29" s="14" t="s">
        <v>5</v>
      </c>
      <c r="B29" s="357">
        <v>39.18</v>
      </c>
      <c r="C29" s="357">
        <v>88.16</v>
      </c>
      <c r="D29" s="28">
        <v>8746</v>
      </c>
      <c r="E29" s="357">
        <v>67.569999999999993</v>
      </c>
      <c r="F29" s="28">
        <v>10239</v>
      </c>
      <c r="G29" s="357">
        <v>79.11</v>
      </c>
      <c r="H29" s="28">
        <v>892</v>
      </c>
      <c r="I29" s="357">
        <v>6.89</v>
      </c>
      <c r="J29" s="28">
        <v>1276</v>
      </c>
      <c r="K29" s="357">
        <v>9.86</v>
      </c>
      <c r="L29" s="28">
        <v>3002</v>
      </c>
      <c r="M29" s="357">
        <v>23.19</v>
      </c>
      <c r="N29" s="263" t="s">
        <v>889</v>
      </c>
      <c r="O29" s="263" t="s">
        <v>888</v>
      </c>
    </row>
    <row r="30" spans="1:15" ht="11.1" customHeight="1" x14ac:dyDescent="0.2">
      <c r="A30" s="14" t="s">
        <v>6</v>
      </c>
      <c r="B30" s="357">
        <v>40.11</v>
      </c>
      <c r="C30" s="357">
        <v>101.29</v>
      </c>
      <c r="D30" s="28">
        <v>101001</v>
      </c>
      <c r="E30" s="357">
        <v>69.069999999999993</v>
      </c>
      <c r="F30" s="28">
        <v>119115</v>
      </c>
      <c r="G30" s="357">
        <v>81.45</v>
      </c>
      <c r="H30" s="28">
        <v>10013</v>
      </c>
      <c r="I30" s="357">
        <v>6.85</v>
      </c>
      <c r="J30" s="28">
        <v>12068</v>
      </c>
      <c r="K30" s="357">
        <v>8.25</v>
      </c>
      <c r="L30" s="28">
        <v>35113</v>
      </c>
      <c r="M30" s="357">
        <v>24.01</v>
      </c>
      <c r="N30" s="263" t="s">
        <v>887</v>
      </c>
      <c r="O30" s="263" t="s">
        <v>886</v>
      </c>
    </row>
    <row r="31" spans="1:15" ht="18" customHeight="1" x14ac:dyDescent="0.2">
      <c r="A31" s="9" t="s">
        <v>214</v>
      </c>
      <c r="B31" s="358">
        <v>40.950000000000003</v>
      </c>
      <c r="C31" s="358">
        <v>101.47</v>
      </c>
      <c r="D31" s="359">
        <v>135466</v>
      </c>
      <c r="E31" s="358">
        <v>67.73</v>
      </c>
      <c r="F31" s="359">
        <v>162037</v>
      </c>
      <c r="G31" s="358">
        <v>81.02</v>
      </c>
      <c r="H31" s="359">
        <v>13094</v>
      </c>
      <c r="I31" s="358">
        <v>6.55</v>
      </c>
      <c r="J31" s="359">
        <v>17370</v>
      </c>
      <c r="K31" s="358">
        <v>8.69</v>
      </c>
      <c r="L31" s="359">
        <v>45535</v>
      </c>
      <c r="M31" s="358">
        <v>22.77</v>
      </c>
      <c r="N31" s="358">
        <v>67.930000000000007</v>
      </c>
      <c r="O31" s="358">
        <v>73.92</v>
      </c>
    </row>
    <row r="32" spans="1:15" ht="11.1" customHeight="1" x14ac:dyDescent="0.2">
      <c r="A32" s="14" t="s">
        <v>7</v>
      </c>
      <c r="B32" s="357">
        <v>41.44</v>
      </c>
      <c r="C32" s="357">
        <v>113.8</v>
      </c>
      <c r="D32" s="28">
        <v>12227</v>
      </c>
      <c r="E32" s="357">
        <v>64.31</v>
      </c>
      <c r="F32" s="28">
        <v>15306</v>
      </c>
      <c r="G32" s="357">
        <v>80.5</v>
      </c>
      <c r="H32" s="28">
        <v>1212</v>
      </c>
      <c r="I32" s="357">
        <v>6.37</v>
      </c>
      <c r="J32" s="28">
        <v>1745</v>
      </c>
      <c r="K32" s="357">
        <v>9.18</v>
      </c>
      <c r="L32" s="28">
        <v>4065</v>
      </c>
      <c r="M32" s="357">
        <v>21.38</v>
      </c>
      <c r="N32" s="263" t="s">
        <v>885</v>
      </c>
      <c r="O32" s="263" t="s">
        <v>884</v>
      </c>
    </row>
    <row r="33" spans="1:15" ht="11.1" customHeight="1" x14ac:dyDescent="0.2">
      <c r="A33" s="14" t="s">
        <v>8</v>
      </c>
      <c r="B33" s="357">
        <v>40.31</v>
      </c>
      <c r="C33" s="357">
        <v>100.05</v>
      </c>
      <c r="D33" s="28">
        <v>88533</v>
      </c>
      <c r="E33" s="357">
        <v>68.88</v>
      </c>
      <c r="F33" s="28">
        <v>104684</v>
      </c>
      <c r="G33" s="357">
        <v>81.45</v>
      </c>
      <c r="H33" s="28">
        <v>8553</v>
      </c>
      <c r="I33" s="357">
        <v>6.65</v>
      </c>
      <c r="J33" s="28">
        <v>10703</v>
      </c>
      <c r="K33" s="357">
        <v>8.33</v>
      </c>
      <c r="L33" s="28">
        <v>29943</v>
      </c>
      <c r="M33" s="357">
        <v>23.3</v>
      </c>
      <c r="N33" s="263" t="s">
        <v>853</v>
      </c>
      <c r="O33" s="263" t="s">
        <v>883</v>
      </c>
    </row>
    <row r="34" spans="1:15" ht="11.1" customHeight="1" x14ac:dyDescent="0.2">
      <c r="A34" s="14" t="s">
        <v>9</v>
      </c>
      <c r="B34" s="357">
        <v>40.93</v>
      </c>
      <c r="C34" s="357">
        <v>102.54</v>
      </c>
      <c r="D34" s="28">
        <v>7424</v>
      </c>
      <c r="E34" s="357">
        <v>63.93</v>
      </c>
      <c r="F34" s="28">
        <v>9225</v>
      </c>
      <c r="G34" s="357">
        <v>79.44</v>
      </c>
      <c r="H34" s="28">
        <v>753</v>
      </c>
      <c r="I34" s="357">
        <v>6.48</v>
      </c>
      <c r="J34" s="28">
        <v>1166</v>
      </c>
      <c r="K34" s="357">
        <v>10.039999999999999</v>
      </c>
      <c r="L34" s="28">
        <v>2456</v>
      </c>
      <c r="M34" s="357">
        <v>21.15</v>
      </c>
      <c r="N34" s="263" t="s">
        <v>882</v>
      </c>
      <c r="O34" s="263" t="s">
        <v>881</v>
      </c>
    </row>
    <row r="35" spans="1:15" ht="11.1" customHeight="1" x14ac:dyDescent="0.2">
      <c r="A35" s="14" t="s">
        <v>10</v>
      </c>
      <c r="B35" s="357">
        <v>39.93</v>
      </c>
      <c r="C35" s="357">
        <v>93.07</v>
      </c>
      <c r="D35" s="28">
        <v>17434</v>
      </c>
      <c r="E35" s="357">
        <v>68.099999999999994</v>
      </c>
      <c r="F35" s="28">
        <v>20534</v>
      </c>
      <c r="G35" s="357">
        <v>80.209999999999994</v>
      </c>
      <c r="H35" s="28">
        <v>1635</v>
      </c>
      <c r="I35" s="357">
        <v>6.39</v>
      </c>
      <c r="J35" s="28">
        <v>2369</v>
      </c>
      <c r="K35" s="357">
        <v>9.25</v>
      </c>
      <c r="L35" s="28">
        <v>5823</v>
      </c>
      <c r="M35" s="357">
        <v>22.75</v>
      </c>
      <c r="N35" s="263" t="s">
        <v>880</v>
      </c>
      <c r="O35" s="263" t="s">
        <v>852</v>
      </c>
    </row>
    <row r="36" spans="1:15" ht="11.1" customHeight="1" x14ac:dyDescent="0.2">
      <c r="A36" s="14" t="s">
        <v>11</v>
      </c>
      <c r="B36" s="357">
        <v>41.49</v>
      </c>
      <c r="C36" s="357">
        <v>110.96</v>
      </c>
      <c r="D36" s="28">
        <v>9848</v>
      </c>
      <c r="E36" s="357">
        <v>64.599999999999994</v>
      </c>
      <c r="F36" s="28">
        <v>12288</v>
      </c>
      <c r="G36" s="357">
        <v>80.599999999999994</v>
      </c>
      <c r="H36" s="28">
        <v>941</v>
      </c>
      <c r="I36" s="357">
        <v>6.17</v>
      </c>
      <c r="J36" s="28">
        <v>1387</v>
      </c>
      <c r="K36" s="357">
        <v>9.1</v>
      </c>
      <c r="L36" s="28">
        <v>3248</v>
      </c>
      <c r="M36" s="357">
        <v>21.31</v>
      </c>
      <c r="N36" s="263" t="s">
        <v>826</v>
      </c>
      <c r="O36" s="263" t="s">
        <v>879</v>
      </c>
    </row>
    <row r="37" spans="1:15" ht="18" customHeight="1" x14ac:dyDescent="0.2">
      <c r="A37" s="9" t="s">
        <v>215</v>
      </c>
      <c r="B37" s="358">
        <v>41.04</v>
      </c>
      <c r="C37" s="358">
        <v>104.47</v>
      </c>
      <c r="D37" s="359">
        <v>108084</v>
      </c>
      <c r="E37" s="358">
        <v>67.98</v>
      </c>
      <c r="F37" s="359">
        <v>129033</v>
      </c>
      <c r="G37" s="358">
        <v>81.16</v>
      </c>
      <c r="H37" s="359">
        <v>10495</v>
      </c>
      <c r="I37" s="358">
        <v>6.6</v>
      </c>
      <c r="J37" s="359">
        <v>13617</v>
      </c>
      <c r="K37" s="358">
        <v>8.57</v>
      </c>
      <c r="L37" s="359">
        <v>36252</v>
      </c>
      <c r="M37" s="358">
        <v>22.8</v>
      </c>
      <c r="N37" s="358">
        <v>67.430000000000007</v>
      </c>
      <c r="O37" s="358">
        <v>73.430000000000007</v>
      </c>
    </row>
    <row r="38" spans="1:15" ht="11.1" customHeight="1" x14ac:dyDescent="0.2">
      <c r="A38" s="14" t="s">
        <v>12</v>
      </c>
      <c r="B38" s="357">
        <v>40.619999999999997</v>
      </c>
      <c r="C38" s="357">
        <v>106.72</v>
      </c>
      <c r="D38" s="28">
        <v>12539</v>
      </c>
      <c r="E38" s="357">
        <v>68.25</v>
      </c>
      <c r="F38" s="28">
        <v>14877</v>
      </c>
      <c r="G38" s="357">
        <v>80.98</v>
      </c>
      <c r="H38" s="28">
        <v>1224</v>
      </c>
      <c r="I38" s="357">
        <v>6.66</v>
      </c>
      <c r="J38" s="28">
        <v>1589</v>
      </c>
      <c r="K38" s="357">
        <v>8.65</v>
      </c>
      <c r="L38" s="28">
        <v>4214</v>
      </c>
      <c r="M38" s="357">
        <v>22.94</v>
      </c>
      <c r="N38" s="263" t="s">
        <v>878</v>
      </c>
      <c r="O38" s="263" t="s">
        <v>877</v>
      </c>
    </row>
    <row r="39" spans="1:15" ht="11.1" customHeight="1" x14ac:dyDescent="0.2">
      <c r="A39" s="14" t="s">
        <v>13</v>
      </c>
      <c r="B39" s="357">
        <v>40.79</v>
      </c>
      <c r="C39" s="357">
        <v>111.98</v>
      </c>
      <c r="D39" s="28">
        <v>17997</v>
      </c>
      <c r="E39" s="357">
        <v>67.27</v>
      </c>
      <c r="F39" s="28">
        <v>21705</v>
      </c>
      <c r="G39" s="357">
        <v>81.13</v>
      </c>
      <c r="H39" s="28">
        <v>1734</v>
      </c>
      <c r="I39" s="357">
        <v>6.48</v>
      </c>
      <c r="J39" s="28">
        <v>2319</v>
      </c>
      <c r="K39" s="357">
        <v>8.67</v>
      </c>
      <c r="L39" s="28">
        <v>6068</v>
      </c>
      <c r="M39" s="357">
        <v>22.68</v>
      </c>
      <c r="N39" s="263" t="s">
        <v>876</v>
      </c>
      <c r="O39" s="263" t="s">
        <v>875</v>
      </c>
    </row>
    <row r="40" spans="1:15" ht="11.1" customHeight="1" x14ac:dyDescent="0.2">
      <c r="A40" s="14" t="s">
        <v>14</v>
      </c>
      <c r="B40" s="357">
        <v>40.270000000000003</v>
      </c>
      <c r="C40" s="357">
        <v>97.58</v>
      </c>
      <c r="D40" s="28">
        <v>44149</v>
      </c>
      <c r="E40" s="357">
        <v>68.849999999999994</v>
      </c>
      <c r="F40" s="28">
        <v>52155</v>
      </c>
      <c r="G40" s="357">
        <v>81.34</v>
      </c>
      <c r="H40" s="28">
        <v>4256</v>
      </c>
      <c r="I40" s="357">
        <v>6.64</v>
      </c>
      <c r="J40" s="28">
        <v>5348</v>
      </c>
      <c r="K40" s="357">
        <v>8.34</v>
      </c>
      <c r="L40" s="28">
        <v>15057</v>
      </c>
      <c r="M40" s="357">
        <v>23.48</v>
      </c>
      <c r="N40" s="263" t="s">
        <v>874</v>
      </c>
      <c r="O40" s="263" t="s">
        <v>873</v>
      </c>
    </row>
    <row r="41" spans="1:15" ht="11.1" customHeight="1" x14ac:dyDescent="0.2">
      <c r="A41" s="14" t="s">
        <v>15</v>
      </c>
      <c r="B41" s="357">
        <v>40.32</v>
      </c>
      <c r="C41" s="357">
        <v>99.63</v>
      </c>
      <c r="D41" s="28">
        <v>8135</v>
      </c>
      <c r="E41" s="357">
        <v>66.84</v>
      </c>
      <c r="F41" s="28">
        <v>9802</v>
      </c>
      <c r="G41" s="357">
        <v>80.540000000000006</v>
      </c>
      <c r="H41" s="28">
        <v>833</v>
      </c>
      <c r="I41" s="357">
        <v>6.84</v>
      </c>
      <c r="J41" s="28">
        <v>1085</v>
      </c>
      <c r="K41" s="357">
        <v>8.92</v>
      </c>
      <c r="L41" s="28">
        <v>2755</v>
      </c>
      <c r="M41" s="357">
        <v>22.64</v>
      </c>
      <c r="N41" s="263" t="s">
        <v>872</v>
      </c>
      <c r="O41" s="263" t="s">
        <v>871</v>
      </c>
    </row>
    <row r="42" spans="1:15" ht="11.1" customHeight="1" x14ac:dyDescent="0.2">
      <c r="A42" s="14" t="s">
        <v>16</v>
      </c>
      <c r="B42" s="357">
        <v>40.770000000000003</v>
      </c>
      <c r="C42" s="357">
        <v>109.07</v>
      </c>
      <c r="D42" s="28">
        <v>16676</v>
      </c>
      <c r="E42" s="357">
        <v>67.59</v>
      </c>
      <c r="F42" s="28">
        <v>19996</v>
      </c>
      <c r="G42" s="357">
        <v>81.040000000000006</v>
      </c>
      <c r="H42" s="28">
        <v>1649</v>
      </c>
      <c r="I42" s="357">
        <v>6.68</v>
      </c>
      <c r="J42" s="28">
        <v>2169</v>
      </c>
      <c r="K42" s="357">
        <v>8.7899999999999991</v>
      </c>
      <c r="L42" s="28">
        <v>5431</v>
      </c>
      <c r="M42" s="357">
        <v>22.01</v>
      </c>
      <c r="N42" s="263" t="s">
        <v>870</v>
      </c>
      <c r="O42" s="263" t="s">
        <v>868</v>
      </c>
    </row>
    <row r="43" spans="1:15" ht="11.1" customHeight="1" x14ac:dyDescent="0.2">
      <c r="A43" s="14" t="s">
        <v>17</v>
      </c>
      <c r="B43" s="357">
        <v>41.63</v>
      </c>
      <c r="C43" s="357">
        <v>115.77</v>
      </c>
      <c r="D43" s="28">
        <v>8588</v>
      </c>
      <c r="E43" s="357">
        <v>66.59</v>
      </c>
      <c r="F43" s="28">
        <v>10498</v>
      </c>
      <c r="G43" s="357">
        <v>81.41</v>
      </c>
      <c r="H43" s="28">
        <v>799</v>
      </c>
      <c r="I43" s="357">
        <v>6.2</v>
      </c>
      <c r="J43" s="28">
        <v>1107</v>
      </c>
      <c r="K43" s="357">
        <v>8.58</v>
      </c>
      <c r="L43" s="28">
        <v>2727</v>
      </c>
      <c r="M43" s="357">
        <v>21.15</v>
      </c>
      <c r="N43" s="263" t="s">
        <v>869</v>
      </c>
      <c r="O43" s="263" t="s">
        <v>868</v>
      </c>
    </row>
    <row r="44" spans="1:15" ht="18" customHeight="1" x14ac:dyDescent="0.2">
      <c r="A44" s="9" t="s">
        <v>216</v>
      </c>
      <c r="B44" s="358">
        <v>40.119999999999997</v>
      </c>
      <c r="C44" s="358">
        <v>92</v>
      </c>
      <c r="D44" s="359">
        <v>209308</v>
      </c>
      <c r="E44" s="358">
        <v>67.8</v>
      </c>
      <c r="F44" s="359">
        <v>247014</v>
      </c>
      <c r="G44" s="358">
        <v>80.02</v>
      </c>
      <c r="H44" s="359">
        <v>22112</v>
      </c>
      <c r="I44" s="358">
        <v>7.16</v>
      </c>
      <c r="J44" s="359">
        <v>27751</v>
      </c>
      <c r="K44" s="358">
        <v>8.99</v>
      </c>
      <c r="L44" s="359">
        <v>71750</v>
      </c>
      <c r="M44" s="358">
        <v>23.24</v>
      </c>
      <c r="N44" s="273">
        <v>67.854612500000002</v>
      </c>
      <c r="O44" s="273">
        <v>73.440437500000002</v>
      </c>
    </row>
    <row r="45" spans="1:15" ht="11.1" customHeight="1" x14ac:dyDescent="0.2">
      <c r="A45" s="14" t="s">
        <v>18</v>
      </c>
      <c r="B45" s="357">
        <v>41.24</v>
      </c>
      <c r="C45" s="357">
        <v>109.97</v>
      </c>
      <c r="D45" s="28">
        <v>14075</v>
      </c>
      <c r="E45" s="357">
        <v>64.17</v>
      </c>
      <c r="F45" s="28">
        <v>17514</v>
      </c>
      <c r="G45" s="357">
        <v>79.849999999999994</v>
      </c>
      <c r="H45" s="28">
        <v>1484</v>
      </c>
      <c r="I45" s="357">
        <v>6.77</v>
      </c>
      <c r="J45" s="28">
        <v>2087</v>
      </c>
      <c r="K45" s="357">
        <v>9.52</v>
      </c>
      <c r="L45" s="28">
        <v>4597</v>
      </c>
      <c r="M45" s="357">
        <v>20.96</v>
      </c>
      <c r="N45" s="263" t="s">
        <v>867</v>
      </c>
      <c r="O45" s="263" t="s">
        <v>866</v>
      </c>
    </row>
    <row r="46" spans="1:15" ht="11.1" customHeight="1" x14ac:dyDescent="0.2">
      <c r="A46" s="14" t="s">
        <v>19</v>
      </c>
      <c r="B46" s="357">
        <v>39.409999999999997</v>
      </c>
      <c r="C46" s="357">
        <v>86.4</v>
      </c>
      <c r="D46" s="28">
        <v>12926</v>
      </c>
      <c r="E46" s="357">
        <v>66.900000000000006</v>
      </c>
      <c r="F46" s="28">
        <v>15301</v>
      </c>
      <c r="G46" s="357">
        <v>79.19</v>
      </c>
      <c r="H46" s="28">
        <v>1474</v>
      </c>
      <c r="I46" s="357">
        <v>7.63</v>
      </c>
      <c r="J46" s="28">
        <v>1829</v>
      </c>
      <c r="K46" s="357">
        <v>9.4700000000000006</v>
      </c>
      <c r="L46" s="28">
        <v>4323</v>
      </c>
      <c r="M46" s="357">
        <v>22.37</v>
      </c>
      <c r="N46" s="263" t="s">
        <v>823</v>
      </c>
      <c r="O46" s="263" t="s">
        <v>865</v>
      </c>
    </row>
    <row r="47" spans="1:15" ht="11.1" customHeight="1" x14ac:dyDescent="0.2">
      <c r="A47" s="14" t="s">
        <v>20</v>
      </c>
      <c r="B47" s="357">
        <v>39.94</v>
      </c>
      <c r="C47" s="357">
        <v>96.61</v>
      </c>
      <c r="D47" s="28">
        <v>36173</v>
      </c>
      <c r="E47" s="357">
        <v>67.510000000000005</v>
      </c>
      <c r="F47" s="28">
        <v>43191</v>
      </c>
      <c r="G47" s="357">
        <v>80.61</v>
      </c>
      <c r="H47" s="28">
        <v>3999</v>
      </c>
      <c r="I47" s="357">
        <v>7.46</v>
      </c>
      <c r="J47" s="28">
        <v>4580</v>
      </c>
      <c r="K47" s="357">
        <v>8.5500000000000007</v>
      </c>
      <c r="L47" s="28">
        <v>12621</v>
      </c>
      <c r="M47" s="357">
        <v>23.56</v>
      </c>
      <c r="N47" s="263" t="s">
        <v>864</v>
      </c>
      <c r="O47" s="263" t="s">
        <v>863</v>
      </c>
    </row>
    <row r="48" spans="1:15" ht="11.1" customHeight="1" x14ac:dyDescent="0.2">
      <c r="A48" s="14" t="s">
        <v>21</v>
      </c>
      <c r="B48" s="357">
        <v>39.72</v>
      </c>
      <c r="C48" s="357">
        <v>93.91</v>
      </c>
      <c r="D48" s="28">
        <v>18017</v>
      </c>
      <c r="E48" s="357">
        <v>66.53</v>
      </c>
      <c r="F48" s="28">
        <v>21463</v>
      </c>
      <c r="G48" s="357">
        <v>79.25</v>
      </c>
      <c r="H48" s="28">
        <v>1976</v>
      </c>
      <c r="I48" s="357">
        <v>7.3</v>
      </c>
      <c r="J48" s="28">
        <v>2548</v>
      </c>
      <c r="K48" s="357">
        <v>9.41</v>
      </c>
      <c r="L48" s="28">
        <v>5958</v>
      </c>
      <c r="M48" s="357">
        <v>22</v>
      </c>
      <c r="N48" s="263" t="s">
        <v>862</v>
      </c>
      <c r="O48" s="263" t="s">
        <v>861</v>
      </c>
    </row>
    <row r="49" spans="1:15" ht="11.1" customHeight="1" x14ac:dyDescent="0.2">
      <c r="A49" s="14" t="s">
        <v>22</v>
      </c>
      <c r="B49" s="357">
        <v>38.18</v>
      </c>
      <c r="C49" s="357">
        <v>75.47</v>
      </c>
      <c r="D49" s="28">
        <v>24598</v>
      </c>
      <c r="E49" s="357">
        <v>66.34</v>
      </c>
      <c r="F49" s="28">
        <v>28530</v>
      </c>
      <c r="G49" s="357">
        <v>76.95</v>
      </c>
      <c r="H49" s="28">
        <v>2789</v>
      </c>
      <c r="I49" s="357">
        <v>7.52</v>
      </c>
      <c r="J49" s="28">
        <v>3969</v>
      </c>
      <c r="K49" s="357">
        <v>10.71</v>
      </c>
      <c r="L49" s="28">
        <v>8454</v>
      </c>
      <c r="M49" s="357">
        <v>22.8</v>
      </c>
      <c r="N49" s="263" t="s">
        <v>860</v>
      </c>
      <c r="O49" s="263" t="s">
        <v>859</v>
      </c>
    </row>
    <row r="50" spans="1:15" ht="11.1" customHeight="1" x14ac:dyDescent="0.2">
      <c r="A50" s="14" t="s">
        <v>23</v>
      </c>
      <c r="B50" s="357">
        <v>39.43</v>
      </c>
      <c r="C50" s="357">
        <v>89.08</v>
      </c>
      <c r="D50" s="28">
        <v>7202</v>
      </c>
      <c r="E50" s="357">
        <v>66.180000000000007</v>
      </c>
      <c r="F50" s="28">
        <v>8535</v>
      </c>
      <c r="G50" s="357">
        <v>78.430000000000007</v>
      </c>
      <c r="H50" s="28">
        <v>806</v>
      </c>
      <c r="I50" s="357">
        <v>7.41</v>
      </c>
      <c r="J50" s="28">
        <v>1035</v>
      </c>
      <c r="K50" s="357">
        <v>9.51</v>
      </c>
      <c r="L50" s="28">
        <v>2425</v>
      </c>
      <c r="M50" s="357">
        <v>22.28</v>
      </c>
      <c r="N50" s="263" t="s">
        <v>691</v>
      </c>
      <c r="O50" s="263" t="s">
        <v>858</v>
      </c>
    </row>
    <row r="51" spans="1:15" ht="11.1" customHeight="1" x14ac:dyDescent="0.2">
      <c r="A51" s="14" t="s">
        <v>24</v>
      </c>
      <c r="B51" s="357">
        <v>39.42</v>
      </c>
      <c r="C51" s="357">
        <v>90.4</v>
      </c>
      <c r="D51" s="28">
        <v>88289</v>
      </c>
      <c r="E51" s="357">
        <v>69.86</v>
      </c>
      <c r="F51" s="28">
        <v>102308</v>
      </c>
      <c r="G51" s="357">
        <v>80.95</v>
      </c>
      <c r="H51" s="28">
        <v>8805</v>
      </c>
      <c r="I51" s="357">
        <v>6.97</v>
      </c>
      <c r="J51" s="28">
        <v>10617</v>
      </c>
      <c r="K51" s="357">
        <v>8.4</v>
      </c>
      <c r="L51" s="28">
        <v>30854</v>
      </c>
      <c r="M51" s="357">
        <v>24.41</v>
      </c>
      <c r="N51" s="263" t="s">
        <v>857</v>
      </c>
      <c r="O51" s="263" t="s">
        <v>856</v>
      </c>
    </row>
    <row r="52" spans="1:15" ht="11.1" customHeight="1" x14ac:dyDescent="0.2">
      <c r="A52" s="14" t="s">
        <v>25</v>
      </c>
      <c r="B52" s="357">
        <v>42.46</v>
      </c>
      <c r="C52" s="357">
        <v>124.6</v>
      </c>
      <c r="D52" s="28">
        <v>8028</v>
      </c>
      <c r="E52" s="357">
        <v>64.5</v>
      </c>
      <c r="F52" s="28">
        <v>10172</v>
      </c>
      <c r="G52" s="357">
        <v>81.73</v>
      </c>
      <c r="H52" s="28">
        <v>779</v>
      </c>
      <c r="I52" s="357">
        <v>6.26</v>
      </c>
      <c r="J52" s="28">
        <v>1086</v>
      </c>
      <c r="K52" s="357">
        <v>8.73</v>
      </c>
      <c r="L52" s="28">
        <v>2518</v>
      </c>
      <c r="M52" s="357">
        <v>20.23</v>
      </c>
      <c r="N52" s="251" t="s">
        <v>855</v>
      </c>
      <c r="O52" s="263" t="s">
        <v>854</v>
      </c>
    </row>
    <row r="53" spans="1:15" s="28" customFormat="1" ht="11.1" customHeight="1" x14ac:dyDescent="0.15">
      <c r="A53" s="356"/>
      <c r="B53" s="358"/>
      <c r="C53" s="358"/>
      <c r="D53" s="359"/>
      <c r="E53" s="358"/>
      <c r="F53" s="359"/>
      <c r="G53" s="358"/>
      <c r="H53" s="359"/>
      <c r="I53" s="358"/>
      <c r="J53" s="359"/>
      <c r="K53" s="358"/>
      <c r="L53" s="359"/>
      <c r="M53" s="358"/>
      <c r="N53" s="263"/>
      <c r="O53" s="263"/>
    </row>
    <row r="54" spans="1:15" s="28" customFormat="1" ht="12" customHeight="1" x14ac:dyDescent="0.15">
      <c r="A54" s="29" t="s">
        <v>637</v>
      </c>
      <c r="B54" s="357"/>
      <c r="C54" s="357"/>
      <c r="E54" s="357"/>
      <c r="G54" s="357"/>
      <c r="I54" s="357"/>
      <c r="K54" s="357"/>
      <c r="M54" s="357"/>
      <c r="N54" s="263"/>
      <c r="O54" s="263"/>
    </row>
    <row r="55" spans="1:15" ht="18" customHeight="1" x14ac:dyDescent="0.2">
      <c r="A55" s="9" t="s">
        <v>217</v>
      </c>
      <c r="B55" s="358">
        <v>41.44</v>
      </c>
      <c r="C55" s="358">
        <v>109.5</v>
      </c>
      <c r="D55" s="359">
        <v>137982</v>
      </c>
      <c r="E55" s="358">
        <v>67.64</v>
      </c>
      <c r="F55" s="359">
        <v>166913</v>
      </c>
      <c r="G55" s="358">
        <v>81.83</v>
      </c>
      <c r="H55" s="359">
        <v>12900</v>
      </c>
      <c r="I55" s="358">
        <v>6.32</v>
      </c>
      <c r="J55" s="359">
        <v>16733</v>
      </c>
      <c r="K55" s="358">
        <v>8.1999999999999993</v>
      </c>
      <c r="L55" s="359">
        <v>46678</v>
      </c>
      <c r="M55" s="358">
        <v>22.88</v>
      </c>
      <c r="N55" s="358">
        <v>68.27</v>
      </c>
      <c r="O55" s="358">
        <v>74.03</v>
      </c>
    </row>
    <row r="56" spans="1:15" ht="11.1" customHeight="1" x14ac:dyDescent="0.2">
      <c r="A56" s="14" t="s">
        <v>26</v>
      </c>
      <c r="B56" s="357">
        <v>41.09</v>
      </c>
      <c r="C56" s="357">
        <v>110.62</v>
      </c>
      <c r="D56" s="28">
        <v>21111</v>
      </c>
      <c r="E56" s="357">
        <v>67.459999999999994</v>
      </c>
      <c r="F56" s="28">
        <v>25715</v>
      </c>
      <c r="G56" s="357">
        <v>82.17</v>
      </c>
      <c r="H56" s="28">
        <v>2042</v>
      </c>
      <c r="I56" s="357">
        <v>6.53</v>
      </c>
      <c r="J56" s="28">
        <v>2531</v>
      </c>
      <c r="K56" s="357">
        <v>8.09</v>
      </c>
      <c r="L56" s="28">
        <v>7111</v>
      </c>
      <c r="M56" s="357">
        <v>22.72</v>
      </c>
      <c r="N56" s="263" t="s">
        <v>853</v>
      </c>
      <c r="O56" s="263" t="s">
        <v>852</v>
      </c>
    </row>
    <row r="57" spans="1:15" ht="11.1" customHeight="1" x14ac:dyDescent="0.2">
      <c r="A57" s="14" t="s">
        <v>27</v>
      </c>
      <c r="B57" s="357">
        <v>40.020000000000003</v>
      </c>
      <c r="C57" s="357">
        <v>99.28</v>
      </c>
      <c r="D57" s="28">
        <v>31535</v>
      </c>
      <c r="E57" s="357">
        <v>67.63</v>
      </c>
      <c r="F57" s="28">
        <v>37625</v>
      </c>
      <c r="G57" s="357">
        <v>80.69</v>
      </c>
      <c r="H57" s="28">
        <v>3186</v>
      </c>
      <c r="I57" s="357">
        <v>6.83</v>
      </c>
      <c r="J57" s="28">
        <v>3967</v>
      </c>
      <c r="K57" s="357">
        <v>8.51</v>
      </c>
      <c r="L57" s="28">
        <v>10966</v>
      </c>
      <c r="M57" s="357">
        <v>23.52</v>
      </c>
      <c r="N57" s="263" t="s">
        <v>851</v>
      </c>
      <c r="O57" s="263" t="s">
        <v>850</v>
      </c>
    </row>
    <row r="58" spans="1:15" ht="11.1" customHeight="1" x14ac:dyDescent="0.2">
      <c r="A58" s="14" t="s">
        <v>28</v>
      </c>
      <c r="B58" s="357">
        <v>41.3</v>
      </c>
      <c r="C58" s="357">
        <v>111.09</v>
      </c>
      <c r="D58" s="28">
        <v>22319</v>
      </c>
      <c r="E58" s="357">
        <v>67.28</v>
      </c>
      <c r="F58" s="28">
        <v>27194</v>
      </c>
      <c r="G58" s="357">
        <v>81.98</v>
      </c>
      <c r="H58" s="28">
        <v>1976</v>
      </c>
      <c r="I58" s="357">
        <v>5.96</v>
      </c>
      <c r="J58" s="28">
        <v>2792</v>
      </c>
      <c r="K58" s="357">
        <v>8.42</v>
      </c>
      <c r="L58" s="28">
        <v>7445</v>
      </c>
      <c r="M58" s="357">
        <v>22.44</v>
      </c>
      <c r="N58" s="263" t="s">
        <v>847</v>
      </c>
      <c r="O58" s="263" t="s">
        <v>849</v>
      </c>
    </row>
    <row r="59" spans="1:15" ht="11.1" customHeight="1" x14ac:dyDescent="0.2">
      <c r="A59" s="14" t="s">
        <v>29</v>
      </c>
      <c r="B59" s="357">
        <v>41.38</v>
      </c>
      <c r="C59" s="357">
        <v>114.14</v>
      </c>
      <c r="D59" s="28">
        <v>63017</v>
      </c>
      <c r="E59" s="357">
        <v>67.84</v>
      </c>
      <c r="F59" s="28">
        <v>76379</v>
      </c>
      <c r="G59" s="357">
        <v>82.23</v>
      </c>
      <c r="H59" s="28">
        <v>5696</v>
      </c>
      <c r="I59" s="357">
        <v>6.13</v>
      </c>
      <c r="J59" s="28">
        <v>7443</v>
      </c>
      <c r="K59" s="357">
        <v>8.01</v>
      </c>
      <c r="L59" s="28">
        <v>21156</v>
      </c>
      <c r="M59" s="357">
        <v>22.78</v>
      </c>
      <c r="N59" s="263" t="s">
        <v>848</v>
      </c>
      <c r="O59" s="263" t="s">
        <v>725</v>
      </c>
    </row>
    <row r="60" spans="1:15" ht="18" customHeight="1" x14ac:dyDescent="0.2">
      <c r="A60" s="9" t="s">
        <v>218</v>
      </c>
      <c r="B60" s="358">
        <v>39.54</v>
      </c>
      <c r="C60" s="358">
        <v>88.71</v>
      </c>
      <c r="D60" s="359">
        <v>414521</v>
      </c>
      <c r="E60" s="358">
        <v>69.06</v>
      </c>
      <c r="F60" s="359">
        <v>483299</v>
      </c>
      <c r="G60" s="358">
        <v>80.52</v>
      </c>
      <c r="H60" s="359">
        <v>44010</v>
      </c>
      <c r="I60" s="358">
        <v>7.33</v>
      </c>
      <c r="J60" s="359">
        <v>51646</v>
      </c>
      <c r="K60" s="358">
        <v>8.6</v>
      </c>
      <c r="L60" s="359">
        <v>149100</v>
      </c>
      <c r="M60" s="358">
        <v>24.84</v>
      </c>
      <c r="N60" s="358">
        <v>68.290000000000006</v>
      </c>
      <c r="O60" s="358">
        <v>74.900000000000006</v>
      </c>
    </row>
    <row r="61" spans="1:15" ht="11.1" customHeight="1" x14ac:dyDescent="0.2">
      <c r="A61" s="14" t="s">
        <v>30</v>
      </c>
      <c r="B61" s="357">
        <v>39.99</v>
      </c>
      <c r="C61" s="357">
        <v>98.06</v>
      </c>
      <c r="D61" s="28">
        <v>10335</v>
      </c>
      <c r="E61" s="357">
        <v>66.709999999999994</v>
      </c>
      <c r="F61" s="28">
        <v>12425</v>
      </c>
      <c r="G61" s="357">
        <v>80.2</v>
      </c>
      <c r="H61" s="28">
        <v>1035</v>
      </c>
      <c r="I61" s="357">
        <v>6.68</v>
      </c>
      <c r="J61" s="28">
        <v>1428</v>
      </c>
      <c r="K61" s="357">
        <v>9.2200000000000006</v>
      </c>
      <c r="L61" s="28">
        <v>3567</v>
      </c>
      <c r="M61" s="357">
        <v>23.02</v>
      </c>
      <c r="N61" s="263" t="s">
        <v>847</v>
      </c>
      <c r="O61" s="263" t="s">
        <v>846</v>
      </c>
    </row>
    <row r="62" spans="1:15" ht="11.45" customHeight="1" x14ac:dyDescent="0.2">
      <c r="A62" s="14" t="s">
        <v>31</v>
      </c>
      <c r="B62" s="357">
        <v>40.26</v>
      </c>
      <c r="C62" s="357">
        <v>99.67</v>
      </c>
      <c r="D62" s="28">
        <v>39906</v>
      </c>
      <c r="E62" s="357">
        <v>67.94</v>
      </c>
      <c r="F62" s="28">
        <v>47712</v>
      </c>
      <c r="G62" s="357">
        <v>81.23</v>
      </c>
      <c r="H62" s="28">
        <v>4037</v>
      </c>
      <c r="I62" s="357">
        <v>6.87</v>
      </c>
      <c r="J62" s="28">
        <v>4848</v>
      </c>
      <c r="K62" s="357">
        <v>8.25</v>
      </c>
      <c r="L62" s="28">
        <v>13823</v>
      </c>
      <c r="M62" s="357">
        <v>23.53</v>
      </c>
      <c r="N62" s="263" t="s">
        <v>845</v>
      </c>
      <c r="O62" s="263" t="s">
        <v>844</v>
      </c>
    </row>
    <row r="63" spans="1:15" ht="11.1" customHeight="1" x14ac:dyDescent="0.2">
      <c r="A63" s="14" t="s">
        <v>32</v>
      </c>
      <c r="B63" s="357">
        <v>40.57</v>
      </c>
      <c r="C63" s="357">
        <v>101.82</v>
      </c>
      <c r="D63" s="28">
        <v>9622</v>
      </c>
      <c r="E63" s="357">
        <v>67.739999999999995</v>
      </c>
      <c r="F63" s="28">
        <v>11544</v>
      </c>
      <c r="G63" s="357">
        <v>81.27</v>
      </c>
      <c r="H63" s="28">
        <v>937</v>
      </c>
      <c r="I63" s="357">
        <v>6.6</v>
      </c>
      <c r="J63" s="28">
        <v>1226</v>
      </c>
      <c r="K63" s="357">
        <v>8.6300000000000008</v>
      </c>
      <c r="L63" s="28">
        <v>3215</v>
      </c>
      <c r="M63" s="357">
        <v>22.63</v>
      </c>
      <c r="N63" s="263" t="s">
        <v>843</v>
      </c>
      <c r="O63" s="263" t="s">
        <v>842</v>
      </c>
    </row>
    <row r="64" spans="1:15" ht="11.1" customHeight="1" x14ac:dyDescent="0.2">
      <c r="A64" s="14" t="s">
        <v>33</v>
      </c>
      <c r="B64" s="357">
        <v>38.6</v>
      </c>
      <c r="C64" s="357">
        <v>81.12</v>
      </c>
      <c r="D64" s="28">
        <v>10752</v>
      </c>
      <c r="E64" s="357">
        <v>68.05</v>
      </c>
      <c r="F64" s="28">
        <v>12459</v>
      </c>
      <c r="G64" s="357">
        <v>78.86</v>
      </c>
      <c r="H64" s="28">
        <v>1185</v>
      </c>
      <c r="I64" s="357">
        <v>7.5</v>
      </c>
      <c r="J64" s="28">
        <v>1533</v>
      </c>
      <c r="K64" s="357">
        <v>9.6999999999999993</v>
      </c>
      <c r="L64" s="28">
        <v>3775</v>
      </c>
      <c r="M64" s="357">
        <v>23.89</v>
      </c>
      <c r="N64" s="263" t="s">
        <v>841</v>
      </c>
      <c r="O64" s="263" t="s">
        <v>840</v>
      </c>
    </row>
    <row r="65" spans="1:15" ht="11.1" customHeight="1" x14ac:dyDescent="0.2">
      <c r="A65" s="14" t="s">
        <v>34</v>
      </c>
      <c r="B65" s="357">
        <v>39.450000000000003</v>
      </c>
      <c r="C65" s="357">
        <v>93.31</v>
      </c>
      <c r="D65" s="28">
        <v>26856</v>
      </c>
      <c r="E65" s="357">
        <v>67.819999999999993</v>
      </c>
      <c r="F65" s="28">
        <v>31538</v>
      </c>
      <c r="G65" s="357">
        <v>79.650000000000006</v>
      </c>
      <c r="H65" s="28">
        <v>2893</v>
      </c>
      <c r="I65" s="357">
        <v>7.31</v>
      </c>
      <c r="J65" s="28">
        <v>3686</v>
      </c>
      <c r="K65" s="357">
        <v>9.31</v>
      </c>
      <c r="L65" s="28">
        <v>8994</v>
      </c>
      <c r="M65" s="357">
        <v>22.71</v>
      </c>
      <c r="N65" s="263" t="s">
        <v>839</v>
      </c>
      <c r="O65" s="263" t="s">
        <v>838</v>
      </c>
    </row>
    <row r="66" spans="1:15" ht="11.1" customHeight="1" x14ac:dyDescent="0.2">
      <c r="A66" s="14" t="s">
        <v>35</v>
      </c>
      <c r="B66" s="357">
        <v>38.4</v>
      </c>
      <c r="C66" s="357">
        <v>80.56</v>
      </c>
      <c r="D66" s="28">
        <v>30364</v>
      </c>
      <c r="E66" s="357">
        <v>68.13</v>
      </c>
      <c r="F66" s="28">
        <v>35215</v>
      </c>
      <c r="G66" s="357">
        <v>79.010000000000005</v>
      </c>
      <c r="H66" s="28">
        <v>3395</v>
      </c>
      <c r="I66" s="357">
        <v>7.62</v>
      </c>
      <c r="J66" s="28">
        <v>4157</v>
      </c>
      <c r="K66" s="357">
        <v>9.33</v>
      </c>
      <c r="L66" s="28">
        <v>10863</v>
      </c>
      <c r="M66" s="357">
        <v>24.37</v>
      </c>
      <c r="N66" s="263" t="s">
        <v>837</v>
      </c>
      <c r="O66" s="263" t="s">
        <v>836</v>
      </c>
    </row>
    <row r="67" spans="1:15" ht="11.1" customHeight="1" x14ac:dyDescent="0.2">
      <c r="A67" s="14" t="s">
        <v>36</v>
      </c>
      <c r="B67" s="357">
        <v>37.86</v>
      </c>
      <c r="C67" s="357">
        <v>75.5</v>
      </c>
      <c r="D67" s="28">
        <v>17878</v>
      </c>
      <c r="E67" s="357">
        <v>66.58</v>
      </c>
      <c r="F67" s="28">
        <v>20805</v>
      </c>
      <c r="G67" s="357">
        <v>77.48</v>
      </c>
      <c r="H67" s="28">
        <v>2260</v>
      </c>
      <c r="I67" s="357">
        <v>8.42</v>
      </c>
      <c r="J67" s="28">
        <v>2727</v>
      </c>
      <c r="K67" s="357">
        <v>10.16</v>
      </c>
      <c r="L67" s="28">
        <v>6281</v>
      </c>
      <c r="M67" s="357">
        <v>23.39</v>
      </c>
      <c r="N67" s="263" t="s">
        <v>835</v>
      </c>
      <c r="O67" s="263" t="s">
        <v>834</v>
      </c>
    </row>
    <row r="68" spans="1:15" ht="11.1" customHeight="1" x14ac:dyDescent="0.2">
      <c r="A68" s="14" t="s">
        <v>219</v>
      </c>
      <c r="B68" s="357">
        <v>38.9</v>
      </c>
      <c r="C68" s="357">
        <v>88.5</v>
      </c>
      <c r="D68" s="28">
        <v>220318</v>
      </c>
      <c r="E68" s="357">
        <v>70.12</v>
      </c>
      <c r="F68" s="28">
        <v>255089</v>
      </c>
      <c r="G68" s="357">
        <v>81.19</v>
      </c>
      <c r="H68" s="28">
        <v>23362</v>
      </c>
      <c r="I68" s="357">
        <v>7.44</v>
      </c>
      <c r="J68" s="28">
        <v>25430</v>
      </c>
      <c r="K68" s="357">
        <v>8.09</v>
      </c>
      <c r="L68" s="28">
        <v>81579</v>
      </c>
      <c r="M68" s="357">
        <v>25.96</v>
      </c>
      <c r="N68" s="263" t="s">
        <v>833</v>
      </c>
      <c r="O68" s="263" t="s">
        <v>660</v>
      </c>
    </row>
    <row r="69" spans="1:15" ht="11.1" customHeight="1" x14ac:dyDescent="0.2">
      <c r="A69" s="14" t="s">
        <v>37</v>
      </c>
      <c r="B69" s="357">
        <v>39.5</v>
      </c>
      <c r="C69" s="357">
        <v>90.57</v>
      </c>
      <c r="D69" s="28">
        <v>11456</v>
      </c>
      <c r="E69" s="357">
        <v>66.73</v>
      </c>
      <c r="F69" s="28">
        <v>13605</v>
      </c>
      <c r="G69" s="357">
        <v>79.25</v>
      </c>
      <c r="H69" s="28">
        <v>1244</v>
      </c>
      <c r="I69" s="357">
        <v>7.25</v>
      </c>
      <c r="J69" s="28">
        <v>1639</v>
      </c>
      <c r="K69" s="357">
        <v>9.5500000000000007</v>
      </c>
      <c r="L69" s="28">
        <v>4020</v>
      </c>
      <c r="M69" s="357">
        <v>23.42</v>
      </c>
      <c r="N69" s="263" t="s">
        <v>832</v>
      </c>
      <c r="O69" s="263" t="s">
        <v>831</v>
      </c>
    </row>
    <row r="70" spans="1:15" ht="11.1" customHeight="1" x14ac:dyDescent="0.2">
      <c r="A70" s="14" t="s">
        <v>38</v>
      </c>
      <c r="B70" s="357">
        <v>40.24</v>
      </c>
      <c r="C70" s="357">
        <v>102.31</v>
      </c>
      <c r="D70" s="28">
        <v>6062</v>
      </c>
      <c r="E70" s="357">
        <v>69.069999999999993</v>
      </c>
      <c r="F70" s="28">
        <v>7192</v>
      </c>
      <c r="G70" s="357">
        <v>81.95</v>
      </c>
      <c r="H70" s="28">
        <v>556</v>
      </c>
      <c r="I70" s="357">
        <v>6.34</v>
      </c>
      <c r="J70" s="28">
        <v>710</v>
      </c>
      <c r="K70" s="357">
        <v>8.09</v>
      </c>
      <c r="L70" s="28">
        <v>2075</v>
      </c>
      <c r="M70" s="357">
        <v>23.64</v>
      </c>
      <c r="N70" s="263" t="s">
        <v>830</v>
      </c>
      <c r="O70" s="263" t="s">
        <v>829</v>
      </c>
    </row>
    <row r="71" spans="1:15" ht="11.1" customHeight="1" x14ac:dyDescent="0.2">
      <c r="A71" s="14" t="s">
        <v>39</v>
      </c>
      <c r="B71" s="357">
        <v>38.58</v>
      </c>
      <c r="C71" s="357">
        <v>80.61</v>
      </c>
      <c r="D71" s="28">
        <v>19840</v>
      </c>
      <c r="E71" s="357">
        <v>70.11</v>
      </c>
      <c r="F71" s="28">
        <v>22635</v>
      </c>
      <c r="G71" s="357">
        <v>79.98</v>
      </c>
      <c r="H71" s="28">
        <v>2009</v>
      </c>
      <c r="I71" s="357">
        <v>7.1</v>
      </c>
      <c r="J71" s="28">
        <v>2580</v>
      </c>
      <c r="K71" s="357">
        <v>9.1199999999999992</v>
      </c>
      <c r="L71" s="28">
        <v>7126</v>
      </c>
      <c r="M71" s="357">
        <v>25.18</v>
      </c>
      <c r="N71" s="263" t="s">
        <v>828</v>
      </c>
      <c r="O71" s="263" t="s">
        <v>827</v>
      </c>
    </row>
    <row r="72" spans="1:15" ht="11.1" customHeight="1" x14ac:dyDescent="0.2">
      <c r="A72" s="14" t="s">
        <v>40</v>
      </c>
      <c r="B72" s="357">
        <v>39.14</v>
      </c>
      <c r="C72" s="357">
        <v>85.34</v>
      </c>
      <c r="D72" s="28">
        <v>11132</v>
      </c>
      <c r="E72" s="357">
        <v>67.41</v>
      </c>
      <c r="F72" s="28">
        <v>13080</v>
      </c>
      <c r="G72" s="357">
        <v>79.209999999999994</v>
      </c>
      <c r="H72" s="28">
        <v>1097</v>
      </c>
      <c r="I72" s="357">
        <v>6.64</v>
      </c>
      <c r="J72" s="28">
        <v>1682</v>
      </c>
      <c r="K72" s="357">
        <v>10.19</v>
      </c>
      <c r="L72" s="28">
        <v>3782</v>
      </c>
      <c r="M72" s="357">
        <v>22.9</v>
      </c>
      <c r="N72" s="263" t="s">
        <v>826</v>
      </c>
      <c r="O72" s="263" t="s">
        <v>681</v>
      </c>
    </row>
    <row r="73" spans="1:15" ht="18" customHeight="1" x14ac:dyDescent="0.2">
      <c r="A73" s="9" t="s">
        <v>220</v>
      </c>
      <c r="B73" s="358">
        <v>39.74</v>
      </c>
      <c r="C73" s="358">
        <v>86.93</v>
      </c>
      <c r="D73" s="359">
        <v>226414</v>
      </c>
      <c r="E73" s="358">
        <v>67.59</v>
      </c>
      <c r="F73" s="359">
        <v>266519</v>
      </c>
      <c r="G73" s="358">
        <v>79.56</v>
      </c>
      <c r="H73" s="359">
        <v>23172</v>
      </c>
      <c r="I73" s="358">
        <v>6.92</v>
      </c>
      <c r="J73" s="359">
        <v>31721</v>
      </c>
      <c r="K73" s="358">
        <v>9.4700000000000006</v>
      </c>
      <c r="L73" s="359">
        <v>79286</v>
      </c>
      <c r="M73" s="358">
        <v>23.67</v>
      </c>
      <c r="N73" s="358">
        <v>68.709999999999994</v>
      </c>
      <c r="O73" s="358">
        <v>75.209999999999994</v>
      </c>
    </row>
    <row r="74" spans="1:15" ht="11.1" customHeight="1" x14ac:dyDescent="0.2">
      <c r="A74" s="14" t="s">
        <v>41</v>
      </c>
      <c r="B74" s="357">
        <v>39.33</v>
      </c>
      <c r="C74" s="357">
        <v>88.54</v>
      </c>
      <c r="D74" s="28">
        <v>33302</v>
      </c>
      <c r="E74" s="357">
        <v>67.61</v>
      </c>
      <c r="F74" s="28">
        <v>39409</v>
      </c>
      <c r="G74" s="357">
        <v>80.010000000000005</v>
      </c>
      <c r="H74" s="28">
        <v>3407</v>
      </c>
      <c r="I74" s="357">
        <v>6.92</v>
      </c>
      <c r="J74" s="28">
        <v>4529</v>
      </c>
      <c r="K74" s="357">
        <v>9.19</v>
      </c>
      <c r="L74" s="28">
        <v>11665</v>
      </c>
      <c r="M74" s="357">
        <v>23.68</v>
      </c>
      <c r="N74" s="263" t="s">
        <v>825</v>
      </c>
      <c r="O74" s="263" t="s">
        <v>824</v>
      </c>
    </row>
    <row r="75" spans="1:15" ht="11.1" customHeight="1" x14ac:dyDescent="0.2">
      <c r="A75" s="14" t="s">
        <v>42</v>
      </c>
      <c r="B75" s="357">
        <v>42.05</v>
      </c>
      <c r="C75" s="357">
        <v>120.56</v>
      </c>
      <c r="D75" s="28">
        <v>7821</v>
      </c>
      <c r="E75" s="357">
        <v>66.48</v>
      </c>
      <c r="F75" s="28">
        <v>9687</v>
      </c>
      <c r="G75" s="357">
        <v>82.34</v>
      </c>
      <c r="H75" s="28">
        <v>648</v>
      </c>
      <c r="I75" s="357">
        <v>5.51</v>
      </c>
      <c r="J75" s="28">
        <v>982</v>
      </c>
      <c r="K75" s="357">
        <v>8.35</v>
      </c>
      <c r="L75" s="28">
        <v>2620</v>
      </c>
      <c r="M75" s="357">
        <v>22.27</v>
      </c>
      <c r="N75" s="263" t="s">
        <v>823</v>
      </c>
      <c r="O75" s="263" t="s">
        <v>800</v>
      </c>
    </row>
    <row r="76" spans="1:15" ht="11.1" customHeight="1" x14ac:dyDescent="0.2">
      <c r="A76" s="14" t="s">
        <v>43</v>
      </c>
      <c r="B76" s="357">
        <v>37.979999999999997</v>
      </c>
      <c r="C76" s="357">
        <v>75.959999999999994</v>
      </c>
      <c r="D76" s="28">
        <v>14768</v>
      </c>
      <c r="E76" s="357">
        <v>66.45</v>
      </c>
      <c r="F76" s="28">
        <v>17210</v>
      </c>
      <c r="G76" s="357">
        <v>77.44</v>
      </c>
      <c r="H76" s="28">
        <v>1584</v>
      </c>
      <c r="I76" s="357">
        <v>7.13</v>
      </c>
      <c r="J76" s="28">
        <v>2391</v>
      </c>
      <c r="K76" s="357">
        <v>10.76</v>
      </c>
      <c r="L76" s="28">
        <v>5091</v>
      </c>
      <c r="M76" s="357">
        <v>22.91</v>
      </c>
      <c r="N76" s="263" t="s">
        <v>822</v>
      </c>
      <c r="O76" s="263" t="s">
        <v>821</v>
      </c>
    </row>
    <row r="77" spans="1:15" ht="11.1" customHeight="1" x14ac:dyDescent="0.2">
      <c r="A77" s="14" t="s">
        <v>44</v>
      </c>
      <c r="B77" s="357">
        <v>39.93</v>
      </c>
      <c r="C77" s="357">
        <v>93.27</v>
      </c>
      <c r="D77" s="28">
        <v>39769</v>
      </c>
      <c r="E77" s="357">
        <v>68.03</v>
      </c>
      <c r="F77" s="28">
        <v>47122</v>
      </c>
      <c r="G77" s="357">
        <v>80.61</v>
      </c>
      <c r="H77" s="28">
        <v>3733</v>
      </c>
      <c r="I77" s="357">
        <v>6.39</v>
      </c>
      <c r="J77" s="28">
        <v>5297</v>
      </c>
      <c r="K77" s="357">
        <v>9.06</v>
      </c>
      <c r="L77" s="28">
        <v>13912</v>
      </c>
      <c r="M77" s="357">
        <v>23.8</v>
      </c>
      <c r="N77" s="263" t="s">
        <v>820</v>
      </c>
      <c r="O77" s="263" t="s">
        <v>819</v>
      </c>
    </row>
    <row r="78" spans="1:15" ht="11.1" customHeight="1" x14ac:dyDescent="0.2">
      <c r="A78" s="14" t="s">
        <v>45</v>
      </c>
      <c r="B78" s="357">
        <v>39.83</v>
      </c>
      <c r="C78" s="357">
        <v>94.81</v>
      </c>
      <c r="D78" s="28">
        <v>56785</v>
      </c>
      <c r="E78" s="357">
        <v>67.650000000000006</v>
      </c>
      <c r="F78" s="28">
        <v>67533</v>
      </c>
      <c r="G78" s="357">
        <v>80.45</v>
      </c>
      <c r="H78" s="28">
        <v>5834</v>
      </c>
      <c r="I78" s="357">
        <v>6.95</v>
      </c>
      <c r="J78" s="28">
        <v>7468</v>
      </c>
      <c r="K78" s="357">
        <v>8.9</v>
      </c>
      <c r="L78" s="28">
        <v>19979</v>
      </c>
      <c r="M78" s="357">
        <v>23.8</v>
      </c>
      <c r="N78" s="263" t="s">
        <v>818</v>
      </c>
      <c r="O78" s="263" t="s">
        <v>817</v>
      </c>
    </row>
    <row r="79" spans="1:15" ht="11.1" customHeight="1" x14ac:dyDescent="0.2">
      <c r="A79" s="14" t="s">
        <v>46</v>
      </c>
      <c r="B79" s="357">
        <v>37.29</v>
      </c>
      <c r="C79" s="357">
        <v>67.819999999999993</v>
      </c>
      <c r="D79" s="28">
        <v>49040</v>
      </c>
      <c r="E79" s="357">
        <v>67.81</v>
      </c>
      <c r="F79" s="28">
        <v>55647</v>
      </c>
      <c r="G79" s="357">
        <v>76.94</v>
      </c>
      <c r="H79" s="28">
        <v>5651</v>
      </c>
      <c r="I79" s="357">
        <v>7.81</v>
      </c>
      <c r="J79" s="28">
        <v>7705</v>
      </c>
      <c r="K79" s="357">
        <v>10.65</v>
      </c>
      <c r="L79" s="28">
        <v>17506</v>
      </c>
      <c r="M79" s="357">
        <v>24.21</v>
      </c>
      <c r="N79" s="263" t="s">
        <v>816</v>
      </c>
      <c r="O79" s="263" t="s">
        <v>664</v>
      </c>
    </row>
    <row r="80" spans="1:15" ht="11.1" customHeight="1" x14ac:dyDescent="0.2">
      <c r="A80" s="14" t="s">
        <v>47</v>
      </c>
      <c r="B80" s="357">
        <v>40.369999999999997</v>
      </c>
      <c r="C80" s="357">
        <v>99.26</v>
      </c>
      <c r="D80" s="28">
        <v>24929</v>
      </c>
      <c r="E80" s="357">
        <v>67.33</v>
      </c>
      <c r="F80" s="28">
        <v>29911</v>
      </c>
      <c r="G80" s="357">
        <v>80.790000000000006</v>
      </c>
      <c r="H80" s="28">
        <v>2315</v>
      </c>
      <c r="I80" s="357">
        <v>6.25</v>
      </c>
      <c r="J80" s="28">
        <v>3349</v>
      </c>
      <c r="K80" s="357">
        <v>9.0500000000000007</v>
      </c>
      <c r="L80" s="28">
        <v>8513</v>
      </c>
      <c r="M80" s="357">
        <v>22.99</v>
      </c>
      <c r="N80" s="263" t="s">
        <v>752</v>
      </c>
      <c r="O80" s="263" t="s">
        <v>815</v>
      </c>
    </row>
    <row r="81" spans="1:15" ht="18" customHeight="1" x14ac:dyDescent="0.2">
      <c r="A81" s="9" t="s">
        <v>221</v>
      </c>
      <c r="B81" s="358">
        <v>40.299999999999997</v>
      </c>
      <c r="C81" s="358">
        <v>94.71</v>
      </c>
      <c r="D81" s="359">
        <v>215213</v>
      </c>
      <c r="E81" s="358">
        <v>67.25</v>
      </c>
      <c r="F81" s="359">
        <v>256706</v>
      </c>
      <c r="G81" s="358">
        <v>80.209999999999994</v>
      </c>
      <c r="H81" s="359">
        <v>22819</v>
      </c>
      <c r="I81" s="358">
        <v>7.13</v>
      </c>
      <c r="J81" s="359">
        <v>28481</v>
      </c>
      <c r="K81" s="358">
        <v>8.9</v>
      </c>
      <c r="L81" s="359">
        <v>74786</v>
      </c>
      <c r="M81" s="358">
        <v>23.37</v>
      </c>
      <c r="N81" s="358">
        <v>70.069999999999993</v>
      </c>
      <c r="O81" s="358">
        <v>75.42</v>
      </c>
    </row>
    <row r="82" spans="1:15" ht="11.1" customHeight="1" x14ac:dyDescent="0.2">
      <c r="A82" s="14" t="s">
        <v>48</v>
      </c>
      <c r="B82" s="357">
        <v>40.43</v>
      </c>
      <c r="C82" s="357">
        <v>103.85</v>
      </c>
      <c r="D82" s="28">
        <v>20656</v>
      </c>
      <c r="E82" s="357">
        <v>64.67</v>
      </c>
      <c r="F82" s="28">
        <v>25517</v>
      </c>
      <c r="G82" s="357">
        <v>79.89</v>
      </c>
      <c r="H82" s="28">
        <v>2277</v>
      </c>
      <c r="I82" s="357">
        <v>7.13</v>
      </c>
      <c r="J82" s="28">
        <v>2954</v>
      </c>
      <c r="K82" s="357">
        <v>9.25</v>
      </c>
      <c r="L82" s="28">
        <v>7086</v>
      </c>
      <c r="M82" s="357">
        <v>22.18</v>
      </c>
      <c r="N82" s="263" t="s">
        <v>814</v>
      </c>
      <c r="O82" s="263" t="s">
        <v>813</v>
      </c>
    </row>
    <row r="83" spans="1:15" ht="11.1" customHeight="1" x14ac:dyDescent="0.2">
      <c r="A83" s="14" t="s">
        <v>49</v>
      </c>
      <c r="B83" s="357">
        <v>42.26</v>
      </c>
      <c r="C83" s="357">
        <v>124.46</v>
      </c>
      <c r="D83" s="28">
        <v>12154</v>
      </c>
      <c r="E83" s="357">
        <v>62.5</v>
      </c>
      <c r="F83" s="28">
        <v>15696</v>
      </c>
      <c r="G83" s="357">
        <v>80.72</v>
      </c>
      <c r="H83" s="28">
        <v>1318</v>
      </c>
      <c r="I83" s="357">
        <v>6.78</v>
      </c>
      <c r="J83" s="28">
        <v>1712</v>
      </c>
      <c r="K83" s="357">
        <v>8.8000000000000007</v>
      </c>
      <c r="L83" s="28">
        <v>3905</v>
      </c>
      <c r="M83" s="357">
        <v>20.079999999999998</v>
      </c>
      <c r="N83" s="263" t="s">
        <v>812</v>
      </c>
      <c r="O83" s="263" t="s">
        <v>808</v>
      </c>
    </row>
    <row r="84" spans="1:15" ht="11.1" customHeight="1" x14ac:dyDescent="0.2">
      <c r="A84" s="14" t="s">
        <v>50</v>
      </c>
      <c r="B84" s="357">
        <v>41.1</v>
      </c>
      <c r="C84" s="357">
        <v>112.06</v>
      </c>
      <c r="D84" s="28">
        <v>9503</v>
      </c>
      <c r="E84" s="357">
        <v>63.92</v>
      </c>
      <c r="F84" s="28">
        <v>11917</v>
      </c>
      <c r="G84" s="357">
        <v>80.16</v>
      </c>
      <c r="H84" s="28">
        <v>1087</v>
      </c>
      <c r="I84" s="357">
        <v>7.31</v>
      </c>
      <c r="J84" s="28">
        <v>1310</v>
      </c>
      <c r="K84" s="357">
        <v>8.81</v>
      </c>
      <c r="L84" s="28">
        <v>3184</v>
      </c>
      <c r="M84" s="357">
        <v>21.42</v>
      </c>
      <c r="N84" s="263" t="s">
        <v>811</v>
      </c>
      <c r="O84" s="263" t="s">
        <v>660</v>
      </c>
    </row>
    <row r="85" spans="1:15" ht="11.1" customHeight="1" x14ac:dyDescent="0.2">
      <c r="A85" s="14" t="s">
        <v>51</v>
      </c>
      <c r="B85" s="357">
        <v>40.090000000000003</v>
      </c>
      <c r="C85" s="357">
        <v>96.47</v>
      </c>
      <c r="D85" s="28">
        <v>12708</v>
      </c>
      <c r="E85" s="357">
        <v>66.77</v>
      </c>
      <c r="F85" s="28">
        <v>15241</v>
      </c>
      <c r="G85" s="357">
        <v>80.08</v>
      </c>
      <c r="H85" s="28">
        <v>1268</v>
      </c>
      <c r="I85" s="357">
        <v>6.66</v>
      </c>
      <c r="J85" s="28">
        <v>1805</v>
      </c>
      <c r="K85" s="357">
        <v>9.48</v>
      </c>
      <c r="L85" s="28">
        <v>4193</v>
      </c>
      <c r="M85" s="357">
        <v>22.03</v>
      </c>
      <c r="N85" s="263" t="s">
        <v>732</v>
      </c>
      <c r="O85" s="263" t="s">
        <v>810</v>
      </c>
    </row>
    <row r="86" spans="1:15" ht="11.1" customHeight="1" x14ac:dyDescent="0.2">
      <c r="A86" s="14" t="s">
        <v>52</v>
      </c>
      <c r="B86" s="357">
        <v>38.96</v>
      </c>
      <c r="C86" s="357">
        <v>85.25</v>
      </c>
      <c r="D86" s="28">
        <v>57766</v>
      </c>
      <c r="E86" s="357">
        <v>68.180000000000007</v>
      </c>
      <c r="F86" s="28">
        <v>67498</v>
      </c>
      <c r="G86" s="357">
        <v>79.67</v>
      </c>
      <c r="H86" s="28">
        <v>6256</v>
      </c>
      <c r="I86" s="357">
        <v>7.38</v>
      </c>
      <c r="J86" s="28">
        <v>7692</v>
      </c>
      <c r="K86" s="357">
        <v>9.08</v>
      </c>
      <c r="L86" s="28">
        <v>20452</v>
      </c>
      <c r="M86" s="357">
        <v>24.14</v>
      </c>
      <c r="N86" s="263" t="s">
        <v>809</v>
      </c>
      <c r="O86" s="263" t="s">
        <v>808</v>
      </c>
    </row>
    <row r="87" spans="1:15" ht="11.1" customHeight="1" x14ac:dyDescent="0.2">
      <c r="A87" s="14" t="s">
        <v>53</v>
      </c>
      <c r="B87" s="357">
        <v>40.32</v>
      </c>
      <c r="C87" s="357">
        <v>98.4375</v>
      </c>
      <c r="D87" s="28">
        <v>10541</v>
      </c>
      <c r="E87" s="357">
        <v>66.41</v>
      </c>
      <c r="F87" s="28">
        <v>12736</v>
      </c>
      <c r="G87" s="357">
        <v>80.239999999999995</v>
      </c>
      <c r="H87" s="28">
        <v>1113</v>
      </c>
      <c r="I87" s="357">
        <v>7.01</v>
      </c>
      <c r="J87" s="28">
        <v>1415</v>
      </c>
      <c r="K87" s="357">
        <v>8.91</v>
      </c>
      <c r="L87" s="28">
        <v>3472</v>
      </c>
      <c r="M87" s="357">
        <v>21.87</v>
      </c>
      <c r="N87" s="263" t="s">
        <v>807</v>
      </c>
      <c r="O87" s="263" t="s">
        <v>806</v>
      </c>
    </row>
    <row r="88" spans="1:15" ht="11.1" customHeight="1" x14ac:dyDescent="0.2">
      <c r="A88" s="14" t="s">
        <v>54</v>
      </c>
      <c r="B88" s="357">
        <v>38.51</v>
      </c>
      <c r="C88" s="357">
        <v>76.78</v>
      </c>
      <c r="D88" s="28">
        <v>9283</v>
      </c>
      <c r="E88" s="357">
        <v>68.66</v>
      </c>
      <c r="F88" s="28">
        <v>10674</v>
      </c>
      <c r="G88" s="357">
        <v>78.94</v>
      </c>
      <c r="H88" s="28">
        <v>905</v>
      </c>
      <c r="I88" s="357">
        <v>6.69</v>
      </c>
      <c r="J88" s="28">
        <v>1342</v>
      </c>
      <c r="K88" s="357">
        <v>9.93</v>
      </c>
      <c r="L88" s="28">
        <v>3306</v>
      </c>
      <c r="M88" s="357">
        <v>24.45</v>
      </c>
      <c r="N88" s="263" t="s">
        <v>805</v>
      </c>
      <c r="O88" s="263" t="s">
        <v>804</v>
      </c>
    </row>
    <row r="89" spans="1:15" ht="11.1" customHeight="1" x14ac:dyDescent="0.2">
      <c r="A89" s="14" t="s">
        <v>55</v>
      </c>
      <c r="B89" s="357">
        <v>39.75</v>
      </c>
      <c r="C89" s="357">
        <v>93.76</v>
      </c>
      <c r="D89" s="28">
        <v>82602</v>
      </c>
      <c r="E89" s="357">
        <v>68.48</v>
      </c>
      <c r="F89" s="28">
        <v>97427</v>
      </c>
      <c r="G89" s="357">
        <v>80.77</v>
      </c>
      <c r="H89" s="28">
        <v>8595</v>
      </c>
      <c r="I89" s="357">
        <v>7.13</v>
      </c>
      <c r="J89" s="28">
        <v>10251</v>
      </c>
      <c r="K89" s="357">
        <v>8.5</v>
      </c>
      <c r="L89" s="28">
        <v>29188</v>
      </c>
      <c r="M89" s="357">
        <v>24.2</v>
      </c>
      <c r="N89" s="263" t="s">
        <v>803</v>
      </c>
      <c r="O89" s="263" t="s">
        <v>802</v>
      </c>
    </row>
    <row r="90" spans="1:15" ht="18" customHeight="1" x14ac:dyDescent="0.2">
      <c r="A90" s="9" t="s">
        <v>222</v>
      </c>
      <c r="B90" s="358">
        <v>41.91</v>
      </c>
      <c r="C90" s="358">
        <v>115.63</v>
      </c>
      <c r="D90" s="359">
        <v>122416</v>
      </c>
      <c r="E90" s="358">
        <v>65.81</v>
      </c>
      <c r="F90" s="359">
        <v>151828</v>
      </c>
      <c r="G90" s="358">
        <v>81.62</v>
      </c>
      <c r="H90" s="359">
        <v>11964</v>
      </c>
      <c r="I90" s="358">
        <v>6.43</v>
      </c>
      <c r="J90" s="359">
        <v>15520</v>
      </c>
      <c r="K90" s="358">
        <v>8.34</v>
      </c>
      <c r="L90" s="359">
        <v>42237</v>
      </c>
      <c r="M90" s="358">
        <v>22.71</v>
      </c>
      <c r="N90" s="358">
        <v>69.95</v>
      </c>
      <c r="O90" s="358">
        <v>74.92</v>
      </c>
    </row>
    <row r="91" spans="1:15" ht="11.1" customHeight="1" x14ac:dyDescent="0.2">
      <c r="A91" s="14" t="s">
        <v>56</v>
      </c>
      <c r="B91" s="357">
        <v>41.12</v>
      </c>
      <c r="C91" s="357">
        <v>111.4</v>
      </c>
      <c r="D91" s="28">
        <v>64394</v>
      </c>
      <c r="E91" s="357">
        <v>67.959999999999994</v>
      </c>
      <c r="F91" s="28">
        <v>77964</v>
      </c>
      <c r="G91" s="357">
        <v>82.28</v>
      </c>
      <c r="H91" s="28">
        <v>5959</v>
      </c>
      <c r="I91" s="357">
        <v>6.29</v>
      </c>
      <c r="J91" s="28">
        <v>7471</v>
      </c>
      <c r="K91" s="357">
        <v>7.88</v>
      </c>
      <c r="L91" s="28">
        <v>22734</v>
      </c>
      <c r="M91" s="357">
        <v>23.99</v>
      </c>
      <c r="N91" s="263" t="s">
        <v>801</v>
      </c>
      <c r="O91" s="263" t="s">
        <v>800</v>
      </c>
    </row>
    <row r="92" spans="1:15" ht="11.1" customHeight="1" x14ac:dyDescent="0.2">
      <c r="A92" s="14" t="s">
        <v>57</v>
      </c>
      <c r="B92" s="357">
        <v>40.5</v>
      </c>
      <c r="C92" s="357">
        <v>102.2</v>
      </c>
      <c r="D92" s="28">
        <v>10837</v>
      </c>
      <c r="E92" s="357">
        <v>66.16</v>
      </c>
      <c r="F92" s="28">
        <v>13160</v>
      </c>
      <c r="G92" s="357">
        <v>80.34</v>
      </c>
      <c r="H92" s="28">
        <v>1079</v>
      </c>
      <c r="I92" s="357">
        <v>6.59</v>
      </c>
      <c r="J92" s="28">
        <v>1479</v>
      </c>
      <c r="K92" s="357">
        <v>9.0299999999999994</v>
      </c>
      <c r="L92" s="28">
        <v>3765</v>
      </c>
      <c r="M92" s="357">
        <v>22.99</v>
      </c>
      <c r="N92" s="263" t="s">
        <v>799</v>
      </c>
      <c r="O92" s="263" t="s">
        <v>798</v>
      </c>
    </row>
    <row r="93" spans="1:15" ht="11.1" customHeight="1" x14ac:dyDescent="0.2">
      <c r="A93" s="14" t="s">
        <v>58</v>
      </c>
      <c r="B93" s="357">
        <v>43.19</v>
      </c>
      <c r="C93" s="357">
        <v>136.63</v>
      </c>
      <c r="D93" s="28">
        <v>8449</v>
      </c>
      <c r="E93" s="357">
        <v>61.3</v>
      </c>
      <c r="F93" s="28">
        <v>11229</v>
      </c>
      <c r="G93" s="357">
        <v>81.47</v>
      </c>
      <c r="H93" s="28">
        <v>841</v>
      </c>
      <c r="I93" s="357">
        <v>6.1</v>
      </c>
      <c r="J93" s="28">
        <v>1209</v>
      </c>
      <c r="K93" s="357">
        <v>8.77</v>
      </c>
      <c r="L93" s="28">
        <v>2832</v>
      </c>
      <c r="M93" s="357">
        <v>20.55</v>
      </c>
      <c r="N93" s="263" t="s">
        <v>763</v>
      </c>
      <c r="O93" s="263" t="s">
        <v>797</v>
      </c>
    </row>
    <row r="94" spans="1:15" ht="11.1" customHeight="1" x14ac:dyDescent="0.2">
      <c r="A94" s="14" t="s">
        <v>59</v>
      </c>
      <c r="B94" s="357">
        <v>42.45</v>
      </c>
      <c r="C94" s="357">
        <v>130.1</v>
      </c>
      <c r="D94" s="28">
        <v>9829</v>
      </c>
      <c r="E94" s="357">
        <v>61.93</v>
      </c>
      <c r="F94" s="28">
        <v>12880</v>
      </c>
      <c r="G94" s="357">
        <v>81.16</v>
      </c>
      <c r="H94" s="28">
        <v>1084</v>
      </c>
      <c r="I94" s="357">
        <v>6.83</v>
      </c>
      <c r="J94" s="28">
        <v>1433</v>
      </c>
      <c r="K94" s="357">
        <v>9.0299999999999994</v>
      </c>
      <c r="L94" s="28">
        <v>3232</v>
      </c>
      <c r="M94" s="357">
        <v>20.37</v>
      </c>
      <c r="N94" s="263" t="s">
        <v>651</v>
      </c>
      <c r="O94" s="263" t="s">
        <v>796</v>
      </c>
    </row>
    <row r="95" spans="1:15" ht="11.1" customHeight="1" x14ac:dyDescent="0.2">
      <c r="A95" s="14" t="s">
        <v>60</v>
      </c>
      <c r="B95" s="357">
        <v>43.16</v>
      </c>
      <c r="C95" s="357">
        <v>140.65</v>
      </c>
      <c r="D95" s="28">
        <v>9054</v>
      </c>
      <c r="E95" s="357">
        <v>63.72</v>
      </c>
      <c r="F95" s="28">
        <v>11729</v>
      </c>
      <c r="G95" s="357">
        <v>82.55</v>
      </c>
      <c r="H95" s="28">
        <v>884</v>
      </c>
      <c r="I95" s="357">
        <v>6.22</v>
      </c>
      <c r="J95" s="28">
        <v>1103</v>
      </c>
      <c r="K95" s="357">
        <v>7.76</v>
      </c>
      <c r="L95" s="28">
        <v>2854</v>
      </c>
      <c r="M95" s="357">
        <v>20.09</v>
      </c>
      <c r="N95" s="263" t="s">
        <v>795</v>
      </c>
      <c r="O95" s="263" t="s">
        <v>794</v>
      </c>
    </row>
    <row r="96" spans="1:15" ht="11.1" customHeight="1" x14ac:dyDescent="0.2">
      <c r="A96" s="14" t="s">
        <v>61</v>
      </c>
      <c r="B96" s="357">
        <v>41.02</v>
      </c>
      <c r="C96" s="357">
        <v>108.65</v>
      </c>
      <c r="D96" s="28">
        <v>19853</v>
      </c>
      <c r="E96" s="357">
        <v>64.010000000000005</v>
      </c>
      <c r="F96" s="28">
        <v>24866</v>
      </c>
      <c r="G96" s="357">
        <v>80.180000000000007</v>
      </c>
      <c r="H96" s="28">
        <v>2117</v>
      </c>
      <c r="I96" s="357">
        <v>6.83</v>
      </c>
      <c r="J96" s="28">
        <v>2825</v>
      </c>
      <c r="K96" s="357">
        <v>9.11</v>
      </c>
      <c r="L96" s="28">
        <v>6820</v>
      </c>
      <c r="M96" s="357">
        <v>21.99</v>
      </c>
      <c r="N96" s="263" t="s">
        <v>793</v>
      </c>
      <c r="O96" s="263" t="s">
        <v>792</v>
      </c>
    </row>
    <row r="97" spans="1:15" ht="18" customHeight="1" x14ac:dyDescent="0.2">
      <c r="A97" s="9" t="s">
        <v>223</v>
      </c>
      <c r="B97" s="358">
        <v>40.340000000000003</v>
      </c>
      <c r="C97" s="358">
        <v>93.55</v>
      </c>
      <c r="D97" s="359">
        <v>138957</v>
      </c>
      <c r="E97" s="358">
        <v>67.06</v>
      </c>
      <c r="F97" s="359">
        <v>165585</v>
      </c>
      <c r="G97" s="358">
        <v>79.91</v>
      </c>
      <c r="H97" s="359">
        <v>14930</v>
      </c>
      <c r="I97" s="358">
        <v>7.21</v>
      </c>
      <c r="J97" s="359">
        <v>18763</v>
      </c>
      <c r="K97" s="358">
        <v>9.0500000000000007</v>
      </c>
      <c r="L97" s="359">
        <v>47517</v>
      </c>
      <c r="M97" s="358">
        <v>22.93</v>
      </c>
      <c r="N97" s="358">
        <v>69.75</v>
      </c>
      <c r="O97" s="358">
        <v>75.44</v>
      </c>
    </row>
    <row r="98" spans="1:15" ht="11.1" customHeight="1" x14ac:dyDescent="0.2">
      <c r="A98" s="14" t="s">
        <v>62</v>
      </c>
      <c r="B98" s="357">
        <v>40.85</v>
      </c>
      <c r="C98" s="357">
        <v>105.89</v>
      </c>
      <c r="D98" s="28">
        <v>28317</v>
      </c>
      <c r="E98" s="357">
        <v>65.14</v>
      </c>
      <c r="F98" s="28">
        <v>34903</v>
      </c>
      <c r="G98" s="357">
        <v>80.290000000000006</v>
      </c>
      <c r="H98" s="28">
        <v>2995</v>
      </c>
      <c r="I98" s="357">
        <v>6.89</v>
      </c>
      <c r="J98" s="28">
        <v>3916</v>
      </c>
      <c r="K98" s="357">
        <v>9.01</v>
      </c>
      <c r="L98" s="28">
        <v>9731</v>
      </c>
      <c r="M98" s="357">
        <v>22.39</v>
      </c>
      <c r="N98" s="263" t="s">
        <v>747</v>
      </c>
      <c r="O98" s="263" t="s">
        <v>791</v>
      </c>
    </row>
    <row r="99" spans="1:15" ht="11.1" customHeight="1" x14ac:dyDescent="0.2">
      <c r="A99" s="14" t="s">
        <v>63</v>
      </c>
      <c r="B99" s="357">
        <v>38.6</v>
      </c>
      <c r="C99" s="357">
        <v>80.11</v>
      </c>
      <c r="D99" s="28">
        <v>74776</v>
      </c>
      <c r="E99" s="357">
        <v>68.36</v>
      </c>
      <c r="F99" s="28">
        <v>86491</v>
      </c>
      <c r="G99" s="357">
        <v>79.069999999999993</v>
      </c>
      <c r="H99" s="28">
        <v>8336</v>
      </c>
      <c r="I99" s="357">
        <v>7.62</v>
      </c>
      <c r="J99" s="28">
        <v>10270</v>
      </c>
      <c r="K99" s="357">
        <v>9.39</v>
      </c>
      <c r="L99" s="28">
        <v>26019</v>
      </c>
      <c r="M99" s="357">
        <v>23.79</v>
      </c>
      <c r="N99" s="263" t="s">
        <v>753</v>
      </c>
      <c r="O99" s="263" t="s">
        <v>672</v>
      </c>
    </row>
    <row r="100" spans="1:15" s="168" customFormat="1" ht="11.1" customHeight="1" x14ac:dyDescent="0.2">
      <c r="A100" s="14" t="s">
        <v>64</v>
      </c>
      <c r="B100" s="357">
        <v>41.63</v>
      </c>
      <c r="C100" s="357">
        <v>113.49</v>
      </c>
      <c r="D100" s="28">
        <v>35864</v>
      </c>
      <c r="E100" s="357">
        <v>65.97</v>
      </c>
      <c r="F100" s="28">
        <v>44191</v>
      </c>
      <c r="G100" s="357">
        <v>81.28</v>
      </c>
      <c r="H100" s="28">
        <v>3599</v>
      </c>
      <c r="I100" s="357">
        <v>6.62</v>
      </c>
      <c r="J100" s="28">
        <v>4577</v>
      </c>
      <c r="K100" s="357">
        <v>8.42</v>
      </c>
      <c r="L100" s="28">
        <v>11767</v>
      </c>
      <c r="M100" s="357">
        <v>21.64</v>
      </c>
      <c r="N100" s="251" t="s">
        <v>790</v>
      </c>
      <c r="O100" s="251" t="s">
        <v>789</v>
      </c>
    </row>
    <row r="101" spans="1:15" s="28" customFormat="1" ht="11.1" customHeight="1" x14ac:dyDescent="0.15">
      <c r="A101" s="356"/>
      <c r="B101" s="358"/>
      <c r="C101" s="358"/>
      <c r="D101" s="359"/>
      <c r="E101" s="358"/>
      <c r="F101" s="359"/>
      <c r="G101" s="358"/>
      <c r="H101" s="359"/>
      <c r="I101" s="358"/>
      <c r="J101" s="359"/>
      <c r="K101" s="358"/>
      <c r="L101" s="359"/>
      <c r="M101" s="357"/>
      <c r="N101" s="263"/>
      <c r="O101" s="263"/>
    </row>
    <row r="102" spans="1:15" s="28" customFormat="1" ht="12" customHeight="1" x14ac:dyDescent="0.15">
      <c r="A102" s="29" t="s">
        <v>637</v>
      </c>
      <c r="B102" s="357"/>
      <c r="C102" s="357"/>
      <c r="E102" s="357"/>
      <c r="G102" s="357"/>
      <c r="I102" s="357"/>
      <c r="K102" s="357"/>
      <c r="M102" s="357"/>
      <c r="N102" s="263"/>
      <c r="O102" s="263"/>
    </row>
    <row r="103" spans="1:15" ht="15.95" customHeight="1" x14ac:dyDescent="0.2">
      <c r="A103" s="9" t="s">
        <v>224</v>
      </c>
      <c r="B103" s="358">
        <v>42.16</v>
      </c>
      <c r="C103" s="358">
        <v>117.64</v>
      </c>
      <c r="D103" s="359">
        <v>121604</v>
      </c>
      <c r="E103" s="358">
        <v>62.18</v>
      </c>
      <c r="F103" s="359">
        <v>156607</v>
      </c>
      <c r="G103" s="358">
        <v>80.08</v>
      </c>
      <c r="H103" s="359">
        <v>14488</v>
      </c>
      <c r="I103" s="358">
        <v>7.41</v>
      </c>
      <c r="J103" s="359">
        <v>17689</v>
      </c>
      <c r="K103" s="358">
        <v>9.0399999999999991</v>
      </c>
      <c r="L103" s="359">
        <v>41698</v>
      </c>
      <c r="M103" s="358">
        <v>21.32</v>
      </c>
      <c r="N103" s="358">
        <v>70.23</v>
      </c>
      <c r="O103" s="358">
        <v>76.430000000000007</v>
      </c>
    </row>
    <row r="104" spans="1:15" ht="10.5" customHeight="1" x14ac:dyDescent="0.2">
      <c r="A104" s="14" t="s">
        <v>65</v>
      </c>
      <c r="B104" s="357">
        <v>40.74</v>
      </c>
      <c r="C104" s="357">
        <v>107.51</v>
      </c>
      <c r="D104" s="28">
        <v>12627</v>
      </c>
      <c r="E104" s="357">
        <v>62.88</v>
      </c>
      <c r="F104" s="28">
        <v>15856</v>
      </c>
      <c r="G104" s="357">
        <v>78.959999999999994</v>
      </c>
      <c r="H104" s="28">
        <v>1467</v>
      </c>
      <c r="I104" s="357">
        <v>7.31</v>
      </c>
      <c r="J104" s="28">
        <v>1987</v>
      </c>
      <c r="K104" s="357">
        <v>9.89</v>
      </c>
      <c r="L104" s="28">
        <v>4380</v>
      </c>
      <c r="M104" s="357">
        <v>21.81</v>
      </c>
      <c r="N104" s="263" t="s">
        <v>788</v>
      </c>
      <c r="O104" s="263" t="s">
        <v>787</v>
      </c>
    </row>
    <row r="105" spans="1:15" ht="10.5" customHeight="1" x14ac:dyDescent="0.2">
      <c r="A105" s="14" t="s">
        <v>66</v>
      </c>
      <c r="B105" s="357">
        <v>42.42</v>
      </c>
      <c r="C105" s="357">
        <v>127.2</v>
      </c>
      <c r="D105" s="28">
        <v>5704</v>
      </c>
      <c r="E105" s="357">
        <v>60.73</v>
      </c>
      <c r="F105" s="28">
        <v>7527</v>
      </c>
      <c r="G105" s="357">
        <v>80.14</v>
      </c>
      <c r="H105" s="28">
        <v>669</v>
      </c>
      <c r="I105" s="357">
        <v>7.12</v>
      </c>
      <c r="J105" s="28">
        <v>876</v>
      </c>
      <c r="K105" s="357">
        <v>9.33</v>
      </c>
      <c r="L105" s="28">
        <v>1869</v>
      </c>
      <c r="M105" s="357">
        <v>19.899999999999999</v>
      </c>
      <c r="N105" s="263" t="s">
        <v>786</v>
      </c>
      <c r="O105" s="263" t="s">
        <v>785</v>
      </c>
    </row>
    <row r="106" spans="1:15" ht="10.5" customHeight="1" x14ac:dyDescent="0.2">
      <c r="A106" s="14" t="s">
        <v>67</v>
      </c>
      <c r="B106" s="357">
        <v>45.56</v>
      </c>
      <c r="C106" s="357">
        <v>169.35</v>
      </c>
      <c r="D106" s="28">
        <v>6709</v>
      </c>
      <c r="E106" s="357">
        <v>53.99</v>
      </c>
      <c r="F106" s="28">
        <v>10119</v>
      </c>
      <c r="G106" s="357">
        <v>81.430000000000007</v>
      </c>
      <c r="H106" s="28">
        <v>832</v>
      </c>
      <c r="I106" s="357">
        <v>6.7</v>
      </c>
      <c r="J106" s="28">
        <v>1060</v>
      </c>
      <c r="K106" s="357">
        <v>8.5299999999999994</v>
      </c>
      <c r="L106" s="28">
        <v>2240</v>
      </c>
      <c r="M106" s="357">
        <v>18.03</v>
      </c>
      <c r="N106" s="263" t="s">
        <v>784</v>
      </c>
      <c r="O106" s="263" t="s">
        <v>783</v>
      </c>
    </row>
    <row r="107" spans="1:15" ht="10.5" customHeight="1" x14ac:dyDescent="0.2">
      <c r="A107" s="14" t="s">
        <v>68</v>
      </c>
      <c r="B107" s="357">
        <v>45.18</v>
      </c>
      <c r="C107" s="357">
        <v>167.36</v>
      </c>
      <c r="D107" s="28">
        <v>8275</v>
      </c>
      <c r="E107" s="357">
        <v>58.25</v>
      </c>
      <c r="F107" s="28">
        <v>11688</v>
      </c>
      <c r="G107" s="357">
        <v>82.28</v>
      </c>
      <c r="H107" s="28">
        <v>870</v>
      </c>
      <c r="I107" s="357">
        <v>6.12</v>
      </c>
      <c r="J107" s="28">
        <v>1233</v>
      </c>
      <c r="K107" s="357">
        <v>8.68</v>
      </c>
      <c r="L107" s="28">
        <v>2532</v>
      </c>
      <c r="M107" s="357">
        <v>17.82</v>
      </c>
      <c r="N107" s="263" t="s">
        <v>782</v>
      </c>
      <c r="O107" s="263" t="s">
        <v>781</v>
      </c>
    </row>
    <row r="108" spans="1:15" ht="10.5" customHeight="1" x14ac:dyDescent="0.2">
      <c r="A108" s="14" t="s">
        <v>69</v>
      </c>
      <c r="B108" s="357">
        <v>43.71</v>
      </c>
      <c r="C108" s="357">
        <v>144.41999999999999</v>
      </c>
      <c r="D108" s="28">
        <v>10672</v>
      </c>
      <c r="E108" s="357">
        <v>59.87</v>
      </c>
      <c r="F108" s="28">
        <v>14483</v>
      </c>
      <c r="G108" s="357">
        <v>81.25</v>
      </c>
      <c r="H108" s="28">
        <v>1176</v>
      </c>
      <c r="I108" s="357">
        <v>6.6</v>
      </c>
      <c r="J108" s="28">
        <v>1592</v>
      </c>
      <c r="K108" s="357">
        <v>8.93</v>
      </c>
      <c r="L108" s="28">
        <v>3426</v>
      </c>
      <c r="M108" s="357">
        <v>19.22</v>
      </c>
      <c r="N108" s="263" t="s">
        <v>780</v>
      </c>
      <c r="O108" s="263" t="s">
        <v>779</v>
      </c>
    </row>
    <row r="109" spans="1:15" ht="10.5" customHeight="1" x14ac:dyDescent="0.2">
      <c r="A109" s="14" t="s">
        <v>70</v>
      </c>
      <c r="B109" s="357">
        <v>42.41</v>
      </c>
      <c r="C109" s="357">
        <v>127.32</v>
      </c>
      <c r="D109" s="28">
        <v>7943</v>
      </c>
      <c r="E109" s="357">
        <v>59.92</v>
      </c>
      <c r="F109" s="28">
        <v>10664</v>
      </c>
      <c r="G109" s="357">
        <v>80.44</v>
      </c>
      <c r="H109" s="28">
        <v>919</v>
      </c>
      <c r="I109" s="357">
        <v>6.93</v>
      </c>
      <c r="J109" s="28">
        <v>1208</v>
      </c>
      <c r="K109" s="357">
        <v>9.11</v>
      </c>
      <c r="L109" s="28">
        <v>2780</v>
      </c>
      <c r="M109" s="357">
        <v>20.97</v>
      </c>
      <c r="N109" s="263" t="s">
        <v>778</v>
      </c>
      <c r="O109" s="263" t="s">
        <v>777</v>
      </c>
    </row>
    <row r="110" spans="1:15" ht="10.5" customHeight="1" x14ac:dyDescent="0.2">
      <c r="A110" s="14" t="s">
        <v>71</v>
      </c>
      <c r="B110" s="357">
        <v>42.72</v>
      </c>
      <c r="C110" s="357">
        <v>133.01</v>
      </c>
      <c r="D110" s="28">
        <v>20113</v>
      </c>
      <c r="E110" s="357">
        <v>60.46</v>
      </c>
      <c r="F110" s="28">
        <v>26903</v>
      </c>
      <c r="G110" s="357">
        <v>80.87</v>
      </c>
      <c r="H110" s="28">
        <v>2385</v>
      </c>
      <c r="I110" s="357">
        <v>7.17</v>
      </c>
      <c r="J110" s="28">
        <v>2866</v>
      </c>
      <c r="K110" s="357">
        <v>8.6199999999999992</v>
      </c>
      <c r="L110" s="28">
        <v>6993</v>
      </c>
      <c r="M110" s="357">
        <v>21.02</v>
      </c>
      <c r="N110" s="263" t="s">
        <v>776</v>
      </c>
      <c r="O110" s="263" t="s">
        <v>775</v>
      </c>
    </row>
    <row r="111" spans="1:15" ht="10.5" customHeight="1" x14ac:dyDescent="0.2">
      <c r="A111" s="14" t="s">
        <v>72</v>
      </c>
      <c r="B111" s="357">
        <v>39.43</v>
      </c>
      <c r="C111" s="357">
        <v>90.25</v>
      </c>
      <c r="D111" s="28">
        <v>49561</v>
      </c>
      <c r="E111" s="357">
        <v>65.98</v>
      </c>
      <c r="F111" s="28">
        <v>59367</v>
      </c>
      <c r="G111" s="357">
        <v>79.03</v>
      </c>
      <c r="H111" s="28">
        <v>6170</v>
      </c>
      <c r="I111" s="357">
        <v>8.2100000000000009</v>
      </c>
      <c r="J111" s="28">
        <v>6867</v>
      </c>
      <c r="K111" s="357">
        <v>9.14</v>
      </c>
      <c r="L111" s="28">
        <v>17478</v>
      </c>
      <c r="M111" s="357">
        <v>23.27</v>
      </c>
      <c r="N111" s="263" t="s">
        <v>774</v>
      </c>
      <c r="O111" s="263" t="s">
        <v>773</v>
      </c>
    </row>
    <row r="112" spans="1:15" ht="15.95" customHeight="1" x14ac:dyDescent="0.2">
      <c r="A112" s="9" t="s">
        <v>225</v>
      </c>
      <c r="B112" s="358">
        <v>41</v>
      </c>
      <c r="C112" s="358">
        <v>102.95</v>
      </c>
      <c r="D112" s="359">
        <v>199621</v>
      </c>
      <c r="E112" s="358">
        <v>67.930000000000007</v>
      </c>
      <c r="F112" s="359">
        <v>239425</v>
      </c>
      <c r="G112" s="358">
        <v>81.47</v>
      </c>
      <c r="H112" s="359">
        <v>20239</v>
      </c>
      <c r="I112" s="358">
        <v>6.89</v>
      </c>
      <c r="J112" s="359">
        <v>23586</v>
      </c>
      <c r="K112" s="358">
        <v>8.0299999999999994</v>
      </c>
      <c r="L112" s="359">
        <v>69039</v>
      </c>
      <c r="M112" s="358">
        <v>23.49</v>
      </c>
      <c r="N112" s="358">
        <v>69.95</v>
      </c>
      <c r="O112" s="358">
        <v>75.62</v>
      </c>
    </row>
    <row r="113" spans="1:15" ht="10.5" customHeight="1" x14ac:dyDescent="0.2">
      <c r="A113" s="14" t="s">
        <v>73</v>
      </c>
      <c r="B113" s="357">
        <v>40.229999999999997</v>
      </c>
      <c r="C113" s="357">
        <v>93.35</v>
      </c>
      <c r="D113" s="28">
        <v>31939</v>
      </c>
      <c r="E113" s="357">
        <v>67.209999999999994</v>
      </c>
      <c r="F113" s="28">
        <v>38133</v>
      </c>
      <c r="G113" s="357">
        <v>80.239999999999995</v>
      </c>
      <c r="H113" s="28">
        <v>3624</v>
      </c>
      <c r="I113" s="357">
        <v>7.63</v>
      </c>
      <c r="J113" s="28">
        <v>4080</v>
      </c>
      <c r="K113" s="357">
        <v>8.59</v>
      </c>
      <c r="L113" s="28">
        <v>11193</v>
      </c>
      <c r="M113" s="357">
        <v>23.55</v>
      </c>
      <c r="N113" s="263" t="s">
        <v>772</v>
      </c>
      <c r="O113" s="263" t="s">
        <v>680</v>
      </c>
    </row>
    <row r="114" spans="1:15" ht="10.5" customHeight="1" x14ac:dyDescent="0.2">
      <c r="A114" s="14" t="s">
        <v>74</v>
      </c>
      <c r="B114" s="357">
        <v>41.05</v>
      </c>
      <c r="C114" s="357">
        <v>109.23</v>
      </c>
      <c r="D114" s="28">
        <v>7810</v>
      </c>
      <c r="E114" s="357">
        <v>65.959999999999994</v>
      </c>
      <c r="F114" s="28">
        <v>9599</v>
      </c>
      <c r="G114" s="357">
        <v>81.069999999999993</v>
      </c>
      <c r="H114" s="28">
        <v>817</v>
      </c>
      <c r="I114" s="357">
        <v>6.9</v>
      </c>
      <c r="J114" s="28">
        <v>1003</v>
      </c>
      <c r="K114" s="357">
        <v>8.4700000000000006</v>
      </c>
      <c r="L114" s="28">
        <v>2594</v>
      </c>
      <c r="M114" s="357">
        <v>21.91</v>
      </c>
      <c r="N114" s="263" t="s">
        <v>747</v>
      </c>
      <c r="O114" s="263" t="s">
        <v>771</v>
      </c>
    </row>
    <row r="115" spans="1:15" ht="10.5" customHeight="1" x14ac:dyDescent="0.2">
      <c r="A115" s="14" t="s">
        <v>75</v>
      </c>
      <c r="B115" s="357">
        <v>45.52</v>
      </c>
      <c r="C115" s="357">
        <v>177.23</v>
      </c>
      <c r="D115" s="28">
        <v>9012</v>
      </c>
      <c r="E115" s="357">
        <v>58.97</v>
      </c>
      <c r="F115" s="28">
        <v>12787</v>
      </c>
      <c r="G115" s="357">
        <v>83.67</v>
      </c>
      <c r="H115" s="28">
        <v>840</v>
      </c>
      <c r="I115" s="357">
        <v>5.5</v>
      </c>
      <c r="J115" s="28">
        <v>1148</v>
      </c>
      <c r="K115" s="357">
        <v>7.51</v>
      </c>
      <c r="L115" s="28">
        <v>2865</v>
      </c>
      <c r="M115" s="357">
        <v>18.75</v>
      </c>
      <c r="N115" s="263" t="s">
        <v>770</v>
      </c>
      <c r="O115" s="263" t="s">
        <v>769</v>
      </c>
    </row>
    <row r="116" spans="1:15" ht="10.5" customHeight="1" x14ac:dyDescent="0.2">
      <c r="A116" s="14" t="s">
        <v>226</v>
      </c>
      <c r="B116" s="357">
        <v>39.86</v>
      </c>
      <c r="C116" s="357">
        <v>94</v>
      </c>
      <c r="D116" s="28">
        <v>122600</v>
      </c>
      <c r="E116" s="357">
        <v>70.09</v>
      </c>
      <c r="F116" s="28">
        <v>142796</v>
      </c>
      <c r="G116" s="357">
        <v>81.64</v>
      </c>
      <c r="H116" s="28">
        <v>12134</v>
      </c>
      <c r="I116" s="357">
        <v>6.94</v>
      </c>
      <c r="J116" s="28">
        <v>13582</v>
      </c>
      <c r="K116" s="357">
        <v>7.76</v>
      </c>
      <c r="L116" s="28">
        <v>43103</v>
      </c>
      <c r="M116" s="357">
        <v>24.64</v>
      </c>
      <c r="N116" s="263" t="s">
        <v>768</v>
      </c>
      <c r="O116" s="263" t="s">
        <v>767</v>
      </c>
    </row>
    <row r="117" spans="1:15" ht="10.5" customHeight="1" x14ac:dyDescent="0.2">
      <c r="A117" s="14" t="s">
        <v>76</v>
      </c>
      <c r="B117" s="363">
        <v>41.54</v>
      </c>
      <c r="C117" s="363">
        <v>112.57</v>
      </c>
      <c r="D117" s="270">
        <v>5233</v>
      </c>
      <c r="E117" s="363">
        <v>66.2</v>
      </c>
      <c r="F117" s="270">
        <v>6422</v>
      </c>
      <c r="G117" s="363">
        <v>81.239999999999995</v>
      </c>
      <c r="H117" s="270">
        <v>486</v>
      </c>
      <c r="I117" s="363">
        <v>6.15</v>
      </c>
      <c r="J117" s="270">
        <v>675</v>
      </c>
      <c r="K117" s="363">
        <v>8.5399999999999991</v>
      </c>
      <c r="L117" s="270">
        <v>1767</v>
      </c>
      <c r="M117" s="363">
        <v>22.35</v>
      </c>
      <c r="N117" s="263" t="s">
        <v>766</v>
      </c>
      <c r="O117" s="263" t="s">
        <v>765</v>
      </c>
    </row>
    <row r="118" spans="1:15" ht="10.5" customHeight="1" x14ac:dyDescent="0.2">
      <c r="A118" s="14" t="s">
        <v>77</v>
      </c>
      <c r="B118" s="363">
        <v>43.33</v>
      </c>
      <c r="C118" s="363">
        <v>136.97</v>
      </c>
      <c r="D118" s="270">
        <v>7694</v>
      </c>
      <c r="E118" s="363">
        <v>63.07</v>
      </c>
      <c r="F118" s="270">
        <v>10006</v>
      </c>
      <c r="G118" s="363">
        <v>82.02</v>
      </c>
      <c r="H118" s="270">
        <v>758</v>
      </c>
      <c r="I118" s="363">
        <v>6.21</v>
      </c>
      <c r="J118" s="270">
        <v>982</v>
      </c>
      <c r="K118" s="363">
        <v>8.0500000000000007</v>
      </c>
      <c r="L118" s="270">
        <v>2427</v>
      </c>
      <c r="M118" s="363">
        <v>19.89</v>
      </c>
      <c r="N118" s="263" t="s">
        <v>657</v>
      </c>
      <c r="O118" s="263" t="s">
        <v>764</v>
      </c>
    </row>
    <row r="119" spans="1:15" ht="10.5" customHeight="1" x14ac:dyDescent="0.2">
      <c r="A119" s="14" t="s">
        <v>78</v>
      </c>
      <c r="B119" s="357">
        <v>42.27</v>
      </c>
      <c r="C119" s="357">
        <v>123.42</v>
      </c>
      <c r="D119" s="28">
        <v>15333</v>
      </c>
      <c r="E119" s="357">
        <v>63.36</v>
      </c>
      <c r="F119" s="28">
        <v>19682</v>
      </c>
      <c r="G119" s="357">
        <v>81.33</v>
      </c>
      <c r="H119" s="28">
        <v>1580</v>
      </c>
      <c r="I119" s="357">
        <v>6.53</v>
      </c>
      <c r="J119" s="28">
        <v>2116</v>
      </c>
      <c r="K119" s="357">
        <v>8.74</v>
      </c>
      <c r="L119" s="28">
        <v>5090</v>
      </c>
      <c r="M119" s="357">
        <v>21.03</v>
      </c>
      <c r="N119" s="263" t="s">
        <v>763</v>
      </c>
      <c r="O119" s="263" t="s">
        <v>721</v>
      </c>
    </row>
    <row r="120" spans="1:15" ht="15.95" customHeight="1" x14ac:dyDescent="0.2">
      <c r="A120" s="9" t="s">
        <v>227</v>
      </c>
      <c r="B120" s="358">
        <v>42.32</v>
      </c>
      <c r="C120" s="358">
        <v>120.42</v>
      </c>
      <c r="D120" s="359">
        <v>141485</v>
      </c>
      <c r="E120" s="358">
        <v>63.82</v>
      </c>
      <c r="F120" s="359">
        <v>179918</v>
      </c>
      <c r="G120" s="358">
        <v>81.150000000000006</v>
      </c>
      <c r="H120" s="359">
        <v>15659</v>
      </c>
      <c r="I120" s="358">
        <v>7.06</v>
      </c>
      <c r="J120" s="359">
        <v>18586</v>
      </c>
      <c r="K120" s="358">
        <v>8.3800000000000008</v>
      </c>
      <c r="L120" s="359">
        <v>48343</v>
      </c>
      <c r="M120" s="358">
        <v>21.81</v>
      </c>
      <c r="N120" s="358">
        <v>69.83</v>
      </c>
      <c r="O120" s="358">
        <v>75.819999999999993</v>
      </c>
    </row>
    <row r="121" spans="1:15" ht="10.5" customHeight="1" x14ac:dyDescent="0.2">
      <c r="A121" s="14" t="s">
        <v>79</v>
      </c>
      <c r="B121" s="357">
        <v>42.8</v>
      </c>
      <c r="C121" s="357">
        <v>134.84</v>
      </c>
      <c r="D121" s="28">
        <v>14599</v>
      </c>
      <c r="E121" s="357">
        <v>60.03</v>
      </c>
      <c r="F121" s="28">
        <v>19623</v>
      </c>
      <c r="G121" s="357">
        <v>80.680000000000007</v>
      </c>
      <c r="H121" s="28">
        <v>1751</v>
      </c>
      <c r="I121" s="357">
        <v>7.2</v>
      </c>
      <c r="J121" s="28">
        <v>2105</v>
      </c>
      <c r="K121" s="357">
        <v>8.66</v>
      </c>
      <c r="L121" s="28">
        <v>4922</v>
      </c>
      <c r="M121" s="357">
        <v>20.239999999999998</v>
      </c>
      <c r="N121" s="263" t="s">
        <v>762</v>
      </c>
      <c r="O121" s="263" t="s">
        <v>761</v>
      </c>
    </row>
    <row r="122" spans="1:15" ht="10.5" customHeight="1" x14ac:dyDescent="0.2">
      <c r="A122" s="14" t="s">
        <v>80</v>
      </c>
      <c r="B122" s="357">
        <v>41.18</v>
      </c>
      <c r="C122" s="357">
        <v>111</v>
      </c>
      <c r="D122" s="28">
        <v>46436</v>
      </c>
      <c r="E122" s="357">
        <v>66.14</v>
      </c>
      <c r="F122" s="28">
        <v>57125</v>
      </c>
      <c r="G122" s="357">
        <v>81.37</v>
      </c>
      <c r="H122" s="28">
        <v>5030</v>
      </c>
      <c r="I122" s="357">
        <v>7.16</v>
      </c>
      <c r="J122" s="28">
        <v>5734</v>
      </c>
      <c r="K122" s="357">
        <v>8.17</v>
      </c>
      <c r="L122" s="28">
        <v>15802</v>
      </c>
      <c r="M122" s="357">
        <v>22.51</v>
      </c>
      <c r="N122" s="263" t="s">
        <v>760</v>
      </c>
      <c r="O122" s="263" t="s">
        <v>759</v>
      </c>
    </row>
    <row r="123" spans="1:15" ht="10.5" customHeight="1" x14ac:dyDescent="0.2">
      <c r="A123" s="14" t="s">
        <v>81</v>
      </c>
      <c r="B123" s="357">
        <v>41.07</v>
      </c>
      <c r="C123" s="357">
        <v>109.55</v>
      </c>
      <c r="D123" s="28">
        <v>37335</v>
      </c>
      <c r="E123" s="357">
        <v>65.150000000000006</v>
      </c>
      <c r="F123" s="28">
        <v>46232</v>
      </c>
      <c r="G123" s="357">
        <v>80.680000000000007</v>
      </c>
      <c r="H123" s="28">
        <v>4084</v>
      </c>
      <c r="I123" s="357">
        <v>7.13</v>
      </c>
      <c r="J123" s="28">
        <v>4963</v>
      </c>
      <c r="K123" s="357">
        <v>8.66</v>
      </c>
      <c r="L123" s="28">
        <v>12942</v>
      </c>
      <c r="M123" s="357">
        <v>22.58</v>
      </c>
      <c r="N123" s="263" t="s">
        <v>758</v>
      </c>
      <c r="O123" s="263" t="s">
        <v>740</v>
      </c>
    </row>
    <row r="124" spans="1:15" ht="10.5" customHeight="1" x14ac:dyDescent="0.2">
      <c r="A124" s="14" t="s">
        <v>82</v>
      </c>
      <c r="B124" s="357">
        <v>47.88</v>
      </c>
      <c r="C124" s="357">
        <v>218.45</v>
      </c>
      <c r="D124" s="28">
        <v>6864</v>
      </c>
      <c r="E124" s="357">
        <v>55.41</v>
      </c>
      <c r="F124" s="28">
        <v>10489</v>
      </c>
      <c r="G124" s="357">
        <v>84.67</v>
      </c>
      <c r="H124" s="28">
        <v>640</v>
      </c>
      <c r="I124" s="357">
        <v>5.17</v>
      </c>
      <c r="J124" s="28">
        <v>891</v>
      </c>
      <c r="K124" s="357">
        <v>7.19</v>
      </c>
      <c r="L124" s="28">
        <v>2088</v>
      </c>
      <c r="M124" s="357">
        <v>16.86</v>
      </c>
      <c r="N124" s="263" t="s">
        <v>757</v>
      </c>
      <c r="O124" s="263" t="s">
        <v>756</v>
      </c>
    </row>
    <row r="125" spans="1:15" ht="10.5" customHeight="1" x14ac:dyDescent="0.2">
      <c r="A125" s="14" t="s">
        <v>83</v>
      </c>
      <c r="B125" s="357">
        <v>42.22</v>
      </c>
      <c r="C125" s="357">
        <v>124.79</v>
      </c>
      <c r="D125" s="28">
        <v>15023</v>
      </c>
      <c r="E125" s="357">
        <v>60.31</v>
      </c>
      <c r="F125" s="28">
        <v>19971</v>
      </c>
      <c r="G125" s="357">
        <v>80.180000000000007</v>
      </c>
      <c r="H125" s="28">
        <v>1892</v>
      </c>
      <c r="I125" s="357">
        <v>7.6</v>
      </c>
      <c r="J125" s="28">
        <v>2200</v>
      </c>
      <c r="K125" s="357">
        <v>8.83</v>
      </c>
      <c r="L125" s="28">
        <v>5369</v>
      </c>
      <c r="M125" s="357">
        <v>21.56</v>
      </c>
      <c r="N125" s="263" t="s">
        <v>755</v>
      </c>
      <c r="O125" s="263" t="s">
        <v>754</v>
      </c>
    </row>
    <row r="126" spans="1:15" ht="10.5" customHeight="1" x14ac:dyDescent="0.2">
      <c r="A126" s="14" t="s">
        <v>84</v>
      </c>
      <c r="B126" s="357">
        <v>41.5</v>
      </c>
      <c r="C126" s="357">
        <v>115.75</v>
      </c>
      <c r="D126" s="28">
        <v>21228</v>
      </c>
      <c r="E126" s="357">
        <v>65.16</v>
      </c>
      <c r="F126" s="28">
        <v>26478</v>
      </c>
      <c r="G126" s="357">
        <v>81.28</v>
      </c>
      <c r="H126" s="28">
        <v>2262</v>
      </c>
      <c r="I126" s="357">
        <v>6.94</v>
      </c>
      <c r="J126" s="28">
        <v>2693</v>
      </c>
      <c r="K126" s="357">
        <v>8.27</v>
      </c>
      <c r="L126" s="28">
        <v>7220</v>
      </c>
      <c r="M126" s="357">
        <v>22.16</v>
      </c>
      <c r="N126" s="263" t="s">
        <v>753</v>
      </c>
      <c r="O126" s="263" t="s">
        <v>668</v>
      </c>
    </row>
    <row r="127" spans="1:15" ht="15.95" customHeight="1" x14ac:dyDescent="0.2">
      <c r="A127" s="9" t="s">
        <v>228</v>
      </c>
      <c r="B127" s="358">
        <v>42.15</v>
      </c>
      <c r="C127" s="358">
        <v>117.37</v>
      </c>
      <c r="D127" s="359">
        <v>91264</v>
      </c>
      <c r="E127" s="358">
        <v>65.91</v>
      </c>
      <c r="F127" s="359">
        <v>112729</v>
      </c>
      <c r="G127" s="358">
        <v>81.42</v>
      </c>
      <c r="H127" s="359">
        <v>9105</v>
      </c>
      <c r="I127" s="358">
        <v>6.58</v>
      </c>
      <c r="J127" s="359">
        <v>11866</v>
      </c>
      <c r="K127" s="358">
        <v>8.57</v>
      </c>
      <c r="L127" s="359">
        <v>30143</v>
      </c>
      <c r="M127" s="358">
        <v>21.77</v>
      </c>
      <c r="N127" s="358">
        <v>68.8</v>
      </c>
      <c r="O127" s="358">
        <v>75.319999999999993</v>
      </c>
    </row>
    <row r="128" spans="1:15" ht="10.5" customHeight="1" x14ac:dyDescent="0.2">
      <c r="A128" s="14" t="s">
        <v>85</v>
      </c>
      <c r="B128" s="357">
        <v>40.04</v>
      </c>
      <c r="C128" s="357">
        <v>93.6</v>
      </c>
      <c r="D128" s="28">
        <v>36689</v>
      </c>
      <c r="E128" s="357">
        <v>69.55</v>
      </c>
      <c r="F128" s="28">
        <v>42620</v>
      </c>
      <c r="G128" s="357">
        <v>80.790000000000006</v>
      </c>
      <c r="H128" s="28">
        <v>3578</v>
      </c>
      <c r="I128" s="357">
        <v>6.78</v>
      </c>
      <c r="J128" s="28">
        <v>4610</v>
      </c>
      <c r="K128" s="357">
        <v>8.74</v>
      </c>
      <c r="L128" s="28">
        <v>12242</v>
      </c>
      <c r="M128" s="357">
        <v>23.21</v>
      </c>
      <c r="N128" s="263" t="s">
        <v>752</v>
      </c>
      <c r="O128" s="263" t="s">
        <v>751</v>
      </c>
    </row>
    <row r="129" spans="1:15" ht="10.5" customHeight="1" x14ac:dyDescent="0.2">
      <c r="A129" s="14" t="s">
        <v>86</v>
      </c>
      <c r="B129" s="357">
        <v>43.26</v>
      </c>
      <c r="C129" s="357">
        <v>145.13999999999999</v>
      </c>
      <c r="D129" s="28">
        <v>14320</v>
      </c>
      <c r="E129" s="357">
        <v>63.25</v>
      </c>
      <c r="F129" s="28">
        <v>18685</v>
      </c>
      <c r="G129" s="357">
        <v>82.53</v>
      </c>
      <c r="H129" s="28">
        <v>1484</v>
      </c>
      <c r="I129" s="357">
        <v>6.55</v>
      </c>
      <c r="J129" s="28">
        <v>1792</v>
      </c>
      <c r="K129" s="357">
        <v>7.92</v>
      </c>
      <c r="L129" s="28">
        <v>4567</v>
      </c>
      <c r="M129" s="357">
        <v>20.170000000000002</v>
      </c>
      <c r="N129" s="263" t="s">
        <v>750</v>
      </c>
      <c r="O129" s="263" t="s">
        <v>749</v>
      </c>
    </row>
    <row r="130" spans="1:15" ht="10.5" customHeight="1" x14ac:dyDescent="0.2">
      <c r="A130" s="14" t="s">
        <v>87</v>
      </c>
      <c r="B130" s="357">
        <v>39.99</v>
      </c>
      <c r="C130" s="357">
        <v>93.62</v>
      </c>
      <c r="D130" s="28">
        <v>14947</v>
      </c>
      <c r="E130" s="357">
        <v>68.91</v>
      </c>
      <c r="F130" s="28">
        <v>17385</v>
      </c>
      <c r="G130" s="357">
        <v>80.150000000000006</v>
      </c>
      <c r="H130" s="28">
        <v>1374</v>
      </c>
      <c r="I130" s="357">
        <v>6.33</v>
      </c>
      <c r="J130" s="28">
        <v>2066</v>
      </c>
      <c r="K130" s="357">
        <v>9.52</v>
      </c>
      <c r="L130" s="28">
        <v>4900</v>
      </c>
      <c r="M130" s="357">
        <v>22.59</v>
      </c>
      <c r="N130" s="263" t="s">
        <v>748</v>
      </c>
      <c r="O130" s="263" t="s">
        <v>696</v>
      </c>
    </row>
    <row r="131" spans="1:15" ht="10.5" customHeight="1" x14ac:dyDescent="0.2">
      <c r="A131" s="14" t="s">
        <v>88</v>
      </c>
      <c r="B131" s="357">
        <v>43.85</v>
      </c>
      <c r="C131" s="357">
        <v>149.47</v>
      </c>
      <c r="D131" s="28">
        <v>25308</v>
      </c>
      <c r="E131" s="357">
        <v>61.16</v>
      </c>
      <c r="F131" s="28">
        <v>34039</v>
      </c>
      <c r="G131" s="357">
        <v>82.26</v>
      </c>
      <c r="H131" s="28">
        <v>2669</v>
      </c>
      <c r="I131" s="357">
        <v>6.45</v>
      </c>
      <c r="J131" s="28">
        <v>3398</v>
      </c>
      <c r="K131" s="357">
        <v>8.2100000000000009</v>
      </c>
      <c r="L131" s="28">
        <v>8434</v>
      </c>
      <c r="M131" s="357">
        <v>20.38</v>
      </c>
      <c r="N131" s="263" t="s">
        <v>747</v>
      </c>
      <c r="O131" s="263" t="s">
        <v>746</v>
      </c>
    </row>
    <row r="132" spans="1:15" ht="15.95" customHeight="1" x14ac:dyDescent="0.2">
      <c r="A132" s="9" t="s">
        <v>229</v>
      </c>
      <c r="B132" s="358">
        <v>45.35</v>
      </c>
      <c r="C132" s="358">
        <v>167.86</v>
      </c>
      <c r="D132" s="359">
        <v>82412</v>
      </c>
      <c r="E132" s="358">
        <v>63.42</v>
      </c>
      <c r="F132" s="359">
        <v>109405</v>
      </c>
      <c r="G132" s="358">
        <v>84.2</v>
      </c>
      <c r="H132" s="359">
        <v>7216</v>
      </c>
      <c r="I132" s="358">
        <v>5.55</v>
      </c>
      <c r="J132" s="359">
        <v>9373</v>
      </c>
      <c r="K132" s="358">
        <v>7.21</v>
      </c>
      <c r="L132" s="359">
        <v>25671</v>
      </c>
      <c r="M132" s="358">
        <v>19.760000000000002</v>
      </c>
      <c r="N132" s="358">
        <v>70.17</v>
      </c>
      <c r="O132" s="358">
        <v>75.86</v>
      </c>
    </row>
    <row r="133" spans="1:15" ht="10.5" customHeight="1" x14ac:dyDescent="0.2">
      <c r="A133" s="14" t="s">
        <v>89</v>
      </c>
      <c r="B133" s="357">
        <v>44.97</v>
      </c>
      <c r="C133" s="357">
        <v>163.83000000000001</v>
      </c>
      <c r="D133" s="28">
        <v>8902</v>
      </c>
      <c r="E133" s="357">
        <v>60.93</v>
      </c>
      <c r="F133" s="28">
        <v>12112</v>
      </c>
      <c r="G133" s="357">
        <v>82.9</v>
      </c>
      <c r="H133" s="28">
        <v>861</v>
      </c>
      <c r="I133" s="357">
        <v>5.89</v>
      </c>
      <c r="J133" s="28">
        <v>1152</v>
      </c>
      <c r="K133" s="357">
        <v>7.89</v>
      </c>
      <c r="L133" s="28">
        <v>2764</v>
      </c>
      <c r="M133" s="357">
        <v>18.920000000000002</v>
      </c>
      <c r="N133" s="263" t="s">
        <v>745</v>
      </c>
      <c r="O133" s="263" t="s">
        <v>744</v>
      </c>
    </row>
    <row r="134" spans="1:15" ht="10.5" customHeight="1" x14ac:dyDescent="0.2">
      <c r="A134" s="14" t="s">
        <v>90</v>
      </c>
      <c r="B134" s="357">
        <v>43.67</v>
      </c>
      <c r="C134" s="357">
        <v>147.15</v>
      </c>
      <c r="D134" s="28">
        <v>41577</v>
      </c>
      <c r="E134" s="357">
        <v>65.58</v>
      </c>
      <c r="F134" s="28">
        <v>53013</v>
      </c>
      <c r="G134" s="357">
        <v>83.62</v>
      </c>
      <c r="H134" s="28">
        <v>3662</v>
      </c>
      <c r="I134" s="357">
        <v>5.78</v>
      </c>
      <c r="J134" s="28">
        <v>4724</v>
      </c>
      <c r="K134" s="357">
        <v>7.45</v>
      </c>
      <c r="L134" s="28">
        <v>13316</v>
      </c>
      <c r="M134" s="357">
        <v>21</v>
      </c>
      <c r="N134" s="263" t="s">
        <v>743</v>
      </c>
      <c r="O134" s="263" t="s">
        <v>742</v>
      </c>
    </row>
    <row r="135" spans="1:15" ht="10.5" customHeight="1" x14ac:dyDescent="0.2">
      <c r="A135" s="14" t="s">
        <v>91</v>
      </c>
      <c r="B135" s="357">
        <v>47.22</v>
      </c>
      <c r="C135" s="357">
        <v>213.71</v>
      </c>
      <c r="D135" s="28">
        <v>20981</v>
      </c>
      <c r="E135" s="357">
        <v>61.09</v>
      </c>
      <c r="F135" s="28">
        <v>29558</v>
      </c>
      <c r="G135" s="357">
        <v>86.06</v>
      </c>
      <c r="H135" s="28">
        <v>1707</v>
      </c>
      <c r="I135" s="357">
        <v>4.97</v>
      </c>
      <c r="J135" s="28">
        <v>2175</v>
      </c>
      <c r="K135" s="357">
        <v>6.33</v>
      </c>
      <c r="L135" s="28">
        <v>6248</v>
      </c>
      <c r="M135" s="357">
        <v>18.190000000000001</v>
      </c>
      <c r="N135" s="263" t="s">
        <v>741</v>
      </c>
      <c r="O135" s="263" t="s">
        <v>740</v>
      </c>
    </row>
    <row r="136" spans="1:15" ht="9.6" customHeight="1" x14ac:dyDescent="0.2">
      <c r="A136" s="14" t="s">
        <v>92</v>
      </c>
      <c r="B136" s="357">
        <v>45.24</v>
      </c>
      <c r="C136" s="357">
        <v>170.18</v>
      </c>
      <c r="D136" s="28">
        <v>10952</v>
      </c>
      <c r="E136" s="357">
        <v>62.28</v>
      </c>
      <c r="F136" s="28">
        <v>14722</v>
      </c>
      <c r="G136" s="357">
        <v>83.72</v>
      </c>
      <c r="H136" s="28">
        <v>986</v>
      </c>
      <c r="I136" s="357">
        <v>5.61</v>
      </c>
      <c r="J136" s="28">
        <v>1322</v>
      </c>
      <c r="K136" s="357">
        <v>7.52</v>
      </c>
      <c r="L136" s="28">
        <v>3343</v>
      </c>
      <c r="M136" s="357">
        <v>19.010000000000002</v>
      </c>
      <c r="N136" s="263" t="s">
        <v>739</v>
      </c>
      <c r="O136" s="263" t="s">
        <v>738</v>
      </c>
    </row>
    <row r="137" spans="1:15" ht="15.95" customHeight="1" x14ac:dyDescent="0.2">
      <c r="A137" s="9" t="s">
        <v>230</v>
      </c>
      <c r="B137" s="358">
        <v>40.22</v>
      </c>
      <c r="C137" s="358">
        <v>93.9</v>
      </c>
      <c r="D137" s="359">
        <v>205283</v>
      </c>
      <c r="E137" s="358">
        <v>67.290000000000006</v>
      </c>
      <c r="F137" s="359">
        <v>243839</v>
      </c>
      <c r="G137" s="358">
        <v>79.930000000000007</v>
      </c>
      <c r="H137" s="359">
        <v>21800</v>
      </c>
      <c r="I137" s="358">
        <v>7.15</v>
      </c>
      <c r="J137" s="359">
        <v>27208</v>
      </c>
      <c r="K137" s="358">
        <v>8.92</v>
      </c>
      <c r="L137" s="359">
        <v>71234</v>
      </c>
      <c r="M137" s="358">
        <v>23.35</v>
      </c>
      <c r="N137" s="358">
        <v>71.680000000000007</v>
      </c>
      <c r="O137" s="358">
        <v>76.540000000000006</v>
      </c>
    </row>
    <row r="138" spans="1:15" ht="10.5" customHeight="1" x14ac:dyDescent="0.2">
      <c r="A138" s="14" t="s">
        <v>93</v>
      </c>
      <c r="B138" s="357">
        <v>40.08</v>
      </c>
      <c r="C138" s="357">
        <v>96.89</v>
      </c>
      <c r="D138" s="28">
        <v>12974</v>
      </c>
      <c r="E138" s="357">
        <v>66.73</v>
      </c>
      <c r="F138" s="28">
        <v>15603</v>
      </c>
      <c r="G138" s="357">
        <v>80.25</v>
      </c>
      <c r="H138" s="28">
        <v>1388</v>
      </c>
      <c r="I138" s="357">
        <v>7.14</v>
      </c>
      <c r="J138" s="28">
        <v>1714</v>
      </c>
      <c r="K138" s="357">
        <v>8.82</v>
      </c>
      <c r="L138" s="28">
        <v>4528</v>
      </c>
      <c r="M138" s="357">
        <v>23.29</v>
      </c>
      <c r="N138" s="263" t="s">
        <v>737</v>
      </c>
      <c r="O138" s="263" t="s">
        <v>736</v>
      </c>
    </row>
    <row r="139" spans="1:15" ht="10.5" customHeight="1" x14ac:dyDescent="0.2">
      <c r="A139" s="14" t="s">
        <v>94</v>
      </c>
      <c r="B139" s="357">
        <v>41.38</v>
      </c>
      <c r="C139" s="357">
        <v>114.78</v>
      </c>
      <c r="D139" s="28">
        <v>18860</v>
      </c>
      <c r="E139" s="357">
        <v>66.61</v>
      </c>
      <c r="F139" s="28">
        <v>23140</v>
      </c>
      <c r="G139" s="357">
        <v>81.72</v>
      </c>
      <c r="H139" s="28">
        <v>1828</v>
      </c>
      <c r="I139" s="357">
        <v>6.46</v>
      </c>
      <c r="J139" s="28">
        <v>2305</v>
      </c>
      <c r="K139" s="357">
        <v>8.14</v>
      </c>
      <c r="L139" s="28">
        <v>6230</v>
      </c>
      <c r="M139" s="357">
        <v>22</v>
      </c>
      <c r="N139" s="263" t="s">
        <v>730</v>
      </c>
      <c r="O139" s="263" t="s">
        <v>735</v>
      </c>
    </row>
    <row r="140" spans="1:15" ht="10.5" customHeight="1" x14ac:dyDescent="0.2">
      <c r="A140" s="14" t="s">
        <v>95</v>
      </c>
      <c r="B140" s="357">
        <v>43.25</v>
      </c>
      <c r="C140" s="357">
        <v>138.96</v>
      </c>
      <c r="D140" s="28">
        <v>8462</v>
      </c>
      <c r="E140" s="357">
        <v>64.19</v>
      </c>
      <c r="F140" s="28">
        <v>10948</v>
      </c>
      <c r="G140" s="357">
        <v>83.05</v>
      </c>
      <c r="H140" s="28">
        <v>806</v>
      </c>
      <c r="I140" s="357">
        <v>6.11</v>
      </c>
      <c r="J140" s="28">
        <v>1002</v>
      </c>
      <c r="K140" s="357">
        <v>7.6</v>
      </c>
      <c r="L140" s="28">
        <v>2796</v>
      </c>
      <c r="M140" s="357">
        <v>21.21</v>
      </c>
      <c r="N140" s="263" t="s">
        <v>734</v>
      </c>
      <c r="O140" s="263" t="s">
        <v>733</v>
      </c>
    </row>
    <row r="141" spans="1:15" ht="10.5" customHeight="1" x14ac:dyDescent="0.2">
      <c r="A141" s="14" t="s">
        <v>96</v>
      </c>
      <c r="B141" s="357">
        <v>41.21</v>
      </c>
      <c r="C141" s="357">
        <v>106.74</v>
      </c>
      <c r="D141" s="28">
        <v>12902</v>
      </c>
      <c r="E141" s="357">
        <v>67.97</v>
      </c>
      <c r="F141" s="28">
        <v>15485</v>
      </c>
      <c r="G141" s="357">
        <v>81.569999999999993</v>
      </c>
      <c r="H141" s="28">
        <v>1099</v>
      </c>
      <c r="I141" s="357">
        <v>5.79</v>
      </c>
      <c r="J141" s="28">
        <v>1564</v>
      </c>
      <c r="K141" s="357">
        <v>8.24</v>
      </c>
      <c r="L141" s="28">
        <v>4280</v>
      </c>
      <c r="M141" s="357">
        <v>22.55</v>
      </c>
      <c r="N141" s="263" t="s">
        <v>732</v>
      </c>
      <c r="O141" s="263" t="s">
        <v>731</v>
      </c>
    </row>
    <row r="142" spans="1:15" ht="10.5" customHeight="1" x14ac:dyDescent="0.2">
      <c r="A142" s="14" t="s">
        <v>97</v>
      </c>
      <c r="B142" s="357">
        <v>42.1</v>
      </c>
      <c r="C142" s="357">
        <v>121.9</v>
      </c>
      <c r="D142" s="28">
        <v>20199</v>
      </c>
      <c r="E142" s="357">
        <v>64.91</v>
      </c>
      <c r="F142" s="28">
        <v>25457</v>
      </c>
      <c r="G142" s="357">
        <v>81.81</v>
      </c>
      <c r="H142" s="28">
        <v>1972</v>
      </c>
      <c r="I142" s="357">
        <v>6.34</v>
      </c>
      <c r="J142" s="28">
        <v>2619</v>
      </c>
      <c r="K142" s="357">
        <v>8.42</v>
      </c>
      <c r="L142" s="28">
        <v>6841</v>
      </c>
      <c r="M142" s="357">
        <v>21.98</v>
      </c>
      <c r="N142" s="263" t="s">
        <v>730</v>
      </c>
      <c r="O142" s="263" t="s">
        <v>729</v>
      </c>
    </row>
    <row r="143" spans="1:15" ht="10.5" customHeight="1" x14ac:dyDescent="0.2">
      <c r="A143" s="14" t="s">
        <v>98</v>
      </c>
      <c r="B143" s="357">
        <v>39.020000000000003</v>
      </c>
      <c r="C143" s="357">
        <v>84.79</v>
      </c>
      <c r="D143" s="28">
        <v>20285</v>
      </c>
      <c r="E143" s="357">
        <v>69.78</v>
      </c>
      <c r="F143" s="28">
        <v>23165</v>
      </c>
      <c r="G143" s="357">
        <v>79.69</v>
      </c>
      <c r="H143" s="28">
        <v>2009</v>
      </c>
      <c r="I143" s="357">
        <v>6.91</v>
      </c>
      <c r="J143" s="28">
        <v>2659</v>
      </c>
      <c r="K143" s="357">
        <v>9.15</v>
      </c>
      <c r="L143" s="28">
        <v>6916</v>
      </c>
      <c r="M143" s="357">
        <v>23.79</v>
      </c>
      <c r="N143" s="263" t="s">
        <v>728</v>
      </c>
      <c r="O143" s="263" t="s">
        <v>727</v>
      </c>
    </row>
    <row r="144" spans="1:15" ht="10.5" customHeight="1" x14ac:dyDescent="0.2">
      <c r="A144" s="14" t="s">
        <v>99</v>
      </c>
      <c r="B144" s="357">
        <v>37.21</v>
      </c>
      <c r="C144" s="357">
        <v>71.069999999999993</v>
      </c>
      <c r="D144" s="28">
        <v>27142</v>
      </c>
      <c r="E144" s="357">
        <v>67.55</v>
      </c>
      <c r="F144" s="28">
        <v>30825</v>
      </c>
      <c r="G144" s="357">
        <v>76.72</v>
      </c>
      <c r="H144" s="28">
        <v>3299</v>
      </c>
      <c r="I144" s="357">
        <v>8.2100000000000009</v>
      </c>
      <c r="J144" s="28">
        <v>4182</v>
      </c>
      <c r="K144" s="357">
        <v>10.41</v>
      </c>
      <c r="L144" s="28">
        <v>9527</v>
      </c>
      <c r="M144" s="357">
        <v>23.71</v>
      </c>
      <c r="N144" s="263" t="s">
        <v>726</v>
      </c>
      <c r="O144" s="263" t="s">
        <v>725</v>
      </c>
    </row>
    <row r="145" spans="1:15" ht="10.5" customHeight="1" x14ac:dyDescent="0.2">
      <c r="A145" s="14" t="s">
        <v>100</v>
      </c>
      <c r="B145" s="357">
        <v>34.72</v>
      </c>
      <c r="C145" s="357">
        <v>56.68</v>
      </c>
      <c r="D145" s="28">
        <v>17907</v>
      </c>
      <c r="E145" s="357">
        <v>63.84</v>
      </c>
      <c r="F145" s="28">
        <v>20256</v>
      </c>
      <c r="G145" s="357">
        <v>72.22</v>
      </c>
      <c r="H145" s="28">
        <v>3127</v>
      </c>
      <c r="I145" s="357">
        <v>11.15</v>
      </c>
      <c r="J145" s="28">
        <v>3277</v>
      </c>
      <c r="K145" s="357">
        <v>11.68</v>
      </c>
      <c r="L145" s="28">
        <v>6614</v>
      </c>
      <c r="M145" s="357">
        <v>23.58</v>
      </c>
      <c r="N145" s="263" t="s">
        <v>724</v>
      </c>
      <c r="O145" s="263" t="s">
        <v>723</v>
      </c>
    </row>
    <row r="146" spans="1:15" ht="10.5" customHeight="1" x14ac:dyDescent="0.2">
      <c r="A146" s="14" t="s">
        <v>101</v>
      </c>
      <c r="B146" s="357">
        <v>39.979999999999997</v>
      </c>
      <c r="C146" s="357">
        <v>95.4</v>
      </c>
      <c r="D146" s="28">
        <v>56613</v>
      </c>
      <c r="E146" s="357">
        <v>69.61</v>
      </c>
      <c r="F146" s="28">
        <v>66238</v>
      </c>
      <c r="G146" s="357">
        <v>81.45</v>
      </c>
      <c r="H146" s="28">
        <v>5329</v>
      </c>
      <c r="I146" s="357">
        <v>6.55</v>
      </c>
      <c r="J146" s="28">
        <v>6695</v>
      </c>
      <c r="K146" s="357">
        <v>8.23</v>
      </c>
      <c r="L146" s="28">
        <v>20176</v>
      </c>
      <c r="M146" s="357">
        <v>24.81</v>
      </c>
      <c r="N146" s="263" t="s">
        <v>722</v>
      </c>
      <c r="O146" s="263" t="s">
        <v>721</v>
      </c>
    </row>
    <row r="147" spans="1:15" s="168" customFormat="1" ht="10.5" customHeight="1" x14ac:dyDescent="0.2">
      <c r="A147" s="14" t="s">
        <v>102</v>
      </c>
      <c r="B147" s="357">
        <v>42.7</v>
      </c>
      <c r="C147" s="357">
        <v>133.12</v>
      </c>
      <c r="D147" s="28">
        <v>9939</v>
      </c>
      <c r="E147" s="357">
        <v>64.489999999999995</v>
      </c>
      <c r="F147" s="28">
        <v>12722</v>
      </c>
      <c r="G147" s="357">
        <v>82.55</v>
      </c>
      <c r="H147" s="28">
        <v>943</v>
      </c>
      <c r="I147" s="357">
        <v>6.12</v>
      </c>
      <c r="J147" s="28">
        <v>1191</v>
      </c>
      <c r="K147" s="357">
        <v>7.73</v>
      </c>
      <c r="L147" s="28">
        <v>3326</v>
      </c>
      <c r="M147" s="357">
        <v>21.58</v>
      </c>
      <c r="N147" s="251" t="s">
        <v>720</v>
      </c>
      <c r="O147" s="251" t="s">
        <v>719</v>
      </c>
    </row>
    <row r="148" spans="1:15" ht="15.95" customHeight="1" x14ac:dyDescent="0.2">
      <c r="A148" s="9" t="s">
        <v>231</v>
      </c>
      <c r="B148" s="358">
        <v>41.61</v>
      </c>
      <c r="C148" s="358">
        <v>111.79</v>
      </c>
      <c r="D148" s="359">
        <v>146876</v>
      </c>
      <c r="E148" s="358">
        <v>66.73</v>
      </c>
      <c r="F148" s="359">
        <v>180061</v>
      </c>
      <c r="G148" s="358">
        <v>81.81</v>
      </c>
      <c r="H148" s="359">
        <v>14399</v>
      </c>
      <c r="I148" s="358">
        <v>6.54</v>
      </c>
      <c r="J148" s="359">
        <v>17737</v>
      </c>
      <c r="K148" s="358">
        <v>8.06</v>
      </c>
      <c r="L148" s="359">
        <v>50665</v>
      </c>
      <c r="M148" s="358">
        <v>23.02</v>
      </c>
      <c r="N148" s="358">
        <v>71.650000000000006</v>
      </c>
      <c r="O148" s="358">
        <v>75.83</v>
      </c>
    </row>
    <row r="149" spans="1:15" ht="10.5" customHeight="1" x14ac:dyDescent="0.2">
      <c r="A149" s="14" t="s">
        <v>103</v>
      </c>
      <c r="B149" s="357">
        <v>41.53</v>
      </c>
      <c r="C149" s="357">
        <v>116.22</v>
      </c>
      <c r="D149" s="28">
        <v>30825</v>
      </c>
      <c r="E149" s="357">
        <v>66.88</v>
      </c>
      <c r="F149" s="28">
        <v>37905</v>
      </c>
      <c r="G149" s="357">
        <v>82.24</v>
      </c>
      <c r="H149" s="28">
        <v>2799</v>
      </c>
      <c r="I149" s="357">
        <v>6.07</v>
      </c>
      <c r="J149" s="28">
        <v>3742</v>
      </c>
      <c r="K149" s="357">
        <v>8.1199999999999992</v>
      </c>
      <c r="L149" s="28">
        <v>10409</v>
      </c>
      <c r="M149" s="357">
        <v>22.58</v>
      </c>
      <c r="N149" s="263" t="s">
        <v>718</v>
      </c>
      <c r="O149" s="263" t="s">
        <v>717</v>
      </c>
    </row>
    <row r="150" spans="1:15" ht="10.5" customHeight="1" x14ac:dyDescent="0.2">
      <c r="A150" s="14" t="s">
        <v>104</v>
      </c>
      <c r="B150" s="357">
        <v>40.74</v>
      </c>
      <c r="C150" s="357">
        <v>102.89</v>
      </c>
      <c r="D150" s="28">
        <v>22860</v>
      </c>
      <c r="E150" s="357">
        <v>66.69</v>
      </c>
      <c r="F150" s="28">
        <v>27694</v>
      </c>
      <c r="G150" s="357">
        <v>80.790000000000006</v>
      </c>
      <c r="H150" s="28">
        <v>2346</v>
      </c>
      <c r="I150" s="357">
        <v>6.84</v>
      </c>
      <c r="J150" s="28">
        <v>2881</v>
      </c>
      <c r="K150" s="357">
        <v>8.4</v>
      </c>
      <c r="L150" s="28">
        <v>7672</v>
      </c>
      <c r="M150" s="357">
        <v>22.38</v>
      </c>
      <c r="N150" s="263" t="s">
        <v>716</v>
      </c>
      <c r="O150" s="263" t="s">
        <v>660</v>
      </c>
    </row>
    <row r="151" spans="1:15" ht="10.5" customHeight="1" x14ac:dyDescent="0.2">
      <c r="A151" s="14" t="s">
        <v>105</v>
      </c>
      <c r="B151" s="357">
        <v>43.5</v>
      </c>
      <c r="C151" s="357">
        <v>143.93</v>
      </c>
      <c r="D151" s="28">
        <v>14641</v>
      </c>
      <c r="E151" s="357">
        <v>63.14</v>
      </c>
      <c r="F151" s="28">
        <v>19173</v>
      </c>
      <c r="G151" s="357">
        <v>82.68</v>
      </c>
      <c r="H151" s="28">
        <v>1361</v>
      </c>
      <c r="I151" s="357">
        <v>5.87</v>
      </c>
      <c r="J151" s="28">
        <v>1843</v>
      </c>
      <c r="K151" s="357">
        <v>7.95</v>
      </c>
      <c r="L151" s="28">
        <v>4743</v>
      </c>
      <c r="M151" s="357">
        <v>20.45</v>
      </c>
      <c r="N151" s="263" t="s">
        <v>715</v>
      </c>
      <c r="O151" s="263" t="s">
        <v>714</v>
      </c>
    </row>
    <row r="152" spans="1:15" ht="10.5" customHeight="1" x14ac:dyDescent="0.2">
      <c r="A152" s="14" t="s">
        <v>106</v>
      </c>
      <c r="B152" s="357">
        <v>40.72</v>
      </c>
      <c r="C152" s="357">
        <v>106.8</v>
      </c>
      <c r="D152" s="28">
        <v>78550</v>
      </c>
      <c r="E152" s="357">
        <v>67.41</v>
      </c>
      <c r="F152" s="28">
        <v>95289</v>
      </c>
      <c r="G152" s="357">
        <v>81.77</v>
      </c>
      <c r="H152" s="28">
        <v>7893</v>
      </c>
      <c r="I152" s="357">
        <v>6.77</v>
      </c>
      <c r="J152" s="28">
        <v>9271</v>
      </c>
      <c r="K152" s="357">
        <v>7.96</v>
      </c>
      <c r="L152" s="28">
        <v>27841</v>
      </c>
      <c r="M152" s="357">
        <v>23.89</v>
      </c>
      <c r="N152" s="263" t="s">
        <v>713</v>
      </c>
      <c r="O152" s="263" t="s">
        <v>712</v>
      </c>
    </row>
    <row r="153" spans="1:15" s="28" customFormat="1" ht="11.1" customHeight="1" x14ac:dyDescent="0.15">
      <c r="A153" s="356"/>
      <c r="B153" s="358"/>
      <c r="C153" s="358"/>
      <c r="D153" s="359"/>
      <c r="E153" s="358"/>
      <c r="F153" s="359"/>
      <c r="G153" s="358"/>
      <c r="H153" s="359"/>
      <c r="I153" s="358"/>
      <c r="J153" s="359"/>
      <c r="K153" s="358"/>
      <c r="L153" s="359"/>
      <c r="M153" s="357"/>
      <c r="N153" s="263"/>
      <c r="O153" s="263"/>
    </row>
    <row r="154" spans="1:15" s="28" customFormat="1" ht="12" customHeight="1" x14ac:dyDescent="0.15">
      <c r="A154" s="29" t="s">
        <v>637</v>
      </c>
      <c r="B154" s="357"/>
      <c r="C154" s="357"/>
      <c r="E154" s="357"/>
      <c r="G154" s="357"/>
      <c r="I154" s="357"/>
      <c r="K154" s="357"/>
      <c r="M154" s="357"/>
      <c r="N154" s="263"/>
      <c r="O154" s="263"/>
    </row>
    <row r="155" spans="1:15" ht="17.100000000000001" customHeight="1" x14ac:dyDescent="0.2">
      <c r="A155" s="9" t="s">
        <v>232</v>
      </c>
      <c r="B155" s="358">
        <v>37.36</v>
      </c>
      <c r="C155" s="358">
        <v>68.92</v>
      </c>
      <c r="D155" s="359">
        <v>194631</v>
      </c>
      <c r="E155" s="358">
        <v>65.59</v>
      </c>
      <c r="F155" s="359">
        <v>225128</v>
      </c>
      <c r="G155" s="358">
        <v>75.86</v>
      </c>
      <c r="H155" s="359">
        <v>28864</v>
      </c>
      <c r="I155" s="358">
        <v>9.73</v>
      </c>
      <c r="J155" s="359">
        <v>30468</v>
      </c>
      <c r="K155" s="358">
        <v>10.27</v>
      </c>
      <c r="L155" s="359">
        <v>71930</v>
      </c>
      <c r="M155" s="358">
        <v>24.24</v>
      </c>
      <c r="N155" s="358">
        <v>70.760000000000005</v>
      </c>
      <c r="O155" s="358">
        <v>75.69</v>
      </c>
    </row>
    <row r="156" spans="1:15" ht="11.1" customHeight="1" x14ac:dyDescent="0.2">
      <c r="A156" s="14" t="s">
        <v>107</v>
      </c>
      <c r="B156" s="357">
        <v>40.85</v>
      </c>
      <c r="C156" s="357">
        <v>107.27</v>
      </c>
      <c r="D156" s="28">
        <v>17376</v>
      </c>
      <c r="E156" s="357">
        <v>65.62</v>
      </c>
      <c r="F156" s="28">
        <v>21401</v>
      </c>
      <c r="G156" s="357">
        <v>80.819999999999993</v>
      </c>
      <c r="H156" s="28">
        <v>1883</v>
      </c>
      <c r="I156" s="357">
        <v>7.11</v>
      </c>
      <c r="J156" s="28">
        <v>2212</v>
      </c>
      <c r="K156" s="357">
        <v>8.35</v>
      </c>
      <c r="L156" s="28">
        <v>6138</v>
      </c>
      <c r="M156" s="357">
        <v>23.18</v>
      </c>
      <c r="N156" s="263" t="s">
        <v>711</v>
      </c>
      <c r="O156" s="263" t="s">
        <v>710</v>
      </c>
    </row>
    <row r="157" spans="1:15" ht="11.1" customHeight="1" x14ac:dyDescent="0.2">
      <c r="A157" s="14" t="s">
        <v>108</v>
      </c>
      <c r="B157" s="357">
        <v>40.42</v>
      </c>
      <c r="C157" s="357">
        <v>104.81</v>
      </c>
      <c r="D157" s="28">
        <v>79152</v>
      </c>
      <c r="E157" s="357">
        <v>65.790000000000006</v>
      </c>
      <c r="F157" s="28">
        <v>96816</v>
      </c>
      <c r="G157" s="357">
        <v>80.48</v>
      </c>
      <c r="H157" s="28">
        <v>9168</v>
      </c>
      <c r="I157" s="357">
        <v>7.62</v>
      </c>
      <c r="J157" s="28">
        <v>10172</v>
      </c>
      <c r="K157" s="357">
        <v>8.4600000000000009</v>
      </c>
      <c r="L157" s="28">
        <v>27421</v>
      </c>
      <c r="M157" s="357">
        <v>22.79</v>
      </c>
      <c r="N157" s="263" t="s">
        <v>709</v>
      </c>
      <c r="O157" s="263" t="s">
        <v>708</v>
      </c>
    </row>
    <row r="158" spans="1:15" ht="11.1" customHeight="1" x14ac:dyDescent="0.2">
      <c r="A158" s="14" t="s">
        <v>109</v>
      </c>
      <c r="B158" s="357">
        <v>32.21</v>
      </c>
      <c r="C158" s="357">
        <v>38.56</v>
      </c>
      <c r="D158" s="28">
        <v>61022</v>
      </c>
      <c r="E158" s="357">
        <v>65.989999999999995</v>
      </c>
      <c r="F158" s="28">
        <v>65068</v>
      </c>
      <c r="G158" s="357">
        <v>70.37</v>
      </c>
      <c r="H158" s="28">
        <v>11314</v>
      </c>
      <c r="I158" s="357">
        <v>12.24</v>
      </c>
      <c r="J158" s="28">
        <v>11577</v>
      </c>
      <c r="K158" s="357">
        <v>12.52</v>
      </c>
      <c r="L158" s="28">
        <v>24468</v>
      </c>
      <c r="M158" s="357">
        <v>26.46</v>
      </c>
      <c r="N158" s="263" t="s">
        <v>707</v>
      </c>
      <c r="O158" s="263" t="s">
        <v>686</v>
      </c>
    </row>
    <row r="159" spans="1:15" ht="11.1" customHeight="1" x14ac:dyDescent="0.2">
      <c r="A159" s="14" t="s">
        <v>110</v>
      </c>
      <c r="B159" s="357">
        <v>41.06</v>
      </c>
      <c r="C159" s="357">
        <v>111.01</v>
      </c>
      <c r="D159" s="28">
        <v>17171</v>
      </c>
      <c r="E159" s="357">
        <v>65.849999999999994</v>
      </c>
      <c r="F159" s="28">
        <v>21183</v>
      </c>
      <c r="G159" s="357">
        <v>81.23</v>
      </c>
      <c r="H159" s="28">
        <v>1763</v>
      </c>
      <c r="I159" s="357">
        <v>6.76</v>
      </c>
      <c r="J159" s="28">
        <v>2270</v>
      </c>
      <c r="K159" s="357">
        <v>8.6999999999999993</v>
      </c>
      <c r="L159" s="28">
        <v>5720</v>
      </c>
      <c r="M159" s="357">
        <v>21.94</v>
      </c>
      <c r="N159" s="263" t="s">
        <v>706</v>
      </c>
      <c r="O159" s="263" t="s">
        <v>705</v>
      </c>
    </row>
    <row r="160" spans="1:15" ht="11.1" customHeight="1" x14ac:dyDescent="0.2">
      <c r="A160" s="14" t="s">
        <v>111</v>
      </c>
      <c r="B160" s="357">
        <v>29.42</v>
      </c>
      <c r="C160" s="357">
        <v>29.29</v>
      </c>
      <c r="D160" s="28">
        <v>19910</v>
      </c>
      <c r="E160" s="357">
        <v>63.35</v>
      </c>
      <c r="F160" s="28">
        <v>20660</v>
      </c>
      <c r="G160" s="357">
        <v>65.739999999999995</v>
      </c>
      <c r="H160" s="28">
        <v>4736</v>
      </c>
      <c r="I160" s="357">
        <v>15.07</v>
      </c>
      <c r="J160" s="28">
        <v>4237</v>
      </c>
      <c r="K160" s="357">
        <v>13.48</v>
      </c>
      <c r="L160" s="28">
        <v>8183</v>
      </c>
      <c r="M160" s="357">
        <v>26.04</v>
      </c>
      <c r="N160" s="263" t="s">
        <v>704</v>
      </c>
      <c r="O160" s="263" t="s">
        <v>703</v>
      </c>
    </row>
    <row r="161" spans="1:15" ht="14.1" customHeight="1" x14ac:dyDescent="0.2">
      <c r="A161" s="9" t="s">
        <v>233</v>
      </c>
      <c r="B161" s="358">
        <v>42.06</v>
      </c>
      <c r="C161" s="358">
        <v>116.45</v>
      </c>
      <c r="D161" s="359">
        <v>165299</v>
      </c>
      <c r="E161" s="358">
        <v>65.760000000000005</v>
      </c>
      <c r="F161" s="359">
        <v>205289</v>
      </c>
      <c r="G161" s="358">
        <v>81.67</v>
      </c>
      <c r="H161" s="359">
        <v>16937</v>
      </c>
      <c r="I161" s="358">
        <v>6.74</v>
      </c>
      <c r="J161" s="359">
        <v>20574</v>
      </c>
      <c r="K161" s="358">
        <v>8.19</v>
      </c>
      <c r="L161" s="359">
        <v>55542</v>
      </c>
      <c r="M161" s="358">
        <v>22.1</v>
      </c>
      <c r="N161" s="358">
        <v>71.47</v>
      </c>
      <c r="O161" s="358">
        <v>76.22</v>
      </c>
    </row>
    <row r="162" spans="1:15" ht="11.1" customHeight="1" x14ac:dyDescent="0.2">
      <c r="A162" s="14" t="s">
        <v>112</v>
      </c>
      <c r="B162" s="357">
        <v>42.8</v>
      </c>
      <c r="C162" s="357">
        <v>125.96</v>
      </c>
      <c r="D162" s="28">
        <v>17963</v>
      </c>
      <c r="E162" s="357">
        <v>63.66</v>
      </c>
      <c r="F162" s="28">
        <v>22987</v>
      </c>
      <c r="G162" s="357">
        <v>81.459999999999994</v>
      </c>
      <c r="H162" s="28">
        <v>1876</v>
      </c>
      <c r="I162" s="357">
        <v>6.65</v>
      </c>
      <c r="J162" s="28">
        <v>2350</v>
      </c>
      <c r="K162" s="357">
        <v>8.33</v>
      </c>
      <c r="L162" s="28">
        <v>5951</v>
      </c>
      <c r="M162" s="357">
        <v>21.09</v>
      </c>
      <c r="N162" s="263" t="s">
        <v>702</v>
      </c>
      <c r="O162" s="263" t="s">
        <v>701</v>
      </c>
    </row>
    <row r="163" spans="1:15" ht="11.1" customHeight="1" x14ac:dyDescent="0.2">
      <c r="A163" s="14" t="s">
        <v>113</v>
      </c>
      <c r="B163" s="357">
        <v>41.95</v>
      </c>
      <c r="C163" s="357">
        <v>123.26</v>
      </c>
      <c r="D163" s="28">
        <v>11381</v>
      </c>
      <c r="E163" s="357">
        <v>64.33</v>
      </c>
      <c r="F163" s="28">
        <v>14392</v>
      </c>
      <c r="G163" s="357">
        <v>81.349999999999994</v>
      </c>
      <c r="H163" s="28">
        <v>1105</v>
      </c>
      <c r="I163" s="357">
        <v>6.25</v>
      </c>
      <c r="J163" s="28">
        <v>1546</v>
      </c>
      <c r="K163" s="357">
        <v>8.74</v>
      </c>
      <c r="L163" s="28">
        <v>3727</v>
      </c>
      <c r="M163" s="357">
        <v>21.07</v>
      </c>
      <c r="N163" s="263" t="s">
        <v>700</v>
      </c>
      <c r="O163" s="263" t="s">
        <v>699</v>
      </c>
    </row>
    <row r="164" spans="1:15" ht="11.1" customHeight="1" x14ac:dyDescent="0.2">
      <c r="A164" s="14" t="s">
        <v>114</v>
      </c>
      <c r="B164" s="357">
        <v>43.05</v>
      </c>
      <c r="C164" s="357">
        <v>133.69999999999999</v>
      </c>
      <c r="D164" s="28">
        <v>11764</v>
      </c>
      <c r="E164" s="357">
        <v>61.41</v>
      </c>
      <c r="F164" s="28">
        <v>15564</v>
      </c>
      <c r="G164" s="357">
        <v>81.239999999999995</v>
      </c>
      <c r="H164" s="28">
        <v>1271</v>
      </c>
      <c r="I164" s="357">
        <v>6.63</v>
      </c>
      <c r="J164" s="28">
        <v>1678</v>
      </c>
      <c r="K164" s="357">
        <v>8.76</v>
      </c>
      <c r="L164" s="28">
        <v>3883</v>
      </c>
      <c r="M164" s="357">
        <v>20.27</v>
      </c>
      <c r="N164" s="263" t="s">
        <v>661</v>
      </c>
      <c r="O164" s="263" t="s">
        <v>698</v>
      </c>
    </row>
    <row r="165" spans="1:15" ht="11.1" customHeight="1" x14ac:dyDescent="0.2">
      <c r="A165" s="14" t="s">
        <v>115</v>
      </c>
      <c r="B165" s="357">
        <v>40.75</v>
      </c>
      <c r="C165" s="357">
        <v>105.88</v>
      </c>
      <c r="D165" s="28">
        <v>87006</v>
      </c>
      <c r="E165" s="357">
        <v>67.25</v>
      </c>
      <c r="F165" s="28">
        <v>105297</v>
      </c>
      <c r="G165" s="357">
        <v>81.39</v>
      </c>
      <c r="H165" s="28">
        <v>9237</v>
      </c>
      <c r="I165" s="357">
        <v>7.14</v>
      </c>
      <c r="J165" s="28">
        <v>10513</v>
      </c>
      <c r="K165" s="357">
        <v>8.1300000000000008</v>
      </c>
      <c r="L165" s="28">
        <v>29618</v>
      </c>
      <c r="M165" s="357">
        <v>22.89</v>
      </c>
      <c r="N165" s="263" t="s">
        <v>697</v>
      </c>
      <c r="O165" s="263" t="s">
        <v>696</v>
      </c>
    </row>
    <row r="166" spans="1:15" ht="11.1" customHeight="1" x14ac:dyDescent="0.2">
      <c r="A166" s="14" t="s">
        <v>116</v>
      </c>
      <c r="B166" s="357">
        <v>42.63</v>
      </c>
      <c r="C166" s="357">
        <v>128.97999999999999</v>
      </c>
      <c r="D166" s="28">
        <v>30725</v>
      </c>
      <c r="E166" s="357">
        <v>65.709999999999994</v>
      </c>
      <c r="F166" s="28">
        <v>38752</v>
      </c>
      <c r="G166" s="357">
        <v>82.88</v>
      </c>
      <c r="H166" s="28">
        <v>2831</v>
      </c>
      <c r="I166" s="357">
        <v>6.05</v>
      </c>
      <c r="J166" s="28">
        <v>3573</v>
      </c>
      <c r="K166" s="357">
        <v>7.64</v>
      </c>
      <c r="L166" s="28">
        <v>10249</v>
      </c>
      <c r="M166" s="357">
        <v>21.92</v>
      </c>
      <c r="N166" s="263" t="s">
        <v>695</v>
      </c>
      <c r="O166" s="263" t="s">
        <v>694</v>
      </c>
    </row>
    <row r="167" spans="1:15" ht="11.1" customHeight="1" x14ac:dyDescent="0.2">
      <c r="A167" s="14" t="s">
        <v>117</v>
      </c>
      <c r="B167" s="357">
        <v>42.64</v>
      </c>
      <c r="C167" s="357">
        <v>127.35</v>
      </c>
      <c r="D167" s="28">
        <v>6460</v>
      </c>
      <c r="E167" s="357">
        <v>63.6</v>
      </c>
      <c r="F167" s="28">
        <v>8297</v>
      </c>
      <c r="G167" s="357">
        <v>81.69</v>
      </c>
      <c r="H167" s="28">
        <v>617</v>
      </c>
      <c r="I167" s="357">
        <v>6.07</v>
      </c>
      <c r="J167" s="28">
        <v>914</v>
      </c>
      <c r="K167" s="357">
        <v>9</v>
      </c>
      <c r="L167" s="28">
        <v>2114</v>
      </c>
      <c r="M167" s="357">
        <v>20.81</v>
      </c>
      <c r="N167" s="263" t="s">
        <v>693</v>
      </c>
      <c r="O167" s="263" t="s">
        <v>692</v>
      </c>
    </row>
    <row r="168" spans="1:15" ht="14.1" customHeight="1" x14ac:dyDescent="0.2">
      <c r="A168" s="9" t="s">
        <v>234</v>
      </c>
      <c r="B168" s="358">
        <v>41.92</v>
      </c>
      <c r="C168" s="358">
        <v>118.81</v>
      </c>
      <c r="D168" s="359">
        <v>251163</v>
      </c>
      <c r="E168" s="358">
        <v>66.430000000000007</v>
      </c>
      <c r="F168" s="359">
        <v>310166</v>
      </c>
      <c r="G168" s="358">
        <v>82.04</v>
      </c>
      <c r="H168" s="359">
        <v>24736</v>
      </c>
      <c r="I168" s="358">
        <v>6.54</v>
      </c>
      <c r="J168" s="359">
        <v>30603</v>
      </c>
      <c r="K168" s="358">
        <v>8.09</v>
      </c>
      <c r="L168" s="359">
        <v>85461</v>
      </c>
      <c r="M168" s="358">
        <v>22.61</v>
      </c>
      <c r="N168" s="358">
        <v>71.709999999999994</v>
      </c>
      <c r="O168" s="358">
        <v>76.03</v>
      </c>
    </row>
    <row r="169" spans="1:15" ht="11.1" customHeight="1" x14ac:dyDescent="0.2">
      <c r="A169" s="92" t="s">
        <v>235</v>
      </c>
      <c r="B169" s="361">
        <v>40.590000000000003</v>
      </c>
      <c r="C169" s="361">
        <v>101.91</v>
      </c>
      <c r="D169" s="362">
        <v>175611</v>
      </c>
      <c r="E169" s="361">
        <v>69.09</v>
      </c>
      <c r="F169" s="362">
        <v>207733</v>
      </c>
      <c r="G169" s="361">
        <v>81.73</v>
      </c>
      <c r="H169" s="362">
        <v>17151</v>
      </c>
      <c r="I169" s="361">
        <v>6.75</v>
      </c>
      <c r="J169" s="362">
        <v>20638</v>
      </c>
      <c r="K169" s="361">
        <v>8.1199999999999992</v>
      </c>
      <c r="L169" s="362">
        <v>61830</v>
      </c>
      <c r="M169" s="361">
        <v>24.33</v>
      </c>
      <c r="N169" s="360">
        <v>71.52</v>
      </c>
      <c r="O169" s="360">
        <v>75.209999999999994</v>
      </c>
    </row>
    <row r="170" spans="1:15" s="1" customFormat="1" ht="11.1" customHeight="1" x14ac:dyDescent="0.2">
      <c r="A170" s="93" t="s">
        <v>201</v>
      </c>
      <c r="B170" s="357">
        <v>40</v>
      </c>
      <c r="C170" s="357">
        <v>99.65</v>
      </c>
      <c r="D170" s="28">
        <v>61186</v>
      </c>
      <c r="E170" s="357">
        <v>69.180000000000007</v>
      </c>
      <c r="F170" s="28">
        <v>72133</v>
      </c>
      <c r="G170" s="357">
        <v>81.56</v>
      </c>
      <c r="H170" s="28">
        <v>6139</v>
      </c>
      <c r="I170" s="357">
        <v>6.94</v>
      </c>
      <c r="J170" s="28">
        <v>7162</v>
      </c>
      <c r="K170" s="357">
        <v>8.1</v>
      </c>
      <c r="L170" s="28">
        <v>21619</v>
      </c>
      <c r="M170" s="357">
        <v>24.45</v>
      </c>
      <c r="N170" s="263" t="s">
        <v>635</v>
      </c>
      <c r="O170" s="263" t="s">
        <v>635</v>
      </c>
    </row>
    <row r="171" spans="1:15" s="1" customFormat="1" ht="11.1" customHeight="1" x14ac:dyDescent="0.2">
      <c r="A171" s="93" t="s">
        <v>202</v>
      </c>
      <c r="B171" s="357">
        <v>41.73</v>
      </c>
      <c r="C171" s="357">
        <v>122.59</v>
      </c>
      <c r="D171" s="28">
        <v>10276</v>
      </c>
      <c r="E171" s="357">
        <v>66.94</v>
      </c>
      <c r="F171" s="28">
        <v>12639</v>
      </c>
      <c r="G171" s="357">
        <v>82.33</v>
      </c>
      <c r="H171" s="28">
        <v>844</v>
      </c>
      <c r="I171" s="357">
        <v>5.5</v>
      </c>
      <c r="J171" s="28">
        <v>1312</v>
      </c>
      <c r="K171" s="357">
        <v>8.5500000000000007</v>
      </c>
      <c r="L171" s="28">
        <v>3417</v>
      </c>
      <c r="M171" s="357">
        <v>22.26</v>
      </c>
      <c r="N171" s="263">
        <v>74.22</v>
      </c>
      <c r="O171" s="263">
        <v>76.66</v>
      </c>
    </row>
    <row r="172" spans="1:15" s="1" customFormat="1" ht="11.1" customHeight="1" x14ac:dyDescent="0.2">
      <c r="A172" s="93" t="s">
        <v>203</v>
      </c>
      <c r="B172" s="357">
        <v>40.229999999999997</v>
      </c>
      <c r="C172" s="357">
        <v>102.61</v>
      </c>
      <c r="D172" s="28">
        <v>50692</v>
      </c>
      <c r="E172" s="357">
        <v>69.17</v>
      </c>
      <c r="F172" s="28">
        <v>59981</v>
      </c>
      <c r="G172" s="357">
        <v>81.84</v>
      </c>
      <c r="H172" s="28">
        <v>4916</v>
      </c>
      <c r="I172" s="357">
        <v>6.71</v>
      </c>
      <c r="J172" s="28">
        <v>5916</v>
      </c>
      <c r="K172" s="357">
        <v>8.07</v>
      </c>
      <c r="L172" s="28">
        <v>17880</v>
      </c>
      <c r="M172" s="357">
        <v>24.4</v>
      </c>
      <c r="N172" s="263" t="s">
        <v>635</v>
      </c>
      <c r="O172" s="263" t="s">
        <v>635</v>
      </c>
    </row>
    <row r="173" spans="1:15" s="1" customFormat="1" ht="11.1" customHeight="1" x14ac:dyDescent="0.2">
      <c r="A173" s="93" t="s">
        <v>204</v>
      </c>
      <c r="B173" s="357">
        <v>40.06</v>
      </c>
      <c r="C173" s="357">
        <v>100.87</v>
      </c>
      <c r="D173" s="28">
        <v>29904</v>
      </c>
      <c r="E173" s="357">
        <v>69.430000000000007</v>
      </c>
      <c r="F173" s="28">
        <v>35244</v>
      </c>
      <c r="G173" s="357">
        <v>81.83</v>
      </c>
      <c r="H173" s="28">
        <v>2873</v>
      </c>
      <c r="I173" s="357">
        <v>6.67</v>
      </c>
      <c r="J173" s="28">
        <v>3484</v>
      </c>
      <c r="K173" s="357">
        <v>8.09</v>
      </c>
      <c r="L173" s="28">
        <v>10580</v>
      </c>
      <c r="M173" s="357">
        <v>24.57</v>
      </c>
      <c r="N173" s="263" t="s">
        <v>635</v>
      </c>
      <c r="O173" s="263" t="s">
        <v>635</v>
      </c>
    </row>
    <row r="174" spans="1:15" s="1" customFormat="1" ht="11.1" customHeight="1" x14ac:dyDescent="0.2">
      <c r="A174" s="93" t="s">
        <v>205</v>
      </c>
      <c r="B174" s="357">
        <v>39.880000000000003</v>
      </c>
      <c r="C174" s="357">
        <v>98.65</v>
      </c>
      <c r="D174" s="28">
        <v>23553</v>
      </c>
      <c r="E174" s="357">
        <v>69.239999999999995</v>
      </c>
      <c r="F174" s="28">
        <v>27736</v>
      </c>
      <c r="G174" s="357">
        <v>81.540000000000006</v>
      </c>
      <c r="H174" s="28">
        <v>2379</v>
      </c>
      <c r="I174" s="357">
        <v>6.99</v>
      </c>
      <c r="J174" s="28">
        <v>2764</v>
      </c>
      <c r="K174" s="357">
        <v>8.1300000000000008</v>
      </c>
      <c r="L174" s="28">
        <v>8334</v>
      </c>
      <c r="M174" s="357">
        <v>24.5</v>
      </c>
      <c r="N174" s="263" t="s">
        <v>635</v>
      </c>
      <c r="O174" s="263" t="s">
        <v>635</v>
      </c>
    </row>
    <row r="175" spans="1:15" ht="11.1" customHeight="1" x14ac:dyDescent="0.2">
      <c r="A175" s="14" t="s">
        <v>118</v>
      </c>
      <c r="B175" s="357">
        <v>42.74</v>
      </c>
      <c r="C175" s="357">
        <v>126.29</v>
      </c>
      <c r="D175" s="28">
        <v>35225</v>
      </c>
      <c r="E175" s="357">
        <v>63.94</v>
      </c>
      <c r="F175" s="28">
        <v>45035</v>
      </c>
      <c r="G175" s="357">
        <v>81.739999999999995</v>
      </c>
      <c r="H175" s="28">
        <v>3616</v>
      </c>
      <c r="I175" s="357">
        <v>6.56</v>
      </c>
      <c r="J175" s="28">
        <v>4581</v>
      </c>
      <c r="K175" s="357">
        <v>8.31</v>
      </c>
      <c r="L175" s="28">
        <v>11512</v>
      </c>
      <c r="M175" s="357">
        <v>20.9</v>
      </c>
      <c r="N175" s="263" t="s">
        <v>691</v>
      </c>
      <c r="O175" s="263" t="s">
        <v>690</v>
      </c>
    </row>
    <row r="176" spans="1:15" ht="11.1" customHeight="1" x14ac:dyDescent="0.2">
      <c r="A176" s="14" t="s">
        <v>119</v>
      </c>
      <c r="B176" s="357">
        <v>50.21</v>
      </c>
      <c r="C176" s="357">
        <v>286.89</v>
      </c>
      <c r="D176" s="28">
        <v>4774</v>
      </c>
      <c r="E176" s="357">
        <v>50.55</v>
      </c>
      <c r="F176" s="28">
        <v>8136</v>
      </c>
      <c r="G176" s="357">
        <v>86.14</v>
      </c>
      <c r="H176" s="28">
        <v>469</v>
      </c>
      <c r="I176" s="357">
        <v>4.97</v>
      </c>
      <c r="J176" s="28">
        <v>616</v>
      </c>
      <c r="K176" s="357">
        <v>6.52</v>
      </c>
      <c r="L176" s="28">
        <v>1325</v>
      </c>
      <c r="M176" s="357">
        <v>14.03</v>
      </c>
      <c r="N176" s="263" t="s">
        <v>689</v>
      </c>
      <c r="O176" s="263" t="s">
        <v>688</v>
      </c>
    </row>
    <row r="177" spans="1:15" ht="11.1" customHeight="1" x14ac:dyDescent="0.2">
      <c r="A177" s="14" t="s">
        <v>120</v>
      </c>
      <c r="B177" s="357">
        <v>41.82</v>
      </c>
      <c r="C177" s="357">
        <v>120.98</v>
      </c>
      <c r="D177" s="28">
        <v>11930</v>
      </c>
      <c r="E177" s="357">
        <v>63.98</v>
      </c>
      <c r="F177" s="28">
        <v>15082</v>
      </c>
      <c r="G177" s="357">
        <v>80.89</v>
      </c>
      <c r="H177" s="28">
        <v>1178</v>
      </c>
      <c r="I177" s="357">
        <v>6.32</v>
      </c>
      <c r="J177" s="28">
        <v>1708</v>
      </c>
      <c r="K177" s="357">
        <v>9.16</v>
      </c>
      <c r="L177" s="28">
        <v>3854</v>
      </c>
      <c r="M177" s="357">
        <v>20.67</v>
      </c>
      <c r="N177" s="263" t="s">
        <v>687</v>
      </c>
      <c r="O177" s="263" t="s">
        <v>686</v>
      </c>
    </row>
    <row r="178" spans="1:15" ht="11.1" customHeight="1" x14ac:dyDescent="0.2">
      <c r="A178" s="14" t="s">
        <v>121</v>
      </c>
      <c r="B178" s="357">
        <v>42.68</v>
      </c>
      <c r="C178" s="357">
        <v>134.21</v>
      </c>
      <c r="D178" s="28">
        <v>8539</v>
      </c>
      <c r="E178" s="357">
        <v>59.95</v>
      </c>
      <c r="F178" s="28">
        <v>11441</v>
      </c>
      <c r="G178" s="357">
        <v>80.319999999999993</v>
      </c>
      <c r="H178" s="28">
        <v>969</v>
      </c>
      <c r="I178" s="357">
        <v>6.8</v>
      </c>
      <c r="J178" s="28">
        <v>1328</v>
      </c>
      <c r="K178" s="357">
        <v>9.32</v>
      </c>
      <c r="L178" s="28">
        <v>2678</v>
      </c>
      <c r="M178" s="357">
        <v>18.8</v>
      </c>
      <c r="N178" s="263" t="s">
        <v>685</v>
      </c>
      <c r="O178" s="263" t="s">
        <v>684</v>
      </c>
    </row>
    <row r="179" spans="1:15" ht="11.1" customHeight="1" x14ac:dyDescent="0.2">
      <c r="A179" s="14" t="s">
        <v>122</v>
      </c>
      <c r="B179" s="357">
        <v>47.52</v>
      </c>
      <c r="C179" s="357">
        <v>208.62</v>
      </c>
      <c r="D179" s="28">
        <v>5814</v>
      </c>
      <c r="E179" s="357">
        <v>56.85</v>
      </c>
      <c r="F179" s="28">
        <v>8624</v>
      </c>
      <c r="G179" s="357">
        <v>84.33</v>
      </c>
      <c r="H179" s="28">
        <v>581</v>
      </c>
      <c r="I179" s="357">
        <v>5.68</v>
      </c>
      <c r="J179" s="28">
        <v>759</v>
      </c>
      <c r="K179" s="357">
        <v>7.42</v>
      </c>
      <c r="L179" s="28">
        <v>1631</v>
      </c>
      <c r="M179" s="357">
        <v>15.95</v>
      </c>
      <c r="N179" s="263" t="s">
        <v>683</v>
      </c>
      <c r="O179" s="263" t="s">
        <v>682</v>
      </c>
    </row>
    <row r="180" spans="1:15" ht="11.1" customHeight="1" x14ac:dyDescent="0.2">
      <c r="A180" s="14" t="s">
        <v>123</v>
      </c>
      <c r="B180" s="357">
        <v>49.1</v>
      </c>
      <c r="C180" s="357">
        <v>263.95</v>
      </c>
      <c r="D180" s="28">
        <v>9270</v>
      </c>
      <c r="E180" s="357">
        <v>57.08</v>
      </c>
      <c r="F180" s="28">
        <v>14115</v>
      </c>
      <c r="G180" s="357">
        <v>86.92</v>
      </c>
      <c r="H180" s="28">
        <v>772</v>
      </c>
      <c r="I180" s="357">
        <v>4.75</v>
      </c>
      <c r="J180" s="28">
        <v>973</v>
      </c>
      <c r="K180" s="357">
        <v>5.99</v>
      </c>
      <c r="L180" s="28">
        <v>2631</v>
      </c>
      <c r="M180" s="357">
        <v>16.2</v>
      </c>
      <c r="N180" s="263" t="s">
        <v>681</v>
      </c>
      <c r="O180" s="263" t="s">
        <v>680</v>
      </c>
    </row>
    <row r="181" spans="1:15" ht="14.1" customHeight="1" x14ac:dyDescent="0.2">
      <c r="A181" s="9" t="s">
        <v>236</v>
      </c>
      <c r="B181" s="358">
        <v>41.64</v>
      </c>
      <c r="C181" s="358">
        <v>112.66</v>
      </c>
      <c r="D181" s="359">
        <v>62009</v>
      </c>
      <c r="E181" s="358">
        <v>63.13</v>
      </c>
      <c r="F181" s="359">
        <v>78226</v>
      </c>
      <c r="G181" s="358">
        <v>79.64</v>
      </c>
      <c r="H181" s="359">
        <v>7172</v>
      </c>
      <c r="I181" s="358">
        <v>7.3</v>
      </c>
      <c r="J181" s="359">
        <v>8998</v>
      </c>
      <c r="K181" s="358">
        <v>9.16</v>
      </c>
      <c r="L181" s="359">
        <v>20524</v>
      </c>
      <c r="M181" s="358">
        <v>20.89</v>
      </c>
      <c r="N181" s="358">
        <v>70.930000000000007</v>
      </c>
      <c r="O181" s="358">
        <v>74.989999999999995</v>
      </c>
    </row>
    <row r="182" spans="1:15" ht="11.1" customHeight="1" x14ac:dyDescent="0.2">
      <c r="A182" s="14" t="s">
        <v>124</v>
      </c>
      <c r="B182" s="357">
        <v>44.25</v>
      </c>
      <c r="C182" s="357">
        <v>155.31</v>
      </c>
      <c r="D182" s="28">
        <v>7759</v>
      </c>
      <c r="E182" s="357">
        <v>59.71</v>
      </c>
      <c r="F182" s="28">
        <v>10641</v>
      </c>
      <c r="G182" s="357">
        <v>81.89</v>
      </c>
      <c r="H182" s="28">
        <v>789</v>
      </c>
      <c r="I182" s="357">
        <v>6.07</v>
      </c>
      <c r="J182" s="28">
        <v>1086</v>
      </c>
      <c r="K182" s="357">
        <v>8.36</v>
      </c>
      <c r="L182" s="28">
        <v>2461</v>
      </c>
      <c r="M182" s="357">
        <v>18.940000000000001</v>
      </c>
      <c r="N182" s="263" t="s">
        <v>679</v>
      </c>
      <c r="O182" s="263" t="s">
        <v>678</v>
      </c>
    </row>
    <row r="183" spans="1:15" ht="11.1" customHeight="1" x14ac:dyDescent="0.2">
      <c r="A183" s="14" t="s">
        <v>125</v>
      </c>
      <c r="B183" s="357">
        <v>41.67</v>
      </c>
      <c r="C183" s="357">
        <v>121.73</v>
      </c>
      <c r="D183" s="28">
        <v>10724</v>
      </c>
      <c r="E183" s="357">
        <v>60.77</v>
      </c>
      <c r="F183" s="28">
        <v>14042</v>
      </c>
      <c r="G183" s="357">
        <v>79.569999999999993</v>
      </c>
      <c r="H183" s="28">
        <v>1288</v>
      </c>
      <c r="I183" s="357">
        <v>7.3</v>
      </c>
      <c r="J183" s="28">
        <v>1692</v>
      </c>
      <c r="K183" s="357">
        <v>9.59</v>
      </c>
      <c r="L183" s="28">
        <v>3410</v>
      </c>
      <c r="M183" s="357">
        <v>19.32</v>
      </c>
      <c r="N183" s="263" t="s">
        <v>677</v>
      </c>
      <c r="O183" s="263" t="s">
        <v>676</v>
      </c>
    </row>
    <row r="184" spans="1:15" ht="11.1" customHeight="1" x14ac:dyDescent="0.2">
      <c r="A184" s="14" t="s">
        <v>126</v>
      </c>
      <c r="B184" s="357">
        <v>40.659999999999997</v>
      </c>
      <c r="C184" s="357">
        <v>106.44</v>
      </c>
      <c r="D184" s="28">
        <v>13240</v>
      </c>
      <c r="E184" s="357">
        <v>65.03</v>
      </c>
      <c r="F184" s="28">
        <v>16251</v>
      </c>
      <c r="G184" s="357">
        <v>79.81</v>
      </c>
      <c r="H184" s="28">
        <v>1439</v>
      </c>
      <c r="I184" s="357">
        <v>7.07</v>
      </c>
      <c r="J184" s="28">
        <v>1831</v>
      </c>
      <c r="K184" s="357">
        <v>8.99</v>
      </c>
      <c r="L184" s="28">
        <v>4320</v>
      </c>
      <c r="M184" s="357">
        <v>21.22</v>
      </c>
      <c r="N184" s="263" t="s">
        <v>675</v>
      </c>
      <c r="O184" s="263" t="s">
        <v>674</v>
      </c>
    </row>
    <row r="185" spans="1:15" ht="11.1" customHeight="1" x14ac:dyDescent="0.2">
      <c r="A185" s="14" t="s">
        <v>127</v>
      </c>
      <c r="B185" s="357">
        <v>40.299999999999997</v>
      </c>
      <c r="C185" s="357">
        <v>101.76</v>
      </c>
      <c r="D185" s="28">
        <v>30286</v>
      </c>
      <c r="E185" s="357">
        <v>64.13</v>
      </c>
      <c r="F185" s="28">
        <v>37292</v>
      </c>
      <c r="G185" s="357">
        <v>78.959999999999994</v>
      </c>
      <c r="H185" s="28">
        <v>3656</v>
      </c>
      <c r="I185" s="357">
        <v>7.74</v>
      </c>
      <c r="J185" s="28">
        <v>4389</v>
      </c>
      <c r="K185" s="357">
        <v>9.2899999999999991</v>
      </c>
      <c r="L185" s="28">
        <v>10333</v>
      </c>
      <c r="M185" s="357">
        <v>21.88</v>
      </c>
      <c r="N185" s="263" t="s">
        <v>673</v>
      </c>
      <c r="O185" s="263" t="s">
        <v>672</v>
      </c>
    </row>
    <row r="186" spans="1:15" ht="14.1" customHeight="1" x14ac:dyDescent="0.2">
      <c r="A186" s="9" t="s">
        <v>237</v>
      </c>
      <c r="B186" s="358">
        <v>44.19</v>
      </c>
      <c r="C186" s="358">
        <v>149.47</v>
      </c>
      <c r="D186" s="359">
        <v>63986</v>
      </c>
      <c r="E186" s="358">
        <v>63.9</v>
      </c>
      <c r="F186" s="359">
        <v>83551</v>
      </c>
      <c r="G186" s="358">
        <v>83.44</v>
      </c>
      <c r="H186" s="359">
        <v>5631</v>
      </c>
      <c r="I186" s="358">
        <v>5.62</v>
      </c>
      <c r="J186" s="359">
        <v>7631</v>
      </c>
      <c r="K186" s="358">
        <v>7.62</v>
      </c>
      <c r="L186" s="359">
        <v>20591</v>
      </c>
      <c r="M186" s="358">
        <v>20.56</v>
      </c>
      <c r="N186" s="358">
        <v>71.709999999999994</v>
      </c>
      <c r="O186" s="358">
        <v>75.66</v>
      </c>
    </row>
    <row r="187" spans="1:15" ht="11.1" customHeight="1" x14ac:dyDescent="0.2">
      <c r="A187" s="14" t="s">
        <v>128</v>
      </c>
      <c r="B187" s="357">
        <v>48.03</v>
      </c>
      <c r="C187" s="357">
        <v>231.09</v>
      </c>
      <c r="D187" s="28">
        <v>8083</v>
      </c>
      <c r="E187" s="357">
        <v>56.83</v>
      </c>
      <c r="F187" s="28">
        <v>12240</v>
      </c>
      <c r="G187" s="357">
        <v>86.06</v>
      </c>
      <c r="H187" s="28">
        <v>666</v>
      </c>
      <c r="I187" s="357">
        <v>4.68</v>
      </c>
      <c r="J187" s="28">
        <v>923</v>
      </c>
      <c r="K187" s="357">
        <v>6.49</v>
      </c>
      <c r="L187" s="28">
        <v>2431</v>
      </c>
      <c r="M187" s="357">
        <v>17.09</v>
      </c>
      <c r="N187" s="263" t="s">
        <v>671</v>
      </c>
      <c r="O187" s="263" t="s">
        <v>670</v>
      </c>
    </row>
    <row r="188" spans="1:15" ht="11.1" customHeight="1" x14ac:dyDescent="0.2">
      <c r="A188" s="14" t="s">
        <v>129</v>
      </c>
      <c r="B188" s="357">
        <v>45.09</v>
      </c>
      <c r="C188" s="357">
        <v>167.4</v>
      </c>
      <c r="D188" s="28">
        <v>8133</v>
      </c>
      <c r="E188" s="357">
        <v>60.83</v>
      </c>
      <c r="F188" s="28">
        <v>11166</v>
      </c>
      <c r="G188" s="357">
        <v>83.52</v>
      </c>
      <c r="H188" s="28">
        <v>750</v>
      </c>
      <c r="I188" s="357">
        <v>5.61</v>
      </c>
      <c r="J188" s="28">
        <v>981</v>
      </c>
      <c r="K188" s="357">
        <v>7.34</v>
      </c>
      <c r="L188" s="28">
        <v>2565</v>
      </c>
      <c r="M188" s="357">
        <v>19.190000000000001</v>
      </c>
      <c r="N188" s="263" t="s">
        <v>669</v>
      </c>
      <c r="O188" s="263" t="s">
        <v>668</v>
      </c>
    </row>
    <row r="189" spans="1:15" ht="11.1" customHeight="1" x14ac:dyDescent="0.2">
      <c r="A189" s="14" t="s">
        <v>130</v>
      </c>
      <c r="B189" s="357">
        <v>44.37</v>
      </c>
      <c r="C189" s="357">
        <v>162.56</v>
      </c>
      <c r="D189" s="28">
        <v>7019</v>
      </c>
      <c r="E189" s="357">
        <v>64.02</v>
      </c>
      <c r="F189" s="28">
        <v>9206</v>
      </c>
      <c r="G189" s="357">
        <v>83.97</v>
      </c>
      <c r="H189" s="28">
        <v>596</v>
      </c>
      <c r="I189" s="357">
        <v>5.44</v>
      </c>
      <c r="J189" s="28">
        <v>801</v>
      </c>
      <c r="K189" s="357">
        <v>7.31</v>
      </c>
      <c r="L189" s="28">
        <v>2150</v>
      </c>
      <c r="M189" s="357">
        <v>19.61</v>
      </c>
      <c r="N189" s="263" t="s">
        <v>667</v>
      </c>
      <c r="O189" s="263" t="s">
        <v>666</v>
      </c>
    </row>
    <row r="190" spans="1:15" ht="11.1" customHeight="1" x14ac:dyDescent="0.2">
      <c r="A190" s="14" t="s">
        <v>131</v>
      </c>
      <c r="B190" s="357">
        <v>42.42</v>
      </c>
      <c r="C190" s="357">
        <v>128.30000000000001</v>
      </c>
      <c r="D190" s="28">
        <v>40751</v>
      </c>
      <c r="E190" s="357">
        <v>66.180000000000007</v>
      </c>
      <c r="F190" s="28">
        <v>50939</v>
      </c>
      <c r="G190" s="357">
        <v>82.72</v>
      </c>
      <c r="H190" s="28">
        <v>3619</v>
      </c>
      <c r="I190" s="357">
        <v>5.88</v>
      </c>
      <c r="J190" s="28">
        <v>4926</v>
      </c>
      <c r="K190" s="357">
        <v>8</v>
      </c>
      <c r="L190" s="28">
        <v>13445</v>
      </c>
      <c r="M190" s="357">
        <v>21.83</v>
      </c>
      <c r="N190" s="263" t="s">
        <v>665</v>
      </c>
      <c r="O190" s="263" t="s">
        <v>664</v>
      </c>
    </row>
    <row r="191" spans="1:15" ht="14.1" customHeight="1" x14ac:dyDescent="0.2">
      <c r="A191" s="9" t="s">
        <v>238</v>
      </c>
      <c r="B191" s="358">
        <v>40.71</v>
      </c>
      <c r="C191" s="358">
        <v>101.82</v>
      </c>
      <c r="D191" s="359">
        <v>152540</v>
      </c>
      <c r="E191" s="358">
        <v>65.180000000000007</v>
      </c>
      <c r="F191" s="359">
        <v>186672</v>
      </c>
      <c r="G191" s="358">
        <v>79.77</v>
      </c>
      <c r="H191" s="359">
        <v>17238</v>
      </c>
      <c r="I191" s="358">
        <v>7.37</v>
      </c>
      <c r="J191" s="359">
        <v>21451</v>
      </c>
      <c r="K191" s="358">
        <v>9.17</v>
      </c>
      <c r="L191" s="359">
        <v>51980</v>
      </c>
      <c r="M191" s="358">
        <v>22.21</v>
      </c>
      <c r="N191" s="358">
        <v>69.92</v>
      </c>
      <c r="O191" s="358">
        <v>74.319999999999993</v>
      </c>
    </row>
    <row r="192" spans="1:15" ht="11.1" customHeight="1" x14ac:dyDescent="0.2">
      <c r="A192" s="14" t="s">
        <v>132</v>
      </c>
      <c r="B192" s="357">
        <v>42.37</v>
      </c>
      <c r="C192" s="357">
        <v>132.22</v>
      </c>
      <c r="D192" s="28">
        <v>7017</v>
      </c>
      <c r="E192" s="357">
        <v>56.95</v>
      </c>
      <c r="F192" s="28">
        <v>9702</v>
      </c>
      <c r="G192" s="357">
        <v>78.739999999999995</v>
      </c>
      <c r="H192" s="28">
        <v>1039</v>
      </c>
      <c r="I192" s="357">
        <v>8.43</v>
      </c>
      <c r="J192" s="28">
        <v>1172</v>
      </c>
      <c r="K192" s="357">
        <v>9.51</v>
      </c>
      <c r="L192" s="28">
        <v>2233</v>
      </c>
      <c r="M192" s="357">
        <v>18.12</v>
      </c>
      <c r="N192" s="263" t="s">
        <v>663</v>
      </c>
      <c r="O192" s="263" t="s">
        <v>662</v>
      </c>
    </row>
    <row r="193" spans="1:15" ht="11.1" customHeight="1" x14ac:dyDescent="0.2">
      <c r="A193" s="14" t="s">
        <v>133</v>
      </c>
      <c r="B193" s="357">
        <v>40.36</v>
      </c>
      <c r="C193" s="357">
        <v>102.94</v>
      </c>
      <c r="D193" s="28">
        <v>21019</v>
      </c>
      <c r="E193" s="357">
        <v>65.349999999999994</v>
      </c>
      <c r="F193" s="28">
        <v>25732</v>
      </c>
      <c r="G193" s="357">
        <v>80</v>
      </c>
      <c r="H193" s="28">
        <v>2277</v>
      </c>
      <c r="I193" s="357">
        <v>7.08</v>
      </c>
      <c r="J193" s="28">
        <v>2961</v>
      </c>
      <c r="K193" s="357">
        <v>9.2100000000000009</v>
      </c>
      <c r="L193" s="28">
        <v>7088</v>
      </c>
      <c r="M193" s="357">
        <v>22.04</v>
      </c>
      <c r="N193" s="263" t="s">
        <v>661</v>
      </c>
      <c r="O193" s="263" t="s">
        <v>660</v>
      </c>
    </row>
    <row r="194" spans="1:15" ht="11.1" customHeight="1" x14ac:dyDescent="0.2">
      <c r="A194" s="14" t="s">
        <v>134</v>
      </c>
      <c r="B194" s="357">
        <v>40.11</v>
      </c>
      <c r="C194" s="357">
        <v>99.76</v>
      </c>
      <c r="D194" s="28">
        <v>15349</v>
      </c>
      <c r="E194" s="357">
        <v>63.94</v>
      </c>
      <c r="F194" s="28">
        <v>18842</v>
      </c>
      <c r="G194" s="357">
        <v>78.489999999999995</v>
      </c>
      <c r="H194" s="28">
        <v>1797</v>
      </c>
      <c r="I194" s="357">
        <v>7.49</v>
      </c>
      <c r="J194" s="28">
        <v>2408</v>
      </c>
      <c r="K194" s="357">
        <v>10.029999999999999</v>
      </c>
      <c r="L194" s="28">
        <v>5120</v>
      </c>
      <c r="M194" s="357">
        <v>21.33</v>
      </c>
      <c r="N194" s="263" t="s">
        <v>659</v>
      </c>
      <c r="O194" s="263" t="s">
        <v>658</v>
      </c>
    </row>
    <row r="195" spans="1:15" ht="11.1" customHeight="1" x14ac:dyDescent="0.2">
      <c r="A195" s="14" t="s">
        <v>135</v>
      </c>
      <c r="B195" s="357">
        <v>39.89</v>
      </c>
      <c r="C195" s="357">
        <v>97.57</v>
      </c>
      <c r="D195" s="28">
        <v>101664</v>
      </c>
      <c r="E195" s="357">
        <v>66.41</v>
      </c>
      <c r="F195" s="28">
        <v>122452</v>
      </c>
      <c r="G195" s="357">
        <v>79.989999999999995</v>
      </c>
      <c r="H195" s="28">
        <v>11312</v>
      </c>
      <c r="I195" s="357">
        <v>7.39</v>
      </c>
      <c r="J195" s="28">
        <v>13714</v>
      </c>
      <c r="K195" s="357">
        <v>8.9600000000000009</v>
      </c>
      <c r="L195" s="28">
        <v>35061</v>
      </c>
      <c r="M195" s="357">
        <v>22.9</v>
      </c>
      <c r="N195" s="263" t="s">
        <v>657</v>
      </c>
      <c r="O195" s="263" t="s">
        <v>656</v>
      </c>
    </row>
    <row r="196" spans="1:15" ht="11.1" customHeight="1" x14ac:dyDescent="0.2">
      <c r="A196" s="14" t="s">
        <v>136</v>
      </c>
      <c r="B196" s="357">
        <v>39.78</v>
      </c>
      <c r="C196" s="357">
        <v>99.28</v>
      </c>
      <c r="D196" s="28">
        <v>6469</v>
      </c>
      <c r="E196" s="357">
        <v>62.19</v>
      </c>
      <c r="F196" s="28">
        <v>8122</v>
      </c>
      <c r="G196" s="357">
        <v>78.08</v>
      </c>
      <c r="H196" s="28">
        <v>727</v>
      </c>
      <c r="I196" s="357">
        <v>6.99</v>
      </c>
      <c r="J196" s="28">
        <v>1094</v>
      </c>
      <c r="K196" s="357">
        <v>10.52</v>
      </c>
      <c r="L196" s="28">
        <v>2226</v>
      </c>
      <c r="M196" s="357">
        <v>21.4</v>
      </c>
      <c r="N196" s="263" t="s">
        <v>655</v>
      </c>
      <c r="O196" s="263" t="s">
        <v>654</v>
      </c>
    </row>
    <row r="197" spans="1:15" ht="11.1" customHeight="1" x14ac:dyDescent="0.2">
      <c r="A197" s="14" t="s">
        <v>137</v>
      </c>
      <c r="B197" s="357">
        <v>52.5</v>
      </c>
      <c r="C197" s="357">
        <v>378.17</v>
      </c>
      <c r="D197" s="28">
        <v>1022</v>
      </c>
      <c r="E197" s="357">
        <v>50.07</v>
      </c>
      <c r="F197" s="28">
        <v>1822</v>
      </c>
      <c r="G197" s="357">
        <v>89.27</v>
      </c>
      <c r="H197" s="28">
        <v>86</v>
      </c>
      <c r="I197" s="357">
        <v>4.21</v>
      </c>
      <c r="J197" s="28">
        <v>102</v>
      </c>
      <c r="K197" s="357">
        <v>5</v>
      </c>
      <c r="L197" s="28">
        <v>252</v>
      </c>
      <c r="M197" s="357">
        <v>12.35</v>
      </c>
      <c r="N197" s="263" t="s">
        <v>653</v>
      </c>
      <c r="O197" s="263" t="s">
        <v>652</v>
      </c>
    </row>
    <row r="198" spans="1:15" ht="14.1" customHeight="1" x14ac:dyDescent="0.2">
      <c r="A198" s="9" t="s">
        <v>239</v>
      </c>
      <c r="B198" s="358">
        <v>36.15</v>
      </c>
      <c r="C198" s="358">
        <v>58.89</v>
      </c>
      <c r="D198" s="359">
        <v>148944</v>
      </c>
      <c r="E198" s="358">
        <v>64.87</v>
      </c>
      <c r="F198" s="359">
        <v>168633</v>
      </c>
      <c r="G198" s="358">
        <v>73.45</v>
      </c>
      <c r="H198" s="359">
        <v>22958</v>
      </c>
      <c r="I198" s="358">
        <v>10</v>
      </c>
      <c r="J198" s="359">
        <v>27215</v>
      </c>
      <c r="K198" s="358">
        <v>11.85</v>
      </c>
      <c r="L198" s="359">
        <v>54629</v>
      </c>
      <c r="M198" s="358">
        <v>23.79</v>
      </c>
      <c r="N198" s="358">
        <v>69.819999999999993</v>
      </c>
      <c r="O198" s="358">
        <v>74.84</v>
      </c>
    </row>
    <row r="199" spans="1:15" ht="11.1" customHeight="1" x14ac:dyDescent="0.2">
      <c r="A199" s="14" t="s">
        <v>138</v>
      </c>
      <c r="B199" s="357">
        <v>42.78</v>
      </c>
      <c r="C199" s="357">
        <v>134.86000000000001</v>
      </c>
      <c r="D199" s="28">
        <v>5551</v>
      </c>
      <c r="E199" s="357">
        <v>61.86</v>
      </c>
      <c r="F199" s="28">
        <v>7285</v>
      </c>
      <c r="G199" s="357">
        <v>81.19</v>
      </c>
      <c r="H199" s="28">
        <v>592</v>
      </c>
      <c r="I199" s="357">
        <v>6.6</v>
      </c>
      <c r="J199" s="28">
        <v>783</v>
      </c>
      <c r="K199" s="357">
        <v>8.73</v>
      </c>
      <c r="L199" s="28">
        <v>1706</v>
      </c>
      <c r="M199" s="357">
        <v>19.010000000000002</v>
      </c>
      <c r="N199" s="263" t="s">
        <v>651</v>
      </c>
      <c r="O199" s="263" t="s">
        <v>650</v>
      </c>
    </row>
    <row r="200" spans="1:15" ht="11.1" customHeight="1" x14ac:dyDescent="0.2">
      <c r="A200" s="14" t="s">
        <v>139</v>
      </c>
      <c r="B200" s="357">
        <v>31.57</v>
      </c>
      <c r="C200" s="357">
        <v>38.869999999999997</v>
      </c>
      <c r="D200" s="28">
        <v>28302</v>
      </c>
      <c r="E200" s="357">
        <v>62.74</v>
      </c>
      <c r="F200" s="28">
        <v>30370</v>
      </c>
      <c r="G200" s="357">
        <v>67.33</v>
      </c>
      <c r="H200" s="28">
        <v>5204</v>
      </c>
      <c r="I200" s="357">
        <v>11.54</v>
      </c>
      <c r="J200" s="28">
        <v>6987</v>
      </c>
      <c r="K200" s="357">
        <v>15.49</v>
      </c>
      <c r="L200" s="28">
        <v>11273</v>
      </c>
      <c r="M200" s="357">
        <v>24.99</v>
      </c>
      <c r="N200" s="263" t="s">
        <v>649</v>
      </c>
      <c r="O200" s="263" t="s">
        <v>648</v>
      </c>
    </row>
    <row r="201" spans="1:15" ht="11.1" customHeight="1" x14ac:dyDescent="0.2">
      <c r="A201" s="14" t="s">
        <v>140</v>
      </c>
      <c r="B201" s="357">
        <v>40.61</v>
      </c>
      <c r="C201" s="357">
        <v>105.89</v>
      </c>
      <c r="D201" s="28">
        <v>15185</v>
      </c>
      <c r="E201" s="357">
        <v>66.39</v>
      </c>
      <c r="F201" s="28">
        <v>18535</v>
      </c>
      <c r="G201" s="357">
        <v>81.040000000000006</v>
      </c>
      <c r="H201" s="28">
        <v>1600</v>
      </c>
      <c r="I201" s="357">
        <v>7</v>
      </c>
      <c r="J201" s="28">
        <v>1926</v>
      </c>
      <c r="K201" s="357">
        <v>8.42</v>
      </c>
      <c r="L201" s="28">
        <v>5125</v>
      </c>
      <c r="M201" s="357">
        <v>22.41</v>
      </c>
      <c r="N201" s="263" t="s">
        <v>647</v>
      </c>
      <c r="O201" s="263" t="s">
        <v>646</v>
      </c>
    </row>
    <row r="202" spans="1:15" ht="11.1" customHeight="1" x14ac:dyDescent="0.2">
      <c r="A202" s="14" t="s">
        <v>141</v>
      </c>
      <c r="B202" s="357">
        <v>37.75</v>
      </c>
      <c r="C202" s="357">
        <v>73.94</v>
      </c>
      <c r="D202" s="28">
        <v>59311</v>
      </c>
      <c r="E202" s="357">
        <v>68.040000000000006</v>
      </c>
      <c r="F202" s="28">
        <v>67845</v>
      </c>
      <c r="G202" s="357">
        <v>77.83</v>
      </c>
      <c r="H202" s="28">
        <v>7138</v>
      </c>
      <c r="I202" s="357">
        <v>8.19</v>
      </c>
      <c r="J202" s="28">
        <v>8592</v>
      </c>
      <c r="K202" s="357">
        <v>9.86</v>
      </c>
      <c r="L202" s="28">
        <v>20972</v>
      </c>
      <c r="M202" s="357">
        <v>24.06</v>
      </c>
      <c r="N202" s="263" t="s">
        <v>645</v>
      </c>
      <c r="O202" s="263" t="s">
        <v>644</v>
      </c>
    </row>
    <row r="203" spans="1:15" ht="11.1" customHeight="1" x14ac:dyDescent="0.2">
      <c r="A203" s="14" t="s">
        <v>142</v>
      </c>
      <c r="B203" s="357">
        <v>27.82</v>
      </c>
      <c r="C203" s="357">
        <v>25.09</v>
      </c>
      <c r="D203" s="28">
        <v>22771</v>
      </c>
      <c r="E203" s="357">
        <v>59.32</v>
      </c>
      <c r="F203" s="28">
        <v>23293</v>
      </c>
      <c r="G203" s="357">
        <v>60.68</v>
      </c>
      <c r="H203" s="28">
        <v>6340</v>
      </c>
      <c r="I203" s="357">
        <v>16.52</v>
      </c>
      <c r="J203" s="28">
        <v>6313</v>
      </c>
      <c r="K203" s="357">
        <v>16.45</v>
      </c>
      <c r="L203" s="28">
        <v>9456</v>
      </c>
      <c r="M203" s="357">
        <v>24.63</v>
      </c>
      <c r="N203" s="263" t="s">
        <v>643</v>
      </c>
      <c r="O203" s="263" t="s">
        <v>642</v>
      </c>
    </row>
    <row r="204" spans="1:15" ht="11.1" customHeight="1" x14ac:dyDescent="0.2">
      <c r="A204" s="14" t="s">
        <v>143</v>
      </c>
      <c r="B204" s="357">
        <v>39.08</v>
      </c>
      <c r="C204" s="357">
        <v>86.88</v>
      </c>
      <c r="D204" s="28">
        <v>14098</v>
      </c>
      <c r="E204" s="357">
        <v>66.349999999999994</v>
      </c>
      <c r="F204" s="28">
        <v>16839</v>
      </c>
      <c r="G204" s="357">
        <v>79.25</v>
      </c>
      <c r="H204" s="28">
        <v>1683</v>
      </c>
      <c r="I204" s="357">
        <v>7.92</v>
      </c>
      <c r="J204" s="28">
        <v>1974</v>
      </c>
      <c r="K204" s="357">
        <v>9.2899999999999991</v>
      </c>
      <c r="L204" s="28">
        <v>4912</v>
      </c>
      <c r="M204" s="357">
        <v>23.12</v>
      </c>
      <c r="N204" s="263" t="s">
        <v>641</v>
      </c>
      <c r="O204" s="263" t="s">
        <v>640</v>
      </c>
    </row>
    <row r="205" spans="1:15" ht="11.1" customHeight="1" x14ac:dyDescent="0.2">
      <c r="A205" s="14" t="s">
        <v>144</v>
      </c>
      <c r="B205" s="357">
        <v>39</v>
      </c>
      <c r="C205" s="357">
        <v>83.32</v>
      </c>
      <c r="D205" s="28">
        <v>3726</v>
      </c>
      <c r="E205" s="357">
        <v>63.83</v>
      </c>
      <c r="F205" s="28">
        <v>4466</v>
      </c>
      <c r="G205" s="357">
        <v>76.510000000000005</v>
      </c>
      <c r="H205" s="28">
        <v>401</v>
      </c>
      <c r="I205" s="357">
        <v>6.87</v>
      </c>
      <c r="J205" s="28">
        <v>640</v>
      </c>
      <c r="K205" s="357">
        <v>10.96</v>
      </c>
      <c r="L205" s="28">
        <v>1185</v>
      </c>
      <c r="M205" s="357">
        <v>20.3</v>
      </c>
      <c r="N205" s="263" t="s">
        <v>639</v>
      </c>
      <c r="O205" s="263" t="s">
        <v>638</v>
      </c>
    </row>
    <row r="206" spans="1:15" s="28" customFormat="1" ht="9" customHeight="1" x14ac:dyDescent="0.15">
      <c r="A206" s="356"/>
      <c r="B206" s="355"/>
      <c r="C206" s="354"/>
      <c r="D206" s="353"/>
      <c r="E206" s="354"/>
      <c r="F206" s="353"/>
      <c r="G206" s="354"/>
      <c r="H206" s="353"/>
      <c r="I206" s="354"/>
      <c r="J206" s="353"/>
      <c r="K206" s="354"/>
      <c r="L206" s="353"/>
      <c r="N206" s="187"/>
      <c r="O206" s="187"/>
    </row>
    <row r="207" spans="1:15" s="28" customFormat="1" ht="12" customHeight="1" x14ac:dyDescent="0.15">
      <c r="A207" s="29" t="s">
        <v>637</v>
      </c>
      <c r="B207" s="355"/>
      <c r="C207" s="354"/>
      <c r="D207" s="353"/>
      <c r="E207" s="354"/>
      <c r="F207" s="353"/>
      <c r="G207" s="354"/>
      <c r="H207" s="353"/>
      <c r="I207" s="354"/>
      <c r="J207" s="353"/>
      <c r="K207" s="354"/>
      <c r="L207" s="353"/>
      <c r="N207" s="187"/>
      <c r="O207" s="187"/>
    </row>
    <row r="208" spans="1:15" x14ac:dyDescent="0.2">
      <c r="B208" s="148"/>
      <c r="C208" s="352"/>
      <c r="D208" s="148"/>
      <c r="E208" s="148"/>
      <c r="F208" s="351"/>
      <c r="G208" s="28"/>
      <c r="H208" s="28"/>
      <c r="I208" s="28"/>
      <c r="J208" s="28"/>
      <c r="K208" s="28"/>
      <c r="L208" s="28"/>
      <c r="N208" s="187"/>
      <c r="O208" s="187"/>
    </row>
    <row r="209" spans="2:15" x14ac:dyDescent="0.2">
      <c r="B209" s="27"/>
      <c r="C209" s="350"/>
      <c r="D209" s="27"/>
      <c r="E209" s="27"/>
      <c r="F209" s="162"/>
      <c r="G209" s="28"/>
      <c r="H209" s="28"/>
      <c r="I209" s="28"/>
      <c r="J209" s="28"/>
      <c r="K209" s="28"/>
      <c r="L209" s="28"/>
      <c r="N209" s="187"/>
      <c r="O209" s="187"/>
    </row>
    <row r="210" spans="2:15" x14ac:dyDescent="0.2">
      <c r="N210" s="28"/>
      <c r="O210" s="28"/>
    </row>
    <row r="211" spans="2:15" x14ac:dyDescent="0.2">
      <c r="N211" s="28"/>
      <c r="O211" s="28"/>
    </row>
  </sheetData>
  <mergeCells count="10">
    <mergeCell ref="A1:O1"/>
    <mergeCell ref="B3:C4"/>
    <mergeCell ref="A3:A5"/>
    <mergeCell ref="N3:O4"/>
    <mergeCell ref="D3:M3"/>
    <mergeCell ref="D4:E4"/>
    <mergeCell ref="F4:G4"/>
    <mergeCell ref="H4:I4"/>
    <mergeCell ref="J4:K4"/>
    <mergeCell ref="L4:M4"/>
  </mergeCells>
  <printOptions horizontalCentered="1"/>
  <pageMargins left="0.57086614173228345" right="0.57086614173228345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3" manualBreakCount="3">
    <brk id="54" max="16383" man="1"/>
    <brk id="102" max="16383" man="1"/>
    <brk id="154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"/>
  <sheetViews>
    <sheetView zoomScaleNormal="100" zoomScaleSheetLayoutView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sqref="A1:G1"/>
    </sheetView>
  </sheetViews>
  <sheetFormatPr defaultRowHeight="11.25" x14ac:dyDescent="0.2"/>
  <cols>
    <col min="1" max="1" width="23.7109375" style="1" customWidth="1"/>
    <col min="2" max="3" width="9.7109375" style="1" customWidth="1"/>
    <col min="4" max="4" width="14.140625" style="1" customWidth="1"/>
    <col min="5" max="5" width="11.42578125" style="1" customWidth="1"/>
    <col min="6" max="6" width="9.7109375" style="1" customWidth="1"/>
    <col min="7" max="7" width="11.42578125" style="1" customWidth="1"/>
    <col min="8" max="16384" width="9.140625" style="1"/>
  </cols>
  <sheetData>
    <row r="1" spans="1:7" s="146" customFormat="1" ht="12" customHeight="1" x14ac:dyDescent="0.2">
      <c r="A1" s="935" t="s">
        <v>944</v>
      </c>
      <c r="B1" s="935"/>
      <c r="C1" s="935"/>
      <c r="D1" s="935"/>
      <c r="E1" s="935"/>
      <c r="F1" s="935"/>
      <c r="G1" s="935"/>
    </row>
    <row r="2" spans="1:7" s="17" customFormat="1" ht="12" customHeight="1" x14ac:dyDescent="0.2">
      <c r="A2" s="936" t="s">
        <v>943</v>
      </c>
      <c r="B2" s="935"/>
      <c r="C2" s="935"/>
      <c r="D2" s="935"/>
      <c r="E2" s="935"/>
      <c r="F2" s="935"/>
      <c r="G2" s="935"/>
    </row>
    <row r="3" spans="1:7" ht="9.9499999999999993" customHeight="1" thickBot="1" x14ac:dyDescent="0.25"/>
    <row r="4" spans="1:7" ht="23.1" customHeight="1" x14ac:dyDescent="0.2">
      <c r="A4" s="855" t="s">
        <v>274</v>
      </c>
      <c r="B4" s="840" t="s">
        <v>942</v>
      </c>
      <c r="C4" s="841"/>
      <c r="D4" s="836" t="s">
        <v>941</v>
      </c>
      <c r="E4" s="836" t="s">
        <v>940</v>
      </c>
      <c r="F4" s="840" t="s">
        <v>939</v>
      </c>
      <c r="G4" s="868"/>
    </row>
    <row r="5" spans="1:7" ht="15.95" customHeight="1" x14ac:dyDescent="0.2">
      <c r="A5" s="933"/>
      <c r="B5" s="852" t="s">
        <v>176</v>
      </c>
      <c r="C5" s="852" t="s">
        <v>938</v>
      </c>
      <c r="D5" s="848"/>
      <c r="E5" s="848"/>
      <c r="F5" s="852" t="s">
        <v>176</v>
      </c>
      <c r="G5" s="937" t="s">
        <v>937</v>
      </c>
    </row>
    <row r="6" spans="1:7" ht="15.95" customHeight="1" x14ac:dyDescent="0.2">
      <c r="A6" s="933"/>
      <c r="B6" s="848"/>
      <c r="C6" s="848"/>
      <c r="D6" s="848"/>
      <c r="E6" s="848"/>
      <c r="F6" s="848"/>
      <c r="G6" s="858"/>
    </row>
    <row r="7" spans="1:7" ht="15.95" customHeight="1" x14ac:dyDescent="0.2">
      <c r="A7" s="933"/>
      <c r="B7" s="848"/>
      <c r="C7" s="848"/>
      <c r="D7" s="848"/>
      <c r="E7" s="848"/>
      <c r="F7" s="848"/>
      <c r="G7" s="858"/>
    </row>
    <row r="8" spans="1:7" ht="15.95" customHeight="1" x14ac:dyDescent="0.2">
      <c r="A8" s="934"/>
      <c r="B8" s="837"/>
      <c r="C8" s="837"/>
      <c r="D8" s="837"/>
      <c r="E8" s="837"/>
      <c r="F8" s="837"/>
      <c r="G8" s="845"/>
    </row>
    <row r="9" spans="1:7" ht="18" customHeight="1" x14ac:dyDescent="0.2">
      <c r="A9" s="145" t="s">
        <v>1</v>
      </c>
      <c r="B9" s="51">
        <v>2025627.0249999999</v>
      </c>
      <c r="C9" s="94">
        <v>43.09318691230704</v>
      </c>
      <c r="D9" s="373">
        <v>1471750.0250000001</v>
      </c>
      <c r="E9" s="388">
        <v>553877</v>
      </c>
      <c r="F9" s="51">
        <v>273.74150129345082</v>
      </c>
      <c r="G9" s="51">
        <v>198.57469113490006</v>
      </c>
    </row>
    <row r="10" spans="1:7" ht="9.9499999999999993" customHeight="1" x14ac:dyDescent="0.2">
      <c r="A10" s="9" t="s">
        <v>210</v>
      </c>
      <c r="B10" s="51">
        <v>1497531.2149999999</v>
      </c>
      <c r="C10" s="94">
        <v>43.169787952753644</v>
      </c>
      <c r="D10" s="373">
        <v>1090808.2150000001</v>
      </c>
      <c r="E10" s="388">
        <v>406723</v>
      </c>
      <c r="F10" s="51">
        <v>277.45724926238279</v>
      </c>
      <c r="G10" s="51">
        <v>201.66649349756173</v>
      </c>
    </row>
    <row r="11" spans="1:7" ht="9.9499999999999993" customHeight="1" x14ac:dyDescent="0.2">
      <c r="A11" s="9" t="s">
        <v>211</v>
      </c>
      <c r="B11" s="51">
        <v>528095.81000000006</v>
      </c>
      <c r="C11" s="94">
        <v>42.875967902047748</v>
      </c>
      <c r="D11" s="373">
        <v>380941.81</v>
      </c>
      <c r="E11" s="388">
        <v>147154</v>
      </c>
      <c r="F11" s="51">
        <v>263.70535174807929</v>
      </c>
      <c r="G11" s="51">
        <v>190.22380427824257</v>
      </c>
    </row>
    <row r="12" spans="1:7" ht="18" customHeight="1" x14ac:dyDescent="0.2">
      <c r="A12" s="9" t="s">
        <v>212</v>
      </c>
      <c r="B12" s="51">
        <v>623769.61</v>
      </c>
      <c r="C12" s="94">
        <v>45.972298975365021</v>
      </c>
      <c r="D12" s="373">
        <v>465043.61</v>
      </c>
      <c r="E12" s="388">
        <v>158726</v>
      </c>
      <c r="F12" s="51">
        <v>389.16013927595714</v>
      </c>
      <c r="G12" s="51">
        <v>290.13346135441566</v>
      </c>
    </row>
    <row r="13" spans="1:7" ht="9.9499999999999993" customHeight="1" x14ac:dyDescent="0.2">
      <c r="A13" s="14" t="s">
        <v>177</v>
      </c>
      <c r="B13" s="371">
        <v>4402.203931842253</v>
      </c>
      <c r="C13" s="90">
        <v>39.3653223631988</v>
      </c>
      <c r="D13" s="169">
        <v>1481.203931842253</v>
      </c>
      <c r="E13" s="387">
        <v>2921</v>
      </c>
      <c r="F13" s="371">
        <v>175.71564011664282</v>
      </c>
      <c r="G13" s="371">
        <v>59.12281690185818</v>
      </c>
    </row>
    <row r="14" spans="1:7" ht="9.9499999999999993" customHeight="1" x14ac:dyDescent="0.2">
      <c r="A14" s="14" t="s">
        <v>178</v>
      </c>
      <c r="B14" s="371">
        <v>41109.566756380707</v>
      </c>
      <c r="C14" s="90">
        <v>45.676340095049675</v>
      </c>
      <c r="D14" s="169">
        <v>32509.0667563807</v>
      </c>
      <c r="E14" s="387">
        <v>8600.5</v>
      </c>
      <c r="F14" s="371">
        <v>267.18640042883322</v>
      </c>
      <c r="G14" s="371">
        <v>211.28854457192335</v>
      </c>
    </row>
    <row r="15" spans="1:7" ht="9.9499999999999993" customHeight="1" x14ac:dyDescent="0.2">
      <c r="A15" s="14" t="s">
        <v>179</v>
      </c>
      <c r="B15" s="371">
        <v>40589.628272277943</v>
      </c>
      <c r="C15" s="90">
        <v>47.197094761848938</v>
      </c>
      <c r="D15" s="169">
        <v>31276.128272277943</v>
      </c>
      <c r="E15" s="387">
        <v>9313.5</v>
      </c>
      <c r="F15" s="371">
        <v>724.12945377192909</v>
      </c>
      <c r="G15" s="371">
        <v>557.97420784396809</v>
      </c>
    </row>
    <row r="16" spans="1:7" ht="9.9499999999999993" customHeight="1" x14ac:dyDescent="0.2">
      <c r="A16" s="14" t="s">
        <v>180</v>
      </c>
      <c r="B16" s="371">
        <v>12397.008053807655</v>
      </c>
      <c r="C16" s="90">
        <v>46.045992942598296</v>
      </c>
      <c r="D16" s="169">
        <v>5550.5080538076554</v>
      </c>
      <c r="E16" s="387">
        <v>6846.5</v>
      </c>
      <c r="F16" s="371">
        <v>156.62082364291504</v>
      </c>
      <c r="G16" s="371">
        <v>70.123786259619422</v>
      </c>
    </row>
    <row r="17" spans="1:7" ht="9.9499999999999993" customHeight="1" x14ac:dyDescent="0.2">
      <c r="A17" s="14" t="s">
        <v>181</v>
      </c>
      <c r="B17" s="371">
        <v>40444.56672502232</v>
      </c>
      <c r="C17" s="90">
        <v>44.135713202611051</v>
      </c>
      <c r="D17" s="169">
        <v>30279.066725022327</v>
      </c>
      <c r="E17" s="387">
        <v>10165.5</v>
      </c>
      <c r="F17" s="371">
        <v>291.5407002603842</v>
      </c>
      <c r="G17" s="371">
        <v>218.26368857556443</v>
      </c>
    </row>
    <row r="18" spans="1:7" ht="9.9499999999999993" customHeight="1" x14ac:dyDescent="0.2">
      <c r="A18" s="14" t="s">
        <v>182</v>
      </c>
      <c r="B18" s="371">
        <v>52770.063173426373</v>
      </c>
      <c r="C18" s="90">
        <v>49.047582060981668</v>
      </c>
      <c r="D18" s="169">
        <v>38647.563173426366</v>
      </c>
      <c r="E18" s="387">
        <v>14122.5</v>
      </c>
      <c r="F18" s="371">
        <v>338.52787173181065</v>
      </c>
      <c r="G18" s="371">
        <v>247.92991559860641</v>
      </c>
    </row>
    <row r="19" spans="1:7" ht="9.9499999999999993" customHeight="1" x14ac:dyDescent="0.2">
      <c r="A19" s="14" t="s">
        <v>183</v>
      </c>
      <c r="B19" s="371">
        <v>22042.918856249871</v>
      </c>
      <c r="C19" s="90">
        <v>32.098103492616325</v>
      </c>
      <c r="D19" s="169">
        <v>20438.418856249868</v>
      </c>
      <c r="E19" s="387">
        <v>1604.5</v>
      </c>
      <c r="F19" s="371">
        <v>375.10923109811915</v>
      </c>
      <c r="G19" s="371">
        <v>347.8050993167563</v>
      </c>
    </row>
    <row r="20" spans="1:7" ht="9.9499999999999993" customHeight="1" x14ac:dyDescent="0.2">
      <c r="A20" s="14" t="s">
        <v>184</v>
      </c>
      <c r="B20" s="371">
        <v>11744.195021493988</v>
      </c>
      <c r="C20" s="90">
        <v>43.548743605691755</v>
      </c>
      <c r="D20" s="169">
        <v>8351.195021493988</v>
      </c>
      <c r="E20" s="387">
        <v>3393</v>
      </c>
      <c r="F20" s="371">
        <v>225.67197059038045</v>
      </c>
      <c r="G20" s="371">
        <v>160.47337717365133</v>
      </c>
    </row>
    <row r="21" spans="1:7" ht="9.9499999999999993" customHeight="1" x14ac:dyDescent="0.2">
      <c r="A21" s="14" t="s">
        <v>185</v>
      </c>
      <c r="B21" s="371">
        <v>84729.174787967524</v>
      </c>
      <c r="C21" s="90">
        <v>44.245328268830441</v>
      </c>
      <c r="D21" s="169">
        <v>64413.674787967531</v>
      </c>
      <c r="E21" s="387">
        <v>20315.5</v>
      </c>
      <c r="F21" s="371">
        <v>386.87001072072547</v>
      </c>
      <c r="G21" s="371">
        <v>294.11025326451306</v>
      </c>
    </row>
    <row r="22" spans="1:7" ht="9.9499999999999993" customHeight="1" x14ac:dyDescent="0.2">
      <c r="A22" s="14" t="s">
        <v>186</v>
      </c>
      <c r="B22" s="371">
        <v>14419.474156854194</v>
      </c>
      <c r="C22" s="90">
        <v>40.254847368051138</v>
      </c>
      <c r="D22" s="169">
        <v>10146.474156854194</v>
      </c>
      <c r="E22" s="387">
        <v>4273</v>
      </c>
      <c r="F22" s="371">
        <v>201.98736702042635</v>
      </c>
      <c r="G22" s="371">
        <v>142.13136881344477</v>
      </c>
    </row>
    <row r="23" spans="1:7" ht="9.9499999999999993" customHeight="1" x14ac:dyDescent="0.2">
      <c r="A23" s="14" t="s">
        <v>187</v>
      </c>
      <c r="B23" s="371">
        <v>63141.851219134842</v>
      </c>
      <c r="C23" s="90">
        <v>43.794281969491713</v>
      </c>
      <c r="D23" s="169">
        <v>48168.351219134835</v>
      </c>
      <c r="E23" s="387">
        <v>14973.5</v>
      </c>
      <c r="F23" s="371">
        <v>390.35969174689086</v>
      </c>
      <c r="G23" s="371">
        <v>297.7895384885278</v>
      </c>
    </row>
    <row r="24" spans="1:7" ht="9.9499999999999993" customHeight="1" x14ac:dyDescent="0.2">
      <c r="A24" s="14" t="s">
        <v>188</v>
      </c>
      <c r="B24" s="371">
        <v>20058.957255415029</v>
      </c>
      <c r="C24" s="90">
        <v>46.774188930211395</v>
      </c>
      <c r="D24" s="169">
        <v>11443.957255415033</v>
      </c>
      <c r="E24" s="387">
        <v>8615</v>
      </c>
      <c r="F24" s="371">
        <v>197.26758639918796</v>
      </c>
      <c r="G24" s="371">
        <v>112.54432610258283</v>
      </c>
    </row>
    <row r="25" spans="1:7" ht="9.9499999999999993" customHeight="1" x14ac:dyDescent="0.2">
      <c r="A25" s="14" t="s">
        <v>189</v>
      </c>
      <c r="B25" s="371">
        <v>84879.435057940311</v>
      </c>
      <c r="C25" s="90">
        <v>52.755478905060237</v>
      </c>
      <c r="D25" s="169">
        <v>65367.935057940318</v>
      </c>
      <c r="E25" s="387">
        <v>19511.5</v>
      </c>
      <c r="F25" s="371">
        <v>2067.1546006658464</v>
      </c>
      <c r="G25" s="371">
        <v>1591.9713367414413</v>
      </c>
    </row>
    <row r="26" spans="1:7" ht="9.9499999999999993" customHeight="1" x14ac:dyDescent="0.2">
      <c r="A26" s="14" t="s">
        <v>190</v>
      </c>
      <c r="B26" s="371">
        <v>7492.0297325192614</v>
      </c>
      <c r="C26" s="90">
        <v>36.763364274132407</v>
      </c>
      <c r="D26" s="169">
        <v>1545.5297325192616</v>
      </c>
      <c r="E26" s="387">
        <v>5946.5</v>
      </c>
      <c r="F26" s="371">
        <v>369.83067097044432</v>
      </c>
      <c r="G26" s="371">
        <v>76.292315752752572</v>
      </c>
    </row>
    <row r="27" spans="1:7" ht="9.9499999999999993" customHeight="1" x14ac:dyDescent="0.2">
      <c r="A27" s="14" t="s">
        <v>191</v>
      </c>
      <c r="B27" s="371">
        <v>78673.543671007006</v>
      </c>
      <c r="C27" s="90">
        <v>48.340861688698972</v>
      </c>
      <c r="D27" s="169">
        <v>64509.543671006999</v>
      </c>
      <c r="E27" s="387">
        <v>14164</v>
      </c>
      <c r="F27" s="371">
        <v>1462.6053852204313</v>
      </c>
      <c r="G27" s="371">
        <v>1199.2850654583938</v>
      </c>
    </row>
    <row r="28" spans="1:7" ht="9.9499999999999993" customHeight="1" x14ac:dyDescent="0.2">
      <c r="A28" s="14" t="s">
        <v>200</v>
      </c>
      <c r="B28" s="371">
        <v>4991</v>
      </c>
      <c r="C28" s="90">
        <v>30.635143257864154</v>
      </c>
      <c r="D28" s="169">
        <v>4990.8671385998796</v>
      </c>
      <c r="E28" s="131" t="s">
        <v>635</v>
      </c>
      <c r="F28" s="371">
        <v>126.97806950592785</v>
      </c>
      <c r="G28" s="371">
        <v>127</v>
      </c>
    </row>
    <row r="29" spans="1:7" ht="9.9499999999999993" customHeight="1" x14ac:dyDescent="0.2">
      <c r="A29" s="14" t="s">
        <v>192</v>
      </c>
      <c r="B29" s="371">
        <v>39884.126190060852</v>
      </c>
      <c r="C29" s="90">
        <v>45.235145064993873</v>
      </c>
      <c r="D29" s="169">
        <v>25924.126190060848</v>
      </c>
      <c r="E29" s="387">
        <v>13960</v>
      </c>
      <c r="F29" s="371">
        <v>227.81035773070468</v>
      </c>
      <c r="G29" s="371">
        <v>148</v>
      </c>
    </row>
    <row r="30" spans="1:7" ht="18" customHeight="1" x14ac:dyDescent="0.2">
      <c r="A30" s="9" t="s">
        <v>213</v>
      </c>
      <c r="B30" s="386">
        <v>55450.071641931936</v>
      </c>
      <c r="C30" s="94">
        <v>43.792699758016617</v>
      </c>
      <c r="D30" s="373">
        <v>43367.071641931929</v>
      </c>
      <c r="E30" s="372">
        <v>12083</v>
      </c>
      <c r="F30" s="51">
        <v>283.29733993047569</v>
      </c>
      <c r="G30" s="51">
        <v>221.5646557874426</v>
      </c>
    </row>
    <row r="31" spans="1:7" ht="9.9499999999999993" customHeight="1" x14ac:dyDescent="0.2">
      <c r="A31" s="14" t="s">
        <v>4</v>
      </c>
      <c r="B31" s="385">
        <v>8066.8840935549852</v>
      </c>
      <c r="C31" s="90">
        <v>41.395512172964416</v>
      </c>
      <c r="D31" s="169">
        <v>7308.8840935549852</v>
      </c>
      <c r="E31" s="366">
        <v>758</v>
      </c>
      <c r="F31" s="371">
        <v>220.70818313419932</v>
      </c>
      <c r="G31" s="371">
        <v>199.96946904391206</v>
      </c>
    </row>
    <row r="32" spans="1:7" ht="9.9499999999999993" customHeight="1" x14ac:dyDescent="0.2">
      <c r="A32" s="14" t="s">
        <v>5</v>
      </c>
      <c r="B32" s="385">
        <v>2001.8680832765222</v>
      </c>
      <c r="C32" s="90">
        <v>37.796183809496895</v>
      </c>
      <c r="D32" s="169">
        <v>1370.8680832765217</v>
      </c>
      <c r="E32" s="366">
        <v>631</v>
      </c>
      <c r="F32" s="371">
        <v>154.66801230599722</v>
      </c>
      <c r="G32" s="371">
        <v>105.91579102808636</v>
      </c>
    </row>
    <row r="33" spans="1:7" ht="9.9499999999999993" customHeight="1" x14ac:dyDescent="0.2">
      <c r="A33" s="14" t="s">
        <v>6</v>
      </c>
      <c r="B33" s="385">
        <v>45381.319465100423</v>
      </c>
      <c r="C33" s="90">
        <v>44.483337858819937</v>
      </c>
      <c r="D33" s="169">
        <v>34687.319465100423</v>
      </c>
      <c r="E33" s="366">
        <v>10694</v>
      </c>
      <c r="F33" s="371">
        <v>310.325082845091</v>
      </c>
      <c r="G33" s="371">
        <v>237.19771512944942</v>
      </c>
    </row>
    <row r="34" spans="1:7" ht="18" customHeight="1" x14ac:dyDescent="0.2">
      <c r="A34" s="9" t="s">
        <v>214</v>
      </c>
      <c r="B34" s="51">
        <v>43079.065258272589</v>
      </c>
      <c r="C34" s="94">
        <v>41.190976257322667</v>
      </c>
      <c r="D34" s="373">
        <v>36539.565258272589</v>
      </c>
      <c r="E34" s="372">
        <v>6539.5</v>
      </c>
      <c r="F34" s="51">
        <v>215.39640327337932</v>
      </c>
      <c r="G34" s="51">
        <v>182.69873978506189</v>
      </c>
    </row>
    <row r="35" spans="1:7" ht="11.1" customHeight="1" x14ac:dyDescent="0.2">
      <c r="A35" s="14" t="s">
        <v>7</v>
      </c>
      <c r="B35" s="371">
        <v>3209.6577025538832</v>
      </c>
      <c r="C35" s="90">
        <v>42.242275162631657</v>
      </c>
      <c r="D35" s="169">
        <v>2827.1577025538836</v>
      </c>
      <c r="E35" s="366">
        <v>382.5</v>
      </c>
      <c r="F35" s="371">
        <v>168.80497015640489</v>
      </c>
      <c r="G35" s="371">
        <v>148.68821408193349</v>
      </c>
    </row>
    <row r="36" spans="1:7" ht="9.9499999999999993" customHeight="1" x14ac:dyDescent="0.2">
      <c r="A36" s="14" t="s">
        <v>8</v>
      </c>
      <c r="B36" s="371">
        <v>31725.180279511249</v>
      </c>
      <c r="C36" s="90">
        <v>40.589295435074185</v>
      </c>
      <c r="D36" s="169">
        <v>27089.180279511249</v>
      </c>
      <c r="E36" s="366">
        <v>4636</v>
      </c>
      <c r="F36" s="371">
        <v>246.83669796627359</v>
      </c>
      <c r="G36" s="371">
        <v>210.76645591596514</v>
      </c>
    </row>
    <row r="37" spans="1:7" ht="9.9499999999999993" customHeight="1" x14ac:dyDescent="0.2">
      <c r="A37" s="14" t="s">
        <v>9</v>
      </c>
      <c r="B37" s="371">
        <v>1438.0700162567518</v>
      </c>
      <c r="C37" s="90">
        <v>35.284215023899655</v>
      </c>
      <c r="D37" s="169">
        <v>1208.0700162567518</v>
      </c>
      <c r="E37" s="366">
        <v>230</v>
      </c>
      <c r="F37" s="371">
        <v>123.84343922293765</v>
      </c>
      <c r="G37" s="371">
        <v>104.03634311546261</v>
      </c>
    </row>
    <row r="38" spans="1:7" ht="9.9499999999999993" customHeight="1" x14ac:dyDescent="0.2">
      <c r="A38" s="14" t="s">
        <v>10</v>
      </c>
      <c r="B38" s="371">
        <v>4333.0522355655776</v>
      </c>
      <c r="C38" s="90">
        <v>49.11200108936729</v>
      </c>
      <c r="D38" s="169">
        <v>3394.5522355655776</v>
      </c>
      <c r="E38" s="366">
        <v>938.5</v>
      </c>
      <c r="F38" s="371">
        <v>169.2532414970344</v>
      </c>
      <c r="G38" s="371">
        <v>132.59451722845114</v>
      </c>
    </row>
    <row r="39" spans="1:7" ht="9.9499999999999993" customHeight="1" x14ac:dyDescent="0.2">
      <c r="A39" s="14" t="s">
        <v>11</v>
      </c>
      <c r="B39" s="371">
        <v>2373.1050243851278</v>
      </c>
      <c r="C39" s="90">
        <v>36.929152569741781</v>
      </c>
      <c r="D39" s="169">
        <v>2020.6050243851278</v>
      </c>
      <c r="E39" s="366">
        <v>352.5</v>
      </c>
      <c r="F39" s="371">
        <v>155.66448175697789</v>
      </c>
      <c r="G39" s="371">
        <v>132.54214656511169</v>
      </c>
    </row>
    <row r="40" spans="1:7" ht="18" customHeight="1" x14ac:dyDescent="0.2">
      <c r="A40" s="9" t="s">
        <v>215</v>
      </c>
      <c r="B40" s="51">
        <v>36448.30164612722</v>
      </c>
      <c r="C40" s="94">
        <v>42.630669805026123</v>
      </c>
      <c r="D40" s="373">
        <v>28897.80164612722</v>
      </c>
      <c r="E40" s="372">
        <v>7550.5</v>
      </c>
      <c r="F40" s="51">
        <v>229.25767150233494</v>
      </c>
      <c r="G40" s="51">
        <v>181.76547102933139</v>
      </c>
    </row>
    <row r="41" spans="1:7" ht="9.9499999999999993" customHeight="1" x14ac:dyDescent="0.2">
      <c r="A41" s="14" t="s">
        <v>12</v>
      </c>
      <c r="B41" s="371">
        <v>4389.4026488017198</v>
      </c>
      <c r="C41" s="90">
        <v>43.870876074845228</v>
      </c>
      <c r="D41" s="169">
        <v>2957.9026488017198</v>
      </c>
      <c r="E41" s="366">
        <v>1431.5</v>
      </c>
      <c r="F41" s="371">
        <v>238.91806274775308</v>
      </c>
      <c r="G41" s="371">
        <v>161.00057962125624</v>
      </c>
    </row>
    <row r="42" spans="1:7" ht="9.9499999999999993" customHeight="1" x14ac:dyDescent="0.2">
      <c r="A42" s="14" t="s">
        <v>13</v>
      </c>
      <c r="B42" s="371">
        <v>5445.7092742146942</v>
      </c>
      <c r="C42" s="90">
        <v>39.87096421971664</v>
      </c>
      <c r="D42" s="169">
        <v>4342.2092742146942</v>
      </c>
      <c r="E42" s="366">
        <v>1103.5</v>
      </c>
      <c r="F42" s="371">
        <v>203.54747978674942</v>
      </c>
      <c r="G42" s="371">
        <v>162.30131098956022</v>
      </c>
    </row>
    <row r="43" spans="1:7" ht="9.9499999999999993" customHeight="1" x14ac:dyDescent="0.2">
      <c r="A43" s="14" t="s">
        <v>14</v>
      </c>
      <c r="B43" s="45">
        <v>16577.393315852954</v>
      </c>
      <c r="C43" s="90">
        <v>41.808875100969061</v>
      </c>
      <c r="D43" s="381">
        <v>13408.893315852956</v>
      </c>
      <c r="E43" s="366">
        <v>3168.5</v>
      </c>
      <c r="F43" s="371">
        <v>258.54104580316221</v>
      </c>
      <c r="G43" s="371">
        <v>209.12511604755153</v>
      </c>
    </row>
    <row r="44" spans="1:7" ht="9.9499999999999993" customHeight="1" x14ac:dyDescent="0.2">
      <c r="A44" s="14" t="s">
        <v>15</v>
      </c>
      <c r="B44" s="371">
        <v>2410.5436771723739</v>
      </c>
      <c r="C44" s="90">
        <v>49.290925374395769</v>
      </c>
      <c r="D44" s="169">
        <v>1998.5436771723739</v>
      </c>
      <c r="E44" s="366">
        <v>412</v>
      </c>
      <c r="F44" s="371">
        <v>198.07261110701512</v>
      </c>
      <c r="G44" s="371">
        <v>164.21887240528957</v>
      </c>
    </row>
    <row r="45" spans="1:7" ht="9.9499999999999993" customHeight="1" x14ac:dyDescent="0.2">
      <c r="A45" s="14" t="s">
        <v>16</v>
      </c>
      <c r="B45" s="371">
        <v>6021.6300356599713</v>
      </c>
      <c r="C45" s="90">
        <v>43.249940374680662</v>
      </c>
      <c r="D45" s="169">
        <v>5026.1300356599722</v>
      </c>
      <c r="E45" s="366">
        <v>995.5</v>
      </c>
      <c r="F45" s="371">
        <v>244.05747317553488</v>
      </c>
      <c r="G45" s="371">
        <v>203.70972462448719</v>
      </c>
    </row>
    <row r="46" spans="1:7" ht="11.1" customHeight="1" x14ac:dyDescent="0.2">
      <c r="A46" s="14" t="s">
        <v>17</v>
      </c>
      <c r="B46" s="371">
        <v>1603.6226944255075</v>
      </c>
      <c r="C46" s="90">
        <v>44.765927959348261</v>
      </c>
      <c r="D46" s="169">
        <v>1164.1226944255075</v>
      </c>
      <c r="E46" s="366">
        <v>439.5</v>
      </c>
      <c r="F46" s="371">
        <v>124.35039503919879</v>
      </c>
      <c r="G46" s="371">
        <v>90.270060051605739</v>
      </c>
    </row>
    <row r="47" spans="1:7" ht="18" customHeight="1" x14ac:dyDescent="0.2">
      <c r="A47" s="9" t="s">
        <v>216</v>
      </c>
      <c r="B47" s="51">
        <v>72108.699758246366</v>
      </c>
      <c r="C47" s="94">
        <v>41.802596009432854</v>
      </c>
      <c r="D47" s="373">
        <v>53699.699758246366</v>
      </c>
      <c r="E47" s="372">
        <v>18409</v>
      </c>
      <c r="F47" s="51">
        <v>233.58373260722618</v>
      </c>
      <c r="G47" s="51">
        <v>173.95094283313691</v>
      </c>
    </row>
    <row r="48" spans="1:7" ht="9.9499999999999993" customHeight="1" x14ac:dyDescent="0.2">
      <c r="A48" s="14" t="s">
        <v>18</v>
      </c>
      <c r="B48" s="371">
        <v>3278.3504132361422</v>
      </c>
      <c r="C48" s="90">
        <v>37.080256291089583</v>
      </c>
      <c r="D48" s="169">
        <v>2836.8504132361422</v>
      </c>
      <c r="E48" s="366">
        <v>441.5</v>
      </c>
      <c r="F48" s="371">
        <v>149.47113542315884</v>
      </c>
      <c r="G48" s="371">
        <v>129.34165017262308</v>
      </c>
    </row>
    <row r="49" spans="1:7" ht="9.9499999999999993" customHeight="1" x14ac:dyDescent="0.2">
      <c r="A49" s="14" t="s">
        <v>19</v>
      </c>
      <c r="B49" s="371">
        <v>3208.1311421679166</v>
      </c>
      <c r="C49" s="90">
        <v>41.999277646480266</v>
      </c>
      <c r="D49" s="169">
        <v>2397.1311421679161</v>
      </c>
      <c r="E49" s="366">
        <v>811</v>
      </c>
      <c r="F49" s="371">
        <v>166.04374215454254</v>
      </c>
      <c r="G49" s="371">
        <v>124.06868910345821</v>
      </c>
    </row>
    <row r="50" spans="1:7" ht="9.9499999999999993" customHeight="1" x14ac:dyDescent="0.2">
      <c r="A50" s="14" t="s">
        <v>20</v>
      </c>
      <c r="B50" s="371">
        <v>15343.80430174629</v>
      </c>
      <c r="C50" s="90">
        <v>45.299406856241916</v>
      </c>
      <c r="D50" s="169">
        <v>11127.804301746291</v>
      </c>
      <c r="E50" s="366">
        <v>4216</v>
      </c>
      <c r="F50" s="371">
        <v>286.37720565419829</v>
      </c>
      <c r="G50" s="371">
        <v>207.68966016062805</v>
      </c>
    </row>
    <row r="51" spans="1:7" ht="9.9499999999999993" customHeight="1" x14ac:dyDescent="0.2">
      <c r="A51" s="14" t="s">
        <v>21</v>
      </c>
      <c r="B51" s="371">
        <v>3386.7538365934238</v>
      </c>
      <c r="C51" s="90">
        <v>39.396677472451373</v>
      </c>
      <c r="D51" s="169">
        <v>2560.2538365934238</v>
      </c>
      <c r="E51" s="366">
        <v>826.5</v>
      </c>
      <c r="F51" s="371">
        <v>125.06014684071576</v>
      </c>
      <c r="G51" s="371">
        <v>94.540594386965907</v>
      </c>
    </row>
    <row r="52" spans="1:7" ht="9.9499999999999993" customHeight="1" x14ac:dyDescent="0.2">
      <c r="A52" s="14" t="s">
        <v>22</v>
      </c>
      <c r="B52" s="371">
        <v>6137.5606833079864</v>
      </c>
      <c r="C52" s="90">
        <v>36.595385407403732</v>
      </c>
      <c r="D52" s="169">
        <v>4619.0606833079864</v>
      </c>
      <c r="E52" s="366">
        <v>1518.5</v>
      </c>
      <c r="F52" s="371">
        <v>165.53999037943646</v>
      </c>
      <c r="G52" s="371">
        <v>124.58357652680944</v>
      </c>
    </row>
    <row r="53" spans="1:7" ht="9.9499999999999993" customHeight="1" x14ac:dyDescent="0.2">
      <c r="A53" s="14" t="s">
        <v>23</v>
      </c>
      <c r="B53" s="371">
        <v>719</v>
      </c>
      <c r="C53" s="90">
        <v>45.119849336614898</v>
      </c>
      <c r="D53" s="169">
        <v>718.57001625675173</v>
      </c>
      <c r="E53" s="384" t="s">
        <v>635</v>
      </c>
      <c r="F53" s="371">
        <v>66.072413159345714</v>
      </c>
      <c r="G53" s="371">
        <v>66.032899858183384</v>
      </c>
    </row>
    <row r="54" spans="1:7" ht="9.9499999999999993" customHeight="1" x14ac:dyDescent="0.2">
      <c r="A54" s="14" t="s">
        <v>24</v>
      </c>
      <c r="B54" s="371">
        <v>37700.468239026697</v>
      </c>
      <c r="C54" s="90">
        <v>41.877249350040493</v>
      </c>
      <c r="D54" s="169">
        <v>27549.968239026693</v>
      </c>
      <c r="E54" s="366">
        <v>10150.5</v>
      </c>
      <c r="F54" s="371">
        <v>298.29151690846197</v>
      </c>
      <c r="G54" s="371">
        <v>217.97930372366596</v>
      </c>
    </row>
    <row r="55" spans="1:7" ht="9.9499999999999993" customHeight="1" x14ac:dyDescent="0.2">
      <c r="A55" s="14" t="s">
        <v>25</v>
      </c>
      <c r="B55" s="371">
        <v>2335.0611259111647</v>
      </c>
      <c r="C55" s="90">
        <v>40.126580779182873</v>
      </c>
      <c r="D55" s="169">
        <v>1890.0611259111645</v>
      </c>
      <c r="E55" s="366">
        <v>445</v>
      </c>
      <c r="F55" s="371">
        <v>187.61538855143539</v>
      </c>
      <c r="G55" s="371">
        <v>151.86092928741479</v>
      </c>
    </row>
    <row r="56" spans="1:7" ht="9.9499999999999993" customHeight="1" x14ac:dyDescent="0.2">
      <c r="A56" s="127"/>
    </row>
    <row r="57" spans="1:7" s="32" customFormat="1" ht="12" customHeight="1" x14ac:dyDescent="0.2">
      <c r="A57" s="369" t="s">
        <v>935</v>
      </c>
      <c r="B57"/>
      <c r="C57" s="17"/>
      <c r="D57" s="17"/>
      <c r="E57" s="17"/>
      <c r="F57"/>
      <c r="G57"/>
    </row>
    <row r="58" spans="1:7" s="32" customFormat="1" ht="12" customHeight="1" x14ac:dyDescent="0.2">
      <c r="A58" s="369" t="s">
        <v>936</v>
      </c>
      <c r="B58"/>
      <c r="C58" s="17"/>
      <c r="D58" s="17"/>
      <c r="E58" s="17"/>
      <c r="F58"/>
      <c r="G58"/>
    </row>
    <row r="59" spans="1:7" s="368" customFormat="1" ht="12" customHeight="1" x14ac:dyDescent="0.2">
      <c r="A59" s="370" t="s">
        <v>933</v>
      </c>
      <c r="B59"/>
      <c r="C59" s="17"/>
      <c r="D59" s="17"/>
      <c r="E59" s="17"/>
      <c r="F59"/>
      <c r="G59"/>
    </row>
    <row r="60" spans="1:7" s="368" customFormat="1" ht="12" customHeight="1" x14ac:dyDescent="0.2">
      <c r="A60" s="369" t="s">
        <v>932</v>
      </c>
      <c r="B60"/>
      <c r="C60" s="17"/>
      <c r="D60" s="17"/>
      <c r="E60" s="17"/>
      <c r="F60"/>
      <c r="G60"/>
    </row>
    <row r="61" spans="1:7" s="368" customFormat="1" ht="9.9499999999999993" customHeight="1" x14ac:dyDescent="0.2">
      <c r="A61" s="124" t="s">
        <v>931</v>
      </c>
      <c r="B61"/>
      <c r="C61" s="17"/>
      <c r="D61" s="17"/>
      <c r="E61" s="17"/>
      <c r="F61"/>
      <c r="G61"/>
    </row>
    <row r="62" spans="1:7" ht="18" customHeight="1" x14ac:dyDescent="0.2">
      <c r="A62" s="9" t="s">
        <v>217</v>
      </c>
      <c r="B62" s="51">
        <v>47970.798658555766</v>
      </c>
      <c r="C62" s="94">
        <v>43.634036422900614</v>
      </c>
      <c r="D62" s="373">
        <v>35405.798658555774</v>
      </c>
      <c r="E62" s="372">
        <v>12565</v>
      </c>
      <c r="F62" s="51">
        <v>235.1682656006852</v>
      </c>
      <c r="G62" s="51">
        <v>173.5705991055998</v>
      </c>
    </row>
    <row r="63" spans="1:7" ht="9.9499999999999993" customHeight="1" x14ac:dyDescent="0.2">
      <c r="A63" s="14" t="s">
        <v>26</v>
      </c>
      <c r="B63" s="371">
        <v>6552.5951381823907</v>
      </c>
      <c r="C63" s="90">
        <v>42.750231521006981</v>
      </c>
      <c r="D63" s="169">
        <v>5094.5951381823897</v>
      </c>
      <c r="E63" s="366">
        <v>1458</v>
      </c>
      <c r="F63" s="371">
        <v>209.38822579991023</v>
      </c>
      <c r="G63" s="371">
        <v>162.79782508411802</v>
      </c>
    </row>
    <row r="64" spans="1:7" ht="9.9499999999999993" customHeight="1" x14ac:dyDescent="0.2">
      <c r="A64" s="14" t="s">
        <v>27</v>
      </c>
      <c r="B64" s="371">
        <v>10194.963221458913</v>
      </c>
      <c r="C64" s="90">
        <v>41.975426881173988</v>
      </c>
      <c r="D64" s="169">
        <v>7375.4632214589119</v>
      </c>
      <c r="E64" s="366">
        <v>2819.5</v>
      </c>
      <c r="F64" s="371">
        <v>218.63059384227043</v>
      </c>
      <c r="G64" s="371">
        <v>158.16652487527421</v>
      </c>
    </row>
    <row r="65" spans="1:7" ht="9.9499999999999993" customHeight="1" x14ac:dyDescent="0.2">
      <c r="A65" s="14" t="s">
        <v>28</v>
      </c>
      <c r="B65" s="371">
        <v>7463.726169699512</v>
      </c>
      <c r="C65" s="90">
        <v>41.069130587187367</v>
      </c>
      <c r="D65" s="169">
        <v>5804.226169699512</v>
      </c>
      <c r="E65" s="366">
        <v>1659.5</v>
      </c>
      <c r="F65" s="371">
        <v>224.99400626110122</v>
      </c>
      <c r="G65" s="371">
        <v>174.96838301327924</v>
      </c>
    </row>
    <row r="66" spans="1:7" ht="9.9499999999999993" customHeight="1" x14ac:dyDescent="0.2">
      <c r="A66" s="14" t="s">
        <v>29</v>
      </c>
      <c r="B66" s="45">
        <v>23759.514129214956</v>
      </c>
      <c r="C66" s="90">
        <v>45.395201805373176</v>
      </c>
      <c r="D66" s="381">
        <v>17131.514129214956</v>
      </c>
      <c r="E66" s="366">
        <v>6628</v>
      </c>
      <c r="F66" s="371">
        <v>255.78944447785972</v>
      </c>
      <c r="G66" s="371">
        <v>184.43392648287656</v>
      </c>
    </row>
    <row r="67" spans="1:7" ht="18" customHeight="1" x14ac:dyDescent="0.2">
      <c r="A67" s="9" t="s">
        <v>218</v>
      </c>
      <c r="B67" s="380">
        <v>211814.90542346216</v>
      </c>
      <c r="C67" s="94">
        <v>42.940064710261879</v>
      </c>
      <c r="D67" s="379">
        <v>141081.90542346219</v>
      </c>
      <c r="E67" s="383">
        <v>70733</v>
      </c>
      <c r="F67" s="51">
        <v>352.9048547218315</v>
      </c>
      <c r="G67" s="51">
        <v>235.05658979857213</v>
      </c>
    </row>
    <row r="68" spans="1:7" ht="9.9499999999999993" customHeight="1" x14ac:dyDescent="0.2">
      <c r="A68" s="14" t="s">
        <v>30</v>
      </c>
      <c r="B68" s="45">
        <v>3445.0694630027792</v>
      </c>
      <c r="C68" s="90">
        <v>37.419897559304161</v>
      </c>
      <c r="D68" s="381">
        <v>2603.0694630027792</v>
      </c>
      <c r="E68" s="366">
        <v>842</v>
      </c>
      <c r="F68" s="371">
        <v>222.36296798572124</v>
      </c>
      <c r="G68" s="371">
        <v>168.01584347787897</v>
      </c>
    </row>
    <row r="69" spans="1:7" ht="9.9499999999999993" customHeight="1" x14ac:dyDescent="0.2">
      <c r="A69" s="14" t="s">
        <v>31</v>
      </c>
      <c r="B69" s="45">
        <v>13521.601704861292</v>
      </c>
      <c r="C69" s="90">
        <v>44.563848201226833</v>
      </c>
      <c r="D69" s="381">
        <v>9886.6017048612921</v>
      </c>
      <c r="E69" s="366">
        <v>3635</v>
      </c>
      <c r="F69" s="371">
        <v>230.20194260719282</v>
      </c>
      <c r="G69" s="371">
        <v>168.31696184516485</v>
      </c>
    </row>
    <row r="70" spans="1:7" ht="9.9499999999999993" customHeight="1" x14ac:dyDescent="0.2">
      <c r="A70" s="14" t="s">
        <v>32</v>
      </c>
      <c r="B70" s="45">
        <v>2909.4027594525146</v>
      </c>
      <c r="C70" s="90">
        <v>37.877995525607567</v>
      </c>
      <c r="D70" s="381">
        <v>1965.9027594525148</v>
      </c>
      <c r="E70" s="366">
        <v>943.5</v>
      </c>
      <c r="F70" s="371">
        <v>204.81540017265149</v>
      </c>
      <c r="G70" s="371">
        <v>138.39512562143716</v>
      </c>
    </row>
    <row r="71" spans="1:7" ht="9.9499999999999993" customHeight="1" x14ac:dyDescent="0.2">
      <c r="A71" s="14" t="s">
        <v>33</v>
      </c>
      <c r="B71" s="45">
        <v>3586.9029807541037</v>
      </c>
      <c r="C71" s="90">
        <v>38.800367772585588</v>
      </c>
      <c r="D71" s="381">
        <v>2061.4029807541033</v>
      </c>
      <c r="E71" s="366">
        <v>1525.5</v>
      </c>
      <c r="F71" s="371">
        <v>227.03354520881726</v>
      </c>
      <c r="G71" s="371">
        <v>130.47680111108954</v>
      </c>
    </row>
    <row r="72" spans="1:7" ht="9.9499999999999993" customHeight="1" x14ac:dyDescent="0.2">
      <c r="A72" s="14" t="s">
        <v>34</v>
      </c>
      <c r="B72" s="45">
        <v>9958.454773716503</v>
      </c>
      <c r="C72" s="90">
        <v>39.708610390909818</v>
      </c>
      <c r="D72" s="381">
        <v>8121.454773716503</v>
      </c>
      <c r="E72" s="366">
        <v>1837</v>
      </c>
      <c r="F72" s="371">
        <v>251.49518331480931</v>
      </c>
      <c r="G72" s="371">
        <v>205.10277984990034</v>
      </c>
    </row>
    <row r="73" spans="1:7" ht="9.9499999999999993" customHeight="1" x14ac:dyDescent="0.2">
      <c r="A73" s="14" t="s">
        <v>35</v>
      </c>
      <c r="B73" s="45">
        <v>15332.129703707587</v>
      </c>
      <c r="C73" s="90">
        <v>49.619911880020474</v>
      </c>
      <c r="D73" s="381">
        <v>9081.1297037075874</v>
      </c>
      <c r="E73" s="366">
        <v>6251</v>
      </c>
      <c r="F73" s="371">
        <v>344.00111518302867</v>
      </c>
      <c r="G73" s="371">
        <v>204</v>
      </c>
    </row>
    <row r="74" spans="1:7" ht="11.1" customHeight="1" x14ac:dyDescent="0.2">
      <c r="A74" s="14" t="s">
        <v>36</v>
      </c>
      <c r="B74" s="45">
        <v>4253.1657076931142</v>
      </c>
      <c r="C74" s="90">
        <v>39.698231336512499</v>
      </c>
      <c r="D74" s="381">
        <v>2695.1657076931147</v>
      </c>
      <c r="E74" s="366">
        <v>1558</v>
      </c>
      <c r="F74" s="371">
        <v>158.38698498093748</v>
      </c>
      <c r="G74" s="371">
        <v>100.36739685298157</v>
      </c>
    </row>
    <row r="75" spans="1:7" ht="9.9499999999999993" customHeight="1" x14ac:dyDescent="0.2">
      <c r="A75" s="14" t="s">
        <v>219</v>
      </c>
      <c r="B75" s="45">
        <v>146711.51428234307</v>
      </c>
      <c r="C75" s="90">
        <v>43.011695180045344</v>
      </c>
      <c r="D75" s="381">
        <v>97269.014282343065</v>
      </c>
      <c r="E75" s="366">
        <v>49442.5</v>
      </c>
      <c r="F75" s="371">
        <v>466.94859920794624</v>
      </c>
      <c r="G75" s="371">
        <v>309.58463067914863</v>
      </c>
    </row>
    <row r="76" spans="1:7" ht="9.9499999999999993" customHeight="1" x14ac:dyDescent="0.2">
      <c r="A76" s="14" t="s">
        <v>37</v>
      </c>
      <c r="B76" s="45">
        <v>2839.1222518223294</v>
      </c>
      <c r="C76" s="90">
        <v>37.686308758888863</v>
      </c>
      <c r="D76" s="381">
        <v>1985.1222518223292</v>
      </c>
      <c r="E76" s="366">
        <v>854</v>
      </c>
      <c r="F76" s="371">
        <v>165.37291774361194</v>
      </c>
      <c r="G76" s="371">
        <v>115.62920851714408</v>
      </c>
    </row>
    <row r="77" spans="1:7" ht="9.9499999999999993" customHeight="1" x14ac:dyDescent="0.2">
      <c r="A77" s="14" t="s">
        <v>38</v>
      </c>
      <c r="B77" s="45">
        <v>798</v>
      </c>
      <c r="C77" s="90">
        <v>48.054258760316813</v>
      </c>
      <c r="D77" s="381">
        <v>798.4469898788609</v>
      </c>
      <c r="E77" s="382" t="s">
        <v>635</v>
      </c>
      <c r="F77" s="371">
        <v>90.929808568824072</v>
      </c>
      <c r="G77" s="371">
        <v>90.980741782003292</v>
      </c>
    </row>
    <row r="78" spans="1:7" ht="9.9499999999999993" customHeight="1" x14ac:dyDescent="0.2">
      <c r="A78" s="14" t="s">
        <v>39</v>
      </c>
      <c r="B78" s="45">
        <v>6446.9020955477481</v>
      </c>
      <c r="C78" s="90">
        <v>40.451973754263285</v>
      </c>
      <c r="D78" s="381">
        <v>3084.4020955477476</v>
      </c>
      <c r="E78" s="366">
        <v>3362.5</v>
      </c>
      <c r="F78" s="371">
        <v>227.80572775787095</v>
      </c>
      <c r="G78" s="371">
        <v>108.98947334090981</v>
      </c>
    </row>
    <row r="79" spans="1:7" ht="9.9499999999999993" customHeight="1" x14ac:dyDescent="0.2">
      <c r="A79" s="14" t="s">
        <v>40</v>
      </c>
      <c r="B79" s="45">
        <v>2012.1927106822591</v>
      </c>
      <c r="C79" s="90">
        <v>36.268310335400209</v>
      </c>
      <c r="D79" s="381">
        <v>1530.1927106822591</v>
      </c>
      <c r="E79" s="366">
        <v>482</v>
      </c>
      <c r="F79" s="371">
        <v>121.85506635270752</v>
      </c>
      <c r="G79" s="371">
        <v>92.665942632002597</v>
      </c>
    </row>
    <row r="80" spans="1:7" ht="18" customHeight="1" x14ac:dyDescent="0.2">
      <c r="A80" s="9" t="s">
        <v>220</v>
      </c>
      <c r="B80" s="380">
        <v>61223.967613403955</v>
      </c>
      <c r="C80" s="94">
        <v>43.825814163465836</v>
      </c>
      <c r="D80" s="379">
        <v>41949.967613403947</v>
      </c>
      <c r="E80" s="372">
        <v>19274</v>
      </c>
      <c r="F80" s="51">
        <v>182.7641134885144</v>
      </c>
      <c r="G80" s="51">
        <v>125.22789588136909</v>
      </c>
    </row>
    <row r="81" spans="1:7" ht="9.9499999999999993" customHeight="1" x14ac:dyDescent="0.2">
      <c r="A81" s="14" t="s">
        <v>41</v>
      </c>
      <c r="B81" s="371">
        <v>8318.6643798835812</v>
      </c>
      <c r="C81" s="90">
        <v>50.833676680171692</v>
      </c>
      <c r="D81" s="169">
        <v>5427.1643798835812</v>
      </c>
      <c r="E81" s="366">
        <v>2891.5</v>
      </c>
      <c r="F81" s="371">
        <v>168.87945876575543</v>
      </c>
      <c r="G81" s="371">
        <v>110.17833407534981</v>
      </c>
    </row>
    <row r="82" spans="1:7" ht="9.9499999999999993" customHeight="1" x14ac:dyDescent="0.2">
      <c r="A82" s="14" t="s">
        <v>42</v>
      </c>
      <c r="B82" s="371">
        <v>1451.5173380879962</v>
      </c>
      <c r="C82" s="90">
        <v>45.018191391016344</v>
      </c>
      <c r="D82" s="169">
        <v>985.01733808799622</v>
      </c>
      <c r="E82" s="366">
        <v>466.5</v>
      </c>
      <c r="F82" s="371">
        <v>123.37588934024616</v>
      </c>
      <c r="G82" s="371">
        <v>83.724380627963967</v>
      </c>
    </row>
    <row r="83" spans="1:7" ht="9.9499999999999993" customHeight="1" x14ac:dyDescent="0.2">
      <c r="A83" s="14" t="s">
        <v>43</v>
      </c>
      <c r="B83" s="371">
        <v>4033.6661502962925</v>
      </c>
      <c r="C83" s="90">
        <v>37.95177158910348</v>
      </c>
      <c r="D83" s="169">
        <v>2189.666150296292</v>
      </c>
      <c r="E83" s="366">
        <v>1844</v>
      </c>
      <c r="F83" s="371">
        <v>181.50862396149449</v>
      </c>
      <c r="G83" s="371">
        <v>98.531528159847539</v>
      </c>
    </row>
    <row r="84" spans="1:7" ht="9.9499999999999993" customHeight="1" x14ac:dyDescent="0.2">
      <c r="A84" s="14" t="s">
        <v>44</v>
      </c>
      <c r="B84" s="371">
        <v>11296.094142325241</v>
      </c>
      <c r="C84" s="90">
        <v>43.019853374884775</v>
      </c>
      <c r="D84" s="169">
        <v>8013.5941423252398</v>
      </c>
      <c r="E84" s="366">
        <v>3282.5</v>
      </c>
      <c r="F84" s="371">
        <v>193.23105325655999</v>
      </c>
      <c r="G84" s="371">
        <v>137.08058882849926</v>
      </c>
    </row>
    <row r="85" spans="1:7" ht="9.9499999999999993" customHeight="1" x14ac:dyDescent="0.2">
      <c r="A85" s="14" t="s">
        <v>45</v>
      </c>
      <c r="B85" s="371">
        <v>17008.583813519326</v>
      </c>
      <c r="C85" s="90">
        <v>43.190127011796712</v>
      </c>
      <c r="D85" s="169">
        <v>13623.583813519326</v>
      </c>
      <c r="E85" s="366">
        <v>3385</v>
      </c>
      <c r="F85" s="371">
        <v>202.63028882306588</v>
      </c>
      <c r="G85" s="371">
        <v>162.30338476178326</v>
      </c>
    </row>
    <row r="86" spans="1:7" ht="9.9499999999999993" customHeight="1" x14ac:dyDescent="0.2">
      <c r="A86" s="14" t="s">
        <v>46</v>
      </c>
      <c r="B86" s="371">
        <v>12171.978678483403</v>
      </c>
      <c r="C86" s="90">
        <v>43.795733357053145</v>
      </c>
      <c r="D86" s="169">
        <v>6463.4786784834032</v>
      </c>
      <c r="E86" s="366">
        <v>5708.5</v>
      </c>
      <c r="F86" s="371">
        <v>168.30490007720306</v>
      </c>
      <c r="G86" s="371">
        <v>89.372086648185217</v>
      </c>
    </row>
    <row r="87" spans="1:7" ht="11.1" customHeight="1" x14ac:dyDescent="0.2">
      <c r="A87" s="14" t="s">
        <v>47</v>
      </c>
      <c r="B87" s="371">
        <v>6943.4631108081176</v>
      </c>
      <c r="C87" s="90">
        <v>41.514230521850237</v>
      </c>
      <c r="D87" s="169">
        <v>5247.4631108081176</v>
      </c>
      <c r="E87" s="366">
        <v>1696</v>
      </c>
      <c r="F87" s="371">
        <v>187.53951790212074</v>
      </c>
      <c r="G87" s="371">
        <v>141.73139344231086</v>
      </c>
    </row>
    <row r="88" spans="1:7" ht="18" customHeight="1" x14ac:dyDescent="0.2">
      <c r="A88" s="9" t="s">
        <v>221</v>
      </c>
      <c r="B88" s="51">
        <v>59954.551784004405</v>
      </c>
      <c r="C88" s="94">
        <v>41.27653751139021</v>
      </c>
      <c r="D88" s="373">
        <v>40743.551784004405</v>
      </c>
      <c r="E88" s="372">
        <v>19211</v>
      </c>
      <c r="F88" s="51">
        <v>187.34099654720168</v>
      </c>
      <c r="G88" s="51">
        <v>127.31206166942496</v>
      </c>
    </row>
    <row r="89" spans="1:7" ht="9.9499999999999993" customHeight="1" x14ac:dyDescent="0.2">
      <c r="A89" s="14" t="s">
        <v>48</v>
      </c>
      <c r="B89" s="371">
        <v>3384.911376051602</v>
      </c>
      <c r="C89" s="90">
        <v>41.858257649787575</v>
      </c>
      <c r="D89" s="169">
        <v>1840.411376051602</v>
      </c>
      <c r="E89" s="366">
        <v>1544.5</v>
      </c>
      <c r="F89" s="371">
        <v>105.97386982410075</v>
      </c>
      <c r="G89" s="371">
        <v>57.619090700090858</v>
      </c>
    </row>
    <row r="90" spans="1:7" ht="9.9499999999999993" customHeight="1" x14ac:dyDescent="0.2">
      <c r="A90" s="14" t="s">
        <v>49</v>
      </c>
      <c r="B90" s="371">
        <v>2419.1741244046652</v>
      </c>
      <c r="C90" s="90">
        <v>52.342641896384393</v>
      </c>
      <c r="D90" s="169">
        <v>1785.1741244046652</v>
      </c>
      <c r="E90" s="366">
        <v>634</v>
      </c>
      <c r="F90" s="371">
        <v>124.41111465182131</v>
      </c>
      <c r="G90" s="371">
        <v>91.806331931327605</v>
      </c>
    </row>
    <row r="91" spans="1:7" ht="9.9499999999999993" customHeight="1" x14ac:dyDescent="0.2">
      <c r="A91" s="14" t="s">
        <v>50</v>
      </c>
      <c r="B91" s="371">
        <v>2133.2197163018614</v>
      </c>
      <c r="C91" s="90">
        <v>37.288878729351303</v>
      </c>
      <c r="D91" s="169">
        <v>1292.2197163018614</v>
      </c>
      <c r="E91" s="366">
        <v>841</v>
      </c>
      <c r="F91" s="371">
        <v>143.49655026919558</v>
      </c>
      <c r="G91" s="371">
        <v>86.924506679796934</v>
      </c>
    </row>
    <row r="92" spans="1:7" ht="9.9499999999999993" customHeight="1" x14ac:dyDescent="0.2">
      <c r="A92" s="14" t="s">
        <v>51</v>
      </c>
      <c r="B92" s="371">
        <v>2022.3527031013664</v>
      </c>
      <c r="C92" s="90">
        <v>42.278820505337841</v>
      </c>
      <c r="D92" s="169">
        <v>1375.3527031013664</v>
      </c>
      <c r="E92" s="366">
        <v>647</v>
      </c>
      <c r="F92" s="371">
        <v>106.26065064635173</v>
      </c>
      <c r="G92" s="371">
        <v>72.265274437860782</v>
      </c>
    </row>
    <row r="93" spans="1:7" ht="9.9499999999999993" customHeight="1" x14ac:dyDescent="0.2">
      <c r="A93" s="14" t="s">
        <v>52</v>
      </c>
      <c r="B93" s="371">
        <v>16309.66531757441</v>
      </c>
      <c r="C93" s="90">
        <v>44.498065726980201</v>
      </c>
      <c r="D93" s="169">
        <v>12147.66531757441</v>
      </c>
      <c r="E93" s="366">
        <v>4162</v>
      </c>
      <c r="F93" s="371">
        <v>192.5012135446965</v>
      </c>
      <c r="G93" s="371">
        <v>143.37757825405029</v>
      </c>
    </row>
    <row r="94" spans="1:7" ht="9.9499999999999993" customHeight="1" x14ac:dyDescent="0.2">
      <c r="A94" s="14" t="s">
        <v>53</v>
      </c>
      <c r="B94" s="371">
        <v>2921.1049302473843</v>
      </c>
      <c r="C94" s="90">
        <v>41.406614417786486</v>
      </c>
      <c r="D94" s="169">
        <v>1621.1049302473843</v>
      </c>
      <c r="E94" s="366">
        <v>1300</v>
      </c>
      <c r="F94" s="371">
        <v>184.02979463537986</v>
      </c>
      <c r="G94" s="371">
        <v>102.12971273529794</v>
      </c>
    </row>
    <row r="95" spans="1:7" ht="9.9499999999999993" customHeight="1" x14ac:dyDescent="0.2">
      <c r="A95" s="14" t="s">
        <v>54</v>
      </c>
      <c r="B95" s="371">
        <v>2700.7232233708764</v>
      </c>
      <c r="C95" s="90">
        <v>29.550752138211173</v>
      </c>
      <c r="D95" s="169">
        <v>1443.2232233708764</v>
      </c>
      <c r="E95" s="366">
        <v>1257.5</v>
      </c>
      <c r="F95" s="371">
        <v>199.74286098445944</v>
      </c>
      <c r="G95" s="371">
        <v>106.73938491020459</v>
      </c>
    </row>
    <row r="96" spans="1:7" ht="11.1" customHeight="1" x14ac:dyDescent="0.2">
      <c r="A96" s="14" t="s">
        <v>55</v>
      </c>
      <c r="B96" s="371">
        <v>28063.400392952237</v>
      </c>
      <c r="C96" s="90">
        <v>39.725968595731175</v>
      </c>
      <c r="D96" s="169">
        <v>19238.400392952237</v>
      </c>
      <c r="E96" s="366">
        <v>8825</v>
      </c>
      <c r="F96" s="371">
        <v>232.64802275589207</v>
      </c>
      <c r="G96" s="371">
        <v>159.48800750213252</v>
      </c>
    </row>
    <row r="97" spans="1:7" ht="18" customHeight="1" x14ac:dyDescent="0.2">
      <c r="A97" s="9" t="s">
        <v>222</v>
      </c>
      <c r="B97" s="51">
        <v>43887.188739765246</v>
      </c>
      <c r="C97" s="94">
        <v>43.104567481198828</v>
      </c>
      <c r="D97" s="373">
        <v>26365.688739765246</v>
      </c>
      <c r="E97" s="372">
        <v>17521.5</v>
      </c>
      <c r="F97" s="51">
        <v>235.94374802972601</v>
      </c>
      <c r="G97" s="51">
        <v>141.74568021507389</v>
      </c>
    </row>
    <row r="98" spans="1:7" ht="9.9499999999999993" customHeight="1" x14ac:dyDescent="0.2">
      <c r="A98" s="14" t="s">
        <v>56</v>
      </c>
      <c r="B98" s="371">
        <v>31387.59394714802</v>
      </c>
      <c r="C98" s="90">
        <v>45.059597052947829</v>
      </c>
      <c r="D98" s="169">
        <v>17279.59394714802</v>
      </c>
      <c r="E98" s="366">
        <v>14108</v>
      </c>
      <c r="F98" s="371">
        <v>331.2604899859424</v>
      </c>
      <c r="G98" s="371">
        <v>182.36653524092389</v>
      </c>
    </row>
    <row r="99" spans="1:7" ht="9.9499999999999993" customHeight="1" x14ac:dyDescent="0.2">
      <c r="A99" s="14" t="s">
        <v>57</v>
      </c>
      <c r="B99" s="371">
        <v>3049.3711856694626</v>
      </c>
      <c r="C99" s="90">
        <v>34.566329496963995</v>
      </c>
      <c r="D99" s="169">
        <v>2663.3711856694626</v>
      </c>
      <c r="E99" s="366">
        <v>386</v>
      </c>
      <c r="F99" s="371">
        <v>186.16429704941777</v>
      </c>
      <c r="G99" s="371">
        <v>162.59897348409419</v>
      </c>
    </row>
    <row r="100" spans="1:7" ht="9.9499999999999993" customHeight="1" x14ac:dyDescent="0.2">
      <c r="A100" s="14" t="s">
        <v>58</v>
      </c>
      <c r="B100" s="371">
        <v>2407.8606644624174</v>
      </c>
      <c r="C100" s="90">
        <v>35.577837470515696</v>
      </c>
      <c r="D100" s="169">
        <v>1346.3606644624174</v>
      </c>
      <c r="E100" s="366">
        <v>1061.5</v>
      </c>
      <c r="F100" s="371">
        <v>174.69786435916834</v>
      </c>
      <c r="G100" s="371">
        <v>97.682700751825976</v>
      </c>
    </row>
    <row r="101" spans="1:7" ht="9.9499999999999993" customHeight="1" x14ac:dyDescent="0.2">
      <c r="A101" s="14" t="s">
        <v>59</v>
      </c>
      <c r="B101" s="371">
        <v>1868.5322290210884</v>
      </c>
      <c r="C101" s="90">
        <v>45.713492961173955</v>
      </c>
      <c r="D101" s="169">
        <v>1249.5322290210884</v>
      </c>
      <c r="E101" s="366">
        <v>619</v>
      </c>
      <c r="F101" s="371">
        <v>117.73990100952037</v>
      </c>
      <c r="G101" s="371">
        <v>78.735490171461137</v>
      </c>
    </row>
    <row r="102" spans="1:7" ht="9.9499999999999993" customHeight="1" x14ac:dyDescent="0.2">
      <c r="A102" s="14" t="s">
        <v>60</v>
      </c>
      <c r="B102" s="371">
        <v>1509.9263515506832</v>
      </c>
      <c r="C102" s="90">
        <v>38.1981170189</v>
      </c>
      <c r="D102" s="169">
        <v>1058.4263515506832</v>
      </c>
      <c r="E102" s="366">
        <v>451.5</v>
      </c>
      <c r="F102" s="371">
        <v>106.27296956297039</v>
      </c>
      <c r="G102" s="371">
        <v>74.49509794134876</v>
      </c>
    </row>
    <row r="103" spans="1:7" ht="9.9499999999999993" customHeight="1" x14ac:dyDescent="0.2">
      <c r="A103" s="14" t="s">
        <v>61</v>
      </c>
      <c r="B103" s="371">
        <v>3663.9043619135718</v>
      </c>
      <c r="C103" s="90">
        <v>39.100482933631753</v>
      </c>
      <c r="D103" s="169">
        <v>2768.4043619135718</v>
      </c>
      <c r="E103" s="366">
        <v>895.5</v>
      </c>
      <c r="F103" s="371">
        <v>118.13711104383735</v>
      </c>
      <c r="G103" s="371">
        <v>89.263054166298176</v>
      </c>
    </row>
    <row r="104" spans="1:7" ht="18" customHeight="1" x14ac:dyDescent="0.2">
      <c r="A104" s="9" t="s">
        <v>223</v>
      </c>
      <c r="B104" s="51">
        <v>47781.291391989696</v>
      </c>
      <c r="C104" s="94">
        <v>34.810777873318628</v>
      </c>
      <c r="D104" s="373">
        <v>32945.291391989704</v>
      </c>
      <c r="E104" s="372">
        <v>14836</v>
      </c>
      <c r="F104" s="51">
        <v>246.15881608164241</v>
      </c>
      <c r="G104" s="51">
        <v>158.9893270918395</v>
      </c>
    </row>
    <row r="105" spans="1:7" ht="9.9499999999999993" customHeight="1" x14ac:dyDescent="0.2">
      <c r="A105" s="14" t="s">
        <v>62</v>
      </c>
      <c r="B105" s="371">
        <v>7698.2054062027328</v>
      </c>
      <c r="C105" s="90">
        <v>42.380705196946124</v>
      </c>
      <c r="D105" s="169">
        <v>5049.7054062027328</v>
      </c>
      <c r="E105" s="366">
        <v>2648.5</v>
      </c>
      <c r="F105" s="371">
        <v>251.32169506573882</v>
      </c>
      <c r="G105" s="371">
        <v>116.16262350078749</v>
      </c>
    </row>
    <row r="106" spans="1:7" ht="9.9499999999999993" customHeight="1" x14ac:dyDescent="0.2">
      <c r="A106" s="14" t="s">
        <v>63</v>
      </c>
      <c r="B106" s="371">
        <v>29357.354417478156</v>
      </c>
      <c r="C106" s="90">
        <v>33.487839576779827</v>
      </c>
      <c r="D106" s="169">
        <v>20623.354417478156</v>
      </c>
      <c r="E106" s="366">
        <v>8734</v>
      </c>
      <c r="F106" s="371">
        <v>268.40028174949629</v>
      </c>
      <c r="G106" s="371">
        <v>188.54948772139218</v>
      </c>
    </row>
    <row r="107" spans="1:7" ht="9.9499999999999993" customHeight="1" x14ac:dyDescent="0.2">
      <c r="A107" s="14" t="s">
        <v>64</v>
      </c>
      <c r="B107" s="371">
        <v>10725.731568308813</v>
      </c>
      <c r="C107" s="90">
        <v>32.998604327898491</v>
      </c>
      <c r="D107" s="169">
        <v>7272.2315683088109</v>
      </c>
      <c r="E107" s="366">
        <v>3453.5</v>
      </c>
      <c r="F107" s="371">
        <v>197.28385911138764</v>
      </c>
      <c r="G107" s="371">
        <v>133.76186966926281</v>
      </c>
    </row>
    <row r="108" spans="1:7" ht="9.9499999999999993" customHeight="1" x14ac:dyDescent="0.2">
      <c r="A108" s="127"/>
      <c r="B108"/>
      <c r="C108" s="17"/>
      <c r="D108" s="17"/>
      <c r="E108" s="17"/>
      <c r="F108" s="247"/>
      <c r="G108" s="247"/>
    </row>
    <row r="109" spans="1:7" s="32" customFormat="1" ht="12" customHeight="1" x14ac:dyDescent="0.2">
      <c r="A109" s="369" t="s">
        <v>935</v>
      </c>
      <c r="B109"/>
      <c r="C109" s="17"/>
      <c r="D109" s="17"/>
      <c r="E109" s="17"/>
      <c r="F109"/>
      <c r="G109"/>
    </row>
    <row r="110" spans="1:7" s="32" customFormat="1" ht="12" customHeight="1" x14ac:dyDescent="0.2">
      <c r="A110" s="369" t="s">
        <v>936</v>
      </c>
      <c r="B110"/>
      <c r="C110" s="17"/>
      <c r="D110" s="17"/>
      <c r="E110" s="17"/>
      <c r="F110"/>
      <c r="G110"/>
    </row>
    <row r="111" spans="1:7" s="368" customFormat="1" ht="12" customHeight="1" x14ac:dyDescent="0.2">
      <c r="A111" s="370" t="s">
        <v>933</v>
      </c>
      <c r="B111"/>
      <c r="C111" s="17"/>
      <c r="D111" s="17"/>
      <c r="E111" s="17"/>
      <c r="F111"/>
      <c r="G111"/>
    </row>
    <row r="112" spans="1:7" s="368" customFormat="1" ht="12" customHeight="1" x14ac:dyDescent="0.2">
      <c r="A112" s="369" t="s">
        <v>932</v>
      </c>
      <c r="B112"/>
      <c r="C112" s="17"/>
      <c r="D112" s="17"/>
      <c r="E112" s="17"/>
      <c r="F112"/>
      <c r="G112"/>
    </row>
    <row r="113" spans="1:7" s="368" customFormat="1" ht="9.9499999999999993" customHeight="1" x14ac:dyDescent="0.2">
      <c r="A113" s="124" t="s">
        <v>931</v>
      </c>
      <c r="B113"/>
      <c r="C113" s="17"/>
      <c r="D113" s="17"/>
      <c r="E113" s="17"/>
      <c r="F113"/>
      <c r="G113"/>
    </row>
    <row r="114" spans="1:7" ht="15" customHeight="1" x14ac:dyDescent="0.2">
      <c r="A114" s="9" t="s">
        <v>224</v>
      </c>
      <c r="B114" s="51">
        <v>39454.963238371434</v>
      </c>
      <c r="C114" s="94">
        <v>39.010109926083992</v>
      </c>
      <c r="D114" s="373">
        <v>26073.463238371442</v>
      </c>
      <c r="E114" s="372">
        <v>13381.5</v>
      </c>
      <c r="F114" s="51">
        <v>201.74343323808068</v>
      </c>
      <c r="G114" s="51">
        <v>133.32036221491765</v>
      </c>
    </row>
    <row r="115" spans="1:7" ht="9.9499999999999993" customHeight="1" x14ac:dyDescent="0.2">
      <c r="A115" s="14" t="s">
        <v>65</v>
      </c>
      <c r="B115" s="371">
        <v>2597.9525136567622</v>
      </c>
      <c r="C115" s="90">
        <v>43.709475501796724</v>
      </c>
      <c r="D115" s="169">
        <v>1772.4525136567622</v>
      </c>
      <c r="E115" s="366">
        <v>825.5</v>
      </c>
      <c r="F115" s="371">
        <v>129.37366235031934</v>
      </c>
      <c r="G115" s="371">
        <v>88.265151817975308</v>
      </c>
    </row>
    <row r="116" spans="1:7" ht="9.9499999999999993" customHeight="1" x14ac:dyDescent="0.2">
      <c r="A116" s="14" t="s">
        <v>66</v>
      </c>
      <c r="B116" s="371">
        <v>1101.1986738877708</v>
      </c>
      <c r="C116" s="90">
        <v>43.105013517357101</v>
      </c>
      <c r="D116" s="169">
        <v>872.19867388777084</v>
      </c>
      <c r="E116" s="366">
        <v>229</v>
      </c>
      <c r="F116" s="371">
        <v>117.2485811209296</v>
      </c>
      <c r="G116" s="371">
        <v>92.866127969311208</v>
      </c>
    </row>
    <row r="117" spans="1:7" ht="9.9499999999999993" customHeight="1" x14ac:dyDescent="0.2">
      <c r="A117" s="14" t="s">
        <v>67</v>
      </c>
      <c r="B117" s="371">
        <v>1153.8335551333175</v>
      </c>
      <c r="C117" s="90">
        <v>39.823725849734814</v>
      </c>
      <c r="D117" s="169">
        <v>597.33355513331753</v>
      </c>
      <c r="E117" s="366">
        <v>556.5</v>
      </c>
      <c r="F117" s="371">
        <v>92.848922115821807</v>
      </c>
      <c r="G117" s="371">
        <v>48.067398015073429</v>
      </c>
    </row>
    <row r="118" spans="1:7" ht="9.9499999999999993" customHeight="1" x14ac:dyDescent="0.2">
      <c r="A118" s="14" t="s">
        <v>68</v>
      </c>
      <c r="B118" s="371">
        <v>1776.346636186357</v>
      </c>
      <c r="C118" s="90">
        <v>36.177820819844193</v>
      </c>
      <c r="D118" s="169">
        <v>1333.846636186357</v>
      </c>
      <c r="E118" s="366">
        <v>442.5</v>
      </c>
      <c r="F118" s="371">
        <v>125.05080156186956</v>
      </c>
      <c r="G118" s="371">
        <v>93.899798393970926</v>
      </c>
    </row>
    <row r="119" spans="1:7" ht="9.9499999999999993" customHeight="1" x14ac:dyDescent="0.2">
      <c r="A119" s="14" t="s">
        <v>69</v>
      </c>
      <c r="B119" s="371">
        <v>3271.3711856694626</v>
      </c>
      <c r="C119" s="90">
        <v>41.008971941208941</v>
      </c>
      <c r="D119" s="169">
        <v>2042.3711856694626</v>
      </c>
      <c r="E119" s="366">
        <v>1229</v>
      </c>
      <c r="F119" s="371">
        <v>183.5271352409236</v>
      </c>
      <c r="G119" s="371">
        <v>114.57902864905822</v>
      </c>
    </row>
    <row r="120" spans="1:7" ht="9.9499999999999993" customHeight="1" x14ac:dyDescent="0.2">
      <c r="A120" s="14" t="s">
        <v>70</v>
      </c>
      <c r="B120" s="371">
        <v>1002.1058774704052</v>
      </c>
      <c r="C120" s="90">
        <v>37.861060677941154</v>
      </c>
      <c r="D120" s="169">
        <v>499.10587747040518</v>
      </c>
      <c r="E120" s="366">
        <v>503</v>
      </c>
      <c r="F120" s="371">
        <v>75.590697553775755</v>
      </c>
      <c r="G120" s="371">
        <v>37.648478348827425</v>
      </c>
    </row>
    <row r="121" spans="1:7" ht="9.9499999999999993" customHeight="1" x14ac:dyDescent="0.2">
      <c r="A121" s="14" t="s">
        <v>71</v>
      </c>
      <c r="B121" s="371">
        <v>6398.437538157681</v>
      </c>
      <c r="C121" s="90">
        <v>44.755503054731172</v>
      </c>
      <c r="D121" s="169">
        <v>2928.437538157681</v>
      </c>
      <c r="E121" s="366">
        <v>3470</v>
      </c>
      <c r="F121" s="371">
        <v>192.34743839343702</v>
      </c>
      <c r="G121" s="371">
        <v>88.033595014510183</v>
      </c>
    </row>
    <row r="122" spans="1:7" ht="9.9499999999999993" customHeight="1" x14ac:dyDescent="0.2">
      <c r="A122" s="14" t="s">
        <v>72</v>
      </c>
      <c r="B122" s="371">
        <v>22153.717258209683</v>
      </c>
      <c r="C122" s="90">
        <v>36.537623247470307</v>
      </c>
      <c r="D122" s="169">
        <v>16027.717258209685</v>
      </c>
      <c r="E122" s="366">
        <v>6126</v>
      </c>
      <c r="F122" s="371">
        <v>294.91889105420387</v>
      </c>
      <c r="G122" s="371">
        <v>213.36719904962439</v>
      </c>
    </row>
    <row r="123" spans="1:7" ht="14.1" customHeight="1" x14ac:dyDescent="0.2">
      <c r="A123" s="9" t="s">
        <v>225</v>
      </c>
      <c r="B123" s="51">
        <v>73917.235380639278</v>
      </c>
      <c r="C123" s="94">
        <v>41.793629236554366</v>
      </c>
      <c r="D123" s="373">
        <v>57566.735380639278</v>
      </c>
      <c r="E123" s="372">
        <v>16350.5</v>
      </c>
      <c r="F123" s="51">
        <v>251.53124480853467</v>
      </c>
      <c r="G123" s="51">
        <v>195.89250782028481</v>
      </c>
    </row>
    <row r="124" spans="1:7" ht="9.9499999999999993" customHeight="1" x14ac:dyDescent="0.2">
      <c r="A124" s="14" t="s">
        <v>73</v>
      </c>
      <c r="B124" s="371">
        <v>14035.90152024451</v>
      </c>
      <c r="C124" s="90">
        <v>40.164662841528695</v>
      </c>
      <c r="D124" s="169">
        <v>9905.4015202445098</v>
      </c>
      <c r="E124" s="366">
        <v>4130.5</v>
      </c>
      <c r="F124" s="371">
        <v>295.35586718245258</v>
      </c>
      <c r="G124" s="371">
        <v>208.4382290359099</v>
      </c>
    </row>
    <row r="125" spans="1:7" ht="9.9499999999999993" customHeight="1" x14ac:dyDescent="0.2">
      <c r="A125" s="14" t="s">
        <v>74</v>
      </c>
      <c r="B125" s="371">
        <v>2069.1610433516257</v>
      </c>
      <c r="C125" s="90">
        <v>48.261862486511966</v>
      </c>
      <c r="D125" s="169">
        <v>1563.6610433516257</v>
      </c>
      <c r="E125" s="366">
        <v>505.5</v>
      </c>
      <c r="F125" s="371">
        <v>174.74546434858757</v>
      </c>
      <c r="G125" s="371">
        <v>132.05481322114903</v>
      </c>
    </row>
    <row r="126" spans="1:7" ht="9.9499999999999993" customHeight="1" x14ac:dyDescent="0.2">
      <c r="A126" s="14" t="s">
        <v>75</v>
      </c>
      <c r="B126" s="371">
        <v>1881.8922280835532</v>
      </c>
      <c r="C126" s="90">
        <v>36.603454605665817</v>
      </c>
      <c r="D126" s="169">
        <v>950.39222808355316</v>
      </c>
      <c r="E126" s="366">
        <v>931.5</v>
      </c>
      <c r="F126" s="371">
        <v>123.14436775837935</v>
      </c>
      <c r="G126" s="371">
        <v>62.190304154139064</v>
      </c>
    </row>
    <row r="127" spans="1:7" ht="9.9499999999999993" customHeight="1" x14ac:dyDescent="0.2">
      <c r="A127" s="14" t="s">
        <v>226</v>
      </c>
      <c r="B127" s="371">
        <v>49014.698595572336</v>
      </c>
      <c r="C127" s="90">
        <v>42.735701511494852</v>
      </c>
      <c r="D127" s="169">
        <v>40252.698595572336</v>
      </c>
      <c r="E127" s="366">
        <v>8762</v>
      </c>
      <c r="F127" s="371">
        <v>280.21208892963836</v>
      </c>
      <c r="G127" s="371">
        <v>230.12061854317594</v>
      </c>
    </row>
    <row r="128" spans="1:7" ht="9.9499999999999993" customHeight="1" x14ac:dyDescent="0.2">
      <c r="A128" s="14" t="s">
        <v>76</v>
      </c>
      <c r="B128" s="371">
        <v>1754.6855928347313</v>
      </c>
      <c r="C128" s="90">
        <v>29.835991584465106</v>
      </c>
      <c r="D128" s="169">
        <v>1545.6855928347313</v>
      </c>
      <c r="E128" s="366">
        <v>209</v>
      </c>
      <c r="F128" s="371">
        <v>221.97161199680346</v>
      </c>
      <c r="G128" s="371">
        <v>196</v>
      </c>
    </row>
    <row r="129" spans="1:7" ht="9.9499999999999993" customHeight="1" x14ac:dyDescent="0.2">
      <c r="A129" s="14" t="s">
        <v>77</v>
      </c>
      <c r="B129" s="371">
        <v>1693.1610433516257</v>
      </c>
      <c r="C129" s="90">
        <v>46.576529767408708</v>
      </c>
      <c r="D129" s="169">
        <v>1044.1610433516257</v>
      </c>
      <c r="E129" s="366">
        <v>649</v>
      </c>
      <c r="F129" s="371">
        <v>138.7836920780021</v>
      </c>
      <c r="G129" s="371">
        <v>86</v>
      </c>
    </row>
    <row r="130" spans="1:7" ht="9.9499999999999993" customHeight="1" x14ac:dyDescent="0.2">
      <c r="A130" s="14" t="s">
        <v>78</v>
      </c>
      <c r="B130" s="371">
        <v>3467.7353572008951</v>
      </c>
      <c r="C130" s="90">
        <v>37.743674852812568</v>
      </c>
      <c r="D130" s="169">
        <v>2304.7353572008951</v>
      </c>
      <c r="E130" s="366">
        <v>1163</v>
      </c>
      <c r="F130" s="371">
        <v>143.3007709905738</v>
      </c>
      <c r="G130" s="371">
        <v>95</v>
      </c>
    </row>
    <row r="131" spans="1:7" ht="14.1" customHeight="1" x14ac:dyDescent="0.2">
      <c r="A131" s="9" t="s">
        <v>227</v>
      </c>
      <c r="B131" s="51">
        <v>61652.949413603012</v>
      </c>
      <c r="C131" s="94">
        <v>44.377253181633733</v>
      </c>
      <c r="D131" s="373">
        <v>35344.949413603012</v>
      </c>
      <c r="E131" s="372">
        <v>26308</v>
      </c>
      <c r="F131" s="51">
        <v>278.08677071051045</v>
      </c>
      <c r="G131" s="51">
        <v>159.42404924405068</v>
      </c>
    </row>
    <row r="132" spans="1:7" ht="9.9499999999999993" customHeight="1" x14ac:dyDescent="0.2">
      <c r="A132" s="14" t="s">
        <v>79</v>
      </c>
      <c r="B132" s="371">
        <v>4652.8597172393966</v>
      </c>
      <c r="C132" s="90">
        <v>29.08506976010964</v>
      </c>
      <c r="D132" s="169">
        <v>3386.3597172393966</v>
      </c>
      <c r="E132" s="366">
        <v>1266.5</v>
      </c>
      <c r="F132" s="371">
        <v>191.31037857157997</v>
      </c>
      <c r="G132" s="371">
        <v>139.2212491262695</v>
      </c>
    </row>
    <row r="133" spans="1:7" ht="9.9499999999999993" customHeight="1" x14ac:dyDescent="0.2">
      <c r="A133" s="14" t="s">
        <v>80</v>
      </c>
      <c r="B133" s="371">
        <v>31017.364938685201</v>
      </c>
      <c r="C133" s="90">
        <v>46.540171022757242</v>
      </c>
      <c r="D133" s="169">
        <v>13761.364938685199</v>
      </c>
      <c r="E133" s="366">
        <v>17256</v>
      </c>
      <c r="F133" s="371">
        <v>441.81763060060968</v>
      </c>
      <c r="G133" s="371">
        <v>196.01967037042337</v>
      </c>
    </row>
    <row r="134" spans="1:7" ht="9.9499999999999993" customHeight="1" x14ac:dyDescent="0.2">
      <c r="A134" s="14" t="s">
        <v>81</v>
      </c>
      <c r="B134" s="371">
        <v>12020.526263859894</v>
      </c>
      <c r="C134" s="90">
        <v>39.149942083456693</v>
      </c>
      <c r="D134" s="169">
        <v>8359.5262638598961</v>
      </c>
      <c r="E134" s="366">
        <v>3661</v>
      </c>
      <c r="F134" s="371">
        <v>209.76034383589666</v>
      </c>
      <c r="G134" s="371">
        <v>145.88350260007678</v>
      </c>
    </row>
    <row r="135" spans="1:7" ht="9.9499999999999993" customHeight="1" x14ac:dyDescent="0.2">
      <c r="A135" s="14" t="s">
        <v>82</v>
      </c>
      <c r="B135" s="371">
        <v>1289.7994316661875</v>
      </c>
      <c r="C135" s="90">
        <v>41.833918614081632</v>
      </c>
      <c r="D135" s="169">
        <v>1023.7994316661875</v>
      </c>
      <c r="E135" s="366">
        <v>266</v>
      </c>
      <c r="F135" s="371">
        <v>104.11684143253048</v>
      </c>
      <c r="G135" s="371">
        <v>82.644448794493655</v>
      </c>
    </row>
    <row r="136" spans="1:7" ht="9.9499999999999993" customHeight="1" x14ac:dyDescent="0.2">
      <c r="A136" s="14" t="s">
        <v>83</v>
      </c>
      <c r="B136" s="371">
        <v>4341.921615435579</v>
      </c>
      <c r="C136" s="90">
        <v>46.900366230154802</v>
      </c>
      <c r="D136" s="169">
        <v>2735.421615435579</v>
      </c>
      <c r="E136" s="366">
        <v>1606.5</v>
      </c>
      <c r="F136" s="371">
        <v>174.31835616812185</v>
      </c>
      <c r="G136" s="371">
        <v>109.82100591920583</v>
      </c>
    </row>
    <row r="137" spans="1:7" ht="9.9499999999999993" customHeight="1" x14ac:dyDescent="0.2">
      <c r="A137" s="14" t="s">
        <v>84</v>
      </c>
      <c r="B137" s="371">
        <v>8330.4774467167517</v>
      </c>
      <c r="C137" s="90">
        <v>51.486645811305223</v>
      </c>
      <c r="D137" s="169">
        <v>6078.4774467167517</v>
      </c>
      <c r="E137" s="366">
        <v>2252</v>
      </c>
      <c r="F137" s="371">
        <v>255.71653150126627</v>
      </c>
      <c r="G137" s="371">
        <v>186.5880052404074</v>
      </c>
    </row>
    <row r="138" spans="1:7" ht="14.1" customHeight="1" x14ac:dyDescent="0.2">
      <c r="A138" s="9" t="s">
        <v>228</v>
      </c>
      <c r="B138" s="51">
        <v>33569.266075352825</v>
      </c>
      <c r="C138" s="94">
        <v>40.970176021389356</v>
      </c>
      <c r="D138" s="373">
        <v>28061.266075352822</v>
      </c>
      <c r="E138" s="372">
        <v>5508</v>
      </c>
      <c r="F138" s="51">
        <v>242.44389128679944</v>
      </c>
      <c r="G138" s="51">
        <v>202.66402388635743</v>
      </c>
    </row>
    <row r="139" spans="1:7" ht="9.9499999999999993" customHeight="1" x14ac:dyDescent="0.2">
      <c r="A139" s="14" t="s">
        <v>85</v>
      </c>
      <c r="B139" s="371">
        <v>15266.626638061427</v>
      </c>
      <c r="C139" s="90">
        <v>36.549076613828632</v>
      </c>
      <c r="D139" s="169">
        <v>13954.126638061427</v>
      </c>
      <c r="E139" s="366">
        <v>1312.5</v>
      </c>
      <c r="F139" s="371">
        <v>289.40923656540025</v>
      </c>
      <c r="G139" s="371">
        <v>264.52819165629899</v>
      </c>
    </row>
    <row r="140" spans="1:7" ht="9.9499999999999993" customHeight="1" x14ac:dyDescent="0.2">
      <c r="A140" s="14" t="s">
        <v>86</v>
      </c>
      <c r="B140" s="371">
        <v>4026.9735560708527</v>
      </c>
      <c r="C140" s="90">
        <v>41.776616356942547</v>
      </c>
      <c r="D140" s="169">
        <v>3680.9735560708527</v>
      </c>
      <c r="E140" s="366">
        <v>346</v>
      </c>
      <c r="F140" s="371">
        <v>177.86985671691045</v>
      </c>
      <c r="G140" s="371">
        <v>162.58717120454295</v>
      </c>
    </row>
    <row r="141" spans="1:7" ht="9.9499999999999993" customHeight="1" x14ac:dyDescent="0.2">
      <c r="A141" s="14" t="s">
        <v>87</v>
      </c>
      <c r="B141" s="371">
        <v>6884.8536503243868</v>
      </c>
      <c r="C141" s="90">
        <v>48.191353033227472</v>
      </c>
      <c r="D141" s="169">
        <v>4824.3536503243868</v>
      </c>
      <c r="E141" s="366">
        <v>2060.5</v>
      </c>
      <c r="F141" s="371">
        <v>317.40600480957016</v>
      </c>
      <c r="G141" s="371">
        <v>222.41268960971772</v>
      </c>
    </row>
    <row r="142" spans="1:7" ht="9.9499999999999993" customHeight="1" x14ac:dyDescent="0.2">
      <c r="A142" s="14" t="s">
        <v>88</v>
      </c>
      <c r="B142" s="371">
        <v>7390.8122308961583</v>
      </c>
      <c r="C142" s="90">
        <v>42.936267530090618</v>
      </c>
      <c r="D142" s="169">
        <v>5601.8122308961592</v>
      </c>
      <c r="E142" s="366">
        <v>1789</v>
      </c>
      <c r="F142" s="371">
        <v>178.6083187746776</v>
      </c>
      <c r="G142" s="371">
        <v>135.37487266544611</v>
      </c>
    </row>
    <row r="143" spans="1:7" ht="14.1" customHeight="1" x14ac:dyDescent="0.2">
      <c r="A143" s="9" t="s">
        <v>229</v>
      </c>
      <c r="B143" s="51">
        <v>29088.071573934023</v>
      </c>
      <c r="C143" s="94">
        <v>37.894723900214103</v>
      </c>
      <c r="D143" s="373">
        <v>22817.071573934023</v>
      </c>
      <c r="E143" s="372">
        <v>6271</v>
      </c>
      <c r="F143" s="51">
        <v>223.86288412025846</v>
      </c>
      <c r="G143" s="51">
        <v>175.60103414680978</v>
      </c>
    </row>
    <row r="144" spans="1:7" ht="9.9499999999999993" customHeight="1" x14ac:dyDescent="0.2">
      <c r="A144" s="14" t="s">
        <v>89</v>
      </c>
      <c r="B144" s="371">
        <v>2064.957915171819</v>
      </c>
      <c r="C144" s="90">
        <v>35.494004163215607</v>
      </c>
      <c r="D144" s="169">
        <v>1677.457915171819</v>
      </c>
      <c r="E144" s="366">
        <v>387.5</v>
      </c>
      <c r="F144" s="371">
        <v>141.33866633619567</v>
      </c>
      <c r="G144" s="371">
        <v>114.81573683585346</v>
      </c>
    </row>
    <row r="145" spans="1:7" ht="9.9499999999999993" customHeight="1" x14ac:dyDescent="0.2">
      <c r="A145" s="14" t="s">
        <v>90</v>
      </c>
      <c r="B145" s="371">
        <v>15418.999436353864</v>
      </c>
      <c r="C145" s="90">
        <v>37.105147943792602</v>
      </c>
      <c r="D145" s="169">
        <v>12206.999436353864</v>
      </c>
      <c r="E145" s="366">
        <v>3212</v>
      </c>
      <c r="F145" s="371">
        <v>243.20955607990572</v>
      </c>
      <c r="G145" s="371">
        <v>192.54549727678892</v>
      </c>
    </row>
    <row r="146" spans="1:7" ht="9.9499999999999993" customHeight="1" x14ac:dyDescent="0.2">
      <c r="A146" s="14" t="s">
        <v>91</v>
      </c>
      <c r="B146" s="371">
        <v>7319.1607615285575</v>
      </c>
      <c r="C146" s="90">
        <v>41.968430993735275</v>
      </c>
      <c r="D146" s="169">
        <v>6188.1607615285566</v>
      </c>
      <c r="E146" s="366">
        <v>1131</v>
      </c>
      <c r="F146" s="371">
        <v>213.10702464779609</v>
      </c>
      <c r="G146" s="371">
        <v>180.17646707027387</v>
      </c>
    </row>
    <row r="147" spans="1:7" ht="9.9499999999999993" customHeight="1" x14ac:dyDescent="0.2">
      <c r="A147" s="14" t="s">
        <v>92</v>
      </c>
      <c r="B147" s="371">
        <v>4284.9534608797831</v>
      </c>
      <c r="C147" s="90">
        <v>34.934537569459764</v>
      </c>
      <c r="D147" s="169">
        <v>2744.4534608797831</v>
      </c>
      <c r="E147" s="366">
        <v>1540.5</v>
      </c>
      <c r="F147" s="371">
        <v>243.68479645585666</v>
      </c>
      <c r="G147" s="371">
        <v>156.0767436806064</v>
      </c>
    </row>
    <row r="148" spans="1:7" ht="14.1" customHeight="1" x14ac:dyDescent="0.2">
      <c r="A148" s="9" t="s">
        <v>230</v>
      </c>
      <c r="B148" s="51">
        <v>70805.718792517218</v>
      </c>
      <c r="C148" s="94">
        <v>40.770606506279869</v>
      </c>
      <c r="D148" s="373">
        <v>51388.218792517218</v>
      </c>
      <c r="E148" s="372">
        <v>19417.5</v>
      </c>
      <c r="F148" s="51">
        <v>232.09510801554131</v>
      </c>
      <c r="G148" s="51">
        <v>168.44619890556069</v>
      </c>
    </row>
    <row r="149" spans="1:7" ht="9.9499999999999993" customHeight="1" x14ac:dyDescent="0.2">
      <c r="A149" s="14" t="s">
        <v>93</v>
      </c>
      <c r="B149" s="371">
        <v>6487.1677756665877</v>
      </c>
      <c r="C149" s="90">
        <v>35.878485639344277</v>
      </c>
      <c r="D149" s="169">
        <v>3388.6677756665877</v>
      </c>
      <c r="E149" s="366">
        <v>3098.5</v>
      </c>
      <c r="F149" s="371">
        <v>333.65055678992888</v>
      </c>
      <c r="G149" s="371">
        <v>174.2872898043814</v>
      </c>
    </row>
    <row r="150" spans="1:7" ht="9.9499999999999993" customHeight="1" x14ac:dyDescent="0.2">
      <c r="A150" s="14" t="s">
        <v>94</v>
      </c>
      <c r="B150" s="371">
        <v>4062.8622770853908</v>
      </c>
      <c r="C150" s="90">
        <v>36.170080300348204</v>
      </c>
      <c r="D150" s="169">
        <v>3739.3622770853908</v>
      </c>
      <c r="E150" s="366">
        <v>323.5</v>
      </c>
      <c r="F150" s="371">
        <v>143.48798435759812</v>
      </c>
      <c r="G150" s="371">
        <v>132.06294462600709</v>
      </c>
    </row>
    <row r="151" spans="1:7" ht="9.9499999999999993" customHeight="1" x14ac:dyDescent="0.2">
      <c r="A151" s="14" t="s">
        <v>95</v>
      </c>
      <c r="B151" s="371">
        <v>2583.6364938685201</v>
      </c>
      <c r="C151" s="90">
        <v>40.241863411865609</v>
      </c>
      <c r="D151" s="169">
        <v>1658.1364938685201</v>
      </c>
      <c r="E151" s="366">
        <v>925.5</v>
      </c>
      <c r="F151" s="371">
        <v>195.98243904031858</v>
      </c>
      <c r="G151" s="371">
        <v>125.77838836899949</v>
      </c>
    </row>
    <row r="152" spans="1:7" ht="9.9499999999999993" customHeight="1" x14ac:dyDescent="0.2">
      <c r="A152" s="14" t="s">
        <v>96</v>
      </c>
      <c r="B152" s="371">
        <v>4198.5647398652454</v>
      </c>
      <c r="C152" s="90">
        <v>35.731768229777735</v>
      </c>
      <c r="D152" s="169">
        <v>2560.564739865245</v>
      </c>
      <c r="E152" s="366">
        <v>1638</v>
      </c>
      <c r="F152" s="371">
        <v>221.17498497946823</v>
      </c>
      <c r="G152" s="371">
        <v>134.88725385161698</v>
      </c>
    </row>
    <row r="153" spans="1:7" ht="9.9499999999999993" customHeight="1" x14ac:dyDescent="0.2">
      <c r="A153" s="14" t="s">
        <v>97</v>
      </c>
      <c r="B153" s="371">
        <v>6559.9952638848954</v>
      </c>
      <c r="C153" s="90">
        <v>43.302069439586191</v>
      </c>
      <c r="D153" s="169">
        <v>4740.4952638848972</v>
      </c>
      <c r="E153" s="366">
        <v>1819.5</v>
      </c>
      <c r="F153" s="371">
        <v>210.81708596217166</v>
      </c>
      <c r="G153" s="371">
        <v>152.34422546790813</v>
      </c>
    </row>
    <row r="154" spans="1:7" ht="9.9499999999999993" customHeight="1" x14ac:dyDescent="0.2">
      <c r="A154" s="14" t="s">
        <v>98</v>
      </c>
      <c r="B154" s="371">
        <v>6852.6435080065503</v>
      </c>
      <c r="C154" s="90">
        <v>41.720601558381766</v>
      </c>
      <c r="D154" s="169">
        <v>4814.6435080065503</v>
      </c>
      <c r="E154" s="366">
        <v>2038</v>
      </c>
      <c r="F154" s="371">
        <v>235.72905084301857</v>
      </c>
      <c r="G154" s="371">
        <v>165.62241169613176</v>
      </c>
    </row>
    <row r="155" spans="1:7" ht="9.9499999999999993" customHeight="1" x14ac:dyDescent="0.2">
      <c r="A155" s="14" t="s">
        <v>99</v>
      </c>
      <c r="B155" s="371">
        <v>7666.3071112041698</v>
      </c>
      <c r="C155" s="90">
        <v>45.052105987589172</v>
      </c>
      <c r="D155" s="169">
        <v>5852.8071112041698</v>
      </c>
      <c r="E155" s="366">
        <v>1813.5</v>
      </c>
      <c r="F155" s="371">
        <v>190.80857960088031</v>
      </c>
      <c r="G155" s="371">
        <v>145.67193765752825</v>
      </c>
    </row>
    <row r="156" spans="1:7" ht="9.9499999999999993" customHeight="1" x14ac:dyDescent="0.2">
      <c r="A156" s="14" t="s">
        <v>100</v>
      </c>
      <c r="B156" s="371">
        <v>3088.4604750178132</v>
      </c>
      <c r="C156" s="90">
        <v>41.968783877264357</v>
      </c>
      <c r="D156" s="169">
        <v>2694.9604750178132</v>
      </c>
      <c r="E156" s="366">
        <v>393.5</v>
      </c>
      <c r="F156" s="371">
        <v>110.11339400377258</v>
      </c>
      <c r="G156" s="371">
        <v>96.083873182323629</v>
      </c>
    </row>
    <row r="157" spans="1:7" ht="9.9499999999999993" customHeight="1" x14ac:dyDescent="0.2">
      <c r="A157" s="14" t="s">
        <v>101</v>
      </c>
      <c r="B157" s="371">
        <v>25462.472710601647</v>
      </c>
      <c r="C157" s="90">
        <v>39.890851282301547</v>
      </c>
      <c r="D157" s="169">
        <v>19126.472710601647</v>
      </c>
      <c r="E157" s="366">
        <v>6336</v>
      </c>
      <c r="F157" s="371">
        <v>313.10296854028564</v>
      </c>
      <c r="G157" s="371">
        <v>235.1914305989898</v>
      </c>
    </row>
    <row r="158" spans="1:7" ht="11.1" customHeight="1" x14ac:dyDescent="0.2">
      <c r="A158" s="14" t="s">
        <v>102</v>
      </c>
      <c r="B158" s="371">
        <v>3843.6084373163994</v>
      </c>
      <c r="C158" s="90">
        <v>50.061316058119409</v>
      </c>
      <c r="D158" s="169">
        <v>2812.1084373163994</v>
      </c>
      <c r="E158" s="366">
        <v>1031.5</v>
      </c>
      <c r="F158" s="371">
        <v>249.39063309865037</v>
      </c>
      <c r="G158" s="371">
        <v>182.46226559281075</v>
      </c>
    </row>
    <row r="159" spans="1:7" ht="14.1" customHeight="1" x14ac:dyDescent="0.2">
      <c r="A159" s="9" t="s">
        <v>231</v>
      </c>
      <c r="B159" s="51">
        <v>53433.900314636798</v>
      </c>
      <c r="C159" s="94">
        <v>46.304987905873126</v>
      </c>
      <c r="D159" s="373">
        <v>42505.400314636798</v>
      </c>
      <c r="E159" s="372">
        <v>10928.5</v>
      </c>
      <c r="F159" s="51">
        <v>242.77763280524141</v>
      </c>
      <c r="G159" s="51">
        <v>193.12384851307533</v>
      </c>
    </row>
    <row r="160" spans="1:7" ht="9.9499999999999993" customHeight="1" x14ac:dyDescent="0.2">
      <c r="A160" s="14" t="s">
        <v>103</v>
      </c>
      <c r="B160" s="371">
        <v>11471.0581093041</v>
      </c>
      <c r="C160" s="90">
        <v>48.592558374942961</v>
      </c>
      <c r="D160" s="169">
        <v>9918.0581093041001</v>
      </c>
      <c r="E160" s="366">
        <v>1553</v>
      </c>
      <c r="F160" s="371">
        <v>248.87308229853556</v>
      </c>
      <c r="G160" s="371">
        <v>215.17959969851819</v>
      </c>
    </row>
    <row r="161" spans="1:7" ht="9.9499999999999993" customHeight="1" x14ac:dyDescent="0.2">
      <c r="A161" s="14" t="s">
        <v>104</v>
      </c>
      <c r="B161" s="371">
        <v>8903.1072082703104</v>
      </c>
      <c r="C161" s="90">
        <v>45.381964861933852</v>
      </c>
      <c r="D161" s="169">
        <v>6461.6072082703113</v>
      </c>
      <c r="E161" s="366">
        <v>2441.5</v>
      </c>
      <c r="F161" s="371">
        <v>259.72482301905865</v>
      </c>
      <c r="G161" s="371">
        <v>188.50045824762424</v>
      </c>
    </row>
    <row r="162" spans="1:7" ht="9.9499999999999993" customHeight="1" x14ac:dyDescent="0.2">
      <c r="A162" s="14" t="s">
        <v>105</v>
      </c>
      <c r="B162" s="371">
        <v>4318.8351677562914</v>
      </c>
      <c r="C162" s="90">
        <v>39.243806265347267</v>
      </c>
      <c r="D162" s="169">
        <v>3665.835167756291</v>
      </c>
      <c r="E162" s="366">
        <v>653</v>
      </c>
      <c r="F162" s="371">
        <v>186.24499408151675</v>
      </c>
      <c r="G162" s="371">
        <v>158.0850906790414</v>
      </c>
    </row>
    <row r="163" spans="1:7" ht="11.1" customHeight="1" x14ac:dyDescent="0.2">
      <c r="A163" s="14" t="s">
        <v>106</v>
      </c>
      <c r="B163" s="371">
        <v>28740.899829306101</v>
      </c>
      <c r="C163" s="90">
        <v>46.738968713891069</v>
      </c>
      <c r="D163" s="169">
        <v>22459.899829306101</v>
      </c>
      <c r="E163" s="366">
        <v>6281</v>
      </c>
      <c r="F163" s="371">
        <v>246.63102467353821</v>
      </c>
      <c r="G163" s="371">
        <v>192.73259159821254</v>
      </c>
    </row>
    <row r="164" spans="1:7" ht="6.95" customHeight="1" x14ac:dyDescent="0.2">
      <c r="A164" s="127"/>
      <c r="B164"/>
      <c r="C164" s="17"/>
      <c r="D164" s="17"/>
      <c r="E164" s="17"/>
      <c r="F164" s="247"/>
      <c r="G164" s="247"/>
    </row>
    <row r="165" spans="1:7" s="32" customFormat="1" ht="12" customHeight="1" x14ac:dyDescent="0.2">
      <c r="A165" s="369" t="s">
        <v>935</v>
      </c>
      <c r="B165"/>
      <c r="C165" s="17"/>
      <c r="D165" s="17"/>
      <c r="E165" s="17"/>
      <c r="F165"/>
      <c r="G165"/>
    </row>
    <row r="166" spans="1:7" s="32" customFormat="1" ht="12" customHeight="1" x14ac:dyDescent="0.2">
      <c r="A166" s="369" t="s">
        <v>936</v>
      </c>
      <c r="B166"/>
      <c r="C166" s="17"/>
      <c r="D166" s="17"/>
      <c r="E166" s="17"/>
      <c r="F166"/>
      <c r="G166"/>
    </row>
    <row r="167" spans="1:7" s="368" customFormat="1" ht="12" customHeight="1" x14ac:dyDescent="0.2">
      <c r="A167" s="370" t="s">
        <v>933</v>
      </c>
      <c r="B167"/>
      <c r="C167" s="17"/>
      <c r="D167" s="17"/>
      <c r="E167" s="17"/>
      <c r="F167"/>
      <c r="G167"/>
    </row>
    <row r="168" spans="1:7" s="368" customFormat="1" ht="12" customHeight="1" x14ac:dyDescent="0.2">
      <c r="A168" s="369" t="s">
        <v>932</v>
      </c>
      <c r="B168"/>
      <c r="C168" s="17"/>
      <c r="D168" s="17"/>
      <c r="E168" s="17"/>
      <c r="F168"/>
      <c r="G168"/>
    </row>
    <row r="169" spans="1:7" s="368" customFormat="1" ht="9.9499999999999993" customHeight="1" x14ac:dyDescent="0.2">
      <c r="A169" s="124" t="s">
        <v>931</v>
      </c>
      <c r="B169"/>
      <c r="C169" s="17"/>
      <c r="D169" s="17"/>
      <c r="E169" s="17"/>
      <c r="F169"/>
      <c r="G169"/>
    </row>
    <row r="170" spans="1:7" ht="14.45" customHeight="1" x14ac:dyDescent="0.2">
      <c r="A170" s="9" t="s">
        <v>232</v>
      </c>
      <c r="B170" s="51">
        <v>70854.142685975734</v>
      </c>
      <c r="C170" s="94">
        <v>41.059239952295826</v>
      </c>
      <c r="D170" s="373">
        <v>43233.642685975734</v>
      </c>
      <c r="E170" s="372">
        <v>27620.5</v>
      </c>
      <c r="F170" s="51">
        <v>238.75826906492338</v>
      </c>
      <c r="G170" s="51">
        <v>145.68505526661431</v>
      </c>
    </row>
    <row r="171" spans="1:7" ht="9.9499999999999993" customHeight="1" x14ac:dyDescent="0.2">
      <c r="A171" s="14" t="s">
        <v>107</v>
      </c>
      <c r="B171" s="371">
        <v>8410.7736531369919</v>
      </c>
      <c r="C171" s="90">
        <v>43.098359587491679</v>
      </c>
      <c r="D171" s="169">
        <v>4717.7736531369937</v>
      </c>
      <c r="E171" s="366">
        <v>3693</v>
      </c>
      <c r="F171" s="371">
        <v>317.61540927974744</v>
      </c>
      <c r="G171" s="371">
        <v>178.15692961508228</v>
      </c>
    </row>
    <row r="172" spans="1:7" ht="9.9499999999999993" customHeight="1" x14ac:dyDescent="0.2">
      <c r="A172" s="14" t="s">
        <v>108</v>
      </c>
      <c r="B172" s="371">
        <v>33906.160299636234</v>
      </c>
      <c r="C172" s="90">
        <v>40.869330089170411</v>
      </c>
      <c r="D172" s="169">
        <v>20907.160299636234</v>
      </c>
      <c r="E172" s="366">
        <v>12999</v>
      </c>
      <c r="F172" s="371">
        <v>281.83734788233335</v>
      </c>
      <c r="G172" s="371">
        <v>173.78607776662651</v>
      </c>
    </row>
    <row r="173" spans="1:7" ht="9.9499999999999993" customHeight="1" x14ac:dyDescent="0.2">
      <c r="A173" s="14" t="s">
        <v>109</v>
      </c>
      <c r="B173" s="371">
        <v>19596.842949048088</v>
      </c>
      <c r="C173" s="90">
        <v>42.998637975491924</v>
      </c>
      <c r="D173" s="169">
        <v>11583.34294904809</v>
      </c>
      <c r="E173" s="366">
        <v>8013.5</v>
      </c>
      <c r="F173" s="371">
        <v>211.92420271272169</v>
      </c>
      <c r="G173" s="371">
        <v>125.2646013241783</v>
      </c>
    </row>
    <row r="174" spans="1:7" ht="9.9499999999999993" customHeight="1" x14ac:dyDescent="0.2">
      <c r="A174" s="14" t="s">
        <v>110</v>
      </c>
      <c r="B174" s="371">
        <v>6291.5086267610041</v>
      </c>
      <c r="C174" s="90">
        <v>37.338205492930399</v>
      </c>
      <c r="D174" s="169">
        <v>4266.0086267610041</v>
      </c>
      <c r="E174" s="366">
        <v>2025.5</v>
      </c>
      <c r="F174" s="371">
        <v>241.26658077083266</v>
      </c>
      <c r="G174" s="371">
        <v>163.59276859918717</v>
      </c>
    </row>
    <row r="175" spans="1:7" ht="9.9499999999999993" customHeight="1" x14ac:dyDescent="0.2">
      <c r="A175" s="14" t="s">
        <v>111</v>
      </c>
      <c r="B175" s="371">
        <v>2648.8571573934023</v>
      </c>
      <c r="C175" s="90">
        <v>31.505452785725769</v>
      </c>
      <c r="D175" s="169">
        <v>1759.3571573934023</v>
      </c>
      <c r="E175" s="366">
        <v>889.5</v>
      </c>
      <c r="F175" s="371">
        <v>84.28335106890043</v>
      </c>
      <c r="G175" s="371">
        <v>55.980563745494536</v>
      </c>
    </row>
    <row r="176" spans="1:7" ht="12.95" customHeight="1" x14ac:dyDescent="0.2">
      <c r="A176" s="9" t="s">
        <v>233</v>
      </c>
      <c r="B176" s="51">
        <v>53190.429216658129</v>
      </c>
      <c r="C176" s="94">
        <v>41.999547813284494</v>
      </c>
      <c r="D176" s="373">
        <v>43326.429216658122</v>
      </c>
      <c r="E176" s="372">
        <v>9864</v>
      </c>
      <c r="F176" s="51">
        <v>211.61729055928788</v>
      </c>
      <c r="G176" s="51">
        <v>172.37352086579031</v>
      </c>
    </row>
    <row r="177" spans="1:7" ht="9.9499999999999993" customHeight="1" x14ac:dyDescent="0.2">
      <c r="A177" s="14" t="s">
        <v>112</v>
      </c>
      <c r="B177" s="371">
        <v>4842.4445522957112</v>
      </c>
      <c r="C177" s="90">
        <v>38.914509247646549</v>
      </c>
      <c r="D177" s="169">
        <v>3579.9445522957112</v>
      </c>
      <c r="E177" s="366">
        <v>1262.5</v>
      </c>
      <c r="F177" s="371">
        <v>171.60835467771321</v>
      </c>
      <c r="G177" s="371">
        <v>126.86740918193037</v>
      </c>
    </row>
    <row r="178" spans="1:7" ht="9.9499999999999993" customHeight="1" x14ac:dyDescent="0.2">
      <c r="A178" s="14" t="s">
        <v>113</v>
      </c>
      <c r="B178" s="371">
        <v>2588.3195268572572</v>
      </c>
      <c r="C178" s="90">
        <v>38.769489269235571</v>
      </c>
      <c r="D178" s="169">
        <v>2106.3195268572572</v>
      </c>
      <c r="E178" s="366">
        <v>482</v>
      </c>
      <c r="F178" s="371">
        <v>146.29886541133038</v>
      </c>
      <c r="G178" s="371">
        <v>119.05491334259875</v>
      </c>
    </row>
    <row r="179" spans="1:7" ht="9.9499999999999993" customHeight="1" x14ac:dyDescent="0.2">
      <c r="A179" s="14" t="s">
        <v>114</v>
      </c>
      <c r="B179" s="371">
        <v>2347.6224655924598</v>
      </c>
      <c r="C179" s="90">
        <v>40.857600931993574</v>
      </c>
      <c r="D179" s="169">
        <v>1245.6224655924598</v>
      </c>
      <c r="E179" s="366">
        <v>1102</v>
      </c>
      <c r="F179" s="371">
        <v>122.54645641762592</v>
      </c>
      <c r="G179" s="371">
        <v>65.0217918041687</v>
      </c>
    </row>
    <row r="180" spans="1:7" ht="9.9499999999999993" customHeight="1" x14ac:dyDescent="0.2">
      <c r="A180" s="14" t="s">
        <v>115</v>
      </c>
      <c r="B180" s="371">
        <v>30725.481055539582</v>
      </c>
      <c r="C180" s="90">
        <v>42.972329037704441</v>
      </c>
      <c r="D180" s="169">
        <v>25199.481055539589</v>
      </c>
      <c r="E180" s="366">
        <v>5526</v>
      </c>
      <c r="F180" s="371">
        <v>237.50081978464547</v>
      </c>
      <c r="G180" s="371">
        <v>194.78612549694358</v>
      </c>
    </row>
    <row r="181" spans="1:7" ht="9.9499999999999993" customHeight="1" x14ac:dyDescent="0.2">
      <c r="A181" s="14" t="s">
        <v>116</v>
      </c>
      <c r="B181" s="371">
        <v>10382.591567371277</v>
      </c>
      <c r="C181" s="90">
        <v>43.149226384104935</v>
      </c>
      <c r="D181" s="169">
        <v>9643.5915673712771</v>
      </c>
      <c r="E181" s="366">
        <v>739</v>
      </c>
      <c r="F181" s="371">
        <v>222.04952237844384</v>
      </c>
      <c r="G181" s="371">
        <v>206.24474030906535</v>
      </c>
    </row>
    <row r="182" spans="1:7" ht="11.1" customHeight="1" x14ac:dyDescent="0.2">
      <c r="A182" s="14" t="s">
        <v>117</v>
      </c>
      <c r="B182" s="371">
        <v>2303.9700490018377</v>
      </c>
      <c r="C182" s="90">
        <v>35.122113719785567</v>
      </c>
      <c r="D182" s="169">
        <v>1551.4700490018377</v>
      </c>
      <c r="E182" s="366">
        <v>752.5</v>
      </c>
      <c r="F182" s="371">
        <v>226.83568465116053</v>
      </c>
      <c r="G182" s="371">
        <v>152.74884798679113</v>
      </c>
    </row>
    <row r="183" spans="1:7" ht="12.95" customHeight="1" x14ac:dyDescent="0.2">
      <c r="A183" s="9" t="s">
        <v>234</v>
      </c>
      <c r="B183" s="51">
        <v>97947.135875345324</v>
      </c>
      <c r="C183" s="94">
        <v>41.136367747148569</v>
      </c>
      <c r="D183" s="373">
        <v>74291.635875345324</v>
      </c>
      <c r="E183" s="372">
        <v>23655.5</v>
      </c>
      <c r="F183" s="51">
        <v>259.07896882588517</v>
      </c>
      <c r="G183" s="51">
        <v>196.50804735595588</v>
      </c>
    </row>
    <row r="184" spans="1:7" s="376" customFormat="1" ht="11.1" customHeight="1" x14ac:dyDescent="0.2">
      <c r="A184" s="92" t="s">
        <v>235</v>
      </c>
      <c r="B184" s="98">
        <v>78354.23302430092</v>
      </c>
      <c r="C184" s="96">
        <v>41.730259051114757</v>
      </c>
      <c r="D184" s="378">
        <v>62053.233024300913</v>
      </c>
      <c r="E184" s="377">
        <v>16301</v>
      </c>
      <c r="F184" s="98">
        <v>308.3</v>
      </c>
      <c r="G184" s="98">
        <v>260</v>
      </c>
    </row>
    <row r="185" spans="1:7" customFormat="1" ht="9.9499999999999993" customHeight="1" x14ac:dyDescent="0.2">
      <c r="A185" s="93" t="s">
        <v>201</v>
      </c>
      <c r="B185" s="371">
        <v>48503.627428653577</v>
      </c>
      <c r="C185" s="90">
        <v>43.203769159115204</v>
      </c>
      <c r="D185" s="169">
        <v>42782.127428653577</v>
      </c>
      <c r="E185" s="374">
        <v>5721.5</v>
      </c>
      <c r="F185" s="371">
        <v>548.44160866420441</v>
      </c>
      <c r="G185" s="45">
        <v>483.74729959241483</v>
      </c>
    </row>
    <row r="186" spans="1:7" customFormat="1" ht="9.9499999999999993" customHeight="1" x14ac:dyDescent="0.2">
      <c r="A186" s="93" t="s">
        <v>202</v>
      </c>
      <c r="B186" s="371">
        <v>2466.354597547408</v>
      </c>
      <c r="C186" s="90">
        <v>41.915359153816979</v>
      </c>
      <c r="D186" s="169">
        <v>1466.854597547408</v>
      </c>
      <c r="E186" s="375">
        <v>999.5</v>
      </c>
      <c r="F186" s="371">
        <v>160.65363454581868</v>
      </c>
      <c r="G186" s="371">
        <v>95.54811083555289</v>
      </c>
    </row>
    <row r="187" spans="1:7" customFormat="1" ht="9.9499999999999993" customHeight="1" x14ac:dyDescent="0.2">
      <c r="A187" s="93" t="s">
        <v>203</v>
      </c>
      <c r="B187" s="371">
        <v>12330.277442029077</v>
      </c>
      <c r="C187" s="90">
        <v>36.18259630063941</v>
      </c>
      <c r="D187" s="169">
        <v>7686.2774420290771</v>
      </c>
      <c r="E187" s="6">
        <v>4644</v>
      </c>
      <c r="F187" s="371">
        <v>168.24415241279712</v>
      </c>
      <c r="G187" s="371">
        <v>104.87770770152106</v>
      </c>
    </row>
    <row r="188" spans="1:7" customFormat="1" ht="9.9499999999999993" customHeight="1" x14ac:dyDescent="0.2">
      <c r="A188" s="93" t="s">
        <v>204</v>
      </c>
      <c r="B188" s="371">
        <v>4735.7292902858862</v>
      </c>
      <c r="C188" s="90">
        <v>47.16205794129862</v>
      </c>
      <c r="D188" s="169">
        <v>2018.2292902858858</v>
      </c>
      <c r="E188" s="374">
        <v>2717.5</v>
      </c>
      <c r="F188" s="371">
        <v>109.95679700680041</v>
      </c>
      <c r="G188" s="371">
        <v>46.860370342610359</v>
      </c>
    </row>
    <row r="189" spans="1:7" customFormat="1" ht="9.9499999999999993" customHeight="1" x14ac:dyDescent="0.2">
      <c r="A189" s="93" t="s">
        <v>205</v>
      </c>
      <c r="B189" s="371">
        <v>10318.244265784968</v>
      </c>
      <c r="C189" s="90">
        <v>38.895821790106147</v>
      </c>
      <c r="D189" s="169">
        <v>8099.7442657849679</v>
      </c>
      <c r="E189" s="374">
        <v>2218.5</v>
      </c>
      <c r="F189" s="371">
        <v>303.33502662820342</v>
      </c>
      <c r="G189" s="45">
        <v>238.11571806752607</v>
      </c>
    </row>
    <row r="190" spans="1:7" customFormat="1" ht="9.9499999999999993" customHeight="1" x14ac:dyDescent="0.2">
      <c r="A190" s="14" t="s">
        <v>118</v>
      </c>
      <c r="B190" s="371">
        <v>8794.736969823869</v>
      </c>
      <c r="C190" s="90">
        <v>39.367027851461536</v>
      </c>
      <c r="D190" s="169">
        <v>6067.736969823869</v>
      </c>
      <c r="E190" s="366">
        <v>2727</v>
      </c>
      <c r="F190" s="371">
        <v>159.63148382444311</v>
      </c>
      <c r="G190" s="371">
        <v>110.13426089635657</v>
      </c>
    </row>
    <row r="191" spans="1:7" ht="9.9499999999999993" customHeight="1" x14ac:dyDescent="0.2">
      <c r="A191" s="14" t="s">
        <v>119</v>
      </c>
      <c r="B191" s="371">
        <v>3233.3597172393966</v>
      </c>
      <c r="C191" s="90">
        <v>37.725078595355249</v>
      </c>
      <c r="D191" s="169">
        <v>1332.8597172393966</v>
      </c>
      <c r="E191" s="366">
        <v>1900.5</v>
      </c>
      <c r="F191" s="371">
        <v>342.33559737844325</v>
      </c>
      <c r="G191" s="371">
        <v>141.11802194170426</v>
      </c>
    </row>
    <row r="192" spans="1:7" ht="9.9499999999999993" customHeight="1" x14ac:dyDescent="0.2">
      <c r="A192" s="14" t="s">
        <v>120</v>
      </c>
      <c r="B192" s="371">
        <v>1559.7959245971724</v>
      </c>
      <c r="C192" s="90">
        <v>40.899153654209691</v>
      </c>
      <c r="D192" s="169">
        <v>861.29592459717242</v>
      </c>
      <c r="E192" s="366">
        <v>698.5</v>
      </c>
      <c r="F192" s="371">
        <v>83.657598530285469</v>
      </c>
      <c r="G192" s="371">
        <v>46.194471686627644</v>
      </c>
    </row>
    <row r="193" spans="1:7" ht="9.9499999999999993" customHeight="1" x14ac:dyDescent="0.2">
      <c r="A193" s="14" t="s">
        <v>121</v>
      </c>
      <c r="B193" s="371">
        <v>1480.6785786967012</v>
      </c>
      <c r="C193" s="90">
        <v>34.056494623283193</v>
      </c>
      <c r="D193" s="169">
        <v>1064.1785786967012</v>
      </c>
      <c r="E193" s="366">
        <v>416.5</v>
      </c>
      <c r="F193" s="371">
        <v>103.95103753838116</v>
      </c>
      <c r="G193" s="371">
        <v>74.710655623188799</v>
      </c>
    </row>
    <row r="194" spans="1:7" ht="9.9499999999999993" customHeight="1" x14ac:dyDescent="0.2">
      <c r="A194" s="14" t="s">
        <v>122</v>
      </c>
      <c r="B194" s="371">
        <v>928.61990574646552</v>
      </c>
      <c r="C194" s="90">
        <v>46.18996019922497</v>
      </c>
      <c r="D194" s="169">
        <v>718.11990574646552</v>
      </c>
      <c r="E194" s="366">
        <v>210.5</v>
      </c>
      <c r="F194" s="371">
        <v>90.800812139089231</v>
      </c>
      <c r="G194" s="371">
        <v>70.218041042971109</v>
      </c>
    </row>
    <row r="195" spans="1:7" ht="9.9499999999999993" customHeight="1" x14ac:dyDescent="0.2">
      <c r="A195" s="14" t="s">
        <v>123</v>
      </c>
      <c r="B195" s="371">
        <v>3595.7117549408104</v>
      </c>
      <c r="C195" s="90">
        <v>37.303207822748547</v>
      </c>
      <c r="D195" s="169">
        <v>2194.2117549408104</v>
      </c>
      <c r="E195" s="366">
        <v>1401.5</v>
      </c>
      <c r="F195" s="371">
        <v>221.41082234857208</v>
      </c>
      <c r="G195" s="371">
        <v>135.11156126482823</v>
      </c>
    </row>
    <row r="196" spans="1:7" ht="12.95" customHeight="1" x14ac:dyDescent="0.2">
      <c r="A196" s="9" t="s">
        <v>236</v>
      </c>
      <c r="B196" s="51">
        <v>18007.96341844069</v>
      </c>
      <c r="C196" s="94">
        <v>44.691684338941819</v>
      </c>
      <c r="D196" s="373">
        <v>12741.96341844069</v>
      </c>
      <c r="E196" s="372">
        <v>5266</v>
      </c>
      <c r="F196" s="51">
        <v>183.32447743500651</v>
      </c>
      <c r="G196" s="51">
        <v>129.71560030989198</v>
      </c>
    </row>
    <row r="197" spans="1:7" ht="9.9499999999999993" customHeight="1" x14ac:dyDescent="0.2">
      <c r="A197" s="14" t="s">
        <v>124</v>
      </c>
      <c r="B197" s="371">
        <v>2024.1425607835295</v>
      </c>
      <c r="C197" s="90">
        <v>42.442012322461245</v>
      </c>
      <c r="D197" s="169">
        <v>1697.1425607835295</v>
      </c>
      <c r="E197" s="366">
        <v>327</v>
      </c>
      <c r="F197" s="371">
        <v>155.76318282289571</v>
      </c>
      <c r="G197" s="371">
        <v>130.59965839042164</v>
      </c>
    </row>
    <row r="198" spans="1:7" ht="9.9499999999999993" customHeight="1" x14ac:dyDescent="0.2">
      <c r="A198" s="14" t="s">
        <v>125</v>
      </c>
      <c r="B198" s="371">
        <v>1656.3817068765079</v>
      </c>
      <c r="C198" s="90">
        <v>42.378313320830713</v>
      </c>
      <c r="D198" s="169">
        <v>878.38170687650791</v>
      </c>
      <c r="E198" s="366">
        <v>778</v>
      </c>
      <c r="F198" s="371">
        <v>93.861942929478545</v>
      </c>
      <c r="G198" s="371">
        <v>49.775129306766466</v>
      </c>
    </row>
    <row r="199" spans="1:7" ht="9.9499999999999993" customHeight="1" x14ac:dyDescent="0.2">
      <c r="A199" s="14" t="s">
        <v>126</v>
      </c>
      <c r="B199" s="371">
        <v>3815.632986799505</v>
      </c>
      <c r="C199" s="90">
        <v>42.930574349097775</v>
      </c>
      <c r="D199" s="169">
        <v>3227.132986799505</v>
      </c>
      <c r="E199" s="366">
        <v>588.5</v>
      </c>
      <c r="F199" s="371">
        <v>187.39909566325352</v>
      </c>
      <c r="G199" s="371">
        <v>158.4958001473162</v>
      </c>
    </row>
    <row r="200" spans="1:7" ht="9.9499999999999993" customHeight="1" x14ac:dyDescent="0.2">
      <c r="A200" s="14" t="s">
        <v>127</v>
      </c>
      <c r="B200" s="371">
        <v>10511.806163981149</v>
      </c>
      <c r="C200" s="90">
        <v>46.128662099658982</v>
      </c>
      <c r="D200" s="169">
        <v>6939.3061639811494</v>
      </c>
      <c r="E200" s="366">
        <v>3572.5</v>
      </c>
      <c r="F200" s="371">
        <v>222.58043415802717</v>
      </c>
      <c r="G200" s="371">
        <v>146.93514650477798</v>
      </c>
    </row>
    <row r="201" spans="1:7" ht="12.95" customHeight="1" x14ac:dyDescent="0.2">
      <c r="A201" s="9" t="s">
        <v>237</v>
      </c>
      <c r="B201" s="51">
        <v>26382.778491005913</v>
      </c>
      <c r="C201" s="94">
        <v>43.564527747611919</v>
      </c>
      <c r="D201" s="373">
        <v>20904.778491005913</v>
      </c>
      <c r="E201" s="372">
        <v>5478</v>
      </c>
      <c r="F201" s="51">
        <v>263.47736002123088</v>
      </c>
      <c r="G201" s="51">
        <v>208.77012064959516</v>
      </c>
    </row>
    <row r="202" spans="1:7" ht="9.9499999999999993" customHeight="1" x14ac:dyDescent="0.2">
      <c r="A202" s="14" t="s">
        <v>128</v>
      </c>
      <c r="B202" s="371">
        <v>2458.3029387352026</v>
      </c>
      <c r="C202" s="90">
        <v>48.964834162483179</v>
      </c>
      <c r="D202" s="169">
        <v>2184.3029387352026</v>
      </c>
      <c r="E202" s="366">
        <v>274</v>
      </c>
      <c r="F202" s="371">
        <v>172.85212619429072</v>
      </c>
      <c r="G202" s="371">
        <v>153.5862001641965</v>
      </c>
    </row>
    <row r="203" spans="1:7" ht="9.9499999999999993" customHeight="1" x14ac:dyDescent="0.2">
      <c r="A203" s="14" t="s">
        <v>129</v>
      </c>
      <c r="B203" s="371">
        <v>2636.919337412653</v>
      </c>
      <c r="C203" s="90">
        <v>42.739373685215156</v>
      </c>
      <c r="D203" s="169">
        <v>2177.919337412653</v>
      </c>
      <c r="E203" s="366">
        <v>459</v>
      </c>
      <c r="F203" s="371">
        <v>197.24132974887073</v>
      </c>
      <c r="G203" s="371">
        <v>162.90817094866131</v>
      </c>
    </row>
    <row r="204" spans="1:7" ht="9.9499999999999993" customHeight="1" x14ac:dyDescent="0.2">
      <c r="A204" s="14" t="s">
        <v>130</v>
      </c>
      <c r="B204" s="371">
        <v>1964.9062563596135</v>
      </c>
      <c r="C204" s="90">
        <v>38.366146758109494</v>
      </c>
      <c r="D204" s="169">
        <v>1638.4062563596135</v>
      </c>
      <c r="E204" s="366">
        <v>326.5</v>
      </c>
      <c r="F204" s="371">
        <v>179.21436121484984</v>
      </c>
      <c r="G204" s="371">
        <v>149.43508357895053</v>
      </c>
    </row>
    <row r="205" spans="1:7" ht="9.75" customHeight="1" x14ac:dyDescent="0.2">
      <c r="A205" s="14" t="s">
        <v>131</v>
      </c>
      <c r="B205" s="371">
        <v>19322.649958498441</v>
      </c>
      <c r="C205" s="90">
        <v>43.518706232501039</v>
      </c>
      <c r="D205" s="169">
        <v>14904.149958498441</v>
      </c>
      <c r="E205" s="366">
        <v>4418.5</v>
      </c>
      <c r="F205" s="371">
        <v>313.79145081844882</v>
      </c>
      <c r="G205" s="371">
        <v>242.03692809929586</v>
      </c>
    </row>
    <row r="206" spans="1:7" ht="12.95" customHeight="1" x14ac:dyDescent="0.2">
      <c r="A206" s="9" t="s">
        <v>238</v>
      </c>
      <c r="B206" s="51">
        <v>47105.562383526878</v>
      </c>
      <c r="C206" s="94">
        <v>40.582151185971803</v>
      </c>
      <c r="D206" s="373">
        <v>30959.062383526882</v>
      </c>
      <c r="E206" s="372">
        <v>16146.5</v>
      </c>
      <c r="F206" s="51">
        <v>201.29033827964889</v>
      </c>
      <c r="G206" s="51">
        <v>132.29350897592016</v>
      </c>
    </row>
    <row r="207" spans="1:7" ht="9.9499999999999993" customHeight="1" x14ac:dyDescent="0.2">
      <c r="A207" s="14" t="s">
        <v>132</v>
      </c>
      <c r="B207" s="371">
        <v>1929.3335551333175</v>
      </c>
      <c r="C207" s="90">
        <v>29.362445402521175</v>
      </c>
      <c r="D207" s="169">
        <v>1152.8335551333175</v>
      </c>
      <c r="E207" s="366">
        <v>776.5</v>
      </c>
      <c r="F207" s="371">
        <v>156.57633136936516</v>
      </c>
      <c r="G207" s="371">
        <v>93.558964058863623</v>
      </c>
    </row>
    <row r="208" spans="1:7" ht="9.9499999999999993" customHeight="1" x14ac:dyDescent="0.2">
      <c r="A208" s="14" t="s">
        <v>133</v>
      </c>
      <c r="B208" s="371">
        <v>6353.4981055539583</v>
      </c>
      <c r="C208" s="90">
        <v>35.700734368325335</v>
      </c>
      <c r="D208" s="169">
        <v>3202.9981055539583</v>
      </c>
      <c r="E208" s="366">
        <v>3150.5</v>
      </c>
      <c r="F208" s="371">
        <v>197.54059340092522</v>
      </c>
      <c r="G208" s="371">
        <v>99.586422459159863</v>
      </c>
    </row>
    <row r="209" spans="1:7" ht="9.9499999999999993" customHeight="1" x14ac:dyDescent="0.2">
      <c r="A209" s="14" t="s">
        <v>134</v>
      </c>
      <c r="B209" s="371">
        <v>3009.3641715314325</v>
      </c>
      <c r="C209" s="90">
        <v>43.175069293549242</v>
      </c>
      <c r="D209" s="169">
        <v>2458.8641715314325</v>
      </c>
      <c r="E209" s="366">
        <v>550.5</v>
      </c>
      <c r="F209" s="371">
        <v>125.35883410528336</v>
      </c>
      <c r="G209" s="371">
        <v>102.42706704704791</v>
      </c>
    </row>
    <row r="210" spans="1:7" ht="9.9499999999999993" customHeight="1" x14ac:dyDescent="0.2">
      <c r="A210" s="14" t="s">
        <v>135</v>
      </c>
      <c r="B210" s="371">
        <v>32969.122285523204</v>
      </c>
      <c r="C210" s="90">
        <v>43.132918307530907</v>
      </c>
      <c r="D210" s="169">
        <v>22763.622285523204</v>
      </c>
      <c r="E210" s="366">
        <v>10205.5</v>
      </c>
      <c r="F210" s="371">
        <v>215.36621910534873</v>
      </c>
      <c r="G210" s="371">
        <v>148.70020567481384</v>
      </c>
    </row>
    <row r="211" spans="1:7" ht="9.9499999999999993" customHeight="1" x14ac:dyDescent="0.2">
      <c r="A211" s="14" t="s">
        <v>136</v>
      </c>
      <c r="B211" s="371">
        <v>1326.5306163981149</v>
      </c>
      <c r="C211" s="90">
        <v>39.787664760313248</v>
      </c>
      <c r="D211" s="169">
        <v>1117.0306163981149</v>
      </c>
      <c r="E211" s="366">
        <v>209.5</v>
      </c>
      <c r="F211" s="371">
        <v>127.52649648126466</v>
      </c>
      <c r="G211" s="371">
        <v>107.38613885773073</v>
      </c>
    </row>
    <row r="212" spans="1:7" ht="9.9499999999999993" customHeight="1" x14ac:dyDescent="0.2">
      <c r="A212" s="14" t="s">
        <v>137</v>
      </c>
      <c r="B212" s="371">
        <v>1517.713649386852</v>
      </c>
      <c r="C212" s="90">
        <v>15.422563207936587</v>
      </c>
      <c r="D212" s="169">
        <v>263.71364938685201</v>
      </c>
      <c r="E212" s="366">
        <v>1254</v>
      </c>
      <c r="F212" s="371">
        <v>743.61276305088279</v>
      </c>
      <c r="G212" s="371">
        <v>129.20805947420479</v>
      </c>
    </row>
    <row r="213" spans="1:7" ht="12.95" customHeight="1" x14ac:dyDescent="0.2">
      <c r="A213" s="9" t="s">
        <v>239</v>
      </c>
      <c r="B213" s="51">
        <v>46728.456224233407</v>
      </c>
      <c r="C213" s="94">
        <v>36.401082508891996</v>
      </c>
      <c r="D213" s="373">
        <v>36495.456224233407</v>
      </c>
      <c r="E213" s="372">
        <v>10233</v>
      </c>
      <c r="F213" s="51">
        <v>203.5246965288307</v>
      </c>
      <c r="G213" s="51">
        <v>158.95510472409541</v>
      </c>
    </row>
    <row r="214" spans="1:7" ht="9.9499999999999993" customHeight="1" x14ac:dyDescent="0.2">
      <c r="A214" s="14" t="s">
        <v>138</v>
      </c>
      <c r="B214" s="371">
        <v>1549.9684363788642</v>
      </c>
      <c r="C214" s="90">
        <v>34.279871371195298</v>
      </c>
      <c r="D214" s="169">
        <v>948.46843637886423</v>
      </c>
      <c r="E214" s="366">
        <v>601.5</v>
      </c>
      <c r="F214" s="371">
        <v>172.73692593100012</v>
      </c>
      <c r="G214" s="371">
        <v>105.70248928773701</v>
      </c>
    </row>
    <row r="215" spans="1:7" ht="9.9499999999999993" customHeight="1" x14ac:dyDescent="0.2">
      <c r="A215" s="14" t="s">
        <v>139</v>
      </c>
      <c r="B215" s="371">
        <v>6887.1100499393724</v>
      </c>
      <c r="C215" s="90">
        <v>37.527159338185427</v>
      </c>
      <c r="D215" s="169">
        <v>5112.6100499393733</v>
      </c>
      <c r="E215" s="366">
        <v>1774.5</v>
      </c>
      <c r="F215" s="371">
        <v>152.68384175270737</v>
      </c>
      <c r="G215" s="371">
        <v>113.344049702693</v>
      </c>
    </row>
    <row r="216" spans="1:7" ht="9.9499999999999993" customHeight="1" x14ac:dyDescent="0.2">
      <c r="A216" s="14" t="s">
        <v>140</v>
      </c>
      <c r="B216" s="371">
        <v>4743.0708067802543</v>
      </c>
      <c r="C216" s="90">
        <v>31.585123836534606</v>
      </c>
      <c r="D216" s="169">
        <v>3713.0708067802543</v>
      </c>
      <c r="E216" s="366">
        <v>1030</v>
      </c>
      <c r="F216" s="371">
        <v>207.37455433631752</v>
      </c>
      <c r="G216" s="371">
        <v>162.34132593477852</v>
      </c>
    </row>
    <row r="217" spans="1:7" ht="9.9499999999999993" customHeight="1" x14ac:dyDescent="0.2">
      <c r="A217" s="14" t="s">
        <v>141</v>
      </c>
      <c r="B217" s="371">
        <v>22640.349297786168</v>
      </c>
      <c r="C217" s="90">
        <v>38.913435161279963</v>
      </c>
      <c r="D217" s="169">
        <v>19555.849297786168</v>
      </c>
      <c r="E217" s="366">
        <v>3084.5</v>
      </c>
      <c r="F217" s="371">
        <v>259.71447103248869</v>
      </c>
      <c r="G217" s="371">
        <v>224.33121455693401</v>
      </c>
    </row>
    <row r="218" spans="1:7" ht="9.9499999999999993" customHeight="1" x14ac:dyDescent="0.2">
      <c r="A218" s="14" t="s">
        <v>142</v>
      </c>
      <c r="B218" s="371">
        <v>3697.5593383501882</v>
      </c>
      <c r="C218" s="90">
        <v>30.556280171972034</v>
      </c>
      <c r="D218" s="169">
        <v>2575.5593383501882</v>
      </c>
      <c r="E218" s="366">
        <v>1122</v>
      </c>
      <c r="F218" s="371">
        <v>96.328235986718468</v>
      </c>
      <c r="G218" s="371">
        <v>67.098067952330027</v>
      </c>
    </row>
    <row r="219" spans="1:7" ht="9.9499999999999993" customHeight="1" x14ac:dyDescent="0.2">
      <c r="A219" s="14" t="s">
        <v>143</v>
      </c>
      <c r="B219" s="371">
        <v>6020.4745032938736</v>
      </c>
      <c r="C219" s="90">
        <v>32.72517060502657</v>
      </c>
      <c r="D219" s="169">
        <v>3613.4745032938736</v>
      </c>
      <c r="E219" s="366">
        <v>2407</v>
      </c>
      <c r="F219" s="371">
        <v>283.34311480110478</v>
      </c>
      <c r="G219" s="371">
        <v>170.06186480110475</v>
      </c>
    </row>
    <row r="220" spans="1:7" ht="9.9499999999999993" customHeight="1" x14ac:dyDescent="0.2">
      <c r="A220" s="14" t="s">
        <v>144</v>
      </c>
      <c r="B220" s="371">
        <v>1189.9237917046889</v>
      </c>
      <c r="C220" s="90">
        <v>40.801804664630737</v>
      </c>
      <c r="D220" s="169">
        <v>976.42379170468894</v>
      </c>
      <c r="E220" s="366">
        <v>213.5</v>
      </c>
      <c r="F220" s="371">
        <v>203.85879590623418</v>
      </c>
      <c r="G220" s="371">
        <v>167.2817871688691</v>
      </c>
    </row>
    <row r="221" spans="1:7" ht="6.95" customHeight="1" x14ac:dyDescent="0.2">
      <c r="A221" s="127"/>
      <c r="B221"/>
      <c r="C221" s="17"/>
      <c r="D221" s="17"/>
      <c r="E221" s="17"/>
      <c r="F221" s="247"/>
      <c r="G221" s="247"/>
    </row>
    <row r="222" spans="1:7" s="32" customFormat="1" ht="12" customHeight="1" x14ac:dyDescent="0.2">
      <c r="A222" s="369" t="s">
        <v>935</v>
      </c>
      <c r="B222"/>
      <c r="C222" s="17"/>
      <c r="D222" s="17"/>
      <c r="E222" s="17"/>
      <c r="F222"/>
      <c r="G222"/>
    </row>
    <row r="223" spans="1:7" s="32" customFormat="1" ht="12" customHeight="1" x14ac:dyDescent="0.2">
      <c r="A223" s="369" t="s">
        <v>934</v>
      </c>
      <c r="B223"/>
      <c r="C223" s="17"/>
      <c r="D223" s="17"/>
      <c r="E223" s="17"/>
      <c r="F223"/>
      <c r="G223"/>
    </row>
    <row r="224" spans="1:7" s="368" customFormat="1" ht="12" customHeight="1" x14ac:dyDescent="0.2">
      <c r="A224" s="370" t="s">
        <v>933</v>
      </c>
      <c r="B224"/>
      <c r="C224" s="17"/>
      <c r="D224" s="17"/>
      <c r="E224" s="17"/>
      <c r="F224"/>
      <c r="G224"/>
    </row>
    <row r="225" spans="1:7" s="368" customFormat="1" ht="12" customHeight="1" x14ac:dyDescent="0.2">
      <c r="A225" s="369" t="s">
        <v>932</v>
      </c>
      <c r="B225"/>
      <c r="C225" s="17"/>
      <c r="D225" s="17"/>
      <c r="E225" s="17"/>
      <c r="F225"/>
      <c r="G225"/>
    </row>
    <row r="226" spans="1:7" s="368" customFormat="1" ht="9.9499999999999993" customHeight="1" x14ac:dyDescent="0.2">
      <c r="A226" s="124" t="s">
        <v>931</v>
      </c>
      <c r="B226"/>
      <c r="C226" s="17"/>
      <c r="D226" s="17"/>
      <c r="E226" s="17"/>
      <c r="F226"/>
      <c r="G226"/>
    </row>
    <row r="227" spans="1:7" ht="12.75" x14ac:dyDescent="0.2">
      <c r="A227" s="17"/>
      <c r="B227"/>
      <c r="C227" s="17"/>
      <c r="D227" s="17"/>
      <c r="E227" s="17"/>
      <c r="F227"/>
      <c r="G227"/>
    </row>
    <row r="228" spans="1:7" ht="12.75" x14ac:dyDescent="0.2">
      <c r="B228"/>
      <c r="C228" s="17"/>
      <c r="D228" s="17"/>
      <c r="E228" s="17"/>
      <c r="F228"/>
      <c r="G228"/>
    </row>
    <row r="229" spans="1:7" ht="12.75" x14ac:dyDescent="0.2">
      <c r="B229"/>
      <c r="C229" s="17"/>
      <c r="D229" s="17"/>
      <c r="E229" s="17"/>
      <c r="F229"/>
      <c r="G229"/>
    </row>
    <row r="230" spans="1:7" ht="12.75" x14ac:dyDescent="0.2">
      <c r="B230"/>
      <c r="C230" s="17"/>
      <c r="D230" s="17"/>
      <c r="E230" s="17"/>
      <c r="F230"/>
      <c r="G230"/>
    </row>
    <row r="231" spans="1:7" ht="12.75" x14ac:dyDescent="0.2">
      <c r="B231"/>
      <c r="C231" s="17"/>
      <c r="D231" s="17"/>
      <c r="E231" s="17"/>
      <c r="F231"/>
      <c r="G231"/>
    </row>
    <row r="232" spans="1:7" ht="12.75" x14ac:dyDescent="0.2">
      <c r="B232"/>
      <c r="C232" s="17"/>
      <c r="D232" s="17"/>
      <c r="E232" s="17"/>
      <c r="F232"/>
      <c r="G232"/>
    </row>
    <row r="233" spans="1:7" ht="12.75" x14ac:dyDescent="0.2">
      <c r="B233"/>
      <c r="C233" s="17"/>
      <c r="D233" s="17"/>
      <c r="E233" s="17"/>
      <c r="F233"/>
      <c r="G233"/>
    </row>
    <row r="234" spans="1:7" ht="12.75" x14ac:dyDescent="0.2">
      <c r="B234"/>
      <c r="C234" s="17"/>
      <c r="D234" s="17"/>
      <c r="E234" s="17"/>
      <c r="F234"/>
      <c r="G234"/>
    </row>
    <row r="235" spans="1:7" ht="12.75" x14ac:dyDescent="0.2">
      <c r="B235"/>
      <c r="C235" s="17"/>
      <c r="D235" s="17"/>
      <c r="E235" s="17"/>
      <c r="F235"/>
      <c r="G235"/>
    </row>
    <row r="236" spans="1:7" ht="12.75" x14ac:dyDescent="0.2">
      <c r="B236"/>
      <c r="C236" s="17"/>
      <c r="D236" s="17"/>
      <c r="E236" s="17"/>
      <c r="F236"/>
      <c r="G236"/>
    </row>
    <row r="237" spans="1:7" ht="12.75" x14ac:dyDescent="0.2">
      <c r="B237"/>
      <c r="C237" s="17"/>
      <c r="D237" s="17"/>
      <c r="E237" s="17"/>
      <c r="F237"/>
      <c r="G237"/>
    </row>
    <row r="238" spans="1:7" ht="12.75" x14ac:dyDescent="0.2">
      <c r="B238"/>
      <c r="C238" s="17"/>
      <c r="D238" s="17"/>
      <c r="E238" s="17"/>
      <c r="F238"/>
      <c r="G238"/>
    </row>
    <row r="239" spans="1:7" ht="12.75" x14ac:dyDescent="0.2">
      <c r="B239"/>
      <c r="C239" s="17"/>
      <c r="D239" s="17"/>
      <c r="E239" s="17"/>
      <c r="F239"/>
      <c r="G239"/>
    </row>
    <row r="240" spans="1:7" ht="12.75" x14ac:dyDescent="0.2">
      <c r="B240"/>
      <c r="C240" s="17"/>
      <c r="D240" s="17"/>
      <c r="E240" s="17"/>
      <c r="F240"/>
      <c r="G240"/>
    </row>
    <row r="241" spans="2:7" ht="12.75" x14ac:dyDescent="0.2">
      <c r="B241"/>
      <c r="C241" s="17"/>
      <c r="D241" s="17"/>
      <c r="E241" s="17"/>
      <c r="F241"/>
      <c r="G241"/>
    </row>
    <row r="242" spans="2:7" ht="12.75" x14ac:dyDescent="0.2">
      <c r="B242"/>
      <c r="C242" s="17"/>
      <c r="D242" s="17"/>
      <c r="E242" s="17"/>
      <c r="F242"/>
      <c r="G242"/>
    </row>
    <row r="243" spans="2:7" ht="12.75" x14ac:dyDescent="0.2">
      <c r="B243"/>
      <c r="C243" s="17"/>
      <c r="D243" s="17"/>
      <c r="E243" s="17"/>
      <c r="F243"/>
      <c r="G243"/>
    </row>
    <row r="244" spans="2:7" ht="12.75" x14ac:dyDescent="0.2">
      <c r="B244"/>
      <c r="C244" s="17"/>
      <c r="D244" s="17"/>
      <c r="E244" s="17"/>
      <c r="F244"/>
      <c r="G244"/>
    </row>
    <row r="245" spans="2:7" ht="12.75" x14ac:dyDescent="0.2">
      <c r="B245"/>
      <c r="C245" s="367"/>
      <c r="D245" s="367"/>
      <c r="E245" s="367"/>
      <c r="F245"/>
      <c r="G245"/>
    </row>
    <row r="246" spans="2:7" ht="12.75" x14ac:dyDescent="0.2">
      <c r="B246"/>
      <c r="C246" s="367"/>
      <c r="D246" s="367"/>
      <c r="E246" s="367"/>
      <c r="F246"/>
      <c r="G246"/>
    </row>
    <row r="247" spans="2:7" ht="12.75" x14ac:dyDescent="0.2">
      <c r="B247"/>
      <c r="C247" s="17"/>
      <c r="D247" s="17"/>
      <c r="E247" s="17"/>
      <c r="F247"/>
      <c r="G247"/>
    </row>
    <row r="248" spans="2:7" ht="12.75" x14ac:dyDescent="0.2">
      <c r="B248"/>
      <c r="C248" s="17"/>
      <c r="D248" s="17"/>
      <c r="E248" s="17"/>
      <c r="F248"/>
      <c r="G248"/>
    </row>
    <row r="249" spans="2:7" ht="12.75" x14ac:dyDescent="0.2">
      <c r="B249"/>
      <c r="C249" s="17"/>
      <c r="D249" s="17"/>
      <c r="E249" s="17"/>
      <c r="F249"/>
      <c r="G249"/>
    </row>
    <row r="250" spans="2:7" ht="12.75" x14ac:dyDescent="0.2">
      <c r="B250"/>
      <c r="C250" s="17"/>
      <c r="D250" s="17"/>
      <c r="E250" s="17"/>
      <c r="F250"/>
      <c r="G250"/>
    </row>
    <row r="251" spans="2:7" ht="12.75" x14ac:dyDescent="0.2">
      <c r="B251"/>
      <c r="C251" s="17"/>
      <c r="D251" s="17"/>
      <c r="E251" s="17"/>
      <c r="F251"/>
      <c r="G251"/>
    </row>
    <row r="252" spans="2:7" ht="12.75" x14ac:dyDescent="0.2">
      <c r="B252"/>
      <c r="C252" s="17"/>
      <c r="D252" s="17"/>
      <c r="E252" s="17"/>
      <c r="F252"/>
      <c r="G252"/>
    </row>
    <row r="253" spans="2:7" ht="12.75" x14ac:dyDescent="0.2">
      <c r="B253"/>
      <c r="C253" s="17"/>
      <c r="D253" s="17"/>
      <c r="E253" s="17"/>
      <c r="F253"/>
      <c r="G253"/>
    </row>
    <row r="254" spans="2:7" ht="12.75" x14ac:dyDescent="0.2">
      <c r="B254"/>
      <c r="C254" s="17"/>
      <c r="D254" s="17"/>
      <c r="E254" s="17"/>
      <c r="F254"/>
      <c r="G254"/>
    </row>
    <row r="255" spans="2:7" ht="12.75" x14ac:dyDescent="0.2">
      <c r="B255"/>
      <c r="C255" s="17"/>
      <c r="D255" s="17"/>
      <c r="E255" s="17"/>
      <c r="F255"/>
      <c r="G255"/>
    </row>
    <row r="256" spans="2:7" ht="12.75" x14ac:dyDescent="0.2">
      <c r="B256"/>
      <c r="C256" s="17"/>
      <c r="D256" s="17"/>
      <c r="E256" s="17"/>
      <c r="F256"/>
      <c r="G256"/>
    </row>
    <row r="257" spans="2:7" ht="12.75" x14ac:dyDescent="0.2">
      <c r="B257"/>
      <c r="C257" s="17"/>
      <c r="D257" s="17"/>
      <c r="E257" s="17"/>
      <c r="F257"/>
      <c r="G257"/>
    </row>
    <row r="258" spans="2:7" ht="12.75" x14ac:dyDescent="0.2">
      <c r="B258"/>
      <c r="C258" s="17"/>
      <c r="D258" s="17"/>
      <c r="E258" s="17"/>
      <c r="F258"/>
      <c r="G258"/>
    </row>
    <row r="259" spans="2:7" ht="12.75" x14ac:dyDescent="0.2">
      <c r="B259"/>
      <c r="C259" s="17"/>
      <c r="D259" s="17"/>
      <c r="E259" s="17"/>
      <c r="F259"/>
      <c r="G259"/>
    </row>
    <row r="260" spans="2:7" ht="12.75" x14ac:dyDescent="0.2">
      <c r="B260"/>
      <c r="C260" s="17"/>
      <c r="D260" s="17"/>
      <c r="E260" s="17"/>
      <c r="F260"/>
      <c r="G260"/>
    </row>
    <row r="261" spans="2:7" ht="12.75" x14ac:dyDescent="0.2">
      <c r="B261"/>
      <c r="C261" s="17"/>
      <c r="D261" s="17"/>
      <c r="E261" s="17"/>
      <c r="F261"/>
      <c r="G261"/>
    </row>
    <row r="262" spans="2:7" ht="12.75" x14ac:dyDescent="0.2">
      <c r="B262"/>
      <c r="C262" s="17"/>
      <c r="D262" s="17"/>
      <c r="E262" s="17"/>
      <c r="F262"/>
      <c r="G262"/>
    </row>
    <row r="263" spans="2:7" ht="12.75" x14ac:dyDescent="0.2">
      <c r="B263"/>
      <c r="C263" s="17"/>
      <c r="D263" s="17"/>
      <c r="E263" s="17"/>
      <c r="F263"/>
      <c r="G263"/>
    </row>
    <row r="264" spans="2:7" ht="12.75" x14ac:dyDescent="0.2">
      <c r="B264"/>
      <c r="C264" s="17"/>
      <c r="D264" s="17"/>
      <c r="E264" s="17"/>
      <c r="F264"/>
      <c r="G264"/>
    </row>
    <row r="265" spans="2:7" ht="12.75" x14ac:dyDescent="0.2">
      <c r="B265"/>
      <c r="C265" s="17"/>
      <c r="D265" s="17"/>
      <c r="E265" s="17"/>
      <c r="F265"/>
      <c r="G265"/>
    </row>
    <row r="266" spans="2:7" ht="12.75" x14ac:dyDescent="0.2">
      <c r="B266"/>
      <c r="C266" s="17"/>
      <c r="D266" s="17"/>
      <c r="E266" s="17"/>
      <c r="F266"/>
      <c r="G266"/>
    </row>
    <row r="267" spans="2:7" ht="12.75" x14ac:dyDescent="0.2">
      <c r="B267"/>
      <c r="C267" s="17"/>
      <c r="D267" s="17"/>
      <c r="E267" s="17"/>
      <c r="F267"/>
      <c r="G267"/>
    </row>
    <row r="268" spans="2:7" ht="12.75" x14ac:dyDescent="0.2">
      <c r="B268"/>
      <c r="C268" s="17"/>
      <c r="D268" s="17"/>
      <c r="E268" s="17"/>
      <c r="F268"/>
      <c r="G268"/>
    </row>
    <row r="269" spans="2:7" ht="12.75" x14ac:dyDescent="0.2">
      <c r="B269"/>
      <c r="C269" s="17"/>
      <c r="D269" s="17"/>
      <c r="E269" s="17"/>
      <c r="F269"/>
      <c r="G269"/>
    </row>
    <row r="270" spans="2:7" ht="12.75" x14ac:dyDescent="0.2">
      <c r="B270"/>
      <c r="C270" s="17"/>
      <c r="D270" s="17"/>
      <c r="E270" s="17"/>
      <c r="F270"/>
      <c r="G270"/>
    </row>
    <row r="271" spans="2:7" ht="12.75" x14ac:dyDescent="0.2">
      <c r="B271"/>
      <c r="C271" s="17"/>
      <c r="D271" s="17"/>
      <c r="E271" s="17"/>
      <c r="F271"/>
      <c r="G271"/>
    </row>
    <row r="272" spans="2:7" ht="12.75" x14ac:dyDescent="0.2">
      <c r="B272"/>
      <c r="C272" s="17"/>
      <c r="D272" s="17"/>
      <c r="E272" s="17"/>
      <c r="F272"/>
      <c r="G272"/>
    </row>
    <row r="273" spans="2:7" ht="12.75" x14ac:dyDescent="0.2">
      <c r="B273"/>
      <c r="C273" s="17"/>
      <c r="D273" s="17"/>
      <c r="E273" s="17"/>
      <c r="F273"/>
      <c r="G273"/>
    </row>
    <row r="274" spans="2:7" ht="12.75" x14ac:dyDescent="0.2">
      <c r="B274"/>
      <c r="C274" s="17"/>
      <c r="D274" s="17"/>
      <c r="E274" s="17"/>
      <c r="F274"/>
      <c r="G274"/>
    </row>
    <row r="275" spans="2:7" ht="12.75" x14ac:dyDescent="0.2">
      <c r="B275"/>
      <c r="C275" s="17"/>
      <c r="D275" s="17"/>
      <c r="E275" s="17"/>
      <c r="F275"/>
      <c r="G275"/>
    </row>
    <row r="276" spans="2:7" ht="12.75" x14ac:dyDescent="0.2">
      <c r="B276"/>
      <c r="C276" s="17"/>
      <c r="D276" s="17"/>
      <c r="E276" s="17"/>
      <c r="F276"/>
      <c r="G276"/>
    </row>
    <row r="277" spans="2:7" ht="12.75" x14ac:dyDescent="0.2">
      <c r="B277"/>
      <c r="C277" s="17"/>
      <c r="D277" s="17"/>
      <c r="E277" s="17"/>
      <c r="F277"/>
      <c r="G277"/>
    </row>
    <row r="278" spans="2:7" ht="12.75" x14ac:dyDescent="0.2">
      <c r="B278"/>
      <c r="C278" s="17"/>
      <c r="D278" s="17"/>
      <c r="E278" s="17"/>
      <c r="F278"/>
      <c r="G278"/>
    </row>
    <row r="279" spans="2:7" ht="12.75" x14ac:dyDescent="0.2">
      <c r="B279"/>
      <c r="C279" s="17"/>
      <c r="D279" s="17"/>
      <c r="E279" s="17"/>
      <c r="F279"/>
      <c r="G279"/>
    </row>
    <row r="280" spans="2:7" ht="12.75" x14ac:dyDescent="0.2">
      <c r="B280"/>
      <c r="C280" s="17"/>
      <c r="D280" s="17"/>
      <c r="E280" s="17"/>
      <c r="F280"/>
      <c r="G280"/>
    </row>
    <row r="281" spans="2:7" ht="12.75" x14ac:dyDescent="0.2">
      <c r="B281"/>
      <c r="C281" s="17"/>
      <c r="D281" s="17"/>
      <c r="E281" s="17"/>
      <c r="F281"/>
      <c r="G281"/>
    </row>
    <row r="282" spans="2:7" ht="12.75" x14ac:dyDescent="0.2">
      <c r="B282"/>
      <c r="C282" s="17"/>
      <c r="D282" s="17"/>
      <c r="E282" s="17"/>
      <c r="F282"/>
      <c r="G282"/>
    </row>
    <row r="283" spans="2:7" ht="12.75" x14ac:dyDescent="0.2">
      <c r="B283"/>
      <c r="C283" s="17"/>
      <c r="D283" s="17"/>
      <c r="E283" s="17"/>
      <c r="F283"/>
      <c r="G283"/>
    </row>
    <row r="284" spans="2:7" ht="12.75" x14ac:dyDescent="0.2">
      <c r="B284"/>
      <c r="C284" s="17"/>
      <c r="D284" s="17"/>
      <c r="E284" s="17"/>
      <c r="F284"/>
      <c r="G284"/>
    </row>
    <row r="285" spans="2:7" ht="12.75" x14ac:dyDescent="0.2">
      <c r="B285"/>
      <c r="C285" s="17"/>
      <c r="D285" s="17"/>
      <c r="E285" s="17"/>
      <c r="F285"/>
      <c r="G285"/>
    </row>
    <row r="286" spans="2:7" ht="12.75" x14ac:dyDescent="0.2">
      <c r="B286"/>
      <c r="C286" s="17"/>
      <c r="D286" s="17"/>
      <c r="E286" s="17"/>
      <c r="F286"/>
      <c r="G286"/>
    </row>
    <row r="287" spans="2:7" ht="12.75" x14ac:dyDescent="0.2">
      <c r="B287"/>
      <c r="C287" s="17"/>
      <c r="D287" s="17"/>
      <c r="E287" s="17"/>
      <c r="F287"/>
      <c r="G287"/>
    </row>
    <row r="288" spans="2:7" ht="12.75" x14ac:dyDescent="0.2">
      <c r="B288"/>
      <c r="C288" s="17"/>
      <c r="D288" s="17"/>
      <c r="E288" s="17"/>
      <c r="F288"/>
      <c r="G288"/>
    </row>
    <row r="289" spans="2:7" ht="12.75" x14ac:dyDescent="0.2">
      <c r="B289"/>
      <c r="C289" s="17"/>
      <c r="D289" s="17"/>
      <c r="E289" s="17"/>
      <c r="F289"/>
      <c r="G289"/>
    </row>
    <row r="290" spans="2:7" ht="12.75" x14ac:dyDescent="0.2">
      <c r="B290"/>
      <c r="C290" s="17"/>
      <c r="D290" s="17"/>
      <c r="E290" s="17"/>
      <c r="F290"/>
      <c r="G290"/>
    </row>
    <row r="291" spans="2:7" ht="12.75" x14ac:dyDescent="0.2">
      <c r="B291"/>
      <c r="C291" s="17"/>
      <c r="D291" s="17"/>
      <c r="E291" s="17"/>
      <c r="F291"/>
      <c r="G291"/>
    </row>
    <row r="292" spans="2:7" ht="12.75" x14ac:dyDescent="0.2">
      <c r="B292"/>
      <c r="C292" s="17"/>
      <c r="D292" s="17"/>
      <c r="E292" s="17"/>
      <c r="F292"/>
      <c r="G292"/>
    </row>
    <row r="293" spans="2:7" ht="12.75" x14ac:dyDescent="0.2">
      <c r="B293"/>
      <c r="C293" s="17"/>
      <c r="D293" s="17"/>
      <c r="E293" s="17"/>
      <c r="F293"/>
      <c r="G293"/>
    </row>
    <row r="294" spans="2:7" ht="12.75" x14ac:dyDescent="0.2">
      <c r="B294"/>
      <c r="C294" s="17"/>
      <c r="D294" s="17"/>
      <c r="E294" s="17"/>
      <c r="F294"/>
      <c r="G294"/>
    </row>
    <row r="295" spans="2:7" ht="12.75" x14ac:dyDescent="0.2">
      <c r="B295"/>
      <c r="C295" s="17"/>
      <c r="D295" s="17"/>
      <c r="E295" s="17"/>
      <c r="F295"/>
      <c r="G295"/>
    </row>
    <row r="296" spans="2:7" ht="12.75" x14ac:dyDescent="0.2">
      <c r="B296"/>
      <c r="C296" s="17"/>
      <c r="D296" s="17"/>
      <c r="E296" s="17"/>
      <c r="F296"/>
      <c r="G296"/>
    </row>
    <row r="297" spans="2:7" ht="12.75" x14ac:dyDescent="0.2">
      <c r="B297"/>
      <c r="C297" s="17"/>
      <c r="D297" s="17"/>
      <c r="E297" s="17"/>
      <c r="F297"/>
      <c r="G297"/>
    </row>
    <row r="298" spans="2:7" ht="12.75" x14ac:dyDescent="0.2">
      <c r="B298"/>
      <c r="C298" s="17"/>
      <c r="D298" s="17"/>
      <c r="E298" s="17"/>
      <c r="F298"/>
      <c r="G298"/>
    </row>
    <row r="299" spans="2:7" ht="12.75" x14ac:dyDescent="0.2">
      <c r="B299"/>
      <c r="C299" s="17"/>
      <c r="D299" s="17"/>
      <c r="E299" s="17"/>
      <c r="F299"/>
      <c r="G299"/>
    </row>
    <row r="300" spans="2:7" ht="12.75" x14ac:dyDescent="0.2">
      <c r="B300"/>
      <c r="C300" s="17"/>
      <c r="D300" s="17"/>
      <c r="E300" s="17"/>
      <c r="F300"/>
      <c r="G300"/>
    </row>
    <row r="301" spans="2:7" ht="12.75" x14ac:dyDescent="0.2">
      <c r="B301"/>
      <c r="C301" s="17"/>
      <c r="D301" s="17"/>
      <c r="E301" s="17"/>
      <c r="F301"/>
      <c r="G301"/>
    </row>
    <row r="302" spans="2:7" ht="12.75" x14ac:dyDescent="0.2">
      <c r="B302"/>
      <c r="C302" s="17"/>
      <c r="D302" s="17"/>
      <c r="E302" s="17"/>
      <c r="F302"/>
      <c r="G302"/>
    </row>
    <row r="303" spans="2:7" ht="12.75" x14ac:dyDescent="0.2">
      <c r="B303"/>
      <c r="C303" s="17"/>
      <c r="D303" s="17"/>
      <c r="E303" s="17"/>
      <c r="F303"/>
      <c r="G303"/>
    </row>
    <row r="304" spans="2:7" ht="12.75" x14ac:dyDescent="0.2">
      <c r="B304"/>
      <c r="C304" s="17"/>
      <c r="D304" s="17"/>
      <c r="E304" s="17"/>
      <c r="F304"/>
      <c r="G304"/>
    </row>
    <row r="305" spans="2:7" ht="12.75" x14ac:dyDescent="0.2">
      <c r="B305"/>
      <c r="C305" s="17"/>
      <c r="D305" s="17"/>
      <c r="E305" s="17"/>
      <c r="F305"/>
      <c r="G305"/>
    </row>
    <row r="306" spans="2:7" ht="12.75" x14ac:dyDescent="0.2">
      <c r="B306"/>
      <c r="C306" s="17"/>
      <c r="D306" s="17"/>
      <c r="E306" s="17"/>
      <c r="F306"/>
      <c r="G306"/>
    </row>
    <row r="307" spans="2:7" ht="12.75" x14ac:dyDescent="0.2">
      <c r="B307"/>
      <c r="C307" s="17"/>
      <c r="D307" s="17"/>
      <c r="E307" s="17"/>
      <c r="F307"/>
      <c r="G307"/>
    </row>
    <row r="308" spans="2:7" ht="12.75" x14ac:dyDescent="0.2">
      <c r="B308"/>
      <c r="C308" s="17"/>
      <c r="D308" s="17"/>
      <c r="E308" s="17"/>
      <c r="F308"/>
      <c r="G308"/>
    </row>
    <row r="309" spans="2:7" ht="12.75" x14ac:dyDescent="0.2">
      <c r="B309"/>
      <c r="C309" s="17"/>
      <c r="D309" s="17"/>
      <c r="E309" s="17"/>
      <c r="F309"/>
      <c r="G309"/>
    </row>
    <row r="310" spans="2:7" ht="12.75" x14ac:dyDescent="0.2">
      <c r="B310"/>
      <c r="C310" s="17"/>
      <c r="D310" s="17"/>
      <c r="E310" s="17"/>
      <c r="F310"/>
      <c r="G310"/>
    </row>
    <row r="311" spans="2:7" ht="12.75" x14ac:dyDescent="0.2">
      <c r="B311"/>
      <c r="C311" s="17"/>
      <c r="D311" s="17"/>
      <c r="E311" s="17"/>
      <c r="F311"/>
      <c r="G311"/>
    </row>
    <row r="312" spans="2:7" ht="12.75" x14ac:dyDescent="0.2">
      <c r="B312"/>
      <c r="C312" s="17"/>
      <c r="D312" s="17"/>
      <c r="E312" s="17"/>
      <c r="F312"/>
      <c r="G312"/>
    </row>
    <row r="313" spans="2:7" ht="12.75" x14ac:dyDescent="0.2">
      <c r="B313"/>
      <c r="C313" s="17"/>
      <c r="D313" s="17"/>
      <c r="E313" s="17"/>
      <c r="F313"/>
      <c r="G313"/>
    </row>
    <row r="314" spans="2:7" ht="12.75" x14ac:dyDescent="0.2">
      <c r="B314"/>
      <c r="C314" s="17"/>
      <c r="D314" s="17"/>
      <c r="E314" s="17"/>
      <c r="F314"/>
      <c r="G314"/>
    </row>
    <row r="315" spans="2:7" ht="12.75" x14ac:dyDescent="0.2">
      <c r="B315"/>
      <c r="C315" s="17"/>
      <c r="D315" s="17"/>
      <c r="E315" s="17"/>
      <c r="F315"/>
      <c r="G315"/>
    </row>
    <row r="316" spans="2:7" ht="12.75" x14ac:dyDescent="0.2">
      <c r="B316"/>
      <c r="C316" s="17"/>
      <c r="D316" s="17"/>
      <c r="E316" s="17"/>
      <c r="F316"/>
      <c r="G316"/>
    </row>
    <row r="317" spans="2:7" ht="12.75" x14ac:dyDescent="0.2">
      <c r="B317"/>
      <c r="C317" s="17"/>
      <c r="D317" s="17"/>
      <c r="E317" s="17"/>
      <c r="F317"/>
      <c r="G317"/>
    </row>
    <row r="318" spans="2:7" ht="12.75" x14ac:dyDescent="0.2">
      <c r="B318"/>
      <c r="C318" s="17"/>
      <c r="D318" s="17"/>
      <c r="E318" s="17"/>
      <c r="F318"/>
      <c r="G318"/>
    </row>
    <row r="319" spans="2:7" ht="12.75" x14ac:dyDescent="0.2">
      <c r="B319"/>
      <c r="C319" s="365"/>
      <c r="D319" s="365"/>
      <c r="E319" s="365"/>
      <c r="F319"/>
      <c r="G319"/>
    </row>
    <row r="320" spans="2:7" ht="12.75" x14ac:dyDescent="0.2">
      <c r="B320"/>
      <c r="C320" s="365"/>
      <c r="D320" s="365"/>
      <c r="E320" s="365"/>
      <c r="F320"/>
      <c r="G320"/>
    </row>
    <row r="321" spans="2:7" ht="12.75" x14ac:dyDescent="0.2">
      <c r="B321"/>
      <c r="C321" s="365"/>
      <c r="D321" s="365"/>
      <c r="E321" s="365"/>
      <c r="F321"/>
      <c r="G321"/>
    </row>
    <row r="322" spans="2:7" ht="12.75" x14ac:dyDescent="0.2">
      <c r="B322"/>
      <c r="C322" s="365"/>
      <c r="D322" s="365"/>
      <c r="E322" s="365"/>
      <c r="F322"/>
      <c r="G322"/>
    </row>
    <row r="323" spans="2:7" ht="12.75" x14ac:dyDescent="0.2">
      <c r="B323"/>
      <c r="C323" s="365"/>
      <c r="D323" s="365"/>
      <c r="E323" s="365"/>
      <c r="F323"/>
      <c r="G323"/>
    </row>
    <row r="324" spans="2:7" ht="12.75" x14ac:dyDescent="0.2">
      <c r="B324"/>
      <c r="C324" s="365"/>
      <c r="D324" s="365"/>
      <c r="E324" s="365"/>
      <c r="F324"/>
      <c r="G324"/>
    </row>
    <row r="325" spans="2:7" ht="12.75" x14ac:dyDescent="0.2">
      <c r="B325"/>
      <c r="C325" s="365"/>
      <c r="D325" s="365"/>
      <c r="E325" s="365"/>
      <c r="F325"/>
      <c r="G325"/>
    </row>
    <row r="326" spans="2:7" ht="12.75" x14ac:dyDescent="0.2">
      <c r="B326"/>
      <c r="C326" s="365"/>
      <c r="D326" s="365"/>
      <c r="E326" s="365"/>
      <c r="F326"/>
      <c r="G326"/>
    </row>
    <row r="327" spans="2:7" ht="12.75" x14ac:dyDescent="0.2">
      <c r="B327"/>
      <c r="C327" s="365"/>
      <c r="D327" s="365"/>
      <c r="E327" s="365"/>
      <c r="F327"/>
      <c r="G327"/>
    </row>
    <row r="328" spans="2:7" ht="12.75" x14ac:dyDescent="0.2">
      <c r="B328"/>
      <c r="C328" s="365"/>
      <c r="D328" s="365"/>
      <c r="E328" s="365"/>
      <c r="F328"/>
      <c r="G328"/>
    </row>
    <row r="329" spans="2:7" ht="12.75" x14ac:dyDescent="0.2">
      <c r="B329"/>
      <c r="C329" s="365"/>
      <c r="D329" s="365"/>
      <c r="E329" s="365"/>
      <c r="F329"/>
      <c r="G329"/>
    </row>
    <row r="330" spans="2:7" ht="12.75" x14ac:dyDescent="0.2">
      <c r="B330"/>
      <c r="C330" s="365"/>
      <c r="D330" s="365"/>
      <c r="E330" s="365"/>
      <c r="F330"/>
      <c r="G330"/>
    </row>
    <row r="331" spans="2:7" ht="12.75" x14ac:dyDescent="0.2">
      <c r="B331"/>
      <c r="C331" s="365"/>
      <c r="D331" s="365"/>
      <c r="E331" s="365"/>
      <c r="F331"/>
      <c r="G331"/>
    </row>
    <row r="332" spans="2:7" ht="12.75" x14ac:dyDescent="0.2">
      <c r="B332"/>
      <c r="C332" s="365"/>
      <c r="D332" s="365"/>
      <c r="E332" s="365"/>
      <c r="F332"/>
      <c r="G332"/>
    </row>
    <row r="333" spans="2:7" ht="12.75" x14ac:dyDescent="0.2">
      <c r="B333"/>
      <c r="C333" s="365"/>
      <c r="D333" s="365"/>
      <c r="E333" s="365"/>
      <c r="F333"/>
      <c r="G333"/>
    </row>
    <row r="334" spans="2:7" ht="12.75" x14ac:dyDescent="0.2">
      <c r="B334"/>
      <c r="C334" s="365"/>
      <c r="D334" s="365"/>
      <c r="E334" s="365"/>
      <c r="F334"/>
      <c r="G334"/>
    </row>
    <row r="335" spans="2:7" ht="12.75" x14ac:dyDescent="0.2">
      <c r="B335"/>
      <c r="C335" s="365"/>
      <c r="D335" s="365"/>
      <c r="E335" s="365"/>
      <c r="F335"/>
      <c r="G335"/>
    </row>
    <row r="336" spans="2:7" ht="12.75" x14ac:dyDescent="0.2">
      <c r="B336"/>
      <c r="C336" s="365"/>
      <c r="D336" s="365"/>
      <c r="E336" s="365"/>
      <c r="F336"/>
      <c r="G336"/>
    </row>
    <row r="337" spans="2:7" ht="12.75" x14ac:dyDescent="0.2">
      <c r="B337"/>
      <c r="C337" s="365"/>
      <c r="D337" s="365"/>
      <c r="E337" s="365"/>
      <c r="F337"/>
      <c r="G337"/>
    </row>
    <row r="338" spans="2:7" ht="12.75" x14ac:dyDescent="0.2">
      <c r="B338"/>
      <c r="C338" s="365"/>
      <c r="D338" s="365"/>
      <c r="E338" s="365"/>
      <c r="F338"/>
      <c r="G338"/>
    </row>
    <row r="339" spans="2:7" ht="12.75" x14ac:dyDescent="0.2">
      <c r="B339"/>
      <c r="C339" s="365"/>
      <c r="D339" s="365"/>
      <c r="E339" s="365"/>
      <c r="F339"/>
      <c r="G339"/>
    </row>
    <row r="340" spans="2:7" ht="12.75" x14ac:dyDescent="0.2">
      <c r="B340"/>
      <c r="C340" s="365"/>
      <c r="D340" s="365"/>
      <c r="E340" s="365"/>
      <c r="F340"/>
      <c r="G340"/>
    </row>
    <row r="341" spans="2:7" ht="12.75" x14ac:dyDescent="0.2">
      <c r="B341"/>
      <c r="C341" s="365"/>
      <c r="D341" s="365"/>
      <c r="E341" s="365"/>
      <c r="F341"/>
      <c r="G341"/>
    </row>
    <row r="342" spans="2:7" ht="12.75" x14ac:dyDescent="0.2">
      <c r="B342"/>
      <c r="C342" s="365"/>
      <c r="D342" s="365"/>
      <c r="E342" s="365"/>
      <c r="F342"/>
      <c r="G342"/>
    </row>
    <row r="343" spans="2:7" ht="12.75" x14ac:dyDescent="0.2">
      <c r="B343"/>
      <c r="C343" s="365"/>
      <c r="D343" s="365"/>
      <c r="E343" s="365"/>
      <c r="F343"/>
      <c r="G343"/>
    </row>
    <row r="344" spans="2:7" ht="12.75" x14ac:dyDescent="0.2">
      <c r="B344"/>
      <c r="C344" s="365"/>
      <c r="D344" s="365"/>
      <c r="E344" s="365"/>
      <c r="F344"/>
      <c r="G344"/>
    </row>
    <row r="345" spans="2:7" ht="12.75" x14ac:dyDescent="0.2">
      <c r="B345"/>
      <c r="C345" s="365"/>
      <c r="D345" s="365"/>
      <c r="E345" s="365"/>
      <c r="F345"/>
      <c r="G345"/>
    </row>
    <row r="346" spans="2:7" ht="12.75" x14ac:dyDescent="0.2">
      <c r="B346"/>
      <c r="C346" s="365"/>
      <c r="D346" s="365"/>
      <c r="E346" s="365"/>
      <c r="F346"/>
      <c r="G346"/>
    </row>
    <row r="347" spans="2:7" ht="12.75" x14ac:dyDescent="0.2">
      <c r="B347"/>
      <c r="C347" s="365"/>
      <c r="D347" s="365"/>
      <c r="E347" s="365"/>
      <c r="F347"/>
      <c r="G347"/>
    </row>
    <row r="348" spans="2:7" ht="12.75" x14ac:dyDescent="0.2">
      <c r="B348"/>
      <c r="C348" s="365"/>
      <c r="D348" s="365"/>
      <c r="E348" s="365"/>
      <c r="F348"/>
      <c r="G348"/>
    </row>
    <row r="349" spans="2:7" ht="12.75" x14ac:dyDescent="0.2">
      <c r="B349"/>
      <c r="C349" s="365"/>
      <c r="D349" s="365"/>
      <c r="E349" s="365"/>
      <c r="F349"/>
      <c r="G349"/>
    </row>
    <row r="350" spans="2:7" ht="12.75" x14ac:dyDescent="0.2">
      <c r="B350"/>
      <c r="C350" s="365"/>
      <c r="D350" s="365"/>
      <c r="E350" s="365"/>
      <c r="F350"/>
      <c r="G350"/>
    </row>
    <row r="351" spans="2:7" ht="12.75" x14ac:dyDescent="0.2">
      <c r="B351"/>
      <c r="C351" s="365"/>
      <c r="D351" s="365"/>
      <c r="E351" s="365"/>
      <c r="F351"/>
      <c r="G351"/>
    </row>
    <row r="352" spans="2:7" ht="12.75" x14ac:dyDescent="0.2">
      <c r="B352"/>
      <c r="C352" s="365"/>
      <c r="D352" s="365"/>
      <c r="E352" s="365"/>
      <c r="F352"/>
      <c r="G352"/>
    </row>
    <row r="353" spans="2:7" ht="12.75" x14ac:dyDescent="0.2">
      <c r="B353"/>
      <c r="C353" s="365"/>
      <c r="D353" s="365"/>
      <c r="E353" s="365"/>
      <c r="F353"/>
      <c r="G353"/>
    </row>
    <row r="354" spans="2:7" ht="12.75" x14ac:dyDescent="0.2">
      <c r="B354"/>
      <c r="C354" s="365"/>
      <c r="D354" s="365"/>
      <c r="E354" s="365"/>
      <c r="F354"/>
      <c r="G354"/>
    </row>
    <row r="355" spans="2:7" ht="12.75" x14ac:dyDescent="0.2">
      <c r="B355"/>
      <c r="C355" s="365"/>
      <c r="D355" s="365"/>
      <c r="E355" s="365"/>
      <c r="F355"/>
      <c r="G355"/>
    </row>
    <row r="356" spans="2:7" ht="12.75" x14ac:dyDescent="0.2">
      <c r="B356"/>
      <c r="C356" s="365"/>
      <c r="D356" s="365"/>
      <c r="E356" s="365"/>
      <c r="F356"/>
      <c r="G356"/>
    </row>
    <row r="357" spans="2:7" ht="12.75" x14ac:dyDescent="0.2">
      <c r="B357"/>
      <c r="C357" s="365"/>
      <c r="D357" s="365"/>
      <c r="E357" s="365"/>
      <c r="F357"/>
      <c r="G357"/>
    </row>
    <row r="358" spans="2:7" ht="12.75" x14ac:dyDescent="0.2">
      <c r="B358"/>
      <c r="C358" s="365"/>
      <c r="D358" s="365"/>
      <c r="E358" s="365"/>
      <c r="F358"/>
      <c r="G358"/>
    </row>
    <row r="359" spans="2:7" ht="12.75" x14ac:dyDescent="0.2">
      <c r="B359"/>
      <c r="C359" s="365"/>
      <c r="D359" s="365"/>
      <c r="E359" s="365"/>
      <c r="F359"/>
      <c r="G359"/>
    </row>
    <row r="360" spans="2:7" ht="12.75" x14ac:dyDescent="0.2">
      <c r="B360"/>
      <c r="C360" s="365"/>
      <c r="D360" s="365"/>
      <c r="E360" s="365"/>
      <c r="F360"/>
      <c r="G360"/>
    </row>
    <row r="361" spans="2:7" ht="12.75" x14ac:dyDescent="0.2">
      <c r="B361"/>
      <c r="C361" s="365"/>
      <c r="D361" s="365"/>
      <c r="E361" s="365"/>
      <c r="F361"/>
      <c r="G361"/>
    </row>
    <row r="362" spans="2:7" ht="12.75" x14ac:dyDescent="0.2">
      <c r="B362"/>
      <c r="C362" s="365"/>
      <c r="D362" s="365"/>
      <c r="E362" s="365"/>
      <c r="F362"/>
      <c r="G362"/>
    </row>
    <row r="363" spans="2:7" ht="12.75" x14ac:dyDescent="0.2">
      <c r="B363"/>
      <c r="C363" s="365"/>
      <c r="D363" s="365"/>
      <c r="E363" s="365"/>
      <c r="F363"/>
      <c r="G363"/>
    </row>
    <row r="364" spans="2:7" ht="12.75" x14ac:dyDescent="0.2">
      <c r="B364"/>
      <c r="C364" s="365"/>
      <c r="D364" s="365"/>
      <c r="E364" s="365"/>
      <c r="F364"/>
      <c r="G364"/>
    </row>
    <row r="365" spans="2:7" ht="12.75" x14ac:dyDescent="0.2">
      <c r="B365"/>
      <c r="C365" s="365"/>
      <c r="D365" s="365"/>
      <c r="E365" s="365"/>
      <c r="F365"/>
      <c r="G365"/>
    </row>
    <row r="366" spans="2:7" ht="12.75" x14ac:dyDescent="0.2">
      <c r="B366"/>
      <c r="C366" s="365"/>
      <c r="D366" s="365"/>
      <c r="E366" s="365"/>
      <c r="F366"/>
      <c r="G366"/>
    </row>
    <row r="367" spans="2:7" ht="12.75" x14ac:dyDescent="0.2">
      <c r="B367"/>
      <c r="C367" s="365"/>
      <c r="D367" s="365"/>
      <c r="E367" s="365"/>
      <c r="F367"/>
      <c r="G367"/>
    </row>
    <row r="368" spans="2:7" ht="12.75" x14ac:dyDescent="0.2">
      <c r="B368"/>
      <c r="C368" s="365"/>
      <c r="D368" s="365"/>
      <c r="E368" s="365"/>
      <c r="F368"/>
      <c r="G368"/>
    </row>
    <row r="369" spans="2:7" ht="12.75" x14ac:dyDescent="0.2">
      <c r="B369"/>
      <c r="C369" s="365"/>
      <c r="D369" s="365"/>
      <c r="E369" s="365"/>
      <c r="F369"/>
      <c r="G369"/>
    </row>
    <row r="370" spans="2:7" ht="12.75" x14ac:dyDescent="0.2">
      <c r="B370"/>
      <c r="C370" s="365"/>
      <c r="D370" s="365"/>
      <c r="E370" s="365"/>
      <c r="F370"/>
      <c r="G370"/>
    </row>
    <row r="371" spans="2:7" ht="12.75" x14ac:dyDescent="0.2">
      <c r="B371"/>
      <c r="C371" s="365"/>
      <c r="D371" s="365"/>
      <c r="E371" s="365"/>
      <c r="F371"/>
      <c r="G371"/>
    </row>
    <row r="372" spans="2:7" ht="12.75" x14ac:dyDescent="0.2">
      <c r="B372"/>
      <c r="C372" s="365"/>
      <c r="D372" s="365"/>
      <c r="E372" s="365"/>
      <c r="F372"/>
      <c r="G372"/>
    </row>
    <row r="373" spans="2:7" ht="12.75" x14ac:dyDescent="0.2">
      <c r="B373"/>
      <c r="C373" s="365"/>
      <c r="D373" s="365"/>
      <c r="E373" s="365"/>
      <c r="F373"/>
      <c r="G373"/>
    </row>
    <row r="374" spans="2:7" ht="12.75" x14ac:dyDescent="0.2">
      <c r="B374"/>
      <c r="C374" s="365"/>
      <c r="D374" s="365"/>
      <c r="E374" s="365"/>
      <c r="F374"/>
      <c r="G374"/>
    </row>
    <row r="375" spans="2:7" ht="12.75" x14ac:dyDescent="0.2">
      <c r="B375"/>
      <c r="C375" s="365"/>
      <c r="D375" s="365"/>
      <c r="E375" s="365"/>
      <c r="F375"/>
      <c r="G375"/>
    </row>
    <row r="376" spans="2:7" ht="12.75" x14ac:dyDescent="0.2">
      <c r="B376"/>
      <c r="C376" s="365"/>
      <c r="D376" s="365"/>
      <c r="E376" s="365"/>
      <c r="F376"/>
      <c r="G376"/>
    </row>
    <row r="377" spans="2:7" ht="12.75" x14ac:dyDescent="0.2">
      <c r="B377"/>
      <c r="C377" s="365"/>
      <c r="D377" s="365"/>
      <c r="E377" s="365"/>
      <c r="F377"/>
      <c r="G377"/>
    </row>
    <row r="378" spans="2:7" ht="12.75" x14ac:dyDescent="0.2">
      <c r="B378"/>
      <c r="C378" s="365"/>
      <c r="D378" s="365"/>
      <c r="E378" s="365"/>
      <c r="F378"/>
      <c r="G378"/>
    </row>
    <row r="379" spans="2:7" ht="12.75" x14ac:dyDescent="0.2">
      <c r="B379"/>
      <c r="C379" s="365"/>
      <c r="D379" s="365"/>
      <c r="E379" s="365"/>
      <c r="F379"/>
      <c r="G379"/>
    </row>
    <row r="380" spans="2:7" ht="12.75" x14ac:dyDescent="0.2">
      <c r="B380"/>
      <c r="C380" s="365"/>
      <c r="D380" s="365"/>
      <c r="E380" s="365"/>
      <c r="F380"/>
      <c r="G380"/>
    </row>
    <row r="381" spans="2:7" ht="12.75" x14ac:dyDescent="0.2">
      <c r="B381"/>
      <c r="C381" s="365"/>
      <c r="D381" s="365"/>
      <c r="E381" s="365"/>
      <c r="F381"/>
      <c r="G381"/>
    </row>
    <row r="382" spans="2:7" ht="12.75" x14ac:dyDescent="0.2">
      <c r="B382"/>
      <c r="C382" s="365"/>
      <c r="D382" s="365"/>
      <c r="E382" s="365"/>
      <c r="F382"/>
      <c r="G382"/>
    </row>
    <row r="383" spans="2:7" ht="12.75" x14ac:dyDescent="0.2">
      <c r="B383"/>
      <c r="C383" s="365"/>
      <c r="D383" s="365"/>
      <c r="E383" s="365"/>
      <c r="F383"/>
      <c r="G383"/>
    </row>
    <row r="384" spans="2:7" ht="12.75" x14ac:dyDescent="0.2">
      <c r="B384"/>
      <c r="C384" s="365"/>
      <c r="D384" s="365"/>
      <c r="E384" s="365"/>
      <c r="F384"/>
      <c r="G384"/>
    </row>
    <row r="385" spans="2:7" ht="12.75" x14ac:dyDescent="0.2">
      <c r="B385"/>
      <c r="C385" s="365"/>
      <c r="D385" s="365"/>
      <c r="E385" s="365"/>
      <c r="F385"/>
      <c r="G385"/>
    </row>
    <row r="386" spans="2:7" ht="12.75" x14ac:dyDescent="0.2">
      <c r="B386"/>
      <c r="C386" s="365"/>
      <c r="D386" s="365"/>
      <c r="E386" s="365"/>
      <c r="F386"/>
      <c r="G386"/>
    </row>
    <row r="387" spans="2:7" ht="12.75" x14ac:dyDescent="0.2">
      <c r="B387"/>
      <c r="C387" s="365"/>
      <c r="D387" s="365"/>
      <c r="E387" s="365"/>
      <c r="F387"/>
      <c r="G387"/>
    </row>
    <row r="388" spans="2:7" ht="12.75" x14ac:dyDescent="0.2">
      <c r="B388"/>
      <c r="C388" s="365"/>
      <c r="D388" s="365"/>
      <c r="E388" s="365"/>
      <c r="F388"/>
      <c r="G388"/>
    </row>
    <row r="389" spans="2:7" ht="12.75" x14ac:dyDescent="0.2">
      <c r="B389"/>
      <c r="C389" s="365"/>
      <c r="D389" s="365"/>
      <c r="E389" s="365"/>
      <c r="F389"/>
      <c r="G389"/>
    </row>
    <row r="390" spans="2:7" ht="12.75" x14ac:dyDescent="0.2">
      <c r="B390"/>
      <c r="C390" s="365"/>
      <c r="D390" s="365"/>
      <c r="E390" s="365"/>
      <c r="F390"/>
      <c r="G390"/>
    </row>
    <row r="391" spans="2:7" ht="12.75" x14ac:dyDescent="0.2">
      <c r="B391"/>
      <c r="C391" s="365"/>
      <c r="D391" s="365"/>
      <c r="E391" s="365"/>
      <c r="F391"/>
      <c r="G391"/>
    </row>
    <row r="392" spans="2:7" ht="12.75" x14ac:dyDescent="0.2">
      <c r="B392"/>
      <c r="C392" s="365"/>
      <c r="D392" s="365"/>
      <c r="E392" s="365"/>
      <c r="F392"/>
      <c r="G392"/>
    </row>
    <row r="393" spans="2:7" ht="12.75" x14ac:dyDescent="0.2">
      <c r="B393"/>
      <c r="C393" s="365"/>
      <c r="D393" s="365"/>
      <c r="E393" s="365"/>
      <c r="F393"/>
      <c r="G393"/>
    </row>
    <row r="394" spans="2:7" ht="12.75" x14ac:dyDescent="0.2">
      <c r="B394"/>
      <c r="C394" s="365"/>
      <c r="D394" s="365"/>
      <c r="E394" s="365"/>
      <c r="F394"/>
      <c r="G394"/>
    </row>
    <row r="395" spans="2:7" ht="12.75" x14ac:dyDescent="0.2">
      <c r="B395"/>
      <c r="C395" s="365"/>
      <c r="D395" s="365"/>
      <c r="E395" s="365"/>
      <c r="F395"/>
      <c r="G395"/>
    </row>
    <row r="396" spans="2:7" ht="12.75" x14ac:dyDescent="0.2">
      <c r="B396"/>
      <c r="C396" s="365"/>
      <c r="D396" s="365"/>
      <c r="E396" s="365"/>
      <c r="F396"/>
      <c r="G396"/>
    </row>
    <row r="397" spans="2:7" ht="12.75" x14ac:dyDescent="0.2">
      <c r="B397"/>
      <c r="C397" s="365"/>
      <c r="D397" s="365"/>
      <c r="E397" s="365"/>
      <c r="F397"/>
      <c r="G397"/>
    </row>
    <row r="398" spans="2:7" ht="12.75" x14ac:dyDescent="0.2">
      <c r="B398"/>
      <c r="C398" s="365"/>
      <c r="D398" s="365"/>
      <c r="E398" s="365"/>
      <c r="F398"/>
      <c r="G398"/>
    </row>
    <row r="399" spans="2:7" ht="12.75" x14ac:dyDescent="0.2">
      <c r="B399"/>
      <c r="C399" s="365"/>
      <c r="D399" s="365"/>
      <c r="E399" s="365"/>
      <c r="F399"/>
      <c r="G399"/>
    </row>
    <row r="400" spans="2:7" ht="12.75" x14ac:dyDescent="0.2">
      <c r="B400"/>
      <c r="C400" s="365"/>
      <c r="D400" s="365"/>
      <c r="E400" s="365"/>
      <c r="F400"/>
      <c r="G400"/>
    </row>
    <row r="401" spans="2:7" ht="12.75" x14ac:dyDescent="0.2">
      <c r="B401"/>
      <c r="C401" s="365"/>
      <c r="D401" s="365"/>
      <c r="E401" s="365"/>
      <c r="F401"/>
      <c r="G401"/>
    </row>
    <row r="402" spans="2:7" ht="12.75" x14ac:dyDescent="0.2">
      <c r="B402"/>
      <c r="C402" s="365"/>
      <c r="D402" s="365"/>
      <c r="E402" s="365"/>
      <c r="F402"/>
      <c r="G402"/>
    </row>
    <row r="403" spans="2:7" ht="12.75" x14ac:dyDescent="0.2">
      <c r="B403"/>
      <c r="C403" s="365"/>
      <c r="D403" s="365"/>
      <c r="E403" s="365"/>
      <c r="F403"/>
      <c r="G403"/>
    </row>
    <row r="404" spans="2:7" ht="12.75" x14ac:dyDescent="0.2">
      <c r="B404"/>
      <c r="C404" s="365"/>
      <c r="D404" s="365"/>
      <c r="E404" s="365"/>
      <c r="F404"/>
      <c r="G404"/>
    </row>
    <row r="405" spans="2:7" ht="12.75" x14ac:dyDescent="0.2">
      <c r="B405"/>
      <c r="C405" s="365"/>
      <c r="D405" s="365"/>
      <c r="E405" s="365"/>
      <c r="F405"/>
      <c r="G405"/>
    </row>
    <row r="406" spans="2:7" ht="12.75" x14ac:dyDescent="0.2">
      <c r="B406"/>
      <c r="C406" s="365"/>
      <c r="D406" s="365"/>
      <c r="E406" s="365"/>
      <c r="F406"/>
      <c r="G406"/>
    </row>
    <row r="407" spans="2:7" ht="12.75" x14ac:dyDescent="0.2">
      <c r="B407"/>
      <c r="C407" s="365"/>
      <c r="D407" s="365"/>
      <c r="E407" s="365"/>
      <c r="F407"/>
      <c r="G407"/>
    </row>
    <row r="408" spans="2:7" ht="12.75" x14ac:dyDescent="0.2">
      <c r="B408"/>
      <c r="C408" s="365"/>
      <c r="D408" s="365"/>
      <c r="E408" s="365"/>
      <c r="F408"/>
      <c r="G408"/>
    </row>
    <row r="409" spans="2:7" ht="12.75" x14ac:dyDescent="0.2">
      <c r="B409"/>
      <c r="C409" s="365"/>
      <c r="D409" s="365"/>
      <c r="E409" s="365"/>
      <c r="F409"/>
      <c r="G409"/>
    </row>
    <row r="410" spans="2:7" ht="12.75" x14ac:dyDescent="0.2">
      <c r="B410"/>
      <c r="C410" s="365"/>
      <c r="D410" s="365"/>
      <c r="E410" s="365"/>
      <c r="F410"/>
      <c r="G410"/>
    </row>
    <row r="411" spans="2:7" ht="12.75" x14ac:dyDescent="0.2">
      <c r="B411"/>
      <c r="C411" s="365"/>
      <c r="D411" s="365"/>
      <c r="E411" s="365"/>
      <c r="F411"/>
      <c r="G411"/>
    </row>
    <row r="412" spans="2:7" ht="12.75" x14ac:dyDescent="0.2">
      <c r="B412"/>
      <c r="C412" s="365"/>
      <c r="D412" s="365"/>
      <c r="E412" s="365"/>
      <c r="F412"/>
      <c r="G412"/>
    </row>
    <row r="413" spans="2:7" ht="12.75" x14ac:dyDescent="0.2">
      <c r="B413"/>
      <c r="C413" s="365"/>
      <c r="D413" s="365"/>
      <c r="E413" s="365"/>
      <c r="F413"/>
      <c r="G413"/>
    </row>
    <row r="414" spans="2:7" ht="12.75" x14ac:dyDescent="0.2">
      <c r="B414"/>
      <c r="C414" s="365"/>
      <c r="D414" s="365"/>
      <c r="E414" s="365"/>
      <c r="F414"/>
      <c r="G414"/>
    </row>
    <row r="415" spans="2:7" ht="12.75" x14ac:dyDescent="0.2">
      <c r="B415"/>
      <c r="C415" s="365"/>
      <c r="D415" s="365"/>
      <c r="E415" s="365"/>
      <c r="F415"/>
      <c r="G415"/>
    </row>
    <row r="416" spans="2:7" ht="12.75" x14ac:dyDescent="0.2">
      <c r="B416"/>
      <c r="C416" s="365"/>
      <c r="D416" s="365"/>
      <c r="E416" s="365"/>
      <c r="F416"/>
      <c r="G416"/>
    </row>
    <row r="417" spans="2:7" ht="12.75" x14ac:dyDescent="0.2">
      <c r="B417"/>
      <c r="C417" s="365"/>
      <c r="D417" s="365"/>
      <c r="E417" s="365"/>
      <c r="F417"/>
      <c r="G417"/>
    </row>
    <row r="418" spans="2:7" ht="12.75" x14ac:dyDescent="0.2">
      <c r="B418"/>
      <c r="C418" s="365"/>
      <c r="D418" s="365"/>
      <c r="E418" s="365"/>
      <c r="F418"/>
      <c r="G418"/>
    </row>
    <row r="419" spans="2:7" ht="12.75" x14ac:dyDescent="0.2">
      <c r="B419"/>
      <c r="C419" s="365"/>
      <c r="D419" s="365"/>
      <c r="E419" s="365"/>
      <c r="F419"/>
      <c r="G419"/>
    </row>
    <row r="420" spans="2:7" ht="12.75" x14ac:dyDescent="0.2">
      <c r="B420"/>
      <c r="C420" s="365"/>
      <c r="D420" s="365"/>
      <c r="E420" s="365"/>
      <c r="F420"/>
      <c r="G420"/>
    </row>
    <row r="421" spans="2:7" ht="12.75" x14ac:dyDescent="0.2">
      <c r="B421"/>
      <c r="C421" s="365"/>
      <c r="D421" s="365"/>
      <c r="E421" s="365"/>
      <c r="F421"/>
      <c r="G421"/>
    </row>
    <row r="422" spans="2:7" ht="12.75" x14ac:dyDescent="0.2">
      <c r="B422"/>
      <c r="C422" s="365"/>
      <c r="D422" s="365"/>
      <c r="E422" s="365"/>
      <c r="F422"/>
      <c r="G422"/>
    </row>
    <row r="423" spans="2:7" ht="12.75" x14ac:dyDescent="0.2">
      <c r="B423"/>
      <c r="C423" s="365"/>
      <c r="D423" s="365"/>
      <c r="E423" s="365"/>
      <c r="F423"/>
      <c r="G423"/>
    </row>
    <row r="424" spans="2:7" ht="12.75" x14ac:dyDescent="0.2">
      <c r="B424"/>
      <c r="C424" s="365"/>
      <c r="D424" s="365"/>
      <c r="E424" s="365"/>
      <c r="F424"/>
      <c r="G424"/>
    </row>
    <row r="425" spans="2:7" ht="12" x14ac:dyDescent="0.2">
      <c r="B425" s="366"/>
      <c r="C425" s="365"/>
      <c r="D425" s="365"/>
      <c r="E425" s="365"/>
      <c r="F425" s="366"/>
      <c r="G425" s="366"/>
    </row>
    <row r="426" spans="2:7" ht="12" x14ac:dyDescent="0.2">
      <c r="B426" s="366"/>
      <c r="C426" s="365"/>
      <c r="D426" s="365"/>
      <c r="E426" s="365"/>
      <c r="F426" s="366"/>
      <c r="G426" s="366"/>
    </row>
    <row r="427" spans="2:7" ht="12" x14ac:dyDescent="0.2">
      <c r="B427" s="366"/>
      <c r="C427" s="365"/>
      <c r="D427" s="365"/>
      <c r="E427" s="365"/>
      <c r="F427" s="366"/>
      <c r="G427" s="366"/>
    </row>
    <row r="428" spans="2:7" ht="12" x14ac:dyDescent="0.2">
      <c r="B428" s="366"/>
      <c r="C428" s="365"/>
      <c r="D428" s="365"/>
      <c r="E428" s="365"/>
      <c r="F428" s="366"/>
      <c r="G428" s="366"/>
    </row>
    <row r="429" spans="2:7" ht="12" x14ac:dyDescent="0.2">
      <c r="B429" s="366"/>
      <c r="C429" s="365"/>
      <c r="D429" s="365"/>
      <c r="E429" s="365"/>
      <c r="F429" s="366"/>
      <c r="G429" s="366"/>
    </row>
    <row r="430" spans="2:7" ht="12" x14ac:dyDescent="0.2">
      <c r="B430" s="366"/>
      <c r="C430" s="365"/>
      <c r="D430" s="365"/>
      <c r="E430" s="365"/>
      <c r="F430" s="366"/>
      <c r="G430" s="366"/>
    </row>
    <row r="431" spans="2:7" ht="12" x14ac:dyDescent="0.2">
      <c r="B431" s="366"/>
      <c r="C431" s="365"/>
      <c r="D431" s="365"/>
      <c r="E431" s="365"/>
      <c r="F431" s="366"/>
      <c r="G431" s="366"/>
    </row>
    <row r="432" spans="2:7" ht="12" x14ac:dyDescent="0.2">
      <c r="B432" s="366"/>
      <c r="C432" s="365"/>
      <c r="D432" s="365"/>
      <c r="E432" s="365"/>
      <c r="F432" s="366"/>
      <c r="G432" s="366"/>
    </row>
    <row r="433" spans="2:7" ht="12" x14ac:dyDescent="0.2">
      <c r="B433" s="366"/>
      <c r="C433" s="365"/>
      <c r="D433" s="365"/>
      <c r="E433" s="365"/>
      <c r="F433" s="366"/>
      <c r="G433" s="366"/>
    </row>
    <row r="434" spans="2:7" ht="12" x14ac:dyDescent="0.2">
      <c r="B434" s="366"/>
      <c r="C434" s="365"/>
      <c r="D434" s="365"/>
      <c r="E434" s="365"/>
      <c r="F434" s="366"/>
      <c r="G434" s="366"/>
    </row>
    <row r="435" spans="2:7" ht="12" x14ac:dyDescent="0.2">
      <c r="B435" s="366"/>
      <c r="C435" s="365"/>
      <c r="D435" s="365"/>
      <c r="E435" s="365"/>
      <c r="F435" s="366"/>
      <c r="G435" s="366"/>
    </row>
    <row r="436" spans="2:7" ht="12" x14ac:dyDescent="0.2">
      <c r="B436" s="366"/>
      <c r="C436" s="365"/>
      <c r="D436" s="365"/>
      <c r="E436" s="365"/>
      <c r="F436" s="366"/>
      <c r="G436" s="366"/>
    </row>
    <row r="437" spans="2:7" ht="12" x14ac:dyDescent="0.2">
      <c r="B437" s="366"/>
      <c r="C437" s="365"/>
      <c r="D437" s="365"/>
      <c r="E437" s="365"/>
      <c r="F437" s="366"/>
      <c r="G437" s="366"/>
    </row>
    <row r="438" spans="2:7" ht="12" x14ac:dyDescent="0.2">
      <c r="B438" s="366"/>
      <c r="C438" s="365"/>
      <c r="D438" s="365"/>
      <c r="E438" s="365"/>
      <c r="F438" s="366"/>
      <c r="G438" s="366"/>
    </row>
    <row r="439" spans="2:7" ht="12" x14ac:dyDescent="0.2">
      <c r="B439" s="366"/>
      <c r="C439" s="365"/>
      <c r="D439" s="365"/>
      <c r="E439" s="365"/>
      <c r="F439" s="366"/>
      <c r="G439" s="366"/>
    </row>
    <row r="440" spans="2:7" ht="12" x14ac:dyDescent="0.2">
      <c r="B440" s="366"/>
      <c r="C440" s="365"/>
      <c r="D440" s="365"/>
      <c r="E440" s="365"/>
      <c r="F440" s="366"/>
      <c r="G440" s="366"/>
    </row>
    <row r="441" spans="2:7" ht="12" x14ac:dyDescent="0.2">
      <c r="B441" s="366"/>
      <c r="C441" s="365"/>
      <c r="D441" s="365"/>
      <c r="E441" s="365"/>
      <c r="F441" s="366"/>
      <c r="G441" s="366"/>
    </row>
    <row r="442" spans="2:7" ht="12" x14ac:dyDescent="0.2">
      <c r="B442" s="366"/>
      <c r="C442" s="365"/>
      <c r="D442" s="365"/>
      <c r="E442" s="365"/>
      <c r="F442" s="366"/>
      <c r="G442" s="366"/>
    </row>
    <row r="443" spans="2:7" ht="12" x14ac:dyDescent="0.2">
      <c r="B443" s="366"/>
      <c r="C443" s="365"/>
      <c r="D443" s="365"/>
      <c r="E443" s="365"/>
      <c r="F443" s="366"/>
      <c r="G443" s="366"/>
    </row>
    <row r="444" spans="2:7" ht="12" x14ac:dyDescent="0.2">
      <c r="B444" s="366"/>
      <c r="C444" s="365"/>
      <c r="D444" s="365"/>
      <c r="E444" s="365"/>
      <c r="F444" s="366"/>
      <c r="G444" s="366"/>
    </row>
    <row r="445" spans="2:7" ht="12" x14ac:dyDescent="0.2">
      <c r="B445" s="366"/>
      <c r="C445" s="365"/>
      <c r="D445" s="365"/>
      <c r="E445" s="365"/>
      <c r="F445" s="366"/>
      <c r="G445" s="366"/>
    </row>
    <row r="446" spans="2:7" ht="12" x14ac:dyDescent="0.2">
      <c r="B446" s="366"/>
      <c r="C446" s="365"/>
      <c r="D446" s="365"/>
      <c r="E446" s="365"/>
      <c r="F446" s="366"/>
      <c r="G446" s="366"/>
    </row>
    <row r="447" spans="2:7" ht="12" x14ac:dyDescent="0.2">
      <c r="B447" s="366"/>
      <c r="C447" s="365"/>
      <c r="D447" s="365"/>
      <c r="E447" s="365"/>
      <c r="F447" s="366"/>
      <c r="G447" s="366"/>
    </row>
    <row r="448" spans="2:7" ht="12" x14ac:dyDescent="0.2">
      <c r="B448" s="366"/>
      <c r="C448" s="365"/>
      <c r="D448" s="365"/>
      <c r="E448" s="365"/>
      <c r="F448" s="366"/>
      <c r="G448" s="366"/>
    </row>
    <row r="449" spans="2:7" ht="12" x14ac:dyDescent="0.2">
      <c r="B449" s="366"/>
      <c r="C449" s="365"/>
      <c r="D449" s="365"/>
      <c r="E449" s="365"/>
      <c r="F449" s="366"/>
      <c r="G449" s="366"/>
    </row>
    <row r="450" spans="2:7" ht="12" x14ac:dyDescent="0.2">
      <c r="B450" s="366"/>
      <c r="C450" s="365"/>
      <c r="D450" s="365"/>
      <c r="E450" s="365"/>
      <c r="F450" s="366"/>
      <c r="G450" s="366"/>
    </row>
    <row r="451" spans="2:7" ht="12" x14ac:dyDescent="0.2">
      <c r="B451" s="366"/>
      <c r="C451" s="365"/>
      <c r="D451" s="365"/>
      <c r="E451" s="365"/>
      <c r="F451" s="366"/>
      <c r="G451" s="366"/>
    </row>
    <row r="452" spans="2:7" ht="12" x14ac:dyDescent="0.2">
      <c r="B452" s="366"/>
      <c r="C452" s="365"/>
      <c r="D452" s="365"/>
      <c r="E452" s="365"/>
      <c r="F452" s="366"/>
      <c r="G452" s="366"/>
    </row>
    <row r="453" spans="2:7" ht="12" x14ac:dyDescent="0.2">
      <c r="B453" s="366"/>
      <c r="C453" s="365"/>
      <c r="D453" s="365"/>
      <c r="E453" s="365"/>
      <c r="F453" s="366"/>
      <c r="G453" s="366"/>
    </row>
    <row r="454" spans="2:7" ht="12" x14ac:dyDescent="0.2">
      <c r="B454" s="366"/>
      <c r="C454" s="365"/>
      <c r="D454" s="365"/>
      <c r="E454" s="365"/>
      <c r="F454" s="366"/>
      <c r="G454" s="366"/>
    </row>
    <row r="455" spans="2:7" ht="12" x14ac:dyDescent="0.2">
      <c r="B455" s="366"/>
      <c r="C455" s="365"/>
      <c r="D455" s="365"/>
      <c r="E455" s="365"/>
      <c r="F455" s="366"/>
      <c r="G455" s="366"/>
    </row>
    <row r="456" spans="2:7" ht="12" x14ac:dyDescent="0.2">
      <c r="B456" s="366"/>
      <c r="C456" s="365"/>
      <c r="D456" s="365"/>
      <c r="E456" s="365"/>
      <c r="F456" s="366"/>
      <c r="G456" s="366"/>
    </row>
    <row r="457" spans="2:7" ht="12" x14ac:dyDescent="0.2">
      <c r="B457" s="366"/>
      <c r="C457" s="365"/>
      <c r="D457" s="365"/>
      <c r="E457" s="365"/>
      <c r="F457" s="366"/>
      <c r="G457" s="366"/>
    </row>
    <row r="458" spans="2:7" ht="12" x14ac:dyDescent="0.2">
      <c r="B458" s="366"/>
      <c r="C458" s="365"/>
      <c r="D458" s="365"/>
      <c r="E458" s="365"/>
      <c r="F458" s="366"/>
      <c r="G458" s="366"/>
    </row>
    <row r="459" spans="2:7" ht="12" x14ac:dyDescent="0.2">
      <c r="B459" s="366"/>
      <c r="C459" s="365"/>
      <c r="D459" s="365"/>
      <c r="E459" s="365"/>
      <c r="F459" s="366"/>
      <c r="G459" s="366"/>
    </row>
    <row r="460" spans="2:7" ht="12" x14ac:dyDescent="0.2">
      <c r="B460" s="366"/>
      <c r="C460" s="365"/>
      <c r="D460" s="365"/>
      <c r="E460" s="365"/>
      <c r="F460" s="366"/>
      <c r="G460" s="366"/>
    </row>
    <row r="461" spans="2:7" ht="12" x14ac:dyDescent="0.2">
      <c r="B461" s="366"/>
      <c r="C461" s="365"/>
      <c r="D461" s="365"/>
      <c r="E461" s="365"/>
      <c r="F461" s="366"/>
      <c r="G461" s="366"/>
    </row>
    <row r="462" spans="2:7" ht="12" x14ac:dyDescent="0.2">
      <c r="B462" s="366"/>
      <c r="C462" s="365"/>
      <c r="D462" s="365"/>
      <c r="E462" s="365"/>
      <c r="F462" s="366"/>
      <c r="G462" s="366"/>
    </row>
    <row r="463" spans="2:7" ht="12" x14ac:dyDescent="0.2">
      <c r="B463" s="366"/>
      <c r="C463" s="365"/>
      <c r="D463" s="365"/>
      <c r="E463" s="365"/>
      <c r="F463" s="366"/>
      <c r="G463" s="366"/>
    </row>
    <row r="464" spans="2:7" ht="12" x14ac:dyDescent="0.2">
      <c r="B464" s="366"/>
      <c r="C464" s="365"/>
      <c r="D464" s="365"/>
      <c r="E464" s="365"/>
      <c r="F464" s="366"/>
      <c r="G464" s="366"/>
    </row>
    <row r="465" spans="2:7" ht="12" x14ac:dyDescent="0.2">
      <c r="B465" s="366"/>
      <c r="C465" s="365"/>
      <c r="D465" s="365"/>
      <c r="E465" s="365"/>
      <c r="F465" s="366"/>
      <c r="G465" s="366"/>
    </row>
    <row r="466" spans="2:7" ht="12" x14ac:dyDescent="0.2">
      <c r="B466" s="366"/>
      <c r="C466" s="365"/>
      <c r="D466" s="365"/>
      <c r="E466" s="365"/>
      <c r="F466" s="366"/>
      <c r="G466" s="366"/>
    </row>
    <row r="467" spans="2:7" ht="12" x14ac:dyDescent="0.2">
      <c r="B467" s="366"/>
      <c r="C467" s="365"/>
      <c r="D467" s="365"/>
      <c r="E467" s="365"/>
      <c r="F467" s="366"/>
      <c r="G467" s="366"/>
    </row>
    <row r="468" spans="2:7" ht="12" x14ac:dyDescent="0.2">
      <c r="B468" s="366"/>
      <c r="C468" s="365"/>
      <c r="D468" s="365"/>
      <c r="E468" s="365"/>
      <c r="F468" s="366"/>
      <c r="G468" s="366"/>
    </row>
    <row r="469" spans="2:7" ht="12" x14ac:dyDescent="0.2">
      <c r="B469" s="366"/>
      <c r="C469" s="365"/>
      <c r="D469" s="365"/>
      <c r="E469" s="365"/>
      <c r="F469" s="366"/>
      <c r="G469" s="366"/>
    </row>
    <row r="470" spans="2:7" ht="12" x14ac:dyDescent="0.2">
      <c r="B470" s="366"/>
      <c r="C470" s="365"/>
      <c r="D470" s="365"/>
      <c r="E470" s="365"/>
      <c r="F470" s="366"/>
      <c r="G470" s="366"/>
    </row>
    <row r="471" spans="2:7" ht="12" x14ac:dyDescent="0.2">
      <c r="B471" s="366"/>
      <c r="C471" s="365"/>
      <c r="D471" s="365"/>
      <c r="E471" s="365"/>
      <c r="F471" s="366"/>
      <c r="G471" s="366"/>
    </row>
    <row r="472" spans="2:7" ht="12" x14ac:dyDescent="0.2">
      <c r="B472" s="366"/>
      <c r="C472" s="365"/>
      <c r="D472" s="365"/>
      <c r="E472" s="365"/>
      <c r="F472" s="366"/>
      <c r="G472" s="366"/>
    </row>
    <row r="473" spans="2:7" ht="12" x14ac:dyDescent="0.2">
      <c r="B473" s="366"/>
      <c r="C473" s="365"/>
      <c r="D473" s="365"/>
      <c r="E473" s="365"/>
      <c r="F473" s="366"/>
      <c r="G473" s="366"/>
    </row>
    <row r="474" spans="2:7" ht="12" x14ac:dyDescent="0.2">
      <c r="B474" s="366"/>
      <c r="C474" s="365"/>
      <c r="D474" s="365"/>
      <c r="E474" s="365"/>
      <c r="F474" s="366"/>
      <c r="G474" s="366"/>
    </row>
    <row r="475" spans="2:7" ht="12" x14ac:dyDescent="0.2">
      <c r="B475" s="366"/>
      <c r="C475" s="365"/>
      <c r="D475" s="365"/>
      <c r="E475" s="365"/>
      <c r="F475" s="366"/>
      <c r="G475" s="366"/>
    </row>
    <row r="476" spans="2:7" ht="12" x14ac:dyDescent="0.2">
      <c r="B476" s="366"/>
      <c r="C476" s="365"/>
      <c r="D476" s="365"/>
      <c r="E476" s="365"/>
      <c r="F476" s="366"/>
      <c r="G476" s="366"/>
    </row>
    <row r="477" spans="2:7" ht="12" x14ac:dyDescent="0.2">
      <c r="B477" s="366"/>
      <c r="C477" s="365"/>
      <c r="D477" s="365"/>
      <c r="E477" s="365"/>
      <c r="F477" s="366"/>
      <c r="G477" s="366"/>
    </row>
    <row r="478" spans="2:7" ht="12" x14ac:dyDescent="0.2">
      <c r="B478" s="366"/>
      <c r="C478" s="365"/>
      <c r="D478" s="365"/>
      <c r="E478" s="365"/>
      <c r="F478" s="366"/>
      <c r="G478" s="366"/>
    </row>
    <row r="479" spans="2:7" ht="12" x14ac:dyDescent="0.2">
      <c r="B479" s="366"/>
      <c r="C479" s="365"/>
      <c r="D479" s="365"/>
      <c r="E479" s="365"/>
      <c r="F479" s="366"/>
      <c r="G479" s="366"/>
    </row>
    <row r="480" spans="2:7" ht="12" x14ac:dyDescent="0.2">
      <c r="B480" s="366"/>
      <c r="C480" s="365"/>
      <c r="D480" s="365"/>
      <c r="E480" s="365"/>
      <c r="F480" s="366"/>
      <c r="G480" s="366"/>
    </row>
    <row r="481" spans="2:7" ht="12" x14ac:dyDescent="0.2">
      <c r="B481" s="366"/>
      <c r="C481" s="365"/>
      <c r="D481" s="365"/>
      <c r="E481" s="365"/>
      <c r="F481" s="366"/>
      <c r="G481" s="366"/>
    </row>
    <row r="482" spans="2:7" ht="12" x14ac:dyDescent="0.2">
      <c r="B482" s="366"/>
      <c r="C482" s="365"/>
      <c r="D482" s="365"/>
      <c r="E482" s="365"/>
      <c r="F482" s="366"/>
      <c r="G482" s="366"/>
    </row>
    <row r="483" spans="2:7" ht="12" x14ac:dyDescent="0.2">
      <c r="B483" s="366"/>
      <c r="C483" s="365"/>
      <c r="D483" s="365"/>
      <c r="E483" s="365"/>
      <c r="F483" s="366"/>
      <c r="G483" s="366"/>
    </row>
    <row r="484" spans="2:7" ht="12" x14ac:dyDescent="0.2">
      <c r="B484" s="366"/>
      <c r="C484" s="365"/>
      <c r="D484" s="365"/>
      <c r="E484" s="365"/>
      <c r="F484" s="366"/>
      <c r="G484" s="366"/>
    </row>
    <row r="485" spans="2:7" ht="12" x14ac:dyDescent="0.2">
      <c r="B485" s="366"/>
      <c r="C485" s="365"/>
      <c r="D485" s="365"/>
      <c r="E485" s="365"/>
      <c r="F485" s="366"/>
      <c r="G485" s="366"/>
    </row>
    <row r="486" spans="2:7" ht="12" x14ac:dyDescent="0.2">
      <c r="B486" s="366"/>
      <c r="C486" s="365"/>
      <c r="D486" s="365"/>
      <c r="E486" s="365"/>
      <c r="F486" s="366"/>
      <c r="G486" s="366"/>
    </row>
    <row r="487" spans="2:7" ht="12" x14ac:dyDescent="0.2">
      <c r="B487" s="366"/>
      <c r="C487" s="365"/>
      <c r="D487" s="365"/>
      <c r="E487" s="365"/>
      <c r="F487" s="366"/>
      <c r="G487" s="366"/>
    </row>
    <row r="488" spans="2:7" ht="12" x14ac:dyDescent="0.2">
      <c r="B488" s="366"/>
      <c r="C488" s="365"/>
      <c r="D488" s="365"/>
      <c r="E488" s="365"/>
      <c r="F488" s="366"/>
      <c r="G488" s="366"/>
    </row>
    <row r="489" spans="2:7" ht="12" x14ac:dyDescent="0.2">
      <c r="B489" s="366"/>
      <c r="C489" s="365"/>
      <c r="D489" s="365"/>
      <c r="E489" s="365"/>
      <c r="F489" s="366"/>
      <c r="G489" s="366"/>
    </row>
    <row r="490" spans="2:7" ht="12" x14ac:dyDescent="0.2">
      <c r="B490" s="366"/>
      <c r="C490" s="365"/>
      <c r="D490" s="365"/>
      <c r="E490" s="365"/>
      <c r="F490" s="366"/>
      <c r="G490" s="366"/>
    </row>
    <row r="491" spans="2:7" ht="12" x14ac:dyDescent="0.2">
      <c r="B491" s="366"/>
      <c r="C491" s="365"/>
      <c r="D491" s="365"/>
      <c r="E491" s="365"/>
      <c r="F491" s="366"/>
      <c r="G491" s="366"/>
    </row>
    <row r="492" spans="2:7" ht="12" x14ac:dyDescent="0.2">
      <c r="B492" s="366"/>
      <c r="C492" s="365"/>
      <c r="D492" s="365"/>
      <c r="E492" s="365"/>
      <c r="F492" s="366"/>
      <c r="G492" s="366"/>
    </row>
    <row r="493" spans="2:7" ht="12" x14ac:dyDescent="0.2">
      <c r="B493" s="366"/>
      <c r="C493" s="365"/>
      <c r="D493" s="365"/>
      <c r="E493" s="365"/>
      <c r="F493" s="366"/>
      <c r="G493" s="366"/>
    </row>
    <row r="494" spans="2:7" ht="12" x14ac:dyDescent="0.2">
      <c r="B494" s="366"/>
      <c r="C494" s="365"/>
      <c r="D494" s="365"/>
      <c r="E494" s="365"/>
      <c r="F494" s="366"/>
      <c r="G494" s="366"/>
    </row>
    <row r="495" spans="2:7" ht="12" x14ac:dyDescent="0.2">
      <c r="B495" s="366"/>
      <c r="C495" s="365"/>
      <c r="D495" s="365"/>
      <c r="E495" s="365"/>
      <c r="F495" s="366"/>
      <c r="G495" s="366"/>
    </row>
    <row r="496" spans="2:7" ht="12" x14ac:dyDescent="0.2">
      <c r="B496" s="366"/>
      <c r="C496" s="365"/>
      <c r="D496" s="365"/>
      <c r="E496" s="365"/>
      <c r="F496" s="366"/>
      <c r="G496" s="366"/>
    </row>
    <row r="497" spans="2:7" ht="12" x14ac:dyDescent="0.2">
      <c r="B497" s="366"/>
      <c r="C497" s="365"/>
      <c r="D497" s="365"/>
      <c r="E497" s="365"/>
      <c r="F497" s="366"/>
      <c r="G497" s="366"/>
    </row>
    <row r="498" spans="2:7" ht="12" x14ac:dyDescent="0.2">
      <c r="B498" s="366"/>
      <c r="C498" s="365"/>
      <c r="D498" s="365"/>
      <c r="E498" s="365"/>
      <c r="F498" s="366"/>
      <c r="G498" s="366"/>
    </row>
    <row r="499" spans="2:7" ht="12" x14ac:dyDescent="0.2">
      <c r="B499" s="366"/>
      <c r="C499" s="365"/>
      <c r="D499" s="365"/>
      <c r="E499" s="365"/>
      <c r="F499" s="366"/>
      <c r="G499" s="366"/>
    </row>
    <row r="500" spans="2:7" ht="12" x14ac:dyDescent="0.2">
      <c r="B500" s="366"/>
      <c r="C500" s="365"/>
      <c r="D500" s="365"/>
      <c r="E500" s="365"/>
      <c r="F500" s="366"/>
      <c r="G500" s="366"/>
    </row>
    <row r="501" spans="2:7" ht="12" x14ac:dyDescent="0.2">
      <c r="B501" s="366"/>
      <c r="C501" s="365"/>
      <c r="D501" s="365"/>
      <c r="E501" s="365"/>
      <c r="F501" s="366"/>
      <c r="G501" s="366"/>
    </row>
    <row r="502" spans="2:7" ht="12" x14ac:dyDescent="0.2">
      <c r="B502" s="366"/>
      <c r="C502" s="365"/>
      <c r="D502" s="365"/>
      <c r="E502" s="365"/>
      <c r="F502" s="366"/>
      <c r="G502" s="366"/>
    </row>
    <row r="503" spans="2:7" ht="12" x14ac:dyDescent="0.2">
      <c r="B503" s="366"/>
      <c r="C503" s="365"/>
      <c r="D503" s="365"/>
      <c r="E503" s="365"/>
      <c r="F503" s="366"/>
      <c r="G503" s="366"/>
    </row>
    <row r="504" spans="2:7" ht="12" x14ac:dyDescent="0.2">
      <c r="B504" s="366"/>
      <c r="C504" s="365"/>
      <c r="D504" s="365"/>
      <c r="E504" s="365"/>
      <c r="F504" s="366"/>
      <c r="G504" s="366"/>
    </row>
    <row r="505" spans="2:7" ht="12" x14ac:dyDescent="0.2">
      <c r="B505" s="366"/>
      <c r="C505" s="365"/>
      <c r="D505" s="365"/>
      <c r="E505" s="365"/>
      <c r="F505" s="366"/>
      <c r="G505" s="366"/>
    </row>
    <row r="506" spans="2:7" ht="12" x14ac:dyDescent="0.2">
      <c r="B506" s="366"/>
      <c r="C506" s="365"/>
      <c r="D506" s="365"/>
      <c r="E506" s="365"/>
      <c r="F506" s="366"/>
      <c r="G506" s="366"/>
    </row>
    <row r="507" spans="2:7" ht="12" x14ac:dyDescent="0.2">
      <c r="B507" s="366"/>
      <c r="C507" s="365"/>
      <c r="D507" s="365"/>
      <c r="E507" s="365"/>
      <c r="F507" s="366"/>
      <c r="G507" s="366"/>
    </row>
    <row r="508" spans="2:7" ht="12" x14ac:dyDescent="0.2">
      <c r="B508" s="366"/>
      <c r="C508" s="365"/>
      <c r="D508" s="365"/>
      <c r="E508" s="365"/>
      <c r="F508" s="366"/>
      <c r="G508" s="366"/>
    </row>
    <row r="509" spans="2:7" ht="12" x14ac:dyDescent="0.2">
      <c r="B509" s="366"/>
      <c r="C509" s="365"/>
      <c r="D509" s="365"/>
      <c r="E509" s="365"/>
      <c r="F509" s="366"/>
      <c r="G509" s="366"/>
    </row>
    <row r="510" spans="2:7" ht="12" x14ac:dyDescent="0.2">
      <c r="B510" s="366"/>
      <c r="C510" s="365"/>
      <c r="D510" s="365"/>
      <c r="E510" s="365"/>
      <c r="F510" s="366"/>
      <c r="G510" s="366"/>
    </row>
    <row r="511" spans="2:7" ht="12" x14ac:dyDescent="0.2">
      <c r="B511" s="366"/>
      <c r="C511" s="365"/>
      <c r="D511" s="365"/>
      <c r="E511" s="365"/>
      <c r="F511" s="366"/>
      <c r="G511" s="366"/>
    </row>
    <row r="512" spans="2:7" ht="12" x14ac:dyDescent="0.2">
      <c r="B512" s="366"/>
      <c r="C512" s="365"/>
      <c r="D512" s="365"/>
      <c r="E512" s="365"/>
      <c r="F512" s="366"/>
      <c r="G512" s="366"/>
    </row>
    <row r="513" spans="2:7" ht="12" x14ac:dyDescent="0.2">
      <c r="B513" s="366"/>
      <c r="C513" s="365"/>
      <c r="D513" s="365"/>
      <c r="E513" s="365"/>
      <c r="F513" s="366"/>
      <c r="G513" s="366"/>
    </row>
    <row r="514" spans="2:7" ht="12" x14ac:dyDescent="0.2">
      <c r="B514" s="366"/>
      <c r="C514" s="365"/>
      <c r="D514" s="365"/>
      <c r="E514" s="365"/>
      <c r="F514" s="366"/>
      <c r="G514" s="366"/>
    </row>
    <row r="515" spans="2:7" ht="12" x14ac:dyDescent="0.2">
      <c r="B515" s="366"/>
      <c r="C515" s="365"/>
      <c r="D515" s="365"/>
      <c r="E515" s="365"/>
      <c r="F515" s="366"/>
      <c r="G515" s="366"/>
    </row>
    <row r="516" spans="2:7" ht="12" x14ac:dyDescent="0.2">
      <c r="B516" s="366"/>
      <c r="C516" s="365"/>
      <c r="D516" s="365"/>
      <c r="E516" s="365"/>
      <c r="F516" s="366"/>
      <c r="G516" s="366"/>
    </row>
    <row r="517" spans="2:7" ht="12" x14ac:dyDescent="0.2">
      <c r="B517" s="366"/>
      <c r="C517" s="365"/>
      <c r="D517" s="365"/>
      <c r="E517" s="365"/>
      <c r="F517" s="366"/>
      <c r="G517" s="366"/>
    </row>
    <row r="518" spans="2:7" ht="12" x14ac:dyDescent="0.2">
      <c r="B518" s="366"/>
      <c r="C518" s="365"/>
      <c r="D518" s="365"/>
      <c r="E518" s="365"/>
      <c r="F518" s="366"/>
      <c r="G518" s="366"/>
    </row>
    <row r="519" spans="2:7" ht="12" x14ac:dyDescent="0.2">
      <c r="B519" s="366"/>
      <c r="C519" s="365"/>
      <c r="D519" s="365"/>
      <c r="E519" s="365"/>
      <c r="F519" s="366"/>
      <c r="G519" s="366"/>
    </row>
    <row r="520" spans="2:7" ht="12" x14ac:dyDescent="0.2">
      <c r="B520" s="366"/>
      <c r="C520" s="365"/>
      <c r="D520" s="365"/>
      <c r="E520" s="365"/>
      <c r="F520" s="366"/>
      <c r="G520" s="366"/>
    </row>
    <row r="521" spans="2:7" ht="12" x14ac:dyDescent="0.2">
      <c r="B521" s="366"/>
      <c r="C521" s="365"/>
      <c r="D521" s="365"/>
      <c r="E521" s="365"/>
      <c r="F521" s="366"/>
      <c r="G521" s="366"/>
    </row>
    <row r="522" spans="2:7" ht="12" x14ac:dyDescent="0.2">
      <c r="B522" s="366"/>
      <c r="C522" s="365"/>
      <c r="D522" s="365"/>
      <c r="E522" s="365"/>
      <c r="F522" s="366"/>
      <c r="G522" s="366"/>
    </row>
    <row r="523" spans="2:7" ht="12" x14ac:dyDescent="0.2">
      <c r="B523" s="366"/>
      <c r="C523" s="365"/>
      <c r="D523" s="365"/>
      <c r="E523" s="365"/>
      <c r="F523" s="366"/>
      <c r="G523" s="366"/>
    </row>
    <row r="524" spans="2:7" ht="12" x14ac:dyDescent="0.2">
      <c r="B524" s="366"/>
      <c r="C524" s="365"/>
      <c r="D524" s="365"/>
      <c r="E524" s="365"/>
      <c r="F524" s="366"/>
      <c r="G524" s="366"/>
    </row>
    <row r="525" spans="2:7" ht="12" x14ac:dyDescent="0.2">
      <c r="B525" s="366"/>
      <c r="C525" s="365"/>
      <c r="D525" s="365"/>
      <c r="E525" s="365"/>
      <c r="F525" s="366"/>
      <c r="G525" s="366"/>
    </row>
    <row r="526" spans="2:7" ht="12" x14ac:dyDescent="0.2">
      <c r="B526" s="366"/>
      <c r="C526" s="365"/>
      <c r="D526" s="365"/>
      <c r="E526" s="365"/>
      <c r="F526" s="366"/>
      <c r="G526" s="366"/>
    </row>
    <row r="527" spans="2:7" ht="12" x14ac:dyDescent="0.2">
      <c r="B527" s="366"/>
      <c r="C527" s="365"/>
      <c r="D527" s="365"/>
      <c r="E527" s="365"/>
      <c r="F527" s="366"/>
      <c r="G527" s="366"/>
    </row>
    <row r="528" spans="2:7" ht="12" x14ac:dyDescent="0.2">
      <c r="B528" s="366"/>
      <c r="C528" s="365"/>
      <c r="D528" s="365"/>
      <c r="E528" s="365"/>
      <c r="F528" s="366"/>
      <c r="G528" s="366"/>
    </row>
    <row r="529" spans="2:7" ht="12" x14ac:dyDescent="0.2">
      <c r="B529" s="366"/>
      <c r="C529" s="365"/>
      <c r="D529" s="365"/>
      <c r="E529" s="365"/>
      <c r="F529" s="366"/>
      <c r="G529" s="366"/>
    </row>
    <row r="530" spans="2:7" ht="12" x14ac:dyDescent="0.2">
      <c r="B530" s="366"/>
      <c r="C530" s="365"/>
      <c r="D530" s="365"/>
      <c r="E530" s="365"/>
      <c r="F530" s="366"/>
      <c r="G530" s="366"/>
    </row>
    <row r="531" spans="2:7" ht="12" x14ac:dyDescent="0.2">
      <c r="B531" s="366"/>
      <c r="C531" s="365"/>
      <c r="D531" s="365"/>
      <c r="E531" s="365"/>
      <c r="F531" s="366"/>
      <c r="G531" s="366"/>
    </row>
    <row r="532" spans="2:7" ht="12" x14ac:dyDescent="0.2">
      <c r="B532" s="366"/>
      <c r="C532" s="365"/>
      <c r="D532" s="365"/>
      <c r="E532" s="365"/>
      <c r="F532" s="366"/>
      <c r="G532" s="366"/>
    </row>
    <row r="533" spans="2:7" ht="12" x14ac:dyDescent="0.2">
      <c r="B533" s="366"/>
      <c r="C533" s="365"/>
      <c r="D533" s="365"/>
      <c r="E533" s="365"/>
      <c r="F533" s="366"/>
      <c r="G533" s="366"/>
    </row>
    <row r="534" spans="2:7" ht="12" x14ac:dyDescent="0.2">
      <c r="B534" s="366"/>
      <c r="C534" s="365"/>
      <c r="D534" s="365"/>
      <c r="E534" s="365"/>
      <c r="F534" s="366"/>
      <c r="G534" s="366"/>
    </row>
    <row r="535" spans="2:7" ht="12" x14ac:dyDescent="0.2">
      <c r="B535" s="366"/>
      <c r="C535" s="365"/>
      <c r="D535" s="365"/>
      <c r="E535" s="365"/>
      <c r="F535" s="366"/>
      <c r="G535" s="366"/>
    </row>
    <row r="536" spans="2:7" ht="12" x14ac:dyDescent="0.2">
      <c r="B536" s="366"/>
      <c r="C536" s="365"/>
      <c r="D536" s="365"/>
      <c r="E536" s="365"/>
      <c r="F536" s="366"/>
      <c r="G536" s="366"/>
    </row>
    <row r="537" spans="2:7" ht="12" x14ac:dyDescent="0.2">
      <c r="B537" s="366"/>
      <c r="C537" s="365"/>
      <c r="D537" s="365"/>
      <c r="E537" s="365"/>
      <c r="F537" s="366"/>
      <c r="G537" s="366"/>
    </row>
    <row r="538" spans="2:7" ht="12" x14ac:dyDescent="0.2">
      <c r="B538" s="366"/>
      <c r="C538" s="365"/>
      <c r="D538" s="365"/>
      <c r="E538" s="365"/>
      <c r="F538" s="366"/>
      <c r="G538" s="366"/>
    </row>
    <row r="539" spans="2:7" ht="12" x14ac:dyDescent="0.2">
      <c r="B539" s="366"/>
      <c r="C539" s="365"/>
      <c r="D539" s="365"/>
      <c r="E539" s="365"/>
      <c r="F539" s="366"/>
      <c r="G539" s="366"/>
    </row>
    <row r="540" spans="2:7" ht="12" x14ac:dyDescent="0.2">
      <c r="B540" s="366"/>
      <c r="C540" s="365"/>
      <c r="D540" s="365"/>
      <c r="E540" s="365"/>
      <c r="F540" s="366"/>
      <c r="G540" s="366"/>
    </row>
    <row r="541" spans="2:7" ht="12" x14ac:dyDescent="0.2">
      <c r="B541" s="366"/>
      <c r="C541" s="365"/>
      <c r="D541" s="365"/>
      <c r="E541" s="365"/>
      <c r="F541" s="366"/>
      <c r="G541" s="366"/>
    </row>
    <row r="542" spans="2:7" ht="12" x14ac:dyDescent="0.2">
      <c r="B542" s="366"/>
      <c r="C542" s="365"/>
      <c r="D542" s="365"/>
      <c r="E542" s="365"/>
      <c r="F542" s="366"/>
      <c r="G542" s="366"/>
    </row>
    <row r="543" spans="2:7" ht="12" x14ac:dyDescent="0.2">
      <c r="B543" s="366"/>
      <c r="C543" s="365"/>
      <c r="D543" s="365"/>
      <c r="E543" s="365"/>
      <c r="F543" s="366"/>
      <c r="G543" s="366"/>
    </row>
    <row r="544" spans="2:7" ht="12" x14ac:dyDescent="0.2">
      <c r="B544" s="366"/>
      <c r="C544" s="365"/>
      <c r="D544" s="365"/>
      <c r="E544" s="365"/>
      <c r="F544" s="366"/>
      <c r="G544" s="366"/>
    </row>
    <row r="545" spans="2:7" ht="12" x14ac:dyDescent="0.2">
      <c r="B545" s="366"/>
      <c r="C545" s="365"/>
      <c r="D545" s="365"/>
      <c r="E545" s="365"/>
      <c r="F545" s="366"/>
      <c r="G545" s="366"/>
    </row>
    <row r="546" spans="2:7" ht="12" x14ac:dyDescent="0.2">
      <c r="B546" s="366"/>
      <c r="C546" s="365"/>
      <c r="D546" s="365"/>
      <c r="E546" s="365"/>
      <c r="F546" s="366"/>
      <c r="G546" s="366"/>
    </row>
    <row r="547" spans="2:7" ht="12" x14ac:dyDescent="0.2">
      <c r="B547" s="366"/>
      <c r="C547" s="365"/>
      <c r="D547" s="365"/>
      <c r="E547" s="365"/>
      <c r="F547" s="366"/>
      <c r="G547" s="366"/>
    </row>
    <row r="548" spans="2:7" ht="12" x14ac:dyDescent="0.2">
      <c r="B548" s="366"/>
      <c r="C548" s="365"/>
      <c r="D548" s="365"/>
      <c r="E548" s="365"/>
      <c r="F548" s="366"/>
      <c r="G548" s="366"/>
    </row>
    <row r="549" spans="2:7" ht="12" x14ac:dyDescent="0.2">
      <c r="B549" s="366"/>
      <c r="C549" s="365"/>
      <c r="D549" s="365"/>
      <c r="E549" s="365"/>
      <c r="F549" s="366"/>
      <c r="G549" s="366"/>
    </row>
    <row r="550" spans="2:7" ht="12" x14ac:dyDescent="0.2">
      <c r="B550" s="366"/>
      <c r="C550" s="365"/>
      <c r="D550" s="365"/>
      <c r="E550" s="365"/>
      <c r="F550" s="366"/>
      <c r="G550" s="366"/>
    </row>
    <row r="551" spans="2:7" ht="12" x14ac:dyDescent="0.2">
      <c r="B551" s="366"/>
      <c r="C551" s="365"/>
      <c r="D551" s="365"/>
      <c r="E551" s="365"/>
      <c r="F551" s="366"/>
      <c r="G551" s="366"/>
    </row>
    <row r="552" spans="2:7" ht="12" x14ac:dyDescent="0.2">
      <c r="B552" s="366"/>
      <c r="C552" s="365"/>
      <c r="D552" s="365"/>
      <c r="E552" s="365"/>
      <c r="F552" s="366"/>
      <c r="G552" s="366"/>
    </row>
    <row r="553" spans="2:7" ht="12" x14ac:dyDescent="0.2">
      <c r="B553" s="366"/>
      <c r="C553" s="365"/>
      <c r="D553" s="365"/>
      <c r="E553" s="365"/>
      <c r="F553" s="366"/>
      <c r="G553" s="366"/>
    </row>
    <row r="554" spans="2:7" ht="12" x14ac:dyDescent="0.2">
      <c r="B554" s="366"/>
      <c r="C554" s="365"/>
      <c r="D554" s="365"/>
      <c r="E554" s="365"/>
      <c r="F554" s="366"/>
      <c r="G554" s="366"/>
    </row>
    <row r="555" spans="2:7" ht="12" x14ac:dyDescent="0.2">
      <c r="B555" s="366"/>
      <c r="C555" s="365"/>
      <c r="D555" s="365"/>
      <c r="E555" s="365"/>
      <c r="F555" s="366"/>
      <c r="G555" s="366"/>
    </row>
    <row r="556" spans="2:7" ht="12" x14ac:dyDescent="0.2">
      <c r="B556" s="366"/>
      <c r="C556" s="365"/>
      <c r="D556" s="365"/>
      <c r="E556" s="365"/>
      <c r="F556" s="366"/>
      <c r="G556" s="366"/>
    </row>
    <row r="557" spans="2:7" ht="12" x14ac:dyDescent="0.2">
      <c r="B557" s="366"/>
      <c r="C557" s="365"/>
      <c r="D557" s="365"/>
      <c r="E557" s="365"/>
      <c r="F557" s="366"/>
      <c r="G557" s="366"/>
    </row>
    <row r="558" spans="2:7" ht="12" x14ac:dyDescent="0.2">
      <c r="B558" s="366"/>
      <c r="C558" s="365"/>
      <c r="D558" s="365"/>
      <c r="E558" s="365"/>
      <c r="F558" s="366"/>
      <c r="G558" s="366"/>
    </row>
    <row r="559" spans="2:7" ht="12" x14ac:dyDescent="0.2">
      <c r="B559" s="366"/>
      <c r="C559" s="365"/>
      <c r="D559" s="365"/>
      <c r="E559" s="365"/>
      <c r="F559" s="366"/>
      <c r="G559" s="366"/>
    </row>
    <row r="560" spans="2:7" ht="12" x14ac:dyDescent="0.2">
      <c r="B560" s="366"/>
      <c r="C560" s="365"/>
      <c r="D560" s="365"/>
      <c r="E560" s="365"/>
      <c r="F560" s="366"/>
      <c r="G560" s="366"/>
    </row>
    <row r="561" spans="2:7" ht="12" x14ac:dyDescent="0.2">
      <c r="B561" s="366"/>
      <c r="C561" s="365"/>
      <c r="D561" s="365"/>
      <c r="E561" s="365"/>
      <c r="F561" s="366"/>
      <c r="G561" s="366"/>
    </row>
    <row r="562" spans="2:7" ht="12" x14ac:dyDescent="0.2">
      <c r="B562" s="366"/>
      <c r="C562" s="365"/>
      <c r="D562" s="365"/>
      <c r="E562" s="365"/>
      <c r="F562" s="366"/>
      <c r="G562" s="366"/>
    </row>
    <row r="563" spans="2:7" ht="12" x14ac:dyDescent="0.2">
      <c r="B563" s="366"/>
      <c r="C563" s="365"/>
      <c r="D563" s="365"/>
      <c r="E563" s="365"/>
      <c r="F563" s="366"/>
      <c r="G563" s="366"/>
    </row>
    <row r="564" spans="2:7" ht="12" x14ac:dyDescent="0.2">
      <c r="B564" s="366"/>
      <c r="C564" s="365"/>
      <c r="D564" s="365"/>
      <c r="E564" s="365"/>
      <c r="F564" s="366"/>
      <c r="G564" s="366"/>
    </row>
    <row r="565" spans="2:7" ht="12" x14ac:dyDescent="0.2">
      <c r="B565" s="366"/>
      <c r="C565" s="365"/>
      <c r="D565" s="365"/>
      <c r="E565" s="365"/>
      <c r="F565" s="366"/>
      <c r="G565" s="366"/>
    </row>
    <row r="566" spans="2:7" ht="12" x14ac:dyDescent="0.2">
      <c r="B566" s="366"/>
      <c r="C566" s="365"/>
      <c r="D566" s="365"/>
      <c r="E566" s="365"/>
      <c r="F566" s="366"/>
      <c r="G566" s="366"/>
    </row>
    <row r="567" spans="2:7" ht="12" x14ac:dyDescent="0.2">
      <c r="B567" s="366"/>
      <c r="C567" s="365"/>
      <c r="D567" s="365"/>
      <c r="E567" s="365"/>
      <c r="F567" s="366"/>
      <c r="G567" s="366"/>
    </row>
    <row r="568" spans="2:7" ht="12" x14ac:dyDescent="0.2">
      <c r="B568" s="366"/>
      <c r="C568" s="365"/>
      <c r="D568" s="365"/>
      <c r="E568" s="365"/>
      <c r="F568" s="366"/>
      <c r="G568" s="366"/>
    </row>
    <row r="569" spans="2:7" ht="12" x14ac:dyDescent="0.2">
      <c r="B569" s="366"/>
      <c r="C569" s="365"/>
      <c r="D569" s="365"/>
      <c r="E569" s="365"/>
      <c r="F569" s="366"/>
      <c r="G569" s="366"/>
    </row>
    <row r="570" spans="2:7" ht="12" x14ac:dyDescent="0.2">
      <c r="B570" s="366"/>
      <c r="C570" s="365"/>
      <c r="D570" s="365"/>
      <c r="E570" s="365"/>
      <c r="F570" s="366"/>
      <c r="G570" s="366"/>
    </row>
    <row r="571" spans="2:7" ht="12" x14ac:dyDescent="0.2">
      <c r="B571" s="366"/>
      <c r="C571" s="365"/>
      <c r="D571" s="365"/>
      <c r="E571" s="365"/>
      <c r="F571" s="366"/>
      <c r="G571" s="366"/>
    </row>
    <row r="572" spans="2:7" ht="12" x14ac:dyDescent="0.2">
      <c r="B572" s="366"/>
      <c r="C572" s="365"/>
      <c r="D572" s="365"/>
      <c r="E572" s="365"/>
      <c r="F572" s="366"/>
      <c r="G572" s="366"/>
    </row>
    <row r="573" spans="2:7" ht="12" x14ac:dyDescent="0.2">
      <c r="B573" s="366"/>
      <c r="C573" s="365"/>
      <c r="D573" s="365"/>
      <c r="E573" s="365"/>
      <c r="F573" s="366"/>
      <c r="G573" s="366"/>
    </row>
    <row r="574" spans="2:7" ht="12" x14ac:dyDescent="0.2">
      <c r="B574" s="366"/>
      <c r="C574" s="365"/>
      <c r="D574" s="365"/>
      <c r="E574" s="365"/>
      <c r="F574" s="366"/>
      <c r="G574" s="366"/>
    </row>
    <row r="575" spans="2:7" ht="12" x14ac:dyDescent="0.2">
      <c r="B575" s="366"/>
      <c r="C575" s="365"/>
      <c r="D575" s="365"/>
      <c r="E575" s="365"/>
      <c r="F575" s="366"/>
      <c r="G575" s="366"/>
    </row>
    <row r="576" spans="2:7" ht="12" x14ac:dyDescent="0.2">
      <c r="B576" s="366"/>
      <c r="C576" s="365"/>
      <c r="D576" s="365"/>
      <c r="E576" s="365"/>
      <c r="F576" s="366"/>
      <c r="G576" s="366"/>
    </row>
    <row r="577" spans="2:7" ht="12" x14ac:dyDescent="0.2">
      <c r="B577" s="366"/>
      <c r="C577" s="365"/>
      <c r="D577" s="365"/>
      <c r="E577" s="365"/>
      <c r="F577" s="366"/>
      <c r="G577" s="366"/>
    </row>
    <row r="578" spans="2:7" ht="12" x14ac:dyDescent="0.2">
      <c r="B578" s="366"/>
      <c r="C578" s="365"/>
      <c r="D578" s="365"/>
      <c r="E578" s="365"/>
      <c r="F578" s="366"/>
      <c r="G578" s="366"/>
    </row>
    <row r="579" spans="2:7" ht="12" x14ac:dyDescent="0.2">
      <c r="B579" s="366"/>
      <c r="C579" s="365"/>
      <c r="D579" s="365"/>
      <c r="E579" s="365"/>
      <c r="F579" s="366"/>
      <c r="G579" s="366"/>
    </row>
    <row r="580" spans="2:7" ht="12" x14ac:dyDescent="0.2">
      <c r="B580" s="366"/>
      <c r="C580" s="365"/>
      <c r="D580" s="365"/>
      <c r="E580" s="365"/>
      <c r="F580" s="366"/>
      <c r="G580" s="366"/>
    </row>
    <row r="581" spans="2:7" ht="12" x14ac:dyDescent="0.2">
      <c r="B581" s="366"/>
      <c r="C581" s="365"/>
      <c r="D581" s="365"/>
      <c r="E581" s="365"/>
      <c r="F581" s="366"/>
      <c r="G581" s="366"/>
    </row>
    <row r="582" spans="2:7" ht="12" x14ac:dyDescent="0.2">
      <c r="B582" s="366"/>
      <c r="C582" s="365"/>
      <c r="D582" s="365"/>
      <c r="E582" s="365"/>
      <c r="F582" s="366"/>
      <c r="G582" s="366"/>
    </row>
    <row r="583" spans="2:7" ht="12" x14ac:dyDescent="0.2">
      <c r="B583" s="366"/>
      <c r="C583" s="365"/>
      <c r="D583" s="365"/>
      <c r="E583" s="365"/>
      <c r="F583" s="366"/>
      <c r="G583" s="366"/>
    </row>
    <row r="584" spans="2:7" ht="12" x14ac:dyDescent="0.2">
      <c r="B584" s="366"/>
      <c r="C584" s="365"/>
      <c r="D584" s="365"/>
      <c r="E584" s="365"/>
      <c r="F584" s="366"/>
      <c r="G584" s="366"/>
    </row>
    <row r="585" spans="2:7" ht="12" x14ac:dyDescent="0.2">
      <c r="B585" s="366"/>
      <c r="C585" s="365"/>
      <c r="D585" s="365"/>
      <c r="E585" s="365"/>
      <c r="F585" s="366"/>
      <c r="G585" s="366"/>
    </row>
    <row r="586" spans="2:7" ht="12" x14ac:dyDescent="0.2">
      <c r="B586" s="366"/>
      <c r="C586" s="365"/>
      <c r="D586" s="365"/>
      <c r="E586" s="365"/>
      <c r="F586" s="366"/>
      <c r="G586" s="366"/>
    </row>
    <row r="587" spans="2:7" ht="12" x14ac:dyDescent="0.2">
      <c r="B587" s="366"/>
      <c r="C587" s="365"/>
      <c r="D587" s="365"/>
      <c r="E587" s="365"/>
      <c r="F587" s="366"/>
      <c r="G587" s="366"/>
    </row>
    <row r="588" spans="2:7" ht="12" x14ac:dyDescent="0.2">
      <c r="B588" s="366"/>
      <c r="C588" s="365"/>
      <c r="D588" s="365"/>
      <c r="E588" s="365"/>
      <c r="F588" s="366"/>
      <c r="G588" s="366"/>
    </row>
    <row r="589" spans="2:7" ht="12" x14ac:dyDescent="0.2">
      <c r="B589" s="366"/>
      <c r="C589" s="365"/>
      <c r="D589" s="365"/>
      <c r="E589" s="365"/>
      <c r="F589" s="366"/>
      <c r="G589" s="366"/>
    </row>
    <row r="590" spans="2:7" ht="12" x14ac:dyDescent="0.2">
      <c r="B590" s="366"/>
      <c r="C590" s="365"/>
      <c r="D590" s="365"/>
      <c r="E590" s="365"/>
      <c r="F590" s="366"/>
      <c r="G590" s="366"/>
    </row>
    <row r="591" spans="2:7" ht="12" x14ac:dyDescent="0.2">
      <c r="B591" s="366"/>
      <c r="C591" s="365"/>
      <c r="D591" s="365"/>
      <c r="E591" s="365"/>
      <c r="F591" s="366"/>
      <c r="G591" s="366"/>
    </row>
    <row r="592" spans="2:7" ht="12" x14ac:dyDescent="0.2">
      <c r="B592" s="366"/>
      <c r="C592" s="365"/>
      <c r="D592" s="365"/>
      <c r="E592" s="365"/>
      <c r="F592" s="366"/>
      <c r="G592" s="366"/>
    </row>
    <row r="593" spans="2:7" ht="12" x14ac:dyDescent="0.2">
      <c r="B593" s="366"/>
      <c r="C593" s="365"/>
      <c r="D593" s="365"/>
      <c r="E593" s="365"/>
      <c r="F593" s="366"/>
      <c r="G593" s="366"/>
    </row>
    <row r="594" spans="2:7" ht="12" x14ac:dyDescent="0.2">
      <c r="B594" s="366"/>
      <c r="C594" s="365"/>
      <c r="D594" s="365"/>
      <c r="E594" s="365"/>
      <c r="F594" s="366"/>
      <c r="G594" s="366"/>
    </row>
    <row r="595" spans="2:7" ht="12" x14ac:dyDescent="0.2">
      <c r="B595" s="366"/>
      <c r="C595" s="365"/>
      <c r="D595" s="365"/>
      <c r="E595" s="365"/>
      <c r="F595" s="366"/>
      <c r="G595" s="366"/>
    </row>
    <row r="596" spans="2:7" ht="12" x14ac:dyDescent="0.2">
      <c r="B596" s="366"/>
      <c r="C596" s="365"/>
      <c r="D596" s="365"/>
      <c r="E596" s="365"/>
      <c r="F596" s="366"/>
      <c r="G596" s="366"/>
    </row>
    <row r="597" spans="2:7" ht="12" x14ac:dyDescent="0.2">
      <c r="B597" s="366"/>
      <c r="C597" s="365"/>
      <c r="D597" s="365"/>
      <c r="E597" s="365"/>
      <c r="F597" s="366"/>
      <c r="G597" s="366"/>
    </row>
    <row r="598" spans="2:7" ht="12" x14ac:dyDescent="0.2">
      <c r="B598" s="366"/>
      <c r="C598" s="365"/>
      <c r="D598" s="365"/>
      <c r="E598" s="365"/>
      <c r="F598" s="366"/>
      <c r="G598" s="366"/>
    </row>
    <row r="599" spans="2:7" ht="12" x14ac:dyDescent="0.2">
      <c r="B599" s="366"/>
      <c r="C599" s="365"/>
      <c r="D599" s="365"/>
      <c r="E599" s="365"/>
      <c r="F599" s="366"/>
      <c r="G599" s="366"/>
    </row>
    <row r="600" spans="2:7" ht="12" x14ac:dyDescent="0.2">
      <c r="B600" s="366"/>
      <c r="C600" s="365"/>
      <c r="D600" s="365"/>
      <c r="E600" s="365"/>
      <c r="F600" s="366"/>
      <c r="G600" s="366"/>
    </row>
    <row r="601" spans="2:7" ht="12" x14ac:dyDescent="0.2">
      <c r="B601" s="366"/>
      <c r="C601" s="365"/>
      <c r="D601" s="365"/>
      <c r="E601" s="365"/>
      <c r="F601" s="366"/>
      <c r="G601" s="366"/>
    </row>
    <row r="602" spans="2:7" ht="12" x14ac:dyDescent="0.2">
      <c r="B602" s="366"/>
      <c r="C602" s="365"/>
      <c r="D602" s="365"/>
      <c r="E602" s="365"/>
      <c r="F602" s="366"/>
      <c r="G602" s="366"/>
    </row>
    <row r="603" spans="2:7" ht="12" x14ac:dyDescent="0.2">
      <c r="B603" s="366"/>
      <c r="C603" s="365"/>
      <c r="D603" s="365"/>
      <c r="E603" s="365"/>
      <c r="F603" s="366"/>
      <c r="G603" s="366"/>
    </row>
    <row r="604" spans="2:7" ht="12" x14ac:dyDescent="0.2">
      <c r="B604" s="366"/>
      <c r="C604" s="365"/>
      <c r="D604" s="365"/>
      <c r="E604" s="365"/>
      <c r="F604" s="366"/>
      <c r="G604" s="366"/>
    </row>
    <row r="605" spans="2:7" ht="12" x14ac:dyDescent="0.2">
      <c r="B605" s="366"/>
      <c r="C605" s="365"/>
      <c r="D605" s="365"/>
      <c r="E605" s="365"/>
      <c r="F605" s="366"/>
      <c r="G605" s="366"/>
    </row>
    <row r="606" spans="2:7" ht="12" x14ac:dyDescent="0.2">
      <c r="B606" s="366"/>
      <c r="C606" s="365"/>
      <c r="D606" s="365"/>
      <c r="E606" s="365"/>
      <c r="F606" s="366"/>
      <c r="G606" s="366"/>
    </row>
    <row r="607" spans="2:7" ht="12" x14ac:dyDescent="0.2">
      <c r="B607" s="366"/>
      <c r="C607" s="365"/>
      <c r="D607" s="365"/>
      <c r="E607" s="365"/>
      <c r="F607" s="366"/>
      <c r="G607" s="366"/>
    </row>
    <row r="608" spans="2:7" ht="12" x14ac:dyDescent="0.2">
      <c r="B608" s="366"/>
      <c r="C608" s="365"/>
      <c r="D608" s="365"/>
      <c r="E608" s="365"/>
      <c r="F608" s="366"/>
      <c r="G608" s="366"/>
    </row>
    <row r="609" spans="2:7" ht="12" x14ac:dyDescent="0.2">
      <c r="B609" s="366"/>
      <c r="C609" s="365"/>
      <c r="D609" s="365"/>
      <c r="E609" s="365"/>
      <c r="F609" s="366"/>
      <c r="G609" s="366"/>
    </row>
    <row r="610" spans="2:7" ht="12" x14ac:dyDescent="0.2">
      <c r="B610" s="366"/>
      <c r="C610" s="365"/>
      <c r="D610" s="365"/>
      <c r="E610" s="365"/>
      <c r="F610" s="366"/>
      <c r="G610" s="366"/>
    </row>
    <row r="611" spans="2:7" ht="12" x14ac:dyDescent="0.2">
      <c r="B611" s="366"/>
      <c r="C611" s="365"/>
      <c r="D611" s="365"/>
      <c r="E611" s="365"/>
      <c r="F611" s="366"/>
      <c r="G611" s="366"/>
    </row>
    <row r="612" spans="2:7" ht="12" x14ac:dyDescent="0.2">
      <c r="B612" s="366"/>
      <c r="C612" s="365"/>
      <c r="D612" s="365"/>
      <c r="E612" s="365"/>
      <c r="F612" s="366"/>
      <c r="G612" s="366"/>
    </row>
    <row r="613" spans="2:7" ht="12" x14ac:dyDescent="0.2">
      <c r="B613" s="366"/>
      <c r="C613" s="365"/>
      <c r="D613" s="365"/>
      <c r="E613" s="365"/>
      <c r="F613" s="366"/>
      <c r="G613" s="366"/>
    </row>
    <row r="614" spans="2:7" ht="12" x14ac:dyDescent="0.2">
      <c r="B614" s="366"/>
      <c r="C614" s="365"/>
      <c r="D614" s="365"/>
      <c r="E614" s="365"/>
      <c r="F614" s="366"/>
      <c r="G614" s="366"/>
    </row>
    <row r="615" spans="2:7" ht="12" x14ac:dyDescent="0.2">
      <c r="B615" s="366"/>
      <c r="C615" s="365"/>
      <c r="D615" s="365"/>
      <c r="E615" s="365"/>
      <c r="F615" s="366"/>
      <c r="G615" s="366"/>
    </row>
    <row r="616" spans="2:7" ht="12" x14ac:dyDescent="0.2">
      <c r="B616" s="366"/>
      <c r="C616" s="365"/>
      <c r="D616" s="365"/>
      <c r="E616" s="365"/>
      <c r="F616" s="366"/>
      <c r="G616" s="366"/>
    </row>
    <row r="617" spans="2:7" ht="12" x14ac:dyDescent="0.2">
      <c r="B617" s="366"/>
      <c r="C617" s="365"/>
      <c r="D617" s="365"/>
      <c r="E617" s="365"/>
      <c r="F617" s="366"/>
      <c r="G617" s="366"/>
    </row>
    <row r="618" spans="2:7" ht="12" x14ac:dyDescent="0.2">
      <c r="B618" s="366"/>
      <c r="C618" s="365"/>
      <c r="D618" s="365"/>
      <c r="E618" s="365"/>
      <c r="F618" s="366"/>
      <c r="G618" s="366"/>
    </row>
    <row r="619" spans="2:7" ht="12" x14ac:dyDescent="0.2">
      <c r="B619" s="366"/>
      <c r="C619" s="365"/>
      <c r="D619" s="365"/>
      <c r="E619" s="365"/>
      <c r="F619" s="366"/>
      <c r="G619" s="366"/>
    </row>
    <row r="620" spans="2:7" ht="12" x14ac:dyDescent="0.2">
      <c r="B620" s="366"/>
      <c r="C620" s="365"/>
      <c r="D620" s="365"/>
      <c r="E620" s="365"/>
      <c r="F620" s="366"/>
      <c r="G620" s="366"/>
    </row>
    <row r="621" spans="2:7" ht="12" x14ac:dyDescent="0.2">
      <c r="B621" s="366"/>
      <c r="C621" s="365"/>
      <c r="D621" s="365"/>
      <c r="E621" s="365"/>
      <c r="F621" s="366"/>
      <c r="G621" s="366"/>
    </row>
    <row r="622" spans="2:7" ht="12" x14ac:dyDescent="0.2">
      <c r="B622" s="366"/>
      <c r="C622" s="365"/>
      <c r="D622" s="365"/>
      <c r="E622" s="365"/>
      <c r="F622" s="366"/>
      <c r="G622" s="366"/>
    </row>
    <row r="623" spans="2:7" ht="12" x14ac:dyDescent="0.2">
      <c r="B623" s="366"/>
      <c r="C623" s="365"/>
      <c r="D623" s="365"/>
      <c r="E623" s="365"/>
      <c r="F623" s="366"/>
      <c r="G623" s="366"/>
    </row>
    <row r="624" spans="2:7" ht="12" x14ac:dyDescent="0.2">
      <c r="B624" s="366"/>
      <c r="C624" s="365"/>
      <c r="D624" s="365"/>
      <c r="E624" s="365"/>
      <c r="F624" s="366"/>
      <c r="G624" s="366"/>
    </row>
    <row r="625" spans="2:7" ht="12" x14ac:dyDescent="0.2">
      <c r="B625" s="366"/>
      <c r="C625" s="365"/>
      <c r="D625" s="365"/>
      <c r="E625" s="365"/>
      <c r="F625" s="366"/>
      <c r="G625" s="366"/>
    </row>
    <row r="626" spans="2:7" ht="12" x14ac:dyDescent="0.2">
      <c r="B626" s="366"/>
      <c r="C626" s="365"/>
      <c r="D626" s="365"/>
      <c r="E626" s="365"/>
      <c r="F626" s="366"/>
      <c r="G626" s="366"/>
    </row>
    <row r="627" spans="2:7" ht="12" x14ac:dyDescent="0.2">
      <c r="B627" s="366"/>
      <c r="C627" s="365"/>
      <c r="D627" s="365"/>
      <c r="E627" s="365"/>
      <c r="F627" s="366"/>
      <c r="G627" s="366"/>
    </row>
    <row r="628" spans="2:7" ht="12" x14ac:dyDescent="0.2">
      <c r="B628" s="366"/>
      <c r="C628" s="365"/>
      <c r="D628" s="365"/>
      <c r="E628" s="365"/>
      <c r="F628" s="366"/>
      <c r="G628" s="366"/>
    </row>
    <row r="629" spans="2:7" ht="12" x14ac:dyDescent="0.2">
      <c r="B629" s="366"/>
      <c r="C629" s="365"/>
      <c r="D629" s="365"/>
      <c r="E629" s="365"/>
      <c r="F629" s="366"/>
      <c r="G629" s="366"/>
    </row>
    <row r="630" spans="2:7" ht="12" x14ac:dyDescent="0.2">
      <c r="B630" s="366"/>
      <c r="C630" s="365"/>
      <c r="D630" s="365"/>
      <c r="E630" s="365"/>
      <c r="F630" s="366"/>
      <c r="G630" s="366"/>
    </row>
    <row r="631" spans="2:7" ht="12" x14ac:dyDescent="0.2">
      <c r="B631" s="366"/>
      <c r="C631" s="365"/>
      <c r="D631" s="365"/>
      <c r="E631" s="365"/>
      <c r="F631" s="366"/>
      <c r="G631" s="366"/>
    </row>
    <row r="632" spans="2:7" ht="12" x14ac:dyDescent="0.2">
      <c r="B632" s="366"/>
      <c r="C632" s="365"/>
      <c r="D632" s="365"/>
      <c r="E632" s="365"/>
      <c r="F632" s="366"/>
      <c r="G632" s="366"/>
    </row>
    <row r="633" spans="2:7" ht="12" x14ac:dyDescent="0.2">
      <c r="B633" s="366"/>
      <c r="C633" s="365"/>
      <c r="D633" s="365"/>
      <c r="E633" s="365"/>
      <c r="F633" s="366"/>
      <c r="G633" s="366"/>
    </row>
    <row r="634" spans="2:7" ht="12" x14ac:dyDescent="0.2">
      <c r="B634" s="366"/>
      <c r="C634" s="365"/>
      <c r="D634" s="365"/>
      <c r="E634" s="365"/>
      <c r="F634" s="366"/>
      <c r="G634" s="366"/>
    </row>
    <row r="635" spans="2:7" ht="12" x14ac:dyDescent="0.2">
      <c r="B635" s="366"/>
      <c r="C635" s="365"/>
      <c r="D635" s="365"/>
      <c r="E635" s="365"/>
      <c r="F635" s="366"/>
      <c r="G635" s="366"/>
    </row>
    <row r="636" spans="2:7" ht="12" x14ac:dyDescent="0.2">
      <c r="B636" s="366"/>
      <c r="C636" s="365"/>
      <c r="D636" s="365"/>
      <c r="E636" s="365"/>
      <c r="F636" s="366"/>
      <c r="G636" s="366"/>
    </row>
    <row r="637" spans="2:7" ht="12" x14ac:dyDescent="0.2">
      <c r="B637" s="366"/>
      <c r="C637" s="365"/>
      <c r="D637" s="365"/>
      <c r="E637" s="365"/>
      <c r="F637" s="366"/>
      <c r="G637" s="366"/>
    </row>
    <row r="638" spans="2:7" ht="12" x14ac:dyDescent="0.2">
      <c r="B638" s="366"/>
      <c r="C638" s="365"/>
      <c r="D638" s="365"/>
      <c r="E638" s="365"/>
      <c r="F638" s="366"/>
      <c r="G638" s="366"/>
    </row>
    <row r="639" spans="2:7" ht="12" x14ac:dyDescent="0.2">
      <c r="B639" s="366"/>
      <c r="C639" s="365"/>
      <c r="D639" s="365"/>
      <c r="E639" s="365"/>
      <c r="F639" s="366"/>
      <c r="G639" s="366"/>
    </row>
    <row r="640" spans="2:7" ht="12" x14ac:dyDescent="0.2">
      <c r="B640" s="366"/>
      <c r="C640" s="365"/>
      <c r="D640" s="365"/>
      <c r="E640" s="365"/>
      <c r="F640" s="366"/>
      <c r="G640" s="366"/>
    </row>
    <row r="641" spans="2:7" ht="12" x14ac:dyDescent="0.2">
      <c r="B641" s="366"/>
      <c r="C641" s="365"/>
      <c r="D641" s="365"/>
      <c r="E641" s="365"/>
      <c r="F641" s="366"/>
      <c r="G641" s="366"/>
    </row>
    <row r="642" spans="2:7" ht="12" x14ac:dyDescent="0.2">
      <c r="B642" s="366"/>
      <c r="C642" s="365"/>
      <c r="D642" s="365"/>
      <c r="E642" s="365"/>
      <c r="F642" s="366"/>
      <c r="G642" s="366"/>
    </row>
    <row r="643" spans="2:7" ht="12" x14ac:dyDescent="0.2">
      <c r="B643" s="366"/>
      <c r="C643" s="365"/>
      <c r="D643" s="365"/>
      <c r="E643" s="365"/>
      <c r="F643" s="366"/>
      <c r="G643" s="366"/>
    </row>
    <row r="644" spans="2:7" ht="12" x14ac:dyDescent="0.2">
      <c r="B644" s="366"/>
      <c r="C644" s="365"/>
      <c r="D644" s="365"/>
      <c r="E644" s="365"/>
      <c r="F644" s="366"/>
      <c r="G644" s="366"/>
    </row>
    <row r="645" spans="2:7" ht="12" x14ac:dyDescent="0.2">
      <c r="B645" s="366"/>
      <c r="C645" s="365"/>
      <c r="D645" s="365"/>
      <c r="E645" s="365"/>
      <c r="F645" s="366"/>
      <c r="G645" s="366"/>
    </row>
    <row r="646" spans="2:7" ht="12" x14ac:dyDescent="0.2">
      <c r="B646" s="366"/>
      <c r="C646" s="365"/>
      <c r="D646" s="365"/>
      <c r="E646" s="365"/>
      <c r="F646" s="366"/>
      <c r="G646" s="366"/>
    </row>
    <row r="647" spans="2:7" ht="12" x14ac:dyDescent="0.2">
      <c r="B647" s="366"/>
      <c r="C647" s="365"/>
      <c r="D647" s="365"/>
      <c r="E647" s="365"/>
      <c r="F647" s="366"/>
      <c r="G647" s="366"/>
    </row>
    <row r="648" spans="2:7" ht="12" x14ac:dyDescent="0.2">
      <c r="B648" s="366"/>
      <c r="C648" s="365"/>
      <c r="D648" s="365"/>
      <c r="E648" s="365"/>
      <c r="F648" s="366"/>
      <c r="G648" s="366"/>
    </row>
    <row r="649" spans="2:7" ht="12" x14ac:dyDescent="0.2">
      <c r="B649" s="366"/>
      <c r="C649" s="365"/>
      <c r="D649" s="365"/>
      <c r="E649" s="365"/>
      <c r="F649" s="366"/>
      <c r="G649" s="366"/>
    </row>
    <row r="650" spans="2:7" ht="12" x14ac:dyDescent="0.2">
      <c r="B650" s="366"/>
      <c r="C650" s="365"/>
      <c r="D650" s="365"/>
      <c r="E650" s="365"/>
      <c r="F650" s="366"/>
      <c r="G650" s="366"/>
    </row>
    <row r="651" spans="2:7" ht="12" x14ac:dyDescent="0.2">
      <c r="B651" s="366"/>
      <c r="C651" s="365"/>
      <c r="D651" s="365"/>
      <c r="E651" s="365"/>
      <c r="F651" s="366"/>
      <c r="G651" s="366"/>
    </row>
    <row r="652" spans="2:7" ht="12" x14ac:dyDescent="0.2">
      <c r="B652" s="366"/>
      <c r="C652" s="365"/>
      <c r="D652" s="365"/>
      <c r="E652" s="365"/>
      <c r="F652" s="366"/>
      <c r="G652" s="366"/>
    </row>
    <row r="653" spans="2:7" ht="12" x14ac:dyDescent="0.2">
      <c r="B653" s="366"/>
      <c r="C653" s="365"/>
      <c r="D653" s="365"/>
      <c r="E653" s="365"/>
      <c r="F653" s="366"/>
      <c r="G653" s="366"/>
    </row>
    <row r="654" spans="2:7" ht="12" x14ac:dyDescent="0.2">
      <c r="B654" s="366"/>
      <c r="C654" s="365"/>
      <c r="D654" s="365"/>
      <c r="E654" s="365"/>
      <c r="F654" s="366"/>
      <c r="G654" s="366"/>
    </row>
    <row r="655" spans="2:7" ht="12" x14ac:dyDescent="0.2">
      <c r="B655" s="366"/>
      <c r="C655" s="365"/>
      <c r="D655" s="365"/>
      <c r="E655" s="365"/>
      <c r="F655" s="366"/>
      <c r="G655" s="366"/>
    </row>
    <row r="656" spans="2:7" ht="12" x14ac:dyDescent="0.2">
      <c r="B656" s="366"/>
      <c r="C656" s="365"/>
      <c r="D656" s="365"/>
      <c r="E656" s="365"/>
      <c r="F656" s="366"/>
      <c r="G656" s="366"/>
    </row>
    <row r="657" spans="2:7" ht="12" x14ac:dyDescent="0.2">
      <c r="B657" s="366"/>
      <c r="C657" s="365"/>
      <c r="D657" s="365"/>
      <c r="E657" s="365"/>
      <c r="F657" s="366"/>
      <c r="G657" s="366"/>
    </row>
    <row r="658" spans="2:7" ht="12" x14ac:dyDescent="0.2">
      <c r="B658" s="366"/>
      <c r="C658" s="365"/>
      <c r="D658" s="365"/>
      <c r="E658" s="365"/>
      <c r="F658" s="366"/>
      <c r="G658" s="366"/>
    </row>
    <row r="659" spans="2:7" ht="12" x14ac:dyDescent="0.2">
      <c r="B659" s="366"/>
      <c r="C659" s="365"/>
      <c r="D659" s="365"/>
      <c r="E659" s="365"/>
      <c r="F659" s="366"/>
      <c r="G659" s="366"/>
    </row>
    <row r="660" spans="2:7" ht="12" x14ac:dyDescent="0.2">
      <c r="B660" s="366"/>
      <c r="C660" s="365"/>
      <c r="D660" s="365"/>
      <c r="E660" s="365"/>
      <c r="F660" s="366"/>
      <c r="G660" s="366"/>
    </row>
    <row r="661" spans="2:7" ht="12" x14ac:dyDescent="0.2">
      <c r="B661" s="366"/>
      <c r="C661" s="365"/>
      <c r="D661" s="365"/>
      <c r="E661" s="365"/>
      <c r="F661" s="366"/>
      <c r="G661" s="366"/>
    </row>
    <row r="662" spans="2:7" ht="12" x14ac:dyDescent="0.2">
      <c r="B662" s="366"/>
      <c r="C662" s="365"/>
      <c r="D662" s="365"/>
      <c r="E662" s="365"/>
      <c r="F662" s="366"/>
      <c r="G662" s="366"/>
    </row>
    <row r="663" spans="2:7" ht="12" x14ac:dyDescent="0.2">
      <c r="B663" s="366"/>
      <c r="C663" s="365"/>
      <c r="D663" s="365"/>
      <c r="E663" s="365"/>
      <c r="F663" s="366"/>
      <c r="G663" s="366"/>
    </row>
    <row r="664" spans="2:7" ht="12" x14ac:dyDescent="0.2">
      <c r="B664" s="366"/>
      <c r="C664" s="365"/>
      <c r="D664" s="365"/>
      <c r="E664" s="365"/>
      <c r="F664" s="366"/>
      <c r="G664" s="366"/>
    </row>
    <row r="665" spans="2:7" ht="12" x14ac:dyDescent="0.2">
      <c r="B665" s="366"/>
      <c r="C665" s="365"/>
      <c r="D665" s="365"/>
      <c r="E665" s="365"/>
      <c r="F665" s="366"/>
      <c r="G665" s="366"/>
    </row>
    <row r="666" spans="2:7" ht="12" x14ac:dyDescent="0.2">
      <c r="B666" s="366"/>
      <c r="C666" s="365"/>
      <c r="D666" s="365"/>
      <c r="E666" s="365"/>
      <c r="F666" s="366"/>
      <c r="G666" s="366"/>
    </row>
    <row r="667" spans="2:7" ht="12" x14ac:dyDescent="0.2">
      <c r="B667" s="366"/>
      <c r="C667" s="365"/>
      <c r="D667" s="365"/>
      <c r="E667" s="365"/>
      <c r="F667" s="366"/>
      <c r="G667" s="366"/>
    </row>
    <row r="668" spans="2:7" ht="12" x14ac:dyDescent="0.2">
      <c r="B668" s="366"/>
      <c r="C668" s="365"/>
      <c r="D668" s="365"/>
      <c r="E668" s="365"/>
      <c r="F668" s="366"/>
      <c r="G668" s="366"/>
    </row>
    <row r="669" spans="2:7" ht="12" x14ac:dyDescent="0.2">
      <c r="B669" s="366"/>
      <c r="C669" s="365"/>
      <c r="D669" s="365"/>
      <c r="E669" s="365"/>
      <c r="F669" s="366"/>
      <c r="G669" s="366"/>
    </row>
    <row r="670" spans="2:7" ht="12" x14ac:dyDescent="0.2">
      <c r="B670" s="366"/>
      <c r="C670" s="365"/>
      <c r="D670" s="365"/>
      <c r="E670" s="365"/>
      <c r="F670" s="366"/>
      <c r="G670" s="366"/>
    </row>
    <row r="671" spans="2:7" ht="12" x14ac:dyDescent="0.2">
      <c r="B671" s="366"/>
      <c r="C671" s="365"/>
      <c r="D671" s="365"/>
      <c r="E671" s="365"/>
      <c r="F671" s="366"/>
      <c r="G671" s="366"/>
    </row>
    <row r="672" spans="2:7" ht="12" x14ac:dyDescent="0.2">
      <c r="C672" s="365"/>
      <c r="D672" s="365"/>
      <c r="E672" s="365"/>
    </row>
    <row r="673" spans="3:5" ht="12" x14ac:dyDescent="0.2">
      <c r="C673" s="365"/>
      <c r="D673" s="365"/>
      <c r="E673" s="365"/>
    </row>
    <row r="674" spans="3:5" ht="12" x14ac:dyDescent="0.2">
      <c r="C674" s="365"/>
      <c r="D674" s="365"/>
      <c r="E674" s="365"/>
    </row>
    <row r="675" spans="3:5" ht="12" x14ac:dyDescent="0.2">
      <c r="C675" s="365"/>
      <c r="D675" s="365"/>
      <c r="E675" s="365"/>
    </row>
    <row r="676" spans="3:5" ht="12" x14ac:dyDescent="0.2">
      <c r="C676" s="365"/>
      <c r="D676" s="365"/>
      <c r="E676" s="365"/>
    </row>
    <row r="677" spans="3:5" ht="12" x14ac:dyDescent="0.2">
      <c r="C677" s="365"/>
      <c r="D677" s="365"/>
      <c r="E677" s="365"/>
    </row>
  </sheetData>
  <mergeCells count="11">
    <mergeCell ref="C5:C8"/>
    <mergeCell ref="A4:A8"/>
    <mergeCell ref="A1:G1"/>
    <mergeCell ref="A2:G2"/>
    <mergeCell ref="B4:C4"/>
    <mergeCell ref="D4:D8"/>
    <mergeCell ref="E4:E8"/>
    <mergeCell ref="F4:G4"/>
    <mergeCell ref="B5:B8"/>
    <mergeCell ref="F5:F8"/>
    <mergeCell ref="G5:G8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61" max="6" man="1"/>
    <brk id="113" max="6" man="1"/>
    <brk id="169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6"/>
  <sheetViews>
    <sheetView zoomScaleNormal="100" zoomScaleSheetLayoutView="100" workbookViewId="0">
      <pane xSplit="1" ySplit="5" topLeftCell="B6" activePane="bottomRight" state="frozen"/>
      <selection pane="topRight" activeCell="D1" sqref="D1"/>
      <selection pane="bottomLeft" activeCell="A11" sqref="A11"/>
      <selection pane="bottomRight" activeCell="A3" sqref="A3:A5"/>
    </sheetView>
  </sheetViews>
  <sheetFormatPr defaultRowHeight="11.25" x14ac:dyDescent="0.2"/>
  <cols>
    <col min="1" max="1" width="23.7109375" style="17" customWidth="1"/>
    <col min="2" max="2" width="7.5703125" style="17" customWidth="1"/>
    <col min="3" max="3" width="9.28515625" style="17" customWidth="1"/>
    <col min="4" max="4" width="8.28515625" style="17" customWidth="1"/>
    <col min="5" max="5" width="6" style="17" customWidth="1"/>
    <col min="6" max="6" width="9.28515625" style="17" customWidth="1"/>
    <col min="7" max="7" width="7.5703125" style="17" customWidth="1"/>
    <col min="8" max="9" width="9.28515625" style="17" customWidth="1"/>
    <col min="10" max="16384" width="9.140625" style="17"/>
  </cols>
  <sheetData>
    <row r="1" spans="1:9" s="146" customFormat="1" ht="24.95" customHeight="1" x14ac:dyDescent="0.2">
      <c r="A1" s="853" t="s">
        <v>275</v>
      </c>
      <c r="B1" s="854"/>
      <c r="C1" s="854"/>
      <c r="D1" s="854"/>
      <c r="E1" s="854"/>
      <c r="F1" s="854"/>
      <c r="G1" s="854"/>
      <c r="H1" s="854"/>
      <c r="I1" s="854"/>
    </row>
    <row r="2" spans="1:9" ht="9.9499999999999993" customHeight="1" thickBot="1" x14ac:dyDescent="0.25"/>
    <row r="3" spans="1:9" ht="12.75" customHeight="1" x14ac:dyDescent="0.2">
      <c r="A3" s="855" t="s">
        <v>274</v>
      </c>
      <c r="B3" s="836" t="s">
        <v>273</v>
      </c>
      <c r="C3" s="859" t="s">
        <v>272</v>
      </c>
      <c r="D3" s="860"/>
      <c r="E3" s="861"/>
      <c r="F3" s="836" t="s">
        <v>271</v>
      </c>
      <c r="G3" s="844" t="s">
        <v>270</v>
      </c>
      <c r="H3" s="849"/>
      <c r="I3" s="844" t="s">
        <v>269</v>
      </c>
    </row>
    <row r="4" spans="1:9" x14ac:dyDescent="0.2">
      <c r="A4" s="856"/>
      <c r="B4" s="850"/>
      <c r="C4" s="852" t="s">
        <v>268</v>
      </c>
      <c r="D4" s="846" t="s">
        <v>267</v>
      </c>
      <c r="E4" s="847"/>
      <c r="F4" s="848"/>
      <c r="G4" s="852" t="s">
        <v>176</v>
      </c>
      <c r="H4" s="852" t="s">
        <v>266</v>
      </c>
      <c r="I4" s="858"/>
    </row>
    <row r="5" spans="1:9" ht="24.95" customHeight="1" x14ac:dyDescent="0.2">
      <c r="A5" s="857"/>
      <c r="B5" s="851"/>
      <c r="C5" s="851"/>
      <c r="D5" s="21" t="s">
        <v>265</v>
      </c>
      <c r="E5" s="22" t="s">
        <v>264</v>
      </c>
      <c r="F5" s="837"/>
      <c r="G5" s="837"/>
      <c r="H5" s="837"/>
      <c r="I5" s="845"/>
    </row>
    <row r="6" spans="1:9" ht="18" customHeight="1" x14ac:dyDescent="0.2">
      <c r="A6" s="145" t="s">
        <v>1</v>
      </c>
      <c r="B6" s="135">
        <v>8062</v>
      </c>
      <c r="C6" s="135">
        <v>6375371</v>
      </c>
      <c r="D6" s="134">
        <v>2553693</v>
      </c>
      <c r="E6" s="133">
        <v>40.06</v>
      </c>
      <c r="F6" s="132">
        <v>6634</v>
      </c>
      <c r="G6" s="132">
        <v>2601</v>
      </c>
      <c r="H6" s="132">
        <v>1377</v>
      </c>
      <c r="I6" s="131">
        <v>71573</v>
      </c>
    </row>
    <row r="7" spans="1:9" ht="11.1" customHeight="1" x14ac:dyDescent="0.2">
      <c r="A7" s="9" t="s">
        <v>210</v>
      </c>
      <c r="B7" s="135">
        <v>6402</v>
      </c>
      <c r="C7" s="135">
        <v>4715918</v>
      </c>
      <c r="D7" s="134">
        <v>1914217</v>
      </c>
      <c r="E7" s="133">
        <v>40.590000000000003</v>
      </c>
      <c r="F7" s="132">
        <v>4968</v>
      </c>
      <c r="G7" s="132">
        <v>1799</v>
      </c>
      <c r="H7" s="132">
        <v>988</v>
      </c>
      <c r="I7" s="131">
        <v>51958</v>
      </c>
    </row>
    <row r="8" spans="1:9" ht="11.1" customHeight="1" x14ac:dyDescent="0.2">
      <c r="A8" s="9" t="s">
        <v>211</v>
      </c>
      <c r="B8" s="135">
        <v>1660</v>
      </c>
      <c r="C8" s="135">
        <v>1659453</v>
      </c>
      <c r="D8" s="134">
        <v>639476</v>
      </c>
      <c r="E8" s="133">
        <v>38.54</v>
      </c>
      <c r="F8" s="132">
        <v>1666</v>
      </c>
      <c r="G8" s="132">
        <v>802</v>
      </c>
      <c r="H8" s="132">
        <v>389</v>
      </c>
      <c r="I8" s="131">
        <v>19615</v>
      </c>
    </row>
    <row r="9" spans="1:9" ht="18" customHeight="1" x14ac:dyDescent="0.2">
      <c r="A9" s="9" t="s">
        <v>212</v>
      </c>
      <c r="B9" s="135">
        <v>1105</v>
      </c>
      <c r="C9" s="135">
        <v>1443665</v>
      </c>
      <c r="D9" s="134">
        <v>500324</v>
      </c>
      <c r="E9" s="133">
        <v>34.659999999999997</v>
      </c>
      <c r="F9" s="132">
        <v>838</v>
      </c>
      <c r="G9" s="132">
        <v>277</v>
      </c>
      <c r="H9" s="132">
        <v>125</v>
      </c>
      <c r="I9" s="131">
        <v>8681</v>
      </c>
    </row>
    <row r="10" spans="1:9" ht="12" customHeight="1" x14ac:dyDescent="0.2">
      <c r="A10" s="14" t="s">
        <v>263</v>
      </c>
      <c r="B10" s="130">
        <v>26</v>
      </c>
      <c r="C10" s="130">
        <v>19667</v>
      </c>
      <c r="D10" s="129">
        <v>7220</v>
      </c>
      <c r="E10" s="128">
        <v>36.71</v>
      </c>
      <c r="F10" s="126">
        <v>33</v>
      </c>
      <c r="G10" s="126">
        <v>13</v>
      </c>
      <c r="H10" s="126">
        <v>9</v>
      </c>
      <c r="I10" s="49">
        <v>277</v>
      </c>
    </row>
    <row r="11" spans="1:9" ht="11.1" customHeight="1" x14ac:dyDescent="0.2">
      <c r="A11" s="14" t="s">
        <v>178</v>
      </c>
      <c r="B11" s="130">
        <v>81</v>
      </c>
      <c r="C11" s="130">
        <v>140907</v>
      </c>
      <c r="D11" s="129">
        <v>46083</v>
      </c>
      <c r="E11" s="128">
        <v>32.700000000000003</v>
      </c>
      <c r="F11" s="126">
        <v>56</v>
      </c>
      <c r="G11" s="126">
        <v>21</v>
      </c>
      <c r="H11" s="126">
        <v>6</v>
      </c>
      <c r="I11" s="49">
        <v>595</v>
      </c>
    </row>
    <row r="12" spans="1:9" ht="11.1" customHeight="1" x14ac:dyDescent="0.2">
      <c r="A12" s="14" t="s">
        <v>179</v>
      </c>
      <c r="B12" s="130">
        <v>60</v>
      </c>
      <c r="C12" s="130">
        <v>61756</v>
      </c>
      <c r="D12" s="129">
        <v>23783</v>
      </c>
      <c r="E12" s="128">
        <v>38.51</v>
      </c>
      <c r="F12" s="126">
        <v>60</v>
      </c>
      <c r="G12" s="126">
        <v>12</v>
      </c>
      <c r="H12" s="126">
        <v>7</v>
      </c>
      <c r="I12" s="49">
        <v>532</v>
      </c>
    </row>
    <row r="13" spans="1:9" ht="11.1" customHeight="1" x14ac:dyDescent="0.2">
      <c r="A13" s="14" t="s">
        <v>180</v>
      </c>
      <c r="B13" s="130">
        <v>35</v>
      </c>
      <c r="C13" s="130">
        <v>59854</v>
      </c>
      <c r="D13" s="129">
        <v>21079</v>
      </c>
      <c r="E13" s="128">
        <v>35.22</v>
      </c>
      <c r="F13" s="126">
        <v>35</v>
      </c>
      <c r="G13" s="126">
        <v>20</v>
      </c>
      <c r="H13" s="126">
        <v>10</v>
      </c>
      <c r="I13" s="49">
        <v>447</v>
      </c>
    </row>
    <row r="14" spans="1:9" ht="11.1" customHeight="1" x14ac:dyDescent="0.2">
      <c r="A14" s="14" t="s">
        <v>181</v>
      </c>
      <c r="B14" s="130">
        <v>73</v>
      </c>
      <c r="C14" s="130">
        <v>125534</v>
      </c>
      <c r="D14" s="129">
        <v>41239</v>
      </c>
      <c r="E14" s="128">
        <v>32.85</v>
      </c>
      <c r="F14" s="126">
        <v>53</v>
      </c>
      <c r="G14" s="126">
        <v>15</v>
      </c>
      <c r="H14" s="126">
        <v>7</v>
      </c>
      <c r="I14" s="49">
        <v>583</v>
      </c>
    </row>
    <row r="15" spans="1:9" ht="11.1" customHeight="1" x14ac:dyDescent="0.2">
      <c r="A15" s="14" t="s">
        <v>182</v>
      </c>
      <c r="B15" s="130">
        <v>92</v>
      </c>
      <c r="C15" s="130">
        <v>137769</v>
      </c>
      <c r="D15" s="129">
        <v>45790</v>
      </c>
      <c r="E15" s="128">
        <v>33.24</v>
      </c>
      <c r="F15" s="126">
        <v>57</v>
      </c>
      <c r="G15" s="126">
        <v>17</v>
      </c>
      <c r="H15" s="126">
        <v>5</v>
      </c>
      <c r="I15" s="49">
        <v>569</v>
      </c>
    </row>
    <row r="16" spans="1:9" ht="11.1" customHeight="1" x14ac:dyDescent="0.2">
      <c r="A16" s="14" t="s">
        <v>183</v>
      </c>
      <c r="B16" s="130">
        <v>64</v>
      </c>
      <c r="C16" s="130">
        <v>48516</v>
      </c>
      <c r="D16" s="129">
        <v>18761</v>
      </c>
      <c r="E16" s="128">
        <v>38.67</v>
      </c>
      <c r="F16" s="126">
        <v>61</v>
      </c>
      <c r="G16" s="126">
        <v>22</v>
      </c>
      <c r="H16" s="126">
        <v>9</v>
      </c>
      <c r="I16" s="49">
        <v>634</v>
      </c>
    </row>
    <row r="17" spans="1:9" ht="11.1" customHeight="1" x14ac:dyDescent="0.2">
      <c r="A17" s="14" t="s">
        <v>184</v>
      </c>
      <c r="B17" s="130">
        <v>59</v>
      </c>
      <c r="C17" s="130">
        <v>45115</v>
      </c>
      <c r="D17" s="129">
        <v>15984</v>
      </c>
      <c r="E17" s="128">
        <v>35.43</v>
      </c>
      <c r="F17" s="126">
        <v>55</v>
      </c>
      <c r="G17" s="126">
        <v>17</v>
      </c>
      <c r="H17" s="126">
        <v>9</v>
      </c>
      <c r="I17" s="49">
        <v>593</v>
      </c>
    </row>
    <row r="18" spans="1:9" ht="11.1" customHeight="1" x14ac:dyDescent="0.2">
      <c r="A18" s="14" t="s">
        <v>185</v>
      </c>
      <c r="B18" s="130">
        <v>134</v>
      </c>
      <c r="C18" s="130">
        <v>206470</v>
      </c>
      <c r="D18" s="129">
        <v>75921</v>
      </c>
      <c r="E18" s="128">
        <v>36.770000000000003</v>
      </c>
      <c r="F18" s="126">
        <v>67</v>
      </c>
      <c r="G18" s="126">
        <v>18</v>
      </c>
      <c r="H18" s="126">
        <v>6</v>
      </c>
      <c r="I18" s="49">
        <v>674</v>
      </c>
    </row>
    <row r="19" spans="1:9" ht="11.1" customHeight="1" x14ac:dyDescent="0.2">
      <c r="A19" s="14" t="s">
        <v>186</v>
      </c>
      <c r="B19" s="130">
        <v>55</v>
      </c>
      <c r="C19" s="130">
        <v>60116</v>
      </c>
      <c r="D19" s="129">
        <v>21662</v>
      </c>
      <c r="E19" s="128">
        <v>36.03</v>
      </c>
      <c r="F19" s="126">
        <v>55</v>
      </c>
      <c r="G19" s="126">
        <v>18</v>
      </c>
      <c r="H19" s="126">
        <v>8</v>
      </c>
      <c r="I19" s="49">
        <v>673</v>
      </c>
    </row>
    <row r="20" spans="1:9" ht="11.1" customHeight="1" x14ac:dyDescent="0.2">
      <c r="A20" s="14" t="s">
        <v>187</v>
      </c>
      <c r="B20" s="130">
        <v>121</v>
      </c>
      <c r="C20" s="130">
        <v>142631</v>
      </c>
      <c r="D20" s="129">
        <v>46084</v>
      </c>
      <c r="E20" s="128">
        <v>32.31</v>
      </c>
      <c r="F20" s="126">
        <v>55</v>
      </c>
      <c r="G20" s="126">
        <v>20</v>
      </c>
      <c r="H20" s="126">
        <v>8</v>
      </c>
      <c r="I20" s="49">
        <v>614</v>
      </c>
    </row>
    <row r="21" spans="1:9" ht="11.1" customHeight="1" x14ac:dyDescent="0.2">
      <c r="A21" s="14" t="s">
        <v>188</v>
      </c>
      <c r="B21" s="130">
        <v>53</v>
      </c>
      <c r="C21" s="130">
        <v>91642</v>
      </c>
      <c r="D21" s="129">
        <v>30433</v>
      </c>
      <c r="E21" s="128">
        <v>33.21</v>
      </c>
      <c r="F21" s="126">
        <v>61</v>
      </c>
      <c r="G21" s="126">
        <v>12</v>
      </c>
      <c r="H21" s="126">
        <v>8</v>
      </c>
      <c r="I21" s="49">
        <v>509</v>
      </c>
    </row>
    <row r="22" spans="1:9" ht="11.1" customHeight="1" x14ac:dyDescent="0.2">
      <c r="A22" s="14" t="s">
        <v>189</v>
      </c>
      <c r="B22" s="130">
        <v>37</v>
      </c>
      <c r="C22" s="130">
        <v>43447</v>
      </c>
      <c r="D22" s="129">
        <v>15954</v>
      </c>
      <c r="E22" s="128">
        <v>36.72</v>
      </c>
      <c r="F22" s="126">
        <v>37</v>
      </c>
      <c r="G22" s="126">
        <v>16</v>
      </c>
      <c r="H22" s="126">
        <v>7</v>
      </c>
      <c r="I22" s="49">
        <v>391</v>
      </c>
    </row>
    <row r="23" spans="1:9" ht="11.1" customHeight="1" x14ac:dyDescent="0.2">
      <c r="A23" s="14" t="s">
        <v>190</v>
      </c>
      <c r="B23" s="130">
        <v>33</v>
      </c>
      <c r="C23" s="130">
        <v>16799</v>
      </c>
      <c r="D23" s="129">
        <v>7281</v>
      </c>
      <c r="E23" s="128">
        <v>43.34</v>
      </c>
      <c r="F23" s="126">
        <v>33</v>
      </c>
      <c r="G23" s="126">
        <v>12</v>
      </c>
      <c r="H23" s="126">
        <v>7</v>
      </c>
      <c r="I23" s="49">
        <v>350</v>
      </c>
    </row>
    <row r="24" spans="1:9" ht="11.1" customHeight="1" x14ac:dyDescent="0.2">
      <c r="A24" s="14" t="s">
        <v>191</v>
      </c>
      <c r="B24" s="130">
        <v>56</v>
      </c>
      <c r="C24" s="130">
        <v>59873</v>
      </c>
      <c r="D24" s="129">
        <v>23273</v>
      </c>
      <c r="E24" s="128">
        <v>38.869999999999997</v>
      </c>
      <c r="F24" s="126">
        <v>56</v>
      </c>
      <c r="G24" s="126">
        <v>17</v>
      </c>
      <c r="H24" s="126">
        <v>6</v>
      </c>
      <c r="I24" s="49">
        <v>571</v>
      </c>
    </row>
    <row r="25" spans="1:9" ht="11.1" customHeight="1" x14ac:dyDescent="0.2">
      <c r="A25" s="14" t="s">
        <v>200</v>
      </c>
      <c r="B25" s="130">
        <v>22</v>
      </c>
      <c r="C25" s="130">
        <v>30625</v>
      </c>
      <c r="D25" s="129">
        <v>10327</v>
      </c>
      <c r="E25" s="128">
        <v>33.72</v>
      </c>
      <c r="F25" s="126">
        <v>19</v>
      </c>
      <c r="G25" s="126">
        <v>13</v>
      </c>
      <c r="H25" s="126">
        <v>6</v>
      </c>
      <c r="I25" s="49">
        <v>181</v>
      </c>
    </row>
    <row r="26" spans="1:9" ht="11.1" customHeight="1" x14ac:dyDescent="0.2">
      <c r="A26" s="14" t="s">
        <v>192</v>
      </c>
      <c r="B26" s="130">
        <v>104</v>
      </c>
      <c r="C26" s="130">
        <v>152944</v>
      </c>
      <c r="D26" s="129">
        <v>49450</v>
      </c>
      <c r="E26" s="128">
        <v>32.33</v>
      </c>
      <c r="F26" s="126">
        <v>45</v>
      </c>
      <c r="G26" s="126">
        <v>14</v>
      </c>
      <c r="H26" s="126">
        <v>7</v>
      </c>
      <c r="I26" s="49">
        <v>488</v>
      </c>
    </row>
    <row r="27" spans="1:9" ht="18" customHeight="1" x14ac:dyDescent="0.2">
      <c r="A27" s="9" t="s">
        <v>213</v>
      </c>
      <c r="B27" s="135">
        <v>168</v>
      </c>
      <c r="C27" s="135">
        <v>170272</v>
      </c>
      <c r="D27" s="134">
        <v>70362</v>
      </c>
      <c r="E27" s="133">
        <v>41.32</v>
      </c>
      <c r="F27" s="132">
        <v>133</v>
      </c>
      <c r="G27" s="132">
        <v>48</v>
      </c>
      <c r="H27" s="132">
        <v>29</v>
      </c>
      <c r="I27" s="131">
        <v>1594</v>
      </c>
    </row>
    <row r="28" spans="1:9" ht="11.1" customHeight="1" x14ac:dyDescent="0.2">
      <c r="A28" s="14" t="s">
        <v>4</v>
      </c>
      <c r="B28" s="130">
        <v>49</v>
      </c>
      <c r="C28" s="130">
        <v>31612</v>
      </c>
      <c r="D28" s="129">
        <v>13117</v>
      </c>
      <c r="E28" s="128">
        <v>41.49</v>
      </c>
      <c r="F28" s="126">
        <v>41</v>
      </c>
      <c r="G28" s="126">
        <v>15</v>
      </c>
      <c r="H28" s="126">
        <v>9</v>
      </c>
      <c r="I28" s="49">
        <v>465</v>
      </c>
    </row>
    <row r="29" spans="1:9" ht="11.1" customHeight="1" x14ac:dyDescent="0.2">
      <c r="A29" s="14" t="s">
        <v>5</v>
      </c>
      <c r="B29" s="130">
        <v>13</v>
      </c>
      <c r="C29" s="130">
        <v>10674</v>
      </c>
      <c r="D29" s="129">
        <v>4178</v>
      </c>
      <c r="E29" s="128">
        <v>39.14</v>
      </c>
      <c r="F29" s="126">
        <v>25</v>
      </c>
      <c r="G29" s="126">
        <v>12</v>
      </c>
      <c r="H29" s="126">
        <v>9</v>
      </c>
      <c r="I29" s="49">
        <v>225</v>
      </c>
    </row>
    <row r="30" spans="1:9" ht="11.1" customHeight="1" x14ac:dyDescent="0.2">
      <c r="A30" s="14" t="s">
        <v>6</v>
      </c>
      <c r="B30" s="130">
        <v>106</v>
      </c>
      <c r="C30" s="130">
        <v>127986</v>
      </c>
      <c r="D30" s="129">
        <v>53067</v>
      </c>
      <c r="E30" s="128">
        <v>41.46</v>
      </c>
      <c r="F30" s="126">
        <v>67</v>
      </c>
      <c r="G30" s="126">
        <v>21</v>
      </c>
      <c r="H30" s="126">
        <v>11</v>
      </c>
      <c r="I30" s="49">
        <v>904</v>
      </c>
    </row>
    <row r="31" spans="1:9" ht="18" customHeight="1" x14ac:dyDescent="0.2">
      <c r="A31" s="9" t="s">
        <v>214</v>
      </c>
      <c r="B31" s="135">
        <v>147</v>
      </c>
      <c r="C31" s="135">
        <v>165672</v>
      </c>
      <c r="D31" s="134">
        <v>61665</v>
      </c>
      <c r="E31" s="133">
        <v>37.22</v>
      </c>
      <c r="F31" s="132">
        <v>190</v>
      </c>
      <c r="G31" s="132">
        <v>74</v>
      </c>
      <c r="H31" s="132">
        <v>47</v>
      </c>
      <c r="I31" s="131">
        <v>1937</v>
      </c>
    </row>
    <row r="32" spans="1:9" ht="11.1" customHeight="1" x14ac:dyDescent="0.2">
      <c r="A32" s="14" t="s">
        <v>7</v>
      </c>
      <c r="B32" s="130">
        <v>16</v>
      </c>
      <c r="C32" s="130">
        <v>16206</v>
      </c>
      <c r="D32" s="129">
        <v>6505</v>
      </c>
      <c r="E32" s="128">
        <v>40.14</v>
      </c>
      <c r="F32" s="126">
        <v>31</v>
      </c>
      <c r="G32" s="126">
        <v>13</v>
      </c>
      <c r="H32" s="126">
        <v>10</v>
      </c>
      <c r="I32" s="49">
        <v>323</v>
      </c>
    </row>
    <row r="33" spans="1:9" ht="11.1" customHeight="1" x14ac:dyDescent="0.2">
      <c r="A33" s="14" t="s">
        <v>8</v>
      </c>
      <c r="B33" s="130">
        <v>67</v>
      </c>
      <c r="C33" s="130">
        <v>106296</v>
      </c>
      <c r="D33" s="129">
        <v>36713</v>
      </c>
      <c r="E33" s="128">
        <v>34.54</v>
      </c>
      <c r="F33" s="126">
        <v>67</v>
      </c>
      <c r="G33" s="126">
        <v>21</v>
      </c>
      <c r="H33" s="126">
        <v>8</v>
      </c>
      <c r="I33" s="49">
        <v>775</v>
      </c>
    </row>
    <row r="34" spans="1:9" ht="11.1" customHeight="1" x14ac:dyDescent="0.2">
      <c r="A34" s="14" t="s">
        <v>9</v>
      </c>
      <c r="B34" s="130">
        <v>15</v>
      </c>
      <c r="C34" s="130">
        <v>9690</v>
      </c>
      <c r="D34" s="129">
        <v>4535</v>
      </c>
      <c r="E34" s="128">
        <v>46.8</v>
      </c>
      <c r="F34" s="126">
        <v>25</v>
      </c>
      <c r="G34" s="126">
        <v>11</v>
      </c>
      <c r="H34" s="126">
        <v>9</v>
      </c>
      <c r="I34" s="49">
        <v>206</v>
      </c>
    </row>
    <row r="35" spans="1:9" ht="11.1" customHeight="1" x14ac:dyDescent="0.2">
      <c r="A35" s="14" t="s">
        <v>10</v>
      </c>
      <c r="B35" s="130">
        <v>31</v>
      </c>
      <c r="C35" s="130">
        <v>20800</v>
      </c>
      <c r="D35" s="129">
        <v>7762</v>
      </c>
      <c r="E35" s="128">
        <v>37.32</v>
      </c>
      <c r="F35" s="126">
        <v>31</v>
      </c>
      <c r="G35" s="126">
        <v>21</v>
      </c>
      <c r="H35" s="126">
        <v>13</v>
      </c>
      <c r="I35" s="49">
        <v>399</v>
      </c>
    </row>
    <row r="36" spans="1:9" ht="11.1" customHeight="1" x14ac:dyDescent="0.2">
      <c r="A36" s="14" t="s">
        <v>11</v>
      </c>
      <c r="B36" s="130">
        <v>18</v>
      </c>
      <c r="C36" s="130">
        <v>12680</v>
      </c>
      <c r="D36" s="129">
        <v>6150</v>
      </c>
      <c r="E36" s="128">
        <v>48.5</v>
      </c>
      <c r="F36" s="126">
        <v>36</v>
      </c>
      <c r="G36" s="126">
        <v>8</v>
      </c>
      <c r="H36" s="126">
        <v>7</v>
      </c>
      <c r="I36" s="49">
        <v>234</v>
      </c>
    </row>
    <row r="37" spans="1:9" ht="18" customHeight="1" x14ac:dyDescent="0.2">
      <c r="A37" s="9" t="s">
        <v>215</v>
      </c>
      <c r="B37" s="135">
        <v>198</v>
      </c>
      <c r="C37" s="135">
        <v>137700</v>
      </c>
      <c r="D37" s="134">
        <v>61127</v>
      </c>
      <c r="E37" s="133">
        <v>44.39</v>
      </c>
      <c r="F37" s="132">
        <v>182</v>
      </c>
      <c r="G37" s="132">
        <v>120</v>
      </c>
      <c r="H37" s="132">
        <v>55</v>
      </c>
      <c r="I37" s="131">
        <v>2152</v>
      </c>
    </row>
    <row r="38" spans="1:9" ht="11.1" customHeight="1" x14ac:dyDescent="0.2">
      <c r="A38" s="14" t="s">
        <v>12</v>
      </c>
      <c r="B38" s="130">
        <v>29</v>
      </c>
      <c r="C38" s="130">
        <v>16709</v>
      </c>
      <c r="D38" s="129">
        <v>7622</v>
      </c>
      <c r="E38" s="128">
        <v>45.62</v>
      </c>
      <c r="F38" s="126">
        <v>29</v>
      </c>
      <c r="G38" s="126">
        <v>19</v>
      </c>
      <c r="H38" s="126">
        <v>9</v>
      </c>
      <c r="I38" s="49">
        <v>306</v>
      </c>
    </row>
    <row r="39" spans="1:9" ht="11.1" customHeight="1" x14ac:dyDescent="0.2">
      <c r="A39" s="14" t="s">
        <v>13</v>
      </c>
      <c r="B39" s="130">
        <v>41</v>
      </c>
      <c r="C39" s="130">
        <v>23610</v>
      </c>
      <c r="D39" s="129">
        <v>10941</v>
      </c>
      <c r="E39" s="128">
        <v>46.34</v>
      </c>
      <c r="F39" s="126">
        <v>29</v>
      </c>
      <c r="G39" s="126">
        <v>20</v>
      </c>
      <c r="H39" s="126">
        <v>9</v>
      </c>
      <c r="I39" s="49">
        <v>250</v>
      </c>
    </row>
    <row r="40" spans="1:9" ht="11.1" customHeight="1" x14ac:dyDescent="0.2">
      <c r="A40" s="14" t="s">
        <v>14</v>
      </c>
      <c r="B40" s="130">
        <v>59</v>
      </c>
      <c r="C40" s="130">
        <v>54364</v>
      </c>
      <c r="D40" s="129">
        <v>23852</v>
      </c>
      <c r="E40" s="128">
        <v>43.87</v>
      </c>
      <c r="F40" s="126">
        <v>39</v>
      </c>
      <c r="G40" s="126">
        <v>34</v>
      </c>
      <c r="H40" s="126">
        <v>9</v>
      </c>
      <c r="I40" s="49">
        <v>749</v>
      </c>
    </row>
    <row r="41" spans="1:9" ht="11.1" customHeight="1" x14ac:dyDescent="0.2">
      <c r="A41" s="14" t="s">
        <v>15</v>
      </c>
      <c r="B41" s="130">
        <v>22</v>
      </c>
      <c r="C41" s="130">
        <v>10107</v>
      </c>
      <c r="D41" s="129">
        <v>5292</v>
      </c>
      <c r="E41" s="128">
        <v>52.36</v>
      </c>
      <c r="F41" s="126">
        <v>31</v>
      </c>
      <c r="G41" s="126">
        <v>12</v>
      </c>
      <c r="H41" s="126">
        <v>10</v>
      </c>
      <c r="I41" s="49">
        <v>288</v>
      </c>
    </row>
    <row r="42" spans="1:9" ht="11.1" customHeight="1" x14ac:dyDescent="0.2">
      <c r="A42" s="14" t="s">
        <v>16</v>
      </c>
      <c r="B42" s="130">
        <v>32</v>
      </c>
      <c r="C42" s="130">
        <v>22070</v>
      </c>
      <c r="D42" s="129">
        <v>8346</v>
      </c>
      <c r="E42" s="128">
        <v>37.82</v>
      </c>
      <c r="F42" s="126">
        <v>29</v>
      </c>
      <c r="G42" s="126">
        <v>20</v>
      </c>
      <c r="H42" s="126">
        <v>9</v>
      </c>
      <c r="I42" s="49">
        <v>368</v>
      </c>
    </row>
    <row r="43" spans="1:9" ht="11.1" customHeight="1" x14ac:dyDescent="0.2">
      <c r="A43" s="14" t="s">
        <v>17</v>
      </c>
      <c r="B43" s="130">
        <v>15</v>
      </c>
      <c r="C43" s="130">
        <v>10840</v>
      </c>
      <c r="D43" s="129">
        <v>5074</v>
      </c>
      <c r="E43" s="128">
        <v>46.81</v>
      </c>
      <c r="F43" s="126">
        <v>25</v>
      </c>
      <c r="G43" s="126">
        <v>15</v>
      </c>
      <c r="H43" s="126">
        <v>9</v>
      </c>
      <c r="I43" s="49">
        <v>191</v>
      </c>
    </row>
    <row r="44" spans="1:9" ht="18" customHeight="1" x14ac:dyDescent="0.2">
      <c r="A44" s="9" t="s">
        <v>216</v>
      </c>
      <c r="B44" s="135">
        <v>256</v>
      </c>
      <c r="C44" s="135">
        <v>265109</v>
      </c>
      <c r="D44" s="134">
        <v>90719</v>
      </c>
      <c r="E44" s="133">
        <v>34.22</v>
      </c>
      <c r="F44" s="132">
        <v>303</v>
      </c>
      <c r="G44" s="132">
        <v>151</v>
      </c>
      <c r="H44" s="132">
        <v>69</v>
      </c>
      <c r="I44" s="131">
        <v>3571</v>
      </c>
    </row>
    <row r="45" spans="1:9" ht="12" customHeight="1" x14ac:dyDescent="0.2">
      <c r="A45" s="14" t="s">
        <v>262</v>
      </c>
      <c r="B45" s="130">
        <v>17</v>
      </c>
      <c r="C45" s="130">
        <v>19894</v>
      </c>
      <c r="D45" s="129">
        <v>8094</v>
      </c>
      <c r="E45" s="128">
        <v>40.69</v>
      </c>
      <c r="F45" s="126">
        <v>23</v>
      </c>
      <c r="G45" s="126">
        <v>20</v>
      </c>
      <c r="H45" s="126">
        <v>9</v>
      </c>
      <c r="I45" s="49">
        <v>338</v>
      </c>
    </row>
    <row r="46" spans="1:9" ht="11.1" customHeight="1" x14ac:dyDescent="0.2">
      <c r="A46" s="14" t="s">
        <v>19</v>
      </c>
      <c r="B46" s="130">
        <v>20</v>
      </c>
      <c r="C46" s="130">
        <v>17189</v>
      </c>
      <c r="D46" s="129">
        <v>6460</v>
      </c>
      <c r="E46" s="128">
        <v>37.58</v>
      </c>
      <c r="F46" s="126">
        <v>33</v>
      </c>
      <c r="G46" s="126">
        <v>23</v>
      </c>
      <c r="H46" s="126">
        <v>6</v>
      </c>
      <c r="I46" s="49">
        <v>318</v>
      </c>
    </row>
    <row r="47" spans="1:9" ht="11.1" customHeight="1" x14ac:dyDescent="0.2">
      <c r="A47" s="14" t="s">
        <v>20</v>
      </c>
      <c r="B47" s="130">
        <v>56</v>
      </c>
      <c r="C47" s="130">
        <v>46115</v>
      </c>
      <c r="D47" s="129">
        <v>19309</v>
      </c>
      <c r="E47" s="128">
        <v>41.87</v>
      </c>
      <c r="F47" s="126">
        <v>45</v>
      </c>
      <c r="G47" s="126">
        <v>19</v>
      </c>
      <c r="H47" s="126">
        <v>8</v>
      </c>
      <c r="I47" s="49">
        <v>635</v>
      </c>
    </row>
    <row r="48" spans="1:9" ht="11.1" customHeight="1" x14ac:dyDescent="0.2">
      <c r="A48" s="14" t="s">
        <v>21</v>
      </c>
      <c r="B48" s="130">
        <v>21</v>
      </c>
      <c r="C48" s="130">
        <v>23549</v>
      </c>
      <c r="D48" s="129">
        <v>7679</v>
      </c>
      <c r="E48" s="128">
        <v>32.61</v>
      </c>
      <c r="F48" s="126">
        <v>39</v>
      </c>
      <c r="G48" s="126">
        <v>11</v>
      </c>
      <c r="H48" s="126">
        <v>8</v>
      </c>
      <c r="I48" s="49">
        <v>351</v>
      </c>
    </row>
    <row r="49" spans="1:10" ht="11.1" customHeight="1" x14ac:dyDescent="0.2">
      <c r="A49" s="14" t="s">
        <v>22</v>
      </c>
      <c r="B49" s="130">
        <v>24</v>
      </c>
      <c r="C49" s="130">
        <v>29835</v>
      </c>
      <c r="D49" s="129">
        <v>9141</v>
      </c>
      <c r="E49" s="128">
        <v>30.64</v>
      </c>
      <c r="F49" s="126">
        <v>45</v>
      </c>
      <c r="G49" s="126">
        <v>13</v>
      </c>
      <c r="H49" s="126">
        <v>8</v>
      </c>
      <c r="I49" s="49">
        <v>422</v>
      </c>
    </row>
    <row r="50" spans="1:10" ht="11.1" customHeight="1" x14ac:dyDescent="0.2">
      <c r="A50" s="14" t="s">
        <v>23</v>
      </c>
      <c r="B50" s="130">
        <v>25</v>
      </c>
      <c r="C50" s="130">
        <v>8492</v>
      </c>
      <c r="D50" s="129">
        <v>3450</v>
      </c>
      <c r="E50" s="128">
        <v>40.630000000000003</v>
      </c>
      <c r="F50" s="126">
        <v>25</v>
      </c>
      <c r="G50" s="126">
        <v>11</v>
      </c>
      <c r="H50" s="126">
        <v>11</v>
      </c>
      <c r="I50" s="49">
        <v>247</v>
      </c>
    </row>
    <row r="51" spans="1:10" ht="11.1" customHeight="1" x14ac:dyDescent="0.2">
      <c r="A51" s="14" t="s">
        <v>24</v>
      </c>
      <c r="B51" s="130">
        <v>70</v>
      </c>
      <c r="C51" s="130">
        <v>109882</v>
      </c>
      <c r="D51" s="129">
        <v>31178</v>
      </c>
      <c r="E51" s="128">
        <v>28.37</v>
      </c>
      <c r="F51" s="126">
        <v>70</v>
      </c>
      <c r="G51" s="126">
        <v>35</v>
      </c>
      <c r="H51" s="126">
        <v>11</v>
      </c>
      <c r="I51" s="49">
        <v>995</v>
      </c>
    </row>
    <row r="52" spans="1:10" ht="11.1" customHeight="1" x14ac:dyDescent="0.2">
      <c r="A52" s="14" t="s">
        <v>25</v>
      </c>
      <c r="B52" s="130">
        <v>23</v>
      </c>
      <c r="C52" s="130">
        <v>10153</v>
      </c>
      <c r="D52" s="129">
        <v>5408</v>
      </c>
      <c r="E52" s="128">
        <v>53.27</v>
      </c>
      <c r="F52" s="126">
        <v>23</v>
      </c>
      <c r="G52" s="126">
        <v>19</v>
      </c>
      <c r="H52" s="126">
        <v>8</v>
      </c>
      <c r="I52" s="49">
        <v>265</v>
      </c>
    </row>
    <row r="53" spans="1:10" ht="11.1" customHeight="1" x14ac:dyDescent="0.2">
      <c r="A53" s="127"/>
      <c r="B53" s="130"/>
      <c r="C53" s="130"/>
      <c r="D53" s="130"/>
      <c r="E53" s="128"/>
      <c r="F53" s="126"/>
      <c r="G53" s="126"/>
      <c r="H53" s="126"/>
      <c r="I53" s="126"/>
      <c r="J53" s="49"/>
    </row>
    <row r="54" spans="1:10" s="28" customFormat="1" ht="12" customHeight="1" x14ac:dyDescent="0.15">
      <c r="A54" s="144" t="s">
        <v>250</v>
      </c>
      <c r="B54" s="143"/>
      <c r="C54" s="142"/>
      <c r="D54" s="142"/>
      <c r="E54" s="141"/>
      <c r="F54" s="122"/>
      <c r="G54" s="122"/>
      <c r="H54" s="122"/>
      <c r="I54" s="122"/>
      <c r="J54" s="122"/>
    </row>
    <row r="55" spans="1:10" s="28" customFormat="1" ht="12" customHeight="1" x14ac:dyDescent="0.15">
      <c r="A55" s="144" t="s">
        <v>249</v>
      </c>
      <c r="B55" s="143"/>
      <c r="C55" s="142"/>
      <c r="D55" s="142"/>
      <c r="E55" s="141"/>
      <c r="F55" s="122"/>
      <c r="G55" s="122"/>
      <c r="H55" s="122"/>
      <c r="I55" s="122"/>
      <c r="J55" s="122"/>
    </row>
    <row r="56" spans="1:10" ht="18" customHeight="1" x14ac:dyDescent="0.2">
      <c r="A56" s="9" t="s">
        <v>217</v>
      </c>
      <c r="B56" s="135">
        <v>172</v>
      </c>
      <c r="C56" s="135">
        <v>170801</v>
      </c>
      <c r="D56" s="134">
        <v>59267</v>
      </c>
      <c r="E56" s="133">
        <v>34.700000000000003</v>
      </c>
      <c r="F56" s="132">
        <v>155</v>
      </c>
      <c r="G56" s="132">
        <v>80</v>
      </c>
      <c r="H56" s="132">
        <v>33</v>
      </c>
      <c r="I56" s="131">
        <v>2331</v>
      </c>
    </row>
    <row r="57" spans="1:10" ht="11.1" customHeight="1" x14ac:dyDescent="0.2">
      <c r="A57" s="14" t="s">
        <v>26</v>
      </c>
      <c r="B57" s="130">
        <v>29</v>
      </c>
      <c r="C57" s="130">
        <v>26952</v>
      </c>
      <c r="D57" s="129">
        <v>9368</v>
      </c>
      <c r="E57" s="128">
        <v>34.76</v>
      </c>
      <c r="F57" s="126">
        <v>29</v>
      </c>
      <c r="G57" s="126">
        <v>17</v>
      </c>
      <c r="H57" s="126">
        <v>5</v>
      </c>
      <c r="I57" s="49">
        <v>353</v>
      </c>
    </row>
    <row r="58" spans="1:10" ht="11.1" customHeight="1" x14ac:dyDescent="0.2">
      <c r="A58" s="14" t="s">
        <v>27</v>
      </c>
      <c r="B58" s="130">
        <v>39</v>
      </c>
      <c r="C58" s="130">
        <v>37367</v>
      </c>
      <c r="D58" s="129">
        <v>12729</v>
      </c>
      <c r="E58" s="128">
        <v>34.06</v>
      </c>
      <c r="F58" s="126">
        <v>37</v>
      </c>
      <c r="G58" s="126">
        <v>24</v>
      </c>
      <c r="H58" s="126">
        <v>11</v>
      </c>
      <c r="I58" s="49">
        <v>720</v>
      </c>
    </row>
    <row r="59" spans="1:10" ht="11.1" customHeight="1" x14ac:dyDescent="0.2">
      <c r="A59" s="14" t="s">
        <v>28</v>
      </c>
      <c r="B59" s="130">
        <v>28</v>
      </c>
      <c r="C59" s="130">
        <v>28562</v>
      </c>
      <c r="D59" s="129">
        <v>10650</v>
      </c>
      <c r="E59" s="128">
        <v>37.29</v>
      </c>
      <c r="F59" s="126">
        <v>28</v>
      </c>
      <c r="G59" s="126">
        <v>15</v>
      </c>
      <c r="H59" s="126">
        <v>7</v>
      </c>
      <c r="I59" s="49">
        <v>317</v>
      </c>
    </row>
    <row r="60" spans="1:10" ht="11.1" customHeight="1" x14ac:dyDescent="0.2">
      <c r="A60" s="14" t="s">
        <v>29</v>
      </c>
      <c r="B60" s="130">
        <v>76</v>
      </c>
      <c r="C60" s="130">
        <v>77920</v>
      </c>
      <c r="D60" s="129">
        <v>26520</v>
      </c>
      <c r="E60" s="128">
        <v>34.03</v>
      </c>
      <c r="F60" s="126">
        <v>61</v>
      </c>
      <c r="G60" s="126">
        <v>24</v>
      </c>
      <c r="H60" s="126">
        <v>10</v>
      </c>
      <c r="I60" s="49">
        <v>941</v>
      </c>
    </row>
    <row r="61" spans="1:10" ht="18" customHeight="1" x14ac:dyDescent="0.2">
      <c r="A61" s="9" t="s">
        <v>218</v>
      </c>
      <c r="B61" s="135">
        <v>468</v>
      </c>
      <c r="C61" s="135">
        <v>498123</v>
      </c>
      <c r="D61" s="134">
        <v>197964</v>
      </c>
      <c r="E61" s="133">
        <v>39.74</v>
      </c>
      <c r="F61" s="132">
        <v>425</v>
      </c>
      <c r="G61" s="132">
        <v>211</v>
      </c>
      <c r="H61" s="132">
        <v>98</v>
      </c>
      <c r="I61" s="131">
        <v>4846</v>
      </c>
    </row>
    <row r="62" spans="1:10" ht="11.1" customHeight="1" x14ac:dyDescent="0.2">
      <c r="A62" s="14" t="s">
        <v>30</v>
      </c>
      <c r="B62" s="130">
        <v>26</v>
      </c>
      <c r="C62" s="130">
        <v>13389</v>
      </c>
      <c r="D62" s="129">
        <v>7645</v>
      </c>
      <c r="E62" s="128">
        <v>57.1</v>
      </c>
      <c r="F62" s="126">
        <v>25</v>
      </c>
      <c r="G62" s="126">
        <v>12</v>
      </c>
      <c r="H62" s="126">
        <v>5</v>
      </c>
      <c r="I62" s="49">
        <v>176</v>
      </c>
    </row>
    <row r="63" spans="1:10" ht="11.1" customHeight="1" x14ac:dyDescent="0.2">
      <c r="A63" s="14" t="s">
        <v>31</v>
      </c>
      <c r="B63" s="130">
        <v>43</v>
      </c>
      <c r="C63" s="130">
        <v>47460</v>
      </c>
      <c r="D63" s="129">
        <v>18289</v>
      </c>
      <c r="E63" s="128">
        <v>38.54</v>
      </c>
      <c r="F63" s="126">
        <v>42</v>
      </c>
      <c r="G63" s="126">
        <v>26</v>
      </c>
      <c r="H63" s="126">
        <v>7</v>
      </c>
      <c r="I63" s="49">
        <v>507</v>
      </c>
    </row>
    <row r="64" spans="1:10" ht="11.1" customHeight="1" x14ac:dyDescent="0.2">
      <c r="A64" s="14" t="s">
        <v>32</v>
      </c>
      <c r="B64" s="130">
        <v>11</v>
      </c>
      <c r="C64" s="130">
        <v>12120</v>
      </c>
      <c r="D64" s="129">
        <v>4563</v>
      </c>
      <c r="E64" s="128">
        <v>37.65</v>
      </c>
      <c r="F64" s="126">
        <v>31</v>
      </c>
      <c r="G64" s="126">
        <v>11</v>
      </c>
      <c r="H64" s="126">
        <v>10</v>
      </c>
      <c r="I64" s="49">
        <v>274</v>
      </c>
    </row>
    <row r="65" spans="1:9" ht="11.1" customHeight="1" x14ac:dyDescent="0.2">
      <c r="A65" s="14" t="s">
        <v>33</v>
      </c>
      <c r="B65" s="130">
        <v>15</v>
      </c>
      <c r="C65" s="130">
        <v>12281</v>
      </c>
      <c r="D65" s="129">
        <v>5838</v>
      </c>
      <c r="E65" s="128">
        <v>47.54</v>
      </c>
      <c r="F65" s="126">
        <v>35</v>
      </c>
      <c r="G65" s="126">
        <v>22</v>
      </c>
      <c r="H65" s="126">
        <v>9</v>
      </c>
      <c r="I65" s="49">
        <v>329</v>
      </c>
    </row>
    <row r="66" spans="1:9" ht="11.1" customHeight="1" x14ac:dyDescent="0.2">
      <c r="A66" s="14" t="s">
        <v>34</v>
      </c>
      <c r="B66" s="130">
        <v>38</v>
      </c>
      <c r="C66" s="130">
        <v>34466</v>
      </c>
      <c r="D66" s="129">
        <v>13499</v>
      </c>
      <c r="E66" s="128">
        <v>39.17</v>
      </c>
      <c r="F66" s="126">
        <v>36</v>
      </c>
      <c r="G66" s="126">
        <v>13</v>
      </c>
      <c r="H66" s="126">
        <v>10</v>
      </c>
      <c r="I66" s="49">
        <v>391</v>
      </c>
    </row>
    <row r="67" spans="1:9" ht="11.1" customHeight="1" x14ac:dyDescent="0.2">
      <c r="A67" s="14" t="s">
        <v>35</v>
      </c>
      <c r="B67" s="130">
        <v>36</v>
      </c>
      <c r="C67" s="130">
        <v>36274</v>
      </c>
      <c r="D67" s="129">
        <v>15251</v>
      </c>
      <c r="E67" s="128">
        <v>42.04</v>
      </c>
      <c r="F67" s="126">
        <v>36</v>
      </c>
      <c r="G67" s="126">
        <v>21</v>
      </c>
      <c r="H67" s="126">
        <v>8</v>
      </c>
      <c r="I67" s="49">
        <v>505</v>
      </c>
    </row>
    <row r="68" spans="1:9" ht="11.1" customHeight="1" x14ac:dyDescent="0.2">
      <c r="A68" s="14" t="s">
        <v>36</v>
      </c>
      <c r="B68" s="130">
        <v>31</v>
      </c>
      <c r="C68" s="130">
        <v>20137</v>
      </c>
      <c r="D68" s="129">
        <v>7050</v>
      </c>
      <c r="E68" s="128">
        <v>35.01</v>
      </c>
      <c r="F68" s="126">
        <v>31</v>
      </c>
      <c r="G68" s="126">
        <v>13</v>
      </c>
      <c r="H68" s="126">
        <v>9</v>
      </c>
      <c r="I68" s="49">
        <v>300</v>
      </c>
    </row>
    <row r="69" spans="1:9" ht="11.1" customHeight="1" x14ac:dyDescent="0.2">
      <c r="A69" s="14" t="s">
        <v>219</v>
      </c>
      <c r="B69" s="130">
        <v>174</v>
      </c>
      <c r="C69" s="130">
        <v>266806</v>
      </c>
      <c r="D69" s="129">
        <v>99840</v>
      </c>
      <c r="E69" s="128">
        <v>37.42</v>
      </c>
      <c r="F69" s="126">
        <v>78</v>
      </c>
      <c r="G69" s="126">
        <v>31</v>
      </c>
      <c r="H69" s="126">
        <v>6</v>
      </c>
      <c r="I69" s="49">
        <v>1272</v>
      </c>
    </row>
    <row r="70" spans="1:9" ht="11.1" customHeight="1" x14ac:dyDescent="0.2">
      <c r="A70" s="14" t="s">
        <v>37</v>
      </c>
      <c r="B70" s="130">
        <v>28</v>
      </c>
      <c r="C70" s="130">
        <v>13546</v>
      </c>
      <c r="D70" s="129">
        <v>6462</v>
      </c>
      <c r="E70" s="128">
        <v>47.7</v>
      </c>
      <c r="F70" s="126">
        <v>28</v>
      </c>
      <c r="G70" s="126">
        <v>18</v>
      </c>
      <c r="H70" s="126">
        <v>10</v>
      </c>
      <c r="I70" s="49">
        <v>335</v>
      </c>
    </row>
    <row r="71" spans="1:9" ht="11.1" customHeight="1" x14ac:dyDescent="0.2">
      <c r="A71" s="14" t="s">
        <v>38</v>
      </c>
      <c r="B71" s="130">
        <v>10</v>
      </c>
      <c r="C71" s="130">
        <v>7609</v>
      </c>
      <c r="D71" s="129">
        <v>3055</v>
      </c>
      <c r="E71" s="128">
        <v>40.15</v>
      </c>
      <c r="F71" s="126">
        <v>25</v>
      </c>
      <c r="G71" s="126">
        <v>12</v>
      </c>
      <c r="H71" s="126">
        <v>9</v>
      </c>
      <c r="I71" s="49">
        <v>176</v>
      </c>
    </row>
    <row r="72" spans="1:9" ht="11.1" customHeight="1" x14ac:dyDescent="0.2">
      <c r="A72" s="14" t="s">
        <v>39</v>
      </c>
      <c r="B72" s="130">
        <v>31</v>
      </c>
      <c r="C72" s="130">
        <v>22147</v>
      </c>
      <c r="D72" s="129">
        <v>10849</v>
      </c>
      <c r="E72" s="128">
        <v>48.99</v>
      </c>
      <c r="F72" s="126">
        <v>33</v>
      </c>
      <c r="G72" s="126">
        <v>15</v>
      </c>
      <c r="H72" s="126">
        <v>8</v>
      </c>
      <c r="I72" s="49">
        <v>338</v>
      </c>
    </row>
    <row r="73" spans="1:9" ht="11.1" customHeight="1" x14ac:dyDescent="0.2">
      <c r="A73" s="14" t="s">
        <v>40</v>
      </c>
      <c r="B73" s="130">
        <v>25</v>
      </c>
      <c r="C73" s="130">
        <v>11888</v>
      </c>
      <c r="D73" s="129">
        <v>5623</v>
      </c>
      <c r="E73" s="128">
        <v>47.3</v>
      </c>
      <c r="F73" s="126">
        <v>25</v>
      </c>
      <c r="G73" s="126">
        <v>17</v>
      </c>
      <c r="H73" s="126">
        <v>7</v>
      </c>
      <c r="I73" s="49">
        <v>243</v>
      </c>
    </row>
    <row r="74" spans="1:9" ht="18" customHeight="1" x14ac:dyDescent="0.2">
      <c r="A74" s="9" t="s">
        <v>220</v>
      </c>
      <c r="B74" s="135">
        <v>251</v>
      </c>
      <c r="C74" s="135">
        <v>251776</v>
      </c>
      <c r="D74" s="134">
        <v>98372</v>
      </c>
      <c r="E74" s="133">
        <v>39.07</v>
      </c>
      <c r="F74" s="132">
        <v>278</v>
      </c>
      <c r="G74" s="132">
        <v>118</v>
      </c>
      <c r="H74" s="132">
        <v>58</v>
      </c>
      <c r="I74" s="131">
        <v>3184</v>
      </c>
    </row>
    <row r="75" spans="1:9" ht="11.1" customHeight="1" x14ac:dyDescent="0.2">
      <c r="A75" s="14" t="s">
        <v>41</v>
      </c>
      <c r="B75" s="130">
        <v>36</v>
      </c>
      <c r="C75" s="130">
        <v>38018</v>
      </c>
      <c r="D75" s="129">
        <v>16895</v>
      </c>
      <c r="E75" s="128">
        <v>44.44</v>
      </c>
      <c r="F75" s="126">
        <v>37</v>
      </c>
      <c r="G75" s="126">
        <v>16</v>
      </c>
      <c r="H75" s="126">
        <v>7</v>
      </c>
      <c r="I75" s="49">
        <v>472</v>
      </c>
    </row>
    <row r="76" spans="1:9" ht="11.1" customHeight="1" x14ac:dyDescent="0.2">
      <c r="A76" s="14" t="s">
        <v>42</v>
      </c>
      <c r="B76" s="130">
        <v>14</v>
      </c>
      <c r="C76" s="130">
        <v>8889</v>
      </c>
      <c r="D76" s="129">
        <v>4531</v>
      </c>
      <c r="E76" s="128">
        <v>50.97</v>
      </c>
      <c r="F76" s="126">
        <v>20</v>
      </c>
      <c r="G76" s="126">
        <v>14</v>
      </c>
      <c r="H76" s="126">
        <v>8</v>
      </c>
      <c r="I76" s="49">
        <v>183</v>
      </c>
    </row>
    <row r="77" spans="1:9" ht="11.1" customHeight="1" x14ac:dyDescent="0.2">
      <c r="A77" s="14" t="s">
        <v>43</v>
      </c>
      <c r="B77" s="130">
        <v>15</v>
      </c>
      <c r="C77" s="130">
        <v>15261</v>
      </c>
      <c r="D77" s="129">
        <v>6906</v>
      </c>
      <c r="E77" s="128">
        <v>45.25</v>
      </c>
      <c r="F77" s="126">
        <v>30</v>
      </c>
      <c r="G77" s="126">
        <v>18</v>
      </c>
      <c r="H77" s="126">
        <v>10</v>
      </c>
      <c r="I77" s="49">
        <v>357</v>
      </c>
    </row>
    <row r="78" spans="1:9" ht="11.1" customHeight="1" x14ac:dyDescent="0.2">
      <c r="A78" s="14" t="s">
        <v>44</v>
      </c>
      <c r="B78" s="130">
        <v>43</v>
      </c>
      <c r="C78" s="130">
        <v>45604</v>
      </c>
      <c r="D78" s="129">
        <v>15338</v>
      </c>
      <c r="E78" s="128">
        <v>33.630000000000003</v>
      </c>
      <c r="F78" s="126">
        <v>43</v>
      </c>
      <c r="G78" s="126">
        <v>23</v>
      </c>
      <c r="H78" s="126">
        <v>7</v>
      </c>
      <c r="I78" s="49">
        <v>659</v>
      </c>
    </row>
    <row r="79" spans="1:9" ht="11.1" customHeight="1" x14ac:dyDescent="0.2">
      <c r="A79" s="14" t="s">
        <v>45</v>
      </c>
      <c r="B79" s="130">
        <v>56</v>
      </c>
      <c r="C79" s="130">
        <v>66845</v>
      </c>
      <c r="D79" s="129">
        <v>25946</v>
      </c>
      <c r="E79" s="128">
        <v>38.82</v>
      </c>
      <c r="F79" s="126">
        <v>61</v>
      </c>
      <c r="G79" s="126">
        <v>19</v>
      </c>
      <c r="H79" s="126">
        <v>9</v>
      </c>
      <c r="I79" s="49">
        <v>754</v>
      </c>
    </row>
    <row r="80" spans="1:9" ht="11.1" customHeight="1" x14ac:dyDescent="0.2">
      <c r="A80" s="14" t="s">
        <v>46</v>
      </c>
      <c r="B80" s="130">
        <v>48</v>
      </c>
      <c r="C80" s="130">
        <v>47389</v>
      </c>
      <c r="D80" s="129">
        <v>17141</v>
      </c>
      <c r="E80" s="128">
        <v>36.17</v>
      </c>
      <c r="F80" s="126">
        <v>48</v>
      </c>
      <c r="G80" s="126">
        <v>15</v>
      </c>
      <c r="H80" s="126">
        <v>8</v>
      </c>
      <c r="I80" s="49">
        <v>362</v>
      </c>
    </row>
    <row r="81" spans="1:9" ht="11.1" customHeight="1" x14ac:dyDescent="0.2">
      <c r="A81" s="14" t="s">
        <v>47</v>
      </c>
      <c r="B81" s="130">
        <v>39</v>
      </c>
      <c r="C81" s="130">
        <v>29770</v>
      </c>
      <c r="D81" s="129">
        <v>11615</v>
      </c>
      <c r="E81" s="128">
        <v>39.020000000000003</v>
      </c>
      <c r="F81" s="126">
        <v>39</v>
      </c>
      <c r="G81" s="126">
        <v>13</v>
      </c>
      <c r="H81" s="126">
        <v>9</v>
      </c>
      <c r="I81" s="49">
        <v>397</v>
      </c>
    </row>
    <row r="82" spans="1:9" ht="18" customHeight="1" x14ac:dyDescent="0.2">
      <c r="A82" s="9" t="s">
        <v>221</v>
      </c>
      <c r="B82" s="135">
        <v>398</v>
      </c>
      <c r="C82" s="135">
        <v>268793</v>
      </c>
      <c r="D82" s="134">
        <v>112273</v>
      </c>
      <c r="E82" s="133">
        <v>41.77</v>
      </c>
      <c r="F82" s="132">
        <v>306</v>
      </c>
      <c r="G82" s="132">
        <v>108</v>
      </c>
      <c r="H82" s="132">
        <v>67</v>
      </c>
      <c r="I82" s="131">
        <v>2966</v>
      </c>
    </row>
    <row r="83" spans="1:9" ht="11.1" customHeight="1" x14ac:dyDescent="0.2">
      <c r="A83" s="14" t="s">
        <v>48</v>
      </c>
      <c r="B83" s="130">
        <v>31</v>
      </c>
      <c r="C83" s="130">
        <v>26100</v>
      </c>
      <c r="D83" s="129">
        <v>12091</v>
      </c>
      <c r="E83" s="128">
        <v>46.33</v>
      </c>
      <c r="F83" s="126">
        <v>31</v>
      </c>
      <c r="G83" s="126">
        <v>12</v>
      </c>
      <c r="H83" s="126">
        <v>9</v>
      </c>
      <c r="I83" s="49">
        <v>274</v>
      </c>
    </row>
    <row r="84" spans="1:9" ht="11.1" customHeight="1" x14ac:dyDescent="0.2">
      <c r="A84" s="14" t="s">
        <v>49</v>
      </c>
      <c r="B84" s="130">
        <v>42</v>
      </c>
      <c r="C84" s="130">
        <v>16833</v>
      </c>
      <c r="D84" s="129">
        <v>7272</v>
      </c>
      <c r="E84" s="128">
        <v>43.2</v>
      </c>
      <c r="F84" s="126">
        <v>25</v>
      </c>
      <c r="G84" s="126">
        <v>9</v>
      </c>
      <c r="H84" s="126">
        <v>9</v>
      </c>
      <c r="I84" s="49">
        <v>197</v>
      </c>
    </row>
    <row r="85" spans="1:9" ht="11.1" customHeight="1" x14ac:dyDescent="0.2">
      <c r="A85" s="14" t="s">
        <v>50</v>
      </c>
      <c r="B85" s="130">
        <v>34</v>
      </c>
      <c r="C85" s="130">
        <v>12760</v>
      </c>
      <c r="D85" s="129">
        <v>6118</v>
      </c>
      <c r="E85" s="128">
        <v>47.95</v>
      </c>
      <c r="F85" s="126">
        <v>31</v>
      </c>
      <c r="G85" s="126">
        <v>13</v>
      </c>
      <c r="H85" s="126">
        <v>11</v>
      </c>
      <c r="I85" s="49">
        <v>240</v>
      </c>
    </row>
    <row r="86" spans="1:9" ht="11.1" customHeight="1" x14ac:dyDescent="0.2">
      <c r="A86" s="14" t="s">
        <v>51</v>
      </c>
      <c r="B86" s="130">
        <v>33</v>
      </c>
      <c r="C86" s="130">
        <v>15983</v>
      </c>
      <c r="D86" s="129">
        <v>7166</v>
      </c>
      <c r="E86" s="128">
        <v>44.84</v>
      </c>
      <c r="F86" s="126">
        <v>35</v>
      </c>
      <c r="G86" s="126">
        <v>10</v>
      </c>
      <c r="H86" s="126">
        <v>8</v>
      </c>
      <c r="I86" s="49">
        <v>306</v>
      </c>
    </row>
    <row r="87" spans="1:9" ht="11.1" customHeight="1" x14ac:dyDescent="0.2">
      <c r="A87" s="14" t="s">
        <v>52</v>
      </c>
      <c r="B87" s="130">
        <v>89</v>
      </c>
      <c r="C87" s="130">
        <v>72148</v>
      </c>
      <c r="D87" s="129">
        <v>30482</v>
      </c>
      <c r="E87" s="128">
        <v>42.25</v>
      </c>
      <c r="F87" s="126">
        <v>51</v>
      </c>
      <c r="G87" s="126">
        <v>24</v>
      </c>
      <c r="H87" s="126">
        <v>10</v>
      </c>
      <c r="I87" s="49">
        <v>822</v>
      </c>
    </row>
    <row r="88" spans="1:9" ht="11.1" customHeight="1" x14ac:dyDescent="0.2">
      <c r="A88" s="14" t="s">
        <v>53</v>
      </c>
      <c r="B88" s="130">
        <v>37</v>
      </c>
      <c r="C88" s="130">
        <v>13103</v>
      </c>
      <c r="D88" s="129">
        <v>7284</v>
      </c>
      <c r="E88" s="128">
        <v>55.59</v>
      </c>
      <c r="F88" s="126">
        <v>35</v>
      </c>
      <c r="G88" s="126">
        <v>9</v>
      </c>
      <c r="H88" s="126">
        <v>6</v>
      </c>
      <c r="I88" s="49">
        <v>238</v>
      </c>
    </row>
    <row r="89" spans="1:9" ht="11.1" customHeight="1" x14ac:dyDescent="0.2">
      <c r="A89" s="14" t="s">
        <v>54</v>
      </c>
      <c r="B89" s="130">
        <v>29</v>
      </c>
      <c r="C89" s="130">
        <v>11483</v>
      </c>
      <c r="D89" s="129">
        <v>5707</v>
      </c>
      <c r="E89" s="128">
        <v>49.7</v>
      </c>
      <c r="F89" s="126">
        <v>29</v>
      </c>
      <c r="G89" s="126">
        <v>14</v>
      </c>
      <c r="H89" s="126">
        <v>6</v>
      </c>
      <c r="I89" s="49">
        <v>268</v>
      </c>
    </row>
    <row r="90" spans="1:9" ht="11.1" customHeight="1" x14ac:dyDescent="0.2">
      <c r="A90" s="14" t="s">
        <v>55</v>
      </c>
      <c r="B90" s="130">
        <v>103</v>
      </c>
      <c r="C90" s="130">
        <v>100383</v>
      </c>
      <c r="D90" s="129">
        <v>36153</v>
      </c>
      <c r="E90" s="128">
        <v>36.020000000000003</v>
      </c>
      <c r="F90" s="126">
        <v>69</v>
      </c>
      <c r="G90" s="126">
        <v>17</v>
      </c>
      <c r="H90" s="126">
        <v>8</v>
      </c>
      <c r="I90" s="49">
        <v>621</v>
      </c>
    </row>
    <row r="91" spans="1:9" ht="18" customHeight="1" x14ac:dyDescent="0.2">
      <c r="A91" s="9" t="s">
        <v>222</v>
      </c>
      <c r="B91" s="135">
        <v>292</v>
      </c>
      <c r="C91" s="135">
        <v>153414</v>
      </c>
      <c r="D91" s="134">
        <v>75234</v>
      </c>
      <c r="E91" s="133">
        <v>49.04</v>
      </c>
      <c r="F91" s="132">
        <v>228</v>
      </c>
      <c r="G91" s="132">
        <v>84</v>
      </c>
      <c r="H91" s="132">
        <v>48</v>
      </c>
      <c r="I91" s="131">
        <v>2304</v>
      </c>
    </row>
    <row r="92" spans="1:9" ht="11.1" customHeight="1" x14ac:dyDescent="0.2">
      <c r="A92" s="14" t="s">
        <v>56</v>
      </c>
      <c r="B92" s="130">
        <v>118</v>
      </c>
      <c r="C92" s="130">
        <v>80282</v>
      </c>
      <c r="D92" s="129">
        <v>32889</v>
      </c>
      <c r="E92" s="128">
        <v>40.97</v>
      </c>
      <c r="F92" s="126">
        <v>51</v>
      </c>
      <c r="G92" s="126">
        <v>27</v>
      </c>
      <c r="H92" s="126">
        <v>9</v>
      </c>
      <c r="I92" s="49">
        <v>763</v>
      </c>
    </row>
    <row r="93" spans="1:9" ht="11.1" customHeight="1" x14ac:dyDescent="0.2">
      <c r="A93" s="14" t="s">
        <v>57</v>
      </c>
      <c r="B93" s="130">
        <v>35</v>
      </c>
      <c r="C93" s="130">
        <v>12666</v>
      </c>
      <c r="D93" s="129">
        <v>8418</v>
      </c>
      <c r="E93" s="128">
        <v>66.459999999999994</v>
      </c>
      <c r="F93" s="126">
        <v>35</v>
      </c>
      <c r="G93" s="126">
        <v>11</v>
      </c>
      <c r="H93" s="126">
        <v>8</v>
      </c>
      <c r="I93" s="49">
        <v>303</v>
      </c>
    </row>
    <row r="94" spans="1:9" ht="11.1" customHeight="1" x14ac:dyDescent="0.2">
      <c r="A94" s="14" t="s">
        <v>58</v>
      </c>
      <c r="B94" s="130">
        <v>30</v>
      </c>
      <c r="C94" s="130">
        <v>10969</v>
      </c>
      <c r="D94" s="129">
        <v>6388</v>
      </c>
      <c r="E94" s="128">
        <v>58.24</v>
      </c>
      <c r="F94" s="126">
        <v>30</v>
      </c>
      <c r="G94" s="126">
        <v>8</v>
      </c>
      <c r="H94" s="126">
        <v>8</v>
      </c>
      <c r="I94" s="49">
        <v>171</v>
      </c>
    </row>
    <row r="95" spans="1:9" ht="11.1" customHeight="1" x14ac:dyDescent="0.2">
      <c r="A95" s="14" t="s">
        <v>59</v>
      </c>
      <c r="B95" s="130">
        <v>39</v>
      </c>
      <c r="C95" s="130">
        <v>12842</v>
      </c>
      <c r="D95" s="129">
        <v>9232</v>
      </c>
      <c r="E95" s="128">
        <v>71.89</v>
      </c>
      <c r="F95" s="126">
        <v>39</v>
      </c>
      <c r="G95" s="126">
        <v>13</v>
      </c>
      <c r="H95" s="126">
        <v>8</v>
      </c>
      <c r="I95" s="49">
        <v>398</v>
      </c>
    </row>
    <row r="96" spans="1:9" ht="11.1" customHeight="1" x14ac:dyDescent="0.2">
      <c r="A96" s="14" t="s">
        <v>60</v>
      </c>
      <c r="B96" s="130">
        <v>21</v>
      </c>
      <c r="C96" s="130">
        <v>11948</v>
      </c>
      <c r="D96" s="129">
        <v>6301</v>
      </c>
      <c r="E96" s="128">
        <v>52.74</v>
      </c>
      <c r="F96" s="126">
        <v>33</v>
      </c>
      <c r="G96" s="126">
        <v>8</v>
      </c>
      <c r="H96" s="126">
        <v>7</v>
      </c>
      <c r="I96" s="49">
        <v>234</v>
      </c>
    </row>
    <row r="97" spans="1:10" ht="12" customHeight="1" x14ac:dyDescent="0.2">
      <c r="A97" s="14" t="s">
        <v>261</v>
      </c>
      <c r="B97" s="130">
        <v>49</v>
      </c>
      <c r="C97" s="130">
        <v>24707</v>
      </c>
      <c r="D97" s="129">
        <v>12006</v>
      </c>
      <c r="E97" s="128">
        <v>48.59</v>
      </c>
      <c r="F97" s="126">
        <v>40</v>
      </c>
      <c r="G97" s="126">
        <v>17</v>
      </c>
      <c r="H97" s="126">
        <v>8</v>
      </c>
      <c r="I97" s="49">
        <v>435</v>
      </c>
    </row>
    <row r="98" spans="1:10" ht="18" customHeight="1" x14ac:dyDescent="0.2">
      <c r="A98" s="9" t="s">
        <v>223</v>
      </c>
      <c r="B98" s="135">
        <v>181</v>
      </c>
      <c r="C98" s="135">
        <v>179263</v>
      </c>
      <c r="D98" s="134">
        <v>61243</v>
      </c>
      <c r="E98" s="133">
        <v>34.159999999999997</v>
      </c>
      <c r="F98" s="132">
        <v>158</v>
      </c>
      <c r="G98" s="132">
        <v>47</v>
      </c>
      <c r="H98" s="132">
        <v>27</v>
      </c>
      <c r="I98" s="131">
        <v>1890</v>
      </c>
    </row>
    <row r="99" spans="1:10" ht="11.1" customHeight="1" x14ac:dyDescent="0.2">
      <c r="A99" s="14" t="s">
        <v>62</v>
      </c>
      <c r="B99" s="130">
        <v>47</v>
      </c>
      <c r="C99" s="130">
        <v>38483</v>
      </c>
      <c r="D99" s="129">
        <v>13362</v>
      </c>
      <c r="E99" s="128">
        <v>34.72</v>
      </c>
      <c r="F99" s="126">
        <v>39</v>
      </c>
      <c r="G99" s="126">
        <v>13</v>
      </c>
      <c r="H99" s="126">
        <v>9</v>
      </c>
      <c r="I99" s="49">
        <v>430</v>
      </c>
    </row>
    <row r="100" spans="1:10" ht="11.1" customHeight="1" x14ac:dyDescent="0.2">
      <c r="A100" s="14" t="s">
        <v>63</v>
      </c>
      <c r="B100" s="130">
        <v>77</v>
      </c>
      <c r="C100" s="130">
        <v>94667</v>
      </c>
      <c r="D100" s="129">
        <v>29732</v>
      </c>
      <c r="E100" s="128">
        <v>31.41</v>
      </c>
      <c r="F100" s="126">
        <v>70</v>
      </c>
      <c r="G100" s="126">
        <v>16</v>
      </c>
      <c r="H100" s="126">
        <v>8</v>
      </c>
      <c r="I100" s="49">
        <v>854</v>
      </c>
    </row>
    <row r="101" spans="1:10" ht="11.1" customHeight="1" x14ac:dyDescent="0.2">
      <c r="A101" s="14" t="s">
        <v>64</v>
      </c>
      <c r="B101" s="130">
        <v>57</v>
      </c>
      <c r="C101" s="130">
        <v>46113</v>
      </c>
      <c r="D101" s="129">
        <v>18149</v>
      </c>
      <c r="E101" s="128">
        <v>39.36</v>
      </c>
      <c r="F101" s="126">
        <v>49</v>
      </c>
      <c r="G101" s="126">
        <v>18</v>
      </c>
      <c r="H101" s="126">
        <v>10</v>
      </c>
      <c r="I101" s="49">
        <v>606</v>
      </c>
    </row>
    <row r="102" spans="1:10" ht="11.1" customHeight="1" x14ac:dyDescent="0.2">
      <c r="A102" s="127"/>
      <c r="B102" s="130"/>
      <c r="C102" s="130"/>
      <c r="D102" s="130"/>
      <c r="E102" s="128"/>
      <c r="F102" s="126"/>
      <c r="G102" s="126"/>
      <c r="H102" s="126"/>
      <c r="I102" s="126"/>
      <c r="J102" s="49"/>
    </row>
    <row r="103" spans="1:10" s="28" customFormat="1" ht="12" customHeight="1" x14ac:dyDescent="0.15">
      <c r="A103" s="29" t="s">
        <v>250</v>
      </c>
      <c r="B103" s="143"/>
      <c r="C103" s="142"/>
      <c r="D103" s="142"/>
      <c r="E103" s="141"/>
      <c r="F103" s="122"/>
      <c r="G103" s="122"/>
      <c r="H103" s="122"/>
      <c r="I103" s="122"/>
      <c r="J103" s="122"/>
    </row>
    <row r="104" spans="1:10" ht="15.95" customHeight="1" x14ac:dyDescent="0.2">
      <c r="A104" s="9" t="s">
        <v>224</v>
      </c>
      <c r="B104" s="135">
        <v>312</v>
      </c>
      <c r="C104" s="135">
        <v>192912</v>
      </c>
      <c r="D104" s="134">
        <v>78020</v>
      </c>
      <c r="E104" s="133">
        <v>40.44</v>
      </c>
      <c r="F104" s="132">
        <v>326</v>
      </c>
      <c r="G104" s="132">
        <v>96</v>
      </c>
      <c r="H104" s="132">
        <v>60</v>
      </c>
      <c r="I104" s="131">
        <v>2713</v>
      </c>
    </row>
    <row r="105" spans="1:10" ht="11.1" customHeight="1" x14ac:dyDescent="0.2">
      <c r="A105" s="14" t="s">
        <v>65</v>
      </c>
      <c r="B105" s="130">
        <v>36</v>
      </c>
      <c r="C105" s="130">
        <v>20688</v>
      </c>
      <c r="D105" s="129">
        <v>8468</v>
      </c>
      <c r="E105" s="128">
        <v>40.93</v>
      </c>
      <c r="F105" s="126">
        <v>35</v>
      </c>
      <c r="G105" s="126">
        <v>11</v>
      </c>
      <c r="H105" s="126">
        <v>7</v>
      </c>
      <c r="I105" s="49">
        <v>293</v>
      </c>
    </row>
    <row r="106" spans="1:10" ht="11.1" customHeight="1" x14ac:dyDescent="0.2">
      <c r="A106" s="14" t="s">
        <v>66</v>
      </c>
      <c r="B106" s="130">
        <v>31</v>
      </c>
      <c r="C106" s="130">
        <v>9513</v>
      </c>
      <c r="D106" s="129">
        <v>5031</v>
      </c>
      <c r="E106" s="128">
        <v>52.89</v>
      </c>
      <c r="F106" s="126">
        <v>31</v>
      </c>
      <c r="G106" s="126">
        <v>10</v>
      </c>
      <c r="H106" s="126">
        <v>8</v>
      </c>
      <c r="I106" s="49">
        <v>210</v>
      </c>
    </row>
    <row r="107" spans="1:10" ht="11.1" customHeight="1" x14ac:dyDescent="0.2">
      <c r="A107" s="14" t="s">
        <v>67</v>
      </c>
      <c r="B107" s="130">
        <v>37</v>
      </c>
      <c r="C107" s="130">
        <v>13840</v>
      </c>
      <c r="D107" s="129">
        <v>5296</v>
      </c>
      <c r="E107" s="128">
        <v>38.270000000000003</v>
      </c>
      <c r="F107" s="126">
        <v>37</v>
      </c>
      <c r="G107" s="126">
        <v>6</v>
      </c>
      <c r="H107" s="126">
        <v>6</v>
      </c>
      <c r="I107" s="49">
        <v>217</v>
      </c>
    </row>
    <row r="108" spans="1:10" ht="11.1" customHeight="1" x14ac:dyDescent="0.2">
      <c r="A108" s="14" t="s">
        <v>68</v>
      </c>
      <c r="B108" s="130">
        <v>18</v>
      </c>
      <c r="C108" s="130">
        <v>12870</v>
      </c>
      <c r="D108" s="129">
        <v>6558</v>
      </c>
      <c r="E108" s="128">
        <v>50.96</v>
      </c>
      <c r="F108" s="126">
        <v>33</v>
      </c>
      <c r="G108" s="126">
        <v>14</v>
      </c>
      <c r="H108" s="126">
        <v>8</v>
      </c>
      <c r="I108" s="49">
        <v>298</v>
      </c>
    </row>
    <row r="109" spans="1:10" ht="11.1" customHeight="1" x14ac:dyDescent="0.2">
      <c r="A109" s="14" t="s">
        <v>69</v>
      </c>
      <c r="B109" s="130">
        <v>43</v>
      </c>
      <c r="C109" s="130">
        <v>19432</v>
      </c>
      <c r="D109" s="129">
        <v>9150</v>
      </c>
      <c r="E109" s="128">
        <v>47.09</v>
      </c>
      <c r="F109" s="126">
        <v>43</v>
      </c>
      <c r="G109" s="126">
        <v>12</v>
      </c>
      <c r="H109" s="126">
        <v>9</v>
      </c>
      <c r="I109" s="49">
        <v>396</v>
      </c>
    </row>
    <row r="110" spans="1:10" ht="11.1" customHeight="1" x14ac:dyDescent="0.2">
      <c r="A110" s="14" t="s">
        <v>70</v>
      </c>
      <c r="B110" s="130">
        <v>29</v>
      </c>
      <c r="C110" s="130">
        <v>14461</v>
      </c>
      <c r="D110" s="129">
        <v>6003</v>
      </c>
      <c r="E110" s="128">
        <v>41.51</v>
      </c>
      <c r="F110" s="126">
        <v>29</v>
      </c>
      <c r="G110" s="126">
        <v>8</v>
      </c>
      <c r="H110" s="126">
        <v>6</v>
      </c>
      <c r="I110" s="49">
        <v>191</v>
      </c>
    </row>
    <row r="111" spans="1:10" ht="11.1" customHeight="1" x14ac:dyDescent="0.2">
      <c r="A111" s="14" t="s">
        <v>71</v>
      </c>
      <c r="B111" s="130">
        <v>50</v>
      </c>
      <c r="C111" s="130">
        <v>34945</v>
      </c>
      <c r="D111" s="129">
        <v>14790</v>
      </c>
      <c r="E111" s="128">
        <v>42.32</v>
      </c>
      <c r="F111" s="126">
        <v>50</v>
      </c>
      <c r="G111" s="126">
        <v>12</v>
      </c>
      <c r="H111" s="126">
        <v>9</v>
      </c>
      <c r="I111" s="49">
        <v>496</v>
      </c>
    </row>
    <row r="112" spans="1:10" ht="11.1" customHeight="1" x14ac:dyDescent="0.2">
      <c r="A112" s="14" t="s">
        <v>72</v>
      </c>
      <c r="B112" s="130">
        <v>68</v>
      </c>
      <c r="C112" s="130">
        <v>67163</v>
      </c>
      <c r="D112" s="129">
        <v>22724</v>
      </c>
      <c r="E112" s="128">
        <v>33.83</v>
      </c>
      <c r="F112" s="126">
        <v>68</v>
      </c>
      <c r="G112" s="126">
        <v>23</v>
      </c>
      <c r="H112" s="126">
        <v>7</v>
      </c>
      <c r="I112" s="49">
        <v>612</v>
      </c>
    </row>
    <row r="113" spans="1:9" ht="15.75" customHeight="1" x14ac:dyDescent="0.2">
      <c r="A113" s="9" t="s">
        <v>225</v>
      </c>
      <c r="B113" s="135">
        <v>342</v>
      </c>
      <c r="C113" s="135">
        <v>244233</v>
      </c>
      <c r="D113" s="134">
        <v>103500</v>
      </c>
      <c r="E113" s="133">
        <v>42.38</v>
      </c>
      <c r="F113" s="132">
        <v>297</v>
      </c>
      <c r="G113" s="132">
        <v>94</v>
      </c>
      <c r="H113" s="132">
        <v>56</v>
      </c>
      <c r="I113" s="131">
        <v>3066</v>
      </c>
    </row>
    <row r="114" spans="1:9" ht="11.1" customHeight="1" x14ac:dyDescent="0.2">
      <c r="A114" s="14" t="s">
        <v>73</v>
      </c>
      <c r="B114" s="130">
        <v>39</v>
      </c>
      <c r="C114" s="130">
        <v>37833</v>
      </c>
      <c r="D114" s="129">
        <v>14658</v>
      </c>
      <c r="E114" s="128">
        <v>38.74</v>
      </c>
      <c r="F114" s="126">
        <v>41</v>
      </c>
      <c r="G114" s="126">
        <v>15</v>
      </c>
      <c r="H114" s="126">
        <v>7</v>
      </c>
      <c r="I114" s="49">
        <v>349</v>
      </c>
    </row>
    <row r="115" spans="1:9" ht="11.1" customHeight="1" x14ac:dyDescent="0.2">
      <c r="A115" s="14" t="s">
        <v>74</v>
      </c>
      <c r="B115" s="130">
        <v>35</v>
      </c>
      <c r="C115" s="130">
        <v>10267</v>
      </c>
      <c r="D115" s="129">
        <v>6082</v>
      </c>
      <c r="E115" s="128">
        <v>59.24</v>
      </c>
      <c r="F115" s="126">
        <v>35</v>
      </c>
      <c r="G115" s="126">
        <v>11</v>
      </c>
      <c r="H115" s="126">
        <v>9</v>
      </c>
      <c r="I115" s="49">
        <v>326</v>
      </c>
    </row>
    <row r="116" spans="1:9" ht="11.1" customHeight="1" x14ac:dyDescent="0.2">
      <c r="A116" s="14" t="s">
        <v>75</v>
      </c>
      <c r="B116" s="130">
        <v>35</v>
      </c>
      <c r="C116" s="130">
        <v>12822</v>
      </c>
      <c r="D116" s="129">
        <v>6213</v>
      </c>
      <c r="E116" s="128">
        <v>48.46</v>
      </c>
      <c r="F116" s="126">
        <v>33</v>
      </c>
      <c r="G116" s="126">
        <v>10</v>
      </c>
      <c r="H116" s="126">
        <v>9</v>
      </c>
      <c r="I116" s="49">
        <v>281</v>
      </c>
    </row>
    <row r="117" spans="1:9" ht="11.1" customHeight="1" x14ac:dyDescent="0.2">
      <c r="A117" s="14" t="s">
        <v>226</v>
      </c>
      <c r="B117" s="130">
        <v>158</v>
      </c>
      <c r="C117" s="130">
        <v>145740</v>
      </c>
      <c r="D117" s="129">
        <v>57891</v>
      </c>
      <c r="E117" s="128">
        <v>39.72</v>
      </c>
      <c r="F117" s="126">
        <v>87</v>
      </c>
      <c r="G117" s="126">
        <v>27</v>
      </c>
      <c r="H117" s="126">
        <v>8</v>
      </c>
      <c r="I117" s="49">
        <v>1345</v>
      </c>
    </row>
    <row r="118" spans="1:9" ht="11.1" customHeight="1" x14ac:dyDescent="0.2">
      <c r="A118" s="14" t="s">
        <v>76</v>
      </c>
      <c r="B118" s="130">
        <v>11</v>
      </c>
      <c r="C118" s="130">
        <v>7161</v>
      </c>
      <c r="D118" s="129">
        <v>3748</v>
      </c>
      <c r="E118" s="128">
        <v>52.34</v>
      </c>
      <c r="F118" s="126">
        <v>29</v>
      </c>
      <c r="G118" s="126">
        <v>10</v>
      </c>
      <c r="H118" s="126">
        <v>8</v>
      </c>
      <c r="I118" s="49">
        <v>243</v>
      </c>
    </row>
    <row r="119" spans="1:9" ht="11.1" customHeight="1" x14ac:dyDescent="0.2">
      <c r="A119" s="14" t="s">
        <v>77</v>
      </c>
      <c r="B119" s="130">
        <v>31</v>
      </c>
      <c r="C119" s="130">
        <v>10610</v>
      </c>
      <c r="D119" s="129">
        <v>5072</v>
      </c>
      <c r="E119" s="128">
        <v>47.8</v>
      </c>
      <c r="F119" s="126">
        <v>31</v>
      </c>
      <c r="G119" s="126">
        <v>10</v>
      </c>
      <c r="H119" s="126">
        <v>7</v>
      </c>
      <c r="I119" s="49">
        <v>222</v>
      </c>
    </row>
    <row r="120" spans="1:9" ht="11.1" customHeight="1" x14ac:dyDescent="0.2">
      <c r="A120" s="14" t="s">
        <v>78</v>
      </c>
      <c r="B120" s="130">
        <v>33</v>
      </c>
      <c r="C120" s="130">
        <v>19800</v>
      </c>
      <c r="D120" s="129">
        <v>9836</v>
      </c>
      <c r="E120" s="128">
        <v>49.68</v>
      </c>
      <c r="F120" s="126">
        <v>41</v>
      </c>
      <c r="G120" s="126">
        <v>11</v>
      </c>
      <c r="H120" s="126">
        <v>8</v>
      </c>
      <c r="I120" s="49">
        <v>300</v>
      </c>
    </row>
    <row r="121" spans="1:9" ht="15.95" customHeight="1" x14ac:dyDescent="0.2">
      <c r="A121" s="9" t="s">
        <v>227</v>
      </c>
      <c r="B121" s="135">
        <v>288</v>
      </c>
      <c r="C121" s="135">
        <v>206374</v>
      </c>
      <c r="D121" s="134">
        <v>95866</v>
      </c>
      <c r="E121" s="133">
        <v>46.45</v>
      </c>
      <c r="F121" s="132">
        <v>258</v>
      </c>
      <c r="G121" s="132">
        <v>100</v>
      </c>
      <c r="H121" s="132">
        <v>51</v>
      </c>
      <c r="I121" s="131">
        <v>2903</v>
      </c>
    </row>
    <row r="122" spans="1:9" ht="12" customHeight="1" x14ac:dyDescent="0.2">
      <c r="A122" s="14" t="s">
        <v>260</v>
      </c>
      <c r="B122" s="130">
        <v>44</v>
      </c>
      <c r="C122" s="130">
        <v>26069</v>
      </c>
      <c r="D122" s="129">
        <v>12526</v>
      </c>
      <c r="E122" s="128">
        <v>48.05</v>
      </c>
      <c r="F122" s="126">
        <v>45</v>
      </c>
      <c r="G122" s="126">
        <v>14</v>
      </c>
      <c r="H122" s="126">
        <v>8</v>
      </c>
      <c r="I122" s="49">
        <v>359</v>
      </c>
    </row>
    <row r="123" spans="1:9" ht="11.1" customHeight="1" x14ac:dyDescent="0.2">
      <c r="A123" s="14" t="s">
        <v>80</v>
      </c>
      <c r="B123" s="130">
        <v>91</v>
      </c>
      <c r="C123" s="130">
        <v>61467</v>
      </c>
      <c r="D123" s="129">
        <v>26983</v>
      </c>
      <c r="E123" s="128">
        <v>43.9</v>
      </c>
      <c r="F123" s="126">
        <v>41</v>
      </c>
      <c r="G123" s="126">
        <v>22</v>
      </c>
      <c r="H123" s="126">
        <v>8</v>
      </c>
      <c r="I123" s="49">
        <v>676</v>
      </c>
    </row>
    <row r="124" spans="1:9" ht="11.1" customHeight="1" x14ac:dyDescent="0.2">
      <c r="A124" s="14" t="s">
        <v>81</v>
      </c>
      <c r="B124" s="130">
        <v>55</v>
      </c>
      <c r="C124" s="130">
        <v>49877</v>
      </c>
      <c r="D124" s="129">
        <v>23027</v>
      </c>
      <c r="E124" s="128">
        <v>46.17</v>
      </c>
      <c r="F124" s="126">
        <v>55</v>
      </c>
      <c r="G124" s="126">
        <v>16</v>
      </c>
      <c r="H124" s="126">
        <v>8</v>
      </c>
      <c r="I124" s="49">
        <v>623</v>
      </c>
    </row>
    <row r="125" spans="1:9" ht="11.1" customHeight="1" x14ac:dyDescent="0.2">
      <c r="A125" s="14" t="s">
        <v>82</v>
      </c>
      <c r="B125" s="130">
        <v>36</v>
      </c>
      <c r="C125" s="130">
        <v>11639</v>
      </c>
      <c r="D125" s="129">
        <v>7383</v>
      </c>
      <c r="E125" s="128">
        <v>63.43</v>
      </c>
      <c r="F125" s="126">
        <v>33</v>
      </c>
      <c r="G125" s="126">
        <v>12</v>
      </c>
      <c r="H125" s="126">
        <v>10</v>
      </c>
      <c r="I125" s="49">
        <v>345</v>
      </c>
    </row>
    <row r="126" spans="1:9" ht="11.1" customHeight="1" x14ac:dyDescent="0.2">
      <c r="A126" s="14" t="s">
        <v>83</v>
      </c>
      <c r="B126" s="130">
        <v>30</v>
      </c>
      <c r="C126" s="130">
        <v>26400</v>
      </c>
      <c r="D126" s="129">
        <v>13164</v>
      </c>
      <c r="E126" s="128">
        <v>49.86</v>
      </c>
      <c r="F126" s="126">
        <v>47</v>
      </c>
      <c r="G126" s="126">
        <v>10</v>
      </c>
      <c r="H126" s="126">
        <v>8</v>
      </c>
      <c r="I126" s="49">
        <v>441</v>
      </c>
    </row>
    <row r="127" spans="1:9" ht="12" customHeight="1" x14ac:dyDescent="0.2">
      <c r="A127" s="14" t="s">
        <v>259</v>
      </c>
      <c r="B127" s="130">
        <v>32</v>
      </c>
      <c r="C127" s="130">
        <v>30922</v>
      </c>
      <c r="D127" s="129">
        <v>12783</v>
      </c>
      <c r="E127" s="128">
        <v>41.34</v>
      </c>
      <c r="F127" s="126">
        <v>37</v>
      </c>
      <c r="G127" s="126">
        <v>26</v>
      </c>
      <c r="H127" s="126">
        <v>9</v>
      </c>
      <c r="I127" s="49">
        <v>459</v>
      </c>
    </row>
    <row r="128" spans="1:9" ht="15.95" customHeight="1" x14ac:dyDescent="0.2">
      <c r="A128" s="9" t="s">
        <v>228</v>
      </c>
      <c r="B128" s="135">
        <v>202</v>
      </c>
      <c r="C128" s="135">
        <v>136144</v>
      </c>
      <c r="D128" s="134">
        <v>51571</v>
      </c>
      <c r="E128" s="133">
        <v>37.880000000000003</v>
      </c>
      <c r="F128" s="132">
        <v>176</v>
      </c>
      <c r="G128" s="132">
        <v>65</v>
      </c>
      <c r="H128" s="132">
        <v>32</v>
      </c>
      <c r="I128" s="131">
        <v>1983</v>
      </c>
    </row>
    <row r="129" spans="1:9" ht="11.1" customHeight="1" x14ac:dyDescent="0.2">
      <c r="A129" s="14" t="s">
        <v>85</v>
      </c>
      <c r="B129" s="130">
        <v>48</v>
      </c>
      <c r="C129" s="130">
        <v>46875</v>
      </c>
      <c r="D129" s="129">
        <v>16078</v>
      </c>
      <c r="E129" s="128">
        <v>34.299999999999997</v>
      </c>
      <c r="F129" s="126">
        <v>35</v>
      </c>
      <c r="G129" s="126">
        <v>27</v>
      </c>
      <c r="H129" s="126">
        <v>9</v>
      </c>
      <c r="I129" s="49">
        <v>603</v>
      </c>
    </row>
    <row r="130" spans="1:9" ht="11.1" customHeight="1" x14ac:dyDescent="0.2">
      <c r="A130" s="14" t="s">
        <v>86</v>
      </c>
      <c r="B130" s="130">
        <v>41</v>
      </c>
      <c r="C130" s="130">
        <v>24623</v>
      </c>
      <c r="D130" s="129">
        <v>11502</v>
      </c>
      <c r="E130" s="128">
        <v>46.71</v>
      </c>
      <c r="F130" s="126">
        <v>40</v>
      </c>
      <c r="G130" s="126">
        <v>10</v>
      </c>
      <c r="H130" s="126">
        <v>7</v>
      </c>
      <c r="I130" s="49">
        <v>310</v>
      </c>
    </row>
    <row r="131" spans="1:9" ht="11.1" customHeight="1" x14ac:dyDescent="0.2">
      <c r="A131" s="14" t="s">
        <v>87</v>
      </c>
      <c r="B131" s="130">
        <v>41</v>
      </c>
      <c r="C131" s="130">
        <v>19887</v>
      </c>
      <c r="D131" s="129">
        <v>8115</v>
      </c>
      <c r="E131" s="128">
        <v>40.81</v>
      </c>
      <c r="F131" s="126">
        <v>31</v>
      </c>
      <c r="G131" s="126">
        <v>14</v>
      </c>
      <c r="H131" s="126">
        <v>7</v>
      </c>
      <c r="I131" s="49">
        <v>310</v>
      </c>
    </row>
    <row r="132" spans="1:9" ht="11.1" customHeight="1" x14ac:dyDescent="0.2">
      <c r="A132" s="14" t="s">
        <v>88</v>
      </c>
      <c r="B132" s="130">
        <v>72</v>
      </c>
      <c r="C132" s="130">
        <v>44759</v>
      </c>
      <c r="D132" s="129">
        <v>15876</v>
      </c>
      <c r="E132" s="128">
        <v>35.47</v>
      </c>
      <c r="F132" s="126">
        <v>70</v>
      </c>
      <c r="G132" s="126">
        <v>14</v>
      </c>
      <c r="H132" s="126">
        <v>9</v>
      </c>
      <c r="I132" s="49">
        <v>760</v>
      </c>
    </row>
    <row r="133" spans="1:9" ht="15.95" customHeight="1" x14ac:dyDescent="0.2">
      <c r="A133" s="9" t="s">
        <v>229</v>
      </c>
      <c r="B133" s="135">
        <v>223</v>
      </c>
      <c r="C133" s="135">
        <v>120172</v>
      </c>
      <c r="D133" s="134">
        <v>44764</v>
      </c>
      <c r="E133" s="133">
        <v>37.25</v>
      </c>
      <c r="F133" s="132">
        <v>160</v>
      </c>
      <c r="G133" s="132">
        <v>66</v>
      </c>
      <c r="H133" s="132">
        <v>35</v>
      </c>
      <c r="I133" s="131">
        <v>1735</v>
      </c>
    </row>
    <row r="134" spans="1:9" ht="11.1" customHeight="1" x14ac:dyDescent="0.2">
      <c r="A134" s="14" t="s">
        <v>89</v>
      </c>
      <c r="B134" s="130">
        <v>37</v>
      </c>
      <c r="C134" s="130">
        <v>13429</v>
      </c>
      <c r="D134" s="129">
        <v>6759</v>
      </c>
      <c r="E134" s="128">
        <v>50.33</v>
      </c>
      <c r="F134" s="126">
        <v>40</v>
      </c>
      <c r="G134" s="126">
        <v>13</v>
      </c>
      <c r="H134" s="126">
        <v>10</v>
      </c>
      <c r="I134" s="49">
        <v>363</v>
      </c>
    </row>
    <row r="135" spans="1:9" ht="11.1" customHeight="1" x14ac:dyDescent="0.2">
      <c r="A135" s="14" t="s">
        <v>90</v>
      </c>
      <c r="B135" s="130">
        <v>69</v>
      </c>
      <c r="C135" s="130">
        <v>58637</v>
      </c>
      <c r="D135" s="129">
        <v>21658</v>
      </c>
      <c r="E135" s="128">
        <v>36.94</v>
      </c>
      <c r="F135" s="126">
        <v>50</v>
      </c>
      <c r="G135" s="126">
        <v>22</v>
      </c>
      <c r="H135" s="126">
        <v>9</v>
      </c>
      <c r="I135" s="49">
        <v>619</v>
      </c>
    </row>
    <row r="136" spans="1:9" ht="11.1" customHeight="1" x14ac:dyDescent="0.2">
      <c r="A136" s="14" t="s">
        <v>91</v>
      </c>
      <c r="B136" s="130">
        <v>80</v>
      </c>
      <c r="C136" s="130">
        <v>31711</v>
      </c>
      <c r="D136" s="129">
        <v>9177</v>
      </c>
      <c r="E136" s="128">
        <v>28.94</v>
      </c>
      <c r="F136" s="126">
        <v>40</v>
      </c>
      <c r="G136" s="126">
        <v>14</v>
      </c>
      <c r="H136" s="126">
        <v>8</v>
      </c>
      <c r="I136" s="49">
        <v>450</v>
      </c>
    </row>
    <row r="137" spans="1:9" ht="11.1" customHeight="1" x14ac:dyDescent="0.2">
      <c r="A137" s="14" t="s">
        <v>92</v>
      </c>
      <c r="B137" s="130">
        <v>37</v>
      </c>
      <c r="C137" s="130">
        <v>16395</v>
      </c>
      <c r="D137" s="129">
        <v>7170</v>
      </c>
      <c r="E137" s="128">
        <v>43.73</v>
      </c>
      <c r="F137" s="126">
        <v>30</v>
      </c>
      <c r="G137" s="126">
        <v>17</v>
      </c>
      <c r="H137" s="126">
        <v>8</v>
      </c>
      <c r="I137" s="49">
        <v>303</v>
      </c>
    </row>
    <row r="138" spans="1:9" ht="15.95" customHeight="1" x14ac:dyDescent="0.2">
      <c r="A138" s="9" t="s">
        <v>230</v>
      </c>
      <c r="B138" s="135">
        <v>529</v>
      </c>
      <c r="C138" s="135">
        <v>257569</v>
      </c>
      <c r="D138" s="134">
        <v>112183</v>
      </c>
      <c r="E138" s="133">
        <v>43.55</v>
      </c>
      <c r="F138" s="132">
        <v>424</v>
      </c>
      <c r="G138" s="132">
        <v>145</v>
      </c>
      <c r="H138" s="132">
        <v>83</v>
      </c>
      <c r="I138" s="131">
        <v>4262</v>
      </c>
    </row>
    <row r="139" spans="1:9" ht="11.1" customHeight="1" x14ac:dyDescent="0.2">
      <c r="A139" s="14" t="s">
        <v>93</v>
      </c>
      <c r="B139" s="130">
        <v>35</v>
      </c>
      <c r="C139" s="130">
        <v>15967</v>
      </c>
      <c r="D139" s="129">
        <v>7776</v>
      </c>
      <c r="E139" s="128">
        <v>48.7</v>
      </c>
      <c r="F139" s="126">
        <v>34</v>
      </c>
      <c r="G139" s="126">
        <v>12</v>
      </c>
      <c r="H139" s="126">
        <v>7</v>
      </c>
      <c r="I139" s="49">
        <v>283</v>
      </c>
    </row>
    <row r="140" spans="1:9" ht="11.1" customHeight="1" x14ac:dyDescent="0.2">
      <c r="A140" s="14" t="s">
        <v>94</v>
      </c>
      <c r="B140" s="130">
        <v>53</v>
      </c>
      <c r="C140" s="130">
        <v>22210</v>
      </c>
      <c r="D140" s="129">
        <v>10018</v>
      </c>
      <c r="E140" s="128">
        <v>45.11</v>
      </c>
      <c r="F140" s="126">
        <v>45</v>
      </c>
      <c r="G140" s="126">
        <v>15</v>
      </c>
      <c r="H140" s="126">
        <v>8</v>
      </c>
      <c r="I140" s="49">
        <v>439</v>
      </c>
    </row>
    <row r="141" spans="1:9" ht="11.1" customHeight="1" x14ac:dyDescent="0.2">
      <c r="A141" s="14" t="s">
        <v>95</v>
      </c>
      <c r="B141" s="130">
        <v>31</v>
      </c>
      <c r="C141" s="130">
        <v>11307</v>
      </c>
      <c r="D141" s="129">
        <v>5832</v>
      </c>
      <c r="E141" s="128">
        <v>51.58</v>
      </c>
      <c r="F141" s="126">
        <v>27</v>
      </c>
      <c r="G141" s="126">
        <v>13</v>
      </c>
      <c r="H141" s="126">
        <v>9</v>
      </c>
      <c r="I141" s="49">
        <v>282</v>
      </c>
    </row>
    <row r="142" spans="1:9" ht="11.1" customHeight="1" x14ac:dyDescent="0.2">
      <c r="A142" s="14" t="s">
        <v>96</v>
      </c>
      <c r="B142" s="130">
        <v>41</v>
      </c>
      <c r="C142" s="130">
        <v>15801</v>
      </c>
      <c r="D142" s="129">
        <v>9215</v>
      </c>
      <c r="E142" s="128">
        <v>58.32</v>
      </c>
      <c r="F142" s="126">
        <v>27</v>
      </c>
      <c r="G142" s="126">
        <v>12</v>
      </c>
      <c r="H142" s="126">
        <v>11</v>
      </c>
      <c r="I142" s="49">
        <v>299</v>
      </c>
    </row>
    <row r="143" spans="1:9" ht="11.1" customHeight="1" x14ac:dyDescent="0.2">
      <c r="A143" s="14" t="s">
        <v>97</v>
      </c>
      <c r="B143" s="130">
        <v>53</v>
      </c>
      <c r="C143" s="130">
        <v>26181</v>
      </c>
      <c r="D143" s="129">
        <v>10377</v>
      </c>
      <c r="E143" s="128">
        <v>39.64</v>
      </c>
      <c r="F143" s="126">
        <v>52</v>
      </c>
      <c r="G143" s="126">
        <v>23</v>
      </c>
      <c r="H143" s="126">
        <v>9</v>
      </c>
      <c r="I143" s="49">
        <v>466</v>
      </c>
    </row>
    <row r="144" spans="1:9" ht="12" customHeight="1" x14ac:dyDescent="0.2">
      <c r="A144" s="14" t="s">
        <v>258</v>
      </c>
      <c r="B144" s="130">
        <v>48</v>
      </c>
      <c r="C144" s="130">
        <v>25719</v>
      </c>
      <c r="D144" s="129">
        <v>11764</v>
      </c>
      <c r="E144" s="128">
        <v>45.74</v>
      </c>
      <c r="F144" s="126">
        <v>41</v>
      </c>
      <c r="G144" s="126">
        <v>16</v>
      </c>
      <c r="H144" s="126">
        <v>7</v>
      </c>
      <c r="I144" s="49">
        <v>427</v>
      </c>
    </row>
    <row r="145" spans="1:10" ht="11.1" customHeight="1" x14ac:dyDescent="0.2">
      <c r="A145" s="14" t="s">
        <v>99</v>
      </c>
      <c r="B145" s="130">
        <v>78</v>
      </c>
      <c r="C145" s="130">
        <v>33894</v>
      </c>
      <c r="D145" s="129">
        <v>16352</v>
      </c>
      <c r="E145" s="128">
        <v>48.24</v>
      </c>
      <c r="F145" s="126">
        <v>61</v>
      </c>
      <c r="G145" s="126">
        <v>17</v>
      </c>
      <c r="H145" s="126">
        <v>9</v>
      </c>
      <c r="I145" s="49">
        <v>698</v>
      </c>
    </row>
    <row r="146" spans="1:10" ht="11.1" customHeight="1" x14ac:dyDescent="0.2">
      <c r="A146" s="14" t="s">
        <v>100</v>
      </c>
      <c r="B146" s="130">
        <v>71</v>
      </c>
      <c r="C146" s="130">
        <v>24527</v>
      </c>
      <c r="D146" s="129">
        <v>13174</v>
      </c>
      <c r="E146" s="128">
        <v>53.71</v>
      </c>
      <c r="F146" s="126">
        <v>39</v>
      </c>
      <c r="G146" s="126">
        <v>12</v>
      </c>
      <c r="H146" s="126">
        <v>6</v>
      </c>
      <c r="I146" s="49">
        <v>346</v>
      </c>
    </row>
    <row r="147" spans="1:10" ht="11.1" customHeight="1" x14ac:dyDescent="0.2">
      <c r="A147" s="14" t="s">
        <v>101</v>
      </c>
      <c r="B147" s="130">
        <v>92</v>
      </c>
      <c r="C147" s="130">
        <v>69214</v>
      </c>
      <c r="D147" s="129">
        <v>20954</v>
      </c>
      <c r="E147" s="128">
        <v>30.27</v>
      </c>
      <c r="F147" s="126">
        <v>67</v>
      </c>
      <c r="G147" s="126">
        <v>18</v>
      </c>
      <c r="H147" s="126">
        <v>10</v>
      </c>
      <c r="I147" s="49">
        <v>808</v>
      </c>
    </row>
    <row r="148" spans="1:10" ht="11.1" customHeight="1" x14ac:dyDescent="0.2">
      <c r="A148" s="14" t="s">
        <v>102</v>
      </c>
      <c r="B148" s="130">
        <v>27</v>
      </c>
      <c r="C148" s="130">
        <v>12749</v>
      </c>
      <c r="D148" s="129">
        <v>6721</v>
      </c>
      <c r="E148" s="128">
        <v>52.72</v>
      </c>
      <c r="F148" s="126">
        <v>31</v>
      </c>
      <c r="G148" s="126">
        <v>7</v>
      </c>
      <c r="H148" s="126">
        <v>7</v>
      </c>
      <c r="I148" s="49">
        <v>214</v>
      </c>
    </row>
    <row r="149" spans="1:10" ht="15.95" customHeight="1" x14ac:dyDescent="0.2">
      <c r="A149" s="9" t="s">
        <v>231</v>
      </c>
      <c r="B149" s="135">
        <v>269</v>
      </c>
      <c r="C149" s="135">
        <v>184940</v>
      </c>
      <c r="D149" s="134">
        <v>68222</v>
      </c>
      <c r="E149" s="133">
        <v>36.89</v>
      </c>
      <c r="F149" s="132">
        <v>215</v>
      </c>
      <c r="G149" s="132">
        <v>65</v>
      </c>
      <c r="H149" s="132">
        <v>34</v>
      </c>
      <c r="I149" s="131">
        <v>2265</v>
      </c>
    </row>
    <row r="150" spans="1:10" ht="11.1" customHeight="1" x14ac:dyDescent="0.2">
      <c r="A150" s="14" t="s">
        <v>103</v>
      </c>
      <c r="B150" s="130">
        <v>67</v>
      </c>
      <c r="C150" s="130">
        <v>39616</v>
      </c>
      <c r="D150" s="129">
        <v>15846</v>
      </c>
      <c r="E150" s="128">
        <v>40</v>
      </c>
      <c r="F150" s="126">
        <v>49</v>
      </c>
      <c r="G150" s="126">
        <v>16</v>
      </c>
      <c r="H150" s="126">
        <v>8</v>
      </c>
      <c r="I150" s="49">
        <v>543</v>
      </c>
    </row>
    <row r="151" spans="1:10" ht="11.1" customHeight="1" x14ac:dyDescent="0.2">
      <c r="A151" s="14" t="s">
        <v>104</v>
      </c>
      <c r="B151" s="130">
        <v>57</v>
      </c>
      <c r="C151" s="130">
        <v>28619</v>
      </c>
      <c r="D151" s="129">
        <v>12329</v>
      </c>
      <c r="E151" s="128">
        <v>43.08</v>
      </c>
      <c r="F151" s="126">
        <v>37</v>
      </c>
      <c r="G151" s="126">
        <v>17</v>
      </c>
      <c r="H151" s="126">
        <v>9</v>
      </c>
      <c r="I151" s="49">
        <v>381</v>
      </c>
    </row>
    <row r="152" spans="1:10" ht="11.1" customHeight="1" x14ac:dyDescent="0.2">
      <c r="A152" s="14" t="s">
        <v>105</v>
      </c>
      <c r="B152" s="130">
        <v>42</v>
      </c>
      <c r="C152" s="130">
        <v>19469</v>
      </c>
      <c r="D152" s="129">
        <v>8501</v>
      </c>
      <c r="E152" s="128">
        <v>43.66</v>
      </c>
      <c r="F152" s="126">
        <v>54</v>
      </c>
      <c r="G152" s="126">
        <v>9</v>
      </c>
      <c r="H152" s="126">
        <v>8</v>
      </c>
      <c r="I152" s="49">
        <v>392</v>
      </c>
    </row>
    <row r="153" spans="1:10" ht="11.1" customHeight="1" x14ac:dyDescent="0.2">
      <c r="A153" s="14" t="s">
        <v>106</v>
      </c>
      <c r="B153" s="130">
        <v>103</v>
      </c>
      <c r="C153" s="130">
        <v>97236</v>
      </c>
      <c r="D153" s="129">
        <v>31546</v>
      </c>
      <c r="E153" s="128">
        <v>32.44</v>
      </c>
      <c r="F153" s="126">
        <v>75</v>
      </c>
      <c r="G153" s="126">
        <v>23</v>
      </c>
      <c r="H153" s="126">
        <v>9</v>
      </c>
      <c r="I153" s="49">
        <v>949</v>
      </c>
    </row>
    <row r="154" spans="1:10" ht="9" customHeight="1" x14ac:dyDescent="0.2">
      <c r="A154" s="127"/>
      <c r="B154" s="130"/>
      <c r="C154" s="130"/>
      <c r="D154" s="130"/>
      <c r="E154" s="128"/>
      <c r="F154" s="126"/>
      <c r="G154" s="126"/>
      <c r="H154" s="126"/>
      <c r="I154" s="126"/>
      <c r="J154" s="49"/>
    </row>
    <row r="155" spans="1:10" s="28" customFormat="1" ht="12" customHeight="1" x14ac:dyDescent="0.15">
      <c r="A155" s="29" t="s">
        <v>250</v>
      </c>
      <c r="B155" s="143"/>
      <c r="C155" s="142"/>
      <c r="D155" s="142"/>
      <c r="E155" s="141"/>
      <c r="F155" s="122"/>
      <c r="G155" s="122"/>
      <c r="H155" s="122"/>
      <c r="I155" s="122"/>
      <c r="J155" s="122"/>
    </row>
    <row r="156" spans="1:10" s="28" customFormat="1" ht="12" customHeight="1" x14ac:dyDescent="0.15">
      <c r="A156" s="29" t="s">
        <v>249</v>
      </c>
      <c r="B156" s="143"/>
      <c r="C156" s="142"/>
      <c r="D156" s="142"/>
      <c r="E156" s="141"/>
      <c r="F156" s="122"/>
      <c r="G156" s="122"/>
      <c r="H156" s="122"/>
      <c r="I156" s="122"/>
      <c r="J156" s="122"/>
    </row>
    <row r="157" spans="1:10" ht="15.95" customHeight="1" x14ac:dyDescent="0.2">
      <c r="A157" s="9" t="s">
        <v>232</v>
      </c>
      <c r="B157" s="135">
        <v>363</v>
      </c>
      <c r="C157" s="135">
        <v>238526</v>
      </c>
      <c r="D157" s="134">
        <v>118824</v>
      </c>
      <c r="E157" s="133">
        <v>49.82</v>
      </c>
      <c r="F157" s="132">
        <v>222</v>
      </c>
      <c r="G157" s="132">
        <v>81</v>
      </c>
      <c r="H157" s="132">
        <v>39</v>
      </c>
      <c r="I157" s="131">
        <v>2460</v>
      </c>
    </row>
    <row r="158" spans="1:10" ht="11.1" customHeight="1" x14ac:dyDescent="0.2">
      <c r="A158" s="14" t="s">
        <v>107</v>
      </c>
      <c r="B158" s="130">
        <v>38</v>
      </c>
      <c r="C158" s="130">
        <v>22642</v>
      </c>
      <c r="D158" s="129">
        <v>11630</v>
      </c>
      <c r="E158" s="128">
        <v>51.36</v>
      </c>
      <c r="F158" s="126">
        <v>33</v>
      </c>
      <c r="G158" s="126">
        <v>20</v>
      </c>
      <c r="H158" s="126">
        <v>11</v>
      </c>
      <c r="I158" s="49">
        <v>390</v>
      </c>
    </row>
    <row r="159" spans="1:10" ht="12" customHeight="1" x14ac:dyDescent="0.2">
      <c r="A159" s="14" t="s">
        <v>257</v>
      </c>
      <c r="B159" s="130">
        <v>128</v>
      </c>
      <c r="C159" s="130">
        <v>101521</v>
      </c>
      <c r="D159" s="129">
        <v>48532</v>
      </c>
      <c r="E159" s="128">
        <v>47.8</v>
      </c>
      <c r="F159" s="126">
        <v>70</v>
      </c>
      <c r="G159" s="126">
        <v>25</v>
      </c>
      <c r="H159" s="126">
        <v>8</v>
      </c>
      <c r="I159" s="49">
        <v>924</v>
      </c>
    </row>
    <row r="160" spans="1:10" ht="11.1" customHeight="1" x14ac:dyDescent="0.2">
      <c r="A160" s="14" t="s">
        <v>109</v>
      </c>
      <c r="B160" s="130">
        <v>89</v>
      </c>
      <c r="C160" s="130">
        <v>66064</v>
      </c>
      <c r="D160" s="129">
        <v>34015</v>
      </c>
      <c r="E160" s="128">
        <v>51.49</v>
      </c>
      <c r="F160" s="126">
        <v>47</v>
      </c>
      <c r="G160" s="126">
        <v>12</v>
      </c>
      <c r="H160" s="126">
        <v>5</v>
      </c>
      <c r="I160" s="49">
        <v>515</v>
      </c>
    </row>
    <row r="161" spans="1:9" ht="11.1" customHeight="1" x14ac:dyDescent="0.2">
      <c r="A161" s="14" t="s">
        <v>110</v>
      </c>
      <c r="B161" s="130">
        <v>49</v>
      </c>
      <c r="C161" s="130">
        <v>21544</v>
      </c>
      <c r="D161" s="129">
        <v>9916</v>
      </c>
      <c r="E161" s="128">
        <v>46.03</v>
      </c>
      <c r="F161" s="126">
        <v>35</v>
      </c>
      <c r="G161" s="126">
        <v>14</v>
      </c>
      <c r="H161" s="126">
        <v>9</v>
      </c>
      <c r="I161" s="49">
        <v>369</v>
      </c>
    </row>
    <row r="162" spans="1:9" ht="11.1" customHeight="1" x14ac:dyDescent="0.2">
      <c r="A162" s="14" t="s">
        <v>111</v>
      </c>
      <c r="B162" s="130">
        <v>59</v>
      </c>
      <c r="C162" s="130">
        <v>26755</v>
      </c>
      <c r="D162" s="129">
        <v>14731</v>
      </c>
      <c r="E162" s="128">
        <v>55.06</v>
      </c>
      <c r="F162" s="126">
        <v>37</v>
      </c>
      <c r="G162" s="126">
        <v>10</v>
      </c>
      <c r="H162" s="126">
        <v>6</v>
      </c>
      <c r="I162" s="49">
        <v>262</v>
      </c>
    </row>
    <row r="163" spans="1:9" ht="15" customHeight="1" x14ac:dyDescent="0.2">
      <c r="A163" s="9" t="s">
        <v>233</v>
      </c>
      <c r="B163" s="135">
        <v>352</v>
      </c>
      <c r="C163" s="135">
        <v>217122</v>
      </c>
      <c r="D163" s="134">
        <v>96906</v>
      </c>
      <c r="E163" s="133">
        <v>44.63</v>
      </c>
      <c r="F163" s="132">
        <v>268</v>
      </c>
      <c r="G163" s="132">
        <v>85</v>
      </c>
      <c r="H163" s="132">
        <v>51</v>
      </c>
      <c r="I163" s="131">
        <v>2898</v>
      </c>
    </row>
    <row r="164" spans="1:9" ht="11.1" customHeight="1" x14ac:dyDescent="0.2">
      <c r="A164" s="14" t="s">
        <v>112</v>
      </c>
      <c r="B164" s="130">
        <v>60</v>
      </c>
      <c r="C164" s="130">
        <v>24979</v>
      </c>
      <c r="D164" s="129">
        <v>15422</v>
      </c>
      <c r="E164" s="128">
        <v>61.74</v>
      </c>
      <c r="F164" s="126">
        <v>38</v>
      </c>
      <c r="G164" s="126">
        <v>12</v>
      </c>
      <c r="H164" s="126">
        <v>7</v>
      </c>
      <c r="I164" s="49">
        <v>427</v>
      </c>
    </row>
    <row r="165" spans="1:9" ht="11.1" customHeight="1" x14ac:dyDescent="0.2">
      <c r="A165" s="14" t="s">
        <v>113</v>
      </c>
      <c r="B165" s="130">
        <v>48</v>
      </c>
      <c r="C165" s="130">
        <v>15563</v>
      </c>
      <c r="D165" s="129">
        <v>9803</v>
      </c>
      <c r="E165" s="128">
        <v>62.99</v>
      </c>
      <c r="F165" s="126">
        <v>45</v>
      </c>
      <c r="G165" s="126">
        <v>12</v>
      </c>
      <c r="H165" s="126">
        <v>9</v>
      </c>
      <c r="I165" s="49">
        <v>439</v>
      </c>
    </row>
    <row r="166" spans="1:9" ht="11.1" customHeight="1" x14ac:dyDescent="0.2">
      <c r="A166" s="14" t="s">
        <v>114</v>
      </c>
      <c r="B166" s="130">
        <v>40</v>
      </c>
      <c r="C166" s="130">
        <v>17258</v>
      </c>
      <c r="D166" s="129">
        <v>8768</v>
      </c>
      <c r="E166" s="128">
        <v>50.81</v>
      </c>
      <c r="F166" s="126">
        <v>41</v>
      </c>
      <c r="G166" s="126">
        <v>11</v>
      </c>
      <c r="H166" s="126">
        <v>7</v>
      </c>
      <c r="I166" s="49">
        <v>284</v>
      </c>
    </row>
    <row r="167" spans="1:9" ht="11.1" customHeight="1" x14ac:dyDescent="0.2">
      <c r="A167" s="14" t="s">
        <v>115</v>
      </c>
      <c r="B167" s="130">
        <v>131</v>
      </c>
      <c r="C167" s="130">
        <v>111011</v>
      </c>
      <c r="D167" s="129">
        <v>42765</v>
      </c>
      <c r="E167" s="128">
        <v>38.520000000000003</v>
      </c>
      <c r="F167" s="126">
        <v>70</v>
      </c>
      <c r="G167" s="126">
        <v>22</v>
      </c>
      <c r="H167" s="126">
        <v>7</v>
      </c>
      <c r="I167" s="49">
        <v>960</v>
      </c>
    </row>
    <row r="168" spans="1:9" ht="11.1" customHeight="1" x14ac:dyDescent="0.2">
      <c r="A168" s="14" t="s">
        <v>116</v>
      </c>
      <c r="B168" s="130">
        <v>54</v>
      </c>
      <c r="C168" s="130">
        <v>39727</v>
      </c>
      <c r="D168" s="129">
        <v>15451</v>
      </c>
      <c r="E168" s="128">
        <v>38.89</v>
      </c>
      <c r="F168" s="126">
        <v>49</v>
      </c>
      <c r="G168" s="126">
        <v>17</v>
      </c>
      <c r="H168" s="126">
        <v>11</v>
      </c>
      <c r="I168" s="49">
        <v>542</v>
      </c>
    </row>
    <row r="169" spans="1:9" ht="12" customHeight="1" x14ac:dyDescent="0.2">
      <c r="A169" s="14" t="s">
        <v>256</v>
      </c>
      <c r="B169" s="130">
        <v>19</v>
      </c>
      <c r="C169" s="130">
        <v>8584</v>
      </c>
      <c r="D169" s="129">
        <v>4697</v>
      </c>
      <c r="E169" s="128">
        <v>54.72</v>
      </c>
      <c r="F169" s="126">
        <v>25</v>
      </c>
      <c r="G169" s="126">
        <v>11</v>
      </c>
      <c r="H169" s="126">
        <v>10</v>
      </c>
      <c r="I169" s="49">
        <v>246</v>
      </c>
    </row>
    <row r="170" spans="1:9" ht="15" customHeight="1" x14ac:dyDescent="0.2">
      <c r="A170" s="9" t="s">
        <v>234</v>
      </c>
      <c r="B170" s="135">
        <v>422</v>
      </c>
      <c r="C170" s="135">
        <v>327089</v>
      </c>
      <c r="D170" s="134">
        <v>117249</v>
      </c>
      <c r="E170" s="133">
        <v>35.85</v>
      </c>
      <c r="F170" s="132">
        <v>285</v>
      </c>
      <c r="G170" s="132">
        <v>145</v>
      </c>
      <c r="H170" s="132">
        <v>89</v>
      </c>
      <c r="I170" s="131">
        <v>3137</v>
      </c>
    </row>
    <row r="171" spans="1:9" ht="11.1" customHeight="1" x14ac:dyDescent="0.2">
      <c r="A171" s="92" t="s">
        <v>235</v>
      </c>
      <c r="B171" s="140">
        <v>168</v>
      </c>
      <c r="C171" s="140">
        <v>220595</v>
      </c>
      <c r="D171" s="139">
        <v>65199</v>
      </c>
      <c r="E171" s="138">
        <v>29.56</v>
      </c>
      <c r="F171" s="137">
        <v>45</v>
      </c>
      <c r="G171" s="137">
        <v>61</v>
      </c>
      <c r="H171" s="137">
        <v>32</v>
      </c>
      <c r="I171" s="136">
        <v>471</v>
      </c>
    </row>
    <row r="172" spans="1:9" ht="11.1" customHeight="1" x14ac:dyDescent="0.2">
      <c r="A172" s="93" t="s">
        <v>201</v>
      </c>
      <c r="B172" s="130">
        <v>48</v>
      </c>
      <c r="C172" s="130">
        <v>80158</v>
      </c>
      <c r="D172" s="129">
        <v>25141</v>
      </c>
      <c r="E172" s="128">
        <v>31.36</v>
      </c>
      <c r="F172" s="126">
        <v>9</v>
      </c>
      <c r="G172" s="126">
        <v>11</v>
      </c>
      <c r="H172" s="126">
        <v>6</v>
      </c>
      <c r="I172" s="49">
        <v>94</v>
      </c>
    </row>
    <row r="173" spans="1:9" ht="11.1" customHeight="1" x14ac:dyDescent="0.2">
      <c r="A173" s="93" t="s">
        <v>202</v>
      </c>
      <c r="B173" s="130">
        <v>14</v>
      </c>
      <c r="C173" s="130">
        <v>12642</v>
      </c>
      <c r="D173" s="129">
        <v>4826</v>
      </c>
      <c r="E173" s="128">
        <v>38.17</v>
      </c>
      <c r="F173" s="126">
        <v>9</v>
      </c>
      <c r="G173" s="126">
        <v>12</v>
      </c>
      <c r="H173" s="126">
        <v>5</v>
      </c>
      <c r="I173" s="49">
        <v>91</v>
      </c>
    </row>
    <row r="174" spans="1:9" ht="11.1" customHeight="1" x14ac:dyDescent="0.2">
      <c r="A174" s="93" t="s">
        <v>203</v>
      </c>
      <c r="B174" s="130">
        <v>45</v>
      </c>
      <c r="C174" s="130">
        <v>61116</v>
      </c>
      <c r="D174" s="129">
        <v>16406</v>
      </c>
      <c r="E174" s="128">
        <v>26.84</v>
      </c>
      <c r="F174" s="126">
        <v>9</v>
      </c>
      <c r="G174" s="126">
        <v>12</v>
      </c>
      <c r="H174" s="126">
        <v>7</v>
      </c>
      <c r="I174" s="49">
        <v>99</v>
      </c>
    </row>
    <row r="175" spans="1:9" ht="11.1" customHeight="1" x14ac:dyDescent="0.2">
      <c r="A175" s="93" t="s">
        <v>204</v>
      </c>
      <c r="B175" s="130">
        <v>31</v>
      </c>
      <c r="C175" s="130">
        <v>38396</v>
      </c>
      <c r="D175" s="129">
        <v>10919</v>
      </c>
      <c r="E175" s="128">
        <v>28.44</v>
      </c>
      <c r="F175" s="126">
        <v>9</v>
      </c>
      <c r="G175" s="126">
        <v>13</v>
      </c>
      <c r="H175" s="126">
        <v>7</v>
      </c>
      <c r="I175" s="49">
        <v>95</v>
      </c>
    </row>
    <row r="176" spans="1:9" ht="11.1" customHeight="1" x14ac:dyDescent="0.2">
      <c r="A176" s="93" t="s">
        <v>205</v>
      </c>
      <c r="B176" s="130">
        <v>30</v>
      </c>
      <c r="C176" s="130">
        <v>28283</v>
      </c>
      <c r="D176" s="129">
        <v>7907</v>
      </c>
      <c r="E176" s="128">
        <v>27.96</v>
      </c>
      <c r="F176" s="126">
        <v>9</v>
      </c>
      <c r="G176" s="126">
        <v>13</v>
      </c>
      <c r="H176" s="126">
        <v>7</v>
      </c>
      <c r="I176" s="49">
        <v>92</v>
      </c>
    </row>
    <row r="177" spans="1:9" ht="11.1" customHeight="1" x14ac:dyDescent="0.2">
      <c r="A177" s="14" t="s">
        <v>118</v>
      </c>
      <c r="B177" s="130">
        <v>91</v>
      </c>
      <c r="C177" s="130">
        <v>46269</v>
      </c>
      <c r="D177" s="129">
        <v>17558</v>
      </c>
      <c r="E177" s="128">
        <v>37.950000000000003</v>
      </c>
      <c r="F177" s="126">
        <v>55</v>
      </c>
      <c r="G177" s="126">
        <v>19</v>
      </c>
      <c r="H177" s="126">
        <v>9</v>
      </c>
      <c r="I177" s="49">
        <v>793</v>
      </c>
    </row>
    <row r="178" spans="1:9" ht="11.1" customHeight="1" x14ac:dyDescent="0.2">
      <c r="A178" s="14" t="s">
        <v>119</v>
      </c>
      <c r="B178" s="130">
        <v>36</v>
      </c>
      <c r="C178" s="130">
        <v>9122</v>
      </c>
      <c r="D178" s="129">
        <v>5120</v>
      </c>
      <c r="E178" s="128">
        <v>56.13</v>
      </c>
      <c r="F178" s="126">
        <v>43</v>
      </c>
      <c r="G178" s="126">
        <v>10</v>
      </c>
      <c r="H178" s="126">
        <v>10</v>
      </c>
      <c r="I178" s="49">
        <v>362</v>
      </c>
    </row>
    <row r="179" spans="1:9" ht="11.1" customHeight="1" x14ac:dyDescent="0.2">
      <c r="A179" s="14" t="s">
        <v>120</v>
      </c>
      <c r="B179" s="130">
        <v>37</v>
      </c>
      <c r="C179" s="130">
        <v>15003</v>
      </c>
      <c r="D179" s="129">
        <v>10532</v>
      </c>
      <c r="E179" s="128">
        <v>70.2</v>
      </c>
      <c r="F179" s="126">
        <v>37</v>
      </c>
      <c r="G179" s="126">
        <v>11</v>
      </c>
      <c r="H179" s="126">
        <v>8</v>
      </c>
      <c r="I179" s="49">
        <v>367</v>
      </c>
    </row>
    <row r="180" spans="1:9" ht="11.1" customHeight="1" x14ac:dyDescent="0.2">
      <c r="A180" s="14" t="s">
        <v>121</v>
      </c>
      <c r="B180" s="130">
        <v>26</v>
      </c>
      <c r="C180" s="130">
        <v>11758</v>
      </c>
      <c r="D180" s="129">
        <v>7788</v>
      </c>
      <c r="E180" s="128">
        <v>66.239999999999995</v>
      </c>
      <c r="F180" s="126">
        <v>37</v>
      </c>
      <c r="G180" s="126">
        <v>14</v>
      </c>
      <c r="H180" s="126">
        <v>10</v>
      </c>
      <c r="I180" s="49">
        <v>386</v>
      </c>
    </row>
    <row r="181" spans="1:9" ht="12" customHeight="1" x14ac:dyDescent="0.2">
      <c r="A181" s="14" t="s">
        <v>255</v>
      </c>
      <c r="B181" s="130">
        <v>22</v>
      </c>
      <c r="C181" s="130">
        <v>9631</v>
      </c>
      <c r="D181" s="129">
        <v>4485</v>
      </c>
      <c r="E181" s="128">
        <v>46.57</v>
      </c>
      <c r="F181" s="126">
        <v>31</v>
      </c>
      <c r="G181" s="126">
        <v>14</v>
      </c>
      <c r="H181" s="126">
        <v>10</v>
      </c>
      <c r="I181" s="49">
        <v>297</v>
      </c>
    </row>
    <row r="182" spans="1:9" ht="11.1" customHeight="1" x14ac:dyDescent="0.2">
      <c r="A182" s="14" t="s">
        <v>123</v>
      </c>
      <c r="B182" s="130">
        <v>42</v>
      </c>
      <c r="C182" s="130">
        <v>14711</v>
      </c>
      <c r="D182" s="129">
        <v>6567</v>
      </c>
      <c r="E182" s="128">
        <v>44.64</v>
      </c>
      <c r="F182" s="126">
        <v>37</v>
      </c>
      <c r="G182" s="126">
        <v>16</v>
      </c>
      <c r="H182" s="126">
        <v>10</v>
      </c>
      <c r="I182" s="49">
        <v>461</v>
      </c>
    </row>
    <row r="183" spans="1:9" ht="15" customHeight="1" x14ac:dyDescent="0.2">
      <c r="A183" s="9" t="s">
        <v>236</v>
      </c>
      <c r="B183" s="135">
        <v>208</v>
      </c>
      <c r="C183" s="135">
        <v>80728</v>
      </c>
      <c r="D183" s="134">
        <v>43289</v>
      </c>
      <c r="E183" s="133">
        <v>53.62</v>
      </c>
      <c r="F183" s="132">
        <v>152</v>
      </c>
      <c r="G183" s="132">
        <v>65</v>
      </c>
      <c r="H183" s="132">
        <v>44</v>
      </c>
      <c r="I183" s="131">
        <v>1892</v>
      </c>
    </row>
    <row r="184" spans="1:9" ht="11.1" customHeight="1" x14ac:dyDescent="0.2">
      <c r="A184" s="14" t="s">
        <v>124</v>
      </c>
      <c r="B184" s="130">
        <v>33</v>
      </c>
      <c r="C184" s="130">
        <v>10919</v>
      </c>
      <c r="D184" s="129">
        <v>6785</v>
      </c>
      <c r="E184" s="128">
        <v>62.14</v>
      </c>
      <c r="F184" s="126">
        <v>29</v>
      </c>
      <c r="G184" s="126">
        <v>14</v>
      </c>
      <c r="H184" s="126">
        <v>10</v>
      </c>
      <c r="I184" s="49">
        <v>313</v>
      </c>
    </row>
    <row r="185" spans="1:9" ht="11.1" customHeight="1" x14ac:dyDescent="0.2">
      <c r="A185" s="14" t="s">
        <v>125</v>
      </c>
      <c r="B185" s="130">
        <v>27</v>
      </c>
      <c r="C185" s="130">
        <v>14289</v>
      </c>
      <c r="D185" s="129">
        <v>9331</v>
      </c>
      <c r="E185" s="128">
        <v>65.3</v>
      </c>
      <c r="F185" s="126">
        <v>31</v>
      </c>
      <c r="G185" s="126">
        <v>13</v>
      </c>
      <c r="H185" s="126">
        <v>13</v>
      </c>
      <c r="I185" s="49">
        <v>393</v>
      </c>
    </row>
    <row r="186" spans="1:9" ht="11.1" customHeight="1" x14ac:dyDescent="0.2">
      <c r="A186" s="14" t="s">
        <v>126</v>
      </c>
      <c r="B186" s="130">
        <v>54</v>
      </c>
      <c r="C186" s="130">
        <v>17094</v>
      </c>
      <c r="D186" s="129">
        <v>9618</v>
      </c>
      <c r="E186" s="128">
        <v>56.27</v>
      </c>
      <c r="F186" s="126">
        <v>37</v>
      </c>
      <c r="G186" s="126">
        <v>14</v>
      </c>
      <c r="H186" s="126">
        <v>11</v>
      </c>
      <c r="I186" s="49">
        <v>448</v>
      </c>
    </row>
    <row r="187" spans="1:9" ht="11.1" customHeight="1" x14ac:dyDescent="0.2">
      <c r="A187" s="14" t="s">
        <v>127</v>
      </c>
      <c r="B187" s="130">
        <v>94</v>
      </c>
      <c r="C187" s="130">
        <v>38426</v>
      </c>
      <c r="D187" s="129">
        <v>17555</v>
      </c>
      <c r="E187" s="128">
        <v>45.69</v>
      </c>
      <c r="F187" s="126">
        <v>55</v>
      </c>
      <c r="G187" s="126">
        <v>24</v>
      </c>
      <c r="H187" s="126">
        <v>10</v>
      </c>
      <c r="I187" s="49">
        <v>738</v>
      </c>
    </row>
    <row r="188" spans="1:9" ht="15" customHeight="1" x14ac:dyDescent="0.2">
      <c r="A188" s="9" t="s">
        <v>237</v>
      </c>
      <c r="B188" s="135">
        <v>186</v>
      </c>
      <c r="C188" s="135">
        <v>85410</v>
      </c>
      <c r="D188" s="134">
        <v>49969</v>
      </c>
      <c r="E188" s="133">
        <v>58.5</v>
      </c>
      <c r="F188" s="132">
        <v>151</v>
      </c>
      <c r="G188" s="132">
        <v>62</v>
      </c>
      <c r="H188" s="132">
        <v>34</v>
      </c>
      <c r="I188" s="131">
        <v>1599</v>
      </c>
    </row>
    <row r="189" spans="1:9" ht="11.1" customHeight="1" x14ac:dyDescent="0.2">
      <c r="A189" s="14" t="s">
        <v>128</v>
      </c>
      <c r="B189" s="130">
        <v>45</v>
      </c>
      <c r="C189" s="130">
        <v>12958</v>
      </c>
      <c r="D189" s="129">
        <v>8416</v>
      </c>
      <c r="E189" s="128">
        <v>64.95</v>
      </c>
      <c r="F189" s="126">
        <v>37</v>
      </c>
      <c r="G189" s="126">
        <v>15</v>
      </c>
      <c r="H189" s="126">
        <v>7</v>
      </c>
      <c r="I189" s="49">
        <v>321</v>
      </c>
    </row>
    <row r="190" spans="1:9" ht="11.1" customHeight="1" x14ac:dyDescent="0.2">
      <c r="A190" s="14" t="s">
        <v>129</v>
      </c>
      <c r="B190" s="130">
        <v>38</v>
      </c>
      <c r="C190" s="130">
        <v>11073</v>
      </c>
      <c r="D190" s="129">
        <v>7273</v>
      </c>
      <c r="E190" s="128">
        <v>65.680000000000007</v>
      </c>
      <c r="F190" s="126">
        <v>29</v>
      </c>
      <c r="G190" s="126">
        <v>13</v>
      </c>
      <c r="H190" s="126">
        <v>8</v>
      </c>
      <c r="I190" s="49">
        <v>303</v>
      </c>
    </row>
    <row r="191" spans="1:9" ht="11.1" customHeight="1" x14ac:dyDescent="0.2">
      <c r="A191" s="14" t="s">
        <v>130</v>
      </c>
      <c r="B191" s="130">
        <v>17</v>
      </c>
      <c r="C191" s="130">
        <v>9756</v>
      </c>
      <c r="D191" s="129">
        <v>4921</v>
      </c>
      <c r="E191" s="128">
        <v>50.44</v>
      </c>
      <c r="F191" s="126">
        <v>29</v>
      </c>
      <c r="G191" s="126">
        <v>11</v>
      </c>
      <c r="H191" s="126">
        <v>10</v>
      </c>
      <c r="I191" s="49">
        <v>272</v>
      </c>
    </row>
    <row r="192" spans="1:9" ht="12" customHeight="1" x14ac:dyDescent="0.2">
      <c r="A192" s="14" t="s">
        <v>254</v>
      </c>
      <c r="B192" s="130">
        <v>86</v>
      </c>
      <c r="C192" s="130">
        <v>51623</v>
      </c>
      <c r="D192" s="129">
        <v>29359</v>
      </c>
      <c r="E192" s="128">
        <v>56.87</v>
      </c>
      <c r="F192" s="126">
        <v>56</v>
      </c>
      <c r="G192" s="126">
        <v>23</v>
      </c>
      <c r="H192" s="126">
        <v>9</v>
      </c>
      <c r="I192" s="49">
        <v>703</v>
      </c>
    </row>
    <row r="193" spans="1:10" ht="15" customHeight="1" x14ac:dyDescent="0.2">
      <c r="A193" s="9" t="s">
        <v>238</v>
      </c>
      <c r="B193" s="135">
        <v>372</v>
      </c>
      <c r="C193" s="135">
        <v>195872</v>
      </c>
      <c r="D193" s="134">
        <v>99293</v>
      </c>
      <c r="E193" s="133">
        <v>50.69</v>
      </c>
      <c r="F193" s="132">
        <v>232</v>
      </c>
      <c r="G193" s="132">
        <v>109</v>
      </c>
      <c r="H193" s="132">
        <v>53</v>
      </c>
      <c r="I193" s="131">
        <v>2631</v>
      </c>
    </row>
    <row r="194" spans="1:10" ht="11.1" customHeight="1" x14ac:dyDescent="0.2">
      <c r="A194" s="14" t="s">
        <v>132</v>
      </c>
      <c r="B194" s="130">
        <v>30</v>
      </c>
      <c r="C194" s="130">
        <v>10036</v>
      </c>
      <c r="D194" s="129">
        <v>6756</v>
      </c>
      <c r="E194" s="128">
        <v>67.319999999999993</v>
      </c>
      <c r="F194" s="126">
        <v>27</v>
      </c>
      <c r="G194" s="126">
        <v>17</v>
      </c>
      <c r="H194" s="126">
        <v>10</v>
      </c>
      <c r="I194" s="49">
        <v>292</v>
      </c>
    </row>
    <row r="195" spans="1:10" ht="11.1" customHeight="1" x14ac:dyDescent="0.2">
      <c r="A195" s="14" t="s">
        <v>133</v>
      </c>
      <c r="B195" s="130">
        <v>58</v>
      </c>
      <c r="C195" s="130">
        <v>25914</v>
      </c>
      <c r="D195" s="129">
        <v>12474</v>
      </c>
      <c r="E195" s="128">
        <v>48.14</v>
      </c>
      <c r="F195" s="126">
        <v>45</v>
      </c>
      <c r="G195" s="126">
        <v>24</v>
      </c>
      <c r="H195" s="126">
        <v>11</v>
      </c>
      <c r="I195" s="49">
        <v>558</v>
      </c>
    </row>
    <row r="196" spans="1:10" ht="11.1" customHeight="1" x14ac:dyDescent="0.2">
      <c r="A196" s="14" t="s">
        <v>134</v>
      </c>
      <c r="B196" s="130">
        <v>42</v>
      </c>
      <c r="C196" s="130">
        <v>20413</v>
      </c>
      <c r="D196" s="129">
        <v>11132</v>
      </c>
      <c r="E196" s="128">
        <v>54.53</v>
      </c>
      <c r="F196" s="126">
        <v>31</v>
      </c>
      <c r="G196" s="126">
        <v>22</v>
      </c>
      <c r="H196" s="126">
        <v>13</v>
      </c>
      <c r="I196" s="49">
        <v>434</v>
      </c>
    </row>
    <row r="197" spans="1:10" ht="12" customHeight="1" x14ac:dyDescent="0.2">
      <c r="A197" s="14" t="s">
        <v>253</v>
      </c>
      <c r="B197" s="130">
        <v>195</v>
      </c>
      <c r="C197" s="130">
        <v>127182</v>
      </c>
      <c r="D197" s="129">
        <v>62419</v>
      </c>
      <c r="E197" s="128">
        <v>49.08</v>
      </c>
      <c r="F197" s="126">
        <v>75</v>
      </c>
      <c r="G197" s="126">
        <v>31</v>
      </c>
      <c r="H197" s="126">
        <v>8</v>
      </c>
      <c r="I197" s="49">
        <v>1097</v>
      </c>
    </row>
    <row r="198" spans="1:10" ht="12" customHeight="1" x14ac:dyDescent="0.2">
      <c r="A198" s="14" t="s">
        <v>252</v>
      </c>
      <c r="B198" s="130">
        <v>35</v>
      </c>
      <c r="C198" s="130">
        <v>9961</v>
      </c>
      <c r="D198" s="129">
        <v>5016</v>
      </c>
      <c r="E198" s="128">
        <v>50.36</v>
      </c>
      <c r="F198" s="126">
        <v>35</v>
      </c>
      <c r="G198" s="126">
        <v>8</v>
      </c>
      <c r="H198" s="126">
        <v>6</v>
      </c>
      <c r="I198" s="49">
        <v>178</v>
      </c>
    </row>
    <row r="199" spans="1:10" ht="11.1" customHeight="1" x14ac:dyDescent="0.2">
      <c r="A199" s="14" t="s">
        <v>137</v>
      </c>
      <c r="B199" s="130">
        <v>12</v>
      </c>
      <c r="C199" s="130">
        <v>2366</v>
      </c>
      <c r="D199" s="129">
        <v>1496</v>
      </c>
      <c r="E199" s="128">
        <v>63.23</v>
      </c>
      <c r="F199" s="126">
        <v>19</v>
      </c>
      <c r="G199" s="126">
        <v>7</v>
      </c>
      <c r="H199" s="126">
        <v>5</v>
      </c>
      <c r="I199" s="49">
        <v>72</v>
      </c>
    </row>
    <row r="200" spans="1:10" ht="15" customHeight="1" x14ac:dyDescent="0.2">
      <c r="A200" s="9" t="s">
        <v>239</v>
      </c>
      <c r="B200" s="135">
        <v>358</v>
      </c>
      <c r="C200" s="135">
        <v>183692</v>
      </c>
      <c r="D200" s="134">
        <v>85487</v>
      </c>
      <c r="E200" s="133">
        <v>46.54</v>
      </c>
      <c r="F200" s="132">
        <v>272</v>
      </c>
      <c r="G200" s="132">
        <v>105</v>
      </c>
      <c r="H200" s="132">
        <v>60</v>
      </c>
      <c r="I200" s="131">
        <v>2573</v>
      </c>
    </row>
    <row r="201" spans="1:10" ht="11.1" customHeight="1" x14ac:dyDescent="0.2">
      <c r="A201" s="14" t="s">
        <v>138</v>
      </c>
      <c r="B201" s="130">
        <v>31</v>
      </c>
      <c r="C201" s="130">
        <v>8940</v>
      </c>
      <c r="D201" s="129">
        <v>4844</v>
      </c>
      <c r="E201" s="128">
        <v>54.18</v>
      </c>
      <c r="F201" s="126">
        <v>31</v>
      </c>
      <c r="G201" s="126">
        <v>8</v>
      </c>
      <c r="H201" s="126">
        <v>7</v>
      </c>
      <c r="I201" s="49">
        <v>248</v>
      </c>
    </row>
    <row r="202" spans="1:10" ht="12" customHeight="1" x14ac:dyDescent="0.2">
      <c r="A202" s="14" t="s">
        <v>251</v>
      </c>
      <c r="B202" s="130">
        <v>60</v>
      </c>
      <c r="C202" s="130">
        <v>37058</v>
      </c>
      <c r="D202" s="129">
        <v>21431</v>
      </c>
      <c r="E202" s="128">
        <v>57.83</v>
      </c>
      <c r="F202" s="126">
        <v>41</v>
      </c>
      <c r="G202" s="126">
        <v>10</v>
      </c>
      <c r="H202" s="126">
        <v>6</v>
      </c>
      <c r="I202" s="49">
        <v>169</v>
      </c>
    </row>
    <row r="203" spans="1:10" ht="11.1" customHeight="1" x14ac:dyDescent="0.2">
      <c r="A203" s="14" t="s">
        <v>140</v>
      </c>
      <c r="B203" s="130">
        <v>53</v>
      </c>
      <c r="C203" s="130">
        <v>18671</v>
      </c>
      <c r="D203" s="129">
        <v>8887</v>
      </c>
      <c r="E203" s="128">
        <v>47.6</v>
      </c>
      <c r="F203" s="126">
        <v>37</v>
      </c>
      <c r="G203" s="126">
        <v>21</v>
      </c>
      <c r="H203" s="126">
        <v>13</v>
      </c>
      <c r="I203" s="49">
        <v>505</v>
      </c>
    </row>
    <row r="204" spans="1:10" ht="11.1" customHeight="1" x14ac:dyDescent="0.2">
      <c r="A204" s="14" t="s">
        <v>141</v>
      </c>
      <c r="B204" s="130">
        <v>106</v>
      </c>
      <c r="C204" s="130">
        <v>67492</v>
      </c>
      <c r="D204" s="129">
        <v>23712</v>
      </c>
      <c r="E204" s="128">
        <v>35.130000000000003</v>
      </c>
      <c r="F204" s="126">
        <v>65</v>
      </c>
      <c r="G204" s="126">
        <v>26</v>
      </c>
      <c r="H204" s="126">
        <v>10</v>
      </c>
      <c r="I204" s="49">
        <v>801</v>
      </c>
    </row>
    <row r="205" spans="1:10" ht="11.1" customHeight="1" x14ac:dyDescent="0.2">
      <c r="A205" s="14" t="s">
        <v>142</v>
      </c>
      <c r="B205" s="130">
        <v>38</v>
      </c>
      <c r="C205" s="130">
        <v>28674</v>
      </c>
      <c r="D205" s="129">
        <v>13374</v>
      </c>
      <c r="E205" s="128">
        <v>46.64</v>
      </c>
      <c r="F205" s="126">
        <v>38</v>
      </c>
      <c r="G205" s="126">
        <v>10</v>
      </c>
      <c r="H205" s="126">
        <v>5</v>
      </c>
      <c r="I205" s="49">
        <v>271</v>
      </c>
    </row>
    <row r="206" spans="1:10" ht="11.1" customHeight="1" x14ac:dyDescent="0.2">
      <c r="A206" s="14" t="s">
        <v>143</v>
      </c>
      <c r="B206" s="130">
        <v>44</v>
      </c>
      <c r="C206" s="130">
        <v>17985</v>
      </c>
      <c r="D206" s="129">
        <v>10003</v>
      </c>
      <c r="E206" s="128">
        <v>55.62</v>
      </c>
      <c r="F206" s="126">
        <v>35</v>
      </c>
      <c r="G206" s="126">
        <v>12</v>
      </c>
      <c r="H206" s="126">
        <v>9</v>
      </c>
      <c r="I206" s="49">
        <v>348</v>
      </c>
    </row>
    <row r="207" spans="1:10" ht="11.1" customHeight="1" x14ac:dyDescent="0.2">
      <c r="A207" s="14" t="s">
        <v>144</v>
      </c>
      <c r="B207" s="130">
        <v>26</v>
      </c>
      <c r="C207" s="130">
        <v>4872</v>
      </c>
      <c r="D207" s="129">
        <v>3236</v>
      </c>
      <c r="E207" s="128">
        <v>66.42</v>
      </c>
      <c r="F207" s="126">
        <v>25</v>
      </c>
      <c r="G207" s="126">
        <v>18</v>
      </c>
      <c r="H207" s="126">
        <v>10</v>
      </c>
      <c r="I207" s="49">
        <v>231</v>
      </c>
    </row>
    <row r="208" spans="1:10" ht="9" customHeight="1" x14ac:dyDescent="0.2">
      <c r="A208" s="127"/>
      <c r="B208" s="48"/>
      <c r="C208" s="49"/>
      <c r="D208" s="49"/>
      <c r="E208" s="126"/>
      <c r="F208" s="126"/>
      <c r="G208" s="126"/>
      <c r="H208" s="126"/>
      <c r="I208" s="126"/>
      <c r="J208" s="49"/>
    </row>
    <row r="209" spans="1:10" s="28" customFormat="1" ht="12" customHeight="1" x14ac:dyDescent="0.15">
      <c r="A209" s="29" t="s">
        <v>250</v>
      </c>
      <c r="B209" s="125"/>
      <c r="C209" s="122"/>
      <c r="D209" s="122"/>
      <c r="E209" s="122"/>
      <c r="F209" s="122"/>
      <c r="G209" s="122"/>
      <c r="H209" s="122"/>
      <c r="I209" s="122"/>
      <c r="J209" s="122"/>
    </row>
    <row r="210" spans="1:10" s="28" customFormat="1" ht="12" customHeight="1" x14ac:dyDescent="0.15">
      <c r="A210" s="29" t="s">
        <v>249</v>
      </c>
      <c r="B210" s="124"/>
      <c r="C210" s="122"/>
      <c r="D210" s="122"/>
      <c r="E210" s="122"/>
      <c r="F210" s="122"/>
      <c r="G210" s="122"/>
      <c r="H210" s="122"/>
      <c r="I210" s="122"/>
      <c r="J210" s="122"/>
    </row>
    <row r="211" spans="1:10" x14ac:dyDescent="0.2">
      <c r="A211" s="80"/>
      <c r="B211" s="48"/>
      <c r="C211" s="80"/>
      <c r="D211" s="80"/>
      <c r="E211" s="80"/>
      <c r="F211" s="80"/>
      <c r="G211" s="80"/>
      <c r="H211" s="80"/>
      <c r="I211" s="80"/>
      <c r="J211" s="80"/>
    </row>
    <row r="212" spans="1:10" x14ac:dyDescent="0.2">
      <c r="A212" s="121"/>
      <c r="B212" s="48"/>
    </row>
    <row r="213" spans="1:10" x14ac:dyDescent="0.2">
      <c r="A213" s="121"/>
      <c r="B213" s="48"/>
    </row>
    <row r="214" spans="1:10" x14ac:dyDescent="0.2">
      <c r="A214" s="121"/>
      <c r="B214" s="48"/>
    </row>
    <row r="215" spans="1:10" x14ac:dyDescent="0.2">
      <c r="A215" s="121"/>
      <c r="B215" s="48"/>
    </row>
    <row r="216" spans="1:10" x14ac:dyDescent="0.2">
      <c r="A216" s="121"/>
      <c r="B216" s="48"/>
    </row>
    <row r="217" spans="1:10" x14ac:dyDescent="0.2">
      <c r="A217" s="120"/>
      <c r="B217" s="123"/>
    </row>
    <row r="218" spans="1:10" x14ac:dyDescent="0.2">
      <c r="B218" s="122"/>
    </row>
    <row r="219" spans="1:10" x14ac:dyDescent="0.2">
      <c r="B219" s="122"/>
    </row>
    <row r="220" spans="1:10" x14ac:dyDescent="0.2">
      <c r="B220" s="80"/>
    </row>
    <row r="221" spans="1:10" x14ac:dyDescent="0.2">
      <c r="B221" s="121"/>
    </row>
    <row r="222" spans="1:10" x14ac:dyDescent="0.2">
      <c r="B222" s="121"/>
    </row>
    <row r="223" spans="1:10" x14ac:dyDescent="0.2">
      <c r="B223" s="121"/>
    </row>
    <row r="224" spans="1:10" x14ac:dyDescent="0.2">
      <c r="B224" s="121"/>
    </row>
    <row r="225" spans="2:2" x14ac:dyDescent="0.2">
      <c r="B225" s="121"/>
    </row>
    <row r="226" spans="2:2" x14ac:dyDescent="0.2">
      <c r="B226" s="120"/>
    </row>
  </sheetData>
  <mergeCells count="11">
    <mergeCell ref="A1:I1"/>
    <mergeCell ref="A3:A5"/>
    <mergeCell ref="I3:I5"/>
    <mergeCell ref="C3:E3"/>
    <mergeCell ref="C4:C5"/>
    <mergeCell ref="D4:E4"/>
    <mergeCell ref="F3:F5"/>
    <mergeCell ref="G3:H3"/>
    <mergeCell ref="B3:B5"/>
    <mergeCell ref="G4:G5"/>
    <mergeCell ref="H4:H5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5" max="16383" man="1"/>
    <brk id="103" max="16383" man="1"/>
    <brk id="156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418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11" sqref="A11"/>
      <selection pane="bottomRight" activeCell="A4" sqref="A4"/>
    </sheetView>
  </sheetViews>
  <sheetFormatPr defaultRowHeight="11.25" x14ac:dyDescent="0.2"/>
  <cols>
    <col min="1" max="1" width="23.7109375" style="17" customWidth="1"/>
    <col min="2" max="2" width="7.7109375" style="17" customWidth="1"/>
    <col min="3" max="3" width="9.140625" style="17"/>
    <col min="4" max="4" width="8.28515625" style="17" customWidth="1"/>
    <col min="5" max="5" width="7.5703125" style="17" customWidth="1"/>
    <col min="6" max="6" width="7.7109375" style="17" customWidth="1"/>
    <col min="7" max="7" width="8.140625" style="17" customWidth="1"/>
    <col min="8" max="8" width="8.5703125" style="17" customWidth="1"/>
    <col min="9" max="9" width="9.140625" style="17"/>
    <col min="10" max="11" width="9" style="17" customWidth="1"/>
    <col min="12" max="12" width="7.5703125" style="17" customWidth="1"/>
    <col min="13" max="14" width="9" style="17" customWidth="1"/>
    <col min="15" max="15" width="7.5703125" style="17" customWidth="1"/>
    <col min="16" max="16" width="7.85546875" style="17" customWidth="1"/>
    <col min="17" max="17" width="8.5703125" style="17" customWidth="1"/>
    <col min="18" max="18" width="23.7109375" style="17" customWidth="1"/>
    <col min="19" max="16384" width="9.140625" style="17"/>
  </cols>
  <sheetData>
    <row r="1" spans="1:18" s="3" customFormat="1" ht="14.25" customHeight="1" x14ac:dyDescent="0.2">
      <c r="A1" s="874" t="s">
        <v>966</v>
      </c>
      <c r="B1" s="874"/>
      <c r="C1" s="874"/>
      <c r="D1" s="874"/>
      <c r="E1" s="874"/>
      <c r="F1" s="874"/>
      <c r="G1" s="874"/>
      <c r="H1" s="874"/>
      <c r="I1" s="874"/>
      <c r="J1" s="938" t="s">
        <v>965</v>
      </c>
      <c r="K1" s="938"/>
      <c r="L1" s="938"/>
      <c r="M1" s="938"/>
      <c r="N1" s="938"/>
      <c r="O1" s="938"/>
      <c r="P1" s="938"/>
      <c r="Q1" s="938"/>
      <c r="R1" s="280"/>
    </row>
    <row r="2" spans="1:18" ht="14.1" customHeight="1" x14ac:dyDescent="0.2">
      <c r="A2" s="940" t="s">
        <v>964</v>
      </c>
      <c r="B2" s="874"/>
      <c r="C2" s="874"/>
      <c r="D2" s="874"/>
      <c r="E2" s="874"/>
      <c r="F2" s="874"/>
      <c r="G2" s="874"/>
      <c r="H2" s="874"/>
      <c r="I2" s="874"/>
      <c r="J2" s="939" t="s">
        <v>963</v>
      </c>
      <c r="K2" s="938"/>
      <c r="L2" s="938"/>
      <c r="M2" s="938"/>
      <c r="N2" s="938"/>
      <c r="O2" s="938"/>
      <c r="P2" s="938"/>
      <c r="Q2" s="938"/>
      <c r="R2" s="938"/>
    </row>
    <row r="3" spans="1:18" ht="12" thickBot="1" x14ac:dyDescent="0.25">
      <c r="A3" s="161"/>
      <c r="R3" s="161"/>
    </row>
    <row r="4" spans="1:18" s="216" customFormat="1" ht="68.099999999999994" customHeight="1" x14ac:dyDescent="0.2">
      <c r="A4" s="279" t="s">
        <v>274</v>
      </c>
      <c r="B4" s="118" t="s">
        <v>495</v>
      </c>
      <c r="C4" s="118" t="s">
        <v>962</v>
      </c>
      <c r="D4" s="118" t="s">
        <v>961</v>
      </c>
      <c r="E4" s="118" t="s">
        <v>960</v>
      </c>
      <c r="F4" s="118" t="s">
        <v>959</v>
      </c>
      <c r="G4" s="118" t="s">
        <v>958</v>
      </c>
      <c r="H4" s="118" t="s">
        <v>957</v>
      </c>
      <c r="I4" s="117" t="s">
        <v>956</v>
      </c>
      <c r="J4" s="118" t="s">
        <v>955</v>
      </c>
      <c r="K4" s="118" t="s">
        <v>954</v>
      </c>
      <c r="L4" s="118" t="s">
        <v>953</v>
      </c>
      <c r="M4" s="118" t="s">
        <v>952</v>
      </c>
      <c r="N4" s="118" t="s">
        <v>951</v>
      </c>
      <c r="O4" s="118" t="s">
        <v>950</v>
      </c>
      <c r="P4" s="118" t="s">
        <v>949</v>
      </c>
      <c r="Q4" s="219" t="s">
        <v>948</v>
      </c>
      <c r="R4" s="274" t="s">
        <v>274</v>
      </c>
    </row>
    <row r="5" spans="1:18" ht="18.95" customHeight="1" x14ac:dyDescent="0.2">
      <c r="A5" s="145" t="s">
        <v>1</v>
      </c>
      <c r="B5" s="373">
        <f t="shared" ref="B5:B51" si="0">SUM(C5:Q5)</f>
        <v>1471750.0250000001</v>
      </c>
      <c r="C5" s="51">
        <v>58335.513748093363</v>
      </c>
      <c r="D5" s="51">
        <v>1058.8613053923202</v>
      </c>
      <c r="E5" s="51">
        <v>28664.117122039825</v>
      </c>
      <c r="F5" s="51">
        <v>420956.52204259136</v>
      </c>
      <c r="G5" s="51">
        <v>43676.320194885804</v>
      </c>
      <c r="H5" s="51">
        <v>85511.563878590896</v>
      </c>
      <c r="I5" s="51">
        <v>197807.66261583468</v>
      </c>
      <c r="J5" s="51">
        <v>24735.861666038127</v>
      </c>
      <c r="K5" s="51">
        <v>110160.7336662521</v>
      </c>
      <c r="L5" s="51">
        <v>29978.851423014959</v>
      </c>
      <c r="M5" s="51">
        <v>67138.510164324092</v>
      </c>
      <c r="N5" s="51">
        <v>69064.864079387859</v>
      </c>
      <c r="O5" s="51">
        <v>125437.49811233189</v>
      </c>
      <c r="P5" s="51">
        <v>157720.19953485744</v>
      </c>
      <c r="Q5" s="392">
        <v>51502.945446365258</v>
      </c>
      <c r="R5" s="271" t="s">
        <v>1</v>
      </c>
    </row>
    <row r="6" spans="1:18" ht="9.9499999999999993" customHeight="1" x14ac:dyDescent="0.2">
      <c r="A6" s="9" t="s">
        <v>210</v>
      </c>
      <c r="B6" s="373">
        <f t="shared" si="0"/>
        <v>1090808.2150000001</v>
      </c>
      <c r="C6" s="51">
        <v>23403.554620713847</v>
      </c>
      <c r="D6" s="51">
        <v>283.46699368221482</v>
      </c>
      <c r="E6" s="51">
        <v>26486.459308835147</v>
      </c>
      <c r="F6" s="51">
        <v>304744.10260476032</v>
      </c>
      <c r="G6" s="51">
        <v>34962.899654742119</v>
      </c>
      <c r="H6" s="51">
        <v>64771.273667777532</v>
      </c>
      <c r="I6" s="51">
        <v>152742.68075836968</v>
      </c>
      <c r="J6" s="51">
        <v>21357.468018232787</v>
      </c>
      <c r="K6" s="51">
        <v>85443.846436192835</v>
      </c>
      <c r="L6" s="51">
        <v>23008.834306228553</v>
      </c>
      <c r="M6" s="51">
        <v>53781.377877366198</v>
      </c>
      <c r="N6" s="51">
        <v>52038.267613395939</v>
      </c>
      <c r="O6" s="51">
        <v>91762.754161941193</v>
      </c>
      <c r="P6" s="51">
        <v>117364.27065762215</v>
      </c>
      <c r="Q6" s="392">
        <v>38656.958320139442</v>
      </c>
      <c r="R6" s="254" t="s">
        <v>210</v>
      </c>
    </row>
    <row r="7" spans="1:18" ht="9.9499999999999993" customHeight="1" x14ac:dyDescent="0.2">
      <c r="A7" s="9" t="s">
        <v>211</v>
      </c>
      <c r="B7" s="373">
        <f t="shared" si="0"/>
        <v>380941.80999999994</v>
      </c>
      <c r="C7" s="51">
        <v>34931.959127379516</v>
      </c>
      <c r="D7" s="51">
        <v>775.3943117101054</v>
      </c>
      <c r="E7" s="51">
        <v>2177.657813204678</v>
      </c>
      <c r="F7" s="51">
        <v>116212.41943783103</v>
      </c>
      <c r="G7" s="51">
        <v>8713.4205401436884</v>
      </c>
      <c r="H7" s="51">
        <v>20740.290210813364</v>
      </c>
      <c r="I7" s="51">
        <v>45064.981857464998</v>
      </c>
      <c r="J7" s="51">
        <v>3378.3936478053383</v>
      </c>
      <c r="K7" s="51">
        <v>24716.887230059256</v>
      </c>
      <c r="L7" s="51">
        <v>6970.0171167864073</v>
      </c>
      <c r="M7" s="51">
        <v>13357.132286957889</v>
      </c>
      <c r="N7" s="51">
        <v>17026.596465991923</v>
      </c>
      <c r="O7" s="51">
        <v>33674.743950390686</v>
      </c>
      <c r="P7" s="51">
        <v>40355.928877235303</v>
      </c>
      <c r="Q7" s="392">
        <v>12845.987126225811</v>
      </c>
      <c r="R7" s="254" t="s">
        <v>211</v>
      </c>
    </row>
    <row r="8" spans="1:18" ht="18.95" customHeight="1" x14ac:dyDescent="0.2">
      <c r="A8" s="9" t="s">
        <v>212</v>
      </c>
      <c r="B8" s="373">
        <f t="shared" si="0"/>
        <v>465043.6100000001</v>
      </c>
      <c r="C8" s="51">
        <v>7119.9670223039066</v>
      </c>
      <c r="D8" s="51">
        <v>112.87069019583411</v>
      </c>
      <c r="E8" s="51">
        <v>8842.6477433389409</v>
      </c>
      <c r="F8" s="51">
        <v>83648.16894181048</v>
      </c>
      <c r="G8" s="51">
        <v>12490.459274915374</v>
      </c>
      <c r="H8" s="51">
        <v>34785.457624550909</v>
      </c>
      <c r="I8" s="51">
        <v>83726.406502710102</v>
      </c>
      <c r="J8" s="51">
        <v>9071.0202406911303</v>
      </c>
      <c r="K8" s="51">
        <v>44869.302715303304</v>
      </c>
      <c r="L8" s="51">
        <v>16870.139139409799</v>
      </c>
      <c r="M8" s="51">
        <v>40713.752930243179</v>
      </c>
      <c r="N8" s="51">
        <v>24009.384959296411</v>
      </c>
      <c r="O8" s="51">
        <v>32808.194440014122</v>
      </c>
      <c r="P8" s="51">
        <v>43917.251791477167</v>
      </c>
      <c r="Q8" s="392">
        <v>22058.585983739329</v>
      </c>
      <c r="R8" s="254" t="s">
        <v>212</v>
      </c>
    </row>
    <row r="9" spans="1:18" ht="9.9499999999999993" customHeight="1" x14ac:dyDescent="0.2">
      <c r="A9" s="14" t="s">
        <v>177</v>
      </c>
      <c r="B9" s="169">
        <f t="shared" si="0"/>
        <v>1481.203931842253</v>
      </c>
      <c r="C9" s="371">
        <v>57.356421095258867</v>
      </c>
      <c r="D9" s="371">
        <v>0</v>
      </c>
      <c r="E9" s="371">
        <v>0</v>
      </c>
      <c r="F9" s="371">
        <v>236.1477433389405</v>
      </c>
      <c r="G9" s="371">
        <v>60</v>
      </c>
      <c r="H9" s="371">
        <v>165.82283056092041</v>
      </c>
      <c r="I9" s="371">
        <v>234.279135360206</v>
      </c>
      <c r="J9" s="371">
        <v>1.1507134550287625</v>
      </c>
      <c r="K9" s="371">
        <v>48.308561460345146</v>
      </c>
      <c r="L9" s="371">
        <v>0</v>
      </c>
      <c r="M9" s="371">
        <v>22.617122920690299</v>
      </c>
      <c r="N9" s="371">
        <v>97</v>
      </c>
      <c r="O9" s="371">
        <v>314.50713455028762</v>
      </c>
      <c r="P9" s="371">
        <v>221.60285382011506</v>
      </c>
      <c r="Q9" s="391">
        <v>22.411415280460201</v>
      </c>
      <c r="R9" s="249" t="s">
        <v>177</v>
      </c>
    </row>
    <row r="10" spans="1:18" ht="9.9499999999999993" customHeight="1" x14ac:dyDescent="0.2">
      <c r="A10" s="14" t="s">
        <v>178</v>
      </c>
      <c r="B10" s="169">
        <f t="shared" si="0"/>
        <v>32509.0667563807</v>
      </c>
      <c r="C10" s="371">
        <v>372.3391818785953</v>
      </c>
      <c r="D10" s="371">
        <v>0</v>
      </c>
      <c r="E10" s="371">
        <v>11.356421095258863</v>
      </c>
      <c r="F10" s="371">
        <v>7138.6031915976164</v>
      </c>
      <c r="G10" s="371">
        <v>963</v>
      </c>
      <c r="H10" s="371">
        <v>3914.7907407638154</v>
      </c>
      <c r="I10" s="371">
        <v>6795.3954330986653</v>
      </c>
      <c r="J10" s="371">
        <v>390.03062041825018</v>
      </c>
      <c r="K10" s="371">
        <v>1191.8932881648079</v>
      </c>
      <c r="L10" s="371">
        <v>178.41854983074782</v>
      </c>
      <c r="M10" s="371">
        <v>4398.6647074948605</v>
      </c>
      <c r="N10" s="371">
        <v>1357</v>
      </c>
      <c r="O10" s="371">
        <v>2971.2098720744293</v>
      </c>
      <c r="P10" s="371">
        <v>2366.8920938466972</v>
      </c>
      <c r="Q10" s="391">
        <v>459.47265611696054</v>
      </c>
      <c r="R10" s="249" t="s">
        <v>178</v>
      </c>
    </row>
    <row r="11" spans="1:18" ht="9.9499999999999993" customHeight="1" x14ac:dyDescent="0.2">
      <c r="A11" s="14" t="s">
        <v>179</v>
      </c>
      <c r="B11" s="169">
        <f t="shared" si="0"/>
        <v>31276.128272277943</v>
      </c>
      <c r="C11" s="371">
        <v>181.75564949224349</v>
      </c>
      <c r="D11" s="371">
        <v>0</v>
      </c>
      <c r="E11" s="371">
        <v>1.1507134550287625</v>
      </c>
      <c r="F11" s="371">
        <v>2465.096638527195</v>
      </c>
      <c r="G11" s="371">
        <v>3307</v>
      </c>
      <c r="H11" s="371">
        <v>2152.9586934355075</v>
      </c>
      <c r="I11" s="371">
        <v>5312.6546341868625</v>
      </c>
      <c r="J11" s="371">
        <v>547.79637457686954</v>
      </c>
      <c r="K11" s="371">
        <v>3218.3261070961312</v>
      </c>
      <c r="L11" s="371">
        <v>3462.0499418520135</v>
      </c>
      <c r="M11" s="371">
        <v>4714.550861109381</v>
      </c>
      <c r="N11" s="371">
        <v>475</v>
      </c>
      <c r="O11" s="371">
        <v>1425.5356727514381</v>
      </c>
      <c r="P11" s="371">
        <v>1752.3035091271572</v>
      </c>
      <c r="Q11" s="391">
        <v>2259.94947666812</v>
      </c>
      <c r="R11" s="249" t="s">
        <v>179</v>
      </c>
    </row>
    <row r="12" spans="1:18" ht="9.9499999999999993" customHeight="1" x14ac:dyDescent="0.2">
      <c r="A12" s="14" t="s">
        <v>180</v>
      </c>
      <c r="B12" s="169">
        <f t="shared" si="0"/>
        <v>5550.5080538076554</v>
      </c>
      <c r="C12" s="371">
        <v>216.41854983074782</v>
      </c>
      <c r="D12" s="371">
        <v>0</v>
      </c>
      <c r="E12" s="371">
        <v>6.3014269100575255</v>
      </c>
      <c r="F12" s="371">
        <v>1215.105242456337</v>
      </c>
      <c r="G12" s="371">
        <v>300.10285382011506</v>
      </c>
      <c r="H12" s="371">
        <v>195.74346260876789</v>
      </c>
      <c r="I12" s="371">
        <v>801.0145755196977</v>
      </c>
      <c r="J12" s="371">
        <v>0.5</v>
      </c>
      <c r="K12" s="371">
        <v>346.42776659813512</v>
      </c>
      <c r="L12" s="371">
        <v>0</v>
      </c>
      <c r="M12" s="371">
        <v>770.4949476668121</v>
      </c>
      <c r="N12" s="371">
        <v>255</v>
      </c>
      <c r="O12" s="371">
        <v>686.11712292069035</v>
      </c>
      <c r="P12" s="371">
        <v>696</v>
      </c>
      <c r="Q12" s="391">
        <v>61.282105476294312</v>
      </c>
      <c r="R12" s="249" t="s">
        <v>180</v>
      </c>
    </row>
    <row r="13" spans="1:18" ht="9.9499999999999993" customHeight="1" x14ac:dyDescent="0.2">
      <c r="A13" s="14" t="s">
        <v>181</v>
      </c>
      <c r="B13" s="169">
        <f t="shared" si="0"/>
        <v>30279.066725022327</v>
      </c>
      <c r="C13" s="371">
        <v>71.947088031898318</v>
      </c>
      <c r="D13" s="371">
        <v>0</v>
      </c>
      <c r="E13" s="371">
        <v>3.2535672751438125</v>
      </c>
      <c r="F13" s="371">
        <v>4283.1914698980327</v>
      </c>
      <c r="G13" s="371">
        <v>52.650713455028765</v>
      </c>
      <c r="H13" s="371">
        <v>3348.9830672024591</v>
      </c>
      <c r="I13" s="371">
        <v>5719.4501208647434</v>
      </c>
      <c r="J13" s="371">
        <v>279.38704151350902</v>
      </c>
      <c r="K13" s="371">
        <v>4140.4482823500093</v>
      </c>
      <c r="L13" s="371">
        <v>401.21284219051773</v>
      </c>
      <c r="M13" s="371">
        <v>2254.4628578697066</v>
      </c>
      <c r="N13" s="371">
        <v>1283.5</v>
      </c>
      <c r="O13" s="371">
        <v>2421.8799069632214</v>
      </c>
      <c r="P13" s="371">
        <v>3272.4042807301726</v>
      </c>
      <c r="Q13" s="391">
        <v>2746.2954866778809</v>
      </c>
      <c r="R13" s="249" t="s">
        <v>181</v>
      </c>
    </row>
    <row r="14" spans="1:18" ht="9.9499999999999993" customHeight="1" x14ac:dyDescent="0.2">
      <c r="A14" s="14" t="s">
        <v>182</v>
      </c>
      <c r="B14" s="169">
        <f t="shared" si="0"/>
        <v>38647.563173426366</v>
      </c>
      <c r="C14" s="371">
        <v>401.00208221709966</v>
      </c>
      <c r="D14" s="371">
        <v>0</v>
      </c>
      <c r="E14" s="371">
        <v>23.562128735488962</v>
      </c>
      <c r="F14" s="371">
        <v>13457.029763877639</v>
      </c>
      <c r="G14" s="371">
        <v>265.5</v>
      </c>
      <c r="H14" s="371">
        <v>1932.8273014142421</v>
      </c>
      <c r="I14" s="371">
        <v>7427.4331880672025</v>
      </c>
      <c r="J14" s="371">
        <v>419.97562623304884</v>
      </c>
      <c r="K14" s="371">
        <v>3282.2253354931154</v>
      </c>
      <c r="L14" s="371">
        <v>55.863555645546484</v>
      </c>
      <c r="M14" s="371">
        <v>2818.0116054036093</v>
      </c>
      <c r="N14" s="371">
        <v>416.90428073017256</v>
      </c>
      <c r="O14" s="371">
        <v>3062.8870415135088</v>
      </c>
      <c r="P14" s="371">
        <v>4585.8564210952591</v>
      </c>
      <c r="Q14" s="391">
        <v>498.48484300043617</v>
      </c>
      <c r="R14" s="249" t="s">
        <v>182</v>
      </c>
    </row>
    <row r="15" spans="1:18" ht="9.9499999999999993" customHeight="1" x14ac:dyDescent="0.2">
      <c r="A15" s="14" t="s">
        <v>183</v>
      </c>
      <c r="B15" s="169">
        <f t="shared" si="0"/>
        <v>20438.418856249868</v>
      </c>
      <c r="C15" s="371">
        <v>38.801426910057522</v>
      </c>
      <c r="D15" s="371">
        <v>0</v>
      </c>
      <c r="E15" s="371">
        <v>8324</v>
      </c>
      <c r="F15" s="371">
        <v>3455.5092167673874</v>
      </c>
      <c r="G15" s="371">
        <v>1226</v>
      </c>
      <c r="H15" s="371">
        <v>2016.8299651112079</v>
      </c>
      <c r="I15" s="371">
        <v>453.62336957198931</v>
      </c>
      <c r="J15" s="371">
        <v>650.95927491537395</v>
      </c>
      <c r="K15" s="371">
        <v>707.0428073017257</v>
      </c>
      <c r="L15" s="371">
        <v>12</v>
      </c>
      <c r="M15" s="371">
        <v>1456.5763978360642</v>
      </c>
      <c r="N15" s="371">
        <v>292</v>
      </c>
      <c r="O15" s="371">
        <v>909.10998837040268</v>
      </c>
      <c r="P15" s="371">
        <v>852.5</v>
      </c>
      <c r="Q15" s="391">
        <v>43.466409465661542</v>
      </c>
      <c r="R15" s="249" t="s">
        <v>183</v>
      </c>
    </row>
    <row r="16" spans="1:18" ht="9.9499999999999993" customHeight="1" x14ac:dyDescent="0.2">
      <c r="A16" s="14" t="s">
        <v>184</v>
      </c>
      <c r="B16" s="169">
        <f t="shared" si="0"/>
        <v>8351.195021493988</v>
      </c>
      <c r="C16" s="371">
        <v>164.72919350819262</v>
      </c>
      <c r="D16" s="371">
        <v>0</v>
      </c>
      <c r="E16" s="371">
        <v>0</v>
      </c>
      <c r="F16" s="371">
        <v>4097.9512524660977</v>
      </c>
      <c r="G16" s="371">
        <v>187</v>
      </c>
      <c r="H16" s="371">
        <v>51.172117105891637</v>
      </c>
      <c r="I16" s="371">
        <v>551.18758052457792</v>
      </c>
      <c r="J16" s="371">
        <v>54.767836375719064</v>
      </c>
      <c r="K16" s="371">
        <v>475.10998837040268</v>
      </c>
      <c r="L16" s="371">
        <v>27</v>
      </c>
      <c r="M16" s="371">
        <v>302.59066693663948</v>
      </c>
      <c r="N16" s="371">
        <v>239.5</v>
      </c>
      <c r="O16" s="371">
        <v>728.46640946566151</v>
      </c>
      <c r="P16" s="371">
        <v>1318.0549941852014</v>
      </c>
      <c r="Q16" s="391">
        <v>153.66498255560401</v>
      </c>
      <c r="R16" s="249" t="s">
        <v>184</v>
      </c>
    </row>
    <row r="17" spans="1:18" ht="9.9499999999999993" customHeight="1" x14ac:dyDescent="0.2">
      <c r="A17" s="14" t="s">
        <v>185</v>
      </c>
      <c r="B17" s="169">
        <f t="shared" si="0"/>
        <v>64413.674787967531</v>
      </c>
      <c r="C17" s="371">
        <v>1072.097801486927</v>
      </c>
      <c r="D17" s="371">
        <v>0.5</v>
      </c>
      <c r="E17" s="371">
        <v>31.71997674080535</v>
      </c>
      <c r="F17" s="371">
        <v>8829.6659331713508</v>
      </c>
      <c r="G17" s="371">
        <v>2452.5</v>
      </c>
      <c r="H17" s="371">
        <v>6500.0912797748842</v>
      </c>
      <c r="I17" s="371">
        <v>17825.302746661684</v>
      </c>
      <c r="J17" s="371">
        <v>1678.2577317093433</v>
      </c>
      <c r="K17" s="371">
        <v>5652.7113728116628</v>
      </c>
      <c r="L17" s="371">
        <v>4472.1804459742907</v>
      </c>
      <c r="M17" s="371">
        <v>6484.5565262808132</v>
      </c>
      <c r="N17" s="371">
        <v>2208.7749709260065</v>
      </c>
      <c r="O17" s="371">
        <v>2697.9512524660977</v>
      </c>
      <c r="P17" s="371">
        <v>3147.959274915374</v>
      </c>
      <c r="Q17" s="391">
        <v>1359.4054750482837</v>
      </c>
      <c r="R17" s="249" t="s">
        <v>185</v>
      </c>
    </row>
    <row r="18" spans="1:18" ht="9.9499999999999993" customHeight="1" x14ac:dyDescent="0.2">
      <c r="A18" s="14" t="s">
        <v>186</v>
      </c>
      <c r="B18" s="169">
        <f t="shared" si="0"/>
        <v>10146.474156854194</v>
      </c>
      <c r="C18" s="371">
        <v>396.45214036508628</v>
      </c>
      <c r="D18" s="371">
        <v>0</v>
      </c>
      <c r="E18" s="371">
        <v>0</v>
      </c>
      <c r="F18" s="371">
        <v>1778.1233695719893</v>
      </c>
      <c r="G18" s="371">
        <v>2128</v>
      </c>
      <c r="H18" s="371">
        <v>355.37277241293378</v>
      </c>
      <c r="I18" s="371">
        <v>679.35256308018188</v>
      </c>
      <c r="J18" s="371">
        <v>631.15071345502872</v>
      </c>
      <c r="K18" s="371">
        <v>1247.7363280584802</v>
      </c>
      <c r="L18" s="371">
        <v>20.554994185201338</v>
      </c>
      <c r="M18" s="371">
        <v>197.02348586796253</v>
      </c>
      <c r="N18" s="371">
        <v>310</v>
      </c>
      <c r="O18" s="371">
        <v>942.96640946566151</v>
      </c>
      <c r="P18" s="371">
        <v>823.95214036508628</v>
      </c>
      <c r="Q18" s="391">
        <v>635.78924002658198</v>
      </c>
      <c r="R18" s="249" t="s">
        <v>186</v>
      </c>
    </row>
    <row r="19" spans="1:18" ht="9.9499999999999993" customHeight="1" x14ac:dyDescent="0.2">
      <c r="A19" s="14" t="s">
        <v>187</v>
      </c>
      <c r="B19" s="169">
        <f t="shared" si="0"/>
        <v>48168.351219134835</v>
      </c>
      <c r="C19" s="371">
        <v>2810.1813338732791</v>
      </c>
      <c r="D19" s="371">
        <v>11.712842190517724</v>
      </c>
      <c r="E19" s="371">
        <v>11.760701825431438</v>
      </c>
      <c r="F19" s="371">
        <v>9964.550279629515</v>
      </c>
      <c r="G19" s="371">
        <v>436.5</v>
      </c>
      <c r="H19" s="371">
        <v>4492.495254085934</v>
      </c>
      <c r="I19" s="371">
        <v>9554.2586823250895</v>
      </c>
      <c r="J19" s="371">
        <v>455.92776659813512</v>
      </c>
      <c r="K19" s="371">
        <v>6579.701849625153</v>
      </c>
      <c r="L19" s="371">
        <v>1872.3085614603451</v>
      </c>
      <c r="M19" s="371">
        <v>1991.7306942454261</v>
      </c>
      <c r="N19" s="371">
        <v>409.65071345502878</v>
      </c>
      <c r="O19" s="371">
        <v>3718.8941760637967</v>
      </c>
      <c r="P19" s="371">
        <v>2151.1171229206902</v>
      </c>
      <c r="Q19" s="391">
        <v>3707.5612408365005</v>
      </c>
      <c r="R19" s="249" t="s">
        <v>187</v>
      </c>
    </row>
    <row r="20" spans="1:18" ht="9.9499999999999993" customHeight="1" x14ac:dyDescent="0.2">
      <c r="A20" s="14" t="s">
        <v>188</v>
      </c>
      <c r="B20" s="169">
        <f t="shared" si="0"/>
        <v>11443.957255415033</v>
      </c>
      <c r="C20" s="371">
        <v>101.35642109525887</v>
      </c>
      <c r="D20" s="371">
        <v>75</v>
      </c>
      <c r="E20" s="371">
        <v>30.5</v>
      </c>
      <c r="F20" s="371">
        <v>4645.1878869437005</v>
      </c>
      <c r="G20" s="371">
        <v>0</v>
      </c>
      <c r="H20" s="371">
        <v>324.82194266193176</v>
      </c>
      <c r="I20" s="371">
        <v>2178.9988370402675</v>
      </c>
      <c r="J20" s="371">
        <v>130.53567275143814</v>
      </c>
      <c r="K20" s="371">
        <v>607.15190777313978</v>
      </c>
      <c r="L20" s="371">
        <v>0.5</v>
      </c>
      <c r="M20" s="371">
        <v>777.59899580503816</v>
      </c>
      <c r="N20" s="371">
        <v>293</v>
      </c>
      <c r="O20" s="371">
        <v>1237.3177782277323</v>
      </c>
      <c r="P20" s="371">
        <v>935.56212873548895</v>
      </c>
      <c r="Q20" s="391">
        <v>106.42568438103545</v>
      </c>
      <c r="R20" s="249" t="s">
        <v>188</v>
      </c>
    </row>
    <row r="21" spans="1:18" ht="9.9499999999999993" customHeight="1" x14ac:dyDescent="0.2">
      <c r="A21" s="14" t="s">
        <v>189</v>
      </c>
      <c r="B21" s="169">
        <f t="shared" si="0"/>
        <v>65367.935057940318</v>
      </c>
      <c r="C21" s="371">
        <v>180.17211710589163</v>
      </c>
      <c r="D21" s="371">
        <v>0</v>
      </c>
      <c r="E21" s="371">
        <v>337.70570764023012</v>
      </c>
      <c r="F21" s="371">
        <v>5545.0345097917052</v>
      </c>
      <c r="G21" s="371">
        <v>0</v>
      </c>
      <c r="H21" s="371">
        <v>2945.7315821444145</v>
      </c>
      <c r="I21" s="371">
        <v>6410.4551731979318</v>
      </c>
      <c r="J21" s="371">
        <v>1065.4349011484228</v>
      </c>
      <c r="K21" s="371">
        <v>7546.1102947895251</v>
      </c>
      <c r="L21" s="371">
        <v>1247.9134974975598</v>
      </c>
      <c r="M21" s="371">
        <v>5834.9399848399889</v>
      </c>
      <c r="N21" s="371">
        <v>10724.650713455028</v>
      </c>
      <c r="O21" s="371">
        <v>4185.1120705875028</v>
      </c>
      <c r="P21" s="371">
        <v>17920.85850331236</v>
      </c>
      <c r="Q21" s="391">
        <v>1423.8160024297551</v>
      </c>
      <c r="R21" s="249" t="s">
        <v>189</v>
      </c>
    </row>
    <row r="22" spans="1:18" ht="9.9499999999999993" customHeight="1" x14ac:dyDescent="0.2">
      <c r="A22" s="14" t="s">
        <v>190</v>
      </c>
      <c r="B22" s="169">
        <f t="shared" si="0"/>
        <v>1545.5297325192616</v>
      </c>
      <c r="C22" s="371">
        <v>52.815696010632777</v>
      </c>
      <c r="D22" s="371">
        <v>0</v>
      </c>
      <c r="E22" s="371">
        <v>0</v>
      </c>
      <c r="F22" s="371">
        <v>380.45630479928559</v>
      </c>
      <c r="G22" s="371">
        <v>85.404280730172573</v>
      </c>
      <c r="H22" s="371">
        <v>1</v>
      </c>
      <c r="I22" s="371">
        <v>124.50208221709966</v>
      </c>
      <c r="J22" s="371">
        <v>0</v>
      </c>
      <c r="K22" s="371">
        <v>142.48781311652442</v>
      </c>
      <c r="L22" s="371">
        <v>5</v>
      </c>
      <c r="M22" s="371">
        <v>67.705707640230102</v>
      </c>
      <c r="N22" s="371">
        <v>123.5</v>
      </c>
      <c r="O22" s="371">
        <v>325.60285382011506</v>
      </c>
      <c r="P22" s="371">
        <v>218.65071345502875</v>
      </c>
      <c r="Q22" s="391">
        <v>18.404280730172573</v>
      </c>
      <c r="R22" s="249" t="s">
        <v>190</v>
      </c>
    </row>
    <row r="23" spans="1:18" ht="9.9499999999999993" customHeight="1" x14ac:dyDescent="0.2">
      <c r="A23" s="14" t="s">
        <v>191</v>
      </c>
      <c r="B23" s="169">
        <f t="shared" si="0"/>
        <v>64509.543671006999</v>
      </c>
      <c r="C23" s="371">
        <v>408.70778985732977</v>
      </c>
      <c r="D23" s="371">
        <v>11.5</v>
      </c>
      <c r="E23" s="371">
        <v>32.535672751438128</v>
      </c>
      <c r="F23" s="371">
        <v>9654.6085503499271</v>
      </c>
      <c r="G23" s="371">
        <v>557</v>
      </c>
      <c r="H23" s="371">
        <v>3458.4851494195582</v>
      </c>
      <c r="I23" s="371">
        <v>12525.626433763215</v>
      </c>
      <c r="J23" s="371">
        <v>2318.1825281913898</v>
      </c>
      <c r="K23" s="371">
        <v>5581.1899691607996</v>
      </c>
      <c r="L23" s="371">
        <v>4054.6703413079144</v>
      </c>
      <c r="M23" s="371">
        <v>6919.7227031545281</v>
      </c>
      <c r="N23" s="371">
        <v>4692.404280730173</v>
      </c>
      <c r="O23" s="371">
        <v>4338.8840713974205</v>
      </c>
      <c r="P23" s="371">
        <v>2040.1599302224161</v>
      </c>
      <c r="Q23" s="391">
        <v>7915.8662507008903</v>
      </c>
      <c r="R23" s="249" t="s">
        <v>191</v>
      </c>
    </row>
    <row r="24" spans="1:18" ht="9.9499999999999993" customHeight="1" x14ac:dyDescent="0.2">
      <c r="A24" s="14" t="s">
        <v>200</v>
      </c>
      <c r="B24" s="169">
        <f t="shared" si="0"/>
        <v>4990.8671385998796</v>
      </c>
      <c r="C24" s="371">
        <v>489.97562623304884</v>
      </c>
      <c r="D24" s="371">
        <v>14.157848005316389</v>
      </c>
      <c r="E24" s="371">
        <v>0</v>
      </c>
      <c r="F24" s="371">
        <v>839.45125246609769</v>
      </c>
      <c r="G24" s="371">
        <v>0</v>
      </c>
      <c r="H24" s="371">
        <v>76.28924002658195</v>
      </c>
      <c r="I24" s="371">
        <v>1706.4604692334851</v>
      </c>
      <c r="J24" s="371">
        <v>14</v>
      </c>
      <c r="K24" s="371">
        <v>1270.4349011484228</v>
      </c>
      <c r="L24" s="371">
        <v>7.8085614603451496</v>
      </c>
      <c r="M24" s="371">
        <v>81.028538201150496</v>
      </c>
      <c r="N24" s="371">
        <v>107</v>
      </c>
      <c r="O24" s="371">
        <v>342.50713455028762</v>
      </c>
      <c r="P24" s="371">
        <v>19.5</v>
      </c>
      <c r="Q24" s="391">
        <v>22.253567275143812</v>
      </c>
      <c r="R24" s="249" t="s">
        <v>200</v>
      </c>
    </row>
    <row r="25" spans="1:18" ht="9.9499999999999993" customHeight="1" x14ac:dyDescent="0.2">
      <c r="A25" s="14" t="s">
        <v>192</v>
      </c>
      <c r="B25" s="169">
        <f t="shared" si="0"/>
        <v>25924.126190060848</v>
      </c>
      <c r="C25" s="371">
        <v>103.85850331235852</v>
      </c>
      <c r="D25" s="371">
        <v>0</v>
      </c>
      <c r="E25" s="371">
        <v>28.801426910057526</v>
      </c>
      <c r="F25" s="371">
        <v>5662.4563361576638</v>
      </c>
      <c r="G25" s="371">
        <v>469.8014269100575</v>
      </c>
      <c r="H25" s="371">
        <v>2852.0422258218596</v>
      </c>
      <c r="I25" s="371">
        <v>5426.4114779972169</v>
      </c>
      <c r="J25" s="371">
        <v>432.96343934957321</v>
      </c>
      <c r="K25" s="371">
        <v>2831.9961419849233</v>
      </c>
      <c r="L25" s="371">
        <v>1052.6578480053163</v>
      </c>
      <c r="M25" s="371">
        <v>1621.4771269702824</v>
      </c>
      <c r="N25" s="371">
        <v>724.5</v>
      </c>
      <c r="O25" s="371">
        <v>2499.2455448258675</v>
      </c>
      <c r="P25" s="371">
        <v>1593.8778247461219</v>
      </c>
      <c r="Q25" s="391">
        <v>624.0368670695492</v>
      </c>
      <c r="R25" s="249" t="s">
        <v>192</v>
      </c>
    </row>
    <row r="26" spans="1:18" ht="18.95" customHeight="1" x14ac:dyDescent="0.2">
      <c r="A26" s="9" t="s">
        <v>213</v>
      </c>
      <c r="B26" s="373">
        <f t="shared" si="0"/>
        <v>43367.071641931929</v>
      </c>
      <c r="C26" s="51">
        <v>3998.2009371230793</v>
      </c>
      <c r="D26" s="51">
        <v>0</v>
      </c>
      <c r="E26" s="51">
        <v>28.5</v>
      </c>
      <c r="F26" s="51">
        <v>12874.935222612618</v>
      </c>
      <c r="G26" s="51">
        <v>754.42976244165925</v>
      </c>
      <c r="H26" s="51">
        <v>1778.6304782631496</v>
      </c>
      <c r="I26" s="51">
        <v>6480.9579102207772</v>
      </c>
      <c r="J26" s="51">
        <v>381.58746499554252</v>
      </c>
      <c r="K26" s="51">
        <v>3100.0601300540143</v>
      </c>
      <c r="L26" s="51">
        <v>454.57890660233886</v>
      </c>
      <c r="M26" s="51">
        <v>3103.4285452829199</v>
      </c>
      <c r="N26" s="51">
        <v>1513.5</v>
      </c>
      <c r="O26" s="51">
        <v>3333.8068467145631</v>
      </c>
      <c r="P26" s="51">
        <v>4287.2980670197703</v>
      </c>
      <c r="Q26" s="392">
        <v>1277.1573706014997</v>
      </c>
      <c r="R26" s="254" t="s">
        <v>213</v>
      </c>
    </row>
    <row r="27" spans="1:18" ht="9.9499999999999993" customHeight="1" x14ac:dyDescent="0.2">
      <c r="A27" s="14" t="s">
        <v>4</v>
      </c>
      <c r="B27" s="169">
        <f t="shared" si="0"/>
        <v>7308.8840935549852</v>
      </c>
      <c r="C27" s="371">
        <v>2105.2805076301852</v>
      </c>
      <c r="D27" s="371">
        <v>0</v>
      </c>
      <c r="E27" s="371">
        <v>0</v>
      </c>
      <c r="F27" s="371">
        <v>2012.8855320153129</v>
      </c>
      <c r="G27" s="371">
        <v>74.429762441659236</v>
      </c>
      <c r="H27" s="371">
        <v>178.66659289947034</v>
      </c>
      <c r="I27" s="371">
        <v>874.02545387802195</v>
      </c>
      <c r="J27" s="371">
        <v>17.333296449735172</v>
      </c>
      <c r="K27" s="371">
        <v>312.57890660233886</v>
      </c>
      <c r="L27" s="371">
        <v>104</v>
      </c>
      <c r="M27" s="371">
        <v>136.39464366248885</v>
      </c>
      <c r="N27" s="371">
        <v>231.5</v>
      </c>
      <c r="O27" s="371">
        <v>572.57890660233886</v>
      </c>
      <c r="P27" s="371">
        <v>575.99122030520743</v>
      </c>
      <c r="Q27" s="391">
        <v>113.21927106822592</v>
      </c>
      <c r="R27" s="249" t="s">
        <v>4</v>
      </c>
    </row>
    <row r="28" spans="1:18" ht="9.9499999999999993" customHeight="1" x14ac:dyDescent="0.2">
      <c r="A28" s="14" t="s">
        <v>5</v>
      </c>
      <c r="B28" s="169">
        <f t="shared" si="0"/>
        <v>1370.8680832765217</v>
      </c>
      <c r="C28" s="371">
        <v>565.86830457811106</v>
      </c>
      <c r="D28" s="371">
        <v>0</v>
      </c>
      <c r="E28" s="371">
        <v>0</v>
      </c>
      <c r="F28" s="371">
        <v>323.56134721275367</v>
      </c>
      <c r="G28" s="371">
        <v>9</v>
      </c>
      <c r="H28" s="371">
        <v>1.1228050763018511</v>
      </c>
      <c r="I28" s="371">
        <v>127.86830457811106</v>
      </c>
      <c r="J28" s="371">
        <v>1</v>
      </c>
      <c r="K28" s="371">
        <v>30.333296449735172</v>
      </c>
      <c r="L28" s="371">
        <v>4.5</v>
      </c>
      <c r="M28" s="371">
        <v>3.1228050763018511</v>
      </c>
      <c r="N28" s="371">
        <v>76</v>
      </c>
      <c r="O28" s="371">
        <v>142.74561015260369</v>
      </c>
      <c r="P28" s="371">
        <v>80.122805076301844</v>
      </c>
      <c r="Q28" s="391">
        <v>5.6228050763018516</v>
      </c>
      <c r="R28" s="249" t="s">
        <v>5</v>
      </c>
    </row>
    <row r="29" spans="1:18" ht="9.9499999999999993" customHeight="1" x14ac:dyDescent="0.2">
      <c r="A29" s="14" t="s">
        <v>6</v>
      </c>
      <c r="B29" s="169">
        <f t="shared" si="0"/>
        <v>34687.319465100423</v>
      </c>
      <c r="C29" s="371">
        <v>1327.0521249147832</v>
      </c>
      <c r="D29" s="371">
        <v>0</v>
      </c>
      <c r="E29" s="371">
        <v>28.5</v>
      </c>
      <c r="F29" s="371">
        <v>10538.48834338455</v>
      </c>
      <c r="G29" s="371">
        <v>671</v>
      </c>
      <c r="H29" s="371">
        <v>1598.8410802873773</v>
      </c>
      <c r="I29" s="371">
        <v>5479.0641517646445</v>
      </c>
      <c r="J29" s="371">
        <v>363.25416854580732</v>
      </c>
      <c r="K29" s="371">
        <v>2757.1479270019404</v>
      </c>
      <c r="L29" s="371">
        <v>346.07890660233886</v>
      </c>
      <c r="M29" s="371">
        <v>2963.9110965441291</v>
      </c>
      <c r="N29" s="371">
        <v>1206</v>
      </c>
      <c r="O29" s="371">
        <v>2618.4823299596205</v>
      </c>
      <c r="P29" s="371">
        <v>3631.1840416382611</v>
      </c>
      <c r="Q29" s="391">
        <v>1158.315294456972</v>
      </c>
      <c r="R29" s="249" t="s">
        <v>6</v>
      </c>
    </row>
    <row r="30" spans="1:18" ht="18.95" customHeight="1" x14ac:dyDescent="0.2">
      <c r="A30" s="9" t="s">
        <v>214</v>
      </c>
      <c r="B30" s="373">
        <f t="shared" si="0"/>
        <v>36539.565258272589</v>
      </c>
      <c r="C30" s="51">
        <v>3832.1663715978812</v>
      </c>
      <c r="D30" s="51">
        <v>327.01744873879068</v>
      </c>
      <c r="E30" s="51">
        <v>283.5</v>
      </c>
      <c r="F30" s="51">
        <v>11053.797403115004</v>
      </c>
      <c r="G30" s="51">
        <v>1007.4736609156222</v>
      </c>
      <c r="H30" s="51">
        <v>3103.8329644973519</v>
      </c>
      <c r="I30" s="51">
        <v>3443.1644905343751</v>
      </c>
      <c r="J30" s="51">
        <v>188.5262284335833</v>
      </c>
      <c r="K30" s="51">
        <v>2292.096244690335</v>
      </c>
      <c r="L30" s="51">
        <v>418.71049137343334</v>
      </c>
      <c r="M30" s="51">
        <v>581.55223556557758</v>
      </c>
      <c r="N30" s="51">
        <v>1621.5</v>
      </c>
      <c r="O30" s="51">
        <v>3446.008669043998</v>
      </c>
      <c r="P30" s="51">
        <v>3977.1929319838482</v>
      </c>
      <c r="Q30" s="392">
        <v>963.02611778278879</v>
      </c>
      <c r="R30" s="254" t="s">
        <v>214</v>
      </c>
    </row>
    <row r="31" spans="1:18" ht="11.1" customHeight="1" x14ac:dyDescent="0.2">
      <c r="A31" s="14" t="s">
        <v>7</v>
      </c>
      <c r="B31" s="169">
        <f t="shared" si="0"/>
        <v>2827.1577025538836</v>
      </c>
      <c r="C31" s="371">
        <v>644.5701269075463</v>
      </c>
      <c r="D31" s="371">
        <v>18.850855839320364</v>
      </c>
      <c r="E31" s="371">
        <v>0</v>
      </c>
      <c r="F31" s="371">
        <v>1039.9736609156223</v>
      </c>
      <c r="G31" s="371">
        <v>54</v>
      </c>
      <c r="H31" s="371">
        <v>12.5</v>
      </c>
      <c r="I31" s="371">
        <v>397.70171167864072</v>
      </c>
      <c r="J31" s="371">
        <v>0</v>
      </c>
      <c r="K31" s="371">
        <v>46</v>
      </c>
      <c r="L31" s="371">
        <v>10</v>
      </c>
      <c r="M31" s="371">
        <v>8.4824406104148089</v>
      </c>
      <c r="N31" s="371">
        <v>152.5</v>
      </c>
      <c r="O31" s="371">
        <v>270.5</v>
      </c>
      <c r="P31" s="371">
        <v>134.24561015260369</v>
      </c>
      <c r="Q31" s="391">
        <v>37.833296449735172</v>
      </c>
      <c r="R31" s="249" t="s">
        <v>7</v>
      </c>
    </row>
    <row r="32" spans="1:18" ht="9.9499999999999993" customHeight="1" x14ac:dyDescent="0.2">
      <c r="A32" s="14" t="s">
        <v>8</v>
      </c>
      <c r="B32" s="169">
        <f t="shared" si="0"/>
        <v>27089.180279511249</v>
      </c>
      <c r="C32" s="371">
        <v>1699.7016010278462</v>
      </c>
      <c r="D32" s="371">
        <v>231.49122030520741</v>
      </c>
      <c r="E32" s="371">
        <v>283.5</v>
      </c>
      <c r="F32" s="371">
        <v>7738.7625056374218</v>
      </c>
      <c r="G32" s="371">
        <v>808.5</v>
      </c>
      <c r="H32" s="371">
        <v>3031.9733289632386</v>
      </c>
      <c r="I32" s="371">
        <v>2720.0945849284176</v>
      </c>
      <c r="J32" s="371">
        <v>155.03500812837589</v>
      </c>
      <c r="K32" s="371">
        <v>1970.0173380879962</v>
      </c>
      <c r="L32" s="371">
        <v>362.21049137343334</v>
      </c>
      <c r="M32" s="371">
        <v>523.75405789501281</v>
      </c>
      <c r="N32" s="371">
        <v>1080.5</v>
      </c>
      <c r="O32" s="371">
        <v>2436.8946436624888</v>
      </c>
      <c r="P32" s="371">
        <v>3206.0964659919241</v>
      </c>
      <c r="Q32" s="391">
        <v>840.64903350988516</v>
      </c>
      <c r="R32" s="249" t="s">
        <v>8</v>
      </c>
    </row>
    <row r="33" spans="1:18" ht="9.9499999999999993" customHeight="1" x14ac:dyDescent="0.2">
      <c r="A33" s="14" t="s">
        <v>9</v>
      </c>
      <c r="B33" s="169">
        <f t="shared" si="0"/>
        <v>1208.0700162567518</v>
      </c>
      <c r="C33" s="371">
        <v>285.33329644973514</v>
      </c>
      <c r="D33" s="371">
        <v>0</v>
      </c>
      <c r="E33" s="371">
        <v>0</v>
      </c>
      <c r="F33" s="371">
        <v>412.12280507630186</v>
      </c>
      <c r="G33" s="371">
        <v>15</v>
      </c>
      <c r="H33" s="371">
        <v>0.62280507630185111</v>
      </c>
      <c r="I33" s="371">
        <v>53.526228433583299</v>
      </c>
      <c r="J33" s="371">
        <v>0</v>
      </c>
      <c r="K33" s="371">
        <v>38.982440610414812</v>
      </c>
      <c r="L33" s="371">
        <v>10</v>
      </c>
      <c r="M33" s="371">
        <v>5.9912203052074045</v>
      </c>
      <c r="N33" s="371">
        <v>99.5</v>
      </c>
      <c r="O33" s="371">
        <v>192.5</v>
      </c>
      <c r="P33" s="371">
        <v>84.622805076301844</v>
      </c>
      <c r="Q33" s="391">
        <v>9.8684152289055529</v>
      </c>
      <c r="R33" s="249" t="s">
        <v>9</v>
      </c>
    </row>
    <row r="34" spans="1:18" ht="9.9499999999999993" customHeight="1" x14ac:dyDescent="0.2">
      <c r="A34" s="14" t="s">
        <v>10</v>
      </c>
      <c r="B34" s="169">
        <f t="shared" si="0"/>
        <v>3394.5522355655776</v>
      </c>
      <c r="C34" s="371">
        <v>331.62280507630186</v>
      </c>
      <c r="D34" s="371">
        <v>0</v>
      </c>
      <c r="E34" s="371">
        <v>0</v>
      </c>
      <c r="F34" s="371">
        <v>1664.9735502648277</v>
      </c>
      <c r="G34" s="371">
        <v>82.973660915622219</v>
      </c>
      <c r="H34" s="371">
        <v>44.368415228905555</v>
      </c>
      <c r="I34" s="371">
        <v>222.87708427290366</v>
      </c>
      <c r="J34" s="371">
        <v>29</v>
      </c>
      <c r="K34" s="371">
        <v>99.122805076301844</v>
      </c>
      <c r="L34" s="371">
        <v>20.5</v>
      </c>
      <c r="M34" s="371">
        <v>35.087686297131469</v>
      </c>
      <c r="N34" s="371">
        <v>146.5</v>
      </c>
      <c r="O34" s="371">
        <v>291.61402538150924</v>
      </c>
      <c r="P34" s="371">
        <v>368.22805076301853</v>
      </c>
      <c r="Q34" s="391">
        <v>57.684152289055532</v>
      </c>
      <c r="R34" s="249" t="s">
        <v>10</v>
      </c>
    </row>
    <row r="35" spans="1:18" ht="9.9499999999999993" customHeight="1" x14ac:dyDescent="0.2">
      <c r="A35" s="14" t="s">
        <v>11</v>
      </c>
      <c r="B35" s="169">
        <f t="shared" si="0"/>
        <v>2020.6050243851278</v>
      </c>
      <c r="C35" s="371">
        <v>870.93854213645182</v>
      </c>
      <c r="D35" s="371">
        <v>76.675372594262939</v>
      </c>
      <c r="E35" s="371">
        <v>0</v>
      </c>
      <c r="F35" s="371">
        <v>197.96488122082962</v>
      </c>
      <c r="G35" s="371">
        <v>47</v>
      </c>
      <c r="H35" s="371">
        <v>14.368415228905553</v>
      </c>
      <c r="I35" s="371">
        <v>48.964881220829618</v>
      </c>
      <c r="J35" s="371">
        <v>4.4912203052074045</v>
      </c>
      <c r="K35" s="371">
        <v>137.97366091562222</v>
      </c>
      <c r="L35" s="371">
        <v>16</v>
      </c>
      <c r="M35" s="371">
        <v>8.2368304578111058</v>
      </c>
      <c r="N35" s="371">
        <v>142.5</v>
      </c>
      <c r="O35" s="371">
        <v>254.5</v>
      </c>
      <c r="P35" s="371">
        <v>184</v>
      </c>
      <c r="Q35" s="391">
        <v>16.991220305207406</v>
      </c>
      <c r="R35" s="249" t="s">
        <v>11</v>
      </c>
    </row>
    <row r="36" spans="1:18" ht="18.95" customHeight="1" x14ac:dyDescent="0.2">
      <c r="A36" s="9" t="s">
        <v>215</v>
      </c>
      <c r="B36" s="373">
        <f t="shared" si="0"/>
        <v>28897.80164612722</v>
      </c>
      <c r="C36" s="51">
        <v>2691.7452782002201</v>
      </c>
      <c r="D36" s="51">
        <v>63.912203052074048</v>
      </c>
      <c r="E36" s="51">
        <v>390.5</v>
      </c>
      <c r="F36" s="51">
        <v>11407.770732078243</v>
      </c>
      <c r="G36" s="51">
        <v>1038.5</v>
      </c>
      <c r="H36" s="51">
        <v>785.49988934920555</v>
      </c>
      <c r="I36" s="51">
        <v>2466.4802275945249</v>
      </c>
      <c r="J36" s="51">
        <v>209.19293198384813</v>
      </c>
      <c r="K36" s="51">
        <v>1613.3677513241387</v>
      </c>
      <c r="L36" s="51">
        <v>294</v>
      </c>
      <c r="M36" s="51">
        <v>445.67504064187949</v>
      </c>
      <c r="N36" s="51">
        <v>1108</v>
      </c>
      <c r="O36" s="51">
        <v>2746.157813204678</v>
      </c>
      <c r="P36" s="51">
        <v>3213.9648812208297</v>
      </c>
      <c r="Q36" s="392">
        <v>423.03489747758141</v>
      </c>
      <c r="R36" s="254" t="s">
        <v>215</v>
      </c>
    </row>
    <row r="37" spans="1:18" ht="9.9499999999999993" customHeight="1" x14ac:dyDescent="0.2">
      <c r="A37" s="14" t="s">
        <v>12</v>
      </c>
      <c r="B37" s="169">
        <f t="shared" si="0"/>
        <v>2957.9026488017198</v>
      </c>
      <c r="C37" s="371">
        <v>315.97366091562219</v>
      </c>
      <c r="D37" s="371">
        <v>0</v>
      </c>
      <c r="E37" s="371">
        <v>0</v>
      </c>
      <c r="F37" s="371">
        <v>1443.7364985054276</v>
      </c>
      <c r="G37" s="371">
        <v>0</v>
      </c>
      <c r="H37" s="371">
        <v>48.5</v>
      </c>
      <c r="I37" s="371">
        <v>300.5347868267869</v>
      </c>
      <c r="J37" s="371">
        <v>2.7456101526037022</v>
      </c>
      <c r="K37" s="371">
        <v>96.991109654412924</v>
      </c>
      <c r="L37" s="371">
        <v>16.5</v>
      </c>
      <c r="M37" s="371">
        <v>28.096465991924063</v>
      </c>
      <c r="N37" s="371">
        <v>106</v>
      </c>
      <c r="O37" s="371">
        <v>264.85963553411295</v>
      </c>
      <c r="P37" s="371">
        <v>305.12280507630186</v>
      </c>
      <c r="Q37" s="391">
        <v>28.842076144527766</v>
      </c>
      <c r="R37" s="249" t="s">
        <v>12</v>
      </c>
    </row>
    <row r="38" spans="1:18" ht="9.9499999999999993" customHeight="1" x14ac:dyDescent="0.2">
      <c r="A38" s="14" t="s">
        <v>13</v>
      </c>
      <c r="B38" s="169">
        <f t="shared" si="0"/>
        <v>4342.2092742146942</v>
      </c>
      <c r="C38" s="371">
        <v>269.44732183124444</v>
      </c>
      <c r="D38" s="371">
        <v>45.912203052074048</v>
      </c>
      <c r="E38" s="371">
        <v>0</v>
      </c>
      <c r="F38" s="371">
        <v>1593.4208720960721</v>
      </c>
      <c r="G38" s="371">
        <v>147.5</v>
      </c>
      <c r="H38" s="371">
        <v>195.09646599192405</v>
      </c>
      <c r="I38" s="371">
        <v>430.56968430436831</v>
      </c>
      <c r="J38" s="371">
        <v>29.210491373433321</v>
      </c>
      <c r="K38" s="371">
        <v>265.9646599192406</v>
      </c>
      <c r="L38" s="371">
        <v>18.5</v>
      </c>
      <c r="M38" s="371">
        <v>153.40342335728144</v>
      </c>
      <c r="N38" s="371">
        <v>138</v>
      </c>
      <c r="O38" s="371">
        <v>400.35963553411295</v>
      </c>
      <c r="P38" s="371">
        <v>586.97366091562219</v>
      </c>
      <c r="Q38" s="391">
        <v>67.85085583932036</v>
      </c>
      <c r="R38" s="249" t="s">
        <v>13</v>
      </c>
    </row>
    <row r="39" spans="1:18" ht="9.9499999999999993" customHeight="1" x14ac:dyDescent="0.2">
      <c r="A39" s="14" t="s">
        <v>14</v>
      </c>
      <c r="B39" s="169">
        <f t="shared" si="0"/>
        <v>13408.893315852956</v>
      </c>
      <c r="C39" s="45">
        <v>1099.4647705700352</v>
      </c>
      <c r="D39" s="45">
        <v>0.5</v>
      </c>
      <c r="E39" s="45">
        <v>390.5</v>
      </c>
      <c r="F39" s="45">
        <v>5868.420761445278</v>
      </c>
      <c r="G39" s="45">
        <v>305.5</v>
      </c>
      <c r="H39" s="45">
        <v>450.67537259426297</v>
      </c>
      <c r="I39" s="45">
        <v>984.08702239236447</v>
      </c>
      <c r="J39" s="45">
        <v>116.5</v>
      </c>
      <c r="K39" s="45">
        <v>806.47366091562219</v>
      </c>
      <c r="L39" s="45">
        <v>159.5</v>
      </c>
      <c r="M39" s="45">
        <v>132.91220305207406</v>
      </c>
      <c r="N39" s="45">
        <v>419</v>
      </c>
      <c r="O39" s="45">
        <v>1194.8332964497351</v>
      </c>
      <c r="P39" s="45">
        <v>1232.5</v>
      </c>
      <c r="Q39" s="396">
        <v>248.0262284335833</v>
      </c>
      <c r="R39" s="249" t="s">
        <v>14</v>
      </c>
    </row>
    <row r="40" spans="1:18" ht="9.9499999999999993" customHeight="1" x14ac:dyDescent="0.2">
      <c r="A40" s="14" t="s">
        <v>15</v>
      </c>
      <c r="B40" s="169">
        <f t="shared" si="0"/>
        <v>1998.5436771723739</v>
      </c>
      <c r="C40" s="371">
        <v>178.59646599192405</v>
      </c>
      <c r="D40" s="371">
        <v>17.5</v>
      </c>
      <c r="E40" s="371">
        <v>0</v>
      </c>
      <c r="F40" s="371">
        <v>888.60524568671667</v>
      </c>
      <c r="G40" s="371">
        <v>56</v>
      </c>
      <c r="H40" s="371">
        <v>33</v>
      </c>
      <c r="I40" s="371">
        <v>49.192931983848126</v>
      </c>
      <c r="J40" s="371">
        <v>5.7456101526037022</v>
      </c>
      <c r="K40" s="371">
        <v>82.070126907546282</v>
      </c>
      <c r="L40" s="371">
        <v>16</v>
      </c>
      <c r="M40" s="371">
        <v>13.850855839320364</v>
      </c>
      <c r="N40" s="371">
        <v>105</v>
      </c>
      <c r="O40" s="371">
        <v>165.36841522890555</v>
      </c>
      <c r="P40" s="371">
        <v>370.5</v>
      </c>
      <c r="Q40" s="391">
        <v>17.114025381509258</v>
      </c>
      <c r="R40" s="249" t="s">
        <v>15</v>
      </c>
    </row>
    <row r="41" spans="1:18" ht="9.9499999999999993" customHeight="1" x14ac:dyDescent="0.2">
      <c r="A41" s="14" t="s">
        <v>16</v>
      </c>
      <c r="B41" s="169">
        <f t="shared" si="0"/>
        <v>5026.1300356599722</v>
      </c>
      <c r="C41" s="371">
        <v>580.28061828097964</v>
      </c>
      <c r="D41" s="371">
        <v>0</v>
      </c>
      <c r="E41" s="371">
        <v>0</v>
      </c>
      <c r="F41" s="371">
        <v>1291.8768629713147</v>
      </c>
      <c r="G41" s="371">
        <v>482.5</v>
      </c>
      <c r="H41" s="371">
        <v>54.982440610414812</v>
      </c>
      <c r="I41" s="371">
        <v>654.7361665530442</v>
      </c>
      <c r="J41" s="371">
        <v>50.5</v>
      </c>
      <c r="K41" s="371">
        <v>318.86819392731661</v>
      </c>
      <c r="L41" s="371">
        <v>76.5</v>
      </c>
      <c r="M41" s="371">
        <v>103.0524568671666</v>
      </c>
      <c r="N41" s="371">
        <v>256.5</v>
      </c>
      <c r="O41" s="371">
        <v>526.99122030520743</v>
      </c>
      <c r="P41" s="371">
        <v>578.86841522890552</v>
      </c>
      <c r="Q41" s="391">
        <v>50.473660915622212</v>
      </c>
      <c r="R41" s="249" t="s">
        <v>16</v>
      </c>
    </row>
    <row r="42" spans="1:18" ht="11.1" customHeight="1" x14ac:dyDescent="0.2">
      <c r="A42" s="14" t="s">
        <v>17</v>
      </c>
      <c r="B42" s="169">
        <f t="shared" si="0"/>
        <v>1164.1226944255075</v>
      </c>
      <c r="C42" s="371">
        <v>247.98244061041481</v>
      </c>
      <c r="D42" s="371">
        <v>0</v>
      </c>
      <c r="E42" s="371">
        <v>0</v>
      </c>
      <c r="F42" s="371">
        <v>321.71049137343334</v>
      </c>
      <c r="G42" s="371">
        <v>47</v>
      </c>
      <c r="H42" s="371">
        <v>3.2456101526037022</v>
      </c>
      <c r="I42" s="371">
        <v>47.359635534112954</v>
      </c>
      <c r="J42" s="371">
        <v>4.4912203052074045</v>
      </c>
      <c r="K42" s="371">
        <v>43</v>
      </c>
      <c r="L42" s="371">
        <v>7</v>
      </c>
      <c r="M42" s="371">
        <v>14.359635534112957</v>
      </c>
      <c r="N42" s="371">
        <v>83.5</v>
      </c>
      <c r="O42" s="371">
        <v>193.74561015260369</v>
      </c>
      <c r="P42" s="371">
        <v>140</v>
      </c>
      <c r="Q42" s="391">
        <v>10.728050763018512</v>
      </c>
      <c r="R42" s="249" t="s">
        <v>17</v>
      </c>
    </row>
    <row r="43" spans="1:18" ht="18.95" customHeight="1" x14ac:dyDescent="0.2">
      <c r="A43" s="9" t="s">
        <v>216</v>
      </c>
      <c r="B43" s="373">
        <f t="shared" si="0"/>
        <v>53699.699758246366</v>
      </c>
      <c r="C43" s="51">
        <v>6043.1745980387013</v>
      </c>
      <c r="D43" s="51">
        <v>124.7981776705648</v>
      </c>
      <c r="E43" s="51">
        <v>272.6929319838481</v>
      </c>
      <c r="F43" s="51">
        <v>19762.98856468614</v>
      </c>
      <c r="G43" s="51">
        <v>1200.4911096544129</v>
      </c>
      <c r="H43" s="51">
        <v>2110.6922680790813</v>
      </c>
      <c r="I43" s="51">
        <v>4530.9258896638521</v>
      </c>
      <c r="J43" s="51">
        <v>561.86830457811106</v>
      </c>
      <c r="K43" s="51">
        <v>3365.2800650270074</v>
      </c>
      <c r="L43" s="51">
        <v>1011.1140253815092</v>
      </c>
      <c r="M43" s="51">
        <v>737.76239498662744</v>
      </c>
      <c r="N43" s="51">
        <v>2317.122805076302</v>
      </c>
      <c r="O43" s="51">
        <v>4298.517338087996</v>
      </c>
      <c r="P43" s="51">
        <v>5873.2630588913944</v>
      </c>
      <c r="Q43" s="392">
        <v>1489.0082264408202</v>
      </c>
      <c r="R43" s="254" t="s">
        <v>216</v>
      </c>
    </row>
    <row r="44" spans="1:18" ht="9.9499999999999993" customHeight="1" x14ac:dyDescent="0.2">
      <c r="A44" s="14" t="s">
        <v>18</v>
      </c>
      <c r="B44" s="169">
        <f t="shared" si="0"/>
        <v>2836.8504132361422</v>
      </c>
      <c r="C44" s="371">
        <v>800.85085583932039</v>
      </c>
      <c r="D44" s="371">
        <v>0</v>
      </c>
      <c r="E44" s="371">
        <v>141.5</v>
      </c>
      <c r="F44" s="371">
        <v>788.0524568671666</v>
      </c>
      <c r="G44" s="371">
        <v>81.982440610414812</v>
      </c>
      <c r="H44" s="371">
        <v>41.438542136451829</v>
      </c>
      <c r="I44" s="371">
        <v>153.12269442550738</v>
      </c>
      <c r="J44" s="371">
        <v>14</v>
      </c>
      <c r="K44" s="371">
        <v>79.719271068225908</v>
      </c>
      <c r="L44" s="371">
        <v>30.5</v>
      </c>
      <c r="M44" s="371">
        <v>7.9912203052074045</v>
      </c>
      <c r="N44" s="371">
        <v>171</v>
      </c>
      <c r="O44" s="371">
        <v>348.34207614452777</v>
      </c>
      <c r="P44" s="371">
        <v>173.98244061041481</v>
      </c>
      <c r="Q44" s="391">
        <v>4.3684152289055529</v>
      </c>
      <c r="R44" s="249" t="s">
        <v>18</v>
      </c>
    </row>
    <row r="45" spans="1:18" ht="9.9499999999999993" customHeight="1" x14ac:dyDescent="0.2">
      <c r="A45" s="14" t="s">
        <v>19</v>
      </c>
      <c r="B45" s="169">
        <f t="shared" si="0"/>
        <v>2397.1311421679161</v>
      </c>
      <c r="C45" s="371">
        <v>458.65781320467772</v>
      </c>
      <c r="D45" s="371">
        <v>2.8684152289055533</v>
      </c>
      <c r="E45" s="371">
        <v>49.991220305207406</v>
      </c>
      <c r="F45" s="371">
        <v>444.03500812837592</v>
      </c>
      <c r="G45" s="371">
        <v>62.5</v>
      </c>
      <c r="H45" s="371">
        <v>137.99122030520741</v>
      </c>
      <c r="I45" s="371">
        <v>187.21038072263883</v>
      </c>
      <c r="J45" s="371">
        <v>29</v>
      </c>
      <c r="K45" s="371">
        <v>171.44732183124444</v>
      </c>
      <c r="L45" s="371">
        <v>27.5</v>
      </c>
      <c r="M45" s="371">
        <v>6.3684152289055529</v>
      </c>
      <c r="N45" s="371">
        <v>131.12280507630186</v>
      </c>
      <c r="O45" s="371">
        <v>357.7368304578111</v>
      </c>
      <c r="P45" s="371">
        <v>305.24561015260372</v>
      </c>
      <c r="Q45" s="391">
        <v>25.456101526037024</v>
      </c>
      <c r="R45" s="249" t="s">
        <v>19</v>
      </c>
    </row>
    <row r="46" spans="1:18" ht="9.9499999999999993" customHeight="1" x14ac:dyDescent="0.2">
      <c r="A46" s="14" t="s">
        <v>20</v>
      </c>
      <c r="B46" s="169">
        <f t="shared" si="0"/>
        <v>11127.804301746291</v>
      </c>
      <c r="C46" s="371">
        <v>850.38575331690174</v>
      </c>
      <c r="D46" s="371">
        <v>50.236830457811109</v>
      </c>
      <c r="E46" s="371">
        <v>60.473660915622212</v>
      </c>
      <c r="F46" s="371">
        <v>4558.8415228905551</v>
      </c>
      <c r="G46" s="371">
        <v>54.5</v>
      </c>
      <c r="H46" s="371">
        <v>184.46477057003514</v>
      </c>
      <c r="I46" s="371">
        <v>830.48133410246987</v>
      </c>
      <c r="J46" s="371">
        <v>122.92098274686664</v>
      </c>
      <c r="K46" s="371">
        <v>798.39464366248887</v>
      </c>
      <c r="L46" s="371">
        <v>247</v>
      </c>
      <c r="M46" s="371">
        <v>159.46477057003514</v>
      </c>
      <c r="N46" s="371">
        <v>470</v>
      </c>
      <c r="O46" s="371">
        <v>776.59646599192411</v>
      </c>
      <c r="P46" s="371">
        <v>1321.236830457811</v>
      </c>
      <c r="Q46" s="391">
        <v>642.80673606376843</v>
      </c>
      <c r="R46" s="249" t="s">
        <v>20</v>
      </c>
    </row>
    <row r="47" spans="1:18" ht="9.9499999999999993" customHeight="1" x14ac:dyDescent="0.2">
      <c r="A47" s="14" t="s">
        <v>21</v>
      </c>
      <c r="B47" s="169">
        <f t="shared" si="0"/>
        <v>2560.2538365934238</v>
      </c>
      <c r="C47" s="371">
        <v>328.32440610414812</v>
      </c>
      <c r="D47" s="371">
        <v>41.5</v>
      </c>
      <c r="E47" s="371">
        <v>0</v>
      </c>
      <c r="F47" s="371">
        <v>1006.2103807226388</v>
      </c>
      <c r="G47" s="371">
        <v>63.35085583932036</v>
      </c>
      <c r="H47" s="371">
        <v>76.859635534112954</v>
      </c>
      <c r="I47" s="371">
        <v>125.74549950180922</v>
      </c>
      <c r="J47" s="371">
        <v>30.728050763018512</v>
      </c>
      <c r="K47" s="371">
        <v>88.184152289055532</v>
      </c>
      <c r="L47" s="371">
        <v>25.5</v>
      </c>
      <c r="M47" s="371">
        <v>21.482440610414809</v>
      </c>
      <c r="N47" s="371">
        <v>175</v>
      </c>
      <c r="O47" s="371">
        <v>347</v>
      </c>
      <c r="P47" s="371">
        <v>207</v>
      </c>
      <c r="Q47" s="391">
        <v>23.368415228905555</v>
      </c>
      <c r="R47" s="249" t="s">
        <v>21</v>
      </c>
    </row>
    <row r="48" spans="1:18" ht="9.9499999999999993" customHeight="1" x14ac:dyDescent="0.2">
      <c r="A48" s="14" t="s">
        <v>22</v>
      </c>
      <c r="B48" s="169">
        <f t="shared" si="0"/>
        <v>4619.0606833079864</v>
      </c>
      <c r="C48" s="371">
        <v>712.6929319838481</v>
      </c>
      <c r="D48" s="371">
        <v>0</v>
      </c>
      <c r="E48" s="371">
        <v>8.1228050763018516</v>
      </c>
      <c r="F48" s="371">
        <v>1418.7980670197703</v>
      </c>
      <c r="G48" s="371">
        <v>202.83329644973517</v>
      </c>
      <c r="H48" s="371">
        <v>57.245610152603703</v>
      </c>
      <c r="I48" s="371">
        <v>369.08746499554246</v>
      </c>
      <c r="J48" s="371">
        <v>82.745610152603703</v>
      </c>
      <c r="K48" s="371">
        <v>246.68415228905553</v>
      </c>
      <c r="L48" s="371">
        <v>37.368415228905555</v>
      </c>
      <c r="M48" s="371">
        <v>46.29817767056479</v>
      </c>
      <c r="N48" s="371">
        <v>215</v>
      </c>
      <c r="O48" s="371">
        <v>402.11402538150924</v>
      </c>
      <c r="P48" s="371">
        <v>729.86841522890552</v>
      </c>
      <c r="Q48" s="391">
        <v>90.20171167864072</v>
      </c>
      <c r="R48" s="249" t="s">
        <v>22</v>
      </c>
    </row>
    <row r="49" spans="1:18" ht="9.9499999999999993" customHeight="1" x14ac:dyDescent="0.2">
      <c r="A49" s="14" t="s">
        <v>23</v>
      </c>
      <c r="B49" s="169">
        <f t="shared" si="0"/>
        <v>718.57001625675173</v>
      </c>
      <c r="C49" s="371">
        <v>178</v>
      </c>
      <c r="D49" s="371">
        <v>30.19293198384813</v>
      </c>
      <c r="E49" s="371">
        <v>0</v>
      </c>
      <c r="F49" s="371">
        <v>130.57012690754627</v>
      </c>
      <c r="G49" s="371">
        <v>33.5</v>
      </c>
      <c r="H49" s="371">
        <v>0</v>
      </c>
      <c r="I49" s="371">
        <v>56.210491373433321</v>
      </c>
      <c r="J49" s="371">
        <v>0</v>
      </c>
      <c r="K49" s="371">
        <v>24.482440610414809</v>
      </c>
      <c r="L49" s="371">
        <v>16</v>
      </c>
      <c r="M49" s="371">
        <v>3.8684152289055533</v>
      </c>
      <c r="N49" s="371">
        <v>44</v>
      </c>
      <c r="O49" s="371">
        <v>99</v>
      </c>
      <c r="P49" s="371">
        <v>96.622805076301844</v>
      </c>
      <c r="Q49" s="391">
        <v>6.1228050763018516</v>
      </c>
      <c r="R49" s="249" t="s">
        <v>23</v>
      </c>
    </row>
    <row r="50" spans="1:18" ht="9.9499999999999993" customHeight="1" x14ac:dyDescent="0.2">
      <c r="A50" s="14" t="s">
        <v>24</v>
      </c>
      <c r="B50" s="169">
        <f t="shared" si="0"/>
        <v>27549.968239026693</v>
      </c>
      <c r="C50" s="371">
        <v>2179.017338087996</v>
      </c>
      <c r="D50" s="371">
        <v>0</v>
      </c>
      <c r="E50" s="371">
        <v>12.60524568671666</v>
      </c>
      <c r="F50" s="371">
        <v>10847.831968640201</v>
      </c>
      <c r="G50" s="371">
        <v>673.82451675494258</v>
      </c>
      <c r="H50" s="371">
        <v>1534.7012690754627</v>
      </c>
      <c r="I50" s="371">
        <v>2712.489117940112</v>
      </c>
      <c r="J50" s="371">
        <v>267.47366091562219</v>
      </c>
      <c r="K50" s="371">
        <v>1871.7452782002201</v>
      </c>
      <c r="L50" s="371">
        <v>622.74561015260372</v>
      </c>
      <c r="M50" s="371">
        <v>489.04334521999056</v>
      </c>
      <c r="N50" s="371">
        <v>1045.5</v>
      </c>
      <c r="O50" s="371">
        <v>1799.9823299596203</v>
      </c>
      <c r="P50" s="371">
        <v>2804.0613472127538</v>
      </c>
      <c r="Q50" s="391">
        <v>688.94721118044993</v>
      </c>
      <c r="R50" s="249" t="s">
        <v>24</v>
      </c>
    </row>
    <row r="51" spans="1:18" ht="9.9499999999999993" customHeight="1" x14ac:dyDescent="0.2">
      <c r="A51" s="14" t="s">
        <v>25</v>
      </c>
      <c r="B51" s="169">
        <f t="shared" si="0"/>
        <v>1890.0611259111645</v>
      </c>
      <c r="C51" s="371">
        <v>535.24549950180926</v>
      </c>
      <c r="D51" s="371">
        <v>0</v>
      </c>
      <c r="E51" s="371">
        <v>0</v>
      </c>
      <c r="F51" s="371">
        <v>568.64903350988516</v>
      </c>
      <c r="G51" s="371">
        <v>28</v>
      </c>
      <c r="H51" s="371">
        <v>77.991220305207406</v>
      </c>
      <c r="I51" s="371">
        <v>96.578906602338876</v>
      </c>
      <c r="J51" s="371">
        <v>15</v>
      </c>
      <c r="K51" s="371">
        <v>84.622805076301844</v>
      </c>
      <c r="L51" s="371">
        <v>4.5</v>
      </c>
      <c r="M51" s="371">
        <v>3.2456101526037022</v>
      </c>
      <c r="N51" s="371">
        <v>65.5</v>
      </c>
      <c r="O51" s="371">
        <v>167.74561015260369</v>
      </c>
      <c r="P51" s="371">
        <v>235.24561015260369</v>
      </c>
      <c r="Q51" s="391">
        <v>7.7368304578111067</v>
      </c>
      <c r="R51" s="249" t="s">
        <v>25</v>
      </c>
    </row>
    <row r="52" spans="1:18" s="1" customFormat="1" ht="9.9499999999999993" customHeight="1" x14ac:dyDescent="0.2">
      <c r="A52" s="127"/>
      <c r="R52" s="394"/>
    </row>
    <row r="53" spans="1:18" s="28" customFormat="1" ht="12" customHeight="1" x14ac:dyDescent="0.15">
      <c r="A53" s="29" t="s">
        <v>947</v>
      </c>
      <c r="R53" s="389"/>
    </row>
    <row r="54" spans="1:18" s="28" customFormat="1" ht="9.9499999999999993" customHeight="1" x14ac:dyDescent="0.15">
      <c r="A54" s="43" t="s">
        <v>946</v>
      </c>
      <c r="R54" s="389"/>
    </row>
    <row r="55" spans="1:18" s="28" customFormat="1" ht="12" customHeight="1" x14ac:dyDescent="0.15">
      <c r="A55" s="29" t="s">
        <v>945</v>
      </c>
      <c r="R55" s="389"/>
    </row>
    <row r="56" spans="1:18" ht="18.95" customHeight="1" x14ac:dyDescent="0.2">
      <c r="A56" s="9" t="s">
        <v>217</v>
      </c>
      <c r="B56" s="373">
        <f t="shared" ref="B56:B101" si="1">SUM(C56:Q56)</f>
        <v>35405.798658555774</v>
      </c>
      <c r="C56" s="51">
        <v>4885.2361665530443</v>
      </c>
      <c r="D56" s="51">
        <v>37.79817767056479</v>
      </c>
      <c r="E56" s="51">
        <v>0</v>
      </c>
      <c r="F56" s="51">
        <v>12626.971226598143</v>
      </c>
      <c r="G56" s="51">
        <v>605.97366091562219</v>
      </c>
      <c r="H56" s="51">
        <v>994.91176044889608</v>
      </c>
      <c r="I56" s="51">
        <v>3121.9706733441708</v>
      </c>
      <c r="J56" s="51">
        <v>515.41220305207401</v>
      </c>
      <c r="K56" s="51">
        <v>2410.1311421679166</v>
      </c>
      <c r="L56" s="51">
        <v>434.85963553411295</v>
      </c>
      <c r="M56" s="51">
        <v>513.07846399916093</v>
      </c>
      <c r="N56" s="51">
        <v>1615.3684152289056</v>
      </c>
      <c r="O56" s="51">
        <v>3157.7892873249775</v>
      </c>
      <c r="P56" s="51">
        <v>3705.1051350359221</v>
      </c>
      <c r="Q56" s="392">
        <v>781.19271068225919</v>
      </c>
      <c r="R56" s="254" t="s">
        <v>217</v>
      </c>
    </row>
    <row r="57" spans="1:18" ht="9.9499999999999993" customHeight="1" x14ac:dyDescent="0.2">
      <c r="A57" s="14" t="s">
        <v>26</v>
      </c>
      <c r="B57" s="169">
        <f t="shared" si="1"/>
        <v>5094.5951381823897</v>
      </c>
      <c r="C57" s="371">
        <v>597.55256751796105</v>
      </c>
      <c r="D57" s="371">
        <v>0</v>
      </c>
      <c r="E57" s="371">
        <v>0</v>
      </c>
      <c r="F57" s="371">
        <v>2328.0434558707848</v>
      </c>
      <c r="G57" s="371">
        <v>87.5</v>
      </c>
      <c r="H57" s="371">
        <v>233.62258377471289</v>
      </c>
      <c r="I57" s="371">
        <v>236.38564266610729</v>
      </c>
      <c r="J57" s="371">
        <v>23.114025381509258</v>
      </c>
      <c r="K57" s="371">
        <v>244.24549950180921</v>
      </c>
      <c r="L57" s="371">
        <v>55.368415228905555</v>
      </c>
      <c r="M57" s="371">
        <v>67.420982746866642</v>
      </c>
      <c r="N57" s="371">
        <v>239.86841522890555</v>
      </c>
      <c r="O57" s="371">
        <v>415.48244061041481</v>
      </c>
      <c r="P57" s="371">
        <v>496.59646599192405</v>
      </c>
      <c r="Q57" s="391">
        <v>69.394643662488846</v>
      </c>
      <c r="R57" s="249" t="s">
        <v>26</v>
      </c>
    </row>
    <row r="58" spans="1:18" ht="9.9499999999999993" customHeight="1" x14ac:dyDescent="0.2">
      <c r="A58" s="14" t="s">
        <v>27</v>
      </c>
      <c r="B58" s="169">
        <f t="shared" si="1"/>
        <v>7375.4632214589119</v>
      </c>
      <c r="C58" s="371">
        <v>1122.3945330116944</v>
      </c>
      <c r="D58" s="371">
        <v>1</v>
      </c>
      <c r="E58" s="371">
        <v>0</v>
      </c>
      <c r="F58" s="371">
        <v>3086.5697949551627</v>
      </c>
      <c r="G58" s="371">
        <v>128.11402538150926</v>
      </c>
      <c r="H58" s="371">
        <v>184.73671980701664</v>
      </c>
      <c r="I58" s="371">
        <v>488.81518380617752</v>
      </c>
      <c r="J58" s="371">
        <v>236</v>
      </c>
      <c r="K58" s="371">
        <v>454.5262284335833</v>
      </c>
      <c r="L58" s="371">
        <v>64.491220305207406</v>
      </c>
      <c r="M58" s="371">
        <v>111.71038072263883</v>
      </c>
      <c r="N58" s="371">
        <v>222</v>
      </c>
      <c r="O58" s="371">
        <v>666.96488122082962</v>
      </c>
      <c r="P58" s="371">
        <v>541.1228050763018</v>
      </c>
      <c r="Q58" s="391">
        <v>67.017448738790705</v>
      </c>
      <c r="R58" s="249" t="s">
        <v>27</v>
      </c>
    </row>
    <row r="59" spans="1:18" ht="9.9499999999999993" customHeight="1" x14ac:dyDescent="0.2">
      <c r="A59" s="14" t="s">
        <v>28</v>
      </c>
      <c r="B59" s="169">
        <f t="shared" si="1"/>
        <v>5804.226169699512</v>
      </c>
      <c r="C59" s="371">
        <v>1039.4120924012796</v>
      </c>
      <c r="D59" s="371">
        <v>4.8596355341129573</v>
      </c>
      <c r="E59" s="371">
        <v>0</v>
      </c>
      <c r="F59" s="371">
        <v>2468.6220305207403</v>
      </c>
      <c r="G59" s="371">
        <v>26</v>
      </c>
      <c r="H59" s="371">
        <v>69.912203052074048</v>
      </c>
      <c r="I59" s="371">
        <v>527.67481934029047</v>
      </c>
      <c r="J59" s="371">
        <v>32.359635534112961</v>
      </c>
      <c r="K59" s="371">
        <v>370.91220305207406</v>
      </c>
      <c r="L59" s="371">
        <v>58.5</v>
      </c>
      <c r="M59" s="371">
        <v>17.964881220829618</v>
      </c>
      <c r="N59" s="371">
        <v>265</v>
      </c>
      <c r="O59" s="371">
        <v>485.33329644973514</v>
      </c>
      <c r="P59" s="371">
        <v>358.20171167864072</v>
      </c>
      <c r="Q59" s="391">
        <v>79.473660915622219</v>
      </c>
      <c r="R59" s="249" t="s">
        <v>28</v>
      </c>
    </row>
    <row r="60" spans="1:18" ht="9.9499999999999993" customHeight="1" x14ac:dyDescent="0.2">
      <c r="A60" s="14" t="s">
        <v>29</v>
      </c>
      <c r="B60" s="169">
        <f t="shared" si="1"/>
        <v>17131.514129214956</v>
      </c>
      <c r="C60" s="45">
        <v>2125.8769736221093</v>
      </c>
      <c r="D60" s="45">
        <v>31.938542136451833</v>
      </c>
      <c r="E60" s="45">
        <v>0</v>
      </c>
      <c r="F60" s="45">
        <v>4743.7359452514556</v>
      </c>
      <c r="G60" s="45">
        <v>364.35963553411295</v>
      </c>
      <c r="H60" s="45">
        <v>506.64025381509259</v>
      </c>
      <c r="I60" s="45">
        <v>1869.0950275315956</v>
      </c>
      <c r="J60" s="45">
        <v>223.93854213645182</v>
      </c>
      <c r="K60" s="45">
        <v>1340.44721118045</v>
      </c>
      <c r="L60" s="45">
        <v>256.5</v>
      </c>
      <c r="M60" s="45">
        <v>315.98221930882585</v>
      </c>
      <c r="N60" s="45">
        <v>888.5</v>
      </c>
      <c r="O60" s="45">
        <v>1590.008669043998</v>
      </c>
      <c r="P60" s="45">
        <v>2309.1841522890554</v>
      </c>
      <c r="Q60" s="396">
        <v>565.30695736535733</v>
      </c>
      <c r="R60" s="249" t="s">
        <v>29</v>
      </c>
    </row>
    <row r="61" spans="1:18" ht="18.95" customHeight="1" x14ac:dyDescent="0.2">
      <c r="A61" s="9" t="s">
        <v>218</v>
      </c>
      <c r="B61" s="373">
        <f t="shared" si="1"/>
        <v>141081.90542346219</v>
      </c>
      <c r="C61" s="380">
        <v>9148.9453301169433</v>
      </c>
      <c r="D61" s="380">
        <v>221.86830457811106</v>
      </c>
      <c r="E61" s="380">
        <v>1187.6140253815092</v>
      </c>
      <c r="F61" s="380">
        <v>37105.144977712516</v>
      </c>
      <c r="G61" s="380">
        <v>2804.4209827468667</v>
      </c>
      <c r="H61" s="380">
        <v>10158.074701872149</v>
      </c>
      <c r="I61" s="380">
        <v>19647.541430069745</v>
      </c>
      <c r="J61" s="380">
        <v>1290.5522355655776</v>
      </c>
      <c r="K61" s="380">
        <v>8723.4264429178238</v>
      </c>
      <c r="L61" s="380">
        <v>3901.0084477424093</v>
      </c>
      <c r="M61" s="380">
        <v>7260.2590754627927</v>
      </c>
      <c r="N61" s="380">
        <v>6076.9824406104144</v>
      </c>
      <c r="O61" s="380">
        <v>12544.867640673345</v>
      </c>
      <c r="P61" s="380">
        <v>14753.50844774241</v>
      </c>
      <c r="Q61" s="395">
        <v>6257.6909402695474</v>
      </c>
      <c r="R61" s="254" t="s">
        <v>218</v>
      </c>
    </row>
    <row r="62" spans="1:18" ht="9.9499999999999993" customHeight="1" x14ac:dyDescent="0.2">
      <c r="A62" s="14" t="s">
        <v>30</v>
      </c>
      <c r="B62" s="169">
        <f t="shared" si="1"/>
        <v>2603.0694630027792</v>
      </c>
      <c r="C62" s="45">
        <v>680.29817767056477</v>
      </c>
      <c r="D62" s="45">
        <v>1</v>
      </c>
      <c r="E62" s="45">
        <v>0</v>
      </c>
      <c r="F62" s="45">
        <v>623.13136346950546</v>
      </c>
      <c r="G62" s="45">
        <v>0</v>
      </c>
      <c r="H62" s="45">
        <v>321.09646599192405</v>
      </c>
      <c r="I62" s="45">
        <v>419.61380407992027</v>
      </c>
      <c r="J62" s="45">
        <v>17.622805076301852</v>
      </c>
      <c r="K62" s="45">
        <v>83.912203052074048</v>
      </c>
      <c r="L62" s="45">
        <v>0</v>
      </c>
      <c r="M62" s="45">
        <v>11.10524568671666</v>
      </c>
      <c r="N62" s="45">
        <v>95</v>
      </c>
      <c r="O62" s="45">
        <v>183.11402538150926</v>
      </c>
      <c r="P62" s="45">
        <v>133.21927106822591</v>
      </c>
      <c r="Q62" s="396">
        <v>33.956101526037017</v>
      </c>
      <c r="R62" s="249" t="s">
        <v>30</v>
      </c>
    </row>
    <row r="63" spans="1:18" ht="9.9499999999999993" customHeight="1" x14ac:dyDescent="0.2">
      <c r="A63" s="14" t="s">
        <v>31</v>
      </c>
      <c r="B63" s="169">
        <f t="shared" si="1"/>
        <v>9886.6017048612921</v>
      </c>
      <c r="C63" s="45">
        <v>1124.4996680476165</v>
      </c>
      <c r="D63" s="45">
        <v>21.245610152603703</v>
      </c>
      <c r="E63" s="45">
        <v>0</v>
      </c>
      <c r="F63" s="45">
        <v>4333.4901137972629</v>
      </c>
      <c r="G63" s="45">
        <v>243.48244061041481</v>
      </c>
      <c r="H63" s="45">
        <v>328.57001625675179</v>
      </c>
      <c r="I63" s="45">
        <v>1022.9988934920552</v>
      </c>
      <c r="J63" s="45">
        <v>109.67537259426294</v>
      </c>
      <c r="K63" s="45">
        <v>492.35063453773137</v>
      </c>
      <c r="L63" s="45">
        <v>90.622805076301844</v>
      </c>
      <c r="M63" s="45">
        <v>152.52611778278882</v>
      </c>
      <c r="N63" s="45">
        <v>383.12280507630186</v>
      </c>
      <c r="O63" s="45">
        <v>832.93854213645182</v>
      </c>
      <c r="P63" s="45">
        <v>552.34207614452771</v>
      </c>
      <c r="Q63" s="396">
        <v>198.73660915622213</v>
      </c>
      <c r="R63" s="249" t="s">
        <v>31</v>
      </c>
    </row>
    <row r="64" spans="1:18" ht="9.9499999999999993" customHeight="1" x14ac:dyDescent="0.2">
      <c r="A64" s="14" t="s">
        <v>32</v>
      </c>
      <c r="B64" s="169">
        <f t="shared" si="1"/>
        <v>1965.9027594525148</v>
      </c>
      <c r="C64" s="45">
        <v>508.93854213645182</v>
      </c>
      <c r="D64" s="45">
        <v>0</v>
      </c>
      <c r="E64" s="45">
        <v>0</v>
      </c>
      <c r="F64" s="45">
        <v>554.5524568671666</v>
      </c>
      <c r="G64" s="45">
        <v>42.5</v>
      </c>
      <c r="H64" s="45">
        <v>71.929762441659236</v>
      </c>
      <c r="I64" s="45">
        <v>214.50844774240915</v>
      </c>
      <c r="J64" s="45">
        <v>13.5</v>
      </c>
      <c r="K64" s="45">
        <v>81.789397975772204</v>
      </c>
      <c r="L64" s="45">
        <v>10.5</v>
      </c>
      <c r="M64" s="45">
        <v>9.3596355341129573</v>
      </c>
      <c r="N64" s="45">
        <v>92</v>
      </c>
      <c r="O64" s="45">
        <v>223.5</v>
      </c>
      <c r="P64" s="45">
        <v>118.73683045781111</v>
      </c>
      <c r="Q64" s="396">
        <v>24.087686297131469</v>
      </c>
      <c r="R64" s="249" t="s">
        <v>32</v>
      </c>
    </row>
    <row r="65" spans="1:18" ht="9.9499999999999993" customHeight="1" x14ac:dyDescent="0.2">
      <c r="A65" s="14" t="s">
        <v>33</v>
      </c>
      <c r="B65" s="169">
        <f t="shared" si="1"/>
        <v>2061.4029807541033</v>
      </c>
      <c r="C65" s="45">
        <v>36.614025381509258</v>
      </c>
      <c r="D65" s="45">
        <v>0</v>
      </c>
      <c r="E65" s="45">
        <v>0</v>
      </c>
      <c r="F65" s="45">
        <v>932.83318579894069</v>
      </c>
      <c r="G65" s="45">
        <v>10.5</v>
      </c>
      <c r="H65" s="45">
        <v>40.482440610414812</v>
      </c>
      <c r="I65" s="45">
        <v>426.87697362210918</v>
      </c>
      <c r="J65" s="45">
        <v>5.114025381509256</v>
      </c>
      <c r="K65" s="45">
        <v>43.719271068225915</v>
      </c>
      <c r="L65" s="45">
        <v>6.5</v>
      </c>
      <c r="M65" s="45">
        <v>41.675372594262939</v>
      </c>
      <c r="N65" s="45">
        <v>91.5</v>
      </c>
      <c r="O65" s="45">
        <v>177.11402538150926</v>
      </c>
      <c r="P65" s="45">
        <v>143.5</v>
      </c>
      <c r="Q65" s="396">
        <v>104.97366091562222</v>
      </c>
      <c r="R65" s="249" t="s">
        <v>33</v>
      </c>
    </row>
    <row r="66" spans="1:18" ht="9.9499999999999993" customHeight="1" x14ac:dyDescent="0.2">
      <c r="A66" s="14" t="s">
        <v>34</v>
      </c>
      <c r="B66" s="169">
        <f t="shared" si="1"/>
        <v>8121.454773716503</v>
      </c>
      <c r="C66" s="45">
        <v>1826.5963553411295</v>
      </c>
      <c r="D66" s="45">
        <v>64.5</v>
      </c>
      <c r="E66" s="45">
        <v>39</v>
      </c>
      <c r="F66" s="45">
        <v>2855.4908883528242</v>
      </c>
      <c r="G66" s="45">
        <v>141.2368304578111</v>
      </c>
      <c r="H66" s="45">
        <v>75.710491373433314</v>
      </c>
      <c r="I66" s="45">
        <v>888.65725995070534</v>
      </c>
      <c r="J66" s="45">
        <v>125.43854213645183</v>
      </c>
      <c r="K66" s="45">
        <v>298.07890660233886</v>
      </c>
      <c r="L66" s="45">
        <v>108</v>
      </c>
      <c r="M66" s="45">
        <v>179.41220305207403</v>
      </c>
      <c r="N66" s="45">
        <v>327</v>
      </c>
      <c r="O66" s="45">
        <v>532.99122030520743</v>
      </c>
      <c r="P66" s="45">
        <v>488.12280507630186</v>
      </c>
      <c r="Q66" s="396">
        <v>171.21927106822591</v>
      </c>
      <c r="R66" s="249" t="s">
        <v>34</v>
      </c>
    </row>
    <row r="67" spans="1:18" ht="9.9499999999999993" customHeight="1" x14ac:dyDescent="0.2">
      <c r="A67" s="14" t="s">
        <v>35</v>
      </c>
      <c r="B67" s="169">
        <f t="shared" si="1"/>
        <v>9081.1297037075874</v>
      </c>
      <c r="C67" s="45">
        <v>912.37686297131472</v>
      </c>
      <c r="D67" s="45">
        <v>0</v>
      </c>
      <c r="E67" s="45">
        <v>0</v>
      </c>
      <c r="F67" s="45">
        <v>4153.5084477424089</v>
      </c>
      <c r="G67" s="45">
        <v>342.22805076301853</v>
      </c>
      <c r="H67" s="45">
        <v>136.93843148565736</v>
      </c>
      <c r="I67" s="45">
        <v>657.99944674602762</v>
      </c>
      <c r="J67" s="45">
        <v>74.991220305207406</v>
      </c>
      <c r="K67" s="45">
        <v>450.14014316429808</v>
      </c>
      <c r="L67" s="45">
        <v>58.5</v>
      </c>
      <c r="M67" s="45">
        <v>95.447211180449941</v>
      </c>
      <c r="N67" s="45">
        <v>337</v>
      </c>
      <c r="O67" s="45">
        <v>815.42976244165925</v>
      </c>
      <c r="P67" s="45">
        <v>922.99122030520743</v>
      </c>
      <c r="Q67" s="396">
        <v>123.57890660233888</v>
      </c>
      <c r="R67" s="249" t="s">
        <v>35</v>
      </c>
    </row>
    <row r="68" spans="1:18" ht="11.1" customHeight="1" x14ac:dyDescent="0.2">
      <c r="A68" s="14" t="s">
        <v>36</v>
      </c>
      <c r="B68" s="169">
        <f t="shared" si="1"/>
        <v>2695.1657076931147</v>
      </c>
      <c r="C68" s="45">
        <v>434.64903350988516</v>
      </c>
      <c r="D68" s="45">
        <v>18</v>
      </c>
      <c r="E68" s="45">
        <v>0</v>
      </c>
      <c r="F68" s="45">
        <v>627.38586396769631</v>
      </c>
      <c r="G68" s="45">
        <v>72</v>
      </c>
      <c r="H68" s="45">
        <v>59.903423357281454</v>
      </c>
      <c r="I68" s="45">
        <v>403.56101526037025</v>
      </c>
      <c r="J68" s="45">
        <v>4</v>
      </c>
      <c r="K68" s="45">
        <v>165.71916041743143</v>
      </c>
      <c r="L68" s="45">
        <v>13</v>
      </c>
      <c r="M68" s="45">
        <v>19.587686297131469</v>
      </c>
      <c r="N68" s="45">
        <v>179</v>
      </c>
      <c r="O68" s="45">
        <v>372.7368304578111</v>
      </c>
      <c r="P68" s="45">
        <v>259.71049137343334</v>
      </c>
      <c r="Q68" s="396">
        <v>65.912203052074048</v>
      </c>
      <c r="R68" s="249" t="s">
        <v>36</v>
      </c>
    </row>
    <row r="69" spans="1:18" ht="9.9499999999999993" customHeight="1" x14ac:dyDescent="0.2">
      <c r="A69" s="14" t="s">
        <v>219</v>
      </c>
      <c r="B69" s="169">
        <f t="shared" si="1"/>
        <v>97269.014282343065</v>
      </c>
      <c r="C69" s="45">
        <v>2184.1482589543239</v>
      </c>
      <c r="D69" s="45">
        <v>117.12269442550736</v>
      </c>
      <c r="E69" s="45">
        <v>1128.6140253815092</v>
      </c>
      <c r="F69" s="45">
        <v>20916.218534794691</v>
      </c>
      <c r="G69" s="45">
        <v>1756</v>
      </c>
      <c r="H69" s="45">
        <v>8836.6456033352551</v>
      </c>
      <c r="I69" s="45">
        <v>14848.984287587184</v>
      </c>
      <c r="J69" s="45">
        <v>939.71027007184432</v>
      </c>
      <c r="K69" s="45">
        <v>6778.62926110441</v>
      </c>
      <c r="L69" s="45">
        <v>3584.8856426661073</v>
      </c>
      <c r="M69" s="45">
        <v>6482.8211972311083</v>
      </c>
      <c r="N69" s="45">
        <v>4165.1140253815092</v>
      </c>
      <c r="O69" s="45">
        <v>8473.841522890556</v>
      </c>
      <c r="P69" s="45">
        <v>11598.017338087997</v>
      </c>
      <c r="Q69" s="396">
        <v>5458.2616204310661</v>
      </c>
      <c r="R69" s="249" t="s">
        <v>219</v>
      </c>
    </row>
    <row r="70" spans="1:18" ht="9.9499999999999993" customHeight="1" x14ac:dyDescent="0.2">
      <c r="A70" s="14" t="s">
        <v>37</v>
      </c>
      <c r="B70" s="169">
        <f t="shared" si="1"/>
        <v>1985.1222518223292</v>
      </c>
      <c r="C70" s="45">
        <v>729.14903350988516</v>
      </c>
      <c r="D70" s="45">
        <v>0</v>
      </c>
      <c r="E70" s="45">
        <v>19</v>
      </c>
      <c r="F70" s="45">
        <v>315.3857533169018</v>
      </c>
      <c r="G70" s="45">
        <v>118.5</v>
      </c>
      <c r="H70" s="45">
        <v>61</v>
      </c>
      <c r="I70" s="45">
        <v>124.15781320467775</v>
      </c>
      <c r="J70" s="45">
        <v>0</v>
      </c>
      <c r="K70" s="45">
        <v>79.271838586187002</v>
      </c>
      <c r="L70" s="45">
        <v>12.5</v>
      </c>
      <c r="M70" s="45">
        <v>25.447321831244427</v>
      </c>
      <c r="N70" s="45">
        <v>94</v>
      </c>
      <c r="O70" s="45">
        <v>215.71927106822591</v>
      </c>
      <c r="P70" s="45">
        <v>157.24561015260369</v>
      </c>
      <c r="Q70" s="396">
        <v>33.745610152603703</v>
      </c>
      <c r="R70" s="249" t="s">
        <v>37</v>
      </c>
    </row>
    <row r="71" spans="1:18" ht="9.9499999999999993" customHeight="1" x14ac:dyDescent="0.2">
      <c r="A71" s="14" t="s">
        <v>38</v>
      </c>
      <c r="B71" s="169">
        <f t="shared" si="1"/>
        <v>798.4469898788609</v>
      </c>
      <c r="C71" s="45">
        <v>15.60524568671666</v>
      </c>
      <c r="D71" s="45">
        <v>0</v>
      </c>
      <c r="E71" s="45">
        <v>1</v>
      </c>
      <c r="F71" s="45">
        <v>242.69282133305364</v>
      </c>
      <c r="G71" s="45">
        <v>0</v>
      </c>
      <c r="H71" s="45">
        <v>6.614025381509256</v>
      </c>
      <c r="I71" s="45">
        <v>169.44721118044995</v>
      </c>
      <c r="J71" s="45">
        <v>0</v>
      </c>
      <c r="K71" s="45">
        <v>74.982440610414812</v>
      </c>
      <c r="L71" s="45">
        <v>0</v>
      </c>
      <c r="M71" s="45">
        <v>9.2456101526037031</v>
      </c>
      <c r="N71" s="45">
        <v>63.245610152603703</v>
      </c>
      <c r="O71" s="45">
        <v>154.5</v>
      </c>
      <c r="P71" s="45">
        <v>55</v>
      </c>
      <c r="Q71" s="396">
        <v>6.114025381509256</v>
      </c>
      <c r="R71" s="249" t="s">
        <v>38</v>
      </c>
    </row>
    <row r="72" spans="1:18" ht="9.9499999999999993" customHeight="1" x14ac:dyDescent="0.2">
      <c r="A72" s="14" t="s">
        <v>39</v>
      </c>
      <c r="B72" s="169">
        <f t="shared" si="1"/>
        <v>3084.4020955477476</v>
      </c>
      <c r="C72" s="45">
        <v>239.83329644973517</v>
      </c>
      <c r="D72" s="45">
        <v>0</v>
      </c>
      <c r="E72" s="45">
        <v>0</v>
      </c>
      <c r="F72" s="45">
        <v>1215.7012690754627</v>
      </c>
      <c r="G72" s="45">
        <v>24.5</v>
      </c>
      <c r="H72" s="45">
        <v>145.68404163826105</v>
      </c>
      <c r="I72" s="45">
        <v>392.07846399916093</v>
      </c>
      <c r="J72" s="45">
        <v>0.5</v>
      </c>
      <c r="K72" s="45">
        <v>91.122694425507362</v>
      </c>
      <c r="L72" s="45">
        <v>14.5</v>
      </c>
      <c r="M72" s="45">
        <v>228.26305889139439</v>
      </c>
      <c r="N72" s="45">
        <v>162.5</v>
      </c>
      <c r="O72" s="45">
        <v>305.48244061041481</v>
      </c>
      <c r="P72" s="45">
        <v>235</v>
      </c>
      <c r="Q72" s="396">
        <v>29.236830457811106</v>
      </c>
      <c r="R72" s="249" t="s">
        <v>39</v>
      </c>
    </row>
    <row r="73" spans="1:18" ht="9.9499999999999993" customHeight="1" x14ac:dyDescent="0.2">
      <c r="A73" s="14" t="s">
        <v>40</v>
      </c>
      <c r="B73" s="169">
        <f t="shared" si="1"/>
        <v>1530.1927106822591</v>
      </c>
      <c r="C73" s="45">
        <v>456.2368304578111</v>
      </c>
      <c r="D73" s="45">
        <v>0</v>
      </c>
      <c r="E73" s="45">
        <v>0</v>
      </c>
      <c r="F73" s="45">
        <v>334.75427919660183</v>
      </c>
      <c r="G73" s="45">
        <v>53.473660915622212</v>
      </c>
      <c r="H73" s="45">
        <v>73.5</v>
      </c>
      <c r="I73" s="45">
        <v>78.657813204677751</v>
      </c>
      <c r="J73" s="45">
        <v>0</v>
      </c>
      <c r="K73" s="45">
        <v>83.710491373433314</v>
      </c>
      <c r="L73" s="45">
        <v>2</v>
      </c>
      <c r="M73" s="45">
        <v>5.3684152289055529</v>
      </c>
      <c r="N73" s="45">
        <v>87.5</v>
      </c>
      <c r="O73" s="45">
        <v>257.5</v>
      </c>
      <c r="P73" s="45">
        <v>89.622805076301844</v>
      </c>
      <c r="Q73" s="396">
        <v>7.8684152289055529</v>
      </c>
      <c r="R73" s="249" t="s">
        <v>40</v>
      </c>
    </row>
    <row r="74" spans="1:18" ht="18.95" customHeight="1" x14ac:dyDescent="0.2">
      <c r="A74" s="9" t="s">
        <v>220</v>
      </c>
      <c r="B74" s="373">
        <f t="shared" si="1"/>
        <v>41949.967613403947</v>
      </c>
      <c r="C74" s="380">
        <v>4332.4904457496459</v>
      </c>
      <c r="D74" s="380">
        <v>0</v>
      </c>
      <c r="E74" s="380">
        <v>14.850855839320362</v>
      </c>
      <c r="F74" s="380">
        <v>11380.81131102837</v>
      </c>
      <c r="G74" s="380">
        <v>1302.1313634695055</v>
      </c>
      <c r="H74" s="380">
        <v>1808.6481483035293</v>
      </c>
      <c r="I74" s="380">
        <v>5373.9412360375482</v>
      </c>
      <c r="J74" s="380">
        <v>231.25427919660183</v>
      </c>
      <c r="K74" s="380">
        <v>3212.5254538780218</v>
      </c>
      <c r="L74" s="380">
        <v>455.74561015260372</v>
      </c>
      <c r="M74" s="380">
        <v>715.37653101893125</v>
      </c>
      <c r="N74" s="380">
        <v>2774.122805076302</v>
      </c>
      <c r="O74" s="380">
        <v>4147.5963553411293</v>
      </c>
      <c r="P74" s="380">
        <v>4545.5963553411293</v>
      </c>
      <c r="Q74" s="395">
        <v>1654.8768629713147</v>
      </c>
      <c r="R74" s="254" t="s">
        <v>220</v>
      </c>
    </row>
    <row r="75" spans="1:18" ht="9.9499999999999993" customHeight="1" x14ac:dyDescent="0.2">
      <c r="A75" s="14" t="s">
        <v>41</v>
      </c>
      <c r="B75" s="169">
        <f t="shared" si="1"/>
        <v>5427.1643798835812</v>
      </c>
      <c r="C75" s="371">
        <v>387.98244061041481</v>
      </c>
      <c r="D75" s="371">
        <v>0</v>
      </c>
      <c r="E75" s="371">
        <v>0</v>
      </c>
      <c r="F75" s="371">
        <v>1212.6483696051182</v>
      </c>
      <c r="G75" s="371">
        <v>200.2280507630185</v>
      </c>
      <c r="H75" s="371">
        <v>191.14025381509254</v>
      </c>
      <c r="I75" s="371">
        <v>806.33218994179038</v>
      </c>
      <c r="J75" s="371">
        <v>0</v>
      </c>
      <c r="K75" s="371">
        <v>326.68415228905553</v>
      </c>
      <c r="L75" s="371">
        <v>47.5</v>
      </c>
      <c r="M75" s="371">
        <v>43.824516754942579</v>
      </c>
      <c r="N75" s="371">
        <v>285</v>
      </c>
      <c r="O75" s="371">
        <v>585.71049137343334</v>
      </c>
      <c r="P75" s="371">
        <v>792.0701269075463</v>
      </c>
      <c r="Q75" s="391">
        <v>548.04378782316849</v>
      </c>
      <c r="R75" s="249" t="s">
        <v>41</v>
      </c>
    </row>
    <row r="76" spans="1:18" ht="9.9499999999999993" customHeight="1" x14ac:dyDescent="0.2">
      <c r="A76" s="14" t="s">
        <v>42</v>
      </c>
      <c r="B76" s="169">
        <f t="shared" si="1"/>
        <v>985.01733808799622</v>
      </c>
      <c r="C76" s="371">
        <v>129.46488122082962</v>
      </c>
      <c r="D76" s="371">
        <v>0</v>
      </c>
      <c r="E76" s="371">
        <v>0</v>
      </c>
      <c r="F76" s="371">
        <v>228.08768629713148</v>
      </c>
      <c r="G76" s="371">
        <v>0</v>
      </c>
      <c r="H76" s="371">
        <v>65.122805076301844</v>
      </c>
      <c r="I76" s="371">
        <v>78.877084272903659</v>
      </c>
      <c r="J76" s="371">
        <v>6.5</v>
      </c>
      <c r="K76" s="371">
        <v>18</v>
      </c>
      <c r="L76" s="371">
        <v>9</v>
      </c>
      <c r="M76" s="371">
        <v>10.60524568671666</v>
      </c>
      <c r="N76" s="371">
        <v>79.5</v>
      </c>
      <c r="O76" s="371">
        <v>112.5</v>
      </c>
      <c r="P76" s="371">
        <v>206.74561015260369</v>
      </c>
      <c r="Q76" s="391">
        <v>40.614025381509258</v>
      </c>
      <c r="R76" s="249" t="s">
        <v>42</v>
      </c>
    </row>
    <row r="77" spans="1:18" ht="9.9499999999999993" customHeight="1" x14ac:dyDescent="0.2">
      <c r="A77" s="14" t="s">
        <v>43</v>
      </c>
      <c r="B77" s="169">
        <f t="shared" si="1"/>
        <v>2189.666150296292</v>
      </c>
      <c r="C77" s="371">
        <v>322.53500812837592</v>
      </c>
      <c r="D77" s="371">
        <v>0</v>
      </c>
      <c r="E77" s="371">
        <v>0</v>
      </c>
      <c r="F77" s="371">
        <v>592.91209240127955</v>
      </c>
      <c r="G77" s="371">
        <v>10.482440610414809</v>
      </c>
      <c r="H77" s="371">
        <v>13.973660915622213</v>
      </c>
      <c r="I77" s="371">
        <v>491.14903350988516</v>
      </c>
      <c r="J77" s="371">
        <v>0</v>
      </c>
      <c r="K77" s="371">
        <v>117.28939797577219</v>
      </c>
      <c r="L77" s="371">
        <v>12</v>
      </c>
      <c r="M77" s="371">
        <v>14.10524568671666</v>
      </c>
      <c r="N77" s="371">
        <v>125.62280507630184</v>
      </c>
      <c r="O77" s="371">
        <v>269</v>
      </c>
      <c r="P77" s="371">
        <v>205</v>
      </c>
      <c r="Q77" s="391">
        <v>15.596465991924067</v>
      </c>
      <c r="R77" s="249" t="s">
        <v>43</v>
      </c>
    </row>
    <row r="78" spans="1:18" ht="9.9499999999999993" customHeight="1" x14ac:dyDescent="0.2">
      <c r="A78" s="14" t="s">
        <v>44</v>
      </c>
      <c r="B78" s="169">
        <f t="shared" si="1"/>
        <v>8013.5941423252398</v>
      </c>
      <c r="C78" s="371">
        <v>623.29806701977031</v>
      </c>
      <c r="D78" s="371">
        <v>0</v>
      </c>
      <c r="E78" s="371">
        <v>0.5</v>
      </c>
      <c r="F78" s="371">
        <v>2298.315294456972</v>
      </c>
      <c r="G78" s="371">
        <v>420.14903350988516</v>
      </c>
      <c r="H78" s="371">
        <v>780.33307514814624</v>
      </c>
      <c r="I78" s="371">
        <v>799.0342335728144</v>
      </c>
      <c r="J78" s="371">
        <v>133.0174487387907</v>
      </c>
      <c r="K78" s="371">
        <v>820.92087209607212</v>
      </c>
      <c r="L78" s="371">
        <v>92.5</v>
      </c>
      <c r="M78" s="371">
        <v>141.60513503592219</v>
      </c>
      <c r="N78" s="371">
        <v>341</v>
      </c>
      <c r="O78" s="371">
        <v>789.96488122082962</v>
      </c>
      <c r="P78" s="371">
        <v>549.6228050763018</v>
      </c>
      <c r="Q78" s="391">
        <v>223.33329644973517</v>
      </c>
      <c r="R78" s="249" t="s">
        <v>44</v>
      </c>
    </row>
    <row r="79" spans="1:18" ht="9.9499999999999993" customHeight="1" x14ac:dyDescent="0.2">
      <c r="A79" s="14" t="s">
        <v>45</v>
      </c>
      <c r="B79" s="169">
        <f t="shared" si="1"/>
        <v>13623.583813519326</v>
      </c>
      <c r="C79" s="371">
        <v>1456.2980670197703</v>
      </c>
      <c r="D79" s="371">
        <v>0</v>
      </c>
      <c r="E79" s="371">
        <v>9.3596355341129573</v>
      </c>
      <c r="F79" s="371">
        <v>3668.5515716608106</v>
      </c>
      <c r="G79" s="371">
        <v>455.456101526037</v>
      </c>
      <c r="H79" s="371">
        <v>448.71027007184438</v>
      </c>
      <c r="I79" s="371">
        <v>1474.3929839005716</v>
      </c>
      <c r="J79" s="371">
        <v>62.5</v>
      </c>
      <c r="K79" s="371">
        <v>1022.1927106822592</v>
      </c>
      <c r="L79" s="371">
        <v>153.62280507630186</v>
      </c>
      <c r="M79" s="371">
        <v>235.36819392731658</v>
      </c>
      <c r="N79" s="371">
        <v>1264</v>
      </c>
      <c r="O79" s="371">
        <v>1226.1052456867167</v>
      </c>
      <c r="P79" s="371">
        <v>1742.6228050763018</v>
      </c>
      <c r="Q79" s="391">
        <v>404.40342335728144</v>
      </c>
      <c r="R79" s="249" t="s">
        <v>45</v>
      </c>
    </row>
    <row r="80" spans="1:18" ht="9.9499999999999993" customHeight="1" x14ac:dyDescent="0.2">
      <c r="A80" s="14" t="s">
        <v>46</v>
      </c>
      <c r="B80" s="169">
        <f t="shared" si="1"/>
        <v>6463.4786784834032</v>
      </c>
      <c r="C80" s="371">
        <v>467.57890660233886</v>
      </c>
      <c r="D80" s="371">
        <v>0</v>
      </c>
      <c r="E80" s="371">
        <v>4.9912203052074045</v>
      </c>
      <c r="F80" s="371">
        <v>1941.8933158529551</v>
      </c>
      <c r="G80" s="371">
        <v>111.81573706014998</v>
      </c>
      <c r="H80" s="371">
        <v>213.00855839320363</v>
      </c>
      <c r="I80" s="371">
        <v>1072.1913828727252</v>
      </c>
      <c r="J80" s="371">
        <v>6.7368304578111067</v>
      </c>
      <c r="K80" s="371">
        <v>505.96477057003517</v>
      </c>
      <c r="L80" s="371">
        <v>84.122805076301844</v>
      </c>
      <c r="M80" s="371">
        <v>181.53489747758141</v>
      </c>
      <c r="N80" s="371">
        <v>328.5</v>
      </c>
      <c r="O80" s="371">
        <v>745.97366091562219</v>
      </c>
      <c r="P80" s="371">
        <v>578.31573706015001</v>
      </c>
      <c r="Q80" s="391">
        <v>220.85085583932036</v>
      </c>
      <c r="R80" s="249" t="s">
        <v>46</v>
      </c>
    </row>
    <row r="81" spans="1:18" ht="11.1" customHeight="1" x14ac:dyDescent="0.2">
      <c r="A81" s="14" t="s">
        <v>47</v>
      </c>
      <c r="B81" s="169">
        <f t="shared" si="1"/>
        <v>5247.4631108081176</v>
      </c>
      <c r="C81" s="371">
        <v>945.33307514814624</v>
      </c>
      <c r="D81" s="371">
        <v>0</v>
      </c>
      <c r="E81" s="371">
        <v>0</v>
      </c>
      <c r="F81" s="371">
        <v>1438.4029807541035</v>
      </c>
      <c r="G81" s="371">
        <v>104</v>
      </c>
      <c r="H81" s="371">
        <v>96.359524883318471</v>
      </c>
      <c r="I81" s="371">
        <v>651.96432796685713</v>
      </c>
      <c r="J81" s="371">
        <v>22.5</v>
      </c>
      <c r="K81" s="371">
        <v>401.47355026482774</v>
      </c>
      <c r="L81" s="371">
        <v>57</v>
      </c>
      <c r="M81" s="371">
        <v>88.333296449735172</v>
      </c>
      <c r="N81" s="371">
        <v>350.5</v>
      </c>
      <c r="O81" s="371">
        <v>418.34207614452777</v>
      </c>
      <c r="P81" s="371">
        <v>471.21927106822591</v>
      </c>
      <c r="Q81" s="391">
        <v>202.03500812837589</v>
      </c>
      <c r="R81" s="249" t="s">
        <v>47</v>
      </c>
    </row>
    <row r="82" spans="1:18" ht="18.95" customHeight="1" x14ac:dyDescent="0.2">
      <c r="A82" s="9" t="s">
        <v>221</v>
      </c>
      <c r="B82" s="373">
        <f t="shared" si="1"/>
        <v>40743.551784004405</v>
      </c>
      <c r="C82" s="51">
        <v>1498.8220867032514</v>
      </c>
      <c r="D82" s="51">
        <v>22.27582940610273</v>
      </c>
      <c r="E82" s="51">
        <v>792.97194344787931</v>
      </c>
      <c r="F82" s="51">
        <v>11806.359818993213</v>
      </c>
      <c r="G82" s="51">
        <v>1536.2758294061027</v>
      </c>
      <c r="H82" s="51">
        <v>1463.3587700163757</v>
      </c>
      <c r="I82" s="51">
        <v>5812.4312911734196</v>
      </c>
      <c r="J82" s="51">
        <v>603.42379170468894</v>
      </c>
      <c r="K82" s="51">
        <v>3104.1451206295237</v>
      </c>
      <c r="L82" s="51">
        <v>401.93080584271911</v>
      </c>
      <c r="M82" s="51">
        <v>1138.7589594609799</v>
      </c>
      <c r="N82" s="51">
        <v>1866</v>
      </c>
      <c r="O82" s="51">
        <v>4445.8510904783925</v>
      </c>
      <c r="P82" s="51">
        <v>5012.0892893483506</v>
      </c>
      <c r="Q82" s="392">
        <v>1238.8571573934023</v>
      </c>
      <c r="R82" s="254" t="s">
        <v>221</v>
      </c>
    </row>
    <row r="83" spans="1:18" ht="9.9499999999999993" customHeight="1" x14ac:dyDescent="0.2">
      <c r="A83" s="14" t="s">
        <v>48</v>
      </c>
      <c r="B83" s="169">
        <f t="shared" si="1"/>
        <v>1840.411376051602</v>
      </c>
      <c r="C83" s="371">
        <v>197.76180113004239</v>
      </c>
      <c r="D83" s="371">
        <v>0</v>
      </c>
      <c r="E83" s="371">
        <v>17.161990574646548</v>
      </c>
      <c r="F83" s="371">
        <v>254.79592459717242</v>
      </c>
      <c r="G83" s="371">
        <v>64.5</v>
      </c>
      <c r="H83" s="371">
        <v>25.496492930984914</v>
      </c>
      <c r="I83" s="371">
        <v>351.43687275772845</v>
      </c>
      <c r="J83" s="371">
        <v>4</v>
      </c>
      <c r="K83" s="371">
        <v>92.610331762441092</v>
      </c>
      <c r="L83" s="371">
        <v>15</v>
      </c>
      <c r="M83" s="371">
        <v>6.7758294061027291</v>
      </c>
      <c r="N83" s="371">
        <v>151.5</v>
      </c>
      <c r="O83" s="371">
        <v>355.10682469342601</v>
      </c>
      <c r="P83" s="371">
        <v>285.32748821830819</v>
      </c>
      <c r="Q83" s="391">
        <v>18.937819980749278</v>
      </c>
      <c r="R83" s="249" t="s">
        <v>48</v>
      </c>
    </row>
    <row r="84" spans="1:18" ht="9.9499999999999993" customHeight="1" x14ac:dyDescent="0.2">
      <c r="A84" s="14" t="s">
        <v>49</v>
      </c>
      <c r="B84" s="169">
        <f t="shared" si="1"/>
        <v>1785.1741244046652</v>
      </c>
      <c r="C84" s="371">
        <v>100.04464467417529</v>
      </c>
      <c r="D84" s="371">
        <v>0</v>
      </c>
      <c r="E84" s="371">
        <v>59.110331762441092</v>
      </c>
      <c r="F84" s="371">
        <v>764.40976342862859</v>
      </c>
      <c r="G84" s="371">
        <v>59.5</v>
      </c>
      <c r="H84" s="371">
        <v>39.386161168543822</v>
      </c>
      <c r="I84" s="371">
        <v>150.07526107229023</v>
      </c>
      <c r="J84" s="371">
        <v>1</v>
      </c>
      <c r="K84" s="371">
        <v>78.87914703051365</v>
      </c>
      <c r="L84" s="371">
        <v>7.5</v>
      </c>
      <c r="M84" s="371">
        <v>2.1654976436616371</v>
      </c>
      <c r="N84" s="371">
        <v>110.5</v>
      </c>
      <c r="O84" s="371">
        <v>227.49649293098491</v>
      </c>
      <c r="P84" s="371">
        <v>160.11033176244109</v>
      </c>
      <c r="Q84" s="391">
        <v>24.996492930984914</v>
      </c>
      <c r="R84" s="249" t="s">
        <v>49</v>
      </c>
    </row>
    <row r="85" spans="1:18" ht="9.9499999999999993" customHeight="1" x14ac:dyDescent="0.2">
      <c r="A85" s="14" t="s">
        <v>50</v>
      </c>
      <c r="B85" s="169">
        <f t="shared" si="1"/>
        <v>1292.2197163018614</v>
      </c>
      <c r="C85" s="371">
        <v>28.110331762441092</v>
      </c>
      <c r="D85" s="371">
        <v>0</v>
      </c>
      <c r="E85" s="371">
        <v>104</v>
      </c>
      <c r="F85" s="371">
        <v>452.19962111079167</v>
      </c>
      <c r="G85" s="371">
        <v>42.5</v>
      </c>
      <c r="H85" s="371">
        <v>20.830995287323276</v>
      </c>
      <c r="I85" s="371">
        <v>124.64094816055604</v>
      </c>
      <c r="J85" s="371">
        <v>0</v>
      </c>
      <c r="K85" s="371">
        <v>75.996492930984914</v>
      </c>
      <c r="L85" s="371">
        <v>11</v>
      </c>
      <c r="M85" s="371">
        <v>4.7206635248821831</v>
      </c>
      <c r="N85" s="371">
        <v>90.5</v>
      </c>
      <c r="O85" s="371">
        <v>195.5</v>
      </c>
      <c r="P85" s="371">
        <v>134.05516588122055</v>
      </c>
      <c r="Q85" s="391">
        <v>8.165497643661638</v>
      </c>
      <c r="R85" s="249" t="s">
        <v>50</v>
      </c>
    </row>
    <row r="86" spans="1:18" ht="9.9499999999999993" customHeight="1" x14ac:dyDescent="0.2">
      <c r="A86" s="14" t="s">
        <v>51</v>
      </c>
      <c r="B86" s="169">
        <f t="shared" si="1"/>
        <v>1375.3527031013664</v>
      </c>
      <c r="C86" s="371">
        <v>86.82748821830819</v>
      </c>
      <c r="D86" s="371">
        <v>1.0551658812205458</v>
      </c>
      <c r="E86" s="371">
        <v>74.644455229571108</v>
      </c>
      <c r="F86" s="371">
        <v>431.21971630186135</v>
      </c>
      <c r="G86" s="371">
        <v>40.5</v>
      </c>
      <c r="H86" s="371">
        <v>33.037630536145109</v>
      </c>
      <c r="I86" s="371">
        <v>108.81345994224785</v>
      </c>
      <c r="J86" s="371">
        <v>16.106824693426002</v>
      </c>
      <c r="K86" s="371">
        <v>40.492985861969828</v>
      </c>
      <c r="L86" s="371">
        <v>16</v>
      </c>
      <c r="M86" s="371">
        <v>6.555165881220546</v>
      </c>
      <c r="N86" s="371">
        <v>99</v>
      </c>
      <c r="O86" s="371">
        <v>252.11033176244109</v>
      </c>
      <c r="P86" s="371">
        <v>149.82748821830819</v>
      </c>
      <c r="Q86" s="391">
        <v>19.161990574646552</v>
      </c>
      <c r="R86" s="249" t="s">
        <v>51</v>
      </c>
    </row>
    <row r="87" spans="1:18" ht="9.9499999999999993" customHeight="1" x14ac:dyDescent="0.2">
      <c r="A87" s="14" t="s">
        <v>52</v>
      </c>
      <c r="B87" s="169">
        <f t="shared" si="1"/>
        <v>12147.66531757441</v>
      </c>
      <c r="C87" s="371">
        <v>481.98246465492457</v>
      </c>
      <c r="D87" s="371">
        <v>1.0551658812205458</v>
      </c>
      <c r="E87" s="371">
        <v>183.5</v>
      </c>
      <c r="F87" s="371">
        <v>3304.4209500356264</v>
      </c>
      <c r="G87" s="371">
        <v>616.77582940610273</v>
      </c>
      <c r="H87" s="371">
        <v>435.46398208682825</v>
      </c>
      <c r="I87" s="371">
        <v>1727.7219943247874</v>
      </c>
      <c r="J87" s="371">
        <v>272.05165881220546</v>
      </c>
      <c r="K87" s="371">
        <v>922.19867388777084</v>
      </c>
      <c r="L87" s="371">
        <v>120.65848350563147</v>
      </c>
      <c r="M87" s="371">
        <v>354.05071158918463</v>
      </c>
      <c r="N87" s="371">
        <v>426</v>
      </c>
      <c r="O87" s="371">
        <v>1147.5411376051602</v>
      </c>
      <c r="P87" s="371">
        <v>1716.9413270497644</v>
      </c>
      <c r="Q87" s="391">
        <v>437.30293873520259</v>
      </c>
      <c r="R87" s="249" t="s">
        <v>52</v>
      </c>
    </row>
    <row r="88" spans="1:18" ht="9.9499999999999993" customHeight="1" x14ac:dyDescent="0.2">
      <c r="A88" s="14" t="s">
        <v>53</v>
      </c>
      <c r="B88" s="169">
        <f t="shared" si="1"/>
        <v>1621.1049302473843</v>
      </c>
      <c r="C88" s="371">
        <v>11.161990574646548</v>
      </c>
      <c r="D88" s="371">
        <v>17.555165881220546</v>
      </c>
      <c r="E88" s="371">
        <v>100</v>
      </c>
      <c r="F88" s="371">
        <v>523.39573515256825</v>
      </c>
      <c r="G88" s="371">
        <v>60.5</v>
      </c>
      <c r="H88" s="371">
        <v>85.5</v>
      </c>
      <c r="I88" s="371">
        <v>127.92729877370402</v>
      </c>
      <c r="J88" s="371">
        <v>24</v>
      </c>
      <c r="K88" s="371">
        <v>115.38616116854382</v>
      </c>
      <c r="L88" s="371">
        <v>11.5</v>
      </c>
      <c r="M88" s="371">
        <v>66.913270497643666</v>
      </c>
      <c r="N88" s="371">
        <v>106.5</v>
      </c>
      <c r="O88" s="371">
        <v>213.11033176244109</v>
      </c>
      <c r="P88" s="371">
        <v>131.5</v>
      </c>
      <c r="Q88" s="391">
        <v>26.154976436616373</v>
      </c>
      <c r="R88" s="249" t="s">
        <v>53</v>
      </c>
    </row>
    <row r="89" spans="1:18" ht="9.9499999999999993" customHeight="1" x14ac:dyDescent="0.2">
      <c r="A89" s="14" t="s">
        <v>54</v>
      </c>
      <c r="B89" s="169">
        <f t="shared" si="1"/>
        <v>1443.2232233708764</v>
      </c>
      <c r="C89" s="371">
        <v>67.055165881220546</v>
      </c>
      <c r="D89" s="371">
        <v>2.6103317624410916</v>
      </c>
      <c r="E89" s="371">
        <v>243.5</v>
      </c>
      <c r="F89" s="371">
        <v>221.81696701126293</v>
      </c>
      <c r="G89" s="371">
        <v>93</v>
      </c>
      <c r="H89" s="371">
        <v>19.04815174319037</v>
      </c>
      <c r="I89" s="371">
        <v>198.76180113004239</v>
      </c>
      <c r="J89" s="371">
        <v>50.720663524882184</v>
      </c>
      <c r="K89" s="371">
        <v>75.830995287323276</v>
      </c>
      <c r="L89" s="371">
        <v>14.5</v>
      </c>
      <c r="M89" s="371">
        <v>10.551658812205458</v>
      </c>
      <c r="N89" s="371">
        <v>66.5</v>
      </c>
      <c r="O89" s="371">
        <v>199</v>
      </c>
      <c r="P89" s="371">
        <v>104.11033176244109</v>
      </c>
      <c r="Q89" s="391">
        <v>76.217156455867098</v>
      </c>
      <c r="R89" s="249" t="s">
        <v>54</v>
      </c>
    </row>
    <row r="90" spans="1:18" ht="11.1" customHeight="1" x14ac:dyDescent="0.2">
      <c r="A90" s="14" t="s">
        <v>55</v>
      </c>
      <c r="B90" s="169">
        <f t="shared" si="1"/>
        <v>19238.400392952237</v>
      </c>
      <c r="C90" s="371">
        <v>525.87819980749282</v>
      </c>
      <c r="D90" s="371">
        <v>0</v>
      </c>
      <c r="E90" s="371">
        <v>11.055165881220546</v>
      </c>
      <c r="F90" s="371">
        <v>5854.1011413553006</v>
      </c>
      <c r="G90" s="371">
        <v>559</v>
      </c>
      <c r="H90" s="371">
        <v>804.59535626335992</v>
      </c>
      <c r="I90" s="371">
        <v>3023.0536550120632</v>
      </c>
      <c r="J90" s="371">
        <v>235.54464467417529</v>
      </c>
      <c r="K90" s="371">
        <v>1702.7503326999763</v>
      </c>
      <c r="L90" s="371">
        <v>205.77232233708764</v>
      </c>
      <c r="M90" s="371">
        <v>687.02616210607903</v>
      </c>
      <c r="N90" s="371">
        <v>815.5</v>
      </c>
      <c r="O90" s="371">
        <v>1855.9859717239397</v>
      </c>
      <c r="P90" s="371">
        <v>2330.2171564558671</v>
      </c>
      <c r="Q90" s="391">
        <v>627.92028463567385</v>
      </c>
      <c r="R90" s="249" t="s">
        <v>55</v>
      </c>
    </row>
    <row r="91" spans="1:18" ht="18.95" customHeight="1" x14ac:dyDescent="0.2">
      <c r="A91" s="9" t="s">
        <v>222</v>
      </c>
      <c r="B91" s="373">
        <f t="shared" si="1"/>
        <v>26365.688739765246</v>
      </c>
      <c r="C91" s="51">
        <v>557.33962204832687</v>
      </c>
      <c r="D91" s="51">
        <v>0</v>
      </c>
      <c r="E91" s="51">
        <v>1414.3581046164231</v>
      </c>
      <c r="F91" s="51">
        <v>9327.6672120204512</v>
      </c>
      <c r="G91" s="51">
        <v>949.83099528732328</v>
      </c>
      <c r="H91" s="51">
        <v>1648.2694806680252</v>
      </c>
      <c r="I91" s="51">
        <v>2388.2963081740568</v>
      </c>
      <c r="J91" s="51">
        <v>391.43781998074928</v>
      </c>
      <c r="K91" s="51">
        <v>1680.098863332375</v>
      </c>
      <c r="L91" s="51">
        <v>243.8239811492931</v>
      </c>
      <c r="M91" s="51">
        <v>418.87819980749282</v>
      </c>
      <c r="N91" s="51">
        <v>1523.5</v>
      </c>
      <c r="O91" s="51">
        <v>2420.2512799229971</v>
      </c>
      <c r="P91" s="51">
        <v>2898.0963034863807</v>
      </c>
      <c r="Q91" s="392">
        <v>503.8405692713477</v>
      </c>
      <c r="R91" s="254" t="s">
        <v>222</v>
      </c>
    </row>
    <row r="92" spans="1:18" ht="9.9499999999999993" customHeight="1" x14ac:dyDescent="0.2">
      <c r="A92" s="14" t="s">
        <v>56</v>
      </c>
      <c r="B92" s="169">
        <f t="shared" si="1"/>
        <v>17279.59394714802</v>
      </c>
      <c r="C92" s="371">
        <v>282.24075871595187</v>
      </c>
      <c r="D92" s="371">
        <v>0</v>
      </c>
      <c r="E92" s="371">
        <v>126.97895758590948</v>
      </c>
      <c r="F92" s="371">
        <v>6511.7086314486796</v>
      </c>
      <c r="G92" s="371">
        <v>609</v>
      </c>
      <c r="H92" s="371">
        <v>1397.3737455154569</v>
      </c>
      <c r="I92" s="371">
        <v>1684.8428472942737</v>
      </c>
      <c r="J92" s="371">
        <v>224.05165881220546</v>
      </c>
      <c r="K92" s="371">
        <v>1093.2337445779217</v>
      </c>
      <c r="L92" s="371">
        <v>210.76881526807256</v>
      </c>
      <c r="M92" s="371">
        <v>308.90625635961351</v>
      </c>
      <c r="N92" s="371">
        <v>918</v>
      </c>
      <c r="O92" s="371">
        <v>1393.4789575859095</v>
      </c>
      <c r="P92" s="371">
        <v>2137.6584835056315</v>
      </c>
      <c r="Q92" s="391">
        <v>381.35109047839296</v>
      </c>
      <c r="R92" s="249" t="s">
        <v>56</v>
      </c>
    </row>
    <row r="93" spans="1:18" ht="9.9499999999999993" customHeight="1" x14ac:dyDescent="0.2">
      <c r="A93" s="14" t="s">
        <v>57</v>
      </c>
      <c r="B93" s="169">
        <f t="shared" si="1"/>
        <v>2663.3711856694626</v>
      </c>
      <c r="C93" s="371">
        <v>23.603317624410916</v>
      </c>
      <c r="D93" s="371">
        <v>0</v>
      </c>
      <c r="E93" s="371">
        <v>955.5</v>
      </c>
      <c r="F93" s="371">
        <v>772.84407634036279</v>
      </c>
      <c r="G93" s="371">
        <v>0</v>
      </c>
      <c r="H93" s="371">
        <v>5.4964929309849122</v>
      </c>
      <c r="I93" s="371">
        <v>113.66199057464655</v>
      </c>
      <c r="J93" s="371">
        <v>1</v>
      </c>
      <c r="K93" s="371">
        <v>181.94132704976437</v>
      </c>
      <c r="L93" s="371">
        <v>4</v>
      </c>
      <c r="M93" s="371">
        <v>11.217156455867094</v>
      </c>
      <c r="N93" s="371">
        <v>137</v>
      </c>
      <c r="O93" s="371">
        <v>202.55516588122055</v>
      </c>
      <c r="P93" s="371">
        <v>178.5</v>
      </c>
      <c r="Q93" s="391">
        <v>76.05165881220546</v>
      </c>
      <c r="R93" s="249" t="s">
        <v>57</v>
      </c>
    </row>
    <row r="94" spans="1:18" ht="9.9499999999999993" customHeight="1" x14ac:dyDescent="0.2">
      <c r="A94" s="14" t="s">
        <v>58</v>
      </c>
      <c r="B94" s="169">
        <f t="shared" si="1"/>
        <v>1346.3606644624174</v>
      </c>
      <c r="C94" s="371">
        <v>66.541137605160202</v>
      </c>
      <c r="D94" s="371">
        <v>0</v>
      </c>
      <c r="E94" s="371">
        <v>251</v>
      </c>
      <c r="F94" s="371">
        <v>358.91677756665877</v>
      </c>
      <c r="G94" s="371">
        <v>48.330995287323276</v>
      </c>
      <c r="H94" s="371">
        <v>7.2206635248821831</v>
      </c>
      <c r="I94" s="371">
        <v>107.80644580421767</v>
      </c>
      <c r="J94" s="371">
        <v>0</v>
      </c>
      <c r="K94" s="371">
        <v>57.606824693426006</v>
      </c>
      <c r="L94" s="371">
        <v>2</v>
      </c>
      <c r="M94" s="371">
        <v>8.4964929309849122</v>
      </c>
      <c r="N94" s="371">
        <v>111.5</v>
      </c>
      <c r="O94" s="371">
        <v>183.11033176244109</v>
      </c>
      <c r="P94" s="371">
        <v>130.55516588122055</v>
      </c>
      <c r="Q94" s="391">
        <v>13.27582940610273</v>
      </c>
      <c r="R94" s="249" t="s">
        <v>58</v>
      </c>
    </row>
    <row r="95" spans="1:18" ht="9.9499999999999993" customHeight="1" x14ac:dyDescent="0.2">
      <c r="A95" s="14" t="s">
        <v>59</v>
      </c>
      <c r="B95" s="169">
        <f t="shared" si="1"/>
        <v>1249.5322290210884</v>
      </c>
      <c r="C95" s="371">
        <v>20.603317624410916</v>
      </c>
      <c r="D95" s="371">
        <v>0</v>
      </c>
      <c r="E95" s="371">
        <v>13.323981149293099</v>
      </c>
      <c r="F95" s="371">
        <v>479.9509010337888</v>
      </c>
      <c r="G95" s="371">
        <v>61.5</v>
      </c>
      <c r="H95" s="371">
        <v>56.03061639811493</v>
      </c>
      <c r="I95" s="371">
        <v>84.692606972761482</v>
      </c>
      <c r="J95" s="371">
        <v>98.5</v>
      </c>
      <c r="K95" s="371">
        <v>34.555165881220546</v>
      </c>
      <c r="L95" s="371">
        <v>7.555165881220546</v>
      </c>
      <c r="M95" s="371">
        <v>11.992985861969824</v>
      </c>
      <c r="N95" s="371">
        <v>97.5</v>
      </c>
      <c r="O95" s="371">
        <v>156</v>
      </c>
      <c r="P95" s="371">
        <v>119.99649293098491</v>
      </c>
      <c r="Q95" s="391">
        <v>7.3309952873232742</v>
      </c>
      <c r="R95" s="249" t="s">
        <v>59</v>
      </c>
    </row>
    <row r="96" spans="1:18" ht="9.9499999999999993" customHeight="1" x14ac:dyDescent="0.2">
      <c r="A96" s="14" t="s">
        <v>60</v>
      </c>
      <c r="B96" s="169">
        <f t="shared" si="1"/>
        <v>1058.4263515506832</v>
      </c>
      <c r="C96" s="371">
        <v>83.213649386852012</v>
      </c>
      <c r="D96" s="371">
        <v>0</v>
      </c>
      <c r="E96" s="371">
        <v>0</v>
      </c>
      <c r="F96" s="371">
        <v>485.60938453942026</v>
      </c>
      <c r="G96" s="371">
        <v>65.5</v>
      </c>
      <c r="H96" s="371">
        <v>19.720663524882184</v>
      </c>
      <c r="I96" s="371">
        <v>52.106824693426006</v>
      </c>
      <c r="J96" s="371">
        <v>1.1103317624410916</v>
      </c>
      <c r="K96" s="371">
        <v>26.5</v>
      </c>
      <c r="L96" s="371">
        <v>8.5</v>
      </c>
      <c r="M96" s="371">
        <v>18.5</v>
      </c>
      <c r="N96" s="371">
        <v>86</v>
      </c>
      <c r="O96" s="371">
        <v>113.5</v>
      </c>
      <c r="P96" s="371">
        <v>82.110331762441092</v>
      </c>
      <c r="Q96" s="391">
        <v>16.055165881220546</v>
      </c>
      <c r="R96" s="249" t="s">
        <v>60</v>
      </c>
    </row>
    <row r="97" spans="1:18" ht="9.9499999999999993" customHeight="1" x14ac:dyDescent="0.2">
      <c r="A97" s="14" t="s">
        <v>61</v>
      </c>
      <c r="B97" s="169">
        <f t="shared" si="1"/>
        <v>2768.4043619135718</v>
      </c>
      <c r="C97" s="371">
        <v>81.137441091540936</v>
      </c>
      <c r="D97" s="371">
        <v>0</v>
      </c>
      <c r="E97" s="371">
        <v>67.555165881220546</v>
      </c>
      <c r="F97" s="371">
        <v>718.63744109154095</v>
      </c>
      <c r="G97" s="371">
        <v>165.5</v>
      </c>
      <c r="H97" s="371">
        <v>162.42729877370402</v>
      </c>
      <c r="I97" s="371">
        <v>345.18559283473132</v>
      </c>
      <c r="J97" s="371">
        <v>66.77582940610273</v>
      </c>
      <c r="K97" s="371">
        <v>286.26180113004239</v>
      </c>
      <c r="L97" s="371">
        <v>11</v>
      </c>
      <c r="M97" s="371">
        <v>59.765308199057472</v>
      </c>
      <c r="N97" s="371">
        <v>173.5</v>
      </c>
      <c r="O97" s="371">
        <v>371.60682469342601</v>
      </c>
      <c r="P97" s="371">
        <v>249.27582940610273</v>
      </c>
      <c r="Q97" s="391">
        <v>9.77582940610273</v>
      </c>
      <c r="R97" s="249" t="s">
        <v>61</v>
      </c>
    </row>
    <row r="98" spans="1:18" ht="18.95" customHeight="1" x14ac:dyDescent="0.2">
      <c r="A98" s="9" t="s">
        <v>223</v>
      </c>
      <c r="B98" s="373">
        <f t="shared" si="1"/>
        <v>32945.291391989704</v>
      </c>
      <c r="C98" s="51">
        <v>677.22929028588578</v>
      </c>
      <c r="D98" s="51">
        <v>0</v>
      </c>
      <c r="E98" s="51">
        <v>28.8239811492931</v>
      </c>
      <c r="F98" s="51">
        <v>14756.653747390526</v>
      </c>
      <c r="G98" s="51">
        <v>751.55516588122055</v>
      </c>
      <c r="H98" s="51">
        <v>1755.728343062865</v>
      </c>
      <c r="I98" s="51">
        <v>3238.4238934585046</v>
      </c>
      <c r="J98" s="51">
        <v>440.88170687650791</v>
      </c>
      <c r="K98" s="51">
        <v>1455.3947879295474</v>
      </c>
      <c r="L98" s="51">
        <v>250.66549764366164</v>
      </c>
      <c r="M98" s="51">
        <v>480.26085390702156</v>
      </c>
      <c r="N98" s="51">
        <v>1151.5</v>
      </c>
      <c r="O98" s="51">
        <v>2850.1304269535108</v>
      </c>
      <c r="P98" s="51">
        <v>4254.2723223370876</v>
      </c>
      <c r="Q98" s="392">
        <v>853.77137511406681</v>
      </c>
      <c r="R98" s="254" t="s">
        <v>223</v>
      </c>
    </row>
    <row r="99" spans="1:18" ht="9.9499999999999993" customHeight="1" x14ac:dyDescent="0.2">
      <c r="A99" s="14" t="s">
        <v>62</v>
      </c>
      <c r="B99" s="169">
        <f t="shared" si="1"/>
        <v>5049.7054062027328</v>
      </c>
      <c r="C99" s="371">
        <v>229.52710932909986</v>
      </c>
      <c r="D99" s="371">
        <v>0</v>
      </c>
      <c r="E99" s="371">
        <v>25.713649386852008</v>
      </c>
      <c r="F99" s="371">
        <v>996.85459754740805</v>
      </c>
      <c r="G99" s="371">
        <v>93.055165881220546</v>
      </c>
      <c r="H99" s="371">
        <v>1012.5927964173657</v>
      </c>
      <c r="I99" s="371">
        <v>898.41137605160202</v>
      </c>
      <c r="J99" s="371">
        <v>167.21014231783693</v>
      </c>
      <c r="K99" s="371">
        <v>340.14094816055604</v>
      </c>
      <c r="L99" s="371">
        <v>33.665497643661638</v>
      </c>
      <c r="M99" s="371">
        <v>27.54815174319037</v>
      </c>
      <c r="N99" s="371">
        <v>199.5</v>
      </c>
      <c r="O99" s="371">
        <v>579.27232233708764</v>
      </c>
      <c r="P99" s="371">
        <v>377.5</v>
      </c>
      <c r="Q99" s="391">
        <v>68.713649386852012</v>
      </c>
      <c r="R99" s="249" t="s">
        <v>62</v>
      </c>
    </row>
    <row r="100" spans="1:18" ht="9.9499999999999993" customHeight="1" x14ac:dyDescent="0.2">
      <c r="A100" s="14" t="s">
        <v>63</v>
      </c>
      <c r="B100" s="169">
        <f t="shared" si="1"/>
        <v>20623.354417478156</v>
      </c>
      <c r="C100" s="371">
        <v>241.17857869670115</v>
      </c>
      <c r="D100" s="371">
        <v>0</v>
      </c>
      <c r="E100" s="371">
        <v>3.1103317624410916</v>
      </c>
      <c r="F100" s="371">
        <v>10720.23185013188</v>
      </c>
      <c r="G100" s="371">
        <v>423</v>
      </c>
      <c r="H100" s="371">
        <v>616.56028557320906</v>
      </c>
      <c r="I100" s="371">
        <v>1748.8594354163283</v>
      </c>
      <c r="J100" s="371">
        <v>169.53061639811494</v>
      </c>
      <c r="K100" s="371">
        <v>860.93687275772845</v>
      </c>
      <c r="L100" s="371">
        <v>195</v>
      </c>
      <c r="M100" s="371">
        <v>305.73725164693678</v>
      </c>
      <c r="N100" s="371">
        <v>659</v>
      </c>
      <c r="O100" s="371">
        <v>1553.9202846356739</v>
      </c>
      <c r="P100" s="371">
        <v>2542.1619905746466</v>
      </c>
      <c r="Q100" s="391">
        <v>584.12691988449569</v>
      </c>
      <c r="R100" s="249" t="s">
        <v>63</v>
      </c>
    </row>
    <row r="101" spans="1:18" ht="9.9499999999999993" customHeight="1" x14ac:dyDescent="0.2">
      <c r="A101" s="14" t="s">
        <v>64</v>
      </c>
      <c r="B101" s="169">
        <f t="shared" si="1"/>
        <v>7272.2315683088109</v>
      </c>
      <c r="C101" s="371">
        <v>206.52360226008477</v>
      </c>
      <c r="D101" s="371">
        <v>0</v>
      </c>
      <c r="E101" s="371">
        <v>0</v>
      </c>
      <c r="F101" s="371">
        <v>3039.5672997112392</v>
      </c>
      <c r="G101" s="371">
        <v>235.5</v>
      </c>
      <c r="H101" s="371">
        <v>126.57526107229022</v>
      </c>
      <c r="I101" s="371">
        <v>591.15308199057472</v>
      </c>
      <c r="J101" s="371">
        <v>104.14094816055602</v>
      </c>
      <c r="K101" s="371">
        <v>254.31696701126293</v>
      </c>
      <c r="L101" s="371">
        <v>22</v>
      </c>
      <c r="M101" s="371">
        <v>146.9754505168944</v>
      </c>
      <c r="N101" s="371">
        <v>293</v>
      </c>
      <c r="O101" s="371">
        <v>716.93781998074928</v>
      </c>
      <c r="P101" s="371">
        <v>1334.6103317624411</v>
      </c>
      <c r="Q101" s="391">
        <v>200.93080584271911</v>
      </c>
      <c r="R101" s="249" t="s">
        <v>64</v>
      </c>
    </row>
    <row r="102" spans="1:18" s="1" customFormat="1" ht="9.9499999999999993" customHeight="1" x14ac:dyDescent="0.2">
      <c r="A102" s="127"/>
      <c r="R102" s="127"/>
    </row>
    <row r="103" spans="1:18" s="28" customFormat="1" ht="12" customHeight="1" x14ac:dyDescent="0.15">
      <c r="A103" s="29" t="s">
        <v>947</v>
      </c>
      <c r="R103" s="389"/>
    </row>
    <row r="104" spans="1:18" s="28" customFormat="1" ht="9.9499999999999993" customHeight="1" x14ac:dyDescent="0.15">
      <c r="A104" s="43" t="s">
        <v>946</v>
      </c>
      <c r="R104" s="389"/>
    </row>
    <row r="105" spans="1:18" s="28" customFormat="1" ht="12" customHeight="1" x14ac:dyDescent="0.15">
      <c r="A105" s="29" t="s">
        <v>945</v>
      </c>
      <c r="R105" s="389"/>
    </row>
    <row r="106" spans="1:18" ht="18.95" customHeight="1" x14ac:dyDescent="0.2">
      <c r="A106" s="9" t="s">
        <v>224</v>
      </c>
      <c r="B106" s="373">
        <f t="shared" ref="B106:B137" si="2">SUM(C106:Q106)</f>
        <v>26073.463238371442</v>
      </c>
      <c r="C106" s="51">
        <v>1256.1189585234447</v>
      </c>
      <c r="D106" s="51">
        <v>10.606824693426004</v>
      </c>
      <c r="E106" s="51">
        <v>3761.1619905746466</v>
      </c>
      <c r="F106" s="51">
        <v>4824.609102716352</v>
      </c>
      <c r="G106" s="51">
        <v>1488.5</v>
      </c>
      <c r="H106" s="51">
        <v>1021.8992422215833</v>
      </c>
      <c r="I106" s="51">
        <v>3281.0954580171756</v>
      </c>
      <c r="J106" s="51">
        <v>578.52710932909986</v>
      </c>
      <c r="K106" s="51">
        <v>1261.2889104591422</v>
      </c>
      <c r="L106" s="51">
        <v>176.55165881220546</v>
      </c>
      <c r="M106" s="51">
        <v>260.55421865819972</v>
      </c>
      <c r="N106" s="51">
        <v>1383</v>
      </c>
      <c r="O106" s="51">
        <v>2478.0306163981149</v>
      </c>
      <c r="P106" s="51">
        <v>3384.854597547408</v>
      </c>
      <c r="Q106" s="392">
        <v>906.66455042064081</v>
      </c>
      <c r="R106" s="254" t="s">
        <v>224</v>
      </c>
    </row>
    <row r="107" spans="1:18" ht="9.9499999999999993" customHeight="1" x14ac:dyDescent="0.2">
      <c r="A107" s="14" t="s">
        <v>65</v>
      </c>
      <c r="B107" s="169">
        <f t="shared" si="2"/>
        <v>1772.4525136567622</v>
      </c>
      <c r="C107" s="371">
        <v>220.9343129117342</v>
      </c>
      <c r="D107" s="371">
        <v>0</v>
      </c>
      <c r="E107" s="371">
        <v>0</v>
      </c>
      <c r="F107" s="371">
        <v>437.0165881220546</v>
      </c>
      <c r="G107" s="371">
        <v>25</v>
      </c>
      <c r="H107" s="371">
        <v>103.32748821830819</v>
      </c>
      <c r="I107" s="371">
        <v>214.54720452016954</v>
      </c>
      <c r="J107" s="371">
        <v>58.258294061027286</v>
      </c>
      <c r="K107" s="371">
        <v>82.10331762441092</v>
      </c>
      <c r="L107" s="371">
        <v>20.5</v>
      </c>
      <c r="M107" s="371">
        <v>11.77232233708764</v>
      </c>
      <c r="N107" s="371">
        <v>139</v>
      </c>
      <c r="O107" s="371">
        <v>253.27582940610273</v>
      </c>
      <c r="P107" s="371">
        <v>191.55516588122055</v>
      </c>
      <c r="Q107" s="391">
        <v>15.16199057464655</v>
      </c>
      <c r="R107" s="249" t="s">
        <v>65</v>
      </c>
    </row>
    <row r="108" spans="1:18" ht="9.9499999999999993" customHeight="1" x14ac:dyDescent="0.2">
      <c r="A108" s="14" t="s">
        <v>66</v>
      </c>
      <c r="B108" s="169">
        <f t="shared" si="2"/>
        <v>872.19867388777084</v>
      </c>
      <c r="C108" s="371">
        <v>113.98597172393966</v>
      </c>
      <c r="D108" s="371">
        <v>0</v>
      </c>
      <c r="E108" s="371">
        <v>98</v>
      </c>
      <c r="F108" s="371">
        <v>174.22066352488218</v>
      </c>
      <c r="G108" s="371">
        <v>52.5</v>
      </c>
      <c r="H108" s="371">
        <v>0</v>
      </c>
      <c r="I108" s="371">
        <v>123.27838925209696</v>
      </c>
      <c r="J108" s="371">
        <v>30.055165881220546</v>
      </c>
      <c r="K108" s="371">
        <v>31</v>
      </c>
      <c r="L108" s="371">
        <v>1</v>
      </c>
      <c r="M108" s="371">
        <v>4.2206635248821831</v>
      </c>
      <c r="N108" s="371">
        <v>49.5</v>
      </c>
      <c r="O108" s="371">
        <v>104.77582940610273</v>
      </c>
      <c r="P108" s="371">
        <v>82.606824693426006</v>
      </c>
      <c r="Q108" s="391">
        <v>7.055165881220546</v>
      </c>
      <c r="R108" s="249" t="s">
        <v>66</v>
      </c>
    </row>
    <row r="109" spans="1:18" ht="9.9499999999999993" customHeight="1" x14ac:dyDescent="0.2">
      <c r="A109" s="14" t="s">
        <v>67</v>
      </c>
      <c r="B109" s="169">
        <f t="shared" si="2"/>
        <v>597.33355513331753</v>
      </c>
      <c r="C109" s="371">
        <v>51.055165881220546</v>
      </c>
      <c r="D109" s="371">
        <v>0</v>
      </c>
      <c r="E109" s="371">
        <v>0</v>
      </c>
      <c r="F109" s="371">
        <v>124.07175400327512</v>
      </c>
      <c r="G109" s="371">
        <v>8</v>
      </c>
      <c r="H109" s="371">
        <v>10.555165881220546</v>
      </c>
      <c r="I109" s="371">
        <v>64.768815268072558</v>
      </c>
      <c r="J109" s="371">
        <v>7.5</v>
      </c>
      <c r="K109" s="371">
        <v>33.110331762441092</v>
      </c>
      <c r="L109" s="371">
        <v>0</v>
      </c>
      <c r="M109" s="371">
        <v>8.3309952873232742</v>
      </c>
      <c r="N109" s="371">
        <v>67.5</v>
      </c>
      <c r="O109" s="371">
        <v>126</v>
      </c>
      <c r="P109" s="371">
        <v>89.055165881220546</v>
      </c>
      <c r="Q109" s="391">
        <v>7.3861611685438202</v>
      </c>
      <c r="R109" s="249" t="s">
        <v>67</v>
      </c>
    </row>
    <row r="110" spans="1:18" ht="9.9499999999999993" customHeight="1" x14ac:dyDescent="0.2">
      <c r="A110" s="14" t="s">
        <v>68</v>
      </c>
      <c r="B110" s="169">
        <f t="shared" si="2"/>
        <v>1333.846636186357</v>
      </c>
      <c r="C110" s="371">
        <v>136.48246465492457</v>
      </c>
      <c r="D110" s="371">
        <v>8.4964929309849122</v>
      </c>
      <c r="E110" s="371">
        <v>338.5</v>
      </c>
      <c r="F110" s="371">
        <v>180.35810461642313</v>
      </c>
      <c r="G110" s="371">
        <v>61</v>
      </c>
      <c r="H110" s="371">
        <v>4.7758294061027291</v>
      </c>
      <c r="I110" s="371">
        <v>128.6926069727615</v>
      </c>
      <c r="J110" s="371">
        <v>7.2758294061027291</v>
      </c>
      <c r="K110" s="371">
        <v>51</v>
      </c>
      <c r="L110" s="371">
        <v>0</v>
      </c>
      <c r="M110" s="371">
        <v>17.77582940610273</v>
      </c>
      <c r="N110" s="371">
        <v>104</v>
      </c>
      <c r="O110" s="371">
        <v>132.05516588122055</v>
      </c>
      <c r="P110" s="371">
        <v>143.94132704976437</v>
      </c>
      <c r="Q110" s="391">
        <v>19.492985861969824</v>
      </c>
      <c r="R110" s="249" t="s">
        <v>68</v>
      </c>
    </row>
    <row r="111" spans="1:18" ht="9.9499999999999993" customHeight="1" x14ac:dyDescent="0.2">
      <c r="A111" s="14" t="s">
        <v>69</v>
      </c>
      <c r="B111" s="169">
        <f t="shared" si="2"/>
        <v>2042.3711856694626</v>
      </c>
      <c r="C111" s="371">
        <v>132.5411376051602</v>
      </c>
      <c r="D111" s="371">
        <v>0</v>
      </c>
      <c r="E111" s="371">
        <v>0</v>
      </c>
      <c r="F111" s="371">
        <v>781.0411376051602</v>
      </c>
      <c r="G111" s="371">
        <v>40.5</v>
      </c>
      <c r="H111" s="371">
        <v>30.330995287323276</v>
      </c>
      <c r="I111" s="371">
        <v>195.24777285398204</v>
      </c>
      <c r="J111" s="371">
        <v>35.496492930984914</v>
      </c>
      <c r="K111" s="371">
        <v>95.5</v>
      </c>
      <c r="L111" s="371">
        <v>0</v>
      </c>
      <c r="M111" s="371">
        <v>15.27232233708764</v>
      </c>
      <c r="N111" s="371">
        <v>137.5</v>
      </c>
      <c r="O111" s="371">
        <v>266.55516588122055</v>
      </c>
      <c r="P111" s="371">
        <v>189.11033176244109</v>
      </c>
      <c r="Q111" s="391">
        <v>123.27582940610273</v>
      </c>
      <c r="R111" s="249" t="s">
        <v>69</v>
      </c>
    </row>
    <row r="112" spans="1:18" ht="9.9499999999999993" customHeight="1" x14ac:dyDescent="0.2">
      <c r="A112" s="14" t="s">
        <v>70</v>
      </c>
      <c r="B112" s="169">
        <f t="shared" si="2"/>
        <v>499.10587747040518</v>
      </c>
      <c r="C112" s="371">
        <v>37.382654099528736</v>
      </c>
      <c r="D112" s="371">
        <v>0</v>
      </c>
      <c r="E112" s="371">
        <v>0</v>
      </c>
      <c r="F112" s="371">
        <v>8.4964929309849122</v>
      </c>
      <c r="G112" s="371">
        <v>14</v>
      </c>
      <c r="H112" s="371">
        <v>1</v>
      </c>
      <c r="I112" s="371">
        <v>126.84758340937786</v>
      </c>
      <c r="J112" s="371">
        <v>0</v>
      </c>
      <c r="K112" s="371">
        <v>16.110331762441092</v>
      </c>
      <c r="L112" s="371">
        <v>0</v>
      </c>
      <c r="M112" s="371">
        <v>0</v>
      </c>
      <c r="N112" s="371">
        <v>54</v>
      </c>
      <c r="O112" s="371">
        <v>144.66549764366164</v>
      </c>
      <c r="P112" s="371">
        <v>88.161990574646552</v>
      </c>
      <c r="Q112" s="391">
        <v>8.4413270497643662</v>
      </c>
      <c r="R112" s="249" t="s">
        <v>70</v>
      </c>
    </row>
    <row r="113" spans="1:18" ht="9.9499999999999993" customHeight="1" x14ac:dyDescent="0.2">
      <c r="A113" s="14" t="s">
        <v>71</v>
      </c>
      <c r="B113" s="169">
        <f t="shared" si="2"/>
        <v>2928.437538157681</v>
      </c>
      <c r="C113" s="371">
        <v>119.7582940610273</v>
      </c>
      <c r="D113" s="371">
        <v>1.0551658812205458</v>
      </c>
      <c r="E113" s="371">
        <v>39</v>
      </c>
      <c r="F113" s="371">
        <v>528.74426578496696</v>
      </c>
      <c r="G113" s="371">
        <v>143.5</v>
      </c>
      <c r="H113" s="371">
        <v>28.658483505631462</v>
      </c>
      <c r="I113" s="371">
        <v>557.3080584271911</v>
      </c>
      <c r="J113" s="371">
        <v>10</v>
      </c>
      <c r="K113" s="371">
        <v>121.26881526807256</v>
      </c>
      <c r="L113" s="371">
        <v>10.665497643661638</v>
      </c>
      <c r="M113" s="371">
        <v>17.827488218308186</v>
      </c>
      <c r="N113" s="371">
        <v>190.5</v>
      </c>
      <c r="O113" s="371">
        <v>375.05165881220546</v>
      </c>
      <c r="P113" s="371">
        <v>746.66549764366164</v>
      </c>
      <c r="Q113" s="391">
        <v>38.434312911734189</v>
      </c>
      <c r="R113" s="249" t="s">
        <v>71</v>
      </c>
    </row>
    <row r="114" spans="1:18" ht="9.9499999999999993" customHeight="1" x14ac:dyDescent="0.2">
      <c r="A114" s="14" t="s">
        <v>72</v>
      </c>
      <c r="B114" s="169">
        <f t="shared" si="2"/>
        <v>16027.717258209685</v>
      </c>
      <c r="C114" s="371">
        <v>443.97895758590948</v>
      </c>
      <c r="D114" s="371">
        <v>1.0551658812205458</v>
      </c>
      <c r="E114" s="371">
        <v>3285.6619905746466</v>
      </c>
      <c r="F114" s="371">
        <v>2590.6600961286049</v>
      </c>
      <c r="G114" s="371">
        <v>1144</v>
      </c>
      <c r="H114" s="371">
        <v>843.25127992299713</v>
      </c>
      <c r="I114" s="371">
        <v>1870.4050273135244</v>
      </c>
      <c r="J114" s="371">
        <v>429.94132704976437</v>
      </c>
      <c r="K114" s="371">
        <v>831.19611404177658</v>
      </c>
      <c r="L114" s="371">
        <v>144.38616116854382</v>
      </c>
      <c r="M114" s="371">
        <v>185.35459754740805</v>
      </c>
      <c r="N114" s="371">
        <v>641</v>
      </c>
      <c r="O114" s="371">
        <v>1075.6514693676013</v>
      </c>
      <c r="P114" s="371">
        <v>1853.7582940610273</v>
      </c>
      <c r="Q114" s="391">
        <v>687.41677756665877</v>
      </c>
      <c r="R114" s="249" t="s">
        <v>72</v>
      </c>
    </row>
    <row r="115" spans="1:18" ht="18" customHeight="1" x14ac:dyDescent="0.2">
      <c r="A115" s="9" t="s">
        <v>225</v>
      </c>
      <c r="B115" s="373">
        <f t="shared" si="2"/>
        <v>57566.735380639278</v>
      </c>
      <c r="C115" s="51">
        <v>587.598863332375</v>
      </c>
      <c r="D115" s="51">
        <v>0.55516588122054578</v>
      </c>
      <c r="E115" s="51">
        <v>1120.8791470305136</v>
      </c>
      <c r="F115" s="51">
        <v>24499.737353400753</v>
      </c>
      <c r="G115" s="51">
        <v>2245.7206635248822</v>
      </c>
      <c r="H115" s="51">
        <v>1980.1320395764842</v>
      </c>
      <c r="I115" s="51">
        <v>5206.1005777091641</v>
      </c>
      <c r="J115" s="51">
        <v>628.54464467417529</v>
      </c>
      <c r="K115" s="51">
        <v>3787.7037935797593</v>
      </c>
      <c r="L115" s="51">
        <v>860.09981055539583</v>
      </c>
      <c r="M115" s="51">
        <v>1331.1390537145144</v>
      </c>
      <c r="N115" s="51">
        <v>2345.5</v>
      </c>
      <c r="O115" s="51">
        <v>5073.0752610722902</v>
      </c>
      <c r="P115" s="51">
        <v>6671.2854033901276</v>
      </c>
      <c r="Q115" s="392">
        <v>1228.66360319762</v>
      </c>
      <c r="R115" s="254" t="s">
        <v>225</v>
      </c>
    </row>
    <row r="116" spans="1:18" ht="9.9499999999999993" customHeight="1" x14ac:dyDescent="0.2">
      <c r="A116" s="14" t="s">
        <v>73</v>
      </c>
      <c r="B116" s="169">
        <f t="shared" si="2"/>
        <v>9905.4015202445098</v>
      </c>
      <c r="C116" s="371">
        <v>62.937819980749282</v>
      </c>
      <c r="D116" s="371">
        <v>0</v>
      </c>
      <c r="E116" s="371">
        <v>618.49649293098491</v>
      </c>
      <c r="F116" s="371">
        <v>5165.428911396677</v>
      </c>
      <c r="G116" s="371">
        <v>407.22066352488218</v>
      </c>
      <c r="H116" s="371">
        <v>298.76530819905747</v>
      </c>
      <c r="I116" s="371">
        <v>517.83611497931179</v>
      </c>
      <c r="J116" s="371">
        <v>277</v>
      </c>
      <c r="K116" s="371">
        <v>204.53412346713003</v>
      </c>
      <c r="L116" s="371">
        <v>44.610331762441092</v>
      </c>
      <c r="M116" s="371">
        <v>168.48597172393966</v>
      </c>
      <c r="N116" s="371">
        <v>251.5</v>
      </c>
      <c r="O116" s="371">
        <v>716.33099528732328</v>
      </c>
      <c r="P116" s="371">
        <v>1052.5</v>
      </c>
      <c r="Q116" s="391">
        <v>119.75478699201221</v>
      </c>
      <c r="R116" s="249" t="s">
        <v>73</v>
      </c>
    </row>
    <row r="117" spans="1:18" ht="9.9499999999999993" customHeight="1" x14ac:dyDescent="0.2">
      <c r="A117" s="14" t="s">
        <v>74</v>
      </c>
      <c r="B117" s="169">
        <f t="shared" si="2"/>
        <v>1563.6610433516257</v>
      </c>
      <c r="C117" s="371">
        <v>29.5</v>
      </c>
      <c r="D117" s="371">
        <v>0</v>
      </c>
      <c r="E117" s="371">
        <v>342.05516588122055</v>
      </c>
      <c r="F117" s="371">
        <v>495.69611404177658</v>
      </c>
      <c r="G117" s="371">
        <v>64.5</v>
      </c>
      <c r="H117" s="371">
        <v>26.379147030513643</v>
      </c>
      <c r="I117" s="371">
        <v>168.2582940610273</v>
      </c>
      <c r="J117" s="371">
        <v>0</v>
      </c>
      <c r="K117" s="371">
        <v>31.720663524882184</v>
      </c>
      <c r="L117" s="371">
        <v>16</v>
      </c>
      <c r="M117" s="371">
        <v>3.1103317624410916</v>
      </c>
      <c r="N117" s="371">
        <v>106</v>
      </c>
      <c r="O117" s="371">
        <v>150.55516588122055</v>
      </c>
      <c r="P117" s="371">
        <v>119.61033176244109</v>
      </c>
      <c r="Q117" s="391">
        <v>10.27582940610273</v>
      </c>
      <c r="R117" s="249" t="s">
        <v>74</v>
      </c>
    </row>
    <row r="118" spans="1:18" ht="9.9499999999999993" customHeight="1" x14ac:dyDescent="0.2">
      <c r="A118" s="14" t="s">
        <v>75</v>
      </c>
      <c r="B118" s="169">
        <f t="shared" si="2"/>
        <v>950.39222808355316</v>
      </c>
      <c r="C118" s="371">
        <v>28.717156455867094</v>
      </c>
      <c r="D118" s="371">
        <v>0</v>
      </c>
      <c r="E118" s="371">
        <v>0</v>
      </c>
      <c r="F118" s="371">
        <v>272.65146936760129</v>
      </c>
      <c r="G118" s="371">
        <v>45.5</v>
      </c>
      <c r="H118" s="371">
        <v>0</v>
      </c>
      <c r="I118" s="371">
        <v>79.754786992012214</v>
      </c>
      <c r="J118" s="371">
        <v>0</v>
      </c>
      <c r="K118" s="371">
        <v>103.82748821830819</v>
      </c>
      <c r="L118" s="371">
        <v>12.5</v>
      </c>
      <c r="M118" s="371">
        <v>4.2206635248821831</v>
      </c>
      <c r="N118" s="371">
        <v>69</v>
      </c>
      <c r="O118" s="371">
        <v>200</v>
      </c>
      <c r="P118" s="371">
        <v>126.5</v>
      </c>
      <c r="Q118" s="391">
        <v>7.7206635248821831</v>
      </c>
      <c r="R118" s="249" t="s">
        <v>75</v>
      </c>
    </row>
    <row r="119" spans="1:18" ht="9.9499999999999993" customHeight="1" x14ac:dyDescent="0.2">
      <c r="A119" s="14" t="s">
        <v>226</v>
      </c>
      <c r="B119" s="169">
        <f t="shared" si="2"/>
        <v>40252.698595572336</v>
      </c>
      <c r="C119" s="371">
        <v>388.57175400327515</v>
      </c>
      <c r="D119" s="371">
        <v>0</v>
      </c>
      <c r="E119" s="371">
        <v>4.7758294061027291</v>
      </c>
      <c r="F119" s="371">
        <v>16804.431189419603</v>
      </c>
      <c r="G119" s="371">
        <v>1485</v>
      </c>
      <c r="H119" s="371">
        <v>1501.1776314736803</v>
      </c>
      <c r="I119" s="371">
        <v>3988.7733713139241</v>
      </c>
      <c r="J119" s="371">
        <v>262.3239811492931</v>
      </c>
      <c r="K119" s="371">
        <v>2814.804551358176</v>
      </c>
      <c r="L119" s="371">
        <v>722.93781998074928</v>
      </c>
      <c r="M119" s="371">
        <v>1129.4429396727378</v>
      </c>
      <c r="N119" s="371">
        <v>1628</v>
      </c>
      <c r="O119" s="371">
        <v>3476.1374410915409</v>
      </c>
      <c r="P119" s="371">
        <v>5018.2372516469368</v>
      </c>
      <c r="Q119" s="391">
        <v>1028.0848350563147</v>
      </c>
      <c r="R119" s="249" t="s">
        <v>226</v>
      </c>
    </row>
    <row r="120" spans="1:18" ht="9.9499999999999993" customHeight="1" x14ac:dyDescent="0.2">
      <c r="A120" s="14" t="s">
        <v>76</v>
      </c>
      <c r="B120" s="169">
        <f t="shared" si="2"/>
        <v>1545.6855928347313</v>
      </c>
      <c r="C120" s="371">
        <v>2.5</v>
      </c>
      <c r="D120" s="371">
        <v>0</v>
      </c>
      <c r="E120" s="371">
        <v>34.5</v>
      </c>
      <c r="F120" s="371">
        <v>632.93080584271911</v>
      </c>
      <c r="G120" s="371">
        <v>54.5</v>
      </c>
      <c r="H120" s="371">
        <v>55.665497643661638</v>
      </c>
      <c r="I120" s="371">
        <v>100.65848350563147</v>
      </c>
      <c r="J120" s="371">
        <v>0</v>
      </c>
      <c r="K120" s="371">
        <v>492.87914703051365</v>
      </c>
      <c r="L120" s="371">
        <v>10.5</v>
      </c>
      <c r="M120" s="371">
        <v>1.5551658812205458</v>
      </c>
      <c r="N120" s="371">
        <v>28.5</v>
      </c>
      <c r="O120" s="371">
        <v>60.5</v>
      </c>
      <c r="P120" s="371">
        <v>68.886161168543822</v>
      </c>
      <c r="Q120" s="391">
        <v>2.1103317624410916</v>
      </c>
      <c r="R120" s="249" t="s">
        <v>76</v>
      </c>
    </row>
    <row r="121" spans="1:18" ht="9.9499999999999993" customHeight="1" x14ac:dyDescent="0.2">
      <c r="A121" s="14" t="s">
        <v>77</v>
      </c>
      <c r="B121" s="169">
        <f t="shared" si="2"/>
        <v>1044.1610433516257</v>
      </c>
      <c r="C121" s="371">
        <v>18.496492930984914</v>
      </c>
      <c r="D121" s="371">
        <v>0</v>
      </c>
      <c r="E121" s="371">
        <v>0</v>
      </c>
      <c r="F121" s="371">
        <v>396.66199057464655</v>
      </c>
      <c r="G121" s="371">
        <v>70</v>
      </c>
      <c r="H121" s="371">
        <v>49.372132892483471</v>
      </c>
      <c r="I121" s="371">
        <v>72.08578227933549</v>
      </c>
      <c r="J121" s="371">
        <v>5</v>
      </c>
      <c r="K121" s="371">
        <v>34.886161168543822</v>
      </c>
      <c r="L121" s="371">
        <v>22</v>
      </c>
      <c r="M121" s="371">
        <v>13.217156455867094</v>
      </c>
      <c r="N121" s="371">
        <v>90.5</v>
      </c>
      <c r="O121" s="371">
        <v>164.83099528732328</v>
      </c>
      <c r="P121" s="371">
        <v>103.11033176244109</v>
      </c>
      <c r="Q121" s="391">
        <v>4</v>
      </c>
      <c r="R121" s="249" t="s">
        <v>77</v>
      </c>
    </row>
    <row r="122" spans="1:18" ht="9.9499999999999993" customHeight="1" x14ac:dyDescent="0.2">
      <c r="A122" s="14" t="s">
        <v>78</v>
      </c>
      <c r="B122" s="169">
        <f t="shared" si="2"/>
        <v>2304.7353572008951</v>
      </c>
      <c r="C122" s="371">
        <v>56.875639961498557</v>
      </c>
      <c r="D122" s="371">
        <v>0.55516588122054578</v>
      </c>
      <c r="E122" s="371">
        <v>121.05165881220546</v>
      </c>
      <c r="F122" s="371">
        <v>731.93687275772845</v>
      </c>
      <c r="G122" s="371">
        <v>119</v>
      </c>
      <c r="H122" s="371">
        <v>48.772322337087644</v>
      </c>
      <c r="I122" s="371">
        <v>278.7337445779217</v>
      </c>
      <c r="J122" s="371">
        <v>84.220663524882184</v>
      </c>
      <c r="K122" s="371">
        <v>105.05165881220546</v>
      </c>
      <c r="L122" s="371">
        <v>31.55165881220546</v>
      </c>
      <c r="M122" s="371">
        <v>11.106824693426004</v>
      </c>
      <c r="N122" s="371">
        <v>172</v>
      </c>
      <c r="O122" s="371">
        <v>304.72066352488218</v>
      </c>
      <c r="P122" s="371">
        <v>182.44132704976437</v>
      </c>
      <c r="Q122" s="391">
        <v>56.717156455867098</v>
      </c>
      <c r="R122" s="249" t="s">
        <v>78</v>
      </c>
    </row>
    <row r="123" spans="1:18" ht="18" customHeight="1" x14ac:dyDescent="0.2">
      <c r="A123" s="9" t="s">
        <v>227</v>
      </c>
      <c r="B123" s="373">
        <f t="shared" si="2"/>
        <v>35344.949413603012</v>
      </c>
      <c r="C123" s="51">
        <v>1011.1294797304899</v>
      </c>
      <c r="D123" s="51">
        <v>9.9964929309849122</v>
      </c>
      <c r="E123" s="51">
        <v>1250.5998105553958</v>
      </c>
      <c r="F123" s="51">
        <v>12878.659250659399</v>
      </c>
      <c r="G123" s="51">
        <v>1361.5</v>
      </c>
      <c r="H123" s="51">
        <v>896.51469367601294</v>
      </c>
      <c r="I123" s="51">
        <v>3981.1580216133107</v>
      </c>
      <c r="J123" s="51">
        <v>438.18559283473132</v>
      </c>
      <c r="K123" s="51">
        <v>2090.9279641736566</v>
      </c>
      <c r="L123" s="51">
        <v>213.66549764366164</v>
      </c>
      <c r="M123" s="51">
        <v>646.47706313986782</v>
      </c>
      <c r="N123" s="51">
        <v>1728</v>
      </c>
      <c r="O123" s="51">
        <v>3214.4132704976437</v>
      </c>
      <c r="P123" s="51">
        <v>4718.4132704976437</v>
      </c>
      <c r="Q123" s="392">
        <v>905.30900565021193</v>
      </c>
      <c r="R123" s="254" t="s">
        <v>227</v>
      </c>
    </row>
    <row r="124" spans="1:18" ht="9.9499999999999993" customHeight="1" x14ac:dyDescent="0.2">
      <c r="A124" s="14" t="s">
        <v>79</v>
      </c>
      <c r="B124" s="169">
        <f t="shared" si="2"/>
        <v>3386.3597172393966</v>
      </c>
      <c r="C124" s="371">
        <v>134.04815174319037</v>
      </c>
      <c r="D124" s="371">
        <v>0</v>
      </c>
      <c r="E124" s="371">
        <v>1220.1654976436616</v>
      </c>
      <c r="F124" s="371">
        <v>460.52710932909986</v>
      </c>
      <c r="G124" s="371">
        <v>156</v>
      </c>
      <c r="H124" s="371">
        <v>35.710142317836926</v>
      </c>
      <c r="I124" s="371">
        <v>206.45440810280385</v>
      </c>
      <c r="J124" s="371">
        <v>137.05165881220546</v>
      </c>
      <c r="K124" s="371">
        <v>172.21014231783693</v>
      </c>
      <c r="L124" s="371">
        <v>13.055165881220546</v>
      </c>
      <c r="M124" s="371">
        <v>25.268815268072554</v>
      </c>
      <c r="N124" s="371">
        <v>165.5</v>
      </c>
      <c r="O124" s="371">
        <v>290.77232233708764</v>
      </c>
      <c r="P124" s="371">
        <v>324.10682469342601</v>
      </c>
      <c r="Q124" s="391">
        <v>45.489478792954735</v>
      </c>
      <c r="R124" s="249" t="s">
        <v>79</v>
      </c>
    </row>
    <row r="125" spans="1:18" ht="9.9499999999999993" customHeight="1" x14ac:dyDescent="0.2">
      <c r="A125" s="14" t="s">
        <v>80</v>
      </c>
      <c r="B125" s="169">
        <f t="shared" si="2"/>
        <v>13761.364938685199</v>
      </c>
      <c r="C125" s="371">
        <v>413.84407634036279</v>
      </c>
      <c r="D125" s="371">
        <v>4.7758294061027291</v>
      </c>
      <c r="E125" s="371">
        <v>8.220663524882184</v>
      </c>
      <c r="F125" s="371">
        <v>6243.52493305999</v>
      </c>
      <c r="G125" s="371">
        <v>473.5</v>
      </c>
      <c r="H125" s="371">
        <v>421.32654099528736</v>
      </c>
      <c r="I125" s="371">
        <v>1095.1888180806782</v>
      </c>
      <c r="J125" s="371">
        <v>121.76180113004239</v>
      </c>
      <c r="K125" s="371">
        <v>897.84407634036279</v>
      </c>
      <c r="L125" s="371">
        <v>91.610331762441092</v>
      </c>
      <c r="M125" s="371">
        <v>351.19962111079167</v>
      </c>
      <c r="N125" s="371">
        <v>533</v>
      </c>
      <c r="O125" s="371">
        <v>1116.9343129117342</v>
      </c>
      <c r="P125" s="371">
        <v>1595.2618011300424</v>
      </c>
      <c r="Q125" s="391">
        <v>393.37213289248348</v>
      </c>
      <c r="R125" s="249" t="s">
        <v>80</v>
      </c>
    </row>
    <row r="126" spans="1:18" ht="9.9499999999999993" customHeight="1" x14ac:dyDescent="0.2">
      <c r="A126" s="14" t="s">
        <v>81</v>
      </c>
      <c r="B126" s="169">
        <f t="shared" si="2"/>
        <v>8359.5262638598961</v>
      </c>
      <c r="C126" s="371">
        <v>76.761801130042386</v>
      </c>
      <c r="D126" s="371">
        <v>0</v>
      </c>
      <c r="E126" s="371">
        <v>0</v>
      </c>
      <c r="F126" s="371">
        <v>3833.3763053614512</v>
      </c>
      <c r="G126" s="371">
        <v>180.5</v>
      </c>
      <c r="H126" s="371">
        <v>147.69611404177658</v>
      </c>
      <c r="I126" s="371">
        <v>1207.7255013938025</v>
      </c>
      <c r="J126" s="371">
        <v>76.268815268072558</v>
      </c>
      <c r="K126" s="371">
        <v>518.16455042064081</v>
      </c>
      <c r="L126" s="371">
        <v>54.5</v>
      </c>
      <c r="M126" s="371">
        <v>111.79241752815732</v>
      </c>
      <c r="N126" s="371">
        <v>325</v>
      </c>
      <c r="O126" s="371">
        <v>788.82748821830819</v>
      </c>
      <c r="P126" s="371">
        <v>791.5</v>
      </c>
      <c r="Q126" s="391">
        <v>247.41327049764368</v>
      </c>
      <c r="R126" s="249" t="s">
        <v>81</v>
      </c>
    </row>
    <row r="127" spans="1:18" ht="9.9499999999999993" customHeight="1" x14ac:dyDescent="0.2">
      <c r="A127" s="14" t="s">
        <v>82</v>
      </c>
      <c r="B127" s="169">
        <f t="shared" si="2"/>
        <v>1023.7994316661875</v>
      </c>
      <c r="C127" s="371">
        <v>2.6654976436616371</v>
      </c>
      <c r="D127" s="371">
        <v>0</v>
      </c>
      <c r="E127" s="371">
        <v>0</v>
      </c>
      <c r="F127" s="371">
        <v>443.09981055539583</v>
      </c>
      <c r="G127" s="371">
        <v>63</v>
      </c>
      <c r="H127" s="371">
        <v>0</v>
      </c>
      <c r="I127" s="371">
        <v>53.496492930984914</v>
      </c>
      <c r="J127" s="371">
        <v>0</v>
      </c>
      <c r="K127" s="371">
        <v>41.55165881220546</v>
      </c>
      <c r="L127" s="371">
        <v>8.5</v>
      </c>
      <c r="M127" s="371">
        <v>11.827488218308186</v>
      </c>
      <c r="N127" s="371">
        <v>89</v>
      </c>
      <c r="O127" s="371">
        <v>182.5</v>
      </c>
      <c r="P127" s="371">
        <v>114.99298586196983</v>
      </c>
      <c r="Q127" s="391">
        <v>13.165497643661638</v>
      </c>
      <c r="R127" s="249" t="s">
        <v>82</v>
      </c>
    </row>
    <row r="128" spans="1:18" ht="9.9499999999999993" customHeight="1" x14ac:dyDescent="0.2">
      <c r="A128" s="14" t="s">
        <v>83</v>
      </c>
      <c r="B128" s="169">
        <f t="shared" si="2"/>
        <v>2735.421615435579</v>
      </c>
      <c r="C128" s="371">
        <v>109.60682469342601</v>
      </c>
      <c r="D128" s="371">
        <v>5.2206635248821831</v>
      </c>
      <c r="E128" s="371">
        <v>0</v>
      </c>
      <c r="F128" s="371">
        <v>212.71971630186135</v>
      </c>
      <c r="G128" s="371">
        <v>325</v>
      </c>
      <c r="H128" s="371">
        <v>67.699621110791668</v>
      </c>
      <c r="I128" s="371">
        <v>736.13109235346337</v>
      </c>
      <c r="J128" s="371">
        <v>31.941327049764368</v>
      </c>
      <c r="K128" s="371">
        <v>189.4754505168944</v>
      </c>
      <c r="L128" s="371">
        <v>24</v>
      </c>
      <c r="M128" s="371">
        <v>55.140948160556022</v>
      </c>
      <c r="N128" s="371">
        <v>210</v>
      </c>
      <c r="O128" s="371">
        <v>321.27582940610273</v>
      </c>
      <c r="P128" s="371">
        <v>412.16549764366164</v>
      </c>
      <c r="Q128" s="391">
        <v>35.044644674175288</v>
      </c>
      <c r="R128" s="249" t="s">
        <v>83</v>
      </c>
    </row>
    <row r="129" spans="1:18" ht="11.1" customHeight="1" x14ac:dyDescent="0.2">
      <c r="A129" s="14" t="s">
        <v>84</v>
      </c>
      <c r="B129" s="169">
        <f t="shared" si="2"/>
        <v>6078.4774467167517</v>
      </c>
      <c r="C129" s="371">
        <v>274.20312817980675</v>
      </c>
      <c r="D129" s="371">
        <v>0</v>
      </c>
      <c r="E129" s="371">
        <v>22.213649386852008</v>
      </c>
      <c r="F129" s="371">
        <v>1685.411376051602</v>
      </c>
      <c r="G129" s="371">
        <v>163.5</v>
      </c>
      <c r="H129" s="371">
        <v>224.0822752103204</v>
      </c>
      <c r="I129" s="371">
        <v>682.16170875157832</v>
      </c>
      <c r="J129" s="371">
        <v>71.161990574646552</v>
      </c>
      <c r="K129" s="371">
        <v>271.68208576571624</v>
      </c>
      <c r="L129" s="371">
        <v>22</v>
      </c>
      <c r="M129" s="371">
        <v>91.247772853982028</v>
      </c>
      <c r="N129" s="371">
        <v>405.5</v>
      </c>
      <c r="O129" s="371">
        <v>514.10331762441092</v>
      </c>
      <c r="P129" s="371">
        <v>1480.3861611685438</v>
      </c>
      <c r="Q129" s="391">
        <v>170.8239811492931</v>
      </c>
      <c r="R129" s="249" t="s">
        <v>84</v>
      </c>
    </row>
    <row r="130" spans="1:18" ht="18" customHeight="1" x14ac:dyDescent="0.2">
      <c r="A130" s="9" t="s">
        <v>228</v>
      </c>
      <c r="B130" s="373">
        <f t="shared" si="2"/>
        <v>28061.266075352822</v>
      </c>
      <c r="C130" s="51">
        <v>439.96142224083405</v>
      </c>
      <c r="D130" s="51">
        <v>21.5</v>
      </c>
      <c r="E130" s="51">
        <v>3783</v>
      </c>
      <c r="F130" s="51">
        <v>7897.441992449717</v>
      </c>
      <c r="G130" s="51">
        <v>2079.1654976436616</v>
      </c>
      <c r="H130" s="51">
        <v>950.16805748965589</v>
      </c>
      <c r="I130" s="51">
        <v>1941.9400980036751</v>
      </c>
      <c r="J130" s="51">
        <v>562.26180113004239</v>
      </c>
      <c r="K130" s="51">
        <v>1713.5778209182845</v>
      </c>
      <c r="L130" s="51">
        <v>104.22066352488218</v>
      </c>
      <c r="M130" s="51">
        <v>1257.171564558671</v>
      </c>
      <c r="N130" s="51">
        <v>1198.5</v>
      </c>
      <c r="O130" s="51">
        <v>2153.6479622985862</v>
      </c>
      <c r="P130" s="51">
        <v>3098.8309952873233</v>
      </c>
      <c r="Q130" s="392">
        <v>859.87819980749282</v>
      </c>
      <c r="R130" s="254" t="s">
        <v>228</v>
      </c>
    </row>
    <row r="131" spans="1:18" ht="9.9499999999999993" customHeight="1" x14ac:dyDescent="0.2">
      <c r="A131" s="14" t="s">
        <v>85</v>
      </c>
      <c r="B131" s="169">
        <f t="shared" si="2"/>
        <v>13954.126638061427</v>
      </c>
      <c r="C131" s="371">
        <v>89.717156455867098</v>
      </c>
      <c r="D131" s="371">
        <v>0</v>
      </c>
      <c r="E131" s="371">
        <v>2541</v>
      </c>
      <c r="F131" s="371">
        <v>4184.7818963211121</v>
      </c>
      <c r="G131" s="371">
        <v>642.5</v>
      </c>
      <c r="H131" s="371">
        <v>541.92729877370402</v>
      </c>
      <c r="I131" s="371">
        <v>714.67061733565015</v>
      </c>
      <c r="J131" s="371">
        <v>222.15497643661638</v>
      </c>
      <c r="K131" s="371">
        <v>1016.6444552295711</v>
      </c>
      <c r="L131" s="371">
        <v>51.165497643661638</v>
      </c>
      <c r="M131" s="371">
        <v>964.92379170468894</v>
      </c>
      <c r="N131" s="371">
        <v>370</v>
      </c>
      <c r="O131" s="371">
        <v>852.15848350563147</v>
      </c>
      <c r="P131" s="371">
        <v>1331.2206635248822</v>
      </c>
      <c r="Q131" s="391">
        <v>431.26180113004239</v>
      </c>
      <c r="R131" s="249" t="s">
        <v>85</v>
      </c>
    </row>
    <row r="132" spans="1:18" ht="9.9499999999999993" customHeight="1" x14ac:dyDescent="0.2">
      <c r="A132" s="14" t="s">
        <v>86</v>
      </c>
      <c r="B132" s="169">
        <f t="shared" si="2"/>
        <v>3680.9735560708527</v>
      </c>
      <c r="C132" s="371">
        <v>83.158483505631466</v>
      </c>
      <c r="D132" s="371">
        <v>21.5</v>
      </c>
      <c r="E132" s="371">
        <v>0</v>
      </c>
      <c r="F132" s="371">
        <v>1005.0752610722902</v>
      </c>
      <c r="G132" s="371">
        <v>624.16549764366164</v>
      </c>
      <c r="H132" s="371">
        <v>90.665497643661638</v>
      </c>
      <c r="I132" s="371">
        <v>414.05071158918463</v>
      </c>
      <c r="J132" s="371">
        <v>105.10682469342601</v>
      </c>
      <c r="K132" s="371">
        <v>73.820474080278018</v>
      </c>
      <c r="L132" s="371">
        <v>14</v>
      </c>
      <c r="M132" s="371">
        <v>4.555165881220546</v>
      </c>
      <c r="N132" s="371">
        <v>225</v>
      </c>
      <c r="O132" s="371">
        <v>313.72066352488218</v>
      </c>
      <c r="P132" s="371">
        <v>570.5</v>
      </c>
      <c r="Q132" s="391">
        <v>135.65497643661638</v>
      </c>
      <c r="R132" s="249" t="s">
        <v>86</v>
      </c>
    </row>
    <row r="133" spans="1:18" ht="9.9499999999999993" customHeight="1" x14ac:dyDescent="0.2">
      <c r="A133" s="14" t="s">
        <v>87</v>
      </c>
      <c r="B133" s="169">
        <f t="shared" si="2"/>
        <v>4824.3536503243868</v>
      </c>
      <c r="C133" s="371">
        <v>111.98597172393966</v>
      </c>
      <c r="D133" s="371">
        <v>0</v>
      </c>
      <c r="E133" s="371">
        <v>1240</v>
      </c>
      <c r="F133" s="371">
        <v>1746.247772853982</v>
      </c>
      <c r="G133" s="371">
        <v>173.5</v>
      </c>
      <c r="H133" s="371">
        <v>34.555165881220546</v>
      </c>
      <c r="I133" s="371">
        <v>175.43080584271911</v>
      </c>
      <c r="J133" s="371">
        <v>152</v>
      </c>
      <c r="K133" s="371">
        <v>144.66199057464655</v>
      </c>
      <c r="L133" s="371">
        <v>8.5</v>
      </c>
      <c r="M133" s="371">
        <v>6.3861611685438202</v>
      </c>
      <c r="N133" s="371">
        <v>192.5</v>
      </c>
      <c r="O133" s="371">
        <v>321.49649293098491</v>
      </c>
      <c r="P133" s="371">
        <v>368.11033176244109</v>
      </c>
      <c r="Q133" s="391">
        <v>148.97895758590948</v>
      </c>
      <c r="R133" s="249" t="s">
        <v>87</v>
      </c>
    </row>
    <row r="134" spans="1:18" ht="9.9499999999999993" customHeight="1" x14ac:dyDescent="0.2">
      <c r="A134" s="14" t="s">
        <v>88</v>
      </c>
      <c r="B134" s="169">
        <f t="shared" si="2"/>
        <v>5601.8122308961592</v>
      </c>
      <c r="C134" s="371">
        <v>155.09981055539583</v>
      </c>
      <c r="D134" s="371">
        <v>0</v>
      </c>
      <c r="E134" s="371">
        <v>2</v>
      </c>
      <c r="F134" s="371">
        <v>961.33706220233262</v>
      </c>
      <c r="G134" s="371">
        <v>639</v>
      </c>
      <c r="H134" s="371">
        <v>283.02009519106969</v>
      </c>
      <c r="I134" s="371">
        <v>637.78796323612141</v>
      </c>
      <c r="J134" s="371">
        <v>83</v>
      </c>
      <c r="K134" s="371">
        <v>478.4509010337888</v>
      </c>
      <c r="L134" s="371">
        <v>30.555165881220546</v>
      </c>
      <c r="M134" s="371">
        <v>281.30644580421767</v>
      </c>
      <c r="N134" s="371">
        <v>411</v>
      </c>
      <c r="O134" s="371">
        <v>666.27232233708764</v>
      </c>
      <c r="P134" s="371">
        <v>829</v>
      </c>
      <c r="Q134" s="391">
        <v>143.98246465492457</v>
      </c>
      <c r="R134" s="249" t="s">
        <v>88</v>
      </c>
    </row>
    <row r="135" spans="1:18" ht="18" customHeight="1" x14ac:dyDescent="0.2">
      <c r="A135" s="9" t="s">
        <v>229</v>
      </c>
      <c r="B135" s="373">
        <f t="shared" si="2"/>
        <v>22817.071573934023</v>
      </c>
      <c r="C135" s="51">
        <v>931.61990574646552</v>
      </c>
      <c r="D135" s="51">
        <v>0.55516588122054578</v>
      </c>
      <c r="E135" s="51">
        <v>1636</v>
      </c>
      <c r="F135" s="51">
        <v>6602.1345994224785</v>
      </c>
      <c r="G135" s="51">
        <v>825.77232233708764</v>
      </c>
      <c r="H135" s="51">
        <v>1394.0165881220546</v>
      </c>
      <c r="I135" s="51">
        <v>1906.780667275023</v>
      </c>
      <c r="J135" s="51">
        <v>428.49298586196983</v>
      </c>
      <c r="K135" s="51">
        <v>1443.6610433516257</v>
      </c>
      <c r="L135" s="51">
        <v>184.11033176244109</v>
      </c>
      <c r="M135" s="51">
        <v>392.16104335162572</v>
      </c>
      <c r="N135" s="51">
        <v>1181.5</v>
      </c>
      <c r="O135" s="51">
        <v>1847.6855928347313</v>
      </c>
      <c r="P135" s="51">
        <v>3307.6584835056315</v>
      </c>
      <c r="Q135" s="392">
        <v>734.92284448166811</v>
      </c>
      <c r="R135" s="254" t="s">
        <v>229</v>
      </c>
    </row>
    <row r="136" spans="1:18" ht="9.9499999999999993" customHeight="1" x14ac:dyDescent="0.2">
      <c r="A136" s="14" t="s">
        <v>89</v>
      </c>
      <c r="B136" s="169">
        <f t="shared" si="2"/>
        <v>1677.457915171819</v>
      </c>
      <c r="C136" s="371">
        <v>116.70663524882184</v>
      </c>
      <c r="D136" s="371">
        <v>0</v>
      </c>
      <c r="E136" s="371">
        <v>396</v>
      </c>
      <c r="F136" s="371">
        <v>423.83099528732328</v>
      </c>
      <c r="G136" s="371">
        <v>22</v>
      </c>
      <c r="H136" s="371">
        <v>0</v>
      </c>
      <c r="I136" s="371">
        <v>81.647962298586208</v>
      </c>
      <c r="J136" s="371">
        <v>8.5</v>
      </c>
      <c r="K136" s="371">
        <v>17.27582940610273</v>
      </c>
      <c r="L136" s="371">
        <v>11</v>
      </c>
      <c r="M136" s="371">
        <v>3.055165881220546</v>
      </c>
      <c r="N136" s="371">
        <v>114</v>
      </c>
      <c r="O136" s="371">
        <v>205</v>
      </c>
      <c r="P136" s="371">
        <v>207.55516588122055</v>
      </c>
      <c r="Q136" s="391">
        <v>70.886161168543822</v>
      </c>
      <c r="R136" s="249" t="s">
        <v>89</v>
      </c>
    </row>
    <row r="137" spans="1:18" ht="9.9499999999999993" customHeight="1" x14ac:dyDescent="0.2">
      <c r="A137" s="14" t="s">
        <v>90</v>
      </c>
      <c r="B137" s="169">
        <f t="shared" si="2"/>
        <v>12206.999436353864</v>
      </c>
      <c r="C137" s="371">
        <v>416.32047408027802</v>
      </c>
      <c r="D137" s="371">
        <v>0.55516588122054578</v>
      </c>
      <c r="E137" s="371">
        <v>586</v>
      </c>
      <c r="F137" s="371">
        <v>2898.3641715314325</v>
      </c>
      <c r="G137" s="371">
        <v>422.5</v>
      </c>
      <c r="H137" s="371">
        <v>1054.9167775666588</v>
      </c>
      <c r="I137" s="371">
        <v>1138.8316606872759</v>
      </c>
      <c r="J137" s="371">
        <v>78.82748821830819</v>
      </c>
      <c r="K137" s="371">
        <v>1171.3957351525682</v>
      </c>
      <c r="L137" s="371">
        <v>134</v>
      </c>
      <c r="M137" s="371">
        <v>245.98597172393966</v>
      </c>
      <c r="N137" s="371">
        <v>690</v>
      </c>
      <c r="O137" s="371">
        <v>997.18909990374641</v>
      </c>
      <c r="P137" s="371">
        <v>1828.9929858619698</v>
      </c>
      <c r="Q137" s="391">
        <v>543.11990574646552</v>
      </c>
      <c r="R137" s="249" t="s">
        <v>90</v>
      </c>
    </row>
    <row r="138" spans="1:18" ht="9.9499999999999993" customHeight="1" x14ac:dyDescent="0.2">
      <c r="A138" s="14" t="s">
        <v>91</v>
      </c>
      <c r="B138" s="169">
        <f t="shared" ref="B138:B155" si="3">SUM(C138:Q138)</f>
        <v>6188.1607615285566</v>
      </c>
      <c r="C138" s="371">
        <v>336.37563996149856</v>
      </c>
      <c r="D138" s="371">
        <v>0</v>
      </c>
      <c r="E138" s="371">
        <v>1</v>
      </c>
      <c r="F138" s="371">
        <v>3156.2914703051365</v>
      </c>
      <c r="G138" s="371">
        <v>237.27232233708764</v>
      </c>
      <c r="H138" s="371">
        <v>283.3239811492931</v>
      </c>
      <c r="I138" s="371">
        <v>496.74331856194613</v>
      </c>
      <c r="J138" s="371">
        <v>56</v>
      </c>
      <c r="K138" s="371">
        <v>146.8239811492931</v>
      </c>
      <c r="L138" s="371">
        <v>19.5</v>
      </c>
      <c r="M138" s="371">
        <v>101.73725164693677</v>
      </c>
      <c r="N138" s="371">
        <v>234</v>
      </c>
      <c r="O138" s="371">
        <v>428.83099528732328</v>
      </c>
      <c r="P138" s="371">
        <v>632.5</v>
      </c>
      <c r="Q138" s="391">
        <v>57.761801130042379</v>
      </c>
      <c r="R138" s="249" t="s">
        <v>91</v>
      </c>
    </row>
    <row r="139" spans="1:18" ht="9.9499999999999993" customHeight="1" x14ac:dyDescent="0.2">
      <c r="A139" s="14" t="s">
        <v>92</v>
      </c>
      <c r="B139" s="169">
        <f t="shared" si="3"/>
        <v>2744.4534608797831</v>
      </c>
      <c r="C139" s="371">
        <v>62.217156455867098</v>
      </c>
      <c r="D139" s="371">
        <v>0</v>
      </c>
      <c r="E139" s="371">
        <v>653</v>
      </c>
      <c r="F139" s="371">
        <v>123.64796229858621</v>
      </c>
      <c r="G139" s="371">
        <v>144</v>
      </c>
      <c r="H139" s="371">
        <v>55.77582940610273</v>
      </c>
      <c r="I139" s="371">
        <v>189.5577257272148</v>
      </c>
      <c r="J139" s="371">
        <v>285.16549764366164</v>
      </c>
      <c r="K139" s="371">
        <v>108.16549764366164</v>
      </c>
      <c r="L139" s="371">
        <v>19.610331762441092</v>
      </c>
      <c r="M139" s="371">
        <v>41.382654099528736</v>
      </c>
      <c r="N139" s="371">
        <v>143.5</v>
      </c>
      <c r="O139" s="371">
        <v>216.66549764366164</v>
      </c>
      <c r="P139" s="371">
        <v>638.61033176244109</v>
      </c>
      <c r="Q139" s="391">
        <v>63.154976436616373</v>
      </c>
      <c r="R139" s="249" t="s">
        <v>92</v>
      </c>
    </row>
    <row r="140" spans="1:18" ht="18" customHeight="1" x14ac:dyDescent="0.2">
      <c r="A140" s="9" t="s">
        <v>230</v>
      </c>
      <c r="B140" s="373">
        <f t="shared" si="3"/>
        <v>51388.218792517218</v>
      </c>
      <c r="C140" s="51">
        <v>1060.3054985811968</v>
      </c>
      <c r="D140" s="51">
        <v>13.5</v>
      </c>
      <c r="E140" s="51">
        <v>736.87914703051365</v>
      </c>
      <c r="F140" s="51">
        <v>19273.913090428392</v>
      </c>
      <c r="G140" s="51">
        <v>2314.6619905746466</v>
      </c>
      <c r="H140" s="51">
        <v>3544.0698595572335</v>
      </c>
      <c r="I140" s="51">
        <v>4497.4825664087402</v>
      </c>
      <c r="J140" s="51">
        <v>1573.1374410915409</v>
      </c>
      <c r="K140" s="51">
        <v>3512.4595277947924</v>
      </c>
      <c r="L140" s="51">
        <v>597.88616116854382</v>
      </c>
      <c r="M140" s="51">
        <v>533.46047501781322</v>
      </c>
      <c r="N140" s="51">
        <v>2060.5</v>
      </c>
      <c r="O140" s="51">
        <v>4841.7232233708764</v>
      </c>
      <c r="P140" s="51">
        <v>5767.2688152680721</v>
      </c>
      <c r="Q140" s="392">
        <v>1060.9709962248585</v>
      </c>
      <c r="R140" s="254" t="s">
        <v>230</v>
      </c>
    </row>
    <row r="141" spans="1:18" ht="9.9499999999999993" customHeight="1" x14ac:dyDescent="0.2">
      <c r="A141" s="14" t="s">
        <v>93</v>
      </c>
      <c r="B141" s="169">
        <f t="shared" si="3"/>
        <v>3388.6677756665877</v>
      </c>
      <c r="C141" s="371">
        <v>63.161990574646552</v>
      </c>
      <c r="D141" s="371">
        <v>1</v>
      </c>
      <c r="E141" s="371">
        <v>0</v>
      </c>
      <c r="F141" s="371">
        <v>1965.9866371238923</v>
      </c>
      <c r="G141" s="371">
        <v>160</v>
      </c>
      <c r="H141" s="371">
        <v>132.2171564558671</v>
      </c>
      <c r="I141" s="371">
        <v>196.33355513331753</v>
      </c>
      <c r="J141" s="371">
        <v>37.055165881220546</v>
      </c>
      <c r="K141" s="371">
        <v>143.71364938685201</v>
      </c>
      <c r="L141" s="371">
        <v>19</v>
      </c>
      <c r="M141" s="371">
        <v>42.320474080278011</v>
      </c>
      <c r="N141" s="371">
        <v>105.5</v>
      </c>
      <c r="O141" s="371">
        <v>304.05165881220546</v>
      </c>
      <c r="P141" s="371">
        <v>192.61033176244109</v>
      </c>
      <c r="Q141" s="391">
        <v>25.717156455867094</v>
      </c>
      <c r="R141" s="249" t="s">
        <v>93</v>
      </c>
    </row>
    <row r="142" spans="1:18" ht="9.9499999999999993" customHeight="1" x14ac:dyDescent="0.2">
      <c r="A142" s="14" t="s">
        <v>94</v>
      </c>
      <c r="B142" s="169">
        <f t="shared" si="3"/>
        <v>3739.3622770853908</v>
      </c>
      <c r="C142" s="371">
        <v>93.485971723939656</v>
      </c>
      <c r="D142" s="371">
        <v>10</v>
      </c>
      <c r="E142" s="371">
        <v>0.55516588122054578</v>
      </c>
      <c r="F142" s="371">
        <v>885.19867388777084</v>
      </c>
      <c r="G142" s="371">
        <v>425.5</v>
      </c>
      <c r="H142" s="371">
        <v>514.40976342862859</v>
      </c>
      <c r="I142" s="371">
        <v>296.52360226008477</v>
      </c>
      <c r="J142" s="371">
        <v>208.5</v>
      </c>
      <c r="K142" s="371">
        <v>121.76530819905747</v>
      </c>
      <c r="L142" s="371">
        <v>18.5</v>
      </c>
      <c r="M142" s="371">
        <v>76.65497643661638</v>
      </c>
      <c r="N142" s="371">
        <v>149</v>
      </c>
      <c r="O142" s="371">
        <v>386.7171564558671</v>
      </c>
      <c r="P142" s="371">
        <v>296.55516588122055</v>
      </c>
      <c r="Q142" s="391">
        <v>255.99649293098491</v>
      </c>
      <c r="R142" s="249" t="s">
        <v>94</v>
      </c>
    </row>
    <row r="143" spans="1:18" ht="9.9499999999999993" customHeight="1" x14ac:dyDescent="0.2">
      <c r="A143" s="14" t="s">
        <v>95</v>
      </c>
      <c r="B143" s="169">
        <f t="shared" si="3"/>
        <v>1658.1364938685201</v>
      </c>
      <c r="C143" s="371">
        <v>48.55165881220546</v>
      </c>
      <c r="D143" s="371">
        <v>0</v>
      </c>
      <c r="E143" s="371">
        <v>12</v>
      </c>
      <c r="F143" s="371">
        <v>789.28891045914224</v>
      </c>
      <c r="G143" s="371">
        <v>85.996492930984914</v>
      </c>
      <c r="H143" s="371">
        <v>143.04815174319037</v>
      </c>
      <c r="I143" s="371">
        <v>147.92379170468894</v>
      </c>
      <c r="J143" s="371">
        <v>0</v>
      </c>
      <c r="K143" s="371">
        <v>50.496492930984914</v>
      </c>
      <c r="L143" s="371">
        <v>7</v>
      </c>
      <c r="M143" s="371">
        <v>4.555165881220546</v>
      </c>
      <c r="N143" s="371">
        <v>90</v>
      </c>
      <c r="O143" s="371">
        <v>152.61033176244109</v>
      </c>
      <c r="P143" s="371">
        <v>114.5</v>
      </c>
      <c r="Q143" s="391">
        <v>12.165497643661638</v>
      </c>
      <c r="R143" s="249" t="s">
        <v>95</v>
      </c>
    </row>
    <row r="144" spans="1:18" ht="9.9499999999999993" customHeight="1" x14ac:dyDescent="0.2">
      <c r="A144" s="14" t="s">
        <v>96</v>
      </c>
      <c r="B144" s="169">
        <f t="shared" si="3"/>
        <v>2560.564739865245</v>
      </c>
      <c r="C144" s="371">
        <v>83.55165881220546</v>
      </c>
      <c r="D144" s="371">
        <v>0</v>
      </c>
      <c r="E144" s="371">
        <v>0</v>
      </c>
      <c r="F144" s="371">
        <v>1078.5411376051602</v>
      </c>
      <c r="G144" s="371">
        <v>265.5</v>
      </c>
      <c r="H144" s="371">
        <v>78.055165881220546</v>
      </c>
      <c r="I144" s="371">
        <v>118.14796229858621</v>
      </c>
      <c r="J144" s="371">
        <v>67.5</v>
      </c>
      <c r="K144" s="371">
        <v>73.110331762441092</v>
      </c>
      <c r="L144" s="371">
        <v>21</v>
      </c>
      <c r="M144" s="371">
        <v>18.382654099528736</v>
      </c>
      <c r="N144" s="371">
        <v>153</v>
      </c>
      <c r="O144" s="371">
        <v>304.16549764366164</v>
      </c>
      <c r="P144" s="371">
        <v>292.5</v>
      </c>
      <c r="Q144" s="391">
        <v>7.110331762441092</v>
      </c>
      <c r="R144" s="249" t="s">
        <v>96</v>
      </c>
    </row>
    <row r="145" spans="1:20" ht="9.9499999999999993" customHeight="1" x14ac:dyDescent="0.2">
      <c r="A145" s="14" t="s">
        <v>97</v>
      </c>
      <c r="B145" s="169">
        <f t="shared" si="3"/>
        <v>4740.4952638848972</v>
      </c>
      <c r="C145" s="371">
        <v>84.934312911734196</v>
      </c>
      <c r="D145" s="371">
        <v>2.5</v>
      </c>
      <c r="E145" s="371">
        <v>31.441327049764368</v>
      </c>
      <c r="F145" s="371">
        <v>2010.8185796342364</v>
      </c>
      <c r="G145" s="371">
        <v>194.5</v>
      </c>
      <c r="H145" s="371">
        <v>419.49298586196983</v>
      </c>
      <c r="I145" s="371">
        <v>350.70568802580101</v>
      </c>
      <c r="J145" s="371">
        <v>35.5</v>
      </c>
      <c r="K145" s="371">
        <v>396.40625635961351</v>
      </c>
      <c r="L145" s="371">
        <v>15</v>
      </c>
      <c r="M145" s="371">
        <v>57.213649386852012</v>
      </c>
      <c r="N145" s="371">
        <v>185.5</v>
      </c>
      <c r="O145" s="371">
        <v>503.60682469342601</v>
      </c>
      <c r="P145" s="371">
        <v>418.82748821830819</v>
      </c>
      <c r="Q145" s="391">
        <v>34.048151743190374</v>
      </c>
      <c r="R145" s="249" t="s">
        <v>97</v>
      </c>
    </row>
    <row r="146" spans="1:20" ht="9.9499999999999993" customHeight="1" x14ac:dyDescent="0.2">
      <c r="A146" s="14" t="s">
        <v>98</v>
      </c>
      <c r="B146" s="169">
        <f t="shared" si="3"/>
        <v>4814.6435080065503</v>
      </c>
      <c r="C146" s="371">
        <v>4</v>
      </c>
      <c r="D146" s="371">
        <v>0</v>
      </c>
      <c r="E146" s="371">
        <v>12.161990574646548</v>
      </c>
      <c r="F146" s="371">
        <v>2254.0927964173657</v>
      </c>
      <c r="G146" s="371">
        <v>254</v>
      </c>
      <c r="H146" s="371">
        <v>73.158483505631466</v>
      </c>
      <c r="I146" s="371">
        <v>576.63744109154095</v>
      </c>
      <c r="J146" s="371">
        <v>139.60682469342601</v>
      </c>
      <c r="K146" s="371">
        <v>201.05516588122055</v>
      </c>
      <c r="L146" s="371">
        <v>32.386161168543822</v>
      </c>
      <c r="M146" s="371">
        <v>27.54815174319037</v>
      </c>
      <c r="N146" s="371">
        <v>160.5</v>
      </c>
      <c r="O146" s="371">
        <v>475.77582940610273</v>
      </c>
      <c r="P146" s="371">
        <v>599</v>
      </c>
      <c r="Q146" s="391">
        <v>4.7206635248821831</v>
      </c>
      <c r="R146" s="249" t="s">
        <v>98</v>
      </c>
    </row>
    <row r="147" spans="1:20" ht="9.9499999999999993" customHeight="1" x14ac:dyDescent="0.2">
      <c r="A147" s="14" t="s">
        <v>99</v>
      </c>
      <c r="B147" s="169">
        <f t="shared" si="3"/>
        <v>5852.8071112041698</v>
      </c>
      <c r="C147" s="371">
        <v>279.48246465492457</v>
      </c>
      <c r="D147" s="371">
        <v>0</v>
      </c>
      <c r="E147" s="371">
        <v>0</v>
      </c>
      <c r="F147" s="371">
        <v>2526.3992422215833</v>
      </c>
      <c r="G147" s="371">
        <v>181.5</v>
      </c>
      <c r="H147" s="371">
        <v>359.88616116854382</v>
      </c>
      <c r="I147" s="371">
        <v>565.17412440466524</v>
      </c>
      <c r="J147" s="371">
        <v>95.5</v>
      </c>
      <c r="K147" s="371">
        <v>278.65848350563147</v>
      </c>
      <c r="L147" s="371">
        <v>39</v>
      </c>
      <c r="M147" s="371">
        <v>28.606824693426002</v>
      </c>
      <c r="N147" s="371">
        <v>207</v>
      </c>
      <c r="O147" s="371">
        <v>689.88265409952874</v>
      </c>
      <c r="P147" s="371">
        <v>571.66549764366164</v>
      </c>
      <c r="Q147" s="391">
        <v>30.05165881220546</v>
      </c>
      <c r="R147" s="249" t="s">
        <v>99</v>
      </c>
    </row>
    <row r="148" spans="1:20" ht="9.9499999999999993" customHeight="1" x14ac:dyDescent="0.2">
      <c r="A148" s="14" t="s">
        <v>100</v>
      </c>
      <c r="B148" s="169">
        <f t="shared" si="3"/>
        <v>2694.9604750178132</v>
      </c>
      <c r="C148" s="371">
        <v>103.77582940610273</v>
      </c>
      <c r="D148" s="371">
        <v>0</v>
      </c>
      <c r="E148" s="371">
        <v>428</v>
      </c>
      <c r="F148" s="371">
        <v>733.7337445779217</v>
      </c>
      <c r="G148" s="371">
        <v>93.665497643661638</v>
      </c>
      <c r="H148" s="371">
        <v>44.496492930984914</v>
      </c>
      <c r="I148" s="371">
        <v>109.4719434478793</v>
      </c>
      <c r="J148" s="371">
        <v>30.5</v>
      </c>
      <c r="K148" s="371">
        <v>190.9343129117342</v>
      </c>
      <c r="L148" s="371">
        <v>0</v>
      </c>
      <c r="M148" s="371">
        <v>6.110331762441092</v>
      </c>
      <c r="N148" s="371">
        <v>161.5</v>
      </c>
      <c r="O148" s="371">
        <v>524.05165881220546</v>
      </c>
      <c r="P148" s="371">
        <v>263.5</v>
      </c>
      <c r="Q148" s="391">
        <v>5.2206635248821831</v>
      </c>
      <c r="R148" s="249" t="s">
        <v>100</v>
      </c>
    </row>
    <row r="149" spans="1:20" ht="9.9499999999999993" customHeight="1" x14ac:dyDescent="0.2">
      <c r="A149" s="14" t="s">
        <v>101</v>
      </c>
      <c r="B149" s="169">
        <f t="shared" si="3"/>
        <v>19126.472710601647</v>
      </c>
      <c r="C149" s="371">
        <v>163.4754505168944</v>
      </c>
      <c r="D149" s="371">
        <v>0</v>
      </c>
      <c r="E149" s="371">
        <v>168.22066352488218</v>
      </c>
      <c r="F149" s="371">
        <v>6435.3437945172946</v>
      </c>
      <c r="G149" s="371">
        <v>503</v>
      </c>
      <c r="H149" s="371">
        <v>1748.3160197882421</v>
      </c>
      <c r="I149" s="371">
        <v>1809.647680475518</v>
      </c>
      <c r="J149" s="371">
        <v>341.76881526807256</v>
      </c>
      <c r="K149" s="371">
        <v>2034.3230339262723</v>
      </c>
      <c r="L149" s="371">
        <v>434</v>
      </c>
      <c r="M149" s="371">
        <v>258.40625635961351</v>
      </c>
      <c r="N149" s="371">
        <v>739.5</v>
      </c>
      <c r="O149" s="371">
        <v>1291.640948160556</v>
      </c>
      <c r="P149" s="371">
        <v>2594</v>
      </c>
      <c r="Q149" s="391">
        <v>604.83004806430245</v>
      </c>
      <c r="R149" s="249" t="s">
        <v>101</v>
      </c>
    </row>
    <row r="150" spans="1:20" ht="11.1" customHeight="1" x14ac:dyDescent="0.2">
      <c r="A150" s="14" t="s">
        <v>102</v>
      </c>
      <c r="B150" s="169">
        <f t="shared" si="3"/>
        <v>2812.1084373163994</v>
      </c>
      <c r="C150" s="371">
        <v>135.88616116854382</v>
      </c>
      <c r="D150" s="371">
        <v>0</v>
      </c>
      <c r="E150" s="371">
        <v>84.5</v>
      </c>
      <c r="F150" s="371">
        <v>594.50957398402443</v>
      </c>
      <c r="G150" s="371">
        <v>151</v>
      </c>
      <c r="H150" s="371">
        <v>30.989478792954738</v>
      </c>
      <c r="I150" s="371">
        <v>326.91677756665877</v>
      </c>
      <c r="J150" s="371">
        <v>617.20663524882184</v>
      </c>
      <c r="K150" s="371">
        <v>21.996492930984914</v>
      </c>
      <c r="L150" s="371">
        <v>12</v>
      </c>
      <c r="M150" s="371">
        <v>13.66199057464655</v>
      </c>
      <c r="N150" s="371">
        <v>109</v>
      </c>
      <c r="O150" s="371">
        <v>209.22066352488218</v>
      </c>
      <c r="P150" s="371">
        <v>424.11033176244109</v>
      </c>
      <c r="Q150" s="391">
        <v>81.110331762441092</v>
      </c>
      <c r="R150" s="249" t="s">
        <v>102</v>
      </c>
    </row>
    <row r="151" spans="1:20" ht="18" customHeight="1" x14ac:dyDescent="0.2">
      <c r="A151" s="9" t="s">
        <v>231</v>
      </c>
      <c r="B151" s="373">
        <f t="shared" si="3"/>
        <v>42505.400314636798</v>
      </c>
      <c r="C151" s="51">
        <v>1289.4043619135718</v>
      </c>
      <c r="D151" s="51">
        <v>0</v>
      </c>
      <c r="E151" s="51">
        <v>835.32748821830819</v>
      </c>
      <c r="F151" s="51">
        <v>18679.39906215233</v>
      </c>
      <c r="G151" s="51">
        <v>1044</v>
      </c>
      <c r="H151" s="51">
        <v>1604.0838878332938</v>
      </c>
      <c r="I151" s="51">
        <v>4924.2747021138293</v>
      </c>
      <c r="J151" s="51">
        <v>778.5577257272148</v>
      </c>
      <c r="K151" s="51">
        <v>2467.3367803792644</v>
      </c>
      <c r="L151" s="51">
        <v>452.21014231783693</v>
      </c>
      <c r="M151" s="51">
        <v>1133.8737455154569</v>
      </c>
      <c r="N151" s="51">
        <v>1255</v>
      </c>
      <c r="O151" s="51">
        <v>3194.1996211107917</v>
      </c>
      <c r="P151" s="51">
        <v>3731.7688152680726</v>
      </c>
      <c r="Q151" s="392">
        <v>1115.9639820868283</v>
      </c>
      <c r="R151" s="254" t="s">
        <v>231</v>
      </c>
    </row>
    <row r="152" spans="1:20" ht="9.9499999999999993" customHeight="1" x14ac:dyDescent="0.2">
      <c r="A152" s="14" t="s">
        <v>103</v>
      </c>
      <c r="B152" s="169">
        <f t="shared" si="3"/>
        <v>9918.0581093041001</v>
      </c>
      <c r="C152" s="371">
        <v>83.765308199057472</v>
      </c>
      <c r="D152" s="371">
        <v>0</v>
      </c>
      <c r="E152" s="371">
        <v>513.61033176244109</v>
      </c>
      <c r="F152" s="371">
        <v>5254.3421818943207</v>
      </c>
      <c r="G152" s="371">
        <v>255</v>
      </c>
      <c r="H152" s="371">
        <v>163.07526107229023</v>
      </c>
      <c r="I152" s="371">
        <v>803.98057020888291</v>
      </c>
      <c r="J152" s="371">
        <v>312.69962111079167</v>
      </c>
      <c r="K152" s="371">
        <v>379.44037982674354</v>
      </c>
      <c r="L152" s="371">
        <v>28.5</v>
      </c>
      <c r="M152" s="371">
        <v>277.82047408027802</v>
      </c>
      <c r="N152" s="371">
        <v>270.5</v>
      </c>
      <c r="O152" s="371">
        <v>695.11033176244109</v>
      </c>
      <c r="P152" s="371">
        <v>831.27232233708764</v>
      </c>
      <c r="Q152" s="391">
        <v>48.941327049764368</v>
      </c>
      <c r="R152" s="249" t="s">
        <v>103</v>
      </c>
    </row>
    <row r="153" spans="1:20" ht="9.9499999999999993" customHeight="1" x14ac:dyDescent="0.2">
      <c r="A153" s="14" t="s">
        <v>104</v>
      </c>
      <c r="B153" s="169">
        <f t="shared" si="3"/>
        <v>6461.6072082703113</v>
      </c>
      <c r="C153" s="371">
        <v>392.22322337087644</v>
      </c>
      <c r="D153" s="371">
        <v>0</v>
      </c>
      <c r="E153" s="371">
        <v>0</v>
      </c>
      <c r="F153" s="371">
        <v>3085.6145042314088</v>
      </c>
      <c r="G153" s="371">
        <v>136.5</v>
      </c>
      <c r="H153" s="371">
        <v>628.1926069727615</v>
      </c>
      <c r="I153" s="371">
        <v>565.18815268072558</v>
      </c>
      <c r="J153" s="371">
        <v>113.05165881220546</v>
      </c>
      <c r="K153" s="371">
        <v>424.97895758590948</v>
      </c>
      <c r="L153" s="371">
        <v>28</v>
      </c>
      <c r="M153" s="371">
        <v>41.875639961498564</v>
      </c>
      <c r="N153" s="371">
        <v>180.5</v>
      </c>
      <c r="O153" s="371">
        <v>407.83099528732328</v>
      </c>
      <c r="P153" s="371">
        <v>419.55516588122055</v>
      </c>
      <c r="Q153" s="391">
        <v>38.096303486380741</v>
      </c>
      <c r="R153" s="249" t="s">
        <v>104</v>
      </c>
    </row>
    <row r="154" spans="1:20" ht="9.9499999999999993" customHeight="1" x14ac:dyDescent="0.2">
      <c r="A154" s="14" t="s">
        <v>105</v>
      </c>
      <c r="B154" s="169">
        <f t="shared" si="3"/>
        <v>3665.835167756291</v>
      </c>
      <c r="C154" s="371">
        <v>314.64445522957112</v>
      </c>
      <c r="D154" s="371">
        <v>0</v>
      </c>
      <c r="E154" s="371">
        <v>0</v>
      </c>
      <c r="F154" s="371">
        <v>2087.8746927384777</v>
      </c>
      <c r="G154" s="371">
        <v>97</v>
      </c>
      <c r="H154" s="371">
        <v>36.606824693426006</v>
      </c>
      <c r="I154" s="371">
        <v>264.90274929059842</v>
      </c>
      <c r="J154" s="371">
        <v>64.37914703051365</v>
      </c>
      <c r="K154" s="371">
        <v>88.489478792954742</v>
      </c>
      <c r="L154" s="371">
        <v>2</v>
      </c>
      <c r="M154" s="371">
        <v>50.665497643661638</v>
      </c>
      <c r="N154" s="371">
        <v>120</v>
      </c>
      <c r="O154" s="371">
        <v>290.11033176244109</v>
      </c>
      <c r="P154" s="371">
        <v>239.11033176244109</v>
      </c>
      <c r="Q154" s="391">
        <v>10.051658812205458</v>
      </c>
      <c r="R154" s="249" t="s">
        <v>105</v>
      </c>
      <c r="S154"/>
      <c r="T154"/>
    </row>
    <row r="155" spans="1:20" ht="11.1" customHeight="1" x14ac:dyDescent="0.2">
      <c r="A155" s="14" t="s">
        <v>106</v>
      </c>
      <c r="B155" s="169">
        <f t="shared" si="3"/>
        <v>22459.899829306101</v>
      </c>
      <c r="C155" s="371">
        <v>498.77137511406681</v>
      </c>
      <c r="D155" s="371">
        <v>0</v>
      </c>
      <c r="E155" s="371">
        <v>321.7171564558671</v>
      </c>
      <c r="F155" s="371">
        <v>8251.5676832881236</v>
      </c>
      <c r="G155" s="371">
        <v>555.5</v>
      </c>
      <c r="H155" s="371">
        <v>776.2091950948161</v>
      </c>
      <c r="I155" s="371">
        <v>3290.2032299336224</v>
      </c>
      <c r="J155" s="371">
        <v>288.42729877370402</v>
      </c>
      <c r="K155" s="371">
        <v>1574.4279641736566</v>
      </c>
      <c r="L155" s="371">
        <v>393.71014231783693</v>
      </c>
      <c r="M155" s="371">
        <v>763.51213383001868</v>
      </c>
      <c r="N155" s="371">
        <v>684</v>
      </c>
      <c r="O155" s="371">
        <v>1801.1479622985862</v>
      </c>
      <c r="P155" s="371">
        <v>2241.8309952873233</v>
      </c>
      <c r="Q155" s="391">
        <v>1018.8746927384777</v>
      </c>
      <c r="R155" s="249" t="s">
        <v>106</v>
      </c>
      <c r="S155"/>
      <c r="T155"/>
    </row>
    <row r="156" spans="1:20" s="1" customFormat="1" ht="9.9499999999999993" customHeight="1" x14ac:dyDescent="0.2">
      <c r="A156" s="127"/>
      <c r="R156" s="394"/>
    </row>
    <row r="157" spans="1:20" s="28" customFormat="1" ht="12" customHeight="1" x14ac:dyDescent="0.15">
      <c r="A157" s="29" t="s">
        <v>947</v>
      </c>
      <c r="R157" s="389"/>
    </row>
    <row r="158" spans="1:20" s="28" customFormat="1" ht="9.9499999999999993" customHeight="1" x14ac:dyDescent="0.15">
      <c r="A158" s="43" t="s">
        <v>946</v>
      </c>
      <c r="R158" s="389"/>
    </row>
    <row r="159" spans="1:20" s="28" customFormat="1" ht="12" customHeight="1" x14ac:dyDescent="0.15">
      <c r="A159" s="29" t="s">
        <v>945</v>
      </c>
      <c r="R159" s="389"/>
    </row>
    <row r="160" spans="1:20" ht="18.95" customHeight="1" x14ac:dyDescent="0.2">
      <c r="A160" s="9" t="s">
        <v>232</v>
      </c>
      <c r="B160" s="373">
        <f t="shared" ref="B160:B191" si="4">SUM(C160:Q160)</f>
        <v>43233.642685975734</v>
      </c>
      <c r="C160" s="51">
        <v>1204.1645504206408</v>
      </c>
      <c r="D160" s="51">
        <v>82.830995287323276</v>
      </c>
      <c r="E160" s="51">
        <v>1250.4378199807493</v>
      </c>
      <c r="F160" s="51">
        <v>10867.434132842482</v>
      </c>
      <c r="G160" s="51">
        <v>1640.3169670112629</v>
      </c>
      <c r="H160" s="51">
        <v>2555.8823722764605</v>
      </c>
      <c r="I160" s="51">
        <v>5468.9941365926225</v>
      </c>
      <c r="J160" s="51">
        <v>1580.1785786967012</v>
      </c>
      <c r="K160" s="51">
        <v>3836.476115916847</v>
      </c>
      <c r="L160" s="51">
        <v>213</v>
      </c>
      <c r="M160" s="51">
        <v>1222.7949773741516</v>
      </c>
      <c r="N160" s="51">
        <v>2054.5</v>
      </c>
      <c r="O160" s="51">
        <v>4602.2818963211121</v>
      </c>
      <c r="P160" s="51">
        <v>5461.9308058427187</v>
      </c>
      <c r="Q160" s="392">
        <v>1192.419337412653</v>
      </c>
      <c r="R160" s="254" t="s">
        <v>232</v>
      </c>
    </row>
    <row r="161" spans="1:53" ht="9.9499999999999993" customHeight="1" x14ac:dyDescent="0.2">
      <c r="A161" s="14" t="s">
        <v>107</v>
      </c>
      <c r="B161" s="169">
        <f t="shared" si="4"/>
        <v>4717.7736531369937</v>
      </c>
      <c r="C161" s="371">
        <v>224.27582940610273</v>
      </c>
      <c r="D161" s="371">
        <v>0.55516588122054578</v>
      </c>
      <c r="E161" s="371">
        <v>0</v>
      </c>
      <c r="F161" s="371">
        <v>997.3080584271911</v>
      </c>
      <c r="G161" s="371">
        <v>277</v>
      </c>
      <c r="H161" s="371">
        <v>182.5822752103204</v>
      </c>
      <c r="I161" s="371">
        <v>519.16711026663506</v>
      </c>
      <c r="J161" s="371">
        <v>546.38265409952874</v>
      </c>
      <c r="K161" s="371">
        <v>454.93781998074928</v>
      </c>
      <c r="L161" s="371">
        <v>28</v>
      </c>
      <c r="M161" s="371">
        <v>108.52009519106967</v>
      </c>
      <c r="N161" s="371">
        <v>211.5</v>
      </c>
      <c r="O161" s="371">
        <v>439.77582940610273</v>
      </c>
      <c r="P161" s="371">
        <v>679</v>
      </c>
      <c r="Q161" s="391">
        <v>48.768815268072558</v>
      </c>
      <c r="R161" s="249" t="s">
        <v>107</v>
      </c>
    </row>
    <row r="162" spans="1:53" ht="9.9499999999999993" customHeight="1" x14ac:dyDescent="0.2">
      <c r="A162" s="14" t="s">
        <v>108</v>
      </c>
      <c r="B162" s="169">
        <f t="shared" si="4"/>
        <v>20907.160299636234</v>
      </c>
      <c r="C162" s="371">
        <v>759.34407634036279</v>
      </c>
      <c r="D162" s="371">
        <v>6.2758294061027291</v>
      </c>
      <c r="E162" s="371">
        <v>220.2171564558671</v>
      </c>
      <c r="F162" s="371">
        <v>5993.7727059139725</v>
      </c>
      <c r="G162" s="371">
        <v>728.66549764366164</v>
      </c>
      <c r="H162" s="371">
        <v>1304.3255937722665</v>
      </c>
      <c r="I162" s="371">
        <v>2568.308442004075</v>
      </c>
      <c r="J162" s="371">
        <v>309.64445522957112</v>
      </c>
      <c r="K162" s="371">
        <v>2467.2117549408104</v>
      </c>
      <c r="L162" s="371">
        <v>93</v>
      </c>
      <c r="M162" s="371">
        <v>192.2337445779217</v>
      </c>
      <c r="N162" s="371">
        <v>946.5</v>
      </c>
      <c r="O162" s="371">
        <v>1888.1514693676013</v>
      </c>
      <c r="P162" s="371">
        <v>2756.4378199807493</v>
      </c>
      <c r="Q162" s="391">
        <v>673.07175400327515</v>
      </c>
      <c r="R162" s="249" t="s">
        <v>108</v>
      </c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:53" ht="9.9499999999999993" customHeight="1" x14ac:dyDescent="0.2">
      <c r="A163" s="14" t="s">
        <v>109</v>
      </c>
      <c r="B163" s="169">
        <f t="shared" si="4"/>
        <v>11583.34294904809</v>
      </c>
      <c r="C163" s="371">
        <v>59.492985861969828</v>
      </c>
      <c r="D163" s="371">
        <v>76</v>
      </c>
      <c r="E163" s="371">
        <v>119.22066352488218</v>
      </c>
      <c r="F163" s="371">
        <v>3051.7921357050891</v>
      </c>
      <c r="G163" s="371">
        <v>335</v>
      </c>
      <c r="H163" s="371">
        <v>856.27838925209699</v>
      </c>
      <c r="I163" s="371">
        <v>1874.4232280585522</v>
      </c>
      <c r="J163" s="371">
        <v>87.210142317836926</v>
      </c>
      <c r="K163" s="371">
        <v>479.88521394552299</v>
      </c>
      <c r="L163" s="371">
        <v>68</v>
      </c>
      <c r="M163" s="371">
        <v>896.21014231783693</v>
      </c>
      <c r="N163" s="371">
        <v>551.5</v>
      </c>
      <c r="O163" s="371">
        <v>1322.8099528732328</v>
      </c>
      <c r="P163" s="371">
        <v>1383.3826540995287</v>
      </c>
      <c r="Q163" s="391">
        <v>422.13744109154095</v>
      </c>
      <c r="R163" s="249" t="s">
        <v>109</v>
      </c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</row>
    <row r="164" spans="1:53" ht="9.9499999999999993" customHeight="1" x14ac:dyDescent="0.2">
      <c r="A164" s="14" t="s">
        <v>110</v>
      </c>
      <c r="B164" s="169">
        <f t="shared" si="4"/>
        <v>4266.0086267610041</v>
      </c>
      <c r="C164" s="371">
        <v>83.05165881220546</v>
      </c>
      <c r="D164" s="371">
        <v>0</v>
      </c>
      <c r="E164" s="371">
        <v>875.5</v>
      </c>
      <c r="F164" s="371">
        <v>636.74075871595187</v>
      </c>
      <c r="G164" s="371">
        <v>229</v>
      </c>
      <c r="H164" s="371">
        <v>183.92028463567385</v>
      </c>
      <c r="I164" s="371">
        <v>306.53061639811494</v>
      </c>
      <c r="J164" s="371">
        <v>636.38616116854382</v>
      </c>
      <c r="K164" s="371">
        <v>371.33099528732328</v>
      </c>
      <c r="L164" s="371">
        <v>24</v>
      </c>
      <c r="M164" s="371">
        <v>24.77582940610273</v>
      </c>
      <c r="N164" s="371">
        <v>183.5</v>
      </c>
      <c r="O164" s="371">
        <v>363.05165881220546</v>
      </c>
      <c r="P164" s="371">
        <v>303</v>
      </c>
      <c r="Q164" s="391">
        <v>45.220663524882184</v>
      </c>
      <c r="R164" s="249" t="s">
        <v>110</v>
      </c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</row>
    <row r="165" spans="1:53" ht="9.9499999999999993" customHeight="1" x14ac:dyDescent="0.2">
      <c r="A165" s="14" t="s">
        <v>111</v>
      </c>
      <c r="B165" s="169">
        <f t="shared" si="4"/>
        <v>1759.3571573934023</v>
      </c>
      <c r="C165" s="371">
        <v>78</v>
      </c>
      <c r="D165" s="371">
        <v>0</v>
      </c>
      <c r="E165" s="371">
        <v>35.5</v>
      </c>
      <c r="F165" s="371">
        <v>187.82047408027802</v>
      </c>
      <c r="G165" s="371">
        <v>70.651469367601294</v>
      </c>
      <c r="H165" s="371">
        <v>28.77582940610273</v>
      </c>
      <c r="I165" s="371">
        <v>200.56473986524497</v>
      </c>
      <c r="J165" s="371">
        <v>0.55516588122054578</v>
      </c>
      <c r="K165" s="371">
        <v>63.110331762441092</v>
      </c>
      <c r="L165" s="371">
        <v>0</v>
      </c>
      <c r="M165" s="371">
        <v>1.0551658812205458</v>
      </c>
      <c r="N165" s="371">
        <v>161.5</v>
      </c>
      <c r="O165" s="371">
        <v>588.49298586196983</v>
      </c>
      <c r="P165" s="371">
        <v>340.11033176244109</v>
      </c>
      <c r="Q165" s="391">
        <v>3.2206635248821831</v>
      </c>
      <c r="R165" s="249" t="s">
        <v>111</v>
      </c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</row>
    <row r="166" spans="1:53" ht="17.100000000000001" customHeight="1" x14ac:dyDescent="0.2">
      <c r="A166" s="9" t="s">
        <v>233</v>
      </c>
      <c r="B166" s="373">
        <f t="shared" si="4"/>
        <v>43326.429216658122</v>
      </c>
      <c r="C166" s="51">
        <v>1287.7012337337651</v>
      </c>
      <c r="D166" s="51">
        <v>1</v>
      </c>
      <c r="E166" s="51">
        <v>39.875639961498557</v>
      </c>
      <c r="F166" s="51">
        <v>18760.263515506831</v>
      </c>
      <c r="G166" s="51">
        <v>1395.5</v>
      </c>
      <c r="H166" s="51">
        <v>2023.2187690788405</v>
      </c>
      <c r="I166" s="51">
        <v>5180.5753628261064</v>
      </c>
      <c r="J166" s="51">
        <v>593.82748821830819</v>
      </c>
      <c r="K166" s="51">
        <v>2143.4945984849433</v>
      </c>
      <c r="L166" s="51">
        <v>507.05516588122055</v>
      </c>
      <c r="M166" s="51">
        <v>784.75383976899138</v>
      </c>
      <c r="N166" s="51">
        <v>1877</v>
      </c>
      <c r="O166" s="51">
        <v>3723.1855928347313</v>
      </c>
      <c r="P166" s="51">
        <v>4033.2618011300424</v>
      </c>
      <c r="Q166" s="392">
        <v>975.71620923284627</v>
      </c>
      <c r="R166" s="254" t="s">
        <v>233</v>
      </c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:53" ht="9.9499999999999993" customHeight="1" x14ac:dyDescent="0.2">
      <c r="A167" s="14" t="s">
        <v>112</v>
      </c>
      <c r="B167" s="169">
        <f t="shared" si="4"/>
        <v>3579.9445522957112</v>
      </c>
      <c r="C167" s="371">
        <v>165.52710932909986</v>
      </c>
      <c r="D167" s="371">
        <v>1</v>
      </c>
      <c r="E167" s="371">
        <v>0</v>
      </c>
      <c r="F167" s="371">
        <v>1875.1224655924598</v>
      </c>
      <c r="G167" s="371">
        <v>141</v>
      </c>
      <c r="H167" s="371">
        <v>124.77232233708764</v>
      </c>
      <c r="I167" s="371">
        <v>227.89222808355316</v>
      </c>
      <c r="J167" s="371">
        <v>37.555165881220546</v>
      </c>
      <c r="K167" s="371">
        <v>77.165497643661638</v>
      </c>
      <c r="L167" s="371">
        <v>29</v>
      </c>
      <c r="M167" s="371">
        <v>51.151469367601287</v>
      </c>
      <c r="N167" s="371">
        <v>139.5</v>
      </c>
      <c r="O167" s="371">
        <v>387.10682469342601</v>
      </c>
      <c r="P167" s="371">
        <v>299.04815174319037</v>
      </c>
      <c r="Q167" s="391">
        <v>24.103317624410916</v>
      </c>
      <c r="R167" s="249" t="s">
        <v>112</v>
      </c>
    </row>
    <row r="168" spans="1:53" ht="9.9499999999999993" customHeight="1" x14ac:dyDescent="0.2">
      <c r="A168" s="14" t="s">
        <v>113</v>
      </c>
      <c r="B168" s="169">
        <f t="shared" si="4"/>
        <v>2106.3195268572572</v>
      </c>
      <c r="C168" s="371">
        <v>233.99649293098491</v>
      </c>
      <c r="D168" s="371">
        <v>0</v>
      </c>
      <c r="E168" s="371">
        <v>0</v>
      </c>
      <c r="F168" s="371">
        <v>810.7994316661875</v>
      </c>
      <c r="G168" s="371">
        <v>104.5</v>
      </c>
      <c r="H168" s="371">
        <v>25.941327049764368</v>
      </c>
      <c r="I168" s="371">
        <v>149.38265409952874</v>
      </c>
      <c r="J168" s="371">
        <v>36.830995287323276</v>
      </c>
      <c r="K168" s="371">
        <v>99.596303486380748</v>
      </c>
      <c r="L168" s="371">
        <v>14.5</v>
      </c>
      <c r="M168" s="371">
        <v>12.441327049764366</v>
      </c>
      <c r="N168" s="371">
        <v>127.5</v>
      </c>
      <c r="O168" s="371">
        <v>276</v>
      </c>
      <c r="P168" s="371">
        <v>197.11033176244109</v>
      </c>
      <c r="Q168" s="391">
        <v>17.720663524882184</v>
      </c>
      <c r="R168" s="249" t="s">
        <v>113</v>
      </c>
    </row>
    <row r="169" spans="1:53" ht="9.9499999999999993" customHeight="1" x14ac:dyDescent="0.2">
      <c r="A169" s="14" t="s">
        <v>114</v>
      </c>
      <c r="B169" s="169">
        <f t="shared" si="4"/>
        <v>1245.6224655924598</v>
      </c>
      <c r="C169" s="371">
        <v>238.97895758590948</v>
      </c>
      <c r="D169" s="371">
        <v>0</v>
      </c>
      <c r="E169" s="371">
        <v>0</v>
      </c>
      <c r="F169" s="371">
        <v>222.18208576571624</v>
      </c>
      <c r="G169" s="371">
        <v>41</v>
      </c>
      <c r="H169" s="371">
        <v>4.7758294061027291</v>
      </c>
      <c r="I169" s="371">
        <v>88.420284635673852</v>
      </c>
      <c r="J169" s="371">
        <v>1.5</v>
      </c>
      <c r="K169" s="371">
        <v>36.055165881220546</v>
      </c>
      <c r="L169" s="371">
        <v>10.5</v>
      </c>
      <c r="M169" s="371">
        <v>37.437819980749282</v>
      </c>
      <c r="N169" s="371">
        <v>132.5</v>
      </c>
      <c r="O169" s="371">
        <v>236.72066352488218</v>
      </c>
      <c r="P169" s="371">
        <v>170.05516588122055</v>
      </c>
      <c r="Q169" s="391">
        <v>25.496492930984914</v>
      </c>
      <c r="R169" s="249" t="s">
        <v>114</v>
      </c>
    </row>
    <row r="170" spans="1:53" ht="9.9499999999999993" customHeight="1" x14ac:dyDescent="0.2">
      <c r="A170" s="14" t="s">
        <v>115</v>
      </c>
      <c r="B170" s="169">
        <f t="shared" si="4"/>
        <v>25199.481055539589</v>
      </c>
      <c r="C170" s="371">
        <v>282.95791517181897</v>
      </c>
      <c r="D170" s="371">
        <v>0</v>
      </c>
      <c r="E170" s="371">
        <v>38.375639961498557</v>
      </c>
      <c r="F170" s="371">
        <v>9432.9487247646794</v>
      </c>
      <c r="G170" s="371">
        <v>721.5</v>
      </c>
      <c r="H170" s="371">
        <v>1718.1881526807256</v>
      </c>
      <c r="I170" s="371">
        <v>3587.7411422928362</v>
      </c>
      <c r="J170" s="371">
        <v>227.05516588122055</v>
      </c>
      <c r="K170" s="371">
        <v>1517.8230339262723</v>
      </c>
      <c r="L170" s="371">
        <v>369.55516588122055</v>
      </c>
      <c r="M170" s="371">
        <v>533.23725164693678</v>
      </c>
      <c r="N170" s="371">
        <v>1132.5</v>
      </c>
      <c r="O170" s="371">
        <v>2036.4202846356739</v>
      </c>
      <c r="P170" s="371">
        <v>2799.3274882183082</v>
      </c>
      <c r="Q170" s="391">
        <v>801.85109047839296</v>
      </c>
      <c r="R170" s="249" t="s">
        <v>115</v>
      </c>
    </row>
    <row r="171" spans="1:53" ht="9.9499999999999993" customHeight="1" x14ac:dyDescent="0.2">
      <c r="A171" s="14" t="s">
        <v>116</v>
      </c>
      <c r="B171" s="169">
        <f t="shared" si="4"/>
        <v>9643.5915673712771</v>
      </c>
      <c r="C171" s="371">
        <v>338.86161168543822</v>
      </c>
      <c r="D171" s="371">
        <v>0</v>
      </c>
      <c r="E171" s="371">
        <v>0</v>
      </c>
      <c r="F171" s="371">
        <v>5551.001612622973</v>
      </c>
      <c r="G171" s="371">
        <v>374</v>
      </c>
      <c r="H171" s="371">
        <v>107.7171564558671</v>
      </c>
      <c r="I171" s="371">
        <v>1037.7774420290762</v>
      </c>
      <c r="J171" s="371">
        <v>232.38616116854382</v>
      </c>
      <c r="K171" s="371">
        <v>310.21014231783693</v>
      </c>
      <c r="L171" s="371">
        <v>77</v>
      </c>
      <c r="M171" s="371">
        <v>147.48597172393966</v>
      </c>
      <c r="N171" s="371">
        <v>262.5</v>
      </c>
      <c r="O171" s="371">
        <v>677.43781998074928</v>
      </c>
      <c r="P171" s="371">
        <v>461</v>
      </c>
      <c r="Q171" s="391">
        <v>66.213649386852012</v>
      </c>
      <c r="R171" s="249" t="s">
        <v>116</v>
      </c>
    </row>
    <row r="172" spans="1:53" ht="11.1" customHeight="1" x14ac:dyDescent="0.2">
      <c r="A172" s="14" t="s">
        <v>117</v>
      </c>
      <c r="B172" s="169">
        <f t="shared" si="4"/>
        <v>1551.4700490018377</v>
      </c>
      <c r="C172" s="371">
        <v>27.379147030513643</v>
      </c>
      <c r="D172" s="371">
        <v>0</v>
      </c>
      <c r="E172" s="371">
        <v>1.5</v>
      </c>
      <c r="F172" s="371">
        <v>868.2091950948161</v>
      </c>
      <c r="G172" s="371">
        <v>13.5</v>
      </c>
      <c r="H172" s="371">
        <v>41.823981149293097</v>
      </c>
      <c r="I172" s="371">
        <v>89.36161168543822</v>
      </c>
      <c r="J172" s="371">
        <v>58.5</v>
      </c>
      <c r="K172" s="371">
        <v>102.64445522957111</v>
      </c>
      <c r="L172" s="371">
        <v>6.5</v>
      </c>
      <c r="M172" s="371">
        <v>3</v>
      </c>
      <c r="N172" s="371">
        <v>82.5</v>
      </c>
      <c r="O172" s="371">
        <v>109.5</v>
      </c>
      <c r="P172" s="371">
        <v>106.72066352488218</v>
      </c>
      <c r="Q172" s="391">
        <v>40.330995287323276</v>
      </c>
      <c r="R172" s="249" t="s">
        <v>117</v>
      </c>
    </row>
    <row r="173" spans="1:53" ht="17.100000000000001" customHeight="1" x14ac:dyDescent="0.2">
      <c r="A173" s="9" t="s">
        <v>234</v>
      </c>
      <c r="B173" s="373">
        <f t="shared" si="4"/>
        <v>74291.635875345324</v>
      </c>
      <c r="C173" s="51">
        <v>1345.5121338300187</v>
      </c>
      <c r="D173" s="51">
        <v>0</v>
      </c>
      <c r="E173" s="51">
        <v>411.33099528732328</v>
      </c>
      <c r="F173" s="51">
        <v>20486.750536207608</v>
      </c>
      <c r="G173" s="51">
        <v>1908.3826540995287</v>
      </c>
      <c r="H173" s="51">
        <v>4515.2465438078925</v>
      </c>
      <c r="I173" s="51">
        <v>10992.209116779381</v>
      </c>
      <c r="J173" s="51">
        <v>1501.1093845394203</v>
      </c>
      <c r="K173" s="51">
        <v>7025.6626559745991</v>
      </c>
      <c r="L173" s="51">
        <v>1124.2618011300424</v>
      </c>
      <c r="M173" s="51">
        <v>2284.7982026200984</v>
      </c>
      <c r="N173" s="51">
        <v>3330.0551658812205</v>
      </c>
      <c r="O173" s="51">
        <v>7187.2162092328463</v>
      </c>
      <c r="P173" s="51">
        <v>9762.6234128154811</v>
      </c>
      <c r="Q173" s="392">
        <v>2416.4770631398678</v>
      </c>
      <c r="R173" s="254" t="s">
        <v>234</v>
      </c>
    </row>
    <row r="174" spans="1:53" s="376" customFormat="1" ht="9.9499999999999993" customHeight="1" x14ac:dyDescent="0.2">
      <c r="A174" s="92" t="s">
        <v>235</v>
      </c>
      <c r="B174" s="169">
        <f t="shared" si="4"/>
        <v>62053.233024300913</v>
      </c>
      <c r="C174" s="98">
        <v>643.02009519106969</v>
      </c>
      <c r="D174" s="98">
        <v>0</v>
      </c>
      <c r="E174" s="98">
        <v>91.665497643661638</v>
      </c>
      <c r="F174" s="98">
        <v>15880.405794467293</v>
      </c>
      <c r="G174" s="98">
        <v>1507.3826540995287</v>
      </c>
      <c r="H174" s="98">
        <v>4254.9400980036753</v>
      </c>
      <c r="I174" s="98">
        <v>9870.9511045414201</v>
      </c>
      <c r="J174" s="98">
        <v>1376.457915171819</v>
      </c>
      <c r="K174" s="98">
        <v>6560.9665419328221</v>
      </c>
      <c r="L174" s="98">
        <v>1022.2066352488218</v>
      </c>
      <c r="M174" s="98">
        <v>2192.3122308961588</v>
      </c>
      <c r="N174" s="98">
        <v>2657.5551658812205</v>
      </c>
      <c r="O174" s="98">
        <v>5689.5577257272143</v>
      </c>
      <c r="P174" s="98">
        <v>8045.8686258234684</v>
      </c>
      <c r="Q174" s="393">
        <v>2259.9429396727378</v>
      </c>
      <c r="R174" s="264" t="s">
        <v>235</v>
      </c>
    </row>
    <row r="175" spans="1:53" customFormat="1" ht="9.9499999999999993" customHeight="1" x14ac:dyDescent="0.2">
      <c r="A175" s="93" t="s">
        <v>201</v>
      </c>
      <c r="B175" s="169">
        <f t="shared" si="4"/>
        <v>42782.127428653577</v>
      </c>
      <c r="C175" s="371">
        <v>404.63744109154095</v>
      </c>
      <c r="D175" s="371">
        <v>0</v>
      </c>
      <c r="E175" s="371">
        <v>54.165497643661638</v>
      </c>
      <c r="F175" s="371">
        <v>6626.7115748715578</v>
      </c>
      <c r="G175" s="371">
        <v>1507.3826540995287</v>
      </c>
      <c r="H175" s="371">
        <v>3323.5057850919411</v>
      </c>
      <c r="I175" s="371">
        <v>6931.3286389489604</v>
      </c>
      <c r="J175" s="371">
        <v>1308.0752610722902</v>
      </c>
      <c r="K175" s="371">
        <v>6219.3632243084112</v>
      </c>
      <c r="L175" s="371">
        <v>962.20663524882184</v>
      </c>
      <c r="M175" s="371">
        <v>1689.0399085590711</v>
      </c>
      <c r="N175" s="371">
        <v>2311.5551658812205</v>
      </c>
      <c r="O175" s="371">
        <v>2930.1750716276861</v>
      </c>
      <c r="P175" s="371">
        <v>6819.7031281798063</v>
      </c>
      <c r="Q175" s="391">
        <v>1694.2774420290762</v>
      </c>
      <c r="R175" s="259" t="s">
        <v>201</v>
      </c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</row>
    <row r="176" spans="1:53" customFormat="1" ht="9.9499999999999993" customHeight="1" x14ac:dyDescent="0.2">
      <c r="A176" s="93" t="s">
        <v>202</v>
      </c>
      <c r="B176" s="169">
        <f t="shared" si="4"/>
        <v>1466.854597547408</v>
      </c>
      <c r="C176" s="371">
        <v>4.7758294061027291</v>
      </c>
      <c r="D176" s="371">
        <v>0</v>
      </c>
      <c r="E176" s="371">
        <v>0</v>
      </c>
      <c r="F176" s="371">
        <v>736.0411376051602</v>
      </c>
      <c r="G176" s="371">
        <v>0</v>
      </c>
      <c r="H176" s="371">
        <v>1.5</v>
      </c>
      <c r="I176" s="371">
        <v>65.213649386852012</v>
      </c>
      <c r="J176" s="371">
        <v>8.8826540995287324</v>
      </c>
      <c r="K176" s="371">
        <v>0.5</v>
      </c>
      <c r="L176" s="371">
        <v>0</v>
      </c>
      <c r="M176" s="371">
        <v>5.1654976436616371</v>
      </c>
      <c r="N176" s="371">
        <v>36</v>
      </c>
      <c r="O176" s="371">
        <v>201.16549764366164</v>
      </c>
      <c r="P176" s="371">
        <v>405</v>
      </c>
      <c r="Q176" s="391">
        <v>2.6103317624410916</v>
      </c>
      <c r="R176" s="259" t="s">
        <v>202</v>
      </c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</row>
    <row r="177" spans="1:53" customFormat="1" ht="9.9499999999999993" customHeight="1" x14ac:dyDescent="0.2">
      <c r="A177" s="93" t="s">
        <v>203</v>
      </c>
      <c r="B177" s="169">
        <f t="shared" si="4"/>
        <v>7686.2774420290771</v>
      </c>
      <c r="C177" s="371">
        <v>80.386161168543822</v>
      </c>
      <c r="D177" s="371">
        <v>0</v>
      </c>
      <c r="E177" s="371">
        <v>37.5</v>
      </c>
      <c r="F177" s="371">
        <v>4431.799431666188</v>
      </c>
      <c r="G177" s="371">
        <v>0</v>
      </c>
      <c r="H177" s="371">
        <v>633.44132704976437</v>
      </c>
      <c r="I177" s="371">
        <v>717.32654099528736</v>
      </c>
      <c r="J177" s="371">
        <v>3.5</v>
      </c>
      <c r="K177" s="371">
        <v>154.44132704976437</v>
      </c>
      <c r="L177" s="371">
        <v>60</v>
      </c>
      <c r="M177" s="371">
        <v>313.99649293098491</v>
      </c>
      <c r="N177" s="371">
        <v>204</v>
      </c>
      <c r="O177" s="371">
        <v>868.83099528732328</v>
      </c>
      <c r="P177" s="371">
        <v>169.5</v>
      </c>
      <c r="Q177" s="391">
        <v>11.555165881220546</v>
      </c>
      <c r="R177" s="259" t="s">
        <v>203</v>
      </c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</row>
    <row r="178" spans="1:53" customFormat="1" ht="9.9499999999999993" customHeight="1" x14ac:dyDescent="0.2">
      <c r="A178" s="93" t="s">
        <v>204</v>
      </c>
      <c r="B178" s="169">
        <f t="shared" si="4"/>
        <v>2018.2292902858858</v>
      </c>
      <c r="C178" s="371">
        <v>84.665497643661638</v>
      </c>
      <c r="D178" s="371">
        <v>0</v>
      </c>
      <c r="E178" s="371">
        <v>0</v>
      </c>
      <c r="F178" s="371">
        <v>944.76085390702156</v>
      </c>
      <c r="G178" s="371">
        <v>0</v>
      </c>
      <c r="H178" s="371">
        <v>140.49298586196983</v>
      </c>
      <c r="I178" s="371">
        <v>246.31345994224785</v>
      </c>
      <c r="J178" s="371">
        <v>0</v>
      </c>
      <c r="K178" s="371">
        <v>22.055165881220546</v>
      </c>
      <c r="L178" s="371">
        <v>0</v>
      </c>
      <c r="M178" s="371">
        <v>71.055165881220546</v>
      </c>
      <c r="N178" s="371">
        <v>51.5</v>
      </c>
      <c r="O178" s="371">
        <v>374.38616116854382</v>
      </c>
      <c r="P178" s="371">
        <v>80.5</v>
      </c>
      <c r="Q178" s="391">
        <v>2.5</v>
      </c>
      <c r="R178" s="259" t="s">
        <v>204</v>
      </c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</row>
    <row r="179" spans="1:53" customFormat="1" ht="9.9499999999999993" customHeight="1" x14ac:dyDescent="0.2">
      <c r="A179" s="93" t="s">
        <v>205</v>
      </c>
      <c r="B179" s="169">
        <f t="shared" si="4"/>
        <v>8099.7442657849679</v>
      </c>
      <c r="C179" s="371">
        <v>68.555165881220546</v>
      </c>
      <c r="D179" s="371">
        <v>0</v>
      </c>
      <c r="E179" s="371">
        <v>0</v>
      </c>
      <c r="F179" s="371">
        <v>3141.0927964173657</v>
      </c>
      <c r="G179" s="371">
        <v>0</v>
      </c>
      <c r="H179" s="371">
        <v>156</v>
      </c>
      <c r="I179" s="371">
        <v>1910.7688152680726</v>
      </c>
      <c r="J179" s="371">
        <v>56</v>
      </c>
      <c r="K179" s="371">
        <v>164.60682469342601</v>
      </c>
      <c r="L179" s="371">
        <v>0</v>
      </c>
      <c r="M179" s="371">
        <v>113.05516588122055</v>
      </c>
      <c r="N179" s="371">
        <v>54.5</v>
      </c>
      <c r="O179" s="371">
        <v>1315</v>
      </c>
      <c r="P179" s="371">
        <v>571.16549764366164</v>
      </c>
      <c r="Q179" s="391">
        <v>549</v>
      </c>
      <c r="R179" s="259" t="s">
        <v>205</v>
      </c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</row>
    <row r="180" spans="1:53" customFormat="1" ht="9.9499999999999993" customHeight="1" x14ac:dyDescent="0.2">
      <c r="A180" s="14" t="s">
        <v>118</v>
      </c>
      <c r="B180" s="169">
        <f t="shared" si="4"/>
        <v>6067.736969823869</v>
      </c>
      <c r="C180" s="371">
        <v>440.68559283473132</v>
      </c>
      <c r="D180" s="371">
        <v>0</v>
      </c>
      <c r="E180" s="371">
        <v>314.11033176244109</v>
      </c>
      <c r="F180" s="371">
        <v>1910.2468256309612</v>
      </c>
      <c r="G180" s="371">
        <v>255</v>
      </c>
      <c r="H180" s="371">
        <v>98.213649386852012</v>
      </c>
      <c r="I180" s="371">
        <v>475.29848444316667</v>
      </c>
      <c r="J180" s="371">
        <v>42.330995287323276</v>
      </c>
      <c r="K180" s="371">
        <v>187.48597172393966</v>
      </c>
      <c r="L180" s="371">
        <v>77.555165881220546</v>
      </c>
      <c r="M180" s="371">
        <v>31.996492930984914</v>
      </c>
      <c r="N180" s="371">
        <v>316</v>
      </c>
      <c r="O180" s="371">
        <v>780.16549764366164</v>
      </c>
      <c r="P180" s="371">
        <v>1065.1549764366164</v>
      </c>
      <c r="Q180" s="391">
        <v>73.492985861969828</v>
      </c>
      <c r="R180" s="249" t="s">
        <v>118</v>
      </c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</row>
    <row r="181" spans="1:53" ht="9.9499999999999993" customHeight="1" x14ac:dyDescent="0.2">
      <c r="A181" s="14" t="s">
        <v>119</v>
      </c>
      <c r="B181" s="169">
        <f t="shared" si="4"/>
        <v>1332.8597172393966</v>
      </c>
      <c r="C181" s="371">
        <v>12.382654099528732</v>
      </c>
      <c r="D181" s="371">
        <v>0</v>
      </c>
      <c r="E181" s="371">
        <v>0</v>
      </c>
      <c r="F181" s="371">
        <v>676.34407634036279</v>
      </c>
      <c r="G181" s="371">
        <v>17.5</v>
      </c>
      <c r="H181" s="371">
        <v>99.592796417365662</v>
      </c>
      <c r="I181" s="371">
        <v>172.39222808355314</v>
      </c>
      <c r="J181" s="371">
        <v>16</v>
      </c>
      <c r="K181" s="371">
        <v>30.658483505631462</v>
      </c>
      <c r="L181" s="371">
        <v>3</v>
      </c>
      <c r="M181" s="371">
        <v>4.7758294061027291</v>
      </c>
      <c r="N181" s="371">
        <v>62</v>
      </c>
      <c r="O181" s="371">
        <v>107.5</v>
      </c>
      <c r="P181" s="371">
        <v>109.16549764366164</v>
      </c>
      <c r="Q181" s="391">
        <v>21.54815174319037</v>
      </c>
      <c r="R181" s="249" t="s">
        <v>119</v>
      </c>
    </row>
    <row r="182" spans="1:53" ht="9.9499999999999993" customHeight="1" x14ac:dyDescent="0.2">
      <c r="A182" s="14" t="s">
        <v>120</v>
      </c>
      <c r="B182" s="169">
        <f t="shared" si="4"/>
        <v>861.29592459717242</v>
      </c>
      <c r="C182" s="371">
        <v>67</v>
      </c>
      <c r="D182" s="371">
        <v>0</v>
      </c>
      <c r="E182" s="371">
        <v>5</v>
      </c>
      <c r="F182" s="371">
        <v>107.71364938685201</v>
      </c>
      <c r="G182" s="371">
        <v>13</v>
      </c>
      <c r="H182" s="371">
        <v>7</v>
      </c>
      <c r="I182" s="371">
        <v>176.15146936760129</v>
      </c>
      <c r="J182" s="371">
        <v>0</v>
      </c>
      <c r="K182" s="371">
        <v>63.720663524882184</v>
      </c>
      <c r="L182" s="371">
        <v>4</v>
      </c>
      <c r="M182" s="371">
        <v>14.66199057464655</v>
      </c>
      <c r="N182" s="371">
        <v>58</v>
      </c>
      <c r="O182" s="371">
        <v>196.27582940610273</v>
      </c>
      <c r="P182" s="371">
        <v>129.60682469342601</v>
      </c>
      <c r="Q182" s="391">
        <v>19.165497643661638</v>
      </c>
      <c r="R182" s="249" t="s">
        <v>120</v>
      </c>
    </row>
    <row r="183" spans="1:53" ht="9.9499999999999993" customHeight="1" x14ac:dyDescent="0.2">
      <c r="A183" s="14" t="s">
        <v>121</v>
      </c>
      <c r="B183" s="169">
        <f t="shared" si="4"/>
        <v>1064.1785786967012</v>
      </c>
      <c r="C183" s="371">
        <v>38.606824693426006</v>
      </c>
      <c r="D183" s="371">
        <v>0</v>
      </c>
      <c r="E183" s="371">
        <v>0</v>
      </c>
      <c r="F183" s="371">
        <v>397.77232233708764</v>
      </c>
      <c r="G183" s="371">
        <v>16.5</v>
      </c>
      <c r="H183" s="371">
        <v>0</v>
      </c>
      <c r="I183" s="371">
        <v>48.761801130042379</v>
      </c>
      <c r="J183" s="371">
        <v>38.154976436616373</v>
      </c>
      <c r="K183" s="371">
        <v>126</v>
      </c>
      <c r="L183" s="371">
        <v>1</v>
      </c>
      <c r="M183" s="371">
        <v>38.886161168543822</v>
      </c>
      <c r="N183" s="371">
        <v>67</v>
      </c>
      <c r="O183" s="371">
        <v>145.5</v>
      </c>
      <c r="P183" s="371">
        <v>133.88616116854382</v>
      </c>
      <c r="Q183" s="391">
        <v>12.110331762441092</v>
      </c>
      <c r="R183" s="249" t="s">
        <v>121</v>
      </c>
    </row>
    <row r="184" spans="1:53" ht="9.9499999999999993" customHeight="1" x14ac:dyDescent="0.2">
      <c r="A184" s="14" t="s">
        <v>122</v>
      </c>
      <c r="B184" s="169">
        <f t="shared" si="4"/>
        <v>718.11990574646552</v>
      </c>
      <c r="C184" s="371">
        <v>65.823981149293104</v>
      </c>
      <c r="D184" s="371">
        <v>0</v>
      </c>
      <c r="E184" s="371">
        <v>0.55516588122054578</v>
      </c>
      <c r="F184" s="371">
        <v>165.04815174319037</v>
      </c>
      <c r="G184" s="371">
        <v>28</v>
      </c>
      <c r="H184" s="371">
        <v>0</v>
      </c>
      <c r="I184" s="371">
        <v>102.92028463567384</v>
      </c>
      <c r="J184" s="371">
        <v>13.555165881220546</v>
      </c>
      <c r="K184" s="371">
        <v>27.665497643661638</v>
      </c>
      <c r="L184" s="371">
        <v>5</v>
      </c>
      <c r="M184" s="371">
        <v>0</v>
      </c>
      <c r="N184" s="371">
        <v>83</v>
      </c>
      <c r="O184" s="371">
        <v>104.61033176244109</v>
      </c>
      <c r="P184" s="371">
        <v>107.05516588122055</v>
      </c>
      <c r="Q184" s="391">
        <v>14.88616116854382</v>
      </c>
      <c r="R184" s="249" t="s">
        <v>122</v>
      </c>
    </row>
    <row r="185" spans="1:53" ht="9.9499999999999993" customHeight="1" x14ac:dyDescent="0.2">
      <c r="A185" s="14" t="s">
        <v>123</v>
      </c>
      <c r="B185" s="169">
        <f t="shared" si="4"/>
        <v>2194.2117549408104</v>
      </c>
      <c r="C185" s="371">
        <v>77.992985861969828</v>
      </c>
      <c r="D185" s="371">
        <v>0</v>
      </c>
      <c r="E185" s="371">
        <v>0</v>
      </c>
      <c r="F185" s="371">
        <v>1349.2197163018614</v>
      </c>
      <c r="G185" s="371">
        <v>71</v>
      </c>
      <c r="H185" s="371">
        <v>55.5</v>
      </c>
      <c r="I185" s="371">
        <v>145.7337445779217</v>
      </c>
      <c r="J185" s="371">
        <v>14.610331762441092</v>
      </c>
      <c r="K185" s="371">
        <v>29.165497643661638</v>
      </c>
      <c r="L185" s="371">
        <v>11.5</v>
      </c>
      <c r="M185" s="371">
        <v>2.1654976436616371</v>
      </c>
      <c r="N185" s="371">
        <v>86.5</v>
      </c>
      <c r="O185" s="371">
        <v>163.60682469342601</v>
      </c>
      <c r="P185" s="371">
        <v>171.88616116854382</v>
      </c>
      <c r="Q185" s="391">
        <v>15.330995287323276</v>
      </c>
      <c r="R185" s="249" t="s">
        <v>123</v>
      </c>
    </row>
    <row r="186" spans="1:53" ht="17.100000000000001" customHeight="1" x14ac:dyDescent="0.2">
      <c r="A186" s="9" t="s">
        <v>236</v>
      </c>
      <c r="B186" s="373">
        <f t="shared" si="4"/>
        <v>12741.96341844069</v>
      </c>
      <c r="C186" s="51">
        <v>573.63744109154095</v>
      </c>
      <c r="D186" s="51">
        <v>0</v>
      </c>
      <c r="E186" s="51">
        <v>0</v>
      </c>
      <c r="F186" s="51">
        <v>4269.5925145942974</v>
      </c>
      <c r="G186" s="51">
        <v>469</v>
      </c>
      <c r="H186" s="51">
        <v>443.58578227933549</v>
      </c>
      <c r="I186" s="51">
        <v>1211.7975372201458</v>
      </c>
      <c r="J186" s="51">
        <v>171.43781998074928</v>
      </c>
      <c r="K186" s="51">
        <v>551.98947879295474</v>
      </c>
      <c r="L186" s="51">
        <v>149</v>
      </c>
      <c r="M186" s="51">
        <v>51.048151743190374</v>
      </c>
      <c r="N186" s="51">
        <v>827.5</v>
      </c>
      <c r="O186" s="51">
        <v>1673.4789575859095</v>
      </c>
      <c r="P186" s="51">
        <v>2133.1339340225259</v>
      </c>
      <c r="Q186" s="392">
        <v>216.76180113004239</v>
      </c>
      <c r="R186" s="254" t="s">
        <v>236</v>
      </c>
    </row>
    <row r="187" spans="1:53" ht="9.9499999999999993" customHeight="1" x14ac:dyDescent="0.2">
      <c r="A187" s="14" t="s">
        <v>124</v>
      </c>
      <c r="B187" s="169">
        <f t="shared" si="4"/>
        <v>1697.1425607835295</v>
      </c>
      <c r="C187" s="371">
        <v>35.996492930984914</v>
      </c>
      <c r="D187" s="371">
        <v>0</v>
      </c>
      <c r="E187" s="371">
        <v>0</v>
      </c>
      <c r="F187" s="371">
        <v>700.53668331312429</v>
      </c>
      <c r="G187" s="371">
        <v>30.5</v>
      </c>
      <c r="H187" s="371">
        <v>208.7171564558671</v>
      </c>
      <c r="I187" s="371">
        <v>172.12691988449569</v>
      </c>
      <c r="J187" s="371">
        <v>35.661990574646552</v>
      </c>
      <c r="K187" s="371">
        <v>26.220663524882184</v>
      </c>
      <c r="L187" s="371">
        <v>15</v>
      </c>
      <c r="M187" s="371">
        <v>6.3861611685438202</v>
      </c>
      <c r="N187" s="371">
        <v>83.5</v>
      </c>
      <c r="O187" s="371">
        <v>195.22066352488218</v>
      </c>
      <c r="P187" s="371">
        <v>173.05516588122055</v>
      </c>
      <c r="Q187" s="391">
        <v>14.220663524882184</v>
      </c>
      <c r="R187" s="249" t="s">
        <v>124</v>
      </c>
    </row>
    <row r="188" spans="1:53" ht="9.9499999999999993" customHeight="1" x14ac:dyDescent="0.2">
      <c r="A188" s="14" t="s">
        <v>125</v>
      </c>
      <c r="B188" s="169">
        <f t="shared" si="4"/>
        <v>878.38170687650791</v>
      </c>
      <c r="C188" s="371">
        <v>113.27232233708764</v>
      </c>
      <c r="D188" s="371">
        <v>0</v>
      </c>
      <c r="E188" s="371">
        <v>0</v>
      </c>
      <c r="F188" s="371">
        <v>234.02710932909986</v>
      </c>
      <c r="G188" s="371">
        <v>8</v>
      </c>
      <c r="H188" s="371">
        <v>2.6654976436616371</v>
      </c>
      <c r="I188" s="371">
        <v>72.420284635673838</v>
      </c>
      <c r="J188" s="371">
        <v>0</v>
      </c>
      <c r="K188" s="371">
        <v>27.110331762441092</v>
      </c>
      <c r="L188" s="371">
        <v>6.5</v>
      </c>
      <c r="M188" s="371">
        <v>0</v>
      </c>
      <c r="N188" s="371">
        <v>48</v>
      </c>
      <c r="O188" s="371">
        <v>211</v>
      </c>
      <c r="P188" s="371">
        <v>141.66549764366164</v>
      </c>
      <c r="Q188" s="391">
        <v>13.720663524882184</v>
      </c>
      <c r="R188" s="249" t="s">
        <v>125</v>
      </c>
    </row>
    <row r="189" spans="1:53" ht="9.9499999999999993" customHeight="1" x14ac:dyDescent="0.2">
      <c r="A189" s="14" t="s">
        <v>126</v>
      </c>
      <c r="B189" s="169">
        <f t="shared" si="4"/>
        <v>3227.132986799505</v>
      </c>
      <c r="C189" s="371">
        <v>201.05165881220546</v>
      </c>
      <c r="D189" s="371">
        <v>0</v>
      </c>
      <c r="E189" s="371">
        <v>0</v>
      </c>
      <c r="F189" s="371">
        <v>1122.9132704976437</v>
      </c>
      <c r="G189" s="371">
        <v>131.5</v>
      </c>
      <c r="H189" s="371">
        <v>68.330995287323276</v>
      </c>
      <c r="I189" s="371">
        <v>382.57526107229023</v>
      </c>
      <c r="J189" s="371">
        <v>88</v>
      </c>
      <c r="K189" s="371">
        <v>160.49298586196983</v>
      </c>
      <c r="L189" s="371">
        <v>27</v>
      </c>
      <c r="M189" s="371">
        <v>2</v>
      </c>
      <c r="N189" s="371">
        <v>175</v>
      </c>
      <c r="O189" s="371">
        <v>326.22066352488218</v>
      </c>
      <c r="P189" s="371">
        <v>523.49649293098491</v>
      </c>
      <c r="Q189" s="391">
        <v>18.55165881220546</v>
      </c>
      <c r="R189" s="249" t="s">
        <v>126</v>
      </c>
    </row>
    <row r="190" spans="1:53" ht="9.9499999999999993" customHeight="1" x14ac:dyDescent="0.2">
      <c r="A190" s="14" t="s">
        <v>127</v>
      </c>
      <c r="B190" s="169">
        <f t="shared" si="4"/>
        <v>6939.3061639811494</v>
      </c>
      <c r="C190" s="371">
        <v>223.31696701126293</v>
      </c>
      <c r="D190" s="371">
        <v>0</v>
      </c>
      <c r="E190" s="371">
        <v>0</v>
      </c>
      <c r="F190" s="371">
        <v>2212.1154514544296</v>
      </c>
      <c r="G190" s="371">
        <v>299</v>
      </c>
      <c r="H190" s="371">
        <v>163.87213289248348</v>
      </c>
      <c r="I190" s="371">
        <v>584.67507162768607</v>
      </c>
      <c r="J190" s="371">
        <v>47.77582940610273</v>
      </c>
      <c r="K190" s="371">
        <v>338.16549764366164</v>
      </c>
      <c r="L190" s="371">
        <v>100.5</v>
      </c>
      <c r="M190" s="371">
        <v>42.661990574646552</v>
      </c>
      <c r="N190" s="371">
        <v>521</v>
      </c>
      <c r="O190" s="371">
        <v>941.03763053614512</v>
      </c>
      <c r="P190" s="371">
        <v>1294.9167775666588</v>
      </c>
      <c r="Q190" s="391">
        <v>170.26881526807256</v>
      </c>
      <c r="R190" s="249" t="s">
        <v>127</v>
      </c>
    </row>
    <row r="191" spans="1:53" ht="17.100000000000001" customHeight="1" x14ac:dyDescent="0.2">
      <c r="A191" s="9" t="s">
        <v>237</v>
      </c>
      <c r="B191" s="373">
        <f t="shared" si="4"/>
        <v>20904.778491005913</v>
      </c>
      <c r="C191" s="51">
        <v>404.8405692713477</v>
      </c>
      <c r="D191" s="51">
        <v>2.555165881220546</v>
      </c>
      <c r="E191" s="51">
        <v>92.110331762441092</v>
      </c>
      <c r="F191" s="51">
        <v>10286.775547583034</v>
      </c>
      <c r="G191" s="51">
        <v>513.5</v>
      </c>
      <c r="H191" s="51">
        <v>1106.8922280835532</v>
      </c>
      <c r="I191" s="51">
        <v>1769.0067323149619</v>
      </c>
      <c r="J191" s="51">
        <v>517.31696701126293</v>
      </c>
      <c r="K191" s="51">
        <v>863.18208576571624</v>
      </c>
      <c r="L191" s="51">
        <v>234.5</v>
      </c>
      <c r="M191" s="51">
        <v>569.97194344787931</v>
      </c>
      <c r="N191" s="51">
        <v>806.5</v>
      </c>
      <c r="O191" s="51">
        <v>1483.3791470305136</v>
      </c>
      <c r="P191" s="51">
        <v>1746.9413270497644</v>
      </c>
      <c r="Q191" s="392">
        <v>507.30644580421767</v>
      </c>
      <c r="R191" s="254" t="s">
        <v>237</v>
      </c>
    </row>
    <row r="192" spans="1:53" ht="9.9499999999999993" customHeight="1" x14ac:dyDescent="0.2">
      <c r="A192" s="14" t="s">
        <v>128</v>
      </c>
      <c r="B192" s="169">
        <f t="shared" ref="B192:B210" si="5">SUM(C192:Q192)</f>
        <v>2184.3029387352026</v>
      </c>
      <c r="C192" s="371">
        <v>32.106824693426006</v>
      </c>
      <c r="D192" s="371">
        <v>0</v>
      </c>
      <c r="E192" s="371">
        <v>0</v>
      </c>
      <c r="F192" s="371">
        <v>1288.1033176244109</v>
      </c>
      <c r="G192" s="371">
        <v>86.5</v>
      </c>
      <c r="H192" s="371">
        <v>24</v>
      </c>
      <c r="I192" s="371">
        <v>144.88616116854382</v>
      </c>
      <c r="J192" s="371">
        <v>48</v>
      </c>
      <c r="K192" s="371">
        <v>21.5</v>
      </c>
      <c r="L192" s="371">
        <v>6.5</v>
      </c>
      <c r="M192" s="371">
        <v>41.765308199057465</v>
      </c>
      <c r="N192" s="371">
        <v>76</v>
      </c>
      <c r="O192" s="371">
        <v>250</v>
      </c>
      <c r="P192" s="371">
        <v>150</v>
      </c>
      <c r="Q192" s="391">
        <v>14.941327049764366</v>
      </c>
      <c r="R192" s="249" t="s">
        <v>128</v>
      </c>
    </row>
    <row r="193" spans="1:18" ht="9.9499999999999993" customHeight="1" x14ac:dyDescent="0.2">
      <c r="A193" s="14" t="s">
        <v>129</v>
      </c>
      <c r="B193" s="169">
        <f t="shared" si="5"/>
        <v>2177.919337412653</v>
      </c>
      <c r="C193" s="371">
        <v>103.7171564558671</v>
      </c>
      <c r="D193" s="371">
        <v>0</v>
      </c>
      <c r="E193" s="371">
        <v>89</v>
      </c>
      <c r="F193" s="371">
        <v>1056.4438868957586</v>
      </c>
      <c r="G193" s="371">
        <v>54.5</v>
      </c>
      <c r="H193" s="371">
        <v>114.11033176244109</v>
      </c>
      <c r="I193" s="371">
        <v>118.37563996149856</v>
      </c>
      <c r="J193" s="371">
        <v>54.110331762441092</v>
      </c>
      <c r="K193" s="371">
        <v>52</v>
      </c>
      <c r="L193" s="371">
        <v>13</v>
      </c>
      <c r="M193" s="371">
        <v>16.386161168543822</v>
      </c>
      <c r="N193" s="371">
        <v>69</v>
      </c>
      <c r="O193" s="371">
        <v>167.5</v>
      </c>
      <c r="P193" s="371">
        <v>185.61033176244109</v>
      </c>
      <c r="Q193" s="391">
        <v>84.165497643661638</v>
      </c>
      <c r="R193" s="249" t="s">
        <v>129</v>
      </c>
    </row>
    <row r="194" spans="1:18" ht="9.9499999999999993" customHeight="1" x14ac:dyDescent="0.2">
      <c r="A194" s="14" t="s">
        <v>130</v>
      </c>
      <c r="B194" s="169">
        <f t="shared" si="5"/>
        <v>1638.4062563596135</v>
      </c>
      <c r="C194" s="371">
        <v>62</v>
      </c>
      <c r="D194" s="371">
        <v>0</v>
      </c>
      <c r="E194" s="371">
        <v>1.1103317624410916</v>
      </c>
      <c r="F194" s="371">
        <v>179.10682469342601</v>
      </c>
      <c r="G194" s="371">
        <v>46.5</v>
      </c>
      <c r="H194" s="371">
        <v>63.555165881220546</v>
      </c>
      <c r="I194" s="371">
        <v>206.69962111079167</v>
      </c>
      <c r="J194" s="371">
        <v>181</v>
      </c>
      <c r="K194" s="371">
        <v>156.10331762441092</v>
      </c>
      <c r="L194" s="371">
        <v>6.5</v>
      </c>
      <c r="M194" s="371">
        <v>2.2206635248821831</v>
      </c>
      <c r="N194" s="371">
        <v>237.5</v>
      </c>
      <c r="O194" s="371">
        <v>176.5</v>
      </c>
      <c r="P194" s="371">
        <v>199</v>
      </c>
      <c r="Q194" s="391">
        <v>120.61033176244109</v>
      </c>
      <c r="R194" s="249" t="s">
        <v>130</v>
      </c>
    </row>
    <row r="195" spans="1:18" ht="9.9499999999999993" customHeight="1" x14ac:dyDescent="0.2">
      <c r="A195" s="14" t="s">
        <v>131</v>
      </c>
      <c r="B195" s="169">
        <f t="shared" si="5"/>
        <v>14904.149958498441</v>
      </c>
      <c r="C195" s="371">
        <v>207.0165881220546</v>
      </c>
      <c r="D195" s="371">
        <v>2.555165881220546</v>
      </c>
      <c r="E195" s="371">
        <v>2</v>
      </c>
      <c r="F195" s="371">
        <v>7763.1215183694385</v>
      </c>
      <c r="G195" s="371">
        <v>326</v>
      </c>
      <c r="H195" s="371">
        <v>905.22673043989153</v>
      </c>
      <c r="I195" s="371">
        <v>1299.0453100741279</v>
      </c>
      <c r="J195" s="371">
        <v>234.20663524882184</v>
      </c>
      <c r="K195" s="371">
        <v>633.57876814130532</v>
      </c>
      <c r="L195" s="371">
        <v>208.5</v>
      </c>
      <c r="M195" s="371">
        <v>509.59981055539583</v>
      </c>
      <c r="N195" s="371">
        <v>424</v>
      </c>
      <c r="O195" s="371">
        <v>889.37914703051365</v>
      </c>
      <c r="P195" s="371">
        <v>1212.3309952873233</v>
      </c>
      <c r="Q195" s="391">
        <v>287.58928934835058</v>
      </c>
      <c r="R195" s="249" t="s">
        <v>131</v>
      </c>
    </row>
    <row r="196" spans="1:18" ht="17.100000000000001" customHeight="1" x14ac:dyDescent="0.2">
      <c r="A196" s="9" t="s">
        <v>238</v>
      </c>
      <c r="B196" s="373">
        <f t="shared" si="5"/>
        <v>30959.062383526882</v>
      </c>
      <c r="C196" s="51">
        <v>1323.7854033901272</v>
      </c>
      <c r="D196" s="51">
        <v>0</v>
      </c>
      <c r="E196" s="51">
        <v>117</v>
      </c>
      <c r="F196" s="51">
        <v>10242.543415628086</v>
      </c>
      <c r="G196" s="51">
        <v>951.53763053614512</v>
      </c>
      <c r="H196" s="51">
        <v>1471.705688025801</v>
      </c>
      <c r="I196" s="51">
        <v>3513.0676832881236</v>
      </c>
      <c r="J196" s="51">
        <v>804.99649293098491</v>
      </c>
      <c r="K196" s="51">
        <v>1692.5944090403391</v>
      </c>
      <c r="L196" s="51">
        <v>180.82748821830819</v>
      </c>
      <c r="M196" s="51">
        <v>259.41327049764368</v>
      </c>
      <c r="N196" s="51">
        <v>1814.8274882183082</v>
      </c>
      <c r="O196" s="51">
        <v>3845.2512799229971</v>
      </c>
      <c r="P196" s="51">
        <v>3695.5481517431904</v>
      </c>
      <c r="Q196" s="392">
        <v>1045.9639820868283</v>
      </c>
      <c r="R196" s="254" t="s">
        <v>238</v>
      </c>
    </row>
    <row r="197" spans="1:18" ht="9.9499999999999993" customHeight="1" x14ac:dyDescent="0.2">
      <c r="A197" s="14" t="s">
        <v>132</v>
      </c>
      <c r="B197" s="169">
        <f t="shared" si="5"/>
        <v>1152.8335551333175</v>
      </c>
      <c r="C197" s="371">
        <v>255.7582940610273</v>
      </c>
      <c r="D197" s="371">
        <v>0</v>
      </c>
      <c r="E197" s="371">
        <v>4</v>
      </c>
      <c r="F197" s="371">
        <v>283.94132704976437</v>
      </c>
      <c r="G197" s="371">
        <v>16.5</v>
      </c>
      <c r="H197" s="371">
        <v>28.161990574646548</v>
      </c>
      <c r="I197" s="371">
        <v>70.65497643661638</v>
      </c>
      <c r="J197" s="371">
        <v>18.665497643661638</v>
      </c>
      <c r="K197" s="371">
        <v>32.941327049764368</v>
      </c>
      <c r="L197" s="371">
        <v>4</v>
      </c>
      <c r="M197" s="371">
        <v>0</v>
      </c>
      <c r="N197" s="371">
        <v>91.32748821830819</v>
      </c>
      <c r="O197" s="371">
        <v>184.11033176244109</v>
      </c>
      <c r="P197" s="371">
        <v>133.5</v>
      </c>
      <c r="Q197" s="391">
        <v>29.272322337087644</v>
      </c>
      <c r="R197" s="249" t="s">
        <v>132</v>
      </c>
    </row>
    <row r="198" spans="1:18" ht="9.9499999999999993" customHeight="1" x14ac:dyDescent="0.2">
      <c r="A198" s="14" t="s">
        <v>133</v>
      </c>
      <c r="B198" s="169">
        <f t="shared" si="5"/>
        <v>3202.9981055539583</v>
      </c>
      <c r="C198" s="371">
        <v>84.55165881220546</v>
      </c>
      <c r="D198" s="371">
        <v>0</v>
      </c>
      <c r="E198" s="371">
        <v>5</v>
      </c>
      <c r="F198" s="371">
        <v>1135.0892893483506</v>
      </c>
      <c r="G198" s="371">
        <v>105</v>
      </c>
      <c r="H198" s="371">
        <v>314.03763053614512</v>
      </c>
      <c r="I198" s="371">
        <v>325.78540339012716</v>
      </c>
      <c r="J198" s="371">
        <v>60</v>
      </c>
      <c r="K198" s="371">
        <v>97.268815268072558</v>
      </c>
      <c r="L198" s="371">
        <v>11</v>
      </c>
      <c r="M198" s="371">
        <v>10.165497643661638</v>
      </c>
      <c r="N198" s="371">
        <v>193</v>
      </c>
      <c r="O198" s="371">
        <v>431.7171564558671</v>
      </c>
      <c r="P198" s="371">
        <v>329.5</v>
      </c>
      <c r="Q198" s="391">
        <v>100.88265409952874</v>
      </c>
      <c r="R198" s="249" t="s">
        <v>133</v>
      </c>
    </row>
    <row r="199" spans="1:18" ht="9.9499999999999993" customHeight="1" x14ac:dyDescent="0.2">
      <c r="A199" s="14" t="s">
        <v>134</v>
      </c>
      <c r="B199" s="169">
        <f t="shared" si="5"/>
        <v>2458.8641715314325</v>
      </c>
      <c r="C199" s="371">
        <v>178.16549764366164</v>
      </c>
      <c r="D199" s="371">
        <v>0</v>
      </c>
      <c r="E199" s="371">
        <v>4</v>
      </c>
      <c r="F199" s="371">
        <v>795.91327049764368</v>
      </c>
      <c r="G199" s="371">
        <v>75.5</v>
      </c>
      <c r="H199" s="371">
        <v>118.55516588122055</v>
      </c>
      <c r="I199" s="371">
        <v>288.85109047839296</v>
      </c>
      <c r="J199" s="371">
        <v>82</v>
      </c>
      <c r="K199" s="371">
        <v>81.82748821830819</v>
      </c>
      <c r="L199" s="371">
        <v>5.5</v>
      </c>
      <c r="M199" s="371">
        <v>3.555165881220546</v>
      </c>
      <c r="N199" s="371">
        <v>175</v>
      </c>
      <c r="O199" s="371">
        <v>346.5</v>
      </c>
      <c r="P199" s="371">
        <v>246.5</v>
      </c>
      <c r="Q199" s="391">
        <v>56.996492930984914</v>
      </c>
      <c r="R199" s="249" t="s">
        <v>134</v>
      </c>
    </row>
    <row r="200" spans="1:18" ht="9.9499999999999993" customHeight="1" x14ac:dyDescent="0.2">
      <c r="A200" s="14" t="s">
        <v>135</v>
      </c>
      <c r="B200" s="169">
        <f t="shared" si="5"/>
        <v>22763.622285523204</v>
      </c>
      <c r="C200" s="371">
        <v>751.30995287323276</v>
      </c>
      <c r="D200" s="371">
        <v>0</v>
      </c>
      <c r="E200" s="371">
        <v>0</v>
      </c>
      <c r="F200" s="371">
        <v>7795.3236993262253</v>
      </c>
      <c r="G200" s="371">
        <v>697.03763053614512</v>
      </c>
      <c r="H200" s="371">
        <v>983.2337445779217</v>
      </c>
      <c r="I200" s="371">
        <v>2761.2350753778269</v>
      </c>
      <c r="J200" s="371">
        <v>508.83099528732328</v>
      </c>
      <c r="K200" s="371">
        <v>1459.556778504194</v>
      </c>
      <c r="L200" s="371">
        <v>158.32748821830819</v>
      </c>
      <c r="M200" s="371">
        <v>245.6926069727615</v>
      </c>
      <c r="N200" s="371">
        <v>1212.5</v>
      </c>
      <c r="O200" s="371">
        <v>2547.4237917046889</v>
      </c>
      <c r="P200" s="371">
        <v>2808.8826540995287</v>
      </c>
      <c r="Q200" s="391">
        <v>834.26786804505173</v>
      </c>
      <c r="R200" s="249" t="s">
        <v>135</v>
      </c>
    </row>
    <row r="201" spans="1:18" ht="9.9499999999999993" customHeight="1" x14ac:dyDescent="0.2">
      <c r="A201" s="14" t="s">
        <v>136</v>
      </c>
      <c r="B201" s="169">
        <f t="shared" si="5"/>
        <v>1117.0306163981149</v>
      </c>
      <c r="C201" s="371">
        <v>22</v>
      </c>
      <c r="D201" s="371">
        <v>0</v>
      </c>
      <c r="E201" s="371">
        <v>103</v>
      </c>
      <c r="F201" s="371">
        <v>212.27582940610273</v>
      </c>
      <c r="G201" s="371">
        <v>53.5</v>
      </c>
      <c r="H201" s="371">
        <v>2</v>
      </c>
      <c r="I201" s="371">
        <v>65.541137605160202</v>
      </c>
      <c r="J201" s="371">
        <v>131.5</v>
      </c>
      <c r="K201" s="371">
        <v>16.5</v>
      </c>
      <c r="L201" s="371">
        <v>2</v>
      </c>
      <c r="M201" s="371">
        <v>0</v>
      </c>
      <c r="N201" s="371">
        <v>101</v>
      </c>
      <c r="O201" s="371">
        <v>263.5</v>
      </c>
      <c r="P201" s="371">
        <v>132.16549764366164</v>
      </c>
      <c r="Q201" s="391">
        <v>12.04815174319037</v>
      </c>
      <c r="R201" s="249" t="s">
        <v>136</v>
      </c>
    </row>
    <row r="202" spans="1:18" ht="9.9499999999999993" customHeight="1" x14ac:dyDescent="0.2">
      <c r="A202" s="14" t="s">
        <v>137</v>
      </c>
      <c r="B202" s="169">
        <f t="shared" si="5"/>
        <v>263.71364938685201</v>
      </c>
      <c r="C202" s="371">
        <v>32</v>
      </c>
      <c r="D202" s="371">
        <v>0</v>
      </c>
      <c r="E202" s="371">
        <v>1</v>
      </c>
      <c r="F202" s="371">
        <v>20</v>
      </c>
      <c r="G202" s="371">
        <v>4</v>
      </c>
      <c r="H202" s="371">
        <v>25.717156455867094</v>
      </c>
      <c r="I202" s="371">
        <v>1</v>
      </c>
      <c r="J202" s="371">
        <v>4</v>
      </c>
      <c r="K202" s="371">
        <v>4.5</v>
      </c>
      <c r="L202" s="371">
        <v>0</v>
      </c>
      <c r="M202" s="371">
        <v>0</v>
      </c>
      <c r="N202" s="371">
        <v>42</v>
      </c>
      <c r="O202" s="371">
        <v>72</v>
      </c>
      <c r="P202" s="371">
        <v>45</v>
      </c>
      <c r="Q202" s="391">
        <v>12.496492930984912</v>
      </c>
      <c r="R202" s="249" t="s">
        <v>137</v>
      </c>
    </row>
    <row r="203" spans="1:18" ht="17.100000000000001" customHeight="1" x14ac:dyDescent="0.2">
      <c r="A203" s="9" t="s">
        <v>239</v>
      </c>
      <c r="B203" s="373">
        <f t="shared" si="5"/>
        <v>36495.456224233407</v>
      </c>
      <c r="C203" s="51">
        <v>834.41677756665877</v>
      </c>
      <c r="D203" s="51">
        <v>5.2206635248821831</v>
      </c>
      <c r="E203" s="51">
        <v>373.05516588122055</v>
      </c>
      <c r="F203" s="51">
        <v>15635.998770953911</v>
      </c>
      <c r="G203" s="51">
        <v>997.22066352488218</v>
      </c>
      <c r="H203" s="51">
        <v>1611.0436974511545</v>
      </c>
      <c r="I203" s="51">
        <v>3702.6401026913509</v>
      </c>
      <c r="J203" s="51">
        <v>694.13042695351078</v>
      </c>
      <c r="K203" s="51">
        <v>1944.5497643661638</v>
      </c>
      <c r="L203" s="51">
        <v>244.88616116854382</v>
      </c>
      <c r="M203" s="51">
        <v>302.10938453942026</v>
      </c>
      <c r="N203" s="51">
        <v>1625.5</v>
      </c>
      <c r="O203" s="51">
        <v>3920.7582940610273</v>
      </c>
      <c r="P203" s="51">
        <v>3769.0411376051602</v>
      </c>
      <c r="Q203" s="392">
        <v>834.88521394552299</v>
      </c>
      <c r="R203" s="254" t="s">
        <v>239</v>
      </c>
    </row>
    <row r="204" spans="1:18" ht="9.9499999999999993" customHeight="1" x14ac:dyDescent="0.2">
      <c r="A204" s="14" t="s">
        <v>138</v>
      </c>
      <c r="B204" s="169">
        <f t="shared" si="5"/>
        <v>948.46843637886423</v>
      </c>
      <c r="C204" s="371">
        <v>58.665497643661638</v>
      </c>
      <c r="D204" s="371">
        <v>1.5551658812205458</v>
      </c>
      <c r="E204" s="371">
        <v>17</v>
      </c>
      <c r="F204" s="371">
        <v>212.37563996149856</v>
      </c>
      <c r="G204" s="371">
        <v>55.5</v>
      </c>
      <c r="H204" s="371">
        <v>26.610331762441092</v>
      </c>
      <c r="I204" s="371">
        <v>87.099810555395834</v>
      </c>
      <c r="J204" s="371">
        <v>4</v>
      </c>
      <c r="K204" s="371">
        <v>69.886161168543822</v>
      </c>
      <c r="L204" s="371">
        <v>6</v>
      </c>
      <c r="M204" s="371">
        <v>0</v>
      </c>
      <c r="N204" s="371">
        <v>96.5</v>
      </c>
      <c r="O204" s="371">
        <v>161</v>
      </c>
      <c r="P204" s="371">
        <v>121</v>
      </c>
      <c r="Q204" s="391">
        <v>31.27582940610273</v>
      </c>
      <c r="R204" s="249" t="s">
        <v>138</v>
      </c>
    </row>
    <row r="205" spans="1:18" ht="9.9499999999999993" customHeight="1" x14ac:dyDescent="0.2">
      <c r="A205" s="14" t="s">
        <v>139</v>
      </c>
      <c r="B205" s="169">
        <f t="shared" si="5"/>
        <v>5112.6100499393733</v>
      </c>
      <c r="C205" s="371">
        <v>45.830995287323276</v>
      </c>
      <c r="D205" s="371">
        <v>0</v>
      </c>
      <c r="E205" s="371">
        <v>54</v>
      </c>
      <c r="F205" s="371">
        <v>2615.851090478393</v>
      </c>
      <c r="G205" s="371">
        <v>63</v>
      </c>
      <c r="H205" s="371">
        <v>175.77582940610273</v>
      </c>
      <c r="I205" s="371">
        <v>416.74938547695541</v>
      </c>
      <c r="J205" s="371">
        <v>37.106824693426006</v>
      </c>
      <c r="K205" s="371">
        <v>130.37914703051365</v>
      </c>
      <c r="L205" s="371">
        <v>11.5</v>
      </c>
      <c r="M205" s="371">
        <v>9.77582940610273</v>
      </c>
      <c r="N205" s="371">
        <v>263.5</v>
      </c>
      <c r="O205" s="371">
        <v>643.22066352488218</v>
      </c>
      <c r="P205" s="371">
        <v>525.76530819905747</v>
      </c>
      <c r="Q205" s="391">
        <v>120.15497643661638</v>
      </c>
      <c r="R205" s="249" t="s">
        <v>139</v>
      </c>
    </row>
    <row r="206" spans="1:18" ht="9.9499999999999993" customHeight="1" x14ac:dyDescent="0.2">
      <c r="A206" s="14" t="s">
        <v>140</v>
      </c>
      <c r="B206" s="169">
        <f t="shared" si="5"/>
        <v>3713.0708067802543</v>
      </c>
      <c r="C206" s="371">
        <v>143.72066352488218</v>
      </c>
      <c r="D206" s="371">
        <v>0</v>
      </c>
      <c r="E206" s="371">
        <v>0</v>
      </c>
      <c r="F206" s="371">
        <v>1836.9132704976437</v>
      </c>
      <c r="G206" s="371">
        <v>194</v>
      </c>
      <c r="H206" s="371">
        <v>177.93781998074928</v>
      </c>
      <c r="I206" s="371">
        <v>336.63042695351078</v>
      </c>
      <c r="J206" s="371">
        <v>60.5</v>
      </c>
      <c r="K206" s="371">
        <v>197.64796229858621</v>
      </c>
      <c r="L206" s="371">
        <v>8.5</v>
      </c>
      <c r="M206" s="371">
        <v>8</v>
      </c>
      <c r="N206" s="371">
        <v>148.5</v>
      </c>
      <c r="O206" s="371">
        <v>327.11033176244109</v>
      </c>
      <c r="P206" s="371">
        <v>198</v>
      </c>
      <c r="Q206" s="391">
        <v>75.610331762441092</v>
      </c>
      <c r="R206" s="249" t="s">
        <v>140</v>
      </c>
    </row>
    <row r="207" spans="1:18" ht="9.9499999999999993" customHeight="1" x14ac:dyDescent="0.2">
      <c r="A207" s="14" t="s">
        <v>141</v>
      </c>
      <c r="B207" s="169">
        <f t="shared" si="5"/>
        <v>19555.849297786168</v>
      </c>
      <c r="C207" s="371">
        <v>375.93080584271911</v>
      </c>
      <c r="D207" s="371">
        <v>1.5551658812205458</v>
      </c>
      <c r="E207" s="371">
        <v>301</v>
      </c>
      <c r="F207" s="371">
        <v>8315.2659735990092</v>
      </c>
      <c r="G207" s="371">
        <v>374.5</v>
      </c>
      <c r="H207" s="371">
        <v>1037.8099528732328</v>
      </c>
      <c r="I207" s="371">
        <v>2228.6422789604612</v>
      </c>
      <c r="J207" s="371">
        <v>518.02360226008477</v>
      </c>
      <c r="K207" s="371">
        <v>1275.3300480643024</v>
      </c>
      <c r="L207" s="371">
        <v>173.22066352488218</v>
      </c>
      <c r="M207" s="371">
        <v>238.39573515256822</v>
      </c>
      <c r="N207" s="371">
        <v>680.5</v>
      </c>
      <c r="O207" s="371">
        <v>1521.0998105553958</v>
      </c>
      <c r="P207" s="371">
        <v>2059.0551658812205</v>
      </c>
      <c r="Q207" s="391">
        <v>455.52009519106969</v>
      </c>
      <c r="R207" s="249" t="s">
        <v>141</v>
      </c>
    </row>
    <row r="208" spans="1:18" ht="9.9499999999999993" customHeight="1" x14ac:dyDescent="0.2">
      <c r="A208" s="14" t="s">
        <v>142</v>
      </c>
      <c r="B208" s="169">
        <f t="shared" si="5"/>
        <v>2575.5593383501882</v>
      </c>
      <c r="C208" s="371">
        <v>14.665497643661638</v>
      </c>
      <c r="D208" s="371">
        <v>0</v>
      </c>
      <c r="E208" s="371">
        <v>1.0551658812205458</v>
      </c>
      <c r="F208" s="371">
        <v>666.32748821830819</v>
      </c>
      <c r="G208" s="371">
        <v>37.220663524882184</v>
      </c>
      <c r="H208" s="371">
        <v>24.879147030513646</v>
      </c>
      <c r="I208" s="371">
        <v>337.94995381076797</v>
      </c>
      <c r="J208" s="371">
        <v>5</v>
      </c>
      <c r="K208" s="371">
        <v>168.97895758590948</v>
      </c>
      <c r="L208" s="371">
        <v>12.665497643661638</v>
      </c>
      <c r="M208" s="371">
        <v>15.327488218308186</v>
      </c>
      <c r="N208" s="371">
        <v>202.5</v>
      </c>
      <c r="O208" s="371">
        <v>767.7171564558671</v>
      </c>
      <c r="P208" s="371">
        <v>269.5</v>
      </c>
      <c r="Q208" s="391">
        <v>51.772322337087644</v>
      </c>
      <c r="R208" s="249" t="s">
        <v>142</v>
      </c>
    </row>
    <row r="209" spans="1:18" ht="9.9499999999999993" customHeight="1" x14ac:dyDescent="0.2">
      <c r="A209" s="14" t="s">
        <v>143</v>
      </c>
      <c r="B209" s="169">
        <f t="shared" si="5"/>
        <v>3613.4745032938736</v>
      </c>
      <c r="C209" s="371">
        <v>182.66199057464655</v>
      </c>
      <c r="D209" s="371">
        <v>2.1103317624410916</v>
      </c>
      <c r="E209" s="371">
        <v>0</v>
      </c>
      <c r="F209" s="371">
        <v>1439.6584835056315</v>
      </c>
      <c r="G209" s="371">
        <v>267</v>
      </c>
      <c r="H209" s="371">
        <v>165.92028463567385</v>
      </c>
      <c r="I209" s="371">
        <v>244.07876814130532</v>
      </c>
      <c r="J209" s="371">
        <v>66.5</v>
      </c>
      <c r="K209" s="371">
        <v>93.32748821830819</v>
      </c>
      <c r="L209" s="371">
        <v>29</v>
      </c>
      <c r="M209" s="371">
        <v>29.610331762441092</v>
      </c>
      <c r="N209" s="371">
        <v>170</v>
      </c>
      <c r="O209" s="371">
        <v>347.11033176244109</v>
      </c>
      <c r="P209" s="371">
        <v>515.5</v>
      </c>
      <c r="Q209" s="391">
        <v>60.996492930984914</v>
      </c>
      <c r="R209" s="249" t="s">
        <v>143</v>
      </c>
    </row>
    <row r="210" spans="1:18" ht="9.9499999999999993" customHeight="1" x14ac:dyDescent="0.2">
      <c r="A210" s="14" t="s">
        <v>144</v>
      </c>
      <c r="B210" s="169">
        <f t="shared" si="5"/>
        <v>976.42379170468894</v>
      </c>
      <c r="C210" s="371">
        <v>12.941327049764366</v>
      </c>
      <c r="D210" s="371">
        <v>0</v>
      </c>
      <c r="E210" s="371">
        <v>0</v>
      </c>
      <c r="F210" s="371">
        <v>549.60682469342601</v>
      </c>
      <c r="G210" s="371">
        <v>6</v>
      </c>
      <c r="H210" s="371">
        <v>2.1103317624410916</v>
      </c>
      <c r="I210" s="371">
        <v>51.489478792954742</v>
      </c>
      <c r="J210" s="371">
        <v>3</v>
      </c>
      <c r="K210" s="371">
        <v>9</v>
      </c>
      <c r="L210" s="371">
        <v>4</v>
      </c>
      <c r="M210" s="371">
        <v>1</v>
      </c>
      <c r="N210" s="371">
        <v>64</v>
      </c>
      <c r="O210" s="371">
        <v>153.5</v>
      </c>
      <c r="P210" s="371">
        <v>80.220663524882184</v>
      </c>
      <c r="Q210" s="391">
        <v>39.555165881220546</v>
      </c>
      <c r="R210" s="249" t="s">
        <v>144</v>
      </c>
    </row>
    <row r="211" spans="1:18" s="1" customFormat="1" ht="9.9499999999999993" customHeight="1" x14ac:dyDescent="0.2">
      <c r="A211" s="127"/>
      <c r="F211" s="390"/>
      <c r="G211" s="390"/>
      <c r="R211" s="12"/>
    </row>
    <row r="212" spans="1:18" s="28" customFormat="1" ht="12" customHeight="1" x14ac:dyDescent="0.15">
      <c r="A212" s="29" t="s">
        <v>947</v>
      </c>
      <c r="R212" s="389"/>
    </row>
    <row r="213" spans="1:18" s="28" customFormat="1" ht="9.9499999999999993" customHeight="1" x14ac:dyDescent="0.15">
      <c r="A213" s="43" t="s">
        <v>946</v>
      </c>
      <c r="R213" s="389"/>
    </row>
    <row r="214" spans="1:18" s="28" customFormat="1" ht="12" customHeight="1" x14ac:dyDescent="0.15">
      <c r="A214" s="29" t="s">
        <v>945</v>
      </c>
      <c r="R214" s="389"/>
    </row>
    <row r="215" spans="1:18" x14ac:dyDescent="0.2">
      <c r="A215" s="80"/>
      <c r="R215" s="80"/>
    </row>
    <row r="219" spans="1:18" ht="12.75" x14ac:dyDescent="0.2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1:18" ht="12.75" x14ac:dyDescent="0.2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35" spans="3:17" ht="12.75" x14ac:dyDescent="0.2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3:17" ht="12.75" x14ac:dyDescent="0.2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3:17" ht="12.75" x14ac:dyDescent="0.2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3:17" ht="12.75" x14ac:dyDescent="0.2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3:17" ht="12.75" x14ac:dyDescent="0.2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3:17" ht="12.75" x14ac:dyDescent="0.2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3:17" ht="12.75" x14ac:dyDescent="0.2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3:17" ht="12.75" x14ac:dyDescent="0.2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3:17" ht="12.75" x14ac:dyDescent="0.2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3:17" ht="12.75" x14ac:dyDescent="0.2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3:17" ht="12.75" x14ac:dyDescent="0.2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3:17" ht="12.75" x14ac:dyDescent="0.2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3:17" ht="12.75" x14ac:dyDescent="0.2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3:17" ht="12.75" x14ac:dyDescent="0.2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3:17" ht="12.75" x14ac:dyDescent="0.2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3:17" ht="12.75" x14ac:dyDescent="0.2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3:17" ht="12.75" x14ac:dyDescent="0.2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3:17" ht="12.75" x14ac:dyDescent="0.2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3:17" ht="12.75" x14ac:dyDescent="0.2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3:17" ht="12.75" x14ac:dyDescent="0.2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3:17" ht="12.75" x14ac:dyDescent="0.2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3:17" ht="12.75" x14ac:dyDescent="0.2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3:17" ht="12.75" x14ac:dyDescent="0.2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3:17" ht="12.75" x14ac:dyDescent="0.2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3:17" ht="12.75" x14ac:dyDescent="0.2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3:17" ht="12.75" x14ac:dyDescent="0.2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3:17" ht="12.75" x14ac:dyDescent="0.2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3:17" ht="12.75" x14ac:dyDescent="0.2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3:17" ht="12.75" x14ac:dyDescent="0.2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3:17" ht="12.75" x14ac:dyDescent="0.2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3:17" ht="12.75" x14ac:dyDescent="0.2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3:17" ht="12.75" x14ac:dyDescent="0.2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3:17" ht="12.75" x14ac:dyDescent="0.2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3:17" ht="12.75" x14ac:dyDescent="0.2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3:17" ht="12.75" x14ac:dyDescent="0.2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3:17" ht="12.75" x14ac:dyDescent="0.2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3:17" ht="12.75" x14ac:dyDescent="0.2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3:17" ht="12.75" x14ac:dyDescent="0.2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3:17" ht="12.75" x14ac:dyDescent="0.2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3:17" ht="12.75" x14ac:dyDescent="0.2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3:17" ht="12.75" x14ac:dyDescent="0.2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3:17" ht="12.75" x14ac:dyDescent="0.2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3:17" ht="12.75" x14ac:dyDescent="0.2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3:17" ht="12.75" x14ac:dyDescent="0.2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3:17" ht="12.75" x14ac:dyDescent="0.2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3:17" ht="12.75" x14ac:dyDescent="0.2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3:17" ht="12.75" x14ac:dyDescent="0.2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3:17" ht="12.75" x14ac:dyDescent="0.2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3:17" ht="12.75" x14ac:dyDescent="0.2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3:17" ht="12.75" x14ac:dyDescent="0.2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3:17" ht="12.75" x14ac:dyDescent="0.2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3:17" ht="12.75" x14ac:dyDescent="0.2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3:17" ht="12.75" x14ac:dyDescent="0.2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3:17" ht="12.75" x14ac:dyDescent="0.2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3:17" ht="12.75" x14ac:dyDescent="0.2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3:17" ht="12.75" x14ac:dyDescent="0.2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3:17" ht="12.75" x14ac:dyDescent="0.2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3:17" ht="12.75" x14ac:dyDescent="0.2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3:17" ht="12.75" x14ac:dyDescent="0.2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3:17" ht="12.75" x14ac:dyDescent="0.2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3:17" ht="12.75" x14ac:dyDescent="0.2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3:17" ht="12.75" x14ac:dyDescent="0.2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3:17" ht="12.75" x14ac:dyDescent="0.2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3:17" ht="12.75" x14ac:dyDescent="0.2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3:17" ht="12.75" x14ac:dyDescent="0.2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3:17" ht="12.75" x14ac:dyDescent="0.2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3:17" ht="12.75" x14ac:dyDescent="0.2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3:17" ht="12.75" x14ac:dyDescent="0.2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3:17" ht="12.75" x14ac:dyDescent="0.2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3:17" ht="12.75" x14ac:dyDescent="0.2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3:17" ht="12.75" x14ac:dyDescent="0.2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3:17" ht="12.75" x14ac:dyDescent="0.2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3:17" ht="12.75" x14ac:dyDescent="0.2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3:17" ht="12.75" x14ac:dyDescent="0.2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3:17" ht="12.75" x14ac:dyDescent="0.2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3:17" ht="12.75" x14ac:dyDescent="0.2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3:17" ht="12.75" x14ac:dyDescent="0.2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3:17" ht="12.75" x14ac:dyDescent="0.2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3:17" ht="12.75" x14ac:dyDescent="0.2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3:17" ht="12.75" x14ac:dyDescent="0.2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3:17" ht="12.75" x14ac:dyDescent="0.2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3:17" ht="12.75" x14ac:dyDescent="0.2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3:17" ht="12.75" x14ac:dyDescent="0.2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3:17" ht="12.75" x14ac:dyDescent="0.2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3:17" ht="12.75" x14ac:dyDescent="0.2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3:17" ht="12.75" x14ac:dyDescent="0.2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3:17" ht="12.75" x14ac:dyDescent="0.2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3:17" ht="12.75" x14ac:dyDescent="0.2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3:17" ht="12.75" x14ac:dyDescent="0.2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3:17" ht="12.75" x14ac:dyDescent="0.2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3:17" ht="12.75" x14ac:dyDescent="0.2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3:17" ht="12.75" x14ac:dyDescent="0.2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3:17" ht="12.75" x14ac:dyDescent="0.2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3:17" ht="12.75" x14ac:dyDescent="0.2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3:17" ht="12.75" x14ac:dyDescent="0.2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3:17" ht="12.75" x14ac:dyDescent="0.2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3:17" ht="12.75" x14ac:dyDescent="0.2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3:17" ht="12.75" x14ac:dyDescent="0.2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3:17" ht="12.75" x14ac:dyDescent="0.2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3:17" ht="12.75" x14ac:dyDescent="0.2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3:17" ht="12.75" x14ac:dyDescent="0.2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3:17" ht="12.75" x14ac:dyDescent="0.2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3:17" ht="12.75" x14ac:dyDescent="0.2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3:17" ht="12.75" x14ac:dyDescent="0.2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3:17" ht="12.75" x14ac:dyDescent="0.2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3:17" ht="12.75" x14ac:dyDescent="0.2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3:17" ht="12.75" x14ac:dyDescent="0.2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3:17" ht="12.75" x14ac:dyDescent="0.2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3:17" ht="12.75" x14ac:dyDescent="0.2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3:17" ht="12.75" x14ac:dyDescent="0.2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3:17" ht="12.75" x14ac:dyDescent="0.2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3:17" ht="12.75" x14ac:dyDescent="0.2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3:17" ht="12.75" x14ac:dyDescent="0.2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3:17" ht="12.75" x14ac:dyDescent="0.2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3:17" ht="12.75" x14ac:dyDescent="0.2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3:17" ht="12.75" x14ac:dyDescent="0.2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3:17" ht="12.75" x14ac:dyDescent="0.2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3:17" ht="12.75" x14ac:dyDescent="0.2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3:17" ht="12.75" x14ac:dyDescent="0.2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3:17" ht="12.75" x14ac:dyDescent="0.2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3:17" ht="12.75" x14ac:dyDescent="0.2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3:17" ht="12.75" x14ac:dyDescent="0.2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3:17" ht="12.75" x14ac:dyDescent="0.2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3:17" ht="12.75" x14ac:dyDescent="0.2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3:17" ht="12.75" x14ac:dyDescent="0.2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3:17" ht="12.75" x14ac:dyDescent="0.2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3:17" ht="12.75" x14ac:dyDescent="0.2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3:17" ht="12.75" x14ac:dyDescent="0.2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3:17" ht="12.75" x14ac:dyDescent="0.2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3:17" ht="12.75" x14ac:dyDescent="0.2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3:17" ht="12.75" x14ac:dyDescent="0.2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3:17" ht="12.75" x14ac:dyDescent="0.2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3:17" ht="12.75" x14ac:dyDescent="0.2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3:17" ht="12.75" x14ac:dyDescent="0.2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3:17" ht="12.75" x14ac:dyDescent="0.2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3:17" ht="12.75" x14ac:dyDescent="0.2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3:17" ht="12.75" x14ac:dyDescent="0.2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3:17" ht="12.75" x14ac:dyDescent="0.2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3:17" ht="12.75" x14ac:dyDescent="0.2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3:17" ht="12.75" x14ac:dyDescent="0.2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3:17" ht="12.75" x14ac:dyDescent="0.2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3:17" ht="12.75" x14ac:dyDescent="0.2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3:17" ht="12.75" x14ac:dyDescent="0.2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3:17" ht="12.75" x14ac:dyDescent="0.2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80" spans="3:17" ht="12.75" x14ac:dyDescent="0.2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3:17" ht="12.75" x14ac:dyDescent="0.2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3:17" ht="12.75" x14ac:dyDescent="0.2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3:17" ht="12.75" x14ac:dyDescent="0.2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3:17" ht="12.75" x14ac:dyDescent="0.2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3:17" ht="12.75" x14ac:dyDescent="0.2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3:17" ht="12.75" x14ac:dyDescent="0.2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3:17" ht="12.75" x14ac:dyDescent="0.2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3:17" ht="12.75" x14ac:dyDescent="0.2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3:17" ht="12.75" x14ac:dyDescent="0.2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3:17" ht="12.75" x14ac:dyDescent="0.2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3:17" ht="12.75" x14ac:dyDescent="0.2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3:17" ht="12.75" x14ac:dyDescent="0.2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3:17" ht="12.75" x14ac:dyDescent="0.2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3:17" ht="12.75" x14ac:dyDescent="0.2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3:17" ht="12.75" x14ac:dyDescent="0.2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3:17" ht="12.75" x14ac:dyDescent="0.2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3:17" ht="12.75" x14ac:dyDescent="0.2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3:17" ht="12.75" x14ac:dyDescent="0.2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3:17" ht="12.75" x14ac:dyDescent="0.2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3:17" ht="12.75" x14ac:dyDescent="0.2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3:17" ht="12.75" x14ac:dyDescent="0.2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3:17" ht="12.75" x14ac:dyDescent="0.2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3:17" ht="12.75" x14ac:dyDescent="0.2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3:17" ht="12.75" x14ac:dyDescent="0.2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3:17" ht="12.75" x14ac:dyDescent="0.2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3:17" ht="12.75" x14ac:dyDescent="0.2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3:17" ht="12.75" x14ac:dyDescent="0.2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3:17" ht="12.75" x14ac:dyDescent="0.2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3:17" ht="12.75" x14ac:dyDescent="0.2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3:17" ht="12.75" x14ac:dyDescent="0.2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3:17" ht="12.75" x14ac:dyDescent="0.2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3:17" ht="12.75" x14ac:dyDescent="0.2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3:17" ht="12.75" x14ac:dyDescent="0.2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3:17" ht="12.75" x14ac:dyDescent="0.2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3:17" ht="12.75" x14ac:dyDescent="0.2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3:17" ht="12.75" x14ac:dyDescent="0.2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3:17" ht="12.75" x14ac:dyDescent="0.2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3:17" ht="12.75" x14ac:dyDescent="0.2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3:17" ht="12.75" x14ac:dyDescent="0.2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3:17" ht="12.75" x14ac:dyDescent="0.2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3:17" ht="12.75" x14ac:dyDescent="0.2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3:17" ht="12.75" x14ac:dyDescent="0.2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3:17" ht="12.75" x14ac:dyDescent="0.2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3:17" ht="12.75" x14ac:dyDescent="0.2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3:17" ht="12.75" x14ac:dyDescent="0.2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3:17" ht="12.75" x14ac:dyDescent="0.2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3:17" ht="12.75" x14ac:dyDescent="0.2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3:17" ht="12.75" x14ac:dyDescent="0.2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3:17" ht="12.75" x14ac:dyDescent="0.2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3:17" ht="12.75" x14ac:dyDescent="0.2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3:17" ht="12.75" x14ac:dyDescent="0.2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3:17" ht="12.75" x14ac:dyDescent="0.2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3:17" ht="12.75" x14ac:dyDescent="0.2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3:17" ht="12.75" x14ac:dyDescent="0.2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3:17" ht="12.75" x14ac:dyDescent="0.2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3:17" ht="12.75" x14ac:dyDescent="0.2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3:17" ht="12.75" x14ac:dyDescent="0.2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3:17" ht="12.75" x14ac:dyDescent="0.2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3:17" ht="12.75" x14ac:dyDescent="0.2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3:17" ht="12.75" x14ac:dyDescent="0.2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3:17" ht="12.75" x14ac:dyDescent="0.2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3:17" ht="12.75" x14ac:dyDescent="0.2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3:17" ht="12.75" x14ac:dyDescent="0.2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3:17" ht="12.75" x14ac:dyDescent="0.2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3:17" ht="12.75" x14ac:dyDescent="0.2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3:17" ht="12.75" x14ac:dyDescent="0.2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3:17" ht="12.75" x14ac:dyDescent="0.2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3:17" ht="12.75" x14ac:dyDescent="0.2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3:17" ht="12.75" x14ac:dyDescent="0.2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3:17" ht="12.75" x14ac:dyDescent="0.2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3:17" ht="12.75" x14ac:dyDescent="0.2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3:17" ht="12.75" x14ac:dyDescent="0.2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3:17" ht="12.75" x14ac:dyDescent="0.2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3:17" ht="12.75" x14ac:dyDescent="0.2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3:17" ht="12.75" x14ac:dyDescent="0.2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3:17" ht="12.75" x14ac:dyDescent="0.2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3:17" ht="12.75" x14ac:dyDescent="0.2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3:17" ht="12.75" x14ac:dyDescent="0.2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3:17" ht="12.75" x14ac:dyDescent="0.2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3:17" ht="12.75" x14ac:dyDescent="0.2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3:17" ht="12.75" x14ac:dyDescent="0.2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3:17" ht="12.75" x14ac:dyDescent="0.2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3:17" ht="12.75" x14ac:dyDescent="0.2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3:17" ht="12.75" x14ac:dyDescent="0.2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3:17" ht="12.75" x14ac:dyDescent="0.2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3:17" ht="12.75" x14ac:dyDescent="0.2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3:17" ht="12.75" x14ac:dyDescent="0.2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3:17" ht="12.75" x14ac:dyDescent="0.2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3:17" ht="12.75" x14ac:dyDescent="0.2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3:17" ht="12.75" x14ac:dyDescent="0.2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3:17" ht="12.75" x14ac:dyDescent="0.2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3:17" ht="12.75" x14ac:dyDescent="0.2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3:17" ht="12.75" x14ac:dyDescent="0.2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3:17" ht="12.75" x14ac:dyDescent="0.2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3:17" ht="12.75" x14ac:dyDescent="0.2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3:17" ht="12.75" x14ac:dyDescent="0.2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3:17" ht="12.75" x14ac:dyDescent="0.2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3:17" ht="12.75" x14ac:dyDescent="0.2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3:17" ht="12.75" x14ac:dyDescent="0.2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3:17" ht="12.75" x14ac:dyDescent="0.2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3:17" ht="12.75" x14ac:dyDescent="0.2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3:17" ht="12.75" x14ac:dyDescent="0.2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3:17" ht="12.75" x14ac:dyDescent="0.2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3:17" ht="12.75" x14ac:dyDescent="0.2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3:17" ht="12.75" x14ac:dyDescent="0.2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3:17" ht="12.75" x14ac:dyDescent="0.2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3:17" ht="12.75" x14ac:dyDescent="0.2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3:17" ht="12.75" x14ac:dyDescent="0.2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3:17" ht="12.75" x14ac:dyDescent="0.2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3:17" ht="12.75" x14ac:dyDescent="0.2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3:17" ht="12.75" x14ac:dyDescent="0.2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3:17" ht="12.75" x14ac:dyDescent="0.2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3:17" ht="12.75" x14ac:dyDescent="0.2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3:17" ht="12.75" x14ac:dyDescent="0.2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3:17" ht="12.75" x14ac:dyDescent="0.2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3:17" ht="12.75" x14ac:dyDescent="0.2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3:17" ht="12.75" x14ac:dyDescent="0.2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3:17" ht="12.75" x14ac:dyDescent="0.2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3:17" ht="12.75" x14ac:dyDescent="0.2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3:17" ht="12.75" x14ac:dyDescent="0.2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3:17" ht="12.75" x14ac:dyDescent="0.2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3:17" ht="12.75" x14ac:dyDescent="0.2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3:17" ht="12.75" x14ac:dyDescent="0.2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3:17" ht="12.75" x14ac:dyDescent="0.2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3:17" ht="12.75" x14ac:dyDescent="0.2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3:17" ht="12.75" x14ac:dyDescent="0.2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3:17" ht="12.75" x14ac:dyDescent="0.2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3:17" ht="12.75" x14ac:dyDescent="0.2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3:17" ht="12.75" x14ac:dyDescent="0.2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3:17" ht="12.75" x14ac:dyDescent="0.2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3:17" ht="12.75" x14ac:dyDescent="0.2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3:17" ht="12.75" x14ac:dyDescent="0.2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3:17" ht="12.75" x14ac:dyDescent="0.2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3:17" ht="12.75" x14ac:dyDescent="0.2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3:17" ht="12.75" x14ac:dyDescent="0.2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3:17" ht="12.75" x14ac:dyDescent="0.2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3:17" ht="12.75" x14ac:dyDescent="0.2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3:17" ht="12.75" x14ac:dyDescent="0.2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3:17" ht="12.75" x14ac:dyDescent="0.2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3:17" ht="12.75" x14ac:dyDescent="0.2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3:17" ht="12.75" x14ac:dyDescent="0.2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3:17" ht="12.75" x14ac:dyDescent="0.2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3:17" ht="12.75" x14ac:dyDescent="0.2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3:17" ht="12.75" x14ac:dyDescent="0.2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3:17" ht="12.75" x14ac:dyDescent="0.2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3:17" ht="12.75" x14ac:dyDescent="0.2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3:17" ht="12.75" x14ac:dyDescent="0.2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3:17" ht="12.75" x14ac:dyDescent="0.2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3:17" ht="12.75" x14ac:dyDescent="0.2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3:17" ht="12.75" x14ac:dyDescent="0.2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3:17" ht="12.75" x14ac:dyDescent="0.2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3:17" ht="12.75" x14ac:dyDescent="0.2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3:17" ht="12.75" x14ac:dyDescent="0.2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3:17" ht="12.75" x14ac:dyDescent="0.2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3:17" ht="12.75" x14ac:dyDescent="0.2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3:17" ht="12.75" x14ac:dyDescent="0.2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3:17" ht="12.75" x14ac:dyDescent="0.2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3:17" ht="12.75" x14ac:dyDescent="0.2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3:17" ht="12.75" x14ac:dyDescent="0.2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3:17" ht="12.75" x14ac:dyDescent="0.2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3:17" ht="12.75" x14ac:dyDescent="0.2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3:17" ht="12.75" x14ac:dyDescent="0.2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3:17" ht="12.75" x14ac:dyDescent="0.2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3:17" ht="12.75" x14ac:dyDescent="0.2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3:17" ht="12.75" x14ac:dyDescent="0.2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3:17" ht="12.75" x14ac:dyDescent="0.2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3:17" ht="12.75" x14ac:dyDescent="0.2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3:17" ht="12.75" x14ac:dyDescent="0.2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3:17" ht="12.75" x14ac:dyDescent="0.2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3:17" ht="12.75" x14ac:dyDescent="0.2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3:17" ht="12.75" x14ac:dyDescent="0.2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3:17" ht="12.75" x14ac:dyDescent="0.2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3:17" ht="12.75" x14ac:dyDescent="0.2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3:17" ht="12.75" x14ac:dyDescent="0.2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3:17" ht="12.75" x14ac:dyDescent="0.2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3:17" ht="12.75" x14ac:dyDescent="0.2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3:17" ht="12.75" x14ac:dyDescent="0.2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3:17" ht="12.75" x14ac:dyDescent="0.2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3:17" ht="12.75" x14ac:dyDescent="0.2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3:17" ht="12.75" x14ac:dyDescent="0.2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3:17" ht="12.75" x14ac:dyDescent="0.2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3:17" ht="12.75" x14ac:dyDescent="0.2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3:17" ht="12.75" x14ac:dyDescent="0.2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3:17" ht="12.75" x14ac:dyDescent="0.2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3:17" ht="12.75" x14ac:dyDescent="0.2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3:17" ht="12.75" x14ac:dyDescent="0.2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3:17" ht="12.75" x14ac:dyDescent="0.2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3:17" ht="12.75" x14ac:dyDescent="0.2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3:17" ht="12.75" x14ac:dyDescent="0.2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3:17" ht="12.75" x14ac:dyDescent="0.2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3:17" ht="12.75" x14ac:dyDescent="0.2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3:17" ht="12.75" x14ac:dyDescent="0.2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3:17" ht="12.75" x14ac:dyDescent="0.2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3:17" ht="12.75" x14ac:dyDescent="0.2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3:17" ht="12.75" x14ac:dyDescent="0.2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3:17" ht="12.75" x14ac:dyDescent="0.2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3:17" ht="12.75" x14ac:dyDescent="0.2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3:17" ht="12.75" x14ac:dyDescent="0.2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3:17" ht="12.75" x14ac:dyDescent="0.2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3:17" ht="12.75" x14ac:dyDescent="0.2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3:17" ht="12.75" x14ac:dyDescent="0.2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3:17" ht="12.75" x14ac:dyDescent="0.2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3:17" ht="12.75" x14ac:dyDescent="0.2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3:17" ht="12.75" x14ac:dyDescent="0.2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3:17" ht="12.75" x14ac:dyDescent="0.2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3:17" ht="12.75" x14ac:dyDescent="0.2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3:17" ht="12.75" x14ac:dyDescent="0.2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3:17" ht="12.75" x14ac:dyDescent="0.2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3:17" ht="12.75" x14ac:dyDescent="0.2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3:17" ht="12.75" x14ac:dyDescent="0.2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3:17" ht="12.75" x14ac:dyDescent="0.2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3:17" ht="12.75" x14ac:dyDescent="0.2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3:17" ht="12.75" x14ac:dyDescent="0.2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3:17" ht="12.75" x14ac:dyDescent="0.2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3:17" ht="12.75" x14ac:dyDescent="0.2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3:17" ht="12.75" x14ac:dyDescent="0.2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3:17" ht="12.75" x14ac:dyDescent="0.2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3:17" ht="12.75" x14ac:dyDescent="0.2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3:17" ht="12.75" x14ac:dyDescent="0.2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3:17" ht="12.75" x14ac:dyDescent="0.2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3:17" ht="12.75" x14ac:dyDescent="0.2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3:17" ht="12.75" x14ac:dyDescent="0.2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3:17" ht="12.75" x14ac:dyDescent="0.2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3:17" ht="12.75" x14ac:dyDescent="0.2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3:17" ht="12.75" x14ac:dyDescent="0.2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3:17" ht="12.75" x14ac:dyDescent="0.2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3:17" ht="12.75" x14ac:dyDescent="0.2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3:17" ht="12.75" x14ac:dyDescent="0.2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3:17" ht="12.75" x14ac:dyDescent="0.2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3:17" ht="12.75" x14ac:dyDescent="0.2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3:17" ht="12.75" x14ac:dyDescent="0.2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3:17" ht="12.75" x14ac:dyDescent="0.2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3:17" ht="12.75" x14ac:dyDescent="0.2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3:17" ht="12.75" x14ac:dyDescent="0.2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3:17" ht="12.75" x14ac:dyDescent="0.2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3:17" ht="12.75" x14ac:dyDescent="0.2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3:17" ht="12.75" x14ac:dyDescent="0.2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3:17" ht="12.75" x14ac:dyDescent="0.2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3:17" ht="12.75" x14ac:dyDescent="0.2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3:17" ht="12.75" x14ac:dyDescent="0.2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3:17" ht="12.75" x14ac:dyDescent="0.2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3:17" ht="12.75" x14ac:dyDescent="0.2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3:17" ht="12.75" x14ac:dyDescent="0.2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3:17" ht="12.75" x14ac:dyDescent="0.2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3:17" ht="12.75" x14ac:dyDescent="0.2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3:17" ht="12.75" x14ac:dyDescent="0.2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3:17" ht="12.75" x14ac:dyDescent="0.2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3:17" ht="12.75" x14ac:dyDescent="0.2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3:17" ht="12.75" x14ac:dyDescent="0.2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3:17" ht="12.75" x14ac:dyDescent="0.2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3:17" ht="12.75" x14ac:dyDescent="0.2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3:17" ht="12.75" x14ac:dyDescent="0.2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3:17" ht="12.75" x14ac:dyDescent="0.2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3:17" ht="12.75" x14ac:dyDescent="0.2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3:17" ht="12.75" x14ac:dyDescent="0.2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3:17" ht="12.75" x14ac:dyDescent="0.2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3:17" ht="12.75" x14ac:dyDescent="0.2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3:17" ht="12.75" x14ac:dyDescent="0.2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3:17" ht="12.75" x14ac:dyDescent="0.2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3:17" ht="12.75" x14ac:dyDescent="0.2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3:17" ht="12.75" x14ac:dyDescent="0.2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3:17" ht="12.75" x14ac:dyDescent="0.2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3:17" ht="12.75" x14ac:dyDescent="0.2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3:17" ht="12.75" x14ac:dyDescent="0.2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3:17" ht="12.75" x14ac:dyDescent="0.2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3:17" ht="12.75" x14ac:dyDescent="0.2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3:17" ht="12.75" x14ac:dyDescent="0.2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3:17" ht="12.75" x14ac:dyDescent="0.2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3:17" ht="12.75" x14ac:dyDescent="0.2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3:17" ht="12.75" x14ac:dyDescent="0.2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3:17" ht="12.75" x14ac:dyDescent="0.2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3:17" ht="12.75" x14ac:dyDescent="0.2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3:17" ht="12.75" x14ac:dyDescent="0.2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3:17" ht="12.75" x14ac:dyDescent="0.2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3:17" ht="12.75" x14ac:dyDescent="0.2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3:17" ht="12.75" x14ac:dyDescent="0.2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3:17" ht="12.75" x14ac:dyDescent="0.2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3:17" ht="12.75" x14ac:dyDescent="0.2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3:17" ht="12.75" x14ac:dyDescent="0.2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3:17" ht="12.75" x14ac:dyDescent="0.2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3:17" ht="12.75" x14ac:dyDescent="0.2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3:17" ht="12.75" x14ac:dyDescent="0.2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3:17" ht="12.75" x14ac:dyDescent="0.2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3:17" ht="12.75" x14ac:dyDescent="0.2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3:17" ht="12.75" x14ac:dyDescent="0.2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3:17" ht="12.75" x14ac:dyDescent="0.2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3:17" ht="12.75" x14ac:dyDescent="0.2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3:17" ht="12.75" x14ac:dyDescent="0.2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3:17" ht="12.75" x14ac:dyDescent="0.2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3:17" ht="12.75" x14ac:dyDescent="0.2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3:17" ht="12.75" x14ac:dyDescent="0.2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3:17" ht="12.75" x14ac:dyDescent="0.2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3:17" ht="12.75" x14ac:dyDescent="0.2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3:17" ht="12.75" x14ac:dyDescent="0.2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3:17" ht="12.75" x14ac:dyDescent="0.2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3:17" ht="12.75" x14ac:dyDescent="0.2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3:17" ht="12.75" x14ac:dyDescent="0.2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3:17" ht="12.75" x14ac:dyDescent="0.2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3:17" ht="12.75" x14ac:dyDescent="0.2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3:17" ht="12.75" x14ac:dyDescent="0.2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3:17" ht="12.75" x14ac:dyDescent="0.2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3:17" ht="12.75" x14ac:dyDescent="0.2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3:17" ht="12.75" x14ac:dyDescent="0.2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3:17" ht="12.75" x14ac:dyDescent="0.2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3:17" ht="12.75" x14ac:dyDescent="0.2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3:17" ht="12.75" x14ac:dyDescent="0.2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3:17" ht="12.75" x14ac:dyDescent="0.2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3:17" ht="12.75" x14ac:dyDescent="0.2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3:17" ht="12.75" x14ac:dyDescent="0.2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3:17" ht="12.75" x14ac:dyDescent="0.2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3:17" ht="12.75" x14ac:dyDescent="0.2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3:17" ht="12.75" x14ac:dyDescent="0.2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3:17" ht="12.75" x14ac:dyDescent="0.2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3:17" ht="12.75" x14ac:dyDescent="0.2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3:17" ht="12.75" x14ac:dyDescent="0.2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3:17" ht="12.75" x14ac:dyDescent="0.2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3:17" ht="12.75" x14ac:dyDescent="0.2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3:17" ht="12.75" x14ac:dyDescent="0.2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3:17" ht="12.75" x14ac:dyDescent="0.2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3:17" ht="12.75" x14ac:dyDescent="0.2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3:17" ht="12.75" x14ac:dyDescent="0.2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3:17" ht="12.75" x14ac:dyDescent="0.2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3:17" ht="12.75" x14ac:dyDescent="0.2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3:17" ht="12.75" x14ac:dyDescent="0.2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3:17" ht="12.75" x14ac:dyDescent="0.2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3:17" ht="12.75" x14ac:dyDescent="0.2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3:17" ht="12.75" x14ac:dyDescent="0.2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3:17" ht="12.75" x14ac:dyDescent="0.2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3:17" ht="12.75" x14ac:dyDescent="0.2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3:17" ht="12.75" x14ac:dyDescent="0.2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3:17" ht="12.75" x14ac:dyDescent="0.2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3:17" ht="12.75" x14ac:dyDescent="0.2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3:17" ht="12.75" x14ac:dyDescent="0.2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3:17" ht="12.75" x14ac:dyDescent="0.2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3:17" ht="12.75" x14ac:dyDescent="0.2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3:17" ht="12.75" x14ac:dyDescent="0.2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3:17" ht="12.75" x14ac:dyDescent="0.2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3:17" ht="12.75" x14ac:dyDescent="0.2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3:17" ht="12.75" x14ac:dyDescent="0.2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3:17" ht="12.75" x14ac:dyDescent="0.2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3:17" ht="12.75" x14ac:dyDescent="0.2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3:17" ht="12.75" x14ac:dyDescent="0.2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3:17" ht="12.75" x14ac:dyDescent="0.2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3:17" ht="12.75" x14ac:dyDescent="0.2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3:17" ht="12.75" x14ac:dyDescent="0.2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3:17" ht="12.75" x14ac:dyDescent="0.2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3:17" ht="12.75" x14ac:dyDescent="0.2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3:17" ht="12.75" x14ac:dyDescent="0.2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3:17" ht="12.75" x14ac:dyDescent="0.2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3:17" ht="12.75" x14ac:dyDescent="0.2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3:17" ht="12.75" x14ac:dyDescent="0.2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3:17" ht="12.75" x14ac:dyDescent="0.2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3:17" ht="12.75" x14ac:dyDescent="0.2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3:17" ht="12.75" x14ac:dyDescent="0.2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3:17" ht="12.75" x14ac:dyDescent="0.2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3:17" ht="12.75" x14ac:dyDescent="0.2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3:17" ht="12.75" x14ac:dyDescent="0.2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3:17" ht="12.75" x14ac:dyDescent="0.2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3:17" ht="12.75" x14ac:dyDescent="0.2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3:17" ht="12.75" x14ac:dyDescent="0.2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3:17" ht="12.75" x14ac:dyDescent="0.2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3:17" ht="12.75" x14ac:dyDescent="0.2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3:17" ht="12.75" x14ac:dyDescent="0.2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3:17" ht="12.75" x14ac:dyDescent="0.2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3:17" ht="12.75" x14ac:dyDescent="0.2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3:17" ht="12.75" x14ac:dyDescent="0.2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3:17" ht="12.75" x14ac:dyDescent="0.2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3:17" ht="12.75" x14ac:dyDescent="0.2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3:17" ht="12.75" x14ac:dyDescent="0.2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3:17" ht="12.75" x14ac:dyDescent="0.2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3:17" ht="12.75" x14ac:dyDescent="0.2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3:17" ht="12.75" x14ac:dyDescent="0.2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3:17" ht="12.75" x14ac:dyDescent="0.2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3:17" ht="12.75" x14ac:dyDescent="0.2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3:17" ht="12.75" x14ac:dyDescent="0.2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3:17" ht="12.75" x14ac:dyDescent="0.2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3:17" ht="12.75" x14ac:dyDescent="0.2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3:17" ht="12.75" x14ac:dyDescent="0.2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3:17" ht="12.75" x14ac:dyDescent="0.2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3:17" ht="12.75" x14ac:dyDescent="0.2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3:17" ht="12.75" x14ac:dyDescent="0.2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3:17" ht="12.75" x14ac:dyDescent="0.2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3:17" ht="12.75" x14ac:dyDescent="0.2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3:17" ht="12.75" x14ac:dyDescent="0.2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3:17" ht="12.75" x14ac:dyDescent="0.2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3:17" ht="12.75" x14ac:dyDescent="0.2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3:17" ht="12.75" x14ac:dyDescent="0.2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3:17" ht="12.75" x14ac:dyDescent="0.2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3:17" ht="12.75" x14ac:dyDescent="0.2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3:17" ht="12.75" x14ac:dyDescent="0.2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3:17" ht="12.75" x14ac:dyDescent="0.2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3:17" ht="12.75" x14ac:dyDescent="0.2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3:17" ht="12.75" x14ac:dyDescent="0.2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3:17" ht="12.75" x14ac:dyDescent="0.2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851" spans="2:2" ht="12.75" x14ac:dyDescent="0.2">
      <c r="B851"/>
    </row>
    <row r="852" spans="2:2" ht="12.75" x14ac:dyDescent="0.2">
      <c r="B852"/>
    </row>
    <row r="853" spans="2:2" ht="12.75" x14ac:dyDescent="0.2">
      <c r="B853"/>
    </row>
    <row r="854" spans="2:2" ht="12.75" x14ac:dyDescent="0.2">
      <c r="B854"/>
    </row>
    <row r="855" spans="2:2" ht="12.75" x14ac:dyDescent="0.2">
      <c r="B855"/>
    </row>
    <row r="856" spans="2:2" ht="12.75" x14ac:dyDescent="0.2">
      <c r="B856"/>
    </row>
    <row r="857" spans="2:2" ht="12.75" x14ac:dyDescent="0.2">
      <c r="B857"/>
    </row>
    <row r="858" spans="2:2" ht="12.75" x14ac:dyDescent="0.2">
      <c r="B858"/>
    </row>
    <row r="859" spans="2:2" ht="12.75" x14ac:dyDescent="0.2">
      <c r="B859"/>
    </row>
    <row r="860" spans="2:2" ht="12.75" x14ac:dyDescent="0.2">
      <c r="B860"/>
    </row>
    <row r="861" spans="2:2" ht="12.75" x14ac:dyDescent="0.2">
      <c r="B861"/>
    </row>
    <row r="862" spans="2:2" ht="12.75" x14ac:dyDescent="0.2">
      <c r="B862"/>
    </row>
    <row r="863" spans="2:2" ht="12.75" x14ac:dyDescent="0.2">
      <c r="B863"/>
    </row>
    <row r="864" spans="2:2" ht="12.75" x14ac:dyDescent="0.2">
      <c r="B864"/>
    </row>
    <row r="865" spans="2:2" ht="12.75" x14ac:dyDescent="0.2">
      <c r="B865"/>
    </row>
    <row r="866" spans="2:2" ht="12.75" x14ac:dyDescent="0.2">
      <c r="B866"/>
    </row>
    <row r="867" spans="2:2" ht="12.75" x14ac:dyDescent="0.2">
      <c r="B867"/>
    </row>
    <row r="868" spans="2:2" ht="12.75" x14ac:dyDescent="0.2">
      <c r="B868"/>
    </row>
    <row r="869" spans="2:2" ht="12.75" x14ac:dyDescent="0.2">
      <c r="B869"/>
    </row>
    <row r="870" spans="2:2" ht="12.75" x14ac:dyDescent="0.2">
      <c r="B870"/>
    </row>
    <row r="871" spans="2:2" ht="12.75" x14ac:dyDescent="0.2">
      <c r="B871"/>
    </row>
    <row r="872" spans="2:2" ht="12.75" x14ac:dyDescent="0.2">
      <c r="B872"/>
    </row>
    <row r="873" spans="2:2" ht="12.75" x14ac:dyDescent="0.2">
      <c r="B873"/>
    </row>
    <row r="874" spans="2:2" ht="12.75" x14ac:dyDescent="0.2">
      <c r="B874"/>
    </row>
    <row r="875" spans="2:2" ht="12.75" x14ac:dyDescent="0.2">
      <c r="B875"/>
    </row>
    <row r="876" spans="2:2" ht="12.75" x14ac:dyDescent="0.2">
      <c r="B876"/>
    </row>
    <row r="877" spans="2:2" ht="12.75" x14ac:dyDescent="0.2">
      <c r="B877"/>
    </row>
    <row r="878" spans="2:2" ht="12.75" x14ac:dyDescent="0.2">
      <c r="B878"/>
    </row>
    <row r="879" spans="2:2" ht="12.75" x14ac:dyDescent="0.2">
      <c r="B879"/>
    </row>
    <row r="880" spans="2:2" ht="12.75" x14ac:dyDescent="0.2">
      <c r="B880"/>
    </row>
    <row r="881" spans="2:2" ht="12.75" x14ac:dyDescent="0.2">
      <c r="B881"/>
    </row>
    <row r="882" spans="2:2" ht="12.75" x14ac:dyDescent="0.2">
      <c r="B882"/>
    </row>
    <row r="883" spans="2:2" ht="12.75" x14ac:dyDescent="0.2">
      <c r="B883"/>
    </row>
    <row r="884" spans="2:2" ht="12.75" x14ac:dyDescent="0.2">
      <c r="B884"/>
    </row>
    <row r="885" spans="2:2" ht="12.75" x14ac:dyDescent="0.2">
      <c r="B885"/>
    </row>
    <row r="886" spans="2:2" ht="12.75" x14ac:dyDescent="0.2">
      <c r="B886"/>
    </row>
    <row r="887" spans="2:2" ht="12.75" x14ac:dyDescent="0.2">
      <c r="B887"/>
    </row>
    <row r="888" spans="2:2" ht="12.75" x14ac:dyDescent="0.2">
      <c r="B888"/>
    </row>
    <row r="889" spans="2:2" ht="12.75" x14ac:dyDescent="0.2">
      <c r="B889"/>
    </row>
    <row r="890" spans="2:2" ht="12.75" x14ac:dyDescent="0.2">
      <c r="B890"/>
    </row>
    <row r="891" spans="2:2" ht="12.75" x14ac:dyDescent="0.2">
      <c r="B891"/>
    </row>
    <row r="892" spans="2:2" ht="12.75" x14ac:dyDescent="0.2">
      <c r="B892"/>
    </row>
    <row r="893" spans="2:2" ht="12.75" x14ac:dyDescent="0.2">
      <c r="B893"/>
    </row>
    <row r="894" spans="2:2" ht="12.75" x14ac:dyDescent="0.2">
      <c r="B894"/>
    </row>
    <row r="895" spans="2:2" ht="12.75" x14ac:dyDescent="0.2">
      <c r="B895"/>
    </row>
    <row r="896" spans="2:2" ht="12.75" x14ac:dyDescent="0.2">
      <c r="B896"/>
    </row>
    <row r="897" spans="2:2" ht="12.75" x14ac:dyDescent="0.2">
      <c r="B897"/>
    </row>
    <row r="898" spans="2:2" ht="12.75" x14ac:dyDescent="0.2">
      <c r="B898"/>
    </row>
    <row r="899" spans="2:2" ht="12.75" x14ac:dyDescent="0.2">
      <c r="B899"/>
    </row>
    <row r="900" spans="2:2" ht="12.75" x14ac:dyDescent="0.2">
      <c r="B900"/>
    </row>
    <row r="901" spans="2:2" ht="12.75" x14ac:dyDescent="0.2">
      <c r="B901"/>
    </row>
    <row r="902" spans="2:2" ht="12.75" x14ac:dyDescent="0.2">
      <c r="B902"/>
    </row>
    <row r="903" spans="2:2" ht="12.75" x14ac:dyDescent="0.2">
      <c r="B903"/>
    </row>
    <row r="904" spans="2:2" ht="12.75" x14ac:dyDescent="0.2">
      <c r="B904"/>
    </row>
    <row r="905" spans="2:2" ht="12.75" x14ac:dyDescent="0.2">
      <c r="B905"/>
    </row>
    <row r="906" spans="2:2" ht="12.75" x14ac:dyDescent="0.2">
      <c r="B906"/>
    </row>
    <row r="907" spans="2:2" ht="12.75" x14ac:dyDescent="0.2">
      <c r="B907"/>
    </row>
    <row r="908" spans="2:2" ht="12.75" x14ac:dyDescent="0.2">
      <c r="B908"/>
    </row>
    <row r="909" spans="2:2" ht="12.75" x14ac:dyDescent="0.2">
      <c r="B909"/>
    </row>
    <row r="910" spans="2:2" ht="12.75" x14ac:dyDescent="0.2">
      <c r="B910"/>
    </row>
    <row r="911" spans="2:2" ht="12.75" x14ac:dyDescent="0.2">
      <c r="B911"/>
    </row>
    <row r="912" spans="2:2" ht="12.75" x14ac:dyDescent="0.2">
      <c r="B912"/>
    </row>
    <row r="913" spans="2:2" ht="12.75" x14ac:dyDescent="0.2">
      <c r="B913"/>
    </row>
    <row r="914" spans="2:2" ht="12.75" x14ac:dyDescent="0.2">
      <c r="B914"/>
    </row>
    <row r="915" spans="2:2" ht="12.75" x14ac:dyDescent="0.2">
      <c r="B915"/>
    </row>
    <row r="916" spans="2:2" ht="12.75" x14ac:dyDescent="0.2">
      <c r="B916"/>
    </row>
    <row r="917" spans="2:2" ht="12.75" x14ac:dyDescent="0.2">
      <c r="B917"/>
    </row>
    <row r="918" spans="2:2" ht="12.75" x14ac:dyDescent="0.2">
      <c r="B918"/>
    </row>
    <row r="919" spans="2:2" ht="12.75" x14ac:dyDescent="0.2">
      <c r="B919"/>
    </row>
    <row r="920" spans="2:2" ht="12.75" x14ac:dyDescent="0.2">
      <c r="B920"/>
    </row>
    <row r="921" spans="2:2" ht="12.75" x14ac:dyDescent="0.2">
      <c r="B921"/>
    </row>
    <row r="922" spans="2:2" ht="12.75" x14ac:dyDescent="0.2">
      <c r="B922"/>
    </row>
    <row r="923" spans="2:2" ht="12.75" x14ac:dyDescent="0.2">
      <c r="B923"/>
    </row>
    <row r="924" spans="2:2" ht="12.75" x14ac:dyDescent="0.2">
      <c r="B924"/>
    </row>
    <row r="925" spans="2:2" ht="12.75" x14ac:dyDescent="0.2">
      <c r="B925"/>
    </row>
    <row r="926" spans="2:2" ht="12.75" x14ac:dyDescent="0.2">
      <c r="B926"/>
    </row>
    <row r="927" spans="2:2" ht="12.75" x14ac:dyDescent="0.2">
      <c r="B927"/>
    </row>
    <row r="928" spans="2:2" ht="12.75" x14ac:dyDescent="0.2">
      <c r="B928"/>
    </row>
    <row r="929" spans="2:2" ht="12.75" x14ac:dyDescent="0.2">
      <c r="B929"/>
    </row>
    <row r="930" spans="2:2" ht="12.75" x14ac:dyDescent="0.2">
      <c r="B930"/>
    </row>
    <row r="931" spans="2:2" ht="12.75" x14ac:dyDescent="0.2">
      <c r="B931"/>
    </row>
    <row r="932" spans="2:2" ht="12.75" x14ac:dyDescent="0.2">
      <c r="B932"/>
    </row>
    <row r="933" spans="2:2" ht="12.75" x14ac:dyDescent="0.2">
      <c r="B933"/>
    </row>
    <row r="934" spans="2:2" ht="12.75" x14ac:dyDescent="0.2">
      <c r="B934"/>
    </row>
    <row r="935" spans="2:2" ht="12.75" x14ac:dyDescent="0.2">
      <c r="B935"/>
    </row>
    <row r="936" spans="2:2" ht="12.75" x14ac:dyDescent="0.2">
      <c r="B936"/>
    </row>
    <row r="937" spans="2:2" ht="12.75" x14ac:dyDescent="0.2">
      <c r="B937"/>
    </row>
    <row r="938" spans="2:2" ht="12.75" x14ac:dyDescent="0.2">
      <c r="B938"/>
    </row>
    <row r="939" spans="2:2" ht="12.75" x14ac:dyDescent="0.2">
      <c r="B939"/>
    </row>
    <row r="940" spans="2:2" ht="12.75" x14ac:dyDescent="0.2">
      <c r="B940"/>
    </row>
    <row r="941" spans="2:2" ht="12.75" x14ac:dyDescent="0.2">
      <c r="B941"/>
    </row>
    <row r="942" spans="2:2" ht="12.75" x14ac:dyDescent="0.2">
      <c r="B942"/>
    </row>
    <row r="943" spans="2:2" ht="12.75" x14ac:dyDescent="0.2">
      <c r="B943"/>
    </row>
    <row r="944" spans="2:2" ht="12.75" x14ac:dyDescent="0.2">
      <c r="B944"/>
    </row>
    <row r="945" spans="2:2" ht="12.75" x14ac:dyDescent="0.2">
      <c r="B945"/>
    </row>
    <row r="946" spans="2:2" ht="12.75" x14ac:dyDescent="0.2">
      <c r="B946"/>
    </row>
    <row r="947" spans="2:2" ht="12.75" x14ac:dyDescent="0.2">
      <c r="B947"/>
    </row>
    <row r="948" spans="2:2" ht="12.75" x14ac:dyDescent="0.2">
      <c r="B948"/>
    </row>
    <row r="949" spans="2:2" ht="12.75" x14ac:dyDescent="0.2">
      <c r="B949"/>
    </row>
    <row r="950" spans="2:2" ht="12.75" x14ac:dyDescent="0.2">
      <c r="B950"/>
    </row>
    <row r="951" spans="2:2" ht="12.75" x14ac:dyDescent="0.2">
      <c r="B951"/>
    </row>
    <row r="952" spans="2:2" ht="12.75" x14ac:dyDescent="0.2">
      <c r="B952"/>
    </row>
    <row r="953" spans="2:2" ht="12.75" x14ac:dyDescent="0.2">
      <c r="B953"/>
    </row>
    <row r="954" spans="2:2" ht="12.75" x14ac:dyDescent="0.2">
      <c r="B954"/>
    </row>
    <row r="955" spans="2:2" ht="12.75" x14ac:dyDescent="0.2">
      <c r="B955"/>
    </row>
    <row r="956" spans="2:2" ht="12.75" x14ac:dyDescent="0.2">
      <c r="B956"/>
    </row>
    <row r="957" spans="2:2" ht="12.75" x14ac:dyDescent="0.2">
      <c r="B957"/>
    </row>
    <row r="958" spans="2:2" ht="12.75" x14ac:dyDescent="0.2">
      <c r="B958"/>
    </row>
    <row r="959" spans="2:2" ht="12.75" x14ac:dyDescent="0.2">
      <c r="B959"/>
    </row>
    <row r="960" spans="2:2" ht="12.75" x14ac:dyDescent="0.2">
      <c r="B960"/>
    </row>
    <row r="961" spans="2:2" ht="12.75" x14ac:dyDescent="0.2">
      <c r="B961"/>
    </row>
    <row r="962" spans="2:2" ht="12.75" x14ac:dyDescent="0.2">
      <c r="B962"/>
    </row>
    <row r="963" spans="2:2" ht="12.75" x14ac:dyDescent="0.2">
      <c r="B963"/>
    </row>
    <row r="964" spans="2:2" ht="12.75" x14ac:dyDescent="0.2">
      <c r="B964"/>
    </row>
    <row r="965" spans="2:2" ht="12.75" x14ac:dyDescent="0.2">
      <c r="B965"/>
    </row>
    <row r="966" spans="2:2" ht="12.75" x14ac:dyDescent="0.2">
      <c r="B966"/>
    </row>
    <row r="967" spans="2:2" ht="12.75" x14ac:dyDescent="0.2">
      <c r="B967"/>
    </row>
    <row r="968" spans="2:2" ht="12.75" x14ac:dyDescent="0.2">
      <c r="B968"/>
    </row>
    <row r="969" spans="2:2" ht="12.75" x14ac:dyDescent="0.2">
      <c r="B969"/>
    </row>
    <row r="970" spans="2:2" ht="12.75" x14ac:dyDescent="0.2">
      <c r="B970"/>
    </row>
    <row r="971" spans="2:2" ht="12.75" x14ac:dyDescent="0.2">
      <c r="B971"/>
    </row>
    <row r="972" spans="2:2" ht="12.75" x14ac:dyDescent="0.2">
      <c r="B972"/>
    </row>
    <row r="973" spans="2:2" ht="12.75" x14ac:dyDescent="0.2">
      <c r="B973"/>
    </row>
    <row r="974" spans="2:2" ht="12.75" x14ac:dyDescent="0.2">
      <c r="B974"/>
    </row>
    <row r="975" spans="2:2" ht="12.75" x14ac:dyDescent="0.2">
      <c r="B975"/>
    </row>
    <row r="976" spans="2:2" ht="12.75" x14ac:dyDescent="0.2">
      <c r="B976"/>
    </row>
    <row r="977" spans="2:2" ht="12.75" x14ac:dyDescent="0.2">
      <c r="B977"/>
    </row>
    <row r="978" spans="2:2" ht="12.75" x14ac:dyDescent="0.2">
      <c r="B978"/>
    </row>
    <row r="979" spans="2:2" ht="12.75" x14ac:dyDescent="0.2">
      <c r="B979"/>
    </row>
    <row r="980" spans="2:2" ht="12.75" x14ac:dyDescent="0.2">
      <c r="B980"/>
    </row>
    <row r="981" spans="2:2" ht="12.75" x14ac:dyDescent="0.2">
      <c r="B981"/>
    </row>
    <row r="982" spans="2:2" ht="12.75" x14ac:dyDescent="0.2">
      <c r="B982"/>
    </row>
    <row r="983" spans="2:2" ht="12.75" x14ac:dyDescent="0.2">
      <c r="B983"/>
    </row>
    <row r="984" spans="2:2" ht="12.75" x14ac:dyDescent="0.2">
      <c r="B984"/>
    </row>
    <row r="985" spans="2:2" ht="12.75" x14ac:dyDescent="0.2">
      <c r="B985"/>
    </row>
    <row r="986" spans="2:2" ht="12.75" x14ac:dyDescent="0.2">
      <c r="B986"/>
    </row>
    <row r="987" spans="2:2" ht="12.75" x14ac:dyDescent="0.2">
      <c r="B987"/>
    </row>
    <row r="988" spans="2:2" ht="12.75" x14ac:dyDescent="0.2">
      <c r="B988"/>
    </row>
    <row r="989" spans="2:2" ht="12.75" x14ac:dyDescent="0.2">
      <c r="B989"/>
    </row>
    <row r="990" spans="2:2" ht="12.75" x14ac:dyDescent="0.2">
      <c r="B990"/>
    </row>
    <row r="991" spans="2:2" ht="12.75" x14ac:dyDescent="0.2">
      <c r="B991"/>
    </row>
    <row r="992" spans="2:2" ht="12.75" x14ac:dyDescent="0.2">
      <c r="B992"/>
    </row>
    <row r="993" spans="2:2" ht="12.75" x14ac:dyDescent="0.2">
      <c r="B993"/>
    </row>
    <row r="994" spans="2:2" ht="12.75" x14ac:dyDescent="0.2">
      <c r="B994"/>
    </row>
    <row r="995" spans="2:2" ht="12.75" x14ac:dyDescent="0.2">
      <c r="B995"/>
    </row>
    <row r="996" spans="2:2" ht="12.75" x14ac:dyDescent="0.2">
      <c r="B996"/>
    </row>
    <row r="997" spans="2:2" ht="12.75" x14ac:dyDescent="0.2">
      <c r="B997"/>
    </row>
    <row r="998" spans="2:2" ht="12.75" x14ac:dyDescent="0.2">
      <c r="B998"/>
    </row>
    <row r="999" spans="2:2" ht="12.75" x14ac:dyDescent="0.2">
      <c r="B999"/>
    </row>
    <row r="1000" spans="2:2" ht="12.75" x14ac:dyDescent="0.2">
      <c r="B1000"/>
    </row>
    <row r="1001" spans="2:2" ht="12.75" x14ac:dyDescent="0.2">
      <c r="B1001"/>
    </row>
    <row r="1002" spans="2:2" ht="12.75" x14ac:dyDescent="0.2">
      <c r="B1002"/>
    </row>
    <row r="1003" spans="2:2" ht="12.75" x14ac:dyDescent="0.2">
      <c r="B1003"/>
    </row>
    <row r="1004" spans="2:2" ht="12.75" x14ac:dyDescent="0.2">
      <c r="B1004"/>
    </row>
    <row r="1005" spans="2:2" ht="12.75" x14ac:dyDescent="0.2">
      <c r="B1005"/>
    </row>
    <row r="1006" spans="2:2" ht="12.75" x14ac:dyDescent="0.2">
      <c r="B1006"/>
    </row>
    <row r="1007" spans="2:2" ht="12.75" x14ac:dyDescent="0.2">
      <c r="B1007"/>
    </row>
    <row r="1008" spans="2:2" ht="12.75" x14ac:dyDescent="0.2">
      <c r="B1008"/>
    </row>
    <row r="1009" spans="2:2" ht="12.75" x14ac:dyDescent="0.2">
      <c r="B1009"/>
    </row>
    <row r="1010" spans="2:2" ht="12.75" x14ac:dyDescent="0.2">
      <c r="B1010"/>
    </row>
    <row r="1011" spans="2:2" ht="12.75" x14ac:dyDescent="0.2">
      <c r="B1011"/>
    </row>
    <row r="1012" spans="2:2" ht="12.75" x14ac:dyDescent="0.2">
      <c r="B1012"/>
    </row>
    <row r="1013" spans="2:2" ht="12.75" x14ac:dyDescent="0.2">
      <c r="B1013"/>
    </row>
    <row r="1014" spans="2:2" ht="12.75" x14ac:dyDescent="0.2">
      <c r="B1014"/>
    </row>
    <row r="1015" spans="2:2" ht="12.75" x14ac:dyDescent="0.2">
      <c r="B1015"/>
    </row>
    <row r="1016" spans="2:2" ht="12.75" x14ac:dyDescent="0.2">
      <c r="B1016"/>
    </row>
    <row r="1017" spans="2:2" ht="12.75" x14ac:dyDescent="0.2">
      <c r="B1017"/>
    </row>
    <row r="1018" spans="2:2" ht="12.75" x14ac:dyDescent="0.2">
      <c r="B1018"/>
    </row>
    <row r="1019" spans="2:2" ht="12.75" x14ac:dyDescent="0.2">
      <c r="B1019"/>
    </row>
    <row r="1020" spans="2:2" ht="12.75" x14ac:dyDescent="0.2">
      <c r="B1020"/>
    </row>
    <row r="1021" spans="2:2" ht="12.75" x14ac:dyDescent="0.2">
      <c r="B1021"/>
    </row>
    <row r="1022" spans="2:2" ht="12.75" x14ac:dyDescent="0.2">
      <c r="B1022"/>
    </row>
    <row r="1023" spans="2:2" ht="12.75" x14ac:dyDescent="0.2">
      <c r="B1023"/>
    </row>
    <row r="1024" spans="2:2" ht="12.75" x14ac:dyDescent="0.2">
      <c r="B1024"/>
    </row>
    <row r="1025" spans="2:2" ht="12.75" x14ac:dyDescent="0.2">
      <c r="B1025"/>
    </row>
    <row r="1026" spans="2:2" ht="12.75" x14ac:dyDescent="0.2">
      <c r="B1026"/>
    </row>
    <row r="1027" spans="2:2" ht="12.75" x14ac:dyDescent="0.2">
      <c r="B1027"/>
    </row>
    <row r="1028" spans="2:2" ht="12.75" x14ac:dyDescent="0.2">
      <c r="B1028"/>
    </row>
    <row r="1029" spans="2:2" ht="12.75" x14ac:dyDescent="0.2">
      <c r="B1029"/>
    </row>
    <row r="1030" spans="2:2" ht="12.75" x14ac:dyDescent="0.2">
      <c r="B1030"/>
    </row>
    <row r="1031" spans="2:2" ht="12.75" x14ac:dyDescent="0.2">
      <c r="B1031"/>
    </row>
    <row r="1032" spans="2:2" ht="12.75" x14ac:dyDescent="0.2">
      <c r="B1032"/>
    </row>
    <row r="1033" spans="2:2" ht="12.75" x14ac:dyDescent="0.2">
      <c r="B1033"/>
    </row>
    <row r="1034" spans="2:2" ht="12.75" x14ac:dyDescent="0.2">
      <c r="B1034"/>
    </row>
    <row r="1035" spans="2:2" ht="12.75" x14ac:dyDescent="0.2">
      <c r="B1035"/>
    </row>
    <row r="1036" spans="2:2" ht="12.75" x14ac:dyDescent="0.2">
      <c r="B1036"/>
    </row>
    <row r="1037" spans="2:2" ht="12.75" x14ac:dyDescent="0.2">
      <c r="B1037"/>
    </row>
    <row r="1038" spans="2:2" ht="12.75" x14ac:dyDescent="0.2">
      <c r="B1038"/>
    </row>
    <row r="1039" spans="2:2" ht="12.75" x14ac:dyDescent="0.2">
      <c r="B1039"/>
    </row>
    <row r="1040" spans="2:2" ht="12.75" x14ac:dyDescent="0.2">
      <c r="B1040"/>
    </row>
    <row r="1041" spans="2:2" ht="12.75" x14ac:dyDescent="0.2">
      <c r="B1041"/>
    </row>
    <row r="1042" spans="2:2" ht="12.75" x14ac:dyDescent="0.2">
      <c r="B1042"/>
    </row>
    <row r="1043" spans="2:2" ht="12.75" x14ac:dyDescent="0.2">
      <c r="B1043"/>
    </row>
    <row r="1044" spans="2:2" ht="12.75" x14ac:dyDescent="0.2">
      <c r="B1044"/>
    </row>
    <row r="1045" spans="2:2" ht="12.75" x14ac:dyDescent="0.2">
      <c r="B1045"/>
    </row>
    <row r="1046" spans="2:2" ht="12.75" x14ac:dyDescent="0.2">
      <c r="B1046"/>
    </row>
    <row r="1047" spans="2:2" ht="12.75" x14ac:dyDescent="0.2">
      <c r="B1047"/>
    </row>
    <row r="1048" spans="2:2" ht="12.75" x14ac:dyDescent="0.2">
      <c r="B1048"/>
    </row>
    <row r="1049" spans="2:2" ht="12.75" x14ac:dyDescent="0.2">
      <c r="B1049"/>
    </row>
    <row r="1050" spans="2:2" ht="12.75" x14ac:dyDescent="0.2">
      <c r="B1050"/>
    </row>
    <row r="1051" spans="2:2" ht="12.75" x14ac:dyDescent="0.2">
      <c r="B1051"/>
    </row>
    <row r="1052" spans="2:2" ht="12.75" x14ac:dyDescent="0.2">
      <c r="B1052"/>
    </row>
    <row r="1053" spans="2:2" ht="12.75" x14ac:dyDescent="0.2">
      <c r="B1053"/>
    </row>
    <row r="1054" spans="2:2" ht="12.75" x14ac:dyDescent="0.2">
      <c r="B1054"/>
    </row>
    <row r="1055" spans="2:2" ht="12.75" x14ac:dyDescent="0.2">
      <c r="B1055"/>
    </row>
    <row r="1056" spans="2:2" ht="12.75" x14ac:dyDescent="0.2">
      <c r="B1056"/>
    </row>
    <row r="1057" spans="2:2" ht="12.75" x14ac:dyDescent="0.2">
      <c r="B1057"/>
    </row>
    <row r="1058" spans="2:2" ht="12.75" x14ac:dyDescent="0.2">
      <c r="B1058"/>
    </row>
    <row r="1059" spans="2:2" ht="12.75" x14ac:dyDescent="0.2">
      <c r="B1059"/>
    </row>
    <row r="1060" spans="2:2" ht="12.75" x14ac:dyDescent="0.2">
      <c r="B1060"/>
    </row>
    <row r="1061" spans="2:2" ht="12.75" x14ac:dyDescent="0.2">
      <c r="B1061"/>
    </row>
    <row r="1062" spans="2:2" ht="12.75" x14ac:dyDescent="0.2">
      <c r="B1062"/>
    </row>
    <row r="1063" spans="2:2" ht="12.75" x14ac:dyDescent="0.2">
      <c r="B1063"/>
    </row>
    <row r="1064" spans="2:2" ht="12.75" x14ac:dyDescent="0.2">
      <c r="B1064"/>
    </row>
    <row r="1065" spans="2:2" ht="12.75" x14ac:dyDescent="0.2">
      <c r="B1065"/>
    </row>
    <row r="1066" spans="2:2" ht="12.75" x14ac:dyDescent="0.2">
      <c r="B1066"/>
    </row>
    <row r="1067" spans="2:2" ht="12.75" x14ac:dyDescent="0.2">
      <c r="B1067"/>
    </row>
    <row r="1068" spans="2:2" ht="12.75" x14ac:dyDescent="0.2">
      <c r="B1068"/>
    </row>
    <row r="1069" spans="2:2" ht="12.75" x14ac:dyDescent="0.2">
      <c r="B1069"/>
    </row>
    <row r="1070" spans="2:2" ht="12.75" x14ac:dyDescent="0.2">
      <c r="B1070"/>
    </row>
    <row r="1071" spans="2:2" ht="12.75" x14ac:dyDescent="0.2">
      <c r="B1071"/>
    </row>
    <row r="1072" spans="2:2" ht="12.75" x14ac:dyDescent="0.2">
      <c r="B1072"/>
    </row>
    <row r="1073" spans="2:2" ht="12.75" x14ac:dyDescent="0.2">
      <c r="B1073"/>
    </row>
    <row r="1074" spans="2:2" ht="12.75" x14ac:dyDescent="0.2">
      <c r="B1074"/>
    </row>
    <row r="1075" spans="2:2" ht="12.75" x14ac:dyDescent="0.2">
      <c r="B1075"/>
    </row>
    <row r="1076" spans="2:2" ht="12.75" x14ac:dyDescent="0.2">
      <c r="B1076"/>
    </row>
    <row r="1077" spans="2:2" ht="12.75" x14ac:dyDescent="0.2">
      <c r="B1077"/>
    </row>
    <row r="1078" spans="2:2" ht="12.75" x14ac:dyDescent="0.2">
      <c r="B1078"/>
    </row>
    <row r="1079" spans="2:2" ht="12.75" x14ac:dyDescent="0.2">
      <c r="B1079"/>
    </row>
    <row r="1080" spans="2:2" ht="12.75" x14ac:dyDescent="0.2">
      <c r="B1080"/>
    </row>
    <row r="1081" spans="2:2" ht="12.75" x14ac:dyDescent="0.2">
      <c r="B1081"/>
    </row>
    <row r="1082" spans="2:2" ht="12.75" x14ac:dyDescent="0.2">
      <c r="B1082"/>
    </row>
    <row r="1083" spans="2:2" ht="12.75" x14ac:dyDescent="0.2">
      <c r="B1083"/>
    </row>
    <row r="1084" spans="2:2" ht="12.75" x14ac:dyDescent="0.2">
      <c r="B1084"/>
    </row>
    <row r="1085" spans="2:2" ht="12.75" x14ac:dyDescent="0.2">
      <c r="B1085"/>
    </row>
    <row r="1086" spans="2:2" ht="12.75" x14ac:dyDescent="0.2">
      <c r="B1086"/>
    </row>
    <row r="1087" spans="2:2" ht="12.75" x14ac:dyDescent="0.2">
      <c r="B1087"/>
    </row>
    <row r="1088" spans="2:2" ht="12.75" x14ac:dyDescent="0.2">
      <c r="B1088"/>
    </row>
    <row r="1089" spans="2:2" ht="12.75" x14ac:dyDescent="0.2">
      <c r="B1089"/>
    </row>
    <row r="1090" spans="2:2" ht="12.75" x14ac:dyDescent="0.2">
      <c r="B1090"/>
    </row>
    <row r="1091" spans="2:2" ht="12.75" x14ac:dyDescent="0.2">
      <c r="B1091"/>
    </row>
    <row r="1092" spans="2:2" ht="12.75" x14ac:dyDescent="0.2">
      <c r="B1092"/>
    </row>
    <row r="1093" spans="2:2" ht="12.75" x14ac:dyDescent="0.2">
      <c r="B1093"/>
    </row>
    <row r="1094" spans="2:2" ht="12.75" x14ac:dyDescent="0.2">
      <c r="B1094"/>
    </row>
    <row r="1095" spans="2:2" ht="12.75" x14ac:dyDescent="0.2">
      <c r="B1095"/>
    </row>
    <row r="1096" spans="2:2" ht="12.75" x14ac:dyDescent="0.2">
      <c r="B1096"/>
    </row>
    <row r="1097" spans="2:2" ht="12.75" x14ac:dyDescent="0.2">
      <c r="B1097"/>
    </row>
    <row r="1098" spans="2:2" ht="12.75" x14ac:dyDescent="0.2">
      <c r="B1098"/>
    </row>
    <row r="1099" spans="2:2" ht="12.75" x14ac:dyDescent="0.2">
      <c r="B1099"/>
    </row>
    <row r="1100" spans="2:2" ht="12.75" x14ac:dyDescent="0.2">
      <c r="B1100"/>
    </row>
    <row r="1101" spans="2:2" ht="12.75" x14ac:dyDescent="0.2">
      <c r="B1101"/>
    </row>
    <row r="1102" spans="2:2" ht="12.75" x14ac:dyDescent="0.2">
      <c r="B1102"/>
    </row>
    <row r="1103" spans="2:2" ht="12.75" x14ac:dyDescent="0.2">
      <c r="B1103"/>
    </row>
    <row r="1104" spans="2:2" ht="12.75" x14ac:dyDescent="0.2">
      <c r="B1104"/>
    </row>
    <row r="1105" spans="2:2" ht="12.75" x14ac:dyDescent="0.2">
      <c r="B1105"/>
    </row>
    <row r="1106" spans="2:2" ht="12.75" x14ac:dyDescent="0.2">
      <c r="B1106"/>
    </row>
    <row r="1107" spans="2:2" ht="12.75" x14ac:dyDescent="0.2">
      <c r="B1107"/>
    </row>
    <row r="1108" spans="2:2" ht="12.75" x14ac:dyDescent="0.2">
      <c r="B1108"/>
    </row>
    <row r="1109" spans="2:2" ht="12.75" x14ac:dyDescent="0.2">
      <c r="B1109"/>
    </row>
    <row r="1110" spans="2:2" ht="12.75" x14ac:dyDescent="0.2">
      <c r="B1110"/>
    </row>
    <row r="1111" spans="2:2" ht="12.75" x14ac:dyDescent="0.2">
      <c r="B1111"/>
    </row>
    <row r="1112" spans="2:2" ht="12.75" x14ac:dyDescent="0.2">
      <c r="B1112"/>
    </row>
    <row r="1113" spans="2:2" ht="12.75" x14ac:dyDescent="0.2">
      <c r="B1113"/>
    </row>
    <row r="1114" spans="2:2" ht="12.75" x14ac:dyDescent="0.2">
      <c r="B1114"/>
    </row>
    <row r="1115" spans="2:2" ht="12.75" x14ac:dyDescent="0.2">
      <c r="B1115"/>
    </row>
    <row r="1116" spans="2:2" ht="12.75" x14ac:dyDescent="0.2">
      <c r="B1116"/>
    </row>
    <row r="1117" spans="2:2" ht="12.75" x14ac:dyDescent="0.2">
      <c r="B1117"/>
    </row>
    <row r="1118" spans="2:2" ht="12.75" x14ac:dyDescent="0.2">
      <c r="B1118"/>
    </row>
    <row r="1119" spans="2:2" ht="12.75" x14ac:dyDescent="0.2">
      <c r="B1119"/>
    </row>
    <row r="1120" spans="2:2" ht="12.75" x14ac:dyDescent="0.2">
      <c r="B1120"/>
    </row>
    <row r="1121" spans="2:2" ht="12.75" x14ac:dyDescent="0.2">
      <c r="B1121"/>
    </row>
    <row r="1122" spans="2:2" ht="12.75" x14ac:dyDescent="0.2">
      <c r="B1122"/>
    </row>
    <row r="1123" spans="2:2" ht="12.75" x14ac:dyDescent="0.2">
      <c r="B1123"/>
    </row>
    <row r="1124" spans="2:2" ht="12.75" x14ac:dyDescent="0.2">
      <c r="B1124"/>
    </row>
    <row r="1125" spans="2:2" ht="12.75" x14ac:dyDescent="0.2">
      <c r="B1125"/>
    </row>
    <row r="1126" spans="2:2" ht="12.75" x14ac:dyDescent="0.2">
      <c r="B1126"/>
    </row>
    <row r="1127" spans="2:2" ht="12.75" x14ac:dyDescent="0.2">
      <c r="B1127"/>
    </row>
    <row r="1128" spans="2:2" ht="12.75" x14ac:dyDescent="0.2">
      <c r="B1128"/>
    </row>
    <row r="1129" spans="2:2" ht="12.75" x14ac:dyDescent="0.2">
      <c r="B1129"/>
    </row>
    <row r="1130" spans="2:2" ht="12.75" x14ac:dyDescent="0.2">
      <c r="B1130"/>
    </row>
    <row r="1131" spans="2:2" ht="12.75" x14ac:dyDescent="0.2">
      <c r="B1131"/>
    </row>
    <row r="1132" spans="2:2" ht="12.75" x14ac:dyDescent="0.2">
      <c r="B1132"/>
    </row>
    <row r="1133" spans="2:2" ht="12.75" x14ac:dyDescent="0.2">
      <c r="B1133"/>
    </row>
    <row r="1134" spans="2:2" ht="12.75" x14ac:dyDescent="0.2">
      <c r="B1134"/>
    </row>
    <row r="1135" spans="2:2" ht="12.75" x14ac:dyDescent="0.2">
      <c r="B1135"/>
    </row>
    <row r="1136" spans="2:2" ht="12.75" x14ac:dyDescent="0.2">
      <c r="B1136"/>
    </row>
    <row r="1137" spans="2:2" ht="12.75" x14ac:dyDescent="0.2">
      <c r="B1137"/>
    </row>
    <row r="1138" spans="2:2" ht="12.75" x14ac:dyDescent="0.2">
      <c r="B1138"/>
    </row>
    <row r="1139" spans="2:2" ht="12.75" x14ac:dyDescent="0.2">
      <c r="B1139"/>
    </row>
    <row r="1140" spans="2:2" ht="12.75" x14ac:dyDescent="0.2">
      <c r="B1140"/>
    </row>
    <row r="1141" spans="2:2" ht="12.75" x14ac:dyDescent="0.2">
      <c r="B1141"/>
    </row>
    <row r="1142" spans="2:2" ht="12.75" x14ac:dyDescent="0.2">
      <c r="B1142"/>
    </row>
    <row r="1143" spans="2:2" ht="12.75" x14ac:dyDescent="0.2">
      <c r="B1143"/>
    </row>
    <row r="1144" spans="2:2" ht="12.75" x14ac:dyDescent="0.2">
      <c r="B1144"/>
    </row>
    <row r="1145" spans="2:2" ht="12.75" x14ac:dyDescent="0.2">
      <c r="B1145"/>
    </row>
    <row r="1146" spans="2:2" ht="12.75" x14ac:dyDescent="0.2">
      <c r="B1146"/>
    </row>
    <row r="1147" spans="2:2" ht="12.75" x14ac:dyDescent="0.2">
      <c r="B1147"/>
    </row>
    <row r="1148" spans="2:2" ht="12.75" x14ac:dyDescent="0.2">
      <c r="B1148"/>
    </row>
    <row r="1149" spans="2:2" ht="12.75" x14ac:dyDescent="0.2">
      <c r="B1149"/>
    </row>
    <row r="1150" spans="2:2" ht="12.75" x14ac:dyDescent="0.2">
      <c r="B1150"/>
    </row>
    <row r="1151" spans="2:2" ht="12.75" x14ac:dyDescent="0.2">
      <c r="B1151"/>
    </row>
    <row r="1152" spans="2:2" ht="12.75" x14ac:dyDescent="0.2">
      <c r="B1152"/>
    </row>
    <row r="1153" spans="2:2" ht="12.75" x14ac:dyDescent="0.2">
      <c r="B1153"/>
    </row>
    <row r="1154" spans="2:2" ht="12.75" x14ac:dyDescent="0.2">
      <c r="B1154"/>
    </row>
    <row r="1155" spans="2:2" ht="12.75" x14ac:dyDescent="0.2">
      <c r="B1155"/>
    </row>
    <row r="1156" spans="2:2" ht="12.75" x14ac:dyDescent="0.2">
      <c r="B1156"/>
    </row>
    <row r="1157" spans="2:2" ht="12.75" x14ac:dyDescent="0.2">
      <c r="B1157"/>
    </row>
    <row r="1158" spans="2:2" ht="12.75" x14ac:dyDescent="0.2">
      <c r="B1158"/>
    </row>
    <row r="1159" spans="2:2" ht="12.75" x14ac:dyDescent="0.2">
      <c r="B1159"/>
    </row>
    <row r="1160" spans="2:2" ht="12.75" x14ac:dyDescent="0.2">
      <c r="B1160"/>
    </row>
    <row r="1161" spans="2:2" ht="12.75" x14ac:dyDescent="0.2">
      <c r="B1161"/>
    </row>
    <row r="1162" spans="2:2" ht="12.75" x14ac:dyDescent="0.2">
      <c r="B1162"/>
    </row>
    <row r="1163" spans="2:2" ht="12.75" x14ac:dyDescent="0.2">
      <c r="B1163"/>
    </row>
    <row r="1164" spans="2:2" ht="12.75" x14ac:dyDescent="0.2">
      <c r="B1164"/>
    </row>
    <row r="1165" spans="2:2" ht="12.75" x14ac:dyDescent="0.2">
      <c r="B1165"/>
    </row>
    <row r="1166" spans="2:2" ht="12.75" x14ac:dyDescent="0.2">
      <c r="B1166"/>
    </row>
    <row r="1167" spans="2:2" ht="12.75" x14ac:dyDescent="0.2">
      <c r="B1167"/>
    </row>
    <row r="1168" spans="2:2" ht="12.75" x14ac:dyDescent="0.2">
      <c r="B1168"/>
    </row>
    <row r="1169" spans="2:2" ht="12.75" x14ac:dyDescent="0.2">
      <c r="B1169"/>
    </row>
    <row r="1170" spans="2:2" ht="12.75" x14ac:dyDescent="0.2">
      <c r="B1170"/>
    </row>
    <row r="1171" spans="2:2" ht="12.75" x14ac:dyDescent="0.2">
      <c r="B1171"/>
    </row>
    <row r="1172" spans="2:2" ht="12.75" x14ac:dyDescent="0.2">
      <c r="B1172"/>
    </row>
    <row r="1173" spans="2:2" ht="12.75" x14ac:dyDescent="0.2">
      <c r="B1173"/>
    </row>
    <row r="1174" spans="2:2" ht="12.75" x14ac:dyDescent="0.2">
      <c r="B1174"/>
    </row>
    <row r="1175" spans="2:2" ht="12.75" x14ac:dyDescent="0.2">
      <c r="B1175"/>
    </row>
    <row r="1176" spans="2:2" ht="12.75" x14ac:dyDescent="0.2">
      <c r="B1176"/>
    </row>
    <row r="1177" spans="2:2" ht="12.75" x14ac:dyDescent="0.2">
      <c r="B1177"/>
    </row>
    <row r="1178" spans="2:2" ht="12.75" x14ac:dyDescent="0.2">
      <c r="B1178"/>
    </row>
    <row r="1179" spans="2:2" ht="12.75" x14ac:dyDescent="0.2">
      <c r="B1179"/>
    </row>
    <row r="1180" spans="2:2" ht="12.75" x14ac:dyDescent="0.2">
      <c r="B1180"/>
    </row>
    <row r="1181" spans="2:2" ht="12.75" x14ac:dyDescent="0.2">
      <c r="B1181"/>
    </row>
    <row r="1182" spans="2:2" ht="12.75" x14ac:dyDescent="0.2">
      <c r="B1182"/>
    </row>
    <row r="1183" spans="2:2" ht="12.75" x14ac:dyDescent="0.2">
      <c r="B1183"/>
    </row>
    <row r="1184" spans="2:2" ht="12.75" x14ac:dyDescent="0.2">
      <c r="B1184"/>
    </row>
    <row r="1185" spans="2:2" ht="12.75" x14ac:dyDescent="0.2">
      <c r="B1185"/>
    </row>
    <row r="1186" spans="2:2" ht="12.75" x14ac:dyDescent="0.2">
      <c r="B1186"/>
    </row>
    <row r="1187" spans="2:2" ht="12.75" x14ac:dyDescent="0.2">
      <c r="B1187"/>
    </row>
    <row r="1188" spans="2:2" ht="12.75" x14ac:dyDescent="0.2">
      <c r="B1188"/>
    </row>
    <row r="1189" spans="2:2" ht="12.75" x14ac:dyDescent="0.2">
      <c r="B1189"/>
    </row>
    <row r="1190" spans="2:2" ht="12.75" x14ac:dyDescent="0.2">
      <c r="B1190"/>
    </row>
    <row r="1191" spans="2:2" ht="12.75" x14ac:dyDescent="0.2">
      <c r="B1191"/>
    </row>
    <row r="1192" spans="2:2" ht="12.75" x14ac:dyDescent="0.2">
      <c r="B1192"/>
    </row>
    <row r="1193" spans="2:2" ht="12.75" x14ac:dyDescent="0.2">
      <c r="B1193"/>
    </row>
    <row r="1194" spans="2:2" ht="12.75" x14ac:dyDescent="0.2">
      <c r="B1194"/>
    </row>
    <row r="1195" spans="2:2" ht="12.75" x14ac:dyDescent="0.2">
      <c r="B1195"/>
    </row>
    <row r="1196" spans="2:2" ht="12.75" x14ac:dyDescent="0.2">
      <c r="B1196"/>
    </row>
    <row r="1197" spans="2:2" ht="12.75" x14ac:dyDescent="0.2">
      <c r="B1197"/>
    </row>
    <row r="1198" spans="2:2" ht="12.75" x14ac:dyDescent="0.2">
      <c r="B1198"/>
    </row>
    <row r="1199" spans="2:2" ht="12.75" x14ac:dyDescent="0.2">
      <c r="B1199"/>
    </row>
    <row r="1200" spans="2:2" ht="12.75" x14ac:dyDescent="0.2">
      <c r="B1200"/>
    </row>
    <row r="1201" spans="2:2" ht="12.75" x14ac:dyDescent="0.2">
      <c r="B1201"/>
    </row>
    <row r="1202" spans="2:2" ht="12.75" x14ac:dyDescent="0.2">
      <c r="B1202"/>
    </row>
    <row r="1203" spans="2:2" ht="12.75" x14ac:dyDescent="0.2">
      <c r="B1203"/>
    </row>
    <row r="1204" spans="2:2" ht="12.75" x14ac:dyDescent="0.2">
      <c r="B1204"/>
    </row>
    <row r="1205" spans="2:2" ht="12.75" x14ac:dyDescent="0.2">
      <c r="B1205"/>
    </row>
    <row r="1206" spans="2:2" ht="12.75" x14ac:dyDescent="0.2">
      <c r="B1206"/>
    </row>
    <row r="1207" spans="2:2" ht="12.75" x14ac:dyDescent="0.2">
      <c r="B1207"/>
    </row>
    <row r="1208" spans="2:2" ht="12.75" x14ac:dyDescent="0.2">
      <c r="B1208"/>
    </row>
    <row r="1209" spans="2:2" ht="12.75" x14ac:dyDescent="0.2">
      <c r="B1209"/>
    </row>
    <row r="1210" spans="2:2" ht="12.75" x14ac:dyDescent="0.2">
      <c r="B1210"/>
    </row>
    <row r="1211" spans="2:2" ht="12.75" x14ac:dyDescent="0.2">
      <c r="B1211"/>
    </row>
    <row r="1212" spans="2:2" ht="12.75" x14ac:dyDescent="0.2">
      <c r="B1212"/>
    </row>
    <row r="1213" spans="2:2" ht="12.75" x14ac:dyDescent="0.2">
      <c r="B1213"/>
    </row>
    <row r="1214" spans="2:2" ht="12.75" x14ac:dyDescent="0.2">
      <c r="B1214"/>
    </row>
    <row r="1215" spans="2:2" ht="12.75" x14ac:dyDescent="0.2">
      <c r="B1215"/>
    </row>
    <row r="1216" spans="2:2" ht="12.75" x14ac:dyDescent="0.2">
      <c r="B1216"/>
    </row>
    <row r="1217" spans="2:2" ht="12.75" x14ac:dyDescent="0.2">
      <c r="B1217"/>
    </row>
    <row r="1218" spans="2:2" ht="12.75" x14ac:dyDescent="0.2">
      <c r="B1218"/>
    </row>
    <row r="1219" spans="2:2" ht="12.75" x14ac:dyDescent="0.2">
      <c r="B1219"/>
    </row>
    <row r="1220" spans="2:2" ht="12.75" x14ac:dyDescent="0.2">
      <c r="B1220"/>
    </row>
    <row r="1221" spans="2:2" ht="12.75" x14ac:dyDescent="0.2">
      <c r="B1221"/>
    </row>
    <row r="1222" spans="2:2" ht="12.75" x14ac:dyDescent="0.2">
      <c r="B1222"/>
    </row>
    <row r="1223" spans="2:2" ht="12.75" x14ac:dyDescent="0.2">
      <c r="B1223"/>
    </row>
    <row r="1224" spans="2:2" ht="12.75" x14ac:dyDescent="0.2">
      <c r="B1224"/>
    </row>
    <row r="1225" spans="2:2" ht="12.75" x14ac:dyDescent="0.2">
      <c r="B1225"/>
    </row>
    <row r="1226" spans="2:2" ht="12.75" x14ac:dyDescent="0.2">
      <c r="B1226"/>
    </row>
    <row r="1227" spans="2:2" ht="12.75" x14ac:dyDescent="0.2">
      <c r="B1227"/>
    </row>
    <row r="1228" spans="2:2" ht="12.75" x14ac:dyDescent="0.2">
      <c r="B1228"/>
    </row>
    <row r="1229" spans="2:2" ht="12.75" x14ac:dyDescent="0.2">
      <c r="B1229"/>
    </row>
    <row r="1230" spans="2:2" ht="12.75" x14ac:dyDescent="0.2">
      <c r="B1230"/>
    </row>
    <row r="1231" spans="2:2" ht="12.75" x14ac:dyDescent="0.2">
      <c r="B1231"/>
    </row>
    <row r="1232" spans="2:2" ht="12.75" x14ac:dyDescent="0.2">
      <c r="B1232"/>
    </row>
    <row r="1233" spans="2:2" ht="12.75" x14ac:dyDescent="0.2">
      <c r="B1233"/>
    </row>
    <row r="1234" spans="2:2" ht="12.75" x14ac:dyDescent="0.2">
      <c r="B1234"/>
    </row>
    <row r="1235" spans="2:2" ht="12.75" x14ac:dyDescent="0.2">
      <c r="B1235"/>
    </row>
    <row r="1236" spans="2:2" ht="12.75" x14ac:dyDescent="0.2">
      <c r="B1236"/>
    </row>
    <row r="1237" spans="2:2" ht="12.75" x14ac:dyDescent="0.2">
      <c r="B1237"/>
    </row>
    <row r="1238" spans="2:2" ht="12.75" x14ac:dyDescent="0.2">
      <c r="B1238"/>
    </row>
    <row r="1239" spans="2:2" ht="12.75" x14ac:dyDescent="0.2">
      <c r="B1239"/>
    </row>
    <row r="1240" spans="2:2" ht="12.75" x14ac:dyDescent="0.2">
      <c r="B1240"/>
    </row>
    <row r="1241" spans="2:2" ht="12.75" x14ac:dyDescent="0.2">
      <c r="B1241"/>
    </row>
    <row r="1242" spans="2:2" ht="12.75" x14ac:dyDescent="0.2">
      <c r="B1242"/>
    </row>
    <row r="1243" spans="2:2" ht="12.75" x14ac:dyDescent="0.2">
      <c r="B1243"/>
    </row>
    <row r="1244" spans="2:2" ht="12.75" x14ac:dyDescent="0.2">
      <c r="B1244"/>
    </row>
    <row r="1245" spans="2:2" ht="12.75" x14ac:dyDescent="0.2">
      <c r="B1245"/>
    </row>
    <row r="1246" spans="2:2" ht="12.75" x14ac:dyDescent="0.2">
      <c r="B1246"/>
    </row>
    <row r="1247" spans="2:2" ht="12.75" x14ac:dyDescent="0.2">
      <c r="B1247"/>
    </row>
    <row r="1248" spans="2:2" ht="12.75" x14ac:dyDescent="0.2">
      <c r="B1248"/>
    </row>
    <row r="1249" spans="2:2" ht="12.75" x14ac:dyDescent="0.2">
      <c r="B1249"/>
    </row>
    <row r="1250" spans="2:2" ht="12.75" x14ac:dyDescent="0.2">
      <c r="B1250"/>
    </row>
    <row r="1251" spans="2:2" ht="12.75" x14ac:dyDescent="0.2">
      <c r="B1251"/>
    </row>
    <row r="1252" spans="2:2" ht="12.75" x14ac:dyDescent="0.2">
      <c r="B1252"/>
    </row>
    <row r="1253" spans="2:2" ht="12.75" x14ac:dyDescent="0.2">
      <c r="B1253"/>
    </row>
    <row r="1254" spans="2:2" ht="12.75" x14ac:dyDescent="0.2">
      <c r="B1254"/>
    </row>
    <row r="1255" spans="2:2" ht="12.75" x14ac:dyDescent="0.2">
      <c r="B1255"/>
    </row>
    <row r="1256" spans="2:2" ht="12.75" x14ac:dyDescent="0.2">
      <c r="B1256"/>
    </row>
    <row r="1257" spans="2:2" ht="12.75" x14ac:dyDescent="0.2">
      <c r="B1257"/>
    </row>
    <row r="1258" spans="2:2" ht="12.75" x14ac:dyDescent="0.2">
      <c r="B1258"/>
    </row>
    <row r="1259" spans="2:2" ht="12.75" x14ac:dyDescent="0.2">
      <c r="B1259"/>
    </row>
    <row r="1260" spans="2:2" ht="12.75" x14ac:dyDescent="0.2">
      <c r="B1260"/>
    </row>
    <row r="1261" spans="2:2" ht="12.75" x14ac:dyDescent="0.2">
      <c r="B1261"/>
    </row>
    <row r="1262" spans="2:2" ht="12.75" x14ac:dyDescent="0.2">
      <c r="B1262"/>
    </row>
    <row r="1263" spans="2:2" ht="12.75" x14ac:dyDescent="0.2">
      <c r="B1263"/>
    </row>
    <row r="1264" spans="2:2" ht="12.75" x14ac:dyDescent="0.2">
      <c r="B1264"/>
    </row>
    <row r="1265" spans="2:2" ht="12.75" x14ac:dyDescent="0.2">
      <c r="B1265"/>
    </row>
    <row r="1266" spans="2:2" ht="12.75" x14ac:dyDescent="0.2">
      <c r="B1266"/>
    </row>
    <row r="1267" spans="2:2" ht="12.75" x14ac:dyDescent="0.2">
      <c r="B1267"/>
    </row>
    <row r="1268" spans="2:2" ht="12.75" x14ac:dyDescent="0.2">
      <c r="B1268"/>
    </row>
    <row r="1269" spans="2:2" ht="12.75" x14ac:dyDescent="0.2">
      <c r="B1269"/>
    </row>
    <row r="1270" spans="2:2" ht="12.75" x14ac:dyDescent="0.2">
      <c r="B1270"/>
    </row>
    <row r="1271" spans="2:2" ht="12.75" x14ac:dyDescent="0.2">
      <c r="B1271"/>
    </row>
    <row r="1272" spans="2:2" ht="12.75" x14ac:dyDescent="0.2">
      <c r="B1272"/>
    </row>
    <row r="1273" spans="2:2" ht="12.75" x14ac:dyDescent="0.2">
      <c r="B1273"/>
    </row>
    <row r="1274" spans="2:2" ht="12.75" x14ac:dyDescent="0.2">
      <c r="B1274"/>
    </row>
    <row r="1275" spans="2:2" ht="12.75" x14ac:dyDescent="0.2">
      <c r="B1275"/>
    </row>
    <row r="1276" spans="2:2" ht="12.75" x14ac:dyDescent="0.2">
      <c r="B1276"/>
    </row>
    <row r="1277" spans="2:2" ht="12.75" x14ac:dyDescent="0.2">
      <c r="B1277"/>
    </row>
    <row r="1278" spans="2:2" ht="12.75" x14ac:dyDescent="0.2">
      <c r="B1278"/>
    </row>
    <row r="1279" spans="2:2" ht="12.75" x14ac:dyDescent="0.2">
      <c r="B1279"/>
    </row>
    <row r="1280" spans="2:2" ht="12.75" x14ac:dyDescent="0.2">
      <c r="B1280"/>
    </row>
    <row r="1281" spans="2:2" ht="12.75" x14ac:dyDescent="0.2">
      <c r="B1281"/>
    </row>
    <row r="1282" spans="2:2" ht="12.75" x14ac:dyDescent="0.2">
      <c r="B1282"/>
    </row>
    <row r="1283" spans="2:2" ht="12.75" x14ac:dyDescent="0.2">
      <c r="B1283"/>
    </row>
    <row r="1284" spans="2:2" ht="12.75" x14ac:dyDescent="0.2">
      <c r="B1284"/>
    </row>
    <row r="1285" spans="2:2" ht="12.75" x14ac:dyDescent="0.2">
      <c r="B1285"/>
    </row>
    <row r="1286" spans="2:2" ht="12.75" x14ac:dyDescent="0.2">
      <c r="B1286"/>
    </row>
    <row r="1287" spans="2:2" ht="12.75" x14ac:dyDescent="0.2">
      <c r="B1287"/>
    </row>
    <row r="1288" spans="2:2" ht="12.75" x14ac:dyDescent="0.2">
      <c r="B1288"/>
    </row>
    <row r="1289" spans="2:2" ht="12.75" x14ac:dyDescent="0.2">
      <c r="B1289"/>
    </row>
    <row r="1290" spans="2:2" ht="12.75" x14ac:dyDescent="0.2">
      <c r="B1290"/>
    </row>
    <row r="1291" spans="2:2" ht="12.75" x14ac:dyDescent="0.2">
      <c r="B1291"/>
    </row>
    <row r="1292" spans="2:2" ht="12.75" x14ac:dyDescent="0.2">
      <c r="B1292"/>
    </row>
    <row r="1293" spans="2:2" ht="12.75" x14ac:dyDescent="0.2">
      <c r="B1293"/>
    </row>
    <row r="1294" spans="2:2" ht="12.75" x14ac:dyDescent="0.2">
      <c r="B1294"/>
    </row>
    <row r="1295" spans="2:2" ht="12.75" x14ac:dyDescent="0.2">
      <c r="B1295"/>
    </row>
    <row r="1296" spans="2:2" ht="12.75" x14ac:dyDescent="0.2">
      <c r="B1296"/>
    </row>
    <row r="1297" spans="2:2" ht="12.75" x14ac:dyDescent="0.2">
      <c r="B1297"/>
    </row>
    <row r="1298" spans="2:2" ht="12.75" x14ac:dyDescent="0.2">
      <c r="B1298"/>
    </row>
    <row r="1299" spans="2:2" ht="12.75" x14ac:dyDescent="0.2">
      <c r="B1299"/>
    </row>
    <row r="1300" spans="2:2" ht="12.75" x14ac:dyDescent="0.2">
      <c r="B1300"/>
    </row>
    <row r="1301" spans="2:2" ht="12.75" x14ac:dyDescent="0.2">
      <c r="B1301"/>
    </row>
    <row r="1302" spans="2:2" ht="12.75" x14ac:dyDescent="0.2">
      <c r="B1302"/>
    </row>
    <row r="1303" spans="2:2" ht="12.75" x14ac:dyDescent="0.2">
      <c r="B1303"/>
    </row>
    <row r="1304" spans="2:2" ht="12.75" x14ac:dyDescent="0.2">
      <c r="B1304"/>
    </row>
    <row r="1305" spans="2:2" ht="12.75" x14ac:dyDescent="0.2">
      <c r="B1305"/>
    </row>
    <row r="1306" spans="2:2" ht="12.75" x14ac:dyDescent="0.2">
      <c r="B1306"/>
    </row>
    <row r="1307" spans="2:2" ht="12.75" x14ac:dyDescent="0.2">
      <c r="B1307"/>
    </row>
    <row r="1308" spans="2:2" ht="12.75" x14ac:dyDescent="0.2">
      <c r="B1308"/>
    </row>
    <row r="1309" spans="2:2" ht="12.75" x14ac:dyDescent="0.2">
      <c r="B1309"/>
    </row>
    <row r="1310" spans="2:2" ht="12.75" x14ac:dyDescent="0.2">
      <c r="B1310"/>
    </row>
    <row r="1311" spans="2:2" ht="12.75" x14ac:dyDescent="0.2">
      <c r="B1311"/>
    </row>
    <row r="1312" spans="2:2" ht="12.75" x14ac:dyDescent="0.2">
      <c r="B1312"/>
    </row>
    <row r="1313" spans="2:2" ht="12.75" x14ac:dyDescent="0.2">
      <c r="B1313"/>
    </row>
    <row r="1314" spans="2:2" ht="12.75" x14ac:dyDescent="0.2">
      <c r="B1314"/>
    </row>
    <row r="1315" spans="2:2" ht="12.75" x14ac:dyDescent="0.2">
      <c r="B1315"/>
    </row>
    <row r="1316" spans="2:2" ht="12.75" x14ac:dyDescent="0.2">
      <c r="B1316"/>
    </row>
    <row r="1317" spans="2:2" ht="12.75" x14ac:dyDescent="0.2">
      <c r="B1317"/>
    </row>
    <row r="1318" spans="2:2" ht="12.75" x14ac:dyDescent="0.2">
      <c r="B1318"/>
    </row>
    <row r="1319" spans="2:2" ht="12.75" x14ac:dyDescent="0.2">
      <c r="B1319"/>
    </row>
    <row r="1320" spans="2:2" ht="12.75" x14ac:dyDescent="0.2">
      <c r="B1320"/>
    </row>
    <row r="1321" spans="2:2" ht="12.75" x14ac:dyDescent="0.2">
      <c r="B1321"/>
    </row>
    <row r="1322" spans="2:2" ht="12.75" x14ac:dyDescent="0.2">
      <c r="B1322"/>
    </row>
    <row r="1323" spans="2:2" ht="12.75" x14ac:dyDescent="0.2">
      <c r="B1323"/>
    </row>
    <row r="1324" spans="2:2" ht="12.75" x14ac:dyDescent="0.2">
      <c r="B1324"/>
    </row>
    <row r="1325" spans="2:2" ht="12.75" x14ac:dyDescent="0.2">
      <c r="B1325"/>
    </row>
    <row r="1326" spans="2:2" ht="12.75" x14ac:dyDescent="0.2">
      <c r="B1326"/>
    </row>
    <row r="1327" spans="2:2" ht="12.75" x14ac:dyDescent="0.2">
      <c r="B1327"/>
    </row>
    <row r="1328" spans="2:2" ht="12.75" x14ac:dyDescent="0.2">
      <c r="B1328"/>
    </row>
    <row r="1329" spans="2:2" ht="12.75" x14ac:dyDescent="0.2">
      <c r="B1329"/>
    </row>
    <row r="1330" spans="2:2" ht="12.75" x14ac:dyDescent="0.2">
      <c r="B1330"/>
    </row>
    <row r="1331" spans="2:2" ht="12.75" x14ac:dyDescent="0.2">
      <c r="B1331"/>
    </row>
    <row r="1332" spans="2:2" ht="12.75" x14ac:dyDescent="0.2">
      <c r="B1332"/>
    </row>
    <row r="1333" spans="2:2" ht="12.75" x14ac:dyDescent="0.2">
      <c r="B1333"/>
    </row>
    <row r="1334" spans="2:2" ht="12.75" x14ac:dyDescent="0.2">
      <c r="B1334"/>
    </row>
    <row r="1335" spans="2:2" ht="12.75" x14ac:dyDescent="0.2">
      <c r="B1335"/>
    </row>
    <row r="1336" spans="2:2" ht="12.75" x14ac:dyDescent="0.2">
      <c r="B1336"/>
    </row>
    <row r="1337" spans="2:2" ht="12.75" x14ac:dyDescent="0.2">
      <c r="B1337"/>
    </row>
    <row r="1338" spans="2:2" ht="12.75" x14ac:dyDescent="0.2">
      <c r="B1338"/>
    </row>
    <row r="1339" spans="2:2" ht="12.75" x14ac:dyDescent="0.2">
      <c r="B1339"/>
    </row>
    <row r="1340" spans="2:2" ht="12.75" x14ac:dyDescent="0.2">
      <c r="B1340"/>
    </row>
    <row r="1341" spans="2:2" ht="12.75" x14ac:dyDescent="0.2">
      <c r="B1341"/>
    </row>
    <row r="1342" spans="2:2" ht="12.75" x14ac:dyDescent="0.2">
      <c r="B1342"/>
    </row>
    <row r="1343" spans="2:2" ht="12.75" x14ac:dyDescent="0.2">
      <c r="B1343"/>
    </row>
    <row r="1344" spans="2:2" ht="12.75" x14ac:dyDescent="0.2">
      <c r="B1344"/>
    </row>
    <row r="1345" spans="2:2" ht="12.75" x14ac:dyDescent="0.2">
      <c r="B1345"/>
    </row>
    <row r="1346" spans="2:2" ht="12.75" x14ac:dyDescent="0.2">
      <c r="B1346"/>
    </row>
    <row r="1347" spans="2:2" ht="12.75" x14ac:dyDescent="0.2">
      <c r="B1347"/>
    </row>
    <row r="1348" spans="2:2" ht="12.75" x14ac:dyDescent="0.2">
      <c r="B1348"/>
    </row>
    <row r="1349" spans="2:2" ht="12.75" x14ac:dyDescent="0.2">
      <c r="B1349"/>
    </row>
    <row r="1350" spans="2:2" ht="12.75" x14ac:dyDescent="0.2">
      <c r="B1350"/>
    </row>
    <row r="1351" spans="2:2" ht="12.75" x14ac:dyDescent="0.2">
      <c r="B1351"/>
    </row>
    <row r="1352" spans="2:2" ht="12.75" x14ac:dyDescent="0.2">
      <c r="B1352"/>
    </row>
    <row r="1353" spans="2:2" ht="12.75" x14ac:dyDescent="0.2">
      <c r="B1353"/>
    </row>
    <row r="1354" spans="2:2" ht="12.75" x14ac:dyDescent="0.2">
      <c r="B1354"/>
    </row>
    <row r="1355" spans="2:2" ht="12.75" x14ac:dyDescent="0.2">
      <c r="B1355"/>
    </row>
    <row r="1356" spans="2:2" ht="12.75" x14ac:dyDescent="0.2">
      <c r="B1356"/>
    </row>
    <row r="1357" spans="2:2" ht="12.75" x14ac:dyDescent="0.2">
      <c r="B1357"/>
    </row>
    <row r="1358" spans="2:2" ht="12.75" x14ac:dyDescent="0.2">
      <c r="B1358"/>
    </row>
    <row r="1359" spans="2:2" ht="12.75" x14ac:dyDescent="0.2">
      <c r="B1359"/>
    </row>
    <row r="1360" spans="2:2" ht="12.75" x14ac:dyDescent="0.2">
      <c r="B1360"/>
    </row>
    <row r="1361" spans="2:2" ht="12.75" x14ac:dyDescent="0.2">
      <c r="B1361"/>
    </row>
    <row r="1362" spans="2:2" ht="12.75" x14ac:dyDescent="0.2">
      <c r="B1362"/>
    </row>
    <row r="1363" spans="2:2" ht="12.75" x14ac:dyDescent="0.2">
      <c r="B1363"/>
    </row>
    <row r="1364" spans="2:2" ht="12.75" x14ac:dyDescent="0.2">
      <c r="B1364"/>
    </row>
    <row r="1365" spans="2:2" ht="12.75" x14ac:dyDescent="0.2">
      <c r="B1365"/>
    </row>
    <row r="1366" spans="2:2" ht="12.75" x14ac:dyDescent="0.2">
      <c r="B1366"/>
    </row>
    <row r="1367" spans="2:2" ht="12.75" x14ac:dyDescent="0.2">
      <c r="B1367"/>
    </row>
    <row r="1368" spans="2:2" ht="12.75" x14ac:dyDescent="0.2">
      <c r="B1368"/>
    </row>
    <row r="1369" spans="2:2" ht="12.75" x14ac:dyDescent="0.2">
      <c r="B1369"/>
    </row>
    <row r="1370" spans="2:2" ht="12.75" x14ac:dyDescent="0.2">
      <c r="B1370"/>
    </row>
    <row r="1371" spans="2:2" ht="12.75" x14ac:dyDescent="0.2">
      <c r="B1371"/>
    </row>
    <row r="1372" spans="2:2" ht="12.75" x14ac:dyDescent="0.2">
      <c r="B1372"/>
    </row>
    <row r="1373" spans="2:2" ht="12.75" x14ac:dyDescent="0.2">
      <c r="B1373"/>
    </row>
    <row r="1374" spans="2:2" ht="12.75" x14ac:dyDescent="0.2">
      <c r="B1374"/>
    </row>
    <row r="1375" spans="2:2" ht="12.75" x14ac:dyDescent="0.2">
      <c r="B1375"/>
    </row>
    <row r="1376" spans="2:2" ht="12.75" x14ac:dyDescent="0.2">
      <c r="B1376"/>
    </row>
    <row r="1377" spans="2:2" ht="12.75" x14ac:dyDescent="0.2">
      <c r="B1377"/>
    </row>
    <row r="1378" spans="2:2" ht="12.75" x14ac:dyDescent="0.2">
      <c r="B1378"/>
    </row>
    <row r="1379" spans="2:2" ht="12.75" x14ac:dyDescent="0.2">
      <c r="B1379"/>
    </row>
    <row r="1380" spans="2:2" ht="12.75" x14ac:dyDescent="0.2">
      <c r="B1380"/>
    </row>
    <row r="1381" spans="2:2" ht="12.75" x14ac:dyDescent="0.2">
      <c r="B1381"/>
    </row>
    <row r="1382" spans="2:2" ht="12.75" x14ac:dyDescent="0.2">
      <c r="B1382"/>
    </row>
    <row r="1383" spans="2:2" ht="12.75" x14ac:dyDescent="0.2">
      <c r="B1383"/>
    </row>
    <row r="1384" spans="2:2" ht="12.75" x14ac:dyDescent="0.2">
      <c r="B1384"/>
    </row>
    <row r="1385" spans="2:2" ht="12.75" x14ac:dyDescent="0.2">
      <c r="B1385"/>
    </row>
    <row r="1386" spans="2:2" ht="12.75" x14ac:dyDescent="0.2">
      <c r="B1386"/>
    </row>
    <row r="1387" spans="2:2" ht="12.75" x14ac:dyDescent="0.2">
      <c r="B1387"/>
    </row>
    <row r="1388" spans="2:2" ht="12.75" x14ac:dyDescent="0.2">
      <c r="B1388"/>
    </row>
    <row r="1389" spans="2:2" ht="12.75" x14ac:dyDescent="0.2">
      <c r="B1389"/>
    </row>
    <row r="1390" spans="2:2" ht="12.75" x14ac:dyDescent="0.2">
      <c r="B1390"/>
    </row>
    <row r="1391" spans="2:2" ht="12.75" x14ac:dyDescent="0.2">
      <c r="B1391"/>
    </row>
    <row r="1392" spans="2:2" ht="12.75" x14ac:dyDescent="0.2">
      <c r="B1392"/>
    </row>
    <row r="1393" spans="2:2" ht="12.75" x14ac:dyDescent="0.2">
      <c r="B1393"/>
    </row>
    <row r="1394" spans="2:2" ht="12.75" x14ac:dyDescent="0.2">
      <c r="B1394"/>
    </row>
    <row r="1395" spans="2:2" ht="12.75" x14ac:dyDescent="0.2">
      <c r="B1395"/>
    </row>
    <row r="1396" spans="2:2" ht="12.75" x14ac:dyDescent="0.2">
      <c r="B1396"/>
    </row>
    <row r="1397" spans="2:2" ht="12.75" x14ac:dyDescent="0.2">
      <c r="B1397"/>
    </row>
    <row r="1398" spans="2:2" ht="12.75" x14ac:dyDescent="0.2">
      <c r="B1398"/>
    </row>
    <row r="1399" spans="2:2" ht="12.75" x14ac:dyDescent="0.2">
      <c r="B1399"/>
    </row>
    <row r="1400" spans="2:2" ht="12.75" x14ac:dyDescent="0.2">
      <c r="B1400"/>
    </row>
    <row r="1401" spans="2:2" ht="12.75" x14ac:dyDescent="0.2">
      <c r="B1401"/>
    </row>
    <row r="1402" spans="2:2" ht="12.75" x14ac:dyDescent="0.2">
      <c r="B1402"/>
    </row>
    <row r="1403" spans="2:2" ht="12.75" x14ac:dyDescent="0.2">
      <c r="B1403"/>
    </row>
    <row r="1404" spans="2:2" ht="12.75" x14ac:dyDescent="0.2">
      <c r="B1404"/>
    </row>
    <row r="1405" spans="2:2" ht="12.75" x14ac:dyDescent="0.2">
      <c r="B1405"/>
    </row>
    <row r="1406" spans="2:2" ht="12.75" x14ac:dyDescent="0.2">
      <c r="B1406"/>
    </row>
    <row r="1407" spans="2:2" ht="12.75" x14ac:dyDescent="0.2">
      <c r="B1407"/>
    </row>
    <row r="1408" spans="2:2" ht="12.75" x14ac:dyDescent="0.2">
      <c r="B1408"/>
    </row>
    <row r="1409" spans="2:2" ht="12.75" x14ac:dyDescent="0.2">
      <c r="B1409"/>
    </row>
    <row r="1410" spans="2:2" ht="12.75" x14ac:dyDescent="0.2">
      <c r="B1410"/>
    </row>
    <row r="1411" spans="2:2" ht="12.75" x14ac:dyDescent="0.2">
      <c r="B1411"/>
    </row>
    <row r="1412" spans="2:2" ht="12.75" x14ac:dyDescent="0.2">
      <c r="B1412"/>
    </row>
    <row r="1413" spans="2:2" ht="12.75" x14ac:dyDescent="0.2">
      <c r="B1413"/>
    </row>
    <row r="1414" spans="2:2" ht="12.75" x14ac:dyDescent="0.2">
      <c r="B1414"/>
    </row>
    <row r="1415" spans="2:2" ht="12.75" x14ac:dyDescent="0.2">
      <c r="B1415"/>
    </row>
    <row r="1416" spans="2:2" ht="12.75" x14ac:dyDescent="0.2">
      <c r="B1416"/>
    </row>
    <row r="1417" spans="2:2" ht="12.75" x14ac:dyDescent="0.2">
      <c r="B1417"/>
    </row>
    <row r="1418" spans="2:2" ht="12.75" x14ac:dyDescent="0.2">
      <c r="B1418"/>
    </row>
    <row r="1419" spans="2:2" ht="12.75" x14ac:dyDescent="0.2">
      <c r="B1419"/>
    </row>
    <row r="1420" spans="2:2" ht="12.75" x14ac:dyDescent="0.2">
      <c r="B1420"/>
    </row>
    <row r="1421" spans="2:2" ht="12.75" x14ac:dyDescent="0.2">
      <c r="B1421"/>
    </row>
    <row r="1422" spans="2:2" ht="12.75" x14ac:dyDescent="0.2">
      <c r="B1422"/>
    </row>
    <row r="1423" spans="2:2" ht="12.75" x14ac:dyDescent="0.2">
      <c r="B1423"/>
    </row>
    <row r="1424" spans="2:2" ht="12.75" x14ac:dyDescent="0.2">
      <c r="B1424"/>
    </row>
    <row r="1425" spans="2:2" ht="12.75" x14ac:dyDescent="0.2">
      <c r="B1425"/>
    </row>
    <row r="1426" spans="2:2" ht="12.75" x14ac:dyDescent="0.2">
      <c r="B1426"/>
    </row>
    <row r="1427" spans="2:2" ht="12.75" x14ac:dyDescent="0.2">
      <c r="B1427"/>
    </row>
    <row r="1428" spans="2:2" ht="12.75" x14ac:dyDescent="0.2">
      <c r="B1428"/>
    </row>
    <row r="1429" spans="2:2" ht="12.75" x14ac:dyDescent="0.2">
      <c r="B1429"/>
    </row>
    <row r="1430" spans="2:2" ht="12.75" x14ac:dyDescent="0.2">
      <c r="B1430"/>
    </row>
    <row r="1431" spans="2:2" ht="12.75" x14ac:dyDescent="0.2">
      <c r="B1431"/>
    </row>
    <row r="1432" spans="2:2" ht="12.75" x14ac:dyDescent="0.2">
      <c r="B1432"/>
    </row>
    <row r="1433" spans="2:2" ht="12.75" x14ac:dyDescent="0.2">
      <c r="B1433"/>
    </row>
    <row r="1434" spans="2:2" ht="12.75" x14ac:dyDescent="0.2">
      <c r="B1434"/>
    </row>
    <row r="1435" spans="2:2" ht="12.75" x14ac:dyDescent="0.2">
      <c r="B1435"/>
    </row>
    <row r="1436" spans="2:2" ht="12.75" x14ac:dyDescent="0.2">
      <c r="B1436"/>
    </row>
    <row r="1437" spans="2:2" ht="12.75" x14ac:dyDescent="0.2">
      <c r="B1437"/>
    </row>
    <row r="1438" spans="2:2" ht="12.75" x14ac:dyDescent="0.2">
      <c r="B1438"/>
    </row>
    <row r="1439" spans="2:2" ht="12.75" x14ac:dyDescent="0.2">
      <c r="B1439"/>
    </row>
    <row r="1440" spans="2:2" ht="12.75" x14ac:dyDescent="0.2">
      <c r="B1440"/>
    </row>
    <row r="1441" spans="2:2" ht="12.75" x14ac:dyDescent="0.2">
      <c r="B1441"/>
    </row>
    <row r="1442" spans="2:2" ht="12.75" x14ac:dyDescent="0.2">
      <c r="B1442"/>
    </row>
    <row r="1443" spans="2:2" ht="12.75" x14ac:dyDescent="0.2">
      <c r="B1443"/>
    </row>
    <row r="1444" spans="2:2" ht="12.75" x14ac:dyDescent="0.2">
      <c r="B1444"/>
    </row>
    <row r="1445" spans="2:2" ht="12.75" x14ac:dyDescent="0.2">
      <c r="B1445"/>
    </row>
    <row r="1446" spans="2:2" ht="12.75" x14ac:dyDescent="0.2">
      <c r="B1446"/>
    </row>
    <row r="1447" spans="2:2" ht="12.75" x14ac:dyDescent="0.2">
      <c r="B1447"/>
    </row>
    <row r="1448" spans="2:2" ht="12.75" x14ac:dyDescent="0.2">
      <c r="B1448"/>
    </row>
    <row r="1449" spans="2:2" ht="12.75" x14ac:dyDescent="0.2">
      <c r="B1449"/>
    </row>
    <row r="1450" spans="2:2" ht="12.75" x14ac:dyDescent="0.2">
      <c r="B1450"/>
    </row>
    <row r="1451" spans="2:2" ht="12.75" x14ac:dyDescent="0.2">
      <c r="B1451"/>
    </row>
    <row r="1452" spans="2:2" ht="12.75" x14ac:dyDescent="0.2">
      <c r="B1452"/>
    </row>
    <row r="1453" spans="2:2" ht="12.75" x14ac:dyDescent="0.2">
      <c r="B1453"/>
    </row>
    <row r="1454" spans="2:2" ht="12.75" x14ac:dyDescent="0.2">
      <c r="B1454"/>
    </row>
    <row r="1455" spans="2:2" ht="12.75" x14ac:dyDescent="0.2">
      <c r="B1455"/>
    </row>
    <row r="1456" spans="2:2" ht="12.75" x14ac:dyDescent="0.2">
      <c r="B1456"/>
    </row>
    <row r="1457" spans="2:2" ht="12.75" x14ac:dyDescent="0.2">
      <c r="B1457"/>
    </row>
    <row r="1458" spans="2:2" ht="12.75" x14ac:dyDescent="0.2">
      <c r="B1458"/>
    </row>
    <row r="1459" spans="2:2" ht="12.75" x14ac:dyDescent="0.2">
      <c r="B1459"/>
    </row>
    <row r="1460" spans="2:2" ht="12.75" x14ac:dyDescent="0.2">
      <c r="B1460"/>
    </row>
    <row r="1461" spans="2:2" ht="12.75" x14ac:dyDescent="0.2">
      <c r="B1461"/>
    </row>
    <row r="1462" spans="2:2" ht="12.75" x14ac:dyDescent="0.2">
      <c r="B1462"/>
    </row>
    <row r="1463" spans="2:2" ht="12.75" x14ac:dyDescent="0.2">
      <c r="B1463"/>
    </row>
    <row r="1464" spans="2:2" ht="12.75" x14ac:dyDescent="0.2">
      <c r="B1464"/>
    </row>
    <row r="1465" spans="2:2" ht="12.75" x14ac:dyDescent="0.2">
      <c r="B1465"/>
    </row>
    <row r="1466" spans="2:2" ht="12.75" x14ac:dyDescent="0.2">
      <c r="B1466"/>
    </row>
    <row r="1467" spans="2:2" ht="12.75" x14ac:dyDescent="0.2">
      <c r="B1467"/>
    </row>
    <row r="1468" spans="2:2" ht="12.75" x14ac:dyDescent="0.2">
      <c r="B1468"/>
    </row>
    <row r="1469" spans="2:2" ht="12.75" x14ac:dyDescent="0.2">
      <c r="B1469"/>
    </row>
    <row r="1470" spans="2:2" ht="12.75" x14ac:dyDescent="0.2">
      <c r="B1470"/>
    </row>
    <row r="1471" spans="2:2" ht="12.75" x14ac:dyDescent="0.2">
      <c r="B1471"/>
    </row>
    <row r="1472" spans="2:2" ht="12.75" x14ac:dyDescent="0.2">
      <c r="B1472"/>
    </row>
    <row r="1473" spans="2:2" ht="12.75" x14ac:dyDescent="0.2">
      <c r="B1473"/>
    </row>
    <row r="1474" spans="2:2" ht="12.75" x14ac:dyDescent="0.2">
      <c r="B1474"/>
    </row>
    <row r="1475" spans="2:2" ht="12.75" x14ac:dyDescent="0.2">
      <c r="B1475"/>
    </row>
    <row r="1476" spans="2:2" ht="12.75" x14ac:dyDescent="0.2">
      <c r="B1476"/>
    </row>
    <row r="1477" spans="2:2" ht="12.75" x14ac:dyDescent="0.2">
      <c r="B1477"/>
    </row>
    <row r="1478" spans="2:2" ht="12.75" x14ac:dyDescent="0.2">
      <c r="B1478"/>
    </row>
    <row r="1479" spans="2:2" ht="12.75" x14ac:dyDescent="0.2">
      <c r="B1479"/>
    </row>
    <row r="1480" spans="2:2" ht="12.75" x14ac:dyDescent="0.2">
      <c r="B1480"/>
    </row>
    <row r="1481" spans="2:2" ht="12.75" x14ac:dyDescent="0.2">
      <c r="B1481"/>
    </row>
    <row r="1482" spans="2:2" ht="12.75" x14ac:dyDescent="0.2">
      <c r="B1482"/>
    </row>
    <row r="1483" spans="2:2" ht="12.75" x14ac:dyDescent="0.2">
      <c r="B1483"/>
    </row>
    <row r="1484" spans="2:2" ht="12.75" x14ac:dyDescent="0.2">
      <c r="B1484"/>
    </row>
    <row r="1485" spans="2:2" ht="12.75" x14ac:dyDescent="0.2">
      <c r="B1485"/>
    </row>
    <row r="1486" spans="2:2" ht="12.75" x14ac:dyDescent="0.2">
      <c r="B1486"/>
    </row>
    <row r="1487" spans="2:2" ht="12.75" x14ac:dyDescent="0.2">
      <c r="B1487"/>
    </row>
    <row r="1488" spans="2:2" ht="12.75" x14ac:dyDescent="0.2">
      <c r="B1488"/>
    </row>
    <row r="1489" spans="2:2" ht="12.75" x14ac:dyDescent="0.2">
      <c r="B1489"/>
    </row>
    <row r="1490" spans="2:2" ht="12.75" x14ac:dyDescent="0.2">
      <c r="B1490"/>
    </row>
    <row r="1491" spans="2:2" ht="12.75" x14ac:dyDescent="0.2">
      <c r="B1491"/>
    </row>
    <row r="1492" spans="2:2" ht="12.75" x14ac:dyDescent="0.2">
      <c r="B1492"/>
    </row>
    <row r="1493" spans="2:2" ht="12.75" x14ac:dyDescent="0.2">
      <c r="B1493"/>
    </row>
    <row r="1494" spans="2:2" ht="12.75" x14ac:dyDescent="0.2">
      <c r="B1494"/>
    </row>
    <row r="1495" spans="2:2" ht="12.75" x14ac:dyDescent="0.2">
      <c r="B1495"/>
    </row>
    <row r="1496" spans="2:2" ht="12.75" x14ac:dyDescent="0.2">
      <c r="B1496"/>
    </row>
    <row r="1497" spans="2:2" ht="12.75" x14ac:dyDescent="0.2">
      <c r="B1497"/>
    </row>
    <row r="1498" spans="2:2" ht="12.75" x14ac:dyDescent="0.2">
      <c r="B1498"/>
    </row>
    <row r="1499" spans="2:2" ht="12.75" x14ac:dyDescent="0.2">
      <c r="B1499"/>
    </row>
    <row r="1500" spans="2:2" ht="12.75" x14ac:dyDescent="0.2">
      <c r="B1500"/>
    </row>
    <row r="1501" spans="2:2" ht="12.75" x14ac:dyDescent="0.2">
      <c r="B1501"/>
    </row>
    <row r="1502" spans="2:2" ht="12.75" x14ac:dyDescent="0.2">
      <c r="B1502"/>
    </row>
    <row r="1503" spans="2:2" ht="12.75" x14ac:dyDescent="0.2">
      <c r="B1503"/>
    </row>
    <row r="1504" spans="2:2" ht="12.75" x14ac:dyDescent="0.2">
      <c r="B1504"/>
    </row>
    <row r="1505" spans="2:2" ht="12.75" x14ac:dyDescent="0.2">
      <c r="B1505"/>
    </row>
    <row r="1506" spans="2:2" ht="12.75" x14ac:dyDescent="0.2">
      <c r="B1506"/>
    </row>
    <row r="1507" spans="2:2" ht="12.75" x14ac:dyDescent="0.2">
      <c r="B1507"/>
    </row>
    <row r="1508" spans="2:2" ht="12.75" x14ac:dyDescent="0.2">
      <c r="B1508"/>
    </row>
    <row r="1509" spans="2:2" ht="12.75" x14ac:dyDescent="0.2">
      <c r="B1509"/>
    </row>
    <row r="1510" spans="2:2" ht="12.75" x14ac:dyDescent="0.2">
      <c r="B1510"/>
    </row>
    <row r="1511" spans="2:2" ht="12.75" x14ac:dyDescent="0.2">
      <c r="B1511"/>
    </row>
    <row r="1512" spans="2:2" ht="12.75" x14ac:dyDescent="0.2">
      <c r="B1512"/>
    </row>
    <row r="1513" spans="2:2" ht="12.75" x14ac:dyDescent="0.2">
      <c r="B1513"/>
    </row>
    <row r="1514" spans="2:2" ht="12.75" x14ac:dyDescent="0.2">
      <c r="B1514"/>
    </row>
    <row r="1515" spans="2:2" ht="12.75" x14ac:dyDescent="0.2">
      <c r="B1515"/>
    </row>
    <row r="1516" spans="2:2" ht="12.75" x14ac:dyDescent="0.2">
      <c r="B1516"/>
    </row>
    <row r="1517" spans="2:2" ht="12.75" x14ac:dyDescent="0.2">
      <c r="B1517"/>
    </row>
    <row r="1518" spans="2:2" ht="12.75" x14ac:dyDescent="0.2">
      <c r="B1518"/>
    </row>
    <row r="1519" spans="2:2" ht="12.75" x14ac:dyDescent="0.2">
      <c r="B1519"/>
    </row>
    <row r="1520" spans="2:2" ht="12.75" x14ac:dyDescent="0.2">
      <c r="B1520"/>
    </row>
    <row r="1521" spans="2:2" ht="12.75" x14ac:dyDescent="0.2">
      <c r="B1521"/>
    </row>
    <row r="1522" spans="2:2" ht="12.75" x14ac:dyDescent="0.2">
      <c r="B1522"/>
    </row>
    <row r="1523" spans="2:2" ht="12.75" x14ac:dyDescent="0.2">
      <c r="B1523"/>
    </row>
    <row r="1524" spans="2:2" ht="12.75" x14ac:dyDescent="0.2">
      <c r="B1524"/>
    </row>
    <row r="1525" spans="2:2" ht="12.75" x14ac:dyDescent="0.2">
      <c r="B1525"/>
    </row>
    <row r="1526" spans="2:2" ht="12.75" x14ac:dyDescent="0.2">
      <c r="B1526"/>
    </row>
    <row r="1527" spans="2:2" ht="12.75" x14ac:dyDescent="0.2">
      <c r="B1527"/>
    </row>
    <row r="1528" spans="2:2" ht="12.75" x14ac:dyDescent="0.2">
      <c r="B1528"/>
    </row>
    <row r="1529" spans="2:2" ht="12.75" x14ac:dyDescent="0.2">
      <c r="B1529"/>
    </row>
    <row r="1530" spans="2:2" ht="12.75" x14ac:dyDescent="0.2">
      <c r="B1530"/>
    </row>
    <row r="1531" spans="2:2" ht="12.75" x14ac:dyDescent="0.2">
      <c r="B1531"/>
    </row>
    <row r="1532" spans="2:2" ht="12.75" x14ac:dyDescent="0.2">
      <c r="B1532"/>
    </row>
    <row r="1533" spans="2:2" ht="12.75" x14ac:dyDescent="0.2">
      <c r="B1533"/>
    </row>
    <row r="1534" spans="2:2" ht="12.75" x14ac:dyDescent="0.2">
      <c r="B1534"/>
    </row>
    <row r="1535" spans="2:2" ht="12.75" x14ac:dyDescent="0.2">
      <c r="B1535"/>
    </row>
    <row r="1536" spans="2:2" ht="12.75" x14ac:dyDescent="0.2">
      <c r="B1536"/>
    </row>
    <row r="1537" spans="2:2" ht="12.75" x14ac:dyDescent="0.2">
      <c r="B1537"/>
    </row>
    <row r="1538" spans="2:2" ht="12.75" x14ac:dyDescent="0.2">
      <c r="B1538"/>
    </row>
    <row r="1539" spans="2:2" ht="12.75" x14ac:dyDescent="0.2">
      <c r="B1539"/>
    </row>
    <row r="1540" spans="2:2" ht="12.75" x14ac:dyDescent="0.2">
      <c r="B1540"/>
    </row>
    <row r="1541" spans="2:2" ht="12.75" x14ac:dyDescent="0.2">
      <c r="B1541"/>
    </row>
    <row r="1542" spans="2:2" ht="12.75" x14ac:dyDescent="0.2">
      <c r="B1542"/>
    </row>
    <row r="1543" spans="2:2" ht="12.75" x14ac:dyDescent="0.2">
      <c r="B1543"/>
    </row>
    <row r="1544" spans="2:2" ht="12.75" x14ac:dyDescent="0.2">
      <c r="B1544"/>
    </row>
    <row r="1545" spans="2:2" ht="12.75" x14ac:dyDescent="0.2">
      <c r="B1545"/>
    </row>
    <row r="1546" spans="2:2" ht="12.75" x14ac:dyDescent="0.2">
      <c r="B1546"/>
    </row>
    <row r="1547" spans="2:2" ht="12.75" x14ac:dyDescent="0.2">
      <c r="B1547"/>
    </row>
    <row r="1548" spans="2:2" ht="12.75" x14ac:dyDescent="0.2">
      <c r="B1548"/>
    </row>
    <row r="1549" spans="2:2" ht="12.75" x14ac:dyDescent="0.2">
      <c r="B1549"/>
    </row>
    <row r="1550" spans="2:2" ht="12.75" x14ac:dyDescent="0.2">
      <c r="B1550"/>
    </row>
    <row r="1551" spans="2:2" ht="12.75" x14ac:dyDescent="0.2">
      <c r="B1551"/>
    </row>
    <row r="1552" spans="2:2" ht="12.75" x14ac:dyDescent="0.2">
      <c r="B1552"/>
    </row>
    <row r="1553" spans="2:2" ht="12.75" x14ac:dyDescent="0.2">
      <c r="B1553"/>
    </row>
    <row r="1554" spans="2:2" ht="12.75" x14ac:dyDescent="0.2">
      <c r="B1554"/>
    </row>
    <row r="1555" spans="2:2" ht="12.75" x14ac:dyDescent="0.2">
      <c r="B1555"/>
    </row>
    <row r="1556" spans="2:2" ht="12.75" x14ac:dyDescent="0.2">
      <c r="B1556"/>
    </row>
    <row r="1557" spans="2:2" ht="12.75" x14ac:dyDescent="0.2">
      <c r="B1557"/>
    </row>
    <row r="1558" spans="2:2" ht="12.75" x14ac:dyDescent="0.2">
      <c r="B1558"/>
    </row>
    <row r="1559" spans="2:2" ht="12.75" x14ac:dyDescent="0.2">
      <c r="B1559"/>
    </row>
    <row r="1560" spans="2:2" ht="12.75" x14ac:dyDescent="0.2">
      <c r="B1560"/>
    </row>
    <row r="1561" spans="2:2" ht="12.75" x14ac:dyDescent="0.2">
      <c r="B1561"/>
    </row>
    <row r="1562" spans="2:2" ht="12.75" x14ac:dyDescent="0.2">
      <c r="B1562"/>
    </row>
    <row r="1563" spans="2:2" ht="12.75" x14ac:dyDescent="0.2">
      <c r="B1563"/>
    </row>
    <row r="1564" spans="2:2" ht="12.75" x14ac:dyDescent="0.2">
      <c r="B1564"/>
    </row>
    <row r="1565" spans="2:2" ht="12.75" x14ac:dyDescent="0.2">
      <c r="B1565"/>
    </row>
    <row r="1566" spans="2:2" ht="12.75" x14ac:dyDescent="0.2">
      <c r="B1566"/>
    </row>
    <row r="1567" spans="2:2" ht="12.75" x14ac:dyDescent="0.2">
      <c r="B1567"/>
    </row>
    <row r="1568" spans="2:2" ht="12.75" x14ac:dyDescent="0.2">
      <c r="B1568"/>
    </row>
    <row r="1569" spans="2:2" ht="12.75" x14ac:dyDescent="0.2">
      <c r="B1569"/>
    </row>
    <row r="1570" spans="2:2" ht="12.75" x14ac:dyDescent="0.2">
      <c r="B1570"/>
    </row>
    <row r="1571" spans="2:2" ht="12.75" x14ac:dyDescent="0.2">
      <c r="B1571"/>
    </row>
    <row r="1572" spans="2:2" ht="12.75" x14ac:dyDescent="0.2">
      <c r="B1572"/>
    </row>
    <row r="1573" spans="2:2" ht="12.75" x14ac:dyDescent="0.2">
      <c r="B1573"/>
    </row>
    <row r="1574" spans="2:2" ht="12.75" x14ac:dyDescent="0.2">
      <c r="B1574"/>
    </row>
    <row r="1575" spans="2:2" ht="12.75" x14ac:dyDescent="0.2">
      <c r="B1575"/>
    </row>
    <row r="1576" spans="2:2" ht="12.75" x14ac:dyDescent="0.2">
      <c r="B1576"/>
    </row>
    <row r="1577" spans="2:2" ht="12.75" x14ac:dyDescent="0.2">
      <c r="B1577"/>
    </row>
    <row r="1578" spans="2:2" ht="12.75" x14ac:dyDescent="0.2">
      <c r="B1578"/>
    </row>
    <row r="1579" spans="2:2" ht="12.75" x14ac:dyDescent="0.2">
      <c r="B1579"/>
    </row>
    <row r="1580" spans="2:2" ht="12.75" x14ac:dyDescent="0.2">
      <c r="B1580"/>
    </row>
    <row r="1581" spans="2:2" ht="12.75" x14ac:dyDescent="0.2">
      <c r="B1581"/>
    </row>
    <row r="1582" spans="2:2" ht="12.75" x14ac:dyDescent="0.2">
      <c r="B1582"/>
    </row>
    <row r="1583" spans="2:2" ht="12.75" x14ac:dyDescent="0.2">
      <c r="B1583"/>
    </row>
    <row r="1584" spans="2:2" ht="12.75" x14ac:dyDescent="0.2">
      <c r="B1584"/>
    </row>
    <row r="1585" spans="2:2" ht="12.75" x14ac:dyDescent="0.2">
      <c r="B1585"/>
    </row>
    <row r="1586" spans="2:2" ht="12.75" x14ac:dyDescent="0.2">
      <c r="B1586"/>
    </row>
    <row r="1587" spans="2:2" ht="12.75" x14ac:dyDescent="0.2">
      <c r="B1587"/>
    </row>
    <row r="1588" spans="2:2" ht="12.75" x14ac:dyDescent="0.2">
      <c r="B1588"/>
    </row>
    <row r="1589" spans="2:2" ht="12.75" x14ac:dyDescent="0.2">
      <c r="B1589"/>
    </row>
    <row r="1590" spans="2:2" ht="12.75" x14ac:dyDescent="0.2">
      <c r="B1590"/>
    </row>
    <row r="1591" spans="2:2" ht="12.75" x14ac:dyDescent="0.2">
      <c r="B1591"/>
    </row>
    <row r="1592" spans="2:2" ht="12.75" x14ac:dyDescent="0.2">
      <c r="B1592"/>
    </row>
    <row r="1593" spans="2:2" ht="12.75" x14ac:dyDescent="0.2">
      <c r="B1593"/>
    </row>
    <row r="1594" spans="2:2" ht="12.75" x14ac:dyDescent="0.2">
      <c r="B1594"/>
    </row>
    <row r="1595" spans="2:2" ht="12.75" x14ac:dyDescent="0.2">
      <c r="B1595"/>
    </row>
    <row r="1596" spans="2:2" ht="12.75" x14ac:dyDescent="0.2">
      <c r="B1596"/>
    </row>
    <row r="1597" spans="2:2" ht="12.75" x14ac:dyDescent="0.2">
      <c r="B1597"/>
    </row>
    <row r="1598" spans="2:2" ht="12.75" x14ac:dyDescent="0.2">
      <c r="B1598"/>
    </row>
    <row r="1599" spans="2:2" ht="12.75" x14ac:dyDescent="0.2">
      <c r="B1599"/>
    </row>
    <row r="1600" spans="2:2" ht="12.75" x14ac:dyDescent="0.2">
      <c r="B1600"/>
    </row>
    <row r="1601" spans="2:2" ht="12.75" x14ac:dyDescent="0.2">
      <c r="B1601"/>
    </row>
    <row r="1602" spans="2:2" ht="12.75" x14ac:dyDescent="0.2">
      <c r="B1602"/>
    </row>
    <row r="1603" spans="2:2" ht="12.75" x14ac:dyDescent="0.2">
      <c r="B1603"/>
    </row>
    <row r="1604" spans="2:2" ht="12.75" x14ac:dyDescent="0.2">
      <c r="B1604"/>
    </row>
    <row r="1605" spans="2:2" ht="12.75" x14ac:dyDescent="0.2">
      <c r="B1605"/>
    </row>
    <row r="1606" spans="2:2" ht="12.75" x14ac:dyDescent="0.2">
      <c r="B1606"/>
    </row>
    <row r="1607" spans="2:2" ht="12.75" x14ac:dyDescent="0.2">
      <c r="B1607"/>
    </row>
    <row r="1608" spans="2:2" ht="12.75" x14ac:dyDescent="0.2">
      <c r="B1608"/>
    </row>
    <row r="1609" spans="2:2" ht="12.75" x14ac:dyDescent="0.2">
      <c r="B1609"/>
    </row>
    <row r="1610" spans="2:2" ht="12.75" x14ac:dyDescent="0.2">
      <c r="B1610"/>
    </row>
    <row r="1611" spans="2:2" ht="12.75" x14ac:dyDescent="0.2">
      <c r="B1611"/>
    </row>
    <row r="1612" spans="2:2" ht="12.75" x14ac:dyDescent="0.2">
      <c r="B1612"/>
    </row>
    <row r="1613" spans="2:2" ht="12.75" x14ac:dyDescent="0.2">
      <c r="B1613"/>
    </row>
    <row r="1614" spans="2:2" ht="12.75" x14ac:dyDescent="0.2">
      <c r="B1614"/>
    </row>
    <row r="1615" spans="2:2" ht="12.75" x14ac:dyDescent="0.2">
      <c r="B1615"/>
    </row>
    <row r="1616" spans="2:2" ht="12.75" x14ac:dyDescent="0.2">
      <c r="B1616"/>
    </row>
    <row r="1617" spans="2:2" ht="12.75" x14ac:dyDescent="0.2">
      <c r="B1617"/>
    </row>
    <row r="1618" spans="2:2" ht="12.75" x14ac:dyDescent="0.2">
      <c r="B1618"/>
    </row>
    <row r="1619" spans="2:2" ht="12.75" x14ac:dyDescent="0.2">
      <c r="B1619"/>
    </row>
    <row r="1620" spans="2:2" ht="12.75" x14ac:dyDescent="0.2">
      <c r="B1620"/>
    </row>
    <row r="1621" spans="2:2" ht="12.75" x14ac:dyDescent="0.2">
      <c r="B1621"/>
    </row>
    <row r="1622" spans="2:2" ht="12.75" x14ac:dyDescent="0.2">
      <c r="B1622"/>
    </row>
    <row r="1623" spans="2:2" ht="12.75" x14ac:dyDescent="0.2">
      <c r="B1623"/>
    </row>
    <row r="1624" spans="2:2" ht="12.75" x14ac:dyDescent="0.2">
      <c r="B1624"/>
    </row>
    <row r="1625" spans="2:2" ht="12.75" x14ac:dyDescent="0.2">
      <c r="B1625"/>
    </row>
    <row r="1626" spans="2:2" ht="12.75" x14ac:dyDescent="0.2">
      <c r="B1626"/>
    </row>
    <row r="1627" spans="2:2" ht="12.75" x14ac:dyDescent="0.2">
      <c r="B1627"/>
    </row>
    <row r="1628" spans="2:2" ht="12.75" x14ac:dyDescent="0.2">
      <c r="B1628"/>
    </row>
    <row r="1629" spans="2:2" ht="12.75" x14ac:dyDescent="0.2">
      <c r="B1629"/>
    </row>
    <row r="1630" spans="2:2" ht="12.75" x14ac:dyDescent="0.2">
      <c r="B1630"/>
    </row>
    <row r="1631" spans="2:2" ht="12.75" x14ac:dyDescent="0.2">
      <c r="B1631"/>
    </row>
    <row r="1632" spans="2:2" ht="12.75" x14ac:dyDescent="0.2">
      <c r="B1632"/>
    </row>
    <row r="1633" spans="2:2" ht="12.75" x14ac:dyDescent="0.2">
      <c r="B1633"/>
    </row>
    <row r="1634" spans="2:2" ht="12.75" x14ac:dyDescent="0.2">
      <c r="B1634"/>
    </row>
    <row r="1635" spans="2:2" ht="12.75" x14ac:dyDescent="0.2">
      <c r="B1635"/>
    </row>
    <row r="1636" spans="2:2" ht="12.75" x14ac:dyDescent="0.2">
      <c r="B1636"/>
    </row>
    <row r="1637" spans="2:2" ht="12.75" x14ac:dyDescent="0.2">
      <c r="B1637"/>
    </row>
    <row r="1638" spans="2:2" ht="12.75" x14ac:dyDescent="0.2">
      <c r="B1638"/>
    </row>
    <row r="1639" spans="2:2" ht="12.75" x14ac:dyDescent="0.2">
      <c r="B1639"/>
    </row>
    <row r="1640" spans="2:2" ht="12.75" x14ac:dyDescent="0.2">
      <c r="B1640"/>
    </row>
    <row r="1641" spans="2:2" ht="12.75" x14ac:dyDescent="0.2">
      <c r="B1641"/>
    </row>
    <row r="1642" spans="2:2" ht="12.75" x14ac:dyDescent="0.2">
      <c r="B1642"/>
    </row>
    <row r="1643" spans="2:2" ht="12.75" x14ac:dyDescent="0.2">
      <c r="B1643"/>
    </row>
    <row r="1644" spans="2:2" ht="12.75" x14ac:dyDescent="0.2">
      <c r="B1644"/>
    </row>
    <row r="1645" spans="2:2" ht="12.75" x14ac:dyDescent="0.2">
      <c r="B1645"/>
    </row>
    <row r="1646" spans="2:2" ht="12.75" x14ac:dyDescent="0.2">
      <c r="B1646"/>
    </row>
    <row r="1647" spans="2:2" ht="12.75" x14ac:dyDescent="0.2">
      <c r="B1647"/>
    </row>
    <row r="1648" spans="2:2" ht="12.75" x14ac:dyDescent="0.2">
      <c r="B1648"/>
    </row>
    <row r="1649" spans="2:2" ht="12.75" x14ac:dyDescent="0.2">
      <c r="B1649"/>
    </row>
    <row r="1650" spans="2:2" ht="12.75" x14ac:dyDescent="0.2">
      <c r="B1650"/>
    </row>
    <row r="1651" spans="2:2" ht="12.75" x14ac:dyDescent="0.2">
      <c r="B1651"/>
    </row>
    <row r="1652" spans="2:2" ht="12.75" x14ac:dyDescent="0.2">
      <c r="B1652"/>
    </row>
    <row r="1653" spans="2:2" ht="12.75" x14ac:dyDescent="0.2">
      <c r="B1653"/>
    </row>
    <row r="1654" spans="2:2" ht="12.75" x14ac:dyDescent="0.2">
      <c r="B1654"/>
    </row>
    <row r="1655" spans="2:2" ht="12.75" x14ac:dyDescent="0.2">
      <c r="B1655"/>
    </row>
    <row r="1656" spans="2:2" ht="12.75" x14ac:dyDescent="0.2">
      <c r="B1656"/>
    </row>
    <row r="1657" spans="2:2" ht="12.75" x14ac:dyDescent="0.2">
      <c r="B1657"/>
    </row>
    <row r="1658" spans="2:2" ht="12.75" x14ac:dyDescent="0.2">
      <c r="B1658"/>
    </row>
    <row r="1659" spans="2:2" ht="12.75" x14ac:dyDescent="0.2">
      <c r="B1659"/>
    </row>
    <row r="1660" spans="2:2" ht="12.75" x14ac:dyDescent="0.2">
      <c r="B1660"/>
    </row>
    <row r="1661" spans="2:2" ht="12.75" x14ac:dyDescent="0.2">
      <c r="B1661"/>
    </row>
    <row r="1662" spans="2:2" ht="12.75" x14ac:dyDescent="0.2">
      <c r="B1662"/>
    </row>
    <row r="1663" spans="2:2" ht="12.75" x14ac:dyDescent="0.2">
      <c r="B1663"/>
    </row>
    <row r="1664" spans="2:2" ht="12.75" x14ac:dyDescent="0.2">
      <c r="B1664"/>
    </row>
    <row r="1665" spans="2:2" ht="12.75" x14ac:dyDescent="0.2">
      <c r="B1665"/>
    </row>
    <row r="1666" spans="2:2" ht="12.75" x14ac:dyDescent="0.2">
      <c r="B1666"/>
    </row>
    <row r="1667" spans="2:2" ht="12.75" x14ac:dyDescent="0.2">
      <c r="B1667"/>
    </row>
    <row r="1668" spans="2:2" ht="12.75" x14ac:dyDescent="0.2">
      <c r="B1668"/>
    </row>
    <row r="1669" spans="2:2" ht="12.75" x14ac:dyDescent="0.2">
      <c r="B1669"/>
    </row>
    <row r="1670" spans="2:2" ht="12.75" x14ac:dyDescent="0.2">
      <c r="B1670"/>
    </row>
    <row r="1671" spans="2:2" ht="12.75" x14ac:dyDescent="0.2">
      <c r="B1671"/>
    </row>
    <row r="1672" spans="2:2" ht="12.75" x14ac:dyDescent="0.2">
      <c r="B1672"/>
    </row>
    <row r="1673" spans="2:2" ht="12.75" x14ac:dyDescent="0.2">
      <c r="B1673"/>
    </row>
    <row r="1674" spans="2:2" ht="12.75" x14ac:dyDescent="0.2">
      <c r="B1674"/>
    </row>
    <row r="1675" spans="2:2" ht="12.75" x14ac:dyDescent="0.2">
      <c r="B1675"/>
    </row>
    <row r="1676" spans="2:2" ht="12.75" x14ac:dyDescent="0.2">
      <c r="B1676"/>
    </row>
    <row r="1677" spans="2:2" ht="12.75" x14ac:dyDescent="0.2">
      <c r="B1677"/>
    </row>
    <row r="1678" spans="2:2" ht="12.75" x14ac:dyDescent="0.2">
      <c r="B1678"/>
    </row>
    <row r="1679" spans="2:2" ht="12.75" x14ac:dyDescent="0.2">
      <c r="B1679"/>
    </row>
    <row r="1680" spans="2:2" ht="12.75" x14ac:dyDescent="0.2">
      <c r="B1680"/>
    </row>
    <row r="1681" spans="2:2" ht="12.75" x14ac:dyDescent="0.2">
      <c r="B1681"/>
    </row>
    <row r="1682" spans="2:2" ht="12.75" x14ac:dyDescent="0.2">
      <c r="B1682"/>
    </row>
    <row r="1683" spans="2:2" ht="12.75" x14ac:dyDescent="0.2">
      <c r="B1683"/>
    </row>
    <row r="1684" spans="2:2" ht="12.75" x14ac:dyDescent="0.2">
      <c r="B1684"/>
    </row>
    <row r="1685" spans="2:2" ht="12.75" x14ac:dyDescent="0.2">
      <c r="B1685"/>
    </row>
    <row r="1686" spans="2:2" ht="12.75" x14ac:dyDescent="0.2">
      <c r="B1686"/>
    </row>
    <row r="1687" spans="2:2" ht="12.75" x14ac:dyDescent="0.2">
      <c r="B1687"/>
    </row>
    <row r="1688" spans="2:2" ht="12.75" x14ac:dyDescent="0.2">
      <c r="B1688"/>
    </row>
    <row r="1689" spans="2:2" ht="12.75" x14ac:dyDescent="0.2">
      <c r="B1689"/>
    </row>
    <row r="1690" spans="2:2" ht="12.75" x14ac:dyDescent="0.2">
      <c r="B1690"/>
    </row>
    <row r="1691" spans="2:2" ht="12.75" x14ac:dyDescent="0.2">
      <c r="B1691"/>
    </row>
    <row r="1692" spans="2:2" ht="12.75" x14ac:dyDescent="0.2">
      <c r="B1692"/>
    </row>
    <row r="1693" spans="2:2" ht="12.75" x14ac:dyDescent="0.2">
      <c r="B1693"/>
    </row>
    <row r="1694" spans="2:2" ht="12.75" x14ac:dyDescent="0.2">
      <c r="B1694"/>
    </row>
    <row r="1695" spans="2:2" ht="12.75" x14ac:dyDescent="0.2">
      <c r="B1695"/>
    </row>
    <row r="1696" spans="2:2" ht="12.75" x14ac:dyDescent="0.2">
      <c r="B1696"/>
    </row>
    <row r="1697" spans="2:2" ht="12.75" x14ac:dyDescent="0.2">
      <c r="B1697"/>
    </row>
    <row r="1698" spans="2:2" ht="12.75" x14ac:dyDescent="0.2">
      <c r="B1698"/>
    </row>
    <row r="1699" spans="2:2" ht="12.75" x14ac:dyDescent="0.2">
      <c r="B1699"/>
    </row>
    <row r="1700" spans="2:2" ht="12.75" x14ac:dyDescent="0.2">
      <c r="B1700"/>
    </row>
    <row r="1701" spans="2:2" ht="12.75" x14ac:dyDescent="0.2">
      <c r="B1701"/>
    </row>
    <row r="1702" spans="2:2" ht="12.75" x14ac:dyDescent="0.2">
      <c r="B1702"/>
    </row>
    <row r="1703" spans="2:2" ht="12.75" x14ac:dyDescent="0.2">
      <c r="B1703"/>
    </row>
    <row r="1704" spans="2:2" ht="12.75" x14ac:dyDescent="0.2">
      <c r="B1704"/>
    </row>
    <row r="1705" spans="2:2" ht="12.75" x14ac:dyDescent="0.2">
      <c r="B1705"/>
    </row>
    <row r="1706" spans="2:2" ht="12.75" x14ac:dyDescent="0.2">
      <c r="B1706"/>
    </row>
    <row r="1707" spans="2:2" ht="12.75" x14ac:dyDescent="0.2">
      <c r="B1707"/>
    </row>
    <row r="1708" spans="2:2" ht="12.75" x14ac:dyDescent="0.2">
      <c r="B1708"/>
    </row>
    <row r="1709" spans="2:2" ht="12.75" x14ac:dyDescent="0.2">
      <c r="B1709"/>
    </row>
    <row r="1710" spans="2:2" ht="12.75" x14ac:dyDescent="0.2">
      <c r="B1710"/>
    </row>
    <row r="1711" spans="2:2" ht="12.75" x14ac:dyDescent="0.2">
      <c r="B1711"/>
    </row>
    <row r="1712" spans="2:2" ht="12.75" x14ac:dyDescent="0.2">
      <c r="B1712"/>
    </row>
    <row r="1713" spans="2:2" ht="12.75" x14ac:dyDescent="0.2">
      <c r="B1713"/>
    </row>
    <row r="1714" spans="2:2" ht="12.75" x14ac:dyDescent="0.2">
      <c r="B1714"/>
    </row>
    <row r="1715" spans="2:2" ht="12.75" x14ac:dyDescent="0.2">
      <c r="B1715"/>
    </row>
    <row r="1716" spans="2:2" ht="12.75" x14ac:dyDescent="0.2">
      <c r="B1716"/>
    </row>
    <row r="1717" spans="2:2" ht="12.75" x14ac:dyDescent="0.2">
      <c r="B1717"/>
    </row>
    <row r="1718" spans="2:2" ht="12.75" x14ac:dyDescent="0.2">
      <c r="B1718"/>
    </row>
    <row r="1719" spans="2:2" ht="12.75" x14ac:dyDescent="0.2">
      <c r="B1719"/>
    </row>
    <row r="1720" spans="2:2" ht="12.75" x14ac:dyDescent="0.2">
      <c r="B1720"/>
    </row>
    <row r="1721" spans="2:2" ht="12.75" x14ac:dyDescent="0.2">
      <c r="B1721"/>
    </row>
    <row r="1722" spans="2:2" ht="12.75" x14ac:dyDescent="0.2">
      <c r="B1722"/>
    </row>
    <row r="1723" spans="2:2" ht="12.75" x14ac:dyDescent="0.2">
      <c r="B1723"/>
    </row>
    <row r="1724" spans="2:2" ht="12.75" x14ac:dyDescent="0.2">
      <c r="B1724"/>
    </row>
    <row r="1725" spans="2:2" ht="12.75" x14ac:dyDescent="0.2">
      <c r="B1725"/>
    </row>
    <row r="1726" spans="2:2" ht="12.75" x14ac:dyDescent="0.2">
      <c r="B1726"/>
    </row>
    <row r="1727" spans="2:2" ht="12.75" x14ac:dyDescent="0.2">
      <c r="B1727"/>
    </row>
    <row r="1728" spans="2:2" ht="12.75" x14ac:dyDescent="0.2">
      <c r="B1728"/>
    </row>
    <row r="1729" spans="2:2" ht="12.75" x14ac:dyDescent="0.2">
      <c r="B1729"/>
    </row>
    <row r="1730" spans="2:2" ht="12.75" x14ac:dyDescent="0.2">
      <c r="B1730"/>
    </row>
    <row r="1731" spans="2:2" ht="12.75" x14ac:dyDescent="0.2">
      <c r="B1731"/>
    </row>
    <row r="1732" spans="2:2" ht="12.75" x14ac:dyDescent="0.2">
      <c r="B1732"/>
    </row>
    <row r="1733" spans="2:2" ht="12.75" x14ac:dyDescent="0.2">
      <c r="B1733"/>
    </row>
    <row r="1734" spans="2:2" ht="12.75" x14ac:dyDescent="0.2">
      <c r="B1734"/>
    </row>
    <row r="1735" spans="2:2" ht="12.75" x14ac:dyDescent="0.2">
      <c r="B1735"/>
    </row>
    <row r="1736" spans="2:2" ht="12.75" x14ac:dyDescent="0.2">
      <c r="B1736"/>
    </row>
    <row r="1737" spans="2:2" ht="12.75" x14ac:dyDescent="0.2">
      <c r="B1737"/>
    </row>
    <row r="1738" spans="2:2" ht="12.75" x14ac:dyDescent="0.2">
      <c r="B1738"/>
    </row>
    <row r="1739" spans="2:2" ht="12.75" x14ac:dyDescent="0.2">
      <c r="B1739"/>
    </row>
    <row r="1740" spans="2:2" ht="12.75" x14ac:dyDescent="0.2">
      <c r="B1740"/>
    </row>
    <row r="1741" spans="2:2" ht="12.75" x14ac:dyDescent="0.2">
      <c r="B1741"/>
    </row>
    <row r="1742" spans="2:2" ht="12.75" x14ac:dyDescent="0.2">
      <c r="B1742"/>
    </row>
    <row r="1743" spans="2:2" ht="12.75" x14ac:dyDescent="0.2">
      <c r="B1743"/>
    </row>
    <row r="1744" spans="2:2" ht="12.75" x14ac:dyDescent="0.2">
      <c r="B1744"/>
    </row>
    <row r="1745" spans="2:2" ht="12.75" x14ac:dyDescent="0.2">
      <c r="B1745"/>
    </row>
    <row r="1746" spans="2:2" ht="12.75" x14ac:dyDescent="0.2">
      <c r="B1746"/>
    </row>
    <row r="1747" spans="2:2" ht="12.75" x14ac:dyDescent="0.2">
      <c r="B1747"/>
    </row>
    <row r="1748" spans="2:2" ht="12.75" x14ac:dyDescent="0.2">
      <c r="B1748"/>
    </row>
    <row r="1749" spans="2:2" ht="12.75" x14ac:dyDescent="0.2">
      <c r="B1749"/>
    </row>
    <row r="1750" spans="2:2" ht="12.75" x14ac:dyDescent="0.2">
      <c r="B1750"/>
    </row>
    <row r="1751" spans="2:2" ht="12.75" x14ac:dyDescent="0.2">
      <c r="B1751"/>
    </row>
    <row r="1752" spans="2:2" ht="12.75" x14ac:dyDescent="0.2">
      <c r="B1752"/>
    </row>
    <row r="1753" spans="2:2" ht="12.75" x14ac:dyDescent="0.2">
      <c r="B1753"/>
    </row>
    <row r="1754" spans="2:2" ht="12.75" x14ac:dyDescent="0.2">
      <c r="B1754"/>
    </row>
    <row r="1755" spans="2:2" ht="12.75" x14ac:dyDescent="0.2">
      <c r="B1755"/>
    </row>
    <row r="1756" spans="2:2" ht="12.75" x14ac:dyDescent="0.2">
      <c r="B1756"/>
    </row>
    <row r="1757" spans="2:2" ht="12.75" x14ac:dyDescent="0.2">
      <c r="B1757"/>
    </row>
    <row r="1758" spans="2:2" ht="12.75" x14ac:dyDescent="0.2">
      <c r="B1758"/>
    </row>
    <row r="1759" spans="2:2" ht="12.75" x14ac:dyDescent="0.2">
      <c r="B1759"/>
    </row>
    <row r="1760" spans="2:2" ht="12.75" x14ac:dyDescent="0.2">
      <c r="B1760"/>
    </row>
    <row r="1761" spans="2:2" ht="12.75" x14ac:dyDescent="0.2">
      <c r="B1761"/>
    </row>
    <row r="1762" spans="2:2" ht="12.75" x14ac:dyDescent="0.2">
      <c r="B1762"/>
    </row>
    <row r="1763" spans="2:2" ht="12.75" x14ac:dyDescent="0.2">
      <c r="B1763"/>
    </row>
    <row r="1764" spans="2:2" ht="12.75" x14ac:dyDescent="0.2">
      <c r="B1764"/>
    </row>
    <row r="1765" spans="2:2" ht="12.75" x14ac:dyDescent="0.2">
      <c r="B1765"/>
    </row>
    <row r="1766" spans="2:2" ht="12.75" x14ac:dyDescent="0.2">
      <c r="B1766"/>
    </row>
    <row r="1767" spans="2:2" ht="12.75" x14ac:dyDescent="0.2">
      <c r="B1767"/>
    </row>
    <row r="1768" spans="2:2" ht="12.75" x14ac:dyDescent="0.2">
      <c r="B1768"/>
    </row>
    <row r="1769" spans="2:2" ht="12.75" x14ac:dyDescent="0.2">
      <c r="B1769"/>
    </row>
    <row r="1770" spans="2:2" ht="12.75" x14ac:dyDescent="0.2">
      <c r="B1770"/>
    </row>
    <row r="1771" spans="2:2" ht="12.75" x14ac:dyDescent="0.2">
      <c r="B1771"/>
    </row>
    <row r="1772" spans="2:2" ht="12.75" x14ac:dyDescent="0.2">
      <c r="B1772"/>
    </row>
    <row r="1773" spans="2:2" ht="12.75" x14ac:dyDescent="0.2">
      <c r="B1773"/>
    </row>
    <row r="1774" spans="2:2" ht="12.75" x14ac:dyDescent="0.2">
      <c r="B1774"/>
    </row>
    <row r="1775" spans="2:2" ht="12.75" x14ac:dyDescent="0.2">
      <c r="B1775"/>
    </row>
    <row r="1776" spans="2:2" ht="12.75" x14ac:dyDescent="0.2">
      <c r="B1776"/>
    </row>
    <row r="1777" spans="2:2" ht="12.75" x14ac:dyDescent="0.2">
      <c r="B1777"/>
    </row>
    <row r="1778" spans="2:2" ht="12.75" x14ac:dyDescent="0.2">
      <c r="B1778"/>
    </row>
    <row r="1779" spans="2:2" ht="12.75" x14ac:dyDescent="0.2">
      <c r="B1779"/>
    </row>
    <row r="1780" spans="2:2" ht="12.75" x14ac:dyDescent="0.2">
      <c r="B1780"/>
    </row>
    <row r="1781" spans="2:2" ht="12.75" x14ac:dyDescent="0.2">
      <c r="B1781"/>
    </row>
    <row r="1782" spans="2:2" ht="12.75" x14ac:dyDescent="0.2">
      <c r="B1782"/>
    </row>
    <row r="1783" spans="2:2" ht="12.75" x14ac:dyDescent="0.2">
      <c r="B1783"/>
    </row>
    <row r="1784" spans="2:2" ht="12.75" x14ac:dyDescent="0.2">
      <c r="B1784"/>
    </row>
    <row r="1785" spans="2:2" ht="12.75" x14ac:dyDescent="0.2">
      <c r="B1785"/>
    </row>
    <row r="1786" spans="2:2" ht="12.75" x14ac:dyDescent="0.2">
      <c r="B1786"/>
    </row>
    <row r="1787" spans="2:2" ht="12.75" x14ac:dyDescent="0.2">
      <c r="B1787"/>
    </row>
    <row r="1788" spans="2:2" ht="12.75" x14ac:dyDescent="0.2">
      <c r="B1788"/>
    </row>
    <row r="1789" spans="2:2" ht="12.75" x14ac:dyDescent="0.2">
      <c r="B1789"/>
    </row>
    <row r="1790" spans="2:2" ht="12.75" x14ac:dyDescent="0.2">
      <c r="B1790"/>
    </row>
    <row r="1791" spans="2:2" ht="12.75" x14ac:dyDescent="0.2">
      <c r="B1791"/>
    </row>
    <row r="1792" spans="2:2" ht="12.75" x14ac:dyDescent="0.2">
      <c r="B1792"/>
    </row>
    <row r="1793" spans="2:2" ht="12.75" x14ac:dyDescent="0.2">
      <c r="B1793"/>
    </row>
    <row r="1794" spans="2:2" ht="12.75" x14ac:dyDescent="0.2">
      <c r="B1794"/>
    </row>
    <row r="1795" spans="2:2" ht="12.75" x14ac:dyDescent="0.2">
      <c r="B1795"/>
    </row>
    <row r="1796" spans="2:2" ht="12.75" x14ac:dyDescent="0.2">
      <c r="B1796"/>
    </row>
    <row r="1797" spans="2:2" ht="12.75" x14ac:dyDescent="0.2">
      <c r="B1797"/>
    </row>
    <row r="1798" spans="2:2" ht="12.75" x14ac:dyDescent="0.2">
      <c r="B1798"/>
    </row>
    <row r="1799" spans="2:2" ht="12.75" x14ac:dyDescent="0.2">
      <c r="B1799"/>
    </row>
    <row r="1800" spans="2:2" ht="12.75" x14ac:dyDescent="0.2">
      <c r="B1800"/>
    </row>
    <row r="1801" spans="2:2" ht="12.75" x14ac:dyDescent="0.2">
      <c r="B1801"/>
    </row>
    <row r="1802" spans="2:2" ht="12.75" x14ac:dyDescent="0.2">
      <c r="B1802"/>
    </row>
    <row r="1803" spans="2:2" ht="12.75" x14ac:dyDescent="0.2">
      <c r="B1803"/>
    </row>
    <row r="1804" spans="2:2" ht="12.75" x14ac:dyDescent="0.2">
      <c r="B1804"/>
    </row>
    <row r="1805" spans="2:2" ht="12.75" x14ac:dyDescent="0.2">
      <c r="B1805"/>
    </row>
    <row r="1806" spans="2:2" ht="12.75" x14ac:dyDescent="0.2">
      <c r="B1806"/>
    </row>
    <row r="1807" spans="2:2" ht="12.75" x14ac:dyDescent="0.2">
      <c r="B1807"/>
    </row>
    <row r="1808" spans="2:2" ht="12.75" x14ac:dyDescent="0.2">
      <c r="B1808"/>
    </row>
    <row r="1809" spans="2:2" ht="12.75" x14ac:dyDescent="0.2">
      <c r="B1809"/>
    </row>
    <row r="1810" spans="2:2" ht="12.75" x14ac:dyDescent="0.2">
      <c r="B1810"/>
    </row>
    <row r="1811" spans="2:2" ht="12.75" x14ac:dyDescent="0.2">
      <c r="B1811"/>
    </row>
    <row r="1812" spans="2:2" ht="12.75" x14ac:dyDescent="0.2">
      <c r="B1812"/>
    </row>
    <row r="1813" spans="2:2" ht="12.75" x14ac:dyDescent="0.2">
      <c r="B1813"/>
    </row>
    <row r="1814" spans="2:2" ht="12.75" x14ac:dyDescent="0.2">
      <c r="B1814"/>
    </row>
    <row r="1815" spans="2:2" ht="12.75" x14ac:dyDescent="0.2">
      <c r="B1815"/>
    </row>
    <row r="1816" spans="2:2" ht="12.75" x14ac:dyDescent="0.2">
      <c r="B1816"/>
    </row>
    <row r="1817" spans="2:2" ht="12.75" x14ac:dyDescent="0.2">
      <c r="B1817"/>
    </row>
    <row r="1818" spans="2:2" ht="12.75" x14ac:dyDescent="0.2">
      <c r="B1818"/>
    </row>
    <row r="1819" spans="2:2" ht="12.75" x14ac:dyDescent="0.2">
      <c r="B1819"/>
    </row>
    <row r="1820" spans="2:2" ht="12.75" x14ac:dyDescent="0.2">
      <c r="B1820"/>
    </row>
    <row r="1821" spans="2:2" ht="12.75" x14ac:dyDescent="0.2">
      <c r="B1821"/>
    </row>
    <row r="1822" spans="2:2" ht="12.75" x14ac:dyDescent="0.2">
      <c r="B1822"/>
    </row>
    <row r="1823" spans="2:2" ht="12.75" x14ac:dyDescent="0.2">
      <c r="B1823"/>
    </row>
    <row r="1824" spans="2:2" ht="12.75" x14ac:dyDescent="0.2">
      <c r="B1824"/>
    </row>
    <row r="1825" spans="2:2" ht="12.75" x14ac:dyDescent="0.2">
      <c r="B1825"/>
    </row>
    <row r="1826" spans="2:2" ht="12.75" x14ac:dyDescent="0.2">
      <c r="B1826"/>
    </row>
    <row r="1827" spans="2:2" ht="12.75" x14ac:dyDescent="0.2">
      <c r="B1827"/>
    </row>
    <row r="1828" spans="2:2" ht="12.75" x14ac:dyDescent="0.2">
      <c r="B1828"/>
    </row>
    <row r="1829" spans="2:2" ht="12.75" x14ac:dyDescent="0.2">
      <c r="B1829"/>
    </row>
    <row r="1830" spans="2:2" ht="12.75" x14ac:dyDescent="0.2">
      <c r="B1830"/>
    </row>
    <row r="1831" spans="2:2" ht="12.75" x14ac:dyDescent="0.2">
      <c r="B1831"/>
    </row>
    <row r="1832" spans="2:2" ht="12.75" x14ac:dyDescent="0.2">
      <c r="B1832"/>
    </row>
    <row r="1833" spans="2:2" ht="12.75" x14ac:dyDescent="0.2">
      <c r="B1833"/>
    </row>
    <row r="1834" spans="2:2" ht="12.75" x14ac:dyDescent="0.2">
      <c r="B1834"/>
    </row>
    <row r="1835" spans="2:2" ht="12.75" x14ac:dyDescent="0.2">
      <c r="B1835"/>
    </row>
    <row r="1836" spans="2:2" ht="12.75" x14ac:dyDescent="0.2">
      <c r="B1836"/>
    </row>
    <row r="1837" spans="2:2" ht="12.75" x14ac:dyDescent="0.2">
      <c r="B1837"/>
    </row>
    <row r="1838" spans="2:2" ht="12.75" x14ac:dyDescent="0.2">
      <c r="B1838"/>
    </row>
    <row r="1839" spans="2:2" ht="12.75" x14ac:dyDescent="0.2">
      <c r="B1839"/>
    </row>
    <row r="1840" spans="2:2" ht="12.75" x14ac:dyDescent="0.2">
      <c r="B1840"/>
    </row>
    <row r="1841" spans="2:2" ht="12.75" x14ac:dyDescent="0.2">
      <c r="B1841"/>
    </row>
    <row r="1842" spans="2:2" ht="12.75" x14ac:dyDescent="0.2">
      <c r="B1842"/>
    </row>
    <row r="1843" spans="2:2" ht="12.75" x14ac:dyDescent="0.2">
      <c r="B1843"/>
    </row>
    <row r="1844" spans="2:2" ht="12.75" x14ac:dyDescent="0.2">
      <c r="B1844"/>
    </row>
    <row r="1845" spans="2:2" ht="12.75" x14ac:dyDescent="0.2">
      <c r="B1845"/>
    </row>
    <row r="1846" spans="2:2" ht="12.75" x14ac:dyDescent="0.2">
      <c r="B1846"/>
    </row>
    <row r="1847" spans="2:2" ht="12.75" x14ac:dyDescent="0.2">
      <c r="B1847"/>
    </row>
    <row r="1848" spans="2:2" ht="12.75" x14ac:dyDescent="0.2">
      <c r="B1848"/>
    </row>
    <row r="1849" spans="2:2" ht="12.75" x14ac:dyDescent="0.2">
      <c r="B1849"/>
    </row>
    <row r="1850" spans="2:2" ht="12.75" x14ac:dyDescent="0.2">
      <c r="B1850"/>
    </row>
    <row r="1851" spans="2:2" ht="12.75" x14ac:dyDescent="0.2">
      <c r="B1851"/>
    </row>
    <row r="1852" spans="2:2" ht="12.75" x14ac:dyDescent="0.2">
      <c r="B1852"/>
    </row>
    <row r="1853" spans="2:2" ht="12.75" x14ac:dyDescent="0.2">
      <c r="B1853"/>
    </row>
    <row r="1854" spans="2:2" ht="12.75" x14ac:dyDescent="0.2">
      <c r="B1854"/>
    </row>
    <row r="1855" spans="2:2" ht="12.75" x14ac:dyDescent="0.2">
      <c r="B1855"/>
    </row>
    <row r="1856" spans="2:2" ht="12.75" x14ac:dyDescent="0.2">
      <c r="B1856"/>
    </row>
    <row r="1857" spans="2:2" ht="12.75" x14ac:dyDescent="0.2">
      <c r="B1857"/>
    </row>
    <row r="1858" spans="2:2" ht="12.75" x14ac:dyDescent="0.2">
      <c r="B1858"/>
    </row>
    <row r="1859" spans="2:2" ht="12.75" x14ac:dyDescent="0.2">
      <c r="B1859"/>
    </row>
    <row r="1860" spans="2:2" ht="12.75" x14ac:dyDescent="0.2">
      <c r="B1860"/>
    </row>
    <row r="1861" spans="2:2" ht="12.75" x14ac:dyDescent="0.2">
      <c r="B1861"/>
    </row>
    <row r="1862" spans="2:2" ht="12.75" x14ac:dyDescent="0.2">
      <c r="B1862"/>
    </row>
    <row r="1863" spans="2:2" ht="12.75" x14ac:dyDescent="0.2">
      <c r="B1863"/>
    </row>
    <row r="1864" spans="2:2" ht="12.75" x14ac:dyDescent="0.2">
      <c r="B1864"/>
    </row>
    <row r="1865" spans="2:2" ht="12.75" x14ac:dyDescent="0.2">
      <c r="B1865"/>
    </row>
    <row r="1866" spans="2:2" ht="12.75" x14ac:dyDescent="0.2">
      <c r="B1866"/>
    </row>
    <row r="1867" spans="2:2" ht="12.75" x14ac:dyDescent="0.2">
      <c r="B1867"/>
    </row>
    <row r="1868" spans="2:2" ht="12.75" x14ac:dyDescent="0.2">
      <c r="B1868"/>
    </row>
    <row r="1869" spans="2:2" ht="12.75" x14ac:dyDescent="0.2">
      <c r="B1869"/>
    </row>
    <row r="1870" spans="2:2" ht="12.75" x14ac:dyDescent="0.2">
      <c r="B1870"/>
    </row>
    <row r="1871" spans="2:2" ht="12.75" x14ac:dyDescent="0.2">
      <c r="B1871"/>
    </row>
    <row r="1872" spans="2:2" ht="12.75" x14ac:dyDescent="0.2">
      <c r="B1872"/>
    </row>
    <row r="1873" spans="2:2" ht="12.75" x14ac:dyDescent="0.2">
      <c r="B1873"/>
    </row>
    <row r="1874" spans="2:2" ht="12.75" x14ac:dyDescent="0.2">
      <c r="B1874"/>
    </row>
    <row r="1875" spans="2:2" ht="12.75" x14ac:dyDescent="0.2">
      <c r="B1875"/>
    </row>
    <row r="1876" spans="2:2" ht="12.75" x14ac:dyDescent="0.2">
      <c r="B1876"/>
    </row>
    <row r="1877" spans="2:2" ht="12.75" x14ac:dyDescent="0.2">
      <c r="B1877"/>
    </row>
    <row r="1878" spans="2:2" ht="12.75" x14ac:dyDescent="0.2">
      <c r="B1878"/>
    </row>
    <row r="1879" spans="2:2" ht="12.75" x14ac:dyDescent="0.2">
      <c r="B1879"/>
    </row>
    <row r="1880" spans="2:2" ht="12.75" x14ac:dyDescent="0.2">
      <c r="B1880"/>
    </row>
    <row r="1881" spans="2:2" ht="12.75" x14ac:dyDescent="0.2">
      <c r="B1881"/>
    </row>
    <row r="1882" spans="2:2" ht="12.75" x14ac:dyDescent="0.2">
      <c r="B1882"/>
    </row>
    <row r="1883" spans="2:2" ht="12.75" x14ac:dyDescent="0.2">
      <c r="B1883"/>
    </row>
    <row r="1884" spans="2:2" ht="12.75" x14ac:dyDescent="0.2">
      <c r="B1884"/>
    </row>
    <row r="1885" spans="2:2" ht="12.75" x14ac:dyDescent="0.2">
      <c r="B1885"/>
    </row>
    <row r="1886" spans="2:2" ht="12.75" x14ac:dyDescent="0.2">
      <c r="B1886"/>
    </row>
    <row r="1887" spans="2:2" ht="12.75" x14ac:dyDescent="0.2">
      <c r="B1887"/>
    </row>
    <row r="1888" spans="2:2" ht="12.75" x14ac:dyDescent="0.2">
      <c r="B1888"/>
    </row>
    <row r="1889" spans="2:2" ht="12.75" x14ac:dyDescent="0.2">
      <c r="B1889"/>
    </row>
    <row r="1890" spans="2:2" ht="12.75" x14ac:dyDescent="0.2">
      <c r="B1890"/>
    </row>
    <row r="1891" spans="2:2" ht="12.75" x14ac:dyDescent="0.2">
      <c r="B1891"/>
    </row>
    <row r="1892" spans="2:2" ht="12.75" x14ac:dyDescent="0.2">
      <c r="B1892"/>
    </row>
    <row r="1893" spans="2:2" ht="12.75" x14ac:dyDescent="0.2">
      <c r="B1893"/>
    </row>
    <row r="1894" spans="2:2" ht="12.75" x14ac:dyDescent="0.2">
      <c r="B1894"/>
    </row>
    <row r="1895" spans="2:2" ht="12.75" x14ac:dyDescent="0.2">
      <c r="B1895"/>
    </row>
    <row r="1896" spans="2:2" ht="12.75" x14ac:dyDescent="0.2">
      <c r="B1896"/>
    </row>
    <row r="1897" spans="2:2" ht="12.75" x14ac:dyDescent="0.2">
      <c r="B1897"/>
    </row>
    <row r="1898" spans="2:2" ht="12.75" x14ac:dyDescent="0.2">
      <c r="B1898"/>
    </row>
    <row r="1899" spans="2:2" ht="12.75" x14ac:dyDescent="0.2">
      <c r="B1899"/>
    </row>
    <row r="1900" spans="2:2" ht="12.75" x14ac:dyDescent="0.2">
      <c r="B1900"/>
    </row>
    <row r="1901" spans="2:2" ht="12.75" x14ac:dyDescent="0.2">
      <c r="B1901"/>
    </row>
    <row r="1902" spans="2:2" ht="12.75" x14ac:dyDescent="0.2">
      <c r="B1902"/>
    </row>
    <row r="1903" spans="2:2" ht="12.75" x14ac:dyDescent="0.2">
      <c r="B1903"/>
    </row>
    <row r="1904" spans="2:2" ht="12.75" x14ac:dyDescent="0.2">
      <c r="B1904"/>
    </row>
    <row r="1905" spans="2:2" ht="12.75" x14ac:dyDescent="0.2">
      <c r="B1905"/>
    </row>
    <row r="1906" spans="2:2" ht="12.75" x14ac:dyDescent="0.2">
      <c r="B1906"/>
    </row>
    <row r="1907" spans="2:2" ht="12.75" x14ac:dyDescent="0.2">
      <c r="B1907"/>
    </row>
    <row r="1908" spans="2:2" ht="12.75" x14ac:dyDescent="0.2">
      <c r="B1908"/>
    </row>
    <row r="1909" spans="2:2" ht="12.75" x14ac:dyDescent="0.2">
      <c r="B1909"/>
    </row>
    <row r="1910" spans="2:2" ht="12.75" x14ac:dyDescent="0.2">
      <c r="B1910"/>
    </row>
    <row r="1911" spans="2:2" ht="12.75" x14ac:dyDescent="0.2">
      <c r="B1911"/>
    </row>
    <row r="1912" spans="2:2" ht="12.75" x14ac:dyDescent="0.2">
      <c r="B1912"/>
    </row>
    <row r="1913" spans="2:2" ht="12.75" x14ac:dyDescent="0.2">
      <c r="B1913"/>
    </row>
    <row r="1914" spans="2:2" ht="12.75" x14ac:dyDescent="0.2">
      <c r="B1914"/>
    </row>
    <row r="1915" spans="2:2" ht="12.75" x14ac:dyDescent="0.2">
      <c r="B1915"/>
    </row>
    <row r="1916" spans="2:2" ht="12.75" x14ac:dyDescent="0.2">
      <c r="B1916"/>
    </row>
    <row r="1917" spans="2:2" ht="12.75" x14ac:dyDescent="0.2">
      <c r="B1917"/>
    </row>
    <row r="1918" spans="2:2" ht="12.75" x14ac:dyDescent="0.2">
      <c r="B1918"/>
    </row>
    <row r="1919" spans="2:2" ht="12.75" x14ac:dyDescent="0.2">
      <c r="B1919"/>
    </row>
    <row r="1920" spans="2:2" ht="12.75" x14ac:dyDescent="0.2">
      <c r="B1920"/>
    </row>
    <row r="1921" spans="2:2" ht="12.75" x14ac:dyDescent="0.2">
      <c r="B1921"/>
    </row>
    <row r="1922" spans="2:2" ht="12.75" x14ac:dyDescent="0.2">
      <c r="B1922"/>
    </row>
    <row r="1923" spans="2:2" ht="12.75" x14ac:dyDescent="0.2">
      <c r="B1923"/>
    </row>
    <row r="1924" spans="2:2" ht="12.75" x14ac:dyDescent="0.2">
      <c r="B1924"/>
    </row>
    <row r="1925" spans="2:2" ht="12.75" x14ac:dyDescent="0.2">
      <c r="B1925"/>
    </row>
    <row r="1926" spans="2:2" ht="12.75" x14ac:dyDescent="0.2">
      <c r="B1926"/>
    </row>
    <row r="1927" spans="2:2" ht="12.75" x14ac:dyDescent="0.2">
      <c r="B1927"/>
    </row>
    <row r="1928" spans="2:2" ht="12.75" x14ac:dyDescent="0.2">
      <c r="B1928"/>
    </row>
    <row r="1929" spans="2:2" ht="12.75" x14ac:dyDescent="0.2">
      <c r="B1929"/>
    </row>
    <row r="1930" spans="2:2" ht="12.75" x14ac:dyDescent="0.2">
      <c r="B1930"/>
    </row>
    <row r="1931" spans="2:2" ht="12.75" x14ac:dyDescent="0.2">
      <c r="B1931"/>
    </row>
    <row r="1932" spans="2:2" ht="12.75" x14ac:dyDescent="0.2">
      <c r="B1932"/>
    </row>
    <row r="1933" spans="2:2" ht="12.75" x14ac:dyDescent="0.2">
      <c r="B1933"/>
    </row>
    <row r="1934" spans="2:2" ht="12.75" x14ac:dyDescent="0.2">
      <c r="B1934"/>
    </row>
    <row r="1935" spans="2:2" ht="12.75" x14ac:dyDescent="0.2">
      <c r="B1935"/>
    </row>
    <row r="1936" spans="2:2" ht="12.75" x14ac:dyDescent="0.2">
      <c r="B1936"/>
    </row>
    <row r="1937" spans="2:2" ht="12.75" x14ac:dyDescent="0.2">
      <c r="B1937"/>
    </row>
    <row r="1938" spans="2:2" ht="12.75" x14ac:dyDescent="0.2">
      <c r="B1938"/>
    </row>
    <row r="1939" spans="2:2" ht="12.75" x14ac:dyDescent="0.2">
      <c r="B1939"/>
    </row>
    <row r="1940" spans="2:2" ht="12.75" x14ac:dyDescent="0.2">
      <c r="B1940"/>
    </row>
    <row r="1941" spans="2:2" ht="12.75" x14ac:dyDescent="0.2">
      <c r="B1941"/>
    </row>
    <row r="1942" spans="2:2" ht="12.75" x14ac:dyDescent="0.2">
      <c r="B1942"/>
    </row>
    <row r="1943" spans="2:2" ht="12.75" x14ac:dyDescent="0.2">
      <c r="B1943"/>
    </row>
    <row r="1944" spans="2:2" ht="12.75" x14ac:dyDescent="0.2">
      <c r="B1944"/>
    </row>
    <row r="1945" spans="2:2" ht="12.75" x14ac:dyDescent="0.2">
      <c r="B1945"/>
    </row>
    <row r="1946" spans="2:2" ht="12.75" x14ac:dyDescent="0.2">
      <c r="B1946"/>
    </row>
    <row r="1947" spans="2:2" ht="12.75" x14ac:dyDescent="0.2">
      <c r="B1947"/>
    </row>
    <row r="1948" spans="2:2" ht="12.75" x14ac:dyDescent="0.2">
      <c r="B1948"/>
    </row>
    <row r="1949" spans="2:2" ht="12.75" x14ac:dyDescent="0.2">
      <c r="B1949"/>
    </row>
    <row r="1950" spans="2:2" ht="12.75" x14ac:dyDescent="0.2">
      <c r="B1950"/>
    </row>
    <row r="1951" spans="2:2" ht="12.75" x14ac:dyDescent="0.2">
      <c r="B1951"/>
    </row>
    <row r="1952" spans="2:2" ht="12.75" x14ac:dyDescent="0.2">
      <c r="B1952"/>
    </row>
    <row r="1953" spans="2:2" ht="12.75" x14ac:dyDescent="0.2">
      <c r="B1953"/>
    </row>
    <row r="1954" spans="2:2" ht="12.75" x14ac:dyDescent="0.2">
      <c r="B1954"/>
    </row>
    <row r="1955" spans="2:2" ht="12.75" x14ac:dyDescent="0.2">
      <c r="B1955"/>
    </row>
    <row r="1956" spans="2:2" ht="12.75" x14ac:dyDescent="0.2">
      <c r="B1956"/>
    </row>
    <row r="1957" spans="2:2" ht="12.75" x14ac:dyDescent="0.2">
      <c r="B1957"/>
    </row>
    <row r="1958" spans="2:2" ht="12.75" x14ac:dyDescent="0.2">
      <c r="B1958"/>
    </row>
    <row r="1959" spans="2:2" ht="12.75" x14ac:dyDescent="0.2">
      <c r="B1959"/>
    </row>
    <row r="1960" spans="2:2" ht="12.75" x14ac:dyDescent="0.2">
      <c r="B1960"/>
    </row>
    <row r="1961" spans="2:2" ht="12.75" x14ac:dyDescent="0.2">
      <c r="B1961"/>
    </row>
    <row r="1962" spans="2:2" ht="12.75" x14ac:dyDescent="0.2">
      <c r="B1962"/>
    </row>
    <row r="1963" spans="2:2" ht="12.75" x14ac:dyDescent="0.2">
      <c r="B1963"/>
    </row>
    <row r="1964" spans="2:2" ht="12.75" x14ac:dyDescent="0.2">
      <c r="B1964"/>
    </row>
    <row r="1965" spans="2:2" ht="12.75" x14ac:dyDescent="0.2">
      <c r="B1965"/>
    </row>
    <row r="1966" spans="2:2" ht="12.75" x14ac:dyDescent="0.2">
      <c r="B1966"/>
    </row>
    <row r="1967" spans="2:2" ht="12.75" x14ac:dyDescent="0.2">
      <c r="B1967"/>
    </row>
    <row r="1968" spans="2:2" ht="12.75" x14ac:dyDescent="0.2">
      <c r="B1968"/>
    </row>
    <row r="1969" spans="2:2" ht="12.75" x14ac:dyDescent="0.2">
      <c r="B1969"/>
    </row>
    <row r="1970" spans="2:2" ht="12.75" x14ac:dyDescent="0.2">
      <c r="B1970"/>
    </row>
    <row r="1971" spans="2:2" ht="12.75" x14ac:dyDescent="0.2">
      <c r="B1971"/>
    </row>
    <row r="1972" spans="2:2" ht="12.75" x14ac:dyDescent="0.2">
      <c r="B1972"/>
    </row>
    <row r="1973" spans="2:2" ht="12.75" x14ac:dyDescent="0.2">
      <c r="B1973"/>
    </row>
    <row r="1974" spans="2:2" ht="12.75" x14ac:dyDescent="0.2">
      <c r="B1974"/>
    </row>
    <row r="1975" spans="2:2" ht="12.75" x14ac:dyDescent="0.2">
      <c r="B1975"/>
    </row>
    <row r="1976" spans="2:2" ht="12.75" x14ac:dyDescent="0.2">
      <c r="B1976"/>
    </row>
    <row r="1977" spans="2:2" ht="12.75" x14ac:dyDescent="0.2">
      <c r="B1977"/>
    </row>
    <row r="1978" spans="2:2" ht="12.75" x14ac:dyDescent="0.2">
      <c r="B1978"/>
    </row>
    <row r="1979" spans="2:2" ht="12.75" x14ac:dyDescent="0.2">
      <c r="B1979"/>
    </row>
    <row r="1980" spans="2:2" ht="12.75" x14ac:dyDescent="0.2">
      <c r="B1980"/>
    </row>
    <row r="1981" spans="2:2" ht="12.75" x14ac:dyDescent="0.2">
      <c r="B1981"/>
    </row>
    <row r="1982" spans="2:2" ht="12.75" x14ac:dyDescent="0.2">
      <c r="B1982"/>
    </row>
    <row r="1983" spans="2:2" ht="12.75" x14ac:dyDescent="0.2">
      <c r="B1983"/>
    </row>
    <row r="1984" spans="2:2" ht="12.75" x14ac:dyDescent="0.2">
      <c r="B1984"/>
    </row>
    <row r="1985" spans="2:2" ht="12.75" x14ac:dyDescent="0.2">
      <c r="B1985"/>
    </row>
    <row r="1986" spans="2:2" ht="12.75" x14ac:dyDescent="0.2">
      <c r="B1986"/>
    </row>
    <row r="1987" spans="2:2" ht="12.75" x14ac:dyDescent="0.2">
      <c r="B1987"/>
    </row>
    <row r="1988" spans="2:2" ht="12.75" x14ac:dyDescent="0.2">
      <c r="B1988"/>
    </row>
    <row r="1989" spans="2:2" ht="12.75" x14ac:dyDescent="0.2">
      <c r="B1989"/>
    </row>
    <row r="1990" spans="2:2" ht="12.75" x14ac:dyDescent="0.2">
      <c r="B1990"/>
    </row>
    <row r="1991" spans="2:2" ht="12.75" x14ac:dyDescent="0.2">
      <c r="B1991"/>
    </row>
    <row r="1992" spans="2:2" ht="12.75" x14ac:dyDescent="0.2">
      <c r="B1992"/>
    </row>
    <row r="1993" spans="2:2" ht="12.75" x14ac:dyDescent="0.2">
      <c r="B1993"/>
    </row>
    <row r="1994" spans="2:2" ht="12.75" x14ac:dyDescent="0.2">
      <c r="B1994"/>
    </row>
    <row r="1995" spans="2:2" ht="12.75" x14ac:dyDescent="0.2">
      <c r="B1995"/>
    </row>
    <row r="1996" spans="2:2" ht="12.75" x14ac:dyDescent="0.2">
      <c r="B1996"/>
    </row>
    <row r="1997" spans="2:2" ht="12.75" x14ac:dyDescent="0.2">
      <c r="B1997"/>
    </row>
    <row r="1998" spans="2:2" ht="12.75" x14ac:dyDescent="0.2">
      <c r="B1998"/>
    </row>
    <row r="1999" spans="2:2" ht="12.75" x14ac:dyDescent="0.2">
      <c r="B1999"/>
    </row>
    <row r="2000" spans="2:2" ht="12.75" x14ac:dyDescent="0.2">
      <c r="B2000"/>
    </row>
    <row r="2001" spans="2:2" ht="12.75" x14ac:dyDescent="0.2">
      <c r="B2001"/>
    </row>
    <row r="2002" spans="2:2" ht="12.75" x14ac:dyDescent="0.2">
      <c r="B2002"/>
    </row>
    <row r="2003" spans="2:2" ht="12.75" x14ac:dyDescent="0.2">
      <c r="B2003"/>
    </row>
    <row r="2004" spans="2:2" ht="12.75" x14ac:dyDescent="0.2">
      <c r="B2004"/>
    </row>
    <row r="2005" spans="2:2" ht="12.75" x14ac:dyDescent="0.2">
      <c r="B2005"/>
    </row>
    <row r="2006" spans="2:2" ht="12.75" x14ac:dyDescent="0.2">
      <c r="B2006"/>
    </row>
    <row r="2007" spans="2:2" ht="12.75" x14ac:dyDescent="0.2">
      <c r="B2007"/>
    </row>
    <row r="2008" spans="2:2" ht="12.75" x14ac:dyDescent="0.2">
      <c r="B2008"/>
    </row>
    <row r="2009" spans="2:2" ht="12.75" x14ac:dyDescent="0.2">
      <c r="B2009"/>
    </row>
    <row r="2010" spans="2:2" ht="12.75" x14ac:dyDescent="0.2">
      <c r="B2010"/>
    </row>
    <row r="2011" spans="2:2" ht="12.75" x14ac:dyDescent="0.2">
      <c r="B2011"/>
    </row>
    <row r="2012" spans="2:2" ht="12.75" x14ac:dyDescent="0.2">
      <c r="B2012"/>
    </row>
    <row r="2013" spans="2:2" ht="12.75" x14ac:dyDescent="0.2">
      <c r="B2013"/>
    </row>
    <row r="2014" spans="2:2" ht="12.75" x14ac:dyDescent="0.2">
      <c r="B2014"/>
    </row>
    <row r="2015" spans="2:2" ht="12.75" x14ac:dyDescent="0.2">
      <c r="B2015"/>
    </row>
    <row r="2016" spans="2:2" ht="12.75" x14ac:dyDescent="0.2">
      <c r="B2016"/>
    </row>
    <row r="2017" spans="2:2" ht="12.75" x14ac:dyDescent="0.2">
      <c r="B2017"/>
    </row>
    <row r="2018" spans="2:2" ht="12.75" x14ac:dyDescent="0.2">
      <c r="B2018"/>
    </row>
    <row r="2019" spans="2:2" ht="12.75" x14ac:dyDescent="0.2">
      <c r="B2019"/>
    </row>
    <row r="2020" spans="2:2" ht="12.75" x14ac:dyDescent="0.2">
      <c r="B2020"/>
    </row>
    <row r="2021" spans="2:2" ht="12.75" x14ac:dyDescent="0.2">
      <c r="B2021"/>
    </row>
    <row r="2022" spans="2:2" ht="12.75" x14ac:dyDescent="0.2">
      <c r="B2022"/>
    </row>
    <row r="2023" spans="2:2" ht="12.75" x14ac:dyDescent="0.2">
      <c r="B2023"/>
    </row>
    <row r="2024" spans="2:2" ht="12.75" x14ac:dyDescent="0.2">
      <c r="B2024"/>
    </row>
    <row r="2025" spans="2:2" ht="12.75" x14ac:dyDescent="0.2">
      <c r="B2025"/>
    </row>
    <row r="2026" spans="2:2" ht="12.75" x14ac:dyDescent="0.2">
      <c r="B2026"/>
    </row>
    <row r="2027" spans="2:2" ht="12.75" x14ac:dyDescent="0.2">
      <c r="B2027"/>
    </row>
    <row r="2028" spans="2:2" ht="12.75" x14ac:dyDescent="0.2">
      <c r="B2028"/>
    </row>
    <row r="2029" spans="2:2" ht="12.75" x14ac:dyDescent="0.2">
      <c r="B2029"/>
    </row>
    <row r="2030" spans="2:2" ht="12.75" x14ac:dyDescent="0.2">
      <c r="B2030"/>
    </row>
    <row r="2031" spans="2:2" ht="12.75" x14ac:dyDescent="0.2">
      <c r="B2031"/>
    </row>
    <row r="2032" spans="2:2" ht="12.75" x14ac:dyDescent="0.2">
      <c r="B2032"/>
    </row>
    <row r="2033" spans="2:2" ht="12.75" x14ac:dyDescent="0.2">
      <c r="B2033"/>
    </row>
    <row r="2034" spans="2:2" ht="12.75" x14ac:dyDescent="0.2">
      <c r="B2034"/>
    </row>
    <row r="2035" spans="2:2" ht="12.75" x14ac:dyDescent="0.2">
      <c r="B2035"/>
    </row>
    <row r="2036" spans="2:2" ht="12.75" x14ac:dyDescent="0.2">
      <c r="B2036"/>
    </row>
    <row r="2037" spans="2:2" ht="12.75" x14ac:dyDescent="0.2">
      <c r="B2037"/>
    </row>
    <row r="2038" spans="2:2" ht="12.75" x14ac:dyDescent="0.2">
      <c r="B2038"/>
    </row>
    <row r="2039" spans="2:2" ht="12.75" x14ac:dyDescent="0.2">
      <c r="B2039"/>
    </row>
    <row r="2040" spans="2:2" ht="12.75" x14ac:dyDescent="0.2">
      <c r="B2040"/>
    </row>
    <row r="2041" spans="2:2" ht="12.75" x14ac:dyDescent="0.2">
      <c r="B2041"/>
    </row>
    <row r="2042" spans="2:2" ht="12.75" x14ac:dyDescent="0.2">
      <c r="B2042"/>
    </row>
    <row r="2043" spans="2:2" ht="12.75" x14ac:dyDescent="0.2">
      <c r="B2043"/>
    </row>
    <row r="2044" spans="2:2" ht="12.75" x14ac:dyDescent="0.2">
      <c r="B2044"/>
    </row>
    <row r="2045" spans="2:2" ht="12.75" x14ac:dyDescent="0.2">
      <c r="B2045"/>
    </row>
    <row r="2046" spans="2:2" ht="12.75" x14ac:dyDescent="0.2">
      <c r="B2046"/>
    </row>
    <row r="2047" spans="2:2" ht="12.75" x14ac:dyDescent="0.2">
      <c r="B2047"/>
    </row>
    <row r="2048" spans="2:2" ht="12.75" x14ac:dyDescent="0.2">
      <c r="B2048"/>
    </row>
    <row r="2049" spans="2:2" ht="12.75" x14ac:dyDescent="0.2">
      <c r="B2049"/>
    </row>
    <row r="2050" spans="2:2" ht="12.75" x14ac:dyDescent="0.2">
      <c r="B2050"/>
    </row>
    <row r="2051" spans="2:2" ht="12.75" x14ac:dyDescent="0.2">
      <c r="B2051"/>
    </row>
    <row r="2052" spans="2:2" ht="12.75" x14ac:dyDescent="0.2">
      <c r="B2052"/>
    </row>
    <row r="2053" spans="2:2" ht="12.75" x14ac:dyDescent="0.2">
      <c r="B2053"/>
    </row>
    <row r="2054" spans="2:2" ht="12.75" x14ac:dyDescent="0.2">
      <c r="B2054"/>
    </row>
    <row r="2055" spans="2:2" ht="12.75" x14ac:dyDescent="0.2">
      <c r="B2055"/>
    </row>
    <row r="2056" spans="2:2" ht="12.75" x14ac:dyDescent="0.2">
      <c r="B2056"/>
    </row>
    <row r="2057" spans="2:2" ht="12.75" x14ac:dyDescent="0.2">
      <c r="B2057"/>
    </row>
    <row r="2058" spans="2:2" ht="12.75" x14ac:dyDescent="0.2">
      <c r="B2058"/>
    </row>
    <row r="2059" spans="2:2" ht="12.75" x14ac:dyDescent="0.2">
      <c r="B2059"/>
    </row>
    <row r="2060" spans="2:2" ht="12.75" x14ac:dyDescent="0.2">
      <c r="B2060"/>
    </row>
    <row r="2061" spans="2:2" ht="12.75" x14ac:dyDescent="0.2">
      <c r="B2061"/>
    </row>
    <row r="2062" spans="2:2" ht="12.75" x14ac:dyDescent="0.2">
      <c r="B2062"/>
    </row>
    <row r="2063" spans="2:2" ht="12.75" x14ac:dyDescent="0.2">
      <c r="B2063"/>
    </row>
    <row r="2064" spans="2:2" ht="12.75" x14ac:dyDescent="0.2">
      <c r="B2064"/>
    </row>
    <row r="2065" spans="2:2" ht="12.75" x14ac:dyDescent="0.2">
      <c r="B2065"/>
    </row>
    <row r="2066" spans="2:2" ht="12.75" x14ac:dyDescent="0.2">
      <c r="B2066"/>
    </row>
    <row r="2067" spans="2:2" ht="12.75" x14ac:dyDescent="0.2">
      <c r="B2067"/>
    </row>
    <row r="2068" spans="2:2" ht="12.75" x14ac:dyDescent="0.2">
      <c r="B2068"/>
    </row>
    <row r="2069" spans="2:2" ht="12.75" x14ac:dyDescent="0.2">
      <c r="B2069"/>
    </row>
    <row r="2070" spans="2:2" ht="12.75" x14ac:dyDescent="0.2">
      <c r="B2070"/>
    </row>
    <row r="2071" spans="2:2" ht="12.75" x14ac:dyDescent="0.2">
      <c r="B2071"/>
    </row>
    <row r="2072" spans="2:2" ht="12.75" x14ac:dyDescent="0.2">
      <c r="B2072"/>
    </row>
    <row r="2073" spans="2:2" ht="12.75" x14ac:dyDescent="0.2">
      <c r="B2073"/>
    </row>
    <row r="2074" spans="2:2" ht="12.75" x14ac:dyDescent="0.2">
      <c r="B2074"/>
    </row>
    <row r="2075" spans="2:2" ht="12.75" x14ac:dyDescent="0.2">
      <c r="B2075"/>
    </row>
    <row r="2076" spans="2:2" ht="12.75" x14ac:dyDescent="0.2">
      <c r="B2076"/>
    </row>
    <row r="2077" spans="2:2" ht="12.75" x14ac:dyDescent="0.2">
      <c r="B2077"/>
    </row>
    <row r="2078" spans="2:2" ht="12.75" x14ac:dyDescent="0.2">
      <c r="B2078"/>
    </row>
    <row r="2079" spans="2:2" ht="12.75" x14ac:dyDescent="0.2">
      <c r="B2079"/>
    </row>
    <row r="2080" spans="2:2" ht="12.75" x14ac:dyDescent="0.2">
      <c r="B2080"/>
    </row>
    <row r="2081" spans="2:2" ht="12.75" x14ac:dyDescent="0.2">
      <c r="B2081"/>
    </row>
    <row r="2082" spans="2:2" ht="12.75" x14ac:dyDescent="0.2">
      <c r="B2082"/>
    </row>
    <row r="2083" spans="2:2" ht="12.75" x14ac:dyDescent="0.2">
      <c r="B2083"/>
    </row>
    <row r="2084" spans="2:2" ht="12.75" x14ac:dyDescent="0.2">
      <c r="B2084"/>
    </row>
    <row r="2085" spans="2:2" ht="12.75" x14ac:dyDescent="0.2">
      <c r="B2085"/>
    </row>
    <row r="2086" spans="2:2" ht="12.75" x14ac:dyDescent="0.2">
      <c r="B2086"/>
    </row>
    <row r="2087" spans="2:2" ht="12.75" x14ac:dyDescent="0.2">
      <c r="B2087"/>
    </row>
    <row r="2088" spans="2:2" ht="12.75" x14ac:dyDescent="0.2">
      <c r="B2088"/>
    </row>
    <row r="2089" spans="2:2" ht="12.75" x14ac:dyDescent="0.2">
      <c r="B2089"/>
    </row>
    <row r="2090" spans="2:2" ht="12.75" x14ac:dyDescent="0.2">
      <c r="B2090"/>
    </row>
    <row r="2091" spans="2:2" ht="12.75" x14ac:dyDescent="0.2">
      <c r="B2091"/>
    </row>
    <row r="2092" spans="2:2" ht="12.75" x14ac:dyDescent="0.2">
      <c r="B2092"/>
    </row>
    <row r="2093" spans="2:2" ht="12.75" x14ac:dyDescent="0.2">
      <c r="B2093"/>
    </row>
    <row r="2094" spans="2:2" ht="12.75" x14ac:dyDescent="0.2">
      <c r="B2094"/>
    </row>
    <row r="2095" spans="2:2" ht="12.75" x14ac:dyDescent="0.2">
      <c r="B2095"/>
    </row>
    <row r="2096" spans="2:2" ht="12.75" x14ac:dyDescent="0.2">
      <c r="B2096"/>
    </row>
    <row r="2097" spans="2:2" ht="12.75" x14ac:dyDescent="0.2">
      <c r="B2097"/>
    </row>
    <row r="2098" spans="2:2" ht="12.75" x14ac:dyDescent="0.2">
      <c r="B2098"/>
    </row>
    <row r="2099" spans="2:2" ht="12.75" x14ac:dyDescent="0.2">
      <c r="B2099"/>
    </row>
    <row r="2100" spans="2:2" ht="12.75" x14ac:dyDescent="0.2">
      <c r="B2100"/>
    </row>
    <row r="2101" spans="2:2" ht="12.75" x14ac:dyDescent="0.2">
      <c r="B2101"/>
    </row>
    <row r="2102" spans="2:2" ht="12.75" x14ac:dyDescent="0.2">
      <c r="B2102"/>
    </row>
    <row r="2103" spans="2:2" ht="12.75" x14ac:dyDescent="0.2">
      <c r="B2103"/>
    </row>
    <row r="2104" spans="2:2" ht="12.75" x14ac:dyDescent="0.2">
      <c r="B2104"/>
    </row>
    <row r="2105" spans="2:2" ht="12.75" x14ac:dyDescent="0.2">
      <c r="B2105"/>
    </row>
    <row r="2106" spans="2:2" ht="12.75" x14ac:dyDescent="0.2">
      <c r="B2106"/>
    </row>
    <row r="2107" spans="2:2" ht="12.75" x14ac:dyDescent="0.2">
      <c r="B2107"/>
    </row>
    <row r="2108" spans="2:2" ht="12.75" x14ac:dyDescent="0.2">
      <c r="B2108"/>
    </row>
    <row r="2109" spans="2:2" ht="12.75" x14ac:dyDescent="0.2">
      <c r="B2109"/>
    </row>
    <row r="2110" spans="2:2" ht="12.75" x14ac:dyDescent="0.2">
      <c r="B2110"/>
    </row>
    <row r="2111" spans="2:2" ht="12.75" x14ac:dyDescent="0.2">
      <c r="B2111"/>
    </row>
    <row r="2112" spans="2:2" ht="12.75" x14ac:dyDescent="0.2">
      <c r="B2112"/>
    </row>
    <row r="2113" spans="2:2" ht="12.75" x14ac:dyDescent="0.2">
      <c r="B2113"/>
    </row>
    <row r="2114" spans="2:2" ht="12.75" x14ac:dyDescent="0.2">
      <c r="B2114"/>
    </row>
    <row r="2115" spans="2:2" ht="12.75" x14ac:dyDescent="0.2">
      <c r="B2115"/>
    </row>
    <row r="2116" spans="2:2" ht="12.75" x14ac:dyDescent="0.2">
      <c r="B2116"/>
    </row>
    <row r="2117" spans="2:2" ht="12.75" x14ac:dyDescent="0.2">
      <c r="B2117"/>
    </row>
    <row r="2118" spans="2:2" ht="12.75" x14ac:dyDescent="0.2">
      <c r="B2118"/>
    </row>
    <row r="2119" spans="2:2" ht="12.75" x14ac:dyDescent="0.2">
      <c r="B2119"/>
    </row>
    <row r="2120" spans="2:2" ht="12.75" x14ac:dyDescent="0.2">
      <c r="B2120"/>
    </row>
    <row r="2121" spans="2:2" ht="12.75" x14ac:dyDescent="0.2">
      <c r="B2121"/>
    </row>
    <row r="2122" spans="2:2" ht="12.75" x14ac:dyDescent="0.2">
      <c r="B2122"/>
    </row>
    <row r="2123" spans="2:2" ht="12.75" x14ac:dyDescent="0.2">
      <c r="B2123"/>
    </row>
    <row r="2124" spans="2:2" ht="12.75" x14ac:dyDescent="0.2">
      <c r="B2124"/>
    </row>
    <row r="2125" spans="2:2" ht="12.75" x14ac:dyDescent="0.2">
      <c r="B2125"/>
    </row>
    <row r="2126" spans="2:2" ht="12.75" x14ac:dyDescent="0.2">
      <c r="B2126"/>
    </row>
    <row r="2127" spans="2:2" ht="12.75" x14ac:dyDescent="0.2">
      <c r="B2127"/>
    </row>
    <row r="2128" spans="2:2" ht="12.75" x14ac:dyDescent="0.2">
      <c r="B2128"/>
    </row>
    <row r="2129" spans="2:2" ht="12.75" x14ac:dyDescent="0.2">
      <c r="B2129"/>
    </row>
    <row r="2130" spans="2:2" ht="12.75" x14ac:dyDescent="0.2">
      <c r="B2130"/>
    </row>
    <row r="2131" spans="2:2" ht="12.75" x14ac:dyDescent="0.2">
      <c r="B2131"/>
    </row>
    <row r="2132" spans="2:2" ht="12.75" x14ac:dyDescent="0.2">
      <c r="B2132"/>
    </row>
    <row r="2133" spans="2:2" ht="12.75" x14ac:dyDescent="0.2">
      <c r="B2133"/>
    </row>
    <row r="2134" spans="2:2" ht="12.75" x14ac:dyDescent="0.2">
      <c r="B2134"/>
    </row>
    <row r="2135" spans="2:2" ht="12.75" x14ac:dyDescent="0.2">
      <c r="B2135"/>
    </row>
    <row r="2136" spans="2:2" ht="12.75" x14ac:dyDescent="0.2">
      <c r="B2136"/>
    </row>
    <row r="2137" spans="2:2" ht="12.75" x14ac:dyDescent="0.2">
      <c r="B2137"/>
    </row>
    <row r="2138" spans="2:2" ht="12.75" x14ac:dyDescent="0.2">
      <c r="B2138"/>
    </row>
    <row r="2139" spans="2:2" ht="12.75" x14ac:dyDescent="0.2">
      <c r="B2139"/>
    </row>
    <row r="2140" spans="2:2" ht="12.75" x14ac:dyDescent="0.2">
      <c r="B2140"/>
    </row>
    <row r="2141" spans="2:2" ht="12.75" x14ac:dyDescent="0.2">
      <c r="B2141"/>
    </row>
    <row r="2142" spans="2:2" ht="12.75" x14ac:dyDescent="0.2">
      <c r="B2142"/>
    </row>
    <row r="2143" spans="2:2" ht="12.75" x14ac:dyDescent="0.2">
      <c r="B2143"/>
    </row>
    <row r="2144" spans="2:2" ht="12.75" x14ac:dyDescent="0.2">
      <c r="B2144"/>
    </row>
    <row r="2145" spans="2:2" ht="12.75" x14ac:dyDescent="0.2">
      <c r="B2145"/>
    </row>
    <row r="2146" spans="2:2" ht="12.75" x14ac:dyDescent="0.2">
      <c r="B2146"/>
    </row>
    <row r="2147" spans="2:2" ht="12.75" x14ac:dyDescent="0.2">
      <c r="B2147"/>
    </row>
    <row r="2148" spans="2:2" ht="12.75" x14ac:dyDescent="0.2">
      <c r="B2148"/>
    </row>
    <row r="2149" spans="2:2" ht="12.75" x14ac:dyDescent="0.2">
      <c r="B2149"/>
    </row>
    <row r="2150" spans="2:2" ht="12.75" x14ac:dyDescent="0.2">
      <c r="B2150"/>
    </row>
    <row r="2151" spans="2:2" ht="12.75" x14ac:dyDescent="0.2">
      <c r="B2151"/>
    </row>
    <row r="2152" spans="2:2" ht="12.75" x14ac:dyDescent="0.2">
      <c r="B2152"/>
    </row>
    <row r="2153" spans="2:2" ht="12.75" x14ac:dyDescent="0.2">
      <c r="B2153"/>
    </row>
    <row r="2154" spans="2:2" ht="12.75" x14ac:dyDescent="0.2">
      <c r="B2154"/>
    </row>
    <row r="2155" spans="2:2" ht="12.75" x14ac:dyDescent="0.2">
      <c r="B2155"/>
    </row>
    <row r="2156" spans="2:2" ht="12.75" x14ac:dyDescent="0.2">
      <c r="B2156"/>
    </row>
    <row r="2157" spans="2:2" ht="12.75" x14ac:dyDescent="0.2">
      <c r="B2157"/>
    </row>
    <row r="2158" spans="2:2" ht="12.75" x14ac:dyDescent="0.2">
      <c r="B2158"/>
    </row>
    <row r="2159" spans="2:2" ht="12.75" x14ac:dyDescent="0.2">
      <c r="B2159"/>
    </row>
    <row r="2160" spans="2:2" ht="12.75" x14ac:dyDescent="0.2">
      <c r="B2160"/>
    </row>
    <row r="2161" spans="2:2" ht="12.75" x14ac:dyDescent="0.2">
      <c r="B2161"/>
    </row>
    <row r="2162" spans="2:2" ht="12.75" x14ac:dyDescent="0.2">
      <c r="B2162"/>
    </row>
    <row r="2163" spans="2:2" ht="12.75" x14ac:dyDescent="0.2">
      <c r="B2163"/>
    </row>
    <row r="2164" spans="2:2" ht="12.75" x14ac:dyDescent="0.2">
      <c r="B2164"/>
    </row>
    <row r="2165" spans="2:2" ht="12.75" x14ac:dyDescent="0.2">
      <c r="B2165"/>
    </row>
    <row r="2166" spans="2:2" ht="12.75" x14ac:dyDescent="0.2">
      <c r="B2166"/>
    </row>
    <row r="2167" spans="2:2" ht="12.75" x14ac:dyDescent="0.2">
      <c r="B2167"/>
    </row>
    <row r="2168" spans="2:2" ht="12.75" x14ac:dyDescent="0.2">
      <c r="B2168"/>
    </row>
    <row r="2169" spans="2:2" ht="12.75" x14ac:dyDescent="0.2">
      <c r="B2169"/>
    </row>
    <row r="2170" spans="2:2" ht="12.75" x14ac:dyDescent="0.2">
      <c r="B2170"/>
    </row>
    <row r="2171" spans="2:2" ht="12.75" x14ac:dyDescent="0.2">
      <c r="B2171"/>
    </row>
    <row r="2172" spans="2:2" ht="12.75" x14ac:dyDescent="0.2">
      <c r="B2172"/>
    </row>
    <row r="2173" spans="2:2" ht="12.75" x14ac:dyDescent="0.2">
      <c r="B2173"/>
    </row>
    <row r="2174" spans="2:2" ht="12.75" x14ac:dyDescent="0.2">
      <c r="B2174"/>
    </row>
    <row r="2175" spans="2:2" ht="12.75" x14ac:dyDescent="0.2">
      <c r="B2175"/>
    </row>
    <row r="2176" spans="2:2" ht="12.75" x14ac:dyDescent="0.2">
      <c r="B2176"/>
    </row>
    <row r="2177" spans="2:2" ht="12.75" x14ac:dyDescent="0.2">
      <c r="B2177"/>
    </row>
    <row r="2178" spans="2:2" ht="12.75" x14ac:dyDescent="0.2">
      <c r="B2178"/>
    </row>
    <row r="2179" spans="2:2" ht="12.75" x14ac:dyDescent="0.2">
      <c r="B2179"/>
    </row>
    <row r="2180" spans="2:2" ht="12.75" x14ac:dyDescent="0.2">
      <c r="B2180"/>
    </row>
    <row r="2181" spans="2:2" ht="12.75" x14ac:dyDescent="0.2">
      <c r="B2181"/>
    </row>
    <row r="2182" spans="2:2" ht="12.75" x14ac:dyDescent="0.2">
      <c r="B2182"/>
    </row>
    <row r="2183" spans="2:2" ht="12.75" x14ac:dyDescent="0.2">
      <c r="B2183"/>
    </row>
    <row r="2184" spans="2:2" ht="12.75" x14ac:dyDescent="0.2">
      <c r="B2184"/>
    </row>
    <row r="2185" spans="2:2" ht="12.75" x14ac:dyDescent="0.2">
      <c r="B2185"/>
    </row>
    <row r="2186" spans="2:2" ht="12.75" x14ac:dyDescent="0.2">
      <c r="B2186"/>
    </row>
    <row r="2187" spans="2:2" ht="12.75" x14ac:dyDescent="0.2">
      <c r="B2187"/>
    </row>
    <row r="2188" spans="2:2" ht="12.75" x14ac:dyDescent="0.2">
      <c r="B2188"/>
    </row>
    <row r="2189" spans="2:2" ht="12.75" x14ac:dyDescent="0.2">
      <c r="B2189"/>
    </row>
    <row r="2190" spans="2:2" ht="12.75" x14ac:dyDescent="0.2">
      <c r="B2190"/>
    </row>
    <row r="2191" spans="2:2" ht="12.75" x14ac:dyDescent="0.2">
      <c r="B2191"/>
    </row>
    <row r="2192" spans="2:2" ht="12.75" x14ac:dyDescent="0.2">
      <c r="B2192"/>
    </row>
    <row r="2193" spans="2:2" ht="12.75" x14ac:dyDescent="0.2">
      <c r="B2193"/>
    </row>
    <row r="2194" spans="2:2" ht="12.75" x14ac:dyDescent="0.2">
      <c r="B2194"/>
    </row>
    <row r="2195" spans="2:2" ht="12.75" x14ac:dyDescent="0.2">
      <c r="B2195"/>
    </row>
    <row r="2196" spans="2:2" ht="12.75" x14ac:dyDescent="0.2">
      <c r="B2196"/>
    </row>
    <row r="2197" spans="2:2" ht="12.75" x14ac:dyDescent="0.2">
      <c r="B2197"/>
    </row>
    <row r="2198" spans="2:2" ht="12.75" x14ac:dyDescent="0.2">
      <c r="B2198"/>
    </row>
    <row r="2199" spans="2:2" ht="12.75" x14ac:dyDescent="0.2">
      <c r="B2199"/>
    </row>
    <row r="2200" spans="2:2" ht="12.75" x14ac:dyDescent="0.2">
      <c r="B2200"/>
    </row>
    <row r="2201" spans="2:2" ht="12.75" x14ac:dyDescent="0.2">
      <c r="B2201"/>
    </row>
    <row r="2202" spans="2:2" ht="12.75" x14ac:dyDescent="0.2">
      <c r="B2202"/>
    </row>
    <row r="2203" spans="2:2" ht="12.75" x14ac:dyDescent="0.2">
      <c r="B2203"/>
    </row>
    <row r="2204" spans="2:2" ht="12.75" x14ac:dyDescent="0.2">
      <c r="B2204"/>
    </row>
    <row r="2205" spans="2:2" ht="12.75" x14ac:dyDescent="0.2">
      <c r="B2205"/>
    </row>
    <row r="2206" spans="2:2" ht="12.75" x14ac:dyDescent="0.2">
      <c r="B2206"/>
    </row>
    <row r="2207" spans="2:2" ht="12.75" x14ac:dyDescent="0.2">
      <c r="B2207"/>
    </row>
    <row r="2208" spans="2:2" ht="12.75" x14ac:dyDescent="0.2">
      <c r="B2208"/>
    </row>
    <row r="2209" spans="2:2" ht="12.75" x14ac:dyDescent="0.2">
      <c r="B2209"/>
    </row>
    <row r="2210" spans="2:2" ht="12.75" x14ac:dyDescent="0.2">
      <c r="B2210"/>
    </row>
    <row r="2211" spans="2:2" ht="12.75" x14ac:dyDescent="0.2">
      <c r="B2211"/>
    </row>
    <row r="2212" spans="2:2" ht="12.75" x14ac:dyDescent="0.2">
      <c r="B2212"/>
    </row>
    <row r="2213" spans="2:2" ht="12.75" x14ac:dyDescent="0.2">
      <c r="B2213"/>
    </row>
    <row r="2214" spans="2:2" ht="12.75" x14ac:dyDescent="0.2">
      <c r="B2214"/>
    </row>
    <row r="2215" spans="2:2" ht="12.75" x14ac:dyDescent="0.2">
      <c r="B2215"/>
    </row>
    <row r="2216" spans="2:2" ht="12.75" x14ac:dyDescent="0.2">
      <c r="B2216"/>
    </row>
    <row r="2217" spans="2:2" ht="12.75" x14ac:dyDescent="0.2">
      <c r="B2217"/>
    </row>
    <row r="2218" spans="2:2" ht="12.75" x14ac:dyDescent="0.2">
      <c r="B2218"/>
    </row>
    <row r="2219" spans="2:2" ht="12.75" x14ac:dyDescent="0.2">
      <c r="B2219"/>
    </row>
    <row r="2220" spans="2:2" ht="12.75" x14ac:dyDescent="0.2">
      <c r="B2220"/>
    </row>
    <row r="2221" spans="2:2" ht="12.75" x14ac:dyDescent="0.2">
      <c r="B2221"/>
    </row>
    <row r="2222" spans="2:2" ht="12.75" x14ac:dyDescent="0.2">
      <c r="B2222"/>
    </row>
    <row r="2223" spans="2:2" ht="12.75" x14ac:dyDescent="0.2">
      <c r="B2223"/>
    </row>
    <row r="2224" spans="2:2" ht="12.75" x14ac:dyDescent="0.2">
      <c r="B2224"/>
    </row>
    <row r="2225" spans="2:2" ht="12.75" x14ac:dyDescent="0.2">
      <c r="B2225"/>
    </row>
    <row r="2226" spans="2:2" ht="12.75" x14ac:dyDescent="0.2">
      <c r="B2226"/>
    </row>
    <row r="2227" spans="2:2" ht="12.75" x14ac:dyDescent="0.2">
      <c r="B2227"/>
    </row>
    <row r="2228" spans="2:2" ht="12.75" x14ac:dyDescent="0.2">
      <c r="B2228"/>
    </row>
    <row r="2229" spans="2:2" ht="12.75" x14ac:dyDescent="0.2">
      <c r="B2229"/>
    </row>
    <row r="2230" spans="2:2" ht="12.75" x14ac:dyDescent="0.2">
      <c r="B2230"/>
    </row>
    <row r="2231" spans="2:2" ht="12.75" x14ac:dyDescent="0.2">
      <c r="B2231"/>
    </row>
    <row r="2232" spans="2:2" ht="12.75" x14ac:dyDescent="0.2">
      <c r="B2232"/>
    </row>
    <row r="2233" spans="2:2" ht="12.75" x14ac:dyDescent="0.2">
      <c r="B2233"/>
    </row>
    <row r="2234" spans="2:2" ht="12.75" x14ac:dyDescent="0.2">
      <c r="B2234"/>
    </row>
    <row r="2235" spans="2:2" ht="12.75" x14ac:dyDescent="0.2">
      <c r="B2235"/>
    </row>
    <row r="2236" spans="2:2" ht="12.75" x14ac:dyDescent="0.2">
      <c r="B2236"/>
    </row>
    <row r="2237" spans="2:2" ht="12.75" x14ac:dyDescent="0.2">
      <c r="B2237"/>
    </row>
    <row r="2238" spans="2:2" ht="12.75" x14ac:dyDescent="0.2">
      <c r="B2238"/>
    </row>
    <row r="2239" spans="2:2" ht="12.75" x14ac:dyDescent="0.2">
      <c r="B2239"/>
    </row>
    <row r="2240" spans="2:2" ht="12.75" x14ac:dyDescent="0.2">
      <c r="B2240"/>
    </row>
    <row r="2241" spans="2:2" ht="12.75" x14ac:dyDescent="0.2">
      <c r="B2241"/>
    </row>
    <row r="2242" spans="2:2" ht="12.75" x14ac:dyDescent="0.2">
      <c r="B2242"/>
    </row>
    <row r="2243" spans="2:2" ht="12.75" x14ac:dyDescent="0.2">
      <c r="B2243"/>
    </row>
    <row r="2244" spans="2:2" ht="12.75" x14ac:dyDescent="0.2">
      <c r="B2244"/>
    </row>
    <row r="2245" spans="2:2" ht="12.75" x14ac:dyDescent="0.2">
      <c r="B2245"/>
    </row>
    <row r="2246" spans="2:2" ht="12.75" x14ac:dyDescent="0.2">
      <c r="B2246"/>
    </row>
    <row r="2247" spans="2:2" ht="12.75" x14ac:dyDescent="0.2">
      <c r="B2247"/>
    </row>
    <row r="2248" spans="2:2" ht="12.75" x14ac:dyDescent="0.2">
      <c r="B2248"/>
    </row>
    <row r="2249" spans="2:2" ht="12.75" x14ac:dyDescent="0.2">
      <c r="B2249"/>
    </row>
    <row r="2250" spans="2:2" ht="12.75" x14ac:dyDescent="0.2">
      <c r="B2250"/>
    </row>
    <row r="2251" spans="2:2" ht="12.75" x14ac:dyDescent="0.2">
      <c r="B2251"/>
    </row>
    <row r="2252" spans="2:2" ht="12.75" x14ac:dyDescent="0.2">
      <c r="B2252"/>
    </row>
    <row r="2253" spans="2:2" ht="12.75" x14ac:dyDescent="0.2">
      <c r="B2253"/>
    </row>
    <row r="2254" spans="2:2" ht="12.75" x14ac:dyDescent="0.2">
      <c r="B2254"/>
    </row>
    <row r="2255" spans="2:2" ht="12.75" x14ac:dyDescent="0.2">
      <c r="B2255"/>
    </row>
    <row r="2256" spans="2:2" ht="12.75" x14ac:dyDescent="0.2">
      <c r="B2256"/>
    </row>
    <row r="2257" spans="2:2" ht="12.75" x14ac:dyDescent="0.2">
      <c r="B2257"/>
    </row>
    <row r="2258" spans="2:2" ht="12.75" x14ac:dyDescent="0.2">
      <c r="B2258"/>
    </row>
    <row r="2259" spans="2:2" ht="12.75" x14ac:dyDescent="0.2">
      <c r="B2259"/>
    </row>
    <row r="2260" spans="2:2" ht="12.75" x14ac:dyDescent="0.2">
      <c r="B2260"/>
    </row>
    <row r="2261" spans="2:2" ht="12.75" x14ac:dyDescent="0.2">
      <c r="B2261"/>
    </row>
    <row r="2262" spans="2:2" ht="12.75" x14ac:dyDescent="0.2">
      <c r="B2262"/>
    </row>
    <row r="2263" spans="2:2" ht="12.75" x14ac:dyDescent="0.2">
      <c r="B2263"/>
    </row>
    <row r="2264" spans="2:2" ht="12.75" x14ac:dyDescent="0.2">
      <c r="B2264"/>
    </row>
    <row r="2265" spans="2:2" ht="12.75" x14ac:dyDescent="0.2">
      <c r="B2265"/>
    </row>
    <row r="2266" spans="2:2" ht="12.75" x14ac:dyDescent="0.2">
      <c r="B2266"/>
    </row>
    <row r="2267" spans="2:2" ht="12.75" x14ac:dyDescent="0.2">
      <c r="B2267"/>
    </row>
    <row r="2268" spans="2:2" ht="12.75" x14ac:dyDescent="0.2">
      <c r="B2268"/>
    </row>
    <row r="2269" spans="2:2" ht="12.75" x14ac:dyDescent="0.2">
      <c r="B2269"/>
    </row>
    <row r="2270" spans="2:2" ht="12.75" x14ac:dyDescent="0.2">
      <c r="B2270"/>
    </row>
    <row r="2271" spans="2:2" ht="12.75" x14ac:dyDescent="0.2">
      <c r="B2271"/>
    </row>
    <row r="2272" spans="2:2" ht="12.75" x14ac:dyDescent="0.2">
      <c r="B2272"/>
    </row>
    <row r="2273" spans="2:2" ht="12.75" x14ac:dyDescent="0.2">
      <c r="B2273"/>
    </row>
    <row r="2274" spans="2:2" ht="12.75" x14ac:dyDescent="0.2">
      <c r="B2274"/>
    </row>
    <row r="2275" spans="2:2" ht="12.75" x14ac:dyDescent="0.2">
      <c r="B2275"/>
    </row>
    <row r="2276" spans="2:2" ht="12.75" x14ac:dyDescent="0.2">
      <c r="B2276"/>
    </row>
    <row r="2277" spans="2:2" ht="12.75" x14ac:dyDescent="0.2">
      <c r="B2277"/>
    </row>
    <row r="2278" spans="2:2" ht="12.75" x14ac:dyDescent="0.2">
      <c r="B2278"/>
    </row>
    <row r="2279" spans="2:2" ht="12.75" x14ac:dyDescent="0.2">
      <c r="B2279"/>
    </row>
    <row r="2280" spans="2:2" ht="12.75" x14ac:dyDescent="0.2">
      <c r="B2280"/>
    </row>
    <row r="2281" spans="2:2" ht="12.75" x14ac:dyDescent="0.2">
      <c r="B2281"/>
    </row>
    <row r="2282" spans="2:2" ht="12.75" x14ac:dyDescent="0.2">
      <c r="B2282"/>
    </row>
    <row r="2283" spans="2:2" ht="12.75" x14ac:dyDescent="0.2">
      <c r="B2283"/>
    </row>
    <row r="2284" spans="2:2" ht="12.75" x14ac:dyDescent="0.2">
      <c r="B2284"/>
    </row>
    <row r="2285" spans="2:2" ht="12.75" x14ac:dyDescent="0.2">
      <c r="B2285"/>
    </row>
    <row r="2286" spans="2:2" ht="12.75" x14ac:dyDescent="0.2">
      <c r="B2286"/>
    </row>
    <row r="2287" spans="2:2" ht="12.75" x14ac:dyDescent="0.2">
      <c r="B2287"/>
    </row>
    <row r="2288" spans="2:2" ht="12.75" x14ac:dyDescent="0.2">
      <c r="B2288"/>
    </row>
    <row r="2289" spans="2:2" ht="12.75" x14ac:dyDescent="0.2">
      <c r="B2289"/>
    </row>
    <row r="2290" spans="2:2" ht="12.75" x14ac:dyDescent="0.2">
      <c r="B2290"/>
    </row>
    <row r="2291" spans="2:2" ht="12.75" x14ac:dyDescent="0.2">
      <c r="B2291"/>
    </row>
    <row r="2292" spans="2:2" ht="12.75" x14ac:dyDescent="0.2">
      <c r="B2292"/>
    </row>
    <row r="2293" spans="2:2" ht="12.75" x14ac:dyDescent="0.2">
      <c r="B2293"/>
    </row>
    <row r="2294" spans="2:2" ht="12.75" x14ac:dyDescent="0.2">
      <c r="B2294"/>
    </row>
    <row r="2295" spans="2:2" ht="12.75" x14ac:dyDescent="0.2">
      <c r="B2295"/>
    </row>
    <row r="2296" spans="2:2" ht="12.75" x14ac:dyDescent="0.2">
      <c r="B2296"/>
    </row>
    <row r="2297" spans="2:2" ht="12.75" x14ac:dyDescent="0.2">
      <c r="B2297"/>
    </row>
    <row r="2298" spans="2:2" ht="12.75" x14ac:dyDescent="0.2">
      <c r="B2298"/>
    </row>
    <row r="2299" spans="2:2" ht="12.75" x14ac:dyDescent="0.2">
      <c r="B2299"/>
    </row>
    <row r="2300" spans="2:2" ht="12.75" x14ac:dyDescent="0.2">
      <c r="B2300"/>
    </row>
    <row r="2301" spans="2:2" ht="12.75" x14ac:dyDescent="0.2">
      <c r="B2301"/>
    </row>
    <row r="2302" spans="2:2" ht="12.75" x14ac:dyDescent="0.2">
      <c r="B2302"/>
    </row>
    <row r="2303" spans="2:2" ht="12.75" x14ac:dyDescent="0.2">
      <c r="B2303"/>
    </row>
    <row r="2304" spans="2:2" ht="12.75" x14ac:dyDescent="0.2">
      <c r="B2304"/>
    </row>
    <row r="2305" spans="2:2" ht="12.75" x14ac:dyDescent="0.2">
      <c r="B2305"/>
    </row>
    <row r="2306" spans="2:2" ht="12.75" x14ac:dyDescent="0.2">
      <c r="B2306"/>
    </row>
    <row r="2307" spans="2:2" ht="12.75" x14ac:dyDescent="0.2">
      <c r="B2307"/>
    </row>
    <row r="2308" spans="2:2" ht="12.75" x14ac:dyDescent="0.2">
      <c r="B2308"/>
    </row>
    <row r="2309" spans="2:2" ht="12.75" x14ac:dyDescent="0.2">
      <c r="B2309"/>
    </row>
    <row r="2310" spans="2:2" ht="12.75" x14ac:dyDescent="0.2">
      <c r="B2310"/>
    </row>
    <row r="2311" spans="2:2" ht="12.75" x14ac:dyDescent="0.2">
      <c r="B2311"/>
    </row>
    <row r="2312" spans="2:2" ht="12.75" x14ac:dyDescent="0.2">
      <c r="B2312"/>
    </row>
    <row r="2313" spans="2:2" ht="12.75" x14ac:dyDescent="0.2">
      <c r="B2313"/>
    </row>
    <row r="2314" spans="2:2" ht="12.75" x14ac:dyDescent="0.2">
      <c r="B2314"/>
    </row>
    <row r="2315" spans="2:2" ht="12.75" x14ac:dyDescent="0.2">
      <c r="B2315"/>
    </row>
    <row r="2316" spans="2:2" ht="12.75" x14ac:dyDescent="0.2">
      <c r="B2316"/>
    </row>
    <row r="2317" spans="2:2" ht="12.75" x14ac:dyDescent="0.2">
      <c r="B2317"/>
    </row>
    <row r="2318" spans="2:2" ht="12.75" x14ac:dyDescent="0.2">
      <c r="B2318"/>
    </row>
    <row r="2319" spans="2:2" ht="12.75" x14ac:dyDescent="0.2">
      <c r="B2319"/>
    </row>
    <row r="2320" spans="2:2" ht="12.75" x14ac:dyDescent="0.2">
      <c r="B2320"/>
    </row>
    <row r="2321" spans="2:2" ht="12.75" x14ac:dyDescent="0.2">
      <c r="B2321"/>
    </row>
    <row r="2322" spans="2:2" ht="12.75" x14ac:dyDescent="0.2">
      <c r="B2322"/>
    </row>
    <row r="2323" spans="2:2" ht="12.75" x14ac:dyDescent="0.2">
      <c r="B2323"/>
    </row>
    <row r="2324" spans="2:2" ht="12.75" x14ac:dyDescent="0.2">
      <c r="B2324"/>
    </row>
    <row r="2325" spans="2:2" ht="12.75" x14ac:dyDescent="0.2">
      <c r="B2325"/>
    </row>
    <row r="2326" spans="2:2" ht="12.75" x14ac:dyDescent="0.2">
      <c r="B2326"/>
    </row>
    <row r="2327" spans="2:2" ht="12.75" x14ac:dyDescent="0.2">
      <c r="B2327"/>
    </row>
    <row r="2328" spans="2:2" ht="12.75" x14ac:dyDescent="0.2">
      <c r="B2328"/>
    </row>
    <row r="2329" spans="2:2" ht="12.75" x14ac:dyDescent="0.2">
      <c r="B2329"/>
    </row>
    <row r="2330" spans="2:2" ht="12.75" x14ac:dyDescent="0.2">
      <c r="B2330"/>
    </row>
    <row r="2331" spans="2:2" ht="12.75" x14ac:dyDescent="0.2">
      <c r="B2331"/>
    </row>
    <row r="2332" spans="2:2" ht="12.75" x14ac:dyDescent="0.2">
      <c r="B2332"/>
    </row>
    <row r="2333" spans="2:2" ht="12.75" x14ac:dyDescent="0.2">
      <c r="B2333"/>
    </row>
    <row r="2334" spans="2:2" ht="12.75" x14ac:dyDescent="0.2">
      <c r="B2334"/>
    </row>
    <row r="2335" spans="2:2" ht="12.75" x14ac:dyDescent="0.2">
      <c r="B2335"/>
    </row>
    <row r="2336" spans="2:2" ht="12.75" x14ac:dyDescent="0.2">
      <c r="B2336"/>
    </row>
    <row r="2337" spans="2:2" ht="12.75" x14ac:dyDescent="0.2">
      <c r="B2337"/>
    </row>
    <row r="2338" spans="2:2" ht="12.75" x14ac:dyDescent="0.2">
      <c r="B2338"/>
    </row>
    <row r="2339" spans="2:2" ht="12.75" x14ac:dyDescent="0.2">
      <c r="B2339"/>
    </row>
    <row r="2340" spans="2:2" ht="12.75" x14ac:dyDescent="0.2">
      <c r="B2340"/>
    </row>
    <row r="2341" spans="2:2" ht="12.75" x14ac:dyDescent="0.2">
      <c r="B2341"/>
    </row>
    <row r="2342" spans="2:2" ht="12.75" x14ac:dyDescent="0.2">
      <c r="B2342"/>
    </row>
    <row r="2343" spans="2:2" ht="12.75" x14ac:dyDescent="0.2">
      <c r="B2343"/>
    </row>
    <row r="2344" spans="2:2" ht="12.75" x14ac:dyDescent="0.2">
      <c r="B2344"/>
    </row>
    <row r="2345" spans="2:2" ht="12.75" x14ac:dyDescent="0.2">
      <c r="B2345"/>
    </row>
    <row r="2346" spans="2:2" ht="12.75" x14ac:dyDescent="0.2">
      <c r="B2346"/>
    </row>
    <row r="2347" spans="2:2" ht="12.75" x14ac:dyDescent="0.2">
      <c r="B2347"/>
    </row>
    <row r="2348" spans="2:2" ht="12.75" x14ac:dyDescent="0.2">
      <c r="B2348"/>
    </row>
    <row r="2349" spans="2:2" ht="12.75" x14ac:dyDescent="0.2">
      <c r="B2349"/>
    </row>
    <row r="2350" spans="2:2" ht="12.75" x14ac:dyDescent="0.2">
      <c r="B2350"/>
    </row>
    <row r="2351" spans="2:2" ht="12.75" x14ac:dyDescent="0.2">
      <c r="B2351"/>
    </row>
    <row r="2352" spans="2:2" ht="12.75" x14ac:dyDescent="0.2">
      <c r="B2352"/>
    </row>
    <row r="2353" spans="2:2" ht="12.75" x14ac:dyDescent="0.2">
      <c r="B2353"/>
    </row>
    <row r="2354" spans="2:2" ht="12.75" x14ac:dyDescent="0.2">
      <c r="B2354"/>
    </row>
    <row r="2355" spans="2:2" ht="12.75" x14ac:dyDescent="0.2">
      <c r="B2355"/>
    </row>
    <row r="2356" spans="2:2" ht="12.75" x14ac:dyDescent="0.2">
      <c r="B2356"/>
    </row>
    <row r="2357" spans="2:2" ht="12.75" x14ac:dyDescent="0.2">
      <c r="B2357"/>
    </row>
    <row r="2358" spans="2:2" ht="12.75" x14ac:dyDescent="0.2">
      <c r="B2358"/>
    </row>
    <row r="2359" spans="2:2" ht="12.75" x14ac:dyDescent="0.2">
      <c r="B2359"/>
    </row>
    <row r="2360" spans="2:2" ht="12.75" x14ac:dyDescent="0.2">
      <c r="B2360"/>
    </row>
    <row r="2361" spans="2:2" ht="12.75" x14ac:dyDescent="0.2">
      <c r="B2361"/>
    </row>
    <row r="2362" spans="2:2" ht="12.75" x14ac:dyDescent="0.2">
      <c r="B2362"/>
    </row>
    <row r="2363" spans="2:2" ht="12.75" x14ac:dyDescent="0.2">
      <c r="B2363"/>
    </row>
    <row r="2364" spans="2:2" ht="12.75" x14ac:dyDescent="0.2">
      <c r="B2364"/>
    </row>
    <row r="2365" spans="2:2" ht="12.75" x14ac:dyDescent="0.2">
      <c r="B2365"/>
    </row>
    <row r="2366" spans="2:2" ht="12.75" x14ac:dyDescent="0.2">
      <c r="B2366"/>
    </row>
    <row r="2367" spans="2:2" ht="12.75" x14ac:dyDescent="0.2">
      <c r="B2367"/>
    </row>
    <row r="2368" spans="2:2" ht="12.75" x14ac:dyDescent="0.2">
      <c r="B2368"/>
    </row>
    <row r="2369" spans="2:2" ht="12.75" x14ac:dyDescent="0.2">
      <c r="B2369"/>
    </row>
    <row r="2370" spans="2:2" ht="12.75" x14ac:dyDescent="0.2">
      <c r="B2370"/>
    </row>
    <row r="2371" spans="2:2" ht="12.75" x14ac:dyDescent="0.2">
      <c r="B2371"/>
    </row>
    <row r="2372" spans="2:2" ht="12.75" x14ac:dyDescent="0.2">
      <c r="B2372"/>
    </row>
    <row r="2373" spans="2:2" ht="12.75" x14ac:dyDescent="0.2">
      <c r="B2373"/>
    </row>
    <row r="2374" spans="2:2" ht="12.75" x14ac:dyDescent="0.2">
      <c r="B2374"/>
    </row>
    <row r="2375" spans="2:2" ht="12.75" x14ac:dyDescent="0.2">
      <c r="B2375"/>
    </row>
    <row r="2376" spans="2:2" ht="12.75" x14ac:dyDescent="0.2">
      <c r="B2376"/>
    </row>
    <row r="2377" spans="2:2" ht="12.75" x14ac:dyDescent="0.2">
      <c r="B2377"/>
    </row>
    <row r="2378" spans="2:2" ht="12.75" x14ac:dyDescent="0.2">
      <c r="B2378"/>
    </row>
    <row r="2379" spans="2:2" ht="12.75" x14ac:dyDescent="0.2">
      <c r="B2379"/>
    </row>
    <row r="2380" spans="2:2" ht="12.75" x14ac:dyDescent="0.2">
      <c r="B2380"/>
    </row>
    <row r="2381" spans="2:2" ht="12.75" x14ac:dyDescent="0.2">
      <c r="B2381"/>
    </row>
    <row r="2382" spans="2:2" ht="12.75" x14ac:dyDescent="0.2">
      <c r="B2382"/>
    </row>
    <row r="2383" spans="2:2" ht="12.75" x14ac:dyDescent="0.2">
      <c r="B2383"/>
    </row>
    <row r="2384" spans="2:2" ht="12.75" x14ac:dyDescent="0.2">
      <c r="B2384"/>
    </row>
    <row r="2385" spans="2:2" ht="12.75" x14ac:dyDescent="0.2">
      <c r="B2385"/>
    </row>
    <row r="2386" spans="2:2" ht="12.75" x14ac:dyDescent="0.2">
      <c r="B2386"/>
    </row>
    <row r="2387" spans="2:2" ht="12.75" x14ac:dyDescent="0.2">
      <c r="B2387"/>
    </row>
    <row r="2388" spans="2:2" ht="12.75" x14ac:dyDescent="0.2">
      <c r="B2388"/>
    </row>
    <row r="2389" spans="2:2" ht="12.75" x14ac:dyDescent="0.2">
      <c r="B2389"/>
    </row>
    <row r="2390" spans="2:2" ht="12.75" x14ac:dyDescent="0.2">
      <c r="B2390"/>
    </row>
    <row r="2391" spans="2:2" ht="12.75" x14ac:dyDescent="0.2">
      <c r="B2391"/>
    </row>
    <row r="2392" spans="2:2" ht="12.75" x14ac:dyDescent="0.2">
      <c r="B2392"/>
    </row>
    <row r="2393" spans="2:2" ht="12.75" x14ac:dyDescent="0.2">
      <c r="B2393"/>
    </row>
    <row r="2394" spans="2:2" ht="12.75" x14ac:dyDescent="0.2">
      <c r="B2394"/>
    </row>
    <row r="2395" spans="2:2" ht="12.75" x14ac:dyDescent="0.2">
      <c r="B2395"/>
    </row>
    <row r="2396" spans="2:2" ht="12.75" x14ac:dyDescent="0.2">
      <c r="B2396"/>
    </row>
    <row r="2397" spans="2:2" ht="12.75" x14ac:dyDescent="0.2">
      <c r="B2397"/>
    </row>
    <row r="2398" spans="2:2" ht="12.75" x14ac:dyDescent="0.2">
      <c r="B2398"/>
    </row>
    <row r="2399" spans="2:2" ht="12.75" x14ac:dyDescent="0.2">
      <c r="B2399"/>
    </row>
    <row r="2400" spans="2:2" ht="12.75" x14ac:dyDescent="0.2">
      <c r="B2400"/>
    </row>
    <row r="2401" spans="2:2" ht="12.75" x14ac:dyDescent="0.2">
      <c r="B2401"/>
    </row>
    <row r="2402" spans="2:2" ht="12.75" x14ac:dyDescent="0.2">
      <c r="B2402"/>
    </row>
    <row r="2403" spans="2:2" ht="12.75" x14ac:dyDescent="0.2">
      <c r="B2403"/>
    </row>
    <row r="2404" spans="2:2" ht="12.75" x14ac:dyDescent="0.2">
      <c r="B2404"/>
    </row>
    <row r="2405" spans="2:2" ht="12.75" x14ac:dyDescent="0.2">
      <c r="B2405"/>
    </row>
    <row r="2406" spans="2:2" ht="12.75" x14ac:dyDescent="0.2">
      <c r="B2406"/>
    </row>
    <row r="2407" spans="2:2" ht="12.75" x14ac:dyDescent="0.2">
      <c r="B2407"/>
    </row>
    <row r="2408" spans="2:2" ht="12.75" x14ac:dyDescent="0.2">
      <c r="B2408"/>
    </row>
    <row r="2409" spans="2:2" ht="12.75" x14ac:dyDescent="0.2">
      <c r="B2409"/>
    </row>
    <row r="2410" spans="2:2" ht="12.75" x14ac:dyDescent="0.2">
      <c r="B2410"/>
    </row>
    <row r="2411" spans="2:2" ht="12.75" x14ac:dyDescent="0.2">
      <c r="B2411"/>
    </row>
    <row r="2412" spans="2:2" ht="12.75" x14ac:dyDescent="0.2">
      <c r="B2412"/>
    </row>
    <row r="2413" spans="2:2" ht="12.75" x14ac:dyDescent="0.2">
      <c r="B2413"/>
    </row>
    <row r="2414" spans="2:2" ht="12.75" x14ac:dyDescent="0.2">
      <c r="B2414"/>
    </row>
    <row r="2415" spans="2:2" ht="12.75" x14ac:dyDescent="0.2">
      <c r="B2415"/>
    </row>
    <row r="2416" spans="2:2" ht="12.75" x14ac:dyDescent="0.2">
      <c r="B2416"/>
    </row>
    <row r="2417" spans="2:2" ht="12.75" x14ac:dyDescent="0.2">
      <c r="B2417"/>
    </row>
    <row r="2418" spans="2:2" ht="12.75" x14ac:dyDescent="0.2">
      <c r="B2418"/>
    </row>
  </sheetData>
  <mergeCells count="4">
    <mergeCell ref="J1:Q1"/>
    <mergeCell ref="J2:R2"/>
    <mergeCell ref="A1:I1"/>
    <mergeCell ref="A2:I2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5" max="16383" man="1"/>
    <brk id="105" max="16383" man="1"/>
    <brk id="15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5"/>
  <sheetViews>
    <sheetView zoomScaleNormal="100" zoomScaleSheetLayoutView="100" workbookViewId="0">
      <pane ySplit="5" topLeftCell="A6" activePane="bottomLeft" state="frozen"/>
      <selection pane="bottomLeft" activeCell="A5" sqref="A5"/>
    </sheetView>
  </sheetViews>
  <sheetFormatPr defaultRowHeight="11.25" x14ac:dyDescent="0.2"/>
  <cols>
    <col min="1" max="1" width="23.7109375" style="17" customWidth="1"/>
    <col min="2" max="2" width="7.28515625" style="17" customWidth="1"/>
    <col min="3" max="3" width="6.7109375" style="17" customWidth="1"/>
    <col min="4" max="18" width="9.7109375" style="17" customWidth="1"/>
    <col min="19" max="19" width="10.85546875" style="17" customWidth="1"/>
    <col min="20" max="20" width="23.7109375" style="17" customWidth="1"/>
    <col min="21" max="16384" width="9.140625" style="17"/>
  </cols>
  <sheetData>
    <row r="1" spans="1:75" s="3" customFormat="1" ht="12.75" x14ac:dyDescent="0.2">
      <c r="A1" s="941" t="s">
        <v>996</v>
      </c>
      <c r="B1" s="941"/>
      <c r="C1" s="941"/>
      <c r="D1" s="941"/>
      <c r="E1" s="941"/>
      <c r="F1" s="941"/>
      <c r="G1" s="941"/>
      <c r="H1" s="941"/>
      <c r="I1" s="941"/>
      <c r="J1" s="941"/>
      <c r="K1" s="938" t="s">
        <v>995</v>
      </c>
      <c r="L1" s="938"/>
      <c r="M1" s="938"/>
      <c r="N1" s="938"/>
      <c r="O1" s="938"/>
      <c r="P1" s="938"/>
      <c r="Q1" s="938"/>
      <c r="R1" s="938"/>
      <c r="S1" s="938"/>
      <c r="T1" s="938"/>
    </row>
    <row r="2" spans="1:75" ht="14.1" customHeight="1" x14ac:dyDescent="0.2">
      <c r="A2" s="941" t="s">
        <v>994</v>
      </c>
      <c r="B2" s="941"/>
      <c r="C2" s="941"/>
      <c r="D2" s="941"/>
      <c r="E2" s="941"/>
      <c r="F2" s="941"/>
      <c r="G2" s="941"/>
      <c r="H2" s="941"/>
      <c r="I2" s="941"/>
      <c r="J2" s="941"/>
      <c r="K2" s="942" t="s">
        <v>993</v>
      </c>
      <c r="L2" s="942"/>
      <c r="M2" s="942"/>
      <c r="N2" s="942"/>
      <c r="O2" s="942"/>
      <c r="P2" s="942"/>
      <c r="Q2" s="942"/>
      <c r="R2" s="942"/>
      <c r="S2" s="942"/>
      <c r="T2" s="942"/>
    </row>
    <row r="3" spans="1:75" ht="9.9499999999999993" customHeight="1" thickBot="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23"/>
      <c r="L3" s="423"/>
      <c r="M3" s="423"/>
      <c r="N3" s="423"/>
      <c r="O3" s="423"/>
      <c r="P3" s="423"/>
      <c r="Q3" s="423"/>
      <c r="R3" s="423"/>
      <c r="S3" s="423"/>
      <c r="T3" s="423"/>
    </row>
    <row r="4" spans="1:75" s="216" customFormat="1" ht="12.75" customHeight="1" x14ac:dyDescent="0.2">
      <c r="A4" s="422"/>
      <c r="B4" s="836" t="s">
        <v>495</v>
      </c>
      <c r="C4" s="840" t="s">
        <v>992</v>
      </c>
      <c r="D4" s="868"/>
      <c r="E4" s="868"/>
      <c r="F4" s="868"/>
      <c r="G4" s="868"/>
      <c r="H4" s="868"/>
      <c r="I4" s="868"/>
      <c r="J4" s="868"/>
      <c r="K4" s="868" t="s">
        <v>992</v>
      </c>
      <c r="L4" s="868"/>
      <c r="M4" s="868"/>
      <c r="N4" s="868"/>
      <c r="O4" s="868"/>
      <c r="P4" s="868"/>
      <c r="Q4" s="868"/>
      <c r="R4" s="868"/>
      <c r="S4" s="836" t="s">
        <v>991</v>
      </c>
      <c r="T4" s="924" t="s">
        <v>274</v>
      </c>
    </row>
    <row r="5" spans="1:75" s="216" customFormat="1" ht="80.099999999999994" customHeight="1" x14ac:dyDescent="0.2">
      <c r="A5" s="153" t="s">
        <v>274</v>
      </c>
      <c r="B5" s="837"/>
      <c r="C5" s="21" t="s">
        <v>265</v>
      </c>
      <c r="D5" s="22" t="s">
        <v>990</v>
      </c>
      <c r="E5" s="22" t="s">
        <v>989</v>
      </c>
      <c r="F5" s="22" t="s">
        <v>988</v>
      </c>
      <c r="G5" s="22" t="s">
        <v>987</v>
      </c>
      <c r="H5" s="22" t="s">
        <v>986</v>
      </c>
      <c r="I5" s="22" t="s">
        <v>985</v>
      </c>
      <c r="J5" s="23" t="s">
        <v>984</v>
      </c>
      <c r="K5" s="22" t="s">
        <v>983</v>
      </c>
      <c r="L5" s="24" t="s">
        <v>982</v>
      </c>
      <c r="M5" s="24" t="s">
        <v>981</v>
      </c>
      <c r="N5" s="22" t="s">
        <v>980</v>
      </c>
      <c r="O5" s="24" t="s">
        <v>979</v>
      </c>
      <c r="P5" s="24" t="s">
        <v>978</v>
      </c>
      <c r="Q5" s="24" t="s">
        <v>977</v>
      </c>
      <c r="R5" s="24" t="s">
        <v>976</v>
      </c>
      <c r="S5" s="837"/>
      <c r="T5" s="925"/>
    </row>
    <row r="6" spans="1:75" ht="20.100000000000001" customHeight="1" x14ac:dyDescent="0.2">
      <c r="A6" s="145" t="s">
        <v>1</v>
      </c>
      <c r="B6" s="51" t="s">
        <v>969</v>
      </c>
      <c r="C6" s="95">
        <v>72.656516073090998</v>
      </c>
      <c r="D6" s="407">
        <v>2.8798743810249752</v>
      </c>
      <c r="E6" s="407">
        <v>5.2273261184018822E-2</v>
      </c>
      <c r="F6" s="407">
        <v>1.415073790400275</v>
      </c>
      <c r="G6" s="407">
        <v>20.781541559586536</v>
      </c>
      <c r="H6" s="407">
        <v>2.1561876720560544</v>
      </c>
      <c r="I6" s="407">
        <v>4.2214861286514926</v>
      </c>
      <c r="J6" s="407">
        <v>9.7652559022229024</v>
      </c>
      <c r="K6" s="407">
        <v>1.2211459148575552</v>
      </c>
      <c r="L6" s="407">
        <v>5.4383522882872324</v>
      </c>
      <c r="M6" s="407">
        <v>1.4799788437367911</v>
      </c>
      <c r="N6" s="407">
        <v>3.3144556888168539</v>
      </c>
      <c r="O6" s="407">
        <v>3.4095548305289749</v>
      </c>
      <c r="P6" s="407">
        <v>6.1925268849694524</v>
      </c>
      <c r="Q6" s="407">
        <v>7.7862408818749564</v>
      </c>
      <c r="R6" s="407">
        <v>2.5425680448929269</v>
      </c>
      <c r="S6" s="406">
        <v>27.343483926909002</v>
      </c>
      <c r="T6" s="271" t="s">
        <v>1</v>
      </c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</row>
    <row r="7" spans="1:75" ht="9.9499999999999993" customHeight="1" x14ac:dyDescent="0.2">
      <c r="A7" s="9" t="s">
        <v>210</v>
      </c>
      <c r="B7" s="408" t="s">
        <v>969</v>
      </c>
      <c r="C7" s="95">
        <v>72.840432578228445</v>
      </c>
      <c r="D7" s="407">
        <v>1.5628091345470785</v>
      </c>
      <c r="E7" s="407">
        <v>1.8928953923822874E-2</v>
      </c>
      <c r="F7" s="407">
        <v>1.7686749393624592</v>
      </c>
      <c r="G7" s="407">
        <v>20.34976630552308</v>
      </c>
      <c r="H7" s="407">
        <v>2.3347025627604112</v>
      </c>
      <c r="I7" s="407">
        <v>4.325203576325956</v>
      </c>
      <c r="J7" s="407">
        <v>10.199632517067078</v>
      </c>
      <c r="K7" s="407">
        <v>1.4261784865855225</v>
      </c>
      <c r="L7" s="407">
        <v>5.7056471064072509</v>
      </c>
      <c r="M7" s="407">
        <v>1.5364510653107524</v>
      </c>
      <c r="N7" s="407">
        <v>3.5913360161488321</v>
      </c>
      <c r="O7" s="407">
        <v>3.4749370892676814</v>
      </c>
      <c r="P7" s="407">
        <v>6.1276020988945596</v>
      </c>
      <c r="Q7" s="407">
        <v>7.8371835913698913</v>
      </c>
      <c r="R7" s="407">
        <v>2.5813791347340591</v>
      </c>
      <c r="S7" s="406">
        <v>27.159567421771573</v>
      </c>
      <c r="T7" s="254" t="s">
        <v>210</v>
      </c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4"/>
      <c r="BN7" s="224"/>
      <c r="BO7" s="224"/>
      <c r="BP7" s="224"/>
      <c r="BQ7" s="224"/>
      <c r="BR7" s="224"/>
      <c r="BS7" s="224"/>
      <c r="BT7" s="224"/>
      <c r="BU7" s="224"/>
      <c r="BV7" s="224"/>
      <c r="BW7" s="224"/>
    </row>
    <row r="8" spans="1:75" ht="9.9499999999999993" customHeight="1" x14ac:dyDescent="0.2">
      <c r="A8" s="9" t="s">
        <v>211</v>
      </c>
      <c r="B8" s="408" t="s">
        <v>969</v>
      </c>
      <c r="C8" s="95">
        <v>72.134980582406044</v>
      </c>
      <c r="D8" s="407">
        <v>6.6147010572531357</v>
      </c>
      <c r="E8" s="407">
        <v>0.14682834005255702</v>
      </c>
      <c r="F8" s="407">
        <v>0.41236036567013806</v>
      </c>
      <c r="G8" s="407">
        <v>22.005934763585991</v>
      </c>
      <c r="H8" s="407">
        <v>1.6499696409527822</v>
      </c>
      <c r="I8" s="407">
        <v>3.9273726127108186</v>
      </c>
      <c r="J8" s="407">
        <v>8.5334859705599619</v>
      </c>
      <c r="K8" s="407">
        <v>0.63973119722448435</v>
      </c>
      <c r="L8" s="407">
        <v>4.6803793482207814</v>
      </c>
      <c r="M8" s="407">
        <v>1.3198395035147896</v>
      </c>
      <c r="N8" s="407">
        <v>2.5293009400998443</v>
      </c>
      <c r="O8" s="407">
        <v>3.2241491304375094</v>
      </c>
      <c r="P8" s="407">
        <v>6.3766353212290561</v>
      </c>
      <c r="Q8" s="407">
        <v>7.6417816829933374</v>
      </c>
      <c r="R8" s="407">
        <v>2.4325107079008657</v>
      </c>
      <c r="S8" s="406">
        <v>27.865019417593938</v>
      </c>
      <c r="T8" s="254" t="s">
        <v>211</v>
      </c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</row>
    <row r="9" spans="1:75" ht="20.100000000000001" customHeight="1" x14ac:dyDescent="0.2">
      <c r="A9" s="9" t="s">
        <v>212</v>
      </c>
      <c r="B9" s="408" t="s">
        <v>969</v>
      </c>
      <c r="C9" s="95">
        <v>74.553745893455755</v>
      </c>
      <c r="D9" s="407">
        <v>1.1414417932774741</v>
      </c>
      <c r="E9" s="407">
        <v>1.8094932549829437E-2</v>
      </c>
      <c r="F9" s="407">
        <v>1.4176143886424575</v>
      </c>
      <c r="G9" s="407">
        <v>13.410106488164834</v>
      </c>
      <c r="H9" s="407">
        <v>2.0024154871724797</v>
      </c>
      <c r="I9" s="407">
        <v>5.5766515500091307</v>
      </c>
      <c r="J9" s="407">
        <v>13.422649189772182</v>
      </c>
      <c r="K9" s="407">
        <v>1.4542260628393118</v>
      </c>
      <c r="L9" s="407">
        <v>7.1932492375355235</v>
      </c>
      <c r="M9" s="407">
        <v>2.704546497449563</v>
      </c>
      <c r="N9" s="407">
        <v>6.5270497756765007</v>
      </c>
      <c r="O9" s="407">
        <v>3.8490789827507643</v>
      </c>
      <c r="P9" s="407">
        <v>5.2596654139681673</v>
      </c>
      <c r="Q9" s="407">
        <v>7.0406206213664637</v>
      </c>
      <c r="R9" s="407">
        <v>3.5363354722810767</v>
      </c>
      <c r="S9" s="406">
        <v>25.446254106544242</v>
      </c>
      <c r="T9" s="254" t="s">
        <v>212</v>
      </c>
      <c r="U9" s="224"/>
      <c r="V9" s="224"/>
      <c r="W9" s="224"/>
      <c r="X9" s="224"/>
      <c r="Y9" s="224"/>
      <c r="Z9" s="224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ht="9.9499999999999993" customHeight="1" x14ac:dyDescent="0.2">
      <c r="A10" s="14" t="s">
        <v>177</v>
      </c>
      <c r="B10" s="374" t="s">
        <v>969</v>
      </c>
      <c r="C10" s="405">
        <v>33.646872220714968</v>
      </c>
      <c r="D10" s="404">
        <v>1.3029024094132802</v>
      </c>
      <c r="E10" s="404">
        <v>0</v>
      </c>
      <c r="F10" s="404">
        <v>0</v>
      </c>
      <c r="G10" s="404">
        <v>5.364307219636606</v>
      </c>
      <c r="H10" s="404">
        <v>1.3629536688658344</v>
      </c>
      <c r="I10" s="404">
        <v>3.7668139215787342</v>
      </c>
      <c r="J10" s="404">
        <v>5.3218601179651364</v>
      </c>
      <c r="K10" s="404">
        <v>2.6139485422412203E-2</v>
      </c>
      <c r="L10" s="404">
        <v>1.097372184666801</v>
      </c>
      <c r="M10" s="404">
        <v>0</v>
      </c>
      <c r="N10" s="404">
        <v>0.51376817773240657</v>
      </c>
      <c r="O10" s="404">
        <v>2.2034417646664322</v>
      </c>
      <c r="P10" s="404">
        <v>7.144310881996585</v>
      </c>
      <c r="Q10" s="404">
        <v>5.0339070440877505</v>
      </c>
      <c r="R10" s="404">
        <v>0.50909534468298423</v>
      </c>
      <c r="S10" s="403">
        <v>66.353127779285032</v>
      </c>
      <c r="T10" s="249" t="s">
        <v>177</v>
      </c>
      <c r="U10" s="146"/>
      <c r="V10" s="146"/>
      <c r="W10" s="146"/>
      <c r="X10" s="146"/>
      <c r="Y10" s="146"/>
      <c r="Z10" s="146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  <c r="BW10" s="224"/>
    </row>
    <row r="11" spans="1:75" ht="9.9499999999999993" customHeight="1" x14ac:dyDescent="0.2">
      <c r="A11" s="14" t="s">
        <v>178</v>
      </c>
      <c r="B11" s="374" t="s">
        <v>969</v>
      </c>
      <c r="C11" s="405">
        <v>79.079078962404523</v>
      </c>
      <c r="D11" s="404">
        <v>0.90572392573512994</v>
      </c>
      <c r="E11" s="404">
        <v>0</v>
      </c>
      <c r="F11" s="404">
        <v>2.7624764723399104E-2</v>
      </c>
      <c r="G11" s="404">
        <v>17.364822241746484</v>
      </c>
      <c r="H11" s="404">
        <v>2.3425204301150431</v>
      </c>
      <c r="I11" s="404">
        <v>9.5228216924864384</v>
      </c>
      <c r="J11" s="404">
        <v>16.529961197034353</v>
      </c>
      <c r="K11" s="404">
        <v>0.94875877123592567</v>
      </c>
      <c r="L11" s="404">
        <v>2.8993088037830304</v>
      </c>
      <c r="M11" s="404">
        <v>0.43400737080999546</v>
      </c>
      <c r="N11" s="404">
        <v>10.69985663814405</v>
      </c>
      <c r="O11" s="404">
        <v>3.3009348116989754</v>
      </c>
      <c r="P11" s="404">
        <v>7.2275387616758602</v>
      </c>
      <c r="Q11" s="404">
        <v>5.7575213766496987</v>
      </c>
      <c r="R11" s="404">
        <v>1.1176781765661512</v>
      </c>
      <c r="S11" s="403">
        <v>20.920921037595459</v>
      </c>
      <c r="T11" s="249" t="s">
        <v>178</v>
      </c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</row>
    <row r="12" spans="1:75" ht="9.9499999999999993" customHeight="1" x14ac:dyDescent="0.2">
      <c r="A12" s="14" t="s">
        <v>179</v>
      </c>
      <c r="B12" s="374" t="s">
        <v>969</v>
      </c>
      <c r="C12" s="405">
        <v>77.054483136617023</v>
      </c>
      <c r="D12" s="404">
        <v>0.44778840612437848</v>
      </c>
      <c r="E12" s="404">
        <v>0</v>
      </c>
      <c r="F12" s="404">
        <v>2.8349938248010049E-3</v>
      </c>
      <c r="G12" s="404">
        <v>6.0732180693825573</v>
      </c>
      <c r="H12" s="404">
        <v>8.1474015426217328</v>
      </c>
      <c r="I12" s="404">
        <v>5.3042089446922658</v>
      </c>
      <c r="J12" s="404">
        <v>13.088699897789699</v>
      </c>
      <c r="K12" s="404">
        <v>1.3495969238797034</v>
      </c>
      <c r="L12" s="404">
        <v>7.9289371302131277</v>
      </c>
      <c r="M12" s="404">
        <v>8.5293955357963629</v>
      </c>
      <c r="N12" s="404">
        <v>11.615161463130084</v>
      </c>
      <c r="O12" s="404">
        <v>1.1702496923935055</v>
      </c>
      <c r="P12" s="404">
        <v>3.512068805333346</v>
      </c>
      <c r="Q12" s="404">
        <v>4.3171213527076127</v>
      </c>
      <c r="R12" s="404">
        <v>5.5678003787278554</v>
      </c>
      <c r="S12" s="403">
        <v>22.945516863382977</v>
      </c>
      <c r="T12" s="249" t="s">
        <v>179</v>
      </c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</row>
    <row r="13" spans="1:75" ht="9.9499999999999993" customHeight="1" x14ac:dyDescent="0.2">
      <c r="A13" s="14" t="s">
        <v>180</v>
      </c>
      <c r="B13" s="374" t="s">
        <v>969</v>
      </c>
      <c r="C13" s="405">
        <v>44.772964813093395</v>
      </c>
      <c r="D13" s="404">
        <v>1.7457321064196323</v>
      </c>
      <c r="E13" s="404">
        <v>0</v>
      </c>
      <c r="F13" s="404">
        <v>5.0830223572550529E-2</v>
      </c>
      <c r="G13" s="404">
        <v>9.8016008151509268</v>
      </c>
      <c r="H13" s="404">
        <v>2.4207684024851508</v>
      </c>
      <c r="I13" s="404">
        <v>1.5789572916236565</v>
      </c>
      <c r="J13" s="404">
        <v>6.4613539980210923</v>
      </c>
      <c r="K13" s="404">
        <v>4.0332312266783479E-3</v>
      </c>
      <c r="L13" s="404">
        <v>2.7944465720640737</v>
      </c>
      <c r="M13" s="404">
        <v>0</v>
      </c>
      <c r="N13" s="404">
        <v>6.2151685658553717</v>
      </c>
      <c r="O13" s="404">
        <v>2.0569479256059573</v>
      </c>
      <c r="P13" s="404">
        <v>5.5345380106448694</v>
      </c>
      <c r="Q13" s="404">
        <v>5.61425786753626</v>
      </c>
      <c r="R13" s="404">
        <v>0.49432980288717276</v>
      </c>
      <c r="S13" s="403">
        <v>55.227035186906612</v>
      </c>
      <c r="T13" s="249" t="s">
        <v>180</v>
      </c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</row>
    <row r="14" spans="1:75" ht="9.9499999999999993" customHeight="1" x14ac:dyDescent="0.2">
      <c r="A14" s="14" t="s">
        <v>181</v>
      </c>
      <c r="B14" s="374" t="s">
        <v>969</v>
      </c>
      <c r="C14" s="405">
        <v>74.865597969897934</v>
      </c>
      <c r="D14" s="404">
        <v>0.17789061388902447</v>
      </c>
      <c r="E14" s="404">
        <v>0</v>
      </c>
      <c r="F14" s="404">
        <v>8.0445101495694588E-3</v>
      </c>
      <c r="G14" s="404">
        <v>10.590276560554917</v>
      </c>
      <c r="H14" s="404">
        <v>0.13017994187697585</v>
      </c>
      <c r="I14" s="404">
        <v>8.2804276034696738</v>
      </c>
      <c r="J14" s="404">
        <v>14.141454796018927</v>
      </c>
      <c r="K14" s="404">
        <v>0.69079004706127145</v>
      </c>
      <c r="L14" s="404">
        <v>10.237341174898503</v>
      </c>
      <c r="M14" s="404">
        <v>0.99200677539288507</v>
      </c>
      <c r="N14" s="404">
        <v>5.5742044987093688</v>
      </c>
      <c r="O14" s="404">
        <v>3.173479416225077</v>
      </c>
      <c r="P14" s="404">
        <v>5.9881465004416734</v>
      </c>
      <c r="Q14" s="404">
        <v>8.0910850225664444</v>
      </c>
      <c r="R14" s="404">
        <v>6.7902705086436184</v>
      </c>
      <c r="S14" s="403">
        <v>25.134402030102081</v>
      </c>
      <c r="T14" s="249" t="s">
        <v>181</v>
      </c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</row>
    <row r="15" spans="1:75" ht="9.9499999999999993" customHeight="1" x14ac:dyDescent="0.2">
      <c r="A15" s="14" t="s">
        <v>182</v>
      </c>
      <c r="B15" s="374" t="s">
        <v>969</v>
      </c>
      <c r="C15" s="405">
        <v>73.237667058333685</v>
      </c>
      <c r="D15" s="404">
        <v>0.75990449528025927</v>
      </c>
      <c r="E15" s="404">
        <v>0</v>
      </c>
      <c r="F15" s="404">
        <v>4.4650560030699823E-2</v>
      </c>
      <c r="G15" s="404">
        <v>25.501257634753504</v>
      </c>
      <c r="H15" s="404">
        <v>0.50312617426180928</v>
      </c>
      <c r="I15" s="404">
        <v>3.6627344846302243</v>
      </c>
      <c r="J15" s="404">
        <v>14.075088679839718</v>
      </c>
      <c r="K15" s="404">
        <v>0.79585962376588093</v>
      </c>
      <c r="L15" s="404">
        <v>6.2198624335662318</v>
      </c>
      <c r="M15" s="404">
        <v>0.10586221104559509</v>
      </c>
      <c r="N15" s="404">
        <v>5.3401709907800274</v>
      </c>
      <c r="O15" s="404">
        <v>0.7900393815334954</v>
      </c>
      <c r="P15" s="404">
        <v>5.8042133310461885</v>
      </c>
      <c r="Q15" s="404">
        <v>8.6902613817687762</v>
      </c>
      <c r="R15" s="404">
        <v>0.94463567603129217</v>
      </c>
      <c r="S15" s="403">
        <v>26.762332941666294</v>
      </c>
      <c r="T15" s="249" t="s">
        <v>182</v>
      </c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</row>
    <row r="16" spans="1:75" ht="9.9499999999999993" customHeight="1" x14ac:dyDescent="0.2">
      <c r="A16" s="14" t="s">
        <v>183</v>
      </c>
      <c r="B16" s="374" t="s">
        <v>969</v>
      </c>
      <c r="C16" s="405">
        <v>92.721018434702103</v>
      </c>
      <c r="D16" s="404">
        <v>0.1760267193428246</v>
      </c>
      <c r="E16" s="404">
        <v>0</v>
      </c>
      <c r="F16" s="404">
        <v>37.762694016540735</v>
      </c>
      <c r="G16" s="404">
        <v>15.6762778981407</v>
      </c>
      <c r="H16" s="404">
        <v>5.5618768457807475</v>
      </c>
      <c r="I16" s="404">
        <v>9.1495594492894128</v>
      </c>
      <c r="J16" s="404">
        <v>2.0579097193535811</v>
      </c>
      <c r="K16" s="404">
        <v>2.9531446318907362</v>
      </c>
      <c r="L16" s="404">
        <v>3.2075734248835945</v>
      </c>
      <c r="M16" s="404">
        <v>5.4439251345325429E-2</v>
      </c>
      <c r="N16" s="404">
        <v>6.6079107187888519</v>
      </c>
      <c r="O16" s="404">
        <v>1.3246884494029187</v>
      </c>
      <c r="P16" s="404">
        <v>4.1242722631201856</v>
      </c>
      <c r="Q16" s="404">
        <v>3.8674551476574939</v>
      </c>
      <c r="R16" s="404">
        <v>0.19718989916499841</v>
      </c>
      <c r="S16" s="403">
        <v>7.2789815652978875</v>
      </c>
      <c r="T16" s="249" t="s">
        <v>183</v>
      </c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</row>
    <row r="17" spans="1:75" ht="9.9499999999999993" customHeight="1" x14ac:dyDescent="0.2">
      <c r="A17" s="14" t="s">
        <v>184</v>
      </c>
      <c r="B17" s="374" t="s">
        <v>969</v>
      </c>
      <c r="C17" s="405">
        <v>71.109130989478629</v>
      </c>
      <c r="D17" s="404">
        <v>1.4026435460813498</v>
      </c>
      <c r="E17" s="404">
        <v>0</v>
      </c>
      <c r="F17" s="404">
        <v>0</v>
      </c>
      <c r="G17" s="404">
        <v>34.893419642351901</v>
      </c>
      <c r="H17" s="404">
        <v>1.5922760108952243</v>
      </c>
      <c r="I17" s="404">
        <v>0.43572264435525349</v>
      </c>
      <c r="J17" s="404">
        <v>4.6932768019928623</v>
      </c>
      <c r="K17" s="404">
        <v>0.46633963652241878</v>
      </c>
      <c r="L17" s="404">
        <v>4.0454878984967975</v>
      </c>
      <c r="M17" s="404">
        <v>0.22990081440733184</v>
      </c>
      <c r="N17" s="404">
        <v>2.5765126207700417</v>
      </c>
      <c r="O17" s="404">
        <v>2.0393053722428141</v>
      </c>
      <c r="P17" s="404">
        <v>6.2027785483163127</v>
      </c>
      <c r="Q17" s="404">
        <v>11.223033948030697</v>
      </c>
      <c r="R17" s="404">
        <v>1.3084335050156224</v>
      </c>
      <c r="S17" s="403">
        <v>28.890869010521371</v>
      </c>
      <c r="T17" s="249" t="s">
        <v>184</v>
      </c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</row>
    <row r="18" spans="1:75" ht="9.9499999999999993" customHeight="1" x14ac:dyDescent="0.2">
      <c r="A18" s="14" t="s">
        <v>185</v>
      </c>
      <c r="B18" s="374" t="s">
        <v>969</v>
      </c>
      <c r="C18" s="405">
        <v>76.023016805204364</v>
      </c>
      <c r="D18" s="404">
        <v>1.2653230769328543</v>
      </c>
      <c r="E18" s="404">
        <v>5.9011550773536568E-4</v>
      </c>
      <c r="F18" s="404">
        <v>3.7436900359508682E-2</v>
      </c>
      <c r="G18" s="404">
        <v>10.421045590574145</v>
      </c>
      <c r="H18" s="404">
        <v>2.8945165654419687</v>
      </c>
      <c r="I18" s="404">
        <v>7.6716093317811564</v>
      </c>
      <c r="J18" s="404">
        <v>21.037975161765736</v>
      </c>
      <c r="K18" s="404">
        <v>1.9807318269169243</v>
      </c>
      <c r="L18" s="404">
        <v>6.6715052836964608</v>
      </c>
      <c r="M18" s="404">
        <v>5.2782060691205857</v>
      </c>
      <c r="N18" s="404">
        <v>7.6532747338897629</v>
      </c>
      <c r="O18" s="404">
        <v>2.6068647268823355</v>
      </c>
      <c r="P18" s="404">
        <v>3.1842057463885935</v>
      </c>
      <c r="Q18" s="404">
        <v>3.7153191716938787</v>
      </c>
      <c r="R18" s="404">
        <v>1.6044125042527078</v>
      </c>
      <c r="S18" s="403">
        <v>23.976983194795643</v>
      </c>
      <c r="T18" s="249" t="s">
        <v>185</v>
      </c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</row>
    <row r="19" spans="1:75" ht="9.9499999999999993" customHeight="1" x14ac:dyDescent="0.2">
      <c r="A19" s="14" t="s">
        <v>186</v>
      </c>
      <c r="B19" s="374" t="s">
        <v>969</v>
      </c>
      <c r="C19" s="405">
        <v>70.366464452735542</v>
      </c>
      <c r="D19" s="404">
        <v>2.7494216228171924</v>
      </c>
      <c r="E19" s="404">
        <v>0</v>
      </c>
      <c r="F19" s="404">
        <v>0</v>
      </c>
      <c r="G19" s="404">
        <v>12.331402312107</v>
      </c>
      <c r="H19" s="404">
        <v>14.757819715557869</v>
      </c>
      <c r="I19" s="404">
        <v>2.46453350896995</v>
      </c>
      <c r="J19" s="404">
        <v>4.7113546284020105</v>
      </c>
      <c r="K19" s="404">
        <v>4.377071636520224</v>
      </c>
      <c r="L19" s="404">
        <v>8.6531333562214385</v>
      </c>
      <c r="M19" s="404">
        <v>0.1425502342291079</v>
      </c>
      <c r="N19" s="404">
        <v>1.3663708102303358</v>
      </c>
      <c r="O19" s="404">
        <v>2.1498703533002534</v>
      </c>
      <c r="P19" s="404">
        <v>6.5395339608652039</v>
      </c>
      <c r="Q19" s="404">
        <v>5.7141621906748004</v>
      </c>
      <c r="R19" s="404">
        <v>4.4092401228401528</v>
      </c>
      <c r="S19" s="403">
        <v>29.633535547264461</v>
      </c>
      <c r="T19" s="249" t="s">
        <v>186</v>
      </c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</row>
    <row r="20" spans="1:75" ht="9.9499999999999993" customHeight="1" x14ac:dyDescent="0.2">
      <c r="A20" s="14" t="s">
        <v>187</v>
      </c>
      <c r="B20" s="374" t="s">
        <v>969</v>
      </c>
      <c r="C20" s="405">
        <v>76.285934430344412</v>
      </c>
      <c r="D20" s="404">
        <v>4.4505843265831695</v>
      </c>
      <c r="E20" s="404">
        <v>1.8550045594748422E-2</v>
      </c>
      <c r="F20" s="404">
        <v>1.8625842604163959E-2</v>
      </c>
      <c r="G20" s="404">
        <v>15.781213390540891</v>
      </c>
      <c r="H20" s="404">
        <v>0.69130060581391495</v>
      </c>
      <c r="I20" s="404">
        <v>7.1149248356603518</v>
      </c>
      <c r="J20" s="404">
        <v>15.131419966080619</v>
      </c>
      <c r="K20" s="404">
        <v>0.72206905213442385</v>
      </c>
      <c r="L20" s="404">
        <v>10.420508304056828</v>
      </c>
      <c r="M20" s="404">
        <v>2.9652417933748367</v>
      </c>
      <c r="N20" s="404">
        <v>3.1543748809851833</v>
      </c>
      <c r="O20" s="404">
        <v>0.6487784338684166</v>
      </c>
      <c r="P20" s="404">
        <v>5.8897452391082306</v>
      </c>
      <c r="Q20" s="404">
        <v>3.406800848228543</v>
      </c>
      <c r="R20" s="404">
        <v>5.8717968657101096</v>
      </c>
      <c r="S20" s="403">
        <v>23.714065569655567</v>
      </c>
      <c r="T20" s="249" t="s">
        <v>187</v>
      </c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</row>
    <row r="21" spans="1:75" ht="9.9499999999999993" customHeight="1" x14ac:dyDescent="0.2">
      <c r="A21" s="14" t="s">
        <v>188</v>
      </c>
      <c r="B21" s="374" t="s">
        <v>969</v>
      </c>
      <c r="C21" s="405">
        <v>57.051605971819249</v>
      </c>
      <c r="D21" s="404">
        <v>0.50529257231403246</v>
      </c>
      <c r="E21" s="404">
        <v>0.37389780059356437</v>
      </c>
      <c r="F21" s="404">
        <v>0.15205177224138286</v>
      </c>
      <c r="G21" s="404">
        <v>23.157673790294886</v>
      </c>
      <c r="H21" s="404">
        <v>0</v>
      </c>
      <c r="I21" s="404">
        <v>1.6193361326110021</v>
      </c>
      <c r="J21" s="404">
        <v>10.862971635537209</v>
      </c>
      <c r="K21" s="404">
        <v>0.65076001254351989</v>
      </c>
      <c r="L21" s="404">
        <v>3.0268368392341816</v>
      </c>
      <c r="M21" s="404">
        <v>2.4926520039570957E-3</v>
      </c>
      <c r="N21" s="404">
        <v>3.8765673903369073</v>
      </c>
      <c r="O21" s="404">
        <v>1.4606940743188583</v>
      </c>
      <c r="P21" s="404">
        <v>6.1684052788621972</v>
      </c>
      <c r="Q21" s="404">
        <v>4.6640616300377662</v>
      </c>
      <c r="R21" s="404">
        <v>0.5305643908897868</v>
      </c>
      <c r="S21" s="403">
        <v>42.948394028180765</v>
      </c>
      <c r="T21" s="249" t="s">
        <v>188</v>
      </c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</row>
    <row r="22" spans="1:75" ht="9.9499999999999993" customHeight="1" x14ac:dyDescent="0.2">
      <c r="A22" s="14" t="s">
        <v>189</v>
      </c>
      <c r="B22" s="374" t="s">
        <v>969</v>
      </c>
      <c r="C22" s="405">
        <v>77.012688660473444</v>
      </c>
      <c r="D22" s="404">
        <v>0.21226828027649186</v>
      </c>
      <c r="E22" s="404">
        <v>0</v>
      </c>
      <c r="F22" s="404">
        <v>0.39786516888302303</v>
      </c>
      <c r="G22" s="404">
        <v>6.5328362588730231</v>
      </c>
      <c r="H22" s="404">
        <v>0</v>
      </c>
      <c r="I22" s="404">
        <v>3.4704891474991584</v>
      </c>
      <c r="J22" s="404">
        <v>7.5524244109565917</v>
      </c>
      <c r="K22" s="404">
        <v>1.2552332616506421</v>
      </c>
      <c r="L22" s="404">
        <v>8.8903870409109196</v>
      </c>
      <c r="M22" s="404">
        <v>1.4702189012517701</v>
      </c>
      <c r="N22" s="404">
        <v>6.8743859815477659</v>
      </c>
      <c r="O22" s="404">
        <v>12.63515798159375</v>
      </c>
      <c r="P22" s="404">
        <v>4.930654955149814</v>
      </c>
      <c r="Q22" s="404">
        <v>21.113310298400599</v>
      </c>
      <c r="R22" s="404">
        <v>1.677456973479891</v>
      </c>
      <c r="S22" s="403">
        <v>22.987311339526563</v>
      </c>
      <c r="T22" s="249" t="s">
        <v>189</v>
      </c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</row>
    <row r="23" spans="1:75" ht="9.9499999999999993" customHeight="1" x14ac:dyDescent="0.2">
      <c r="A23" s="14" t="s">
        <v>190</v>
      </c>
      <c r="B23" s="374" t="s">
        <v>969</v>
      </c>
      <c r="C23" s="405">
        <v>20.628985571304767</v>
      </c>
      <c r="D23" s="404">
        <v>0.70495844112024142</v>
      </c>
      <c r="E23" s="404">
        <v>0</v>
      </c>
      <c r="F23" s="404">
        <v>0</v>
      </c>
      <c r="G23" s="404">
        <v>5.0781472896177871</v>
      </c>
      <c r="H23" s="404">
        <v>1.1399351548149106</v>
      </c>
      <c r="I23" s="404">
        <v>1.334751777157912E-2</v>
      </c>
      <c r="J23" s="404">
        <v>1.6617937549913424</v>
      </c>
      <c r="K23" s="404">
        <v>0</v>
      </c>
      <c r="L23" s="404">
        <v>1.901858617806254</v>
      </c>
      <c r="M23" s="404">
        <v>6.6737588857895602E-2</v>
      </c>
      <c r="N23" s="404">
        <v>0.9037031359653116</v>
      </c>
      <c r="O23" s="404">
        <v>1.6484184447900212</v>
      </c>
      <c r="P23" s="404">
        <v>4.3459898778408643</v>
      </c>
      <c r="Q23" s="404">
        <v>2.9184442836094502</v>
      </c>
      <c r="R23" s="404">
        <v>0.24565146411910954</v>
      </c>
      <c r="S23" s="403">
        <v>79.371014428695233</v>
      </c>
      <c r="T23" s="249" t="s">
        <v>190</v>
      </c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</row>
    <row r="24" spans="1:75" ht="9.9499999999999993" customHeight="1" x14ac:dyDescent="0.2">
      <c r="A24" s="14" t="s">
        <v>191</v>
      </c>
      <c r="B24" s="374" t="s">
        <v>969</v>
      </c>
      <c r="C24" s="405">
        <v>81.99648911299802</v>
      </c>
      <c r="D24" s="404">
        <v>0.51949838635265122</v>
      </c>
      <c r="E24" s="404">
        <v>1.4617366224267347E-2</v>
      </c>
      <c r="F24" s="404">
        <v>4.1355290779190187E-2</v>
      </c>
      <c r="G24" s="404">
        <v>12.271734689774588</v>
      </c>
      <c r="H24" s="404">
        <v>0.70798895538407947</v>
      </c>
      <c r="I24" s="404">
        <v>4.395995131326579</v>
      </c>
      <c r="J24" s="404">
        <v>15.921014675711366</v>
      </c>
      <c r="K24" s="404">
        <v>2.9465846077627402</v>
      </c>
      <c r="L24" s="404">
        <v>7.0941128475157207</v>
      </c>
      <c r="M24" s="404">
        <v>5.1537914171802495</v>
      </c>
      <c r="N24" s="404">
        <v>8.7954887758597344</v>
      </c>
      <c r="O24" s="404">
        <v>5.9643992907611088</v>
      </c>
      <c r="P24" s="404">
        <v>5.5150484761961955</v>
      </c>
      <c r="Q24" s="404">
        <v>2.5931969440118934</v>
      </c>
      <c r="R24" s="404">
        <v>10.061662258157652</v>
      </c>
      <c r="S24" s="403">
        <v>18.003510887001976</v>
      </c>
      <c r="T24" s="249" t="s">
        <v>191</v>
      </c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</row>
    <row r="25" spans="1:75" ht="9.9499999999999993" customHeight="1" x14ac:dyDescent="0.2">
      <c r="A25" s="14" t="s">
        <v>200</v>
      </c>
      <c r="B25" s="419" t="s">
        <v>969</v>
      </c>
      <c r="C25" s="421">
        <v>99.997337980362246</v>
      </c>
      <c r="D25" s="417">
        <v>9.8171834548797605</v>
      </c>
      <c r="E25" s="417">
        <v>0.28366756171741914</v>
      </c>
      <c r="F25" s="417">
        <v>0</v>
      </c>
      <c r="G25" s="417">
        <v>16.81929978894205</v>
      </c>
      <c r="H25" s="417">
        <v>0</v>
      </c>
      <c r="I25" s="417">
        <v>1.5285361656297725</v>
      </c>
      <c r="J25" s="417">
        <v>34.190752739600981</v>
      </c>
      <c r="K25" s="417">
        <v>0.28050490883590462</v>
      </c>
      <c r="L25" s="417">
        <v>25.454516152042135</v>
      </c>
      <c r="M25" s="417">
        <v>0.15645284432669104</v>
      </c>
      <c r="N25" s="417">
        <v>1.6234930515157384</v>
      </c>
      <c r="O25" s="417">
        <v>2.1438589461029856</v>
      </c>
      <c r="P25" s="417">
        <v>6.8624951823339542</v>
      </c>
      <c r="Q25" s="417">
        <v>0.39070326587858145</v>
      </c>
      <c r="R25" s="417">
        <v>0.4458739185562775</v>
      </c>
      <c r="S25" s="420" t="s">
        <v>199</v>
      </c>
      <c r="T25" s="249" t="s">
        <v>200</v>
      </c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</row>
    <row r="26" spans="1:75" ht="11.1" customHeight="1" x14ac:dyDescent="0.2">
      <c r="A26" s="14" t="s">
        <v>192</v>
      </c>
      <c r="B26" s="374" t="s">
        <v>969</v>
      </c>
      <c r="C26" s="405">
        <v>64.998606379199444</v>
      </c>
      <c r="D26" s="404">
        <v>0.26040059851741248</v>
      </c>
      <c r="E26" s="404">
        <v>0</v>
      </c>
      <c r="F26" s="404">
        <v>7.2212756455561661E-2</v>
      </c>
      <c r="G26" s="404">
        <v>14.197268129115365</v>
      </c>
      <c r="H26" s="404">
        <v>1.177915807084003</v>
      </c>
      <c r="I26" s="404">
        <v>7.1508203846085268</v>
      </c>
      <c r="J26" s="404">
        <v>13.605441553711367</v>
      </c>
      <c r="K26" s="404">
        <v>1.085553278229944</v>
      </c>
      <c r="L26" s="404">
        <v>7.1005595772351615</v>
      </c>
      <c r="M26" s="404">
        <v>2.6392902353910395</v>
      </c>
      <c r="N26" s="404">
        <v>4.0654698544564214</v>
      </c>
      <c r="O26" s="404">
        <v>1.8165121546038678</v>
      </c>
      <c r="P26" s="404">
        <v>6.2662662657222281</v>
      </c>
      <c r="Q26" s="404">
        <v>3.9962711409315448</v>
      </c>
      <c r="R26" s="404">
        <v>1.564624643136997</v>
      </c>
      <c r="S26" s="403">
        <v>35.001393620800549</v>
      </c>
      <c r="T26" s="249" t="s">
        <v>192</v>
      </c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</row>
    <row r="27" spans="1:75" ht="20.100000000000001" customHeight="1" x14ac:dyDescent="0.2">
      <c r="A27" s="9" t="s">
        <v>213</v>
      </c>
      <c r="B27" s="408" t="s">
        <v>969</v>
      </c>
      <c r="C27" s="95">
        <v>78.209225629092401</v>
      </c>
      <c r="D27" s="407">
        <v>7.2104522478192736</v>
      </c>
      <c r="E27" s="407">
        <v>0</v>
      </c>
      <c r="F27" s="407">
        <v>5.1397589139358296E-2</v>
      </c>
      <c r="G27" s="407">
        <v>23.218969500620904</v>
      </c>
      <c r="H27" s="407">
        <v>1.3605568759466695</v>
      </c>
      <c r="I27" s="407">
        <v>3.2076252123687614</v>
      </c>
      <c r="J27" s="407">
        <v>11.687916206982512</v>
      </c>
      <c r="K27" s="407">
        <v>0.68816406128316343</v>
      </c>
      <c r="L27" s="407">
        <v>5.590723399011293</v>
      </c>
      <c r="M27" s="407">
        <v>0.8197985920338855</v>
      </c>
      <c r="N27" s="407">
        <v>5.5967980804844881</v>
      </c>
      <c r="O27" s="407">
        <v>2.7294824969269742</v>
      </c>
      <c r="P27" s="407">
        <v>6.012267879909289</v>
      </c>
      <c r="Q27" s="407">
        <v>7.7318170023384969</v>
      </c>
      <c r="R27" s="407">
        <v>2.3032564842273344</v>
      </c>
      <c r="S27" s="406">
        <v>21.790774370907588</v>
      </c>
      <c r="T27" s="254" t="s">
        <v>213</v>
      </c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ht="9.9499999999999993" customHeight="1" x14ac:dyDescent="0.2">
      <c r="A28" s="14" t="s">
        <v>4</v>
      </c>
      <c r="B28" s="374" t="s">
        <v>969</v>
      </c>
      <c r="C28" s="405">
        <v>90.603559054411093</v>
      </c>
      <c r="D28" s="404">
        <v>26.097815255734158</v>
      </c>
      <c r="E28" s="404">
        <v>0</v>
      </c>
      <c r="F28" s="404">
        <v>0</v>
      </c>
      <c r="G28" s="404">
        <v>24.952453867826144</v>
      </c>
      <c r="H28" s="404">
        <v>0.92265813638161343</v>
      </c>
      <c r="I28" s="404">
        <v>2.2148154210151048</v>
      </c>
      <c r="J28" s="404">
        <v>10.83473425106383</v>
      </c>
      <c r="K28" s="404">
        <v>0.21486978427747044</v>
      </c>
      <c r="L28" s="404">
        <v>3.874840681696083</v>
      </c>
      <c r="M28" s="404">
        <v>1.2892214489990073</v>
      </c>
      <c r="N28" s="404">
        <v>1.6907971167140108</v>
      </c>
      <c r="O28" s="404">
        <v>2.8697573600314437</v>
      </c>
      <c r="P28" s="404">
        <v>7.0978943041936011</v>
      </c>
      <c r="Q28" s="404">
        <v>7.1401945735825558</v>
      </c>
      <c r="R28" s="404">
        <v>1.4035068528960537</v>
      </c>
      <c r="S28" s="403">
        <v>9.3964409455889175</v>
      </c>
      <c r="T28" s="249" t="s">
        <v>4</v>
      </c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  <c r="BS28" s="224"/>
      <c r="BT28" s="224"/>
      <c r="BU28" s="224"/>
      <c r="BV28" s="224"/>
      <c r="BW28" s="224"/>
    </row>
    <row r="29" spans="1:75" ht="9.9499999999999993" customHeight="1" x14ac:dyDescent="0.2">
      <c r="A29" s="14" t="s">
        <v>5</v>
      </c>
      <c r="B29" s="374" t="s">
        <v>969</v>
      </c>
      <c r="C29" s="405">
        <v>68.479441514087057</v>
      </c>
      <c r="D29" s="404">
        <v>28.267012662089908</v>
      </c>
      <c r="E29" s="404">
        <v>0</v>
      </c>
      <c r="F29" s="404">
        <v>0</v>
      </c>
      <c r="G29" s="404">
        <v>16.162970473217715</v>
      </c>
      <c r="H29" s="404">
        <v>0.44958007349162638</v>
      </c>
      <c r="I29" s="404">
        <v>5.6087865413395263E-2</v>
      </c>
      <c r="J29" s="404">
        <v>6.3874490854974262</v>
      </c>
      <c r="K29" s="404">
        <v>4.995334149906959E-2</v>
      </c>
      <c r="L29" s="404">
        <v>1.5152495163461364</v>
      </c>
      <c r="M29" s="404">
        <v>0.22479003674581319</v>
      </c>
      <c r="N29" s="404">
        <v>0.15599454841153446</v>
      </c>
      <c r="O29" s="404">
        <v>3.7964539539292894</v>
      </c>
      <c r="P29" s="404">
        <v>7.1306202114460673</v>
      </c>
      <c r="Q29" s="404">
        <v>4.0024018438398929</v>
      </c>
      <c r="R29" s="404">
        <v>0.28087790215920844</v>
      </c>
      <c r="S29" s="403">
        <v>31.520558485912915</v>
      </c>
      <c r="T29" s="249" t="s">
        <v>5</v>
      </c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</row>
    <row r="30" spans="1:75" ht="9.9499999999999993" customHeight="1" x14ac:dyDescent="0.2">
      <c r="A30" s="14" t="s">
        <v>6</v>
      </c>
      <c r="B30" s="374" t="s">
        <v>969</v>
      </c>
      <c r="C30" s="405">
        <v>76.435237833434968</v>
      </c>
      <c r="D30" s="404">
        <v>2.9242255195671989</v>
      </c>
      <c r="E30" s="404">
        <v>0</v>
      </c>
      <c r="F30" s="404">
        <v>6.2801170913325557E-2</v>
      </c>
      <c r="G30" s="404">
        <v>23.222084477929204</v>
      </c>
      <c r="H30" s="404">
        <v>1.4785819537839107</v>
      </c>
      <c r="I30" s="404">
        <v>3.5231260332060934</v>
      </c>
      <c r="J30" s="404">
        <v>12.073391025966547</v>
      </c>
      <c r="K30" s="404">
        <v>0.80044867101134087</v>
      </c>
      <c r="L30" s="404">
        <v>6.0755129191919348</v>
      </c>
      <c r="M30" s="404">
        <v>0.76260212501860769</v>
      </c>
      <c r="N30" s="404">
        <v>6.5311258717884222</v>
      </c>
      <c r="O30" s="404">
        <v>2.6574811270691447</v>
      </c>
      <c r="P30" s="404">
        <v>5.7699563627128798</v>
      </c>
      <c r="Q30" s="404">
        <v>8.0014950742689379</v>
      </c>
      <c r="R30" s="404">
        <v>2.5524055010074149</v>
      </c>
      <c r="S30" s="403">
        <v>23.564762166565039</v>
      </c>
      <c r="T30" s="249" t="s">
        <v>6</v>
      </c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</row>
    <row r="31" spans="1:75" ht="20.100000000000001" customHeight="1" x14ac:dyDescent="0.2">
      <c r="A31" s="9" t="s">
        <v>214</v>
      </c>
      <c r="B31" s="408" t="s">
        <v>969</v>
      </c>
      <c r="C31" s="95">
        <v>84.819772757849705</v>
      </c>
      <c r="D31" s="407">
        <v>8.8956581314446694</v>
      </c>
      <c r="E31" s="407">
        <v>0.75910989892240677</v>
      </c>
      <c r="F31" s="407">
        <v>0.65809227359119338</v>
      </c>
      <c r="G31" s="407">
        <v>25.659325096410523</v>
      </c>
      <c r="H31" s="407">
        <v>2.3386618416056613</v>
      </c>
      <c r="I31" s="407">
        <v>7.204968227348699</v>
      </c>
      <c r="J31" s="407">
        <v>7.9926629556410234</v>
      </c>
      <c r="K31" s="407">
        <v>0.43762841023431931</v>
      </c>
      <c r="L31" s="407">
        <v>5.3206731180179858</v>
      </c>
      <c r="M31" s="407">
        <v>0.97195816311967731</v>
      </c>
      <c r="N31" s="407">
        <v>1.3499648427350697</v>
      </c>
      <c r="O31" s="407">
        <v>3.7640092473655034</v>
      </c>
      <c r="P31" s="407">
        <v>7.9992651845718772</v>
      </c>
      <c r="Q31" s="407">
        <v>9.2323101908997369</v>
      </c>
      <c r="R31" s="407">
        <v>2.2354851759413612</v>
      </c>
      <c r="S31" s="406">
        <v>15.180227242150298</v>
      </c>
      <c r="T31" s="254" t="s">
        <v>214</v>
      </c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4"/>
      <c r="BN31" s="224"/>
      <c r="BO31" s="224"/>
      <c r="BP31" s="224"/>
      <c r="BQ31" s="224"/>
      <c r="BR31" s="224"/>
      <c r="BS31" s="224"/>
      <c r="BT31" s="224"/>
      <c r="BU31" s="224"/>
      <c r="BV31" s="224"/>
      <c r="BW31" s="224"/>
    </row>
    <row r="32" spans="1:75" ht="11.1" customHeight="1" x14ac:dyDescent="0.2">
      <c r="A32" s="14" t="s">
        <v>7</v>
      </c>
      <c r="B32" s="374" t="s">
        <v>969</v>
      </c>
      <c r="C32" s="405">
        <v>88.082841366677528</v>
      </c>
      <c r="D32" s="404">
        <v>20.0822077193674</v>
      </c>
      <c r="E32" s="404">
        <v>0.58731670434267746</v>
      </c>
      <c r="F32" s="404">
        <v>0</v>
      </c>
      <c r="G32" s="404">
        <v>32.401388474793706</v>
      </c>
      <c r="H32" s="404">
        <v>1.6824223952925852</v>
      </c>
      <c r="I32" s="404">
        <v>0.38944962853995024</v>
      </c>
      <c r="J32" s="404">
        <v>12.390782710635923</v>
      </c>
      <c r="K32" s="404">
        <v>0</v>
      </c>
      <c r="L32" s="404">
        <v>1.433174633027017</v>
      </c>
      <c r="M32" s="404">
        <v>0.31155970283196022</v>
      </c>
      <c r="N32" s="404">
        <v>0.26427866758705887</v>
      </c>
      <c r="O32" s="404">
        <v>4.7512854681873931</v>
      </c>
      <c r="P32" s="404">
        <v>8.4276899616045249</v>
      </c>
      <c r="Q32" s="404">
        <v>4.1825522405640383</v>
      </c>
      <c r="R32" s="404">
        <v>1.1787330599032946</v>
      </c>
      <c r="S32" s="403">
        <v>11.917158633322478</v>
      </c>
      <c r="T32" s="249" t="s">
        <v>7</v>
      </c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</row>
    <row r="33" spans="1:75" ht="9.9499999999999993" customHeight="1" x14ac:dyDescent="0.2">
      <c r="A33" s="14" t="s">
        <v>8</v>
      </c>
      <c r="B33" s="374" t="s">
        <v>969</v>
      </c>
      <c r="C33" s="405">
        <v>85.38700187310198</v>
      </c>
      <c r="D33" s="404">
        <v>5.3575790146905717</v>
      </c>
      <c r="E33" s="404">
        <v>0.72967661102530923</v>
      </c>
      <c r="F33" s="404">
        <v>0.89361194326479498</v>
      </c>
      <c r="G33" s="404">
        <v>24.393123813500498</v>
      </c>
      <c r="H33" s="404">
        <v>2.5484488752366379</v>
      </c>
      <c r="I33" s="404">
        <v>9.5569932219466285</v>
      </c>
      <c r="J33" s="404">
        <v>8.5739294811355524</v>
      </c>
      <c r="K33" s="404">
        <v>0.4886812518083643</v>
      </c>
      <c r="L33" s="404">
        <v>6.2096332337007158</v>
      </c>
      <c r="M33" s="404">
        <v>1.1417129490903353</v>
      </c>
      <c r="N33" s="404">
        <v>1.6509096348091157</v>
      </c>
      <c r="O33" s="404">
        <v>3.4058120095153828</v>
      </c>
      <c r="P33" s="404">
        <v>7.6812633441086655</v>
      </c>
      <c r="Q33" s="404">
        <v>10.105841598833987</v>
      </c>
      <c r="R33" s="404">
        <v>2.6497848904354155</v>
      </c>
      <c r="S33" s="403">
        <v>14.612998126898024</v>
      </c>
      <c r="T33" s="249" t="s">
        <v>8</v>
      </c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</row>
    <row r="34" spans="1:75" ht="9.9499999999999993" customHeight="1" x14ac:dyDescent="0.2">
      <c r="A34" s="14" t="s">
        <v>9</v>
      </c>
      <c r="B34" s="374" t="s">
        <v>969</v>
      </c>
      <c r="C34" s="405">
        <v>84.00634201395269</v>
      </c>
      <c r="D34" s="404">
        <v>19.841405023689195</v>
      </c>
      <c r="E34" s="404">
        <v>0</v>
      </c>
      <c r="F34" s="404">
        <v>0</v>
      </c>
      <c r="G34" s="404">
        <v>28.658048663655734</v>
      </c>
      <c r="H34" s="404">
        <v>1.0430646512639559</v>
      </c>
      <c r="I34" s="404">
        <v>4.3308397314547442E-2</v>
      </c>
      <c r="J34" s="404">
        <v>3.7220877863033595</v>
      </c>
      <c r="K34" s="404">
        <v>0</v>
      </c>
      <c r="L34" s="404">
        <v>2.7107470547146795</v>
      </c>
      <c r="M34" s="404">
        <v>0.6953764341759705</v>
      </c>
      <c r="N34" s="404">
        <v>0.41661534121977944</v>
      </c>
      <c r="O34" s="404">
        <v>6.9189955200509061</v>
      </c>
      <c r="P34" s="404">
        <v>13.38599635788743</v>
      </c>
      <c r="Q34" s="404">
        <v>5.884470444392699</v>
      </c>
      <c r="R34" s="404">
        <v>0.68622633928441867</v>
      </c>
      <c r="S34" s="403">
        <v>15.993657986047321</v>
      </c>
      <c r="T34" s="249" t="s">
        <v>9</v>
      </c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</row>
    <row r="35" spans="1:75" ht="9.9499999999999993" customHeight="1" x14ac:dyDescent="0.2">
      <c r="A35" s="14" t="s">
        <v>10</v>
      </c>
      <c r="B35" s="374" t="s">
        <v>969</v>
      </c>
      <c r="C35" s="405">
        <v>78.340902694483646</v>
      </c>
      <c r="D35" s="404">
        <v>7.653330425014282</v>
      </c>
      <c r="E35" s="404">
        <v>0</v>
      </c>
      <c r="F35" s="404">
        <v>0</v>
      </c>
      <c r="G35" s="404">
        <v>38.424959122319571</v>
      </c>
      <c r="H35" s="404">
        <v>1.914901007529441</v>
      </c>
      <c r="I35" s="404">
        <v>1.0239529277937336</v>
      </c>
      <c r="J35" s="404">
        <v>5.143650991408192</v>
      </c>
      <c r="K35" s="404">
        <v>0.66927418418750584</v>
      </c>
      <c r="L35" s="404">
        <v>2.287597741442037</v>
      </c>
      <c r="M35" s="404">
        <v>0.47310761296013337</v>
      </c>
      <c r="N35" s="404">
        <v>0.80976836625999282</v>
      </c>
      <c r="O35" s="404">
        <v>3.3809885511541236</v>
      </c>
      <c r="P35" s="404">
        <v>6.7299909977532479</v>
      </c>
      <c r="Q35" s="404">
        <v>8.4981216644611965</v>
      </c>
      <c r="R35" s="404">
        <v>1.3312591022001892</v>
      </c>
      <c r="S35" s="403">
        <v>21.659097305516351</v>
      </c>
      <c r="T35" s="249" t="s">
        <v>10</v>
      </c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</row>
    <row r="36" spans="1:75" ht="9.9499999999999993" customHeight="1" x14ac:dyDescent="0.2">
      <c r="A36" s="14" t="s">
        <v>11</v>
      </c>
      <c r="B36" s="374" t="s">
        <v>969</v>
      </c>
      <c r="C36" s="405">
        <v>85.146042995238574</v>
      </c>
      <c r="D36" s="404">
        <v>36.700379173572912</v>
      </c>
      <c r="E36" s="404">
        <v>3.2310147172744519</v>
      </c>
      <c r="F36" s="404">
        <v>0</v>
      </c>
      <c r="G36" s="404">
        <v>8.3420193875373201</v>
      </c>
      <c r="H36" s="404">
        <v>1.9805276006348567</v>
      </c>
      <c r="I36" s="404">
        <v>0.60546899868573723</v>
      </c>
      <c r="J36" s="404">
        <v>2.0633255046736263</v>
      </c>
      <c r="K36" s="404">
        <v>0.18925501648925466</v>
      </c>
      <c r="L36" s="404">
        <v>5.8140562468941397</v>
      </c>
      <c r="M36" s="404">
        <v>0.67422216191824902</v>
      </c>
      <c r="N36" s="404">
        <v>0.34709085241371779</v>
      </c>
      <c r="O36" s="404">
        <v>6.0047911295844063</v>
      </c>
      <c r="P36" s="404">
        <v>10.72434626301215</v>
      </c>
      <c r="Q36" s="404">
        <v>7.7535548620598638</v>
      </c>
      <c r="R36" s="404">
        <v>0.71599108048788673</v>
      </c>
      <c r="S36" s="403">
        <v>14.853957004761426</v>
      </c>
      <c r="T36" s="249" t="s">
        <v>11</v>
      </c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</row>
    <row r="37" spans="1:75" ht="20.100000000000001" customHeight="1" x14ac:dyDescent="0.2">
      <c r="A37" s="9" t="s">
        <v>215</v>
      </c>
      <c r="B37" s="408" t="s">
        <v>969</v>
      </c>
      <c r="C37" s="95">
        <v>79.284357133270504</v>
      </c>
      <c r="D37" s="407">
        <v>7.385104810463039</v>
      </c>
      <c r="E37" s="407">
        <v>0.17535029114001249</v>
      </c>
      <c r="F37" s="407">
        <v>1.0713805098282054</v>
      </c>
      <c r="G37" s="407">
        <v>31.298497369877765</v>
      </c>
      <c r="H37" s="407">
        <v>2.8492411253689918</v>
      </c>
      <c r="I37" s="407">
        <v>2.1551069703481454</v>
      </c>
      <c r="J37" s="407">
        <v>6.7670649006950327</v>
      </c>
      <c r="K37" s="407">
        <v>0.57394425127096615</v>
      </c>
      <c r="L37" s="407">
        <v>4.4264552213931907</v>
      </c>
      <c r="M37" s="407">
        <v>0.80662194593980119</v>
      </c>
      <c r="N37" s="407">
        <v>1.22275941680052</v>
      </c>
      <c r="O37" s="407">
        <v>3.0399221636098632</v>
      </c>
      <c r="P37" s="407">
        <v>7.5343916977719276</v>
      </c>
      <c r="Q37" s="407">
        <v>8.8178728118113199</v>
      </c>
      <c r="R37" s="407">
        <v>1.1606436469517383</v>
      </c>
      <c r="S37" s="406">
        <v>20.715642866729489</v>
      </c>
      <c r="T37" s="254" t="s">
        <v>215</v>
      </c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4"/>
      <c r="BN37" s="224"/>
      <c r="BO37" s="224"/>
    </row>
    <row r="38" spans="1:75" ht="9.9499999999999993" customHeight="1" x14ac:dyDescent="0.2">
      <c r="A38" s="14" t="s">
        <v>12</v>
      </c>
      <c r="B38" s="374" t="s">
        <v>969</v>
      </c>
      <c r="C38" s="405">
        <v>67.387361913795019</v>
      </c>
      <c r="D38" s="404">
        <v>7.1985572114666008</v>
      </c>
      <c r="E38" s="404">
        <v>0</v>
      </c>
      <c r="F38" s="404">
        <v>0</v>
      </c>
      <c r="G38" s="404">
        <v>32.891411748237743</v>
      </c>
      <c r="H38" s="404">
        <v>0</v>
      </c>
      <c r="I38" s="404">
        <v>1.1049339484323728</v>
      </c>
      <c r="J38" s="404">
        <v>6.8468265700990338</v>
      </c>
      <c r="K38" s="404">
        <v>6.2550883850977707E-2</v>
      </c>
      <c r="L38" s="404">
        <v>2.2096653557378909</v>
      </c>
      <c r="M38" s="404">
        <v>0.37590536389967322</v>
      </c>
      <c r="N38" s="404">
        <v>0.6400977135144853</v>
      </c>
      <c r="O38" s="404">
        <v>2.4149071862645677</v>
      </c>
      <c r="P38" s="404">
        <v>6.0340701622900328</v>
      </c>
      <c r="Q38" s="404">
        <v>6.9513514591694729</v>
      </c>
      <c r="R38" s="404">
        <v>0.65708431083216934</v>
      </c>
      <c r="S38" s="403">
        <v>32.612638086204981</v>
      </c>
      <c r="T38" s="249" t="s">
        <v>12</v>
      </c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</row>
    <row r="39" spans="1:75" ht="9.9499999999999993" customHeight="1" x14ac:dyDescent="0.2">
      <c r="A39" s="14" t="s">
        <v>13</v>
      </c>
      <c r="B39" s="374" t="s">
        <v>969</v>
      </c>
      <c r="C39" s="405">
        <v>79.736340218802226</v>
      </c>
      <c r="D39" s="404">
        <v>4.9478829710405439</v>
      </c>
      <c r="E39" s="404">
        <v>0.84308949927729815</v>
      </c>
      <c r="F39" s="404">
        <v>0</v>
      </c>
      <c r="G39" s="404">
        <v>29.260116393669467</v>
      </c>
      <c r="H39" s="404">
        <v>2.7085544338257104</v>
      </c>
      <c r="I39" s="404">
        <v>3.5825721897366289</v>
      </c>
      <c r="J39" s="404">
        <v>7.9065859491086989</v>
      </c>
      <c r="K39" s="404">
        <v>0.53639461643213882</v>
      </c>
      <c r="L39" s="404">
        <v>4.8839305685776697</v>
      </c>
      <c r="M39" s="404">
        <v>0.33971699678491957</v>
      </c>
      <c r="N39" s="404">
        <v>2.816959474565472</v>
      </c>
      <c r="O39" s="404">
        <v>2.534105165206427</v>
      </c>
      <c r="P39" s="404">
        <v>7.3518363793272341</v>
      </c>
      <c r="Q39" s="404">
        <v>10.778644825843509</v>
      </c>
      <c r="R39" s="404">
        <v>1.2459507554065101</v>
      </c>
      <c r="S39" s="403">
        <v>20.26365978119777</v>
      </c>
      <c r="T39" s="249" t="s">
        <v>13</v>
      </c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/>
      <c r="BQ39"/>
      <c r="BR39"/>
      <c r="BS39"/>
      <c r="BT39"/>
      <c r="BU39"/>
      <c r="BV39"/>
      <c r="BW39"/>
    </row>
    <row r="40" spans="1:75" ht="9.9499999999999993" customHeight="1" x14ac:dyDescent="0.2">
      <c r="A40" s="14" t="s">
        <v>14</v>
      </c>
      <c r="B40" s="374" t="s">
        <v>969</v>
      </c>
      <c r="C40" s="405">
        <v>80.886621077090794</v>
      </c>
      <c r="D40" s="404">
        <v>6.6323139568548299</v>
      </c>
      <c r="E40" s="404">
        <v>3.0161557397679058E-3</v>
      </c>
      <c r="F40" s="404">
        <v>2.3556176327587339</v>
      </c>
      <c r="G40" s="404">
        <v>35.400141926012637</v>
      </c>
      <c r="H40" s="404">
        <v>1.8428711569981902</v>
      </c>
      <c r="I40" s="404">
        <v>2.7186142236444515</v>
      </c>
      <c r="J40" s="404">
        <v>5.9363194420396743</v>
      </c>
      <c r="K40" s="404">
        <v>0.702764287365922</v>
      </c>
      <c r="L40" s="404">
        <v>4.8649003226845791</v>
      </c>
      <c r="M40" s="404">
        <v>0.96215368098596188</v>
      </c>
      <c r="N40" s="404">
        <v>0.80176780824142091</v>
      </c>
      <c r="O40" s="404">
        <v>2.5275385099255048</v>
      </c>
      <c r="P40" s="404">
        <v>7.2076066103053522</v>
      </c>
      <c r="Q40" s="404">
        <v>7.4348238985278865</v>
      </c>
      <c r="R40" s="404">
        <v>1.4961714650058759</v>
      </c>
      <c r="S40" s="403">
        <v>19.113378922909217</v>
      </c>
      <c r="T40" s="249" t="s">
        <v>14</v>
      </c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224"/>
      <c r="BQ40" s="224"/>
      <c r="BR40" s="224"/>
      <c r="BS40" s="224"/>
      <c r="BT40" s="224"/>
      <c r="BU40" s="224"/>
      <c r="BV40" s="224"/>
      <c r="BW40" s="224"/>
    </row>
    <row r="41" spans="1:75" ht="9.9499999999999993" customHeight="1" x14ac:dyDescent="0.2">
      <c r="A41" s="14" t="s">
        <v>15</v>
      </c>
      <c r="B41" s="374" t="s">
        <v>969</v>
      </c>
      <c r="C41" s="405">
        <v>82.908420042266727</v>
      </c>
      <c r="D41" s="404">
        <v>7.4089703365766022</v>
      </c>
      <c r="E41" s="404">
        <v>0.72597730402993255</v>
      </c>
      <c r="F41" s="404">
        <v>0</v>
      </c>
      <c r="G41" s="404">
        <v>36.863270892028474</v>
      </c>
      <c r="H41" s="404">
        <v>2.3231273728957844</v>
      </c>
      <c r="I41" s="404">
        <v>1.3689857733135871</v>
      </c>
      <c r="J41" s="404">
        <v>2.0407401222263943</v>
      </c>
      <c r="K41" s="404">
        <v>0.23835328963395683</v>
      </c>
      <c r="L41" s="404">
        <v>3.4046313984991352</v>
      </c>
      <c r="M41" s="404">
        <v>0.66375067797022402</v>
      </c>
      <c r="N41" s="404">
        <v>0.57459468461354546</v>
      </c>
      <c r="O41" s="404">
        <v>4.3558638241795951</v>
      </c>
      <c r="P41" s="404">
        <v>6.8602123576904734</v>
      </c>
      <c r="Q41" s="404">
        <v>15.369976636748001</v>
      </c>
      <c r="R41" s="404">
        <v>0.70996537186102449</v>
      </c>
      <c r="S41" s="403">
        <v>17.09157995773327</v>
      </c>
      <c r="T41" s="249" t="s">
        <v>15</v>
      </c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</row>
    <row r="42" spans="1:75" ht="9.9499999999999993" customHeight="1" x14ac:dyDescent="0.2">
      <c r="A42" s="14" t="s">
        <v>16</v>
      </c>
      <c r="B42" s="374" t="s">
        <v>969</v>
      </c>
      <c r="C42" s="405">
        <v>83.467931538392961</v>
      </c>
      <c r="D42" s="404">
        <v>9.6366036246758693</v>
      </c>
      <c r="E42" s="404">
        <v>0</v>
      </c>
      <c r="F42" s="404">
        <v>0</v>
      </c>
      <c r="G42" s="404">
        <v>21.453939470223943</v>
      </c>
      <c r="H42" s="404">
        <v>8.0127805451787104</v>
      </c>
      <c r="I42" s="404">
        <v>0.91308234290067503</v>
      </c>
      <c r="J42" s="404">
        <v>10.873071953536002</v>
      </c>
      <c r="K42" s="404">
        <v>0.83864335239694277</v>
      </c>
      <c r="L42" s="404">
        <v>5.2953800223359062</v>
      </c>
      <c r="M42" s="404">
        <v>1.2704201278884379</v>
      </c>
      <c r="N42" s="404">
        <v>1.7113714435608305</v>
      </c>
      <c r="O42" s="404">
        <v>4.2596439582141743</v>
      </c>
      <c r="P42" s="404">
        <v>8.7516373006042567</v>
      </c>
      <c r="Q42" s="404">
        <v>9.6131514523618762</v>
      </c>
      <c r="R42" s="404">
        <v>0.83820594451532571</v>
      </c>
      <c r="S42" s="403">
        <v>16.532068461607057</v>
      </c>
      <c r="T42" s="249" t="s">
        <v>16</v>
      </c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</row>
    <row r="43" spans="1:75" ht="11.1" customHeight="1" x14ac:dyDescent="0.2">
      <c r="A43" s="14" t="s">
        <v>17</v>
      </c>
      <c r="B43" s="374" t="s">
        <v>969</v>
      </c>
      <c r="C43" s="405">
        <v>72.593303803457999</v>
      </c>
      <c r="D43" s="404">
        <v>15.463889446841092</v>
      </c>
      <c r="E43" s="404">
        <v>0</v>
      </c>
      <c r="F43" s="404">
        <v>0</v>
      </c>
      <c r="G43" s="404">
        <v>20.061482822097691</v>
      </c>
      <c r="H43" s="404">
        <v>2.9308639846131386</v>
      </c>
      <c r="I43" s="404">
        <v>0.20239238094384984</v>
      </c>
      <c r="J43" s="404">
        <v>2.9532904279007717</v>
      </c>
      <c r="K43" s="404">
        <v>0.28006714552118317</v>
      </c>
      <c r="L43" s="404">
        <v>2.6814287518801052</v>
      </c>
      <c r="M43" s="404">
        <v>0.43651165728280789</v>
      </c>
      <c r="N43" s="404">
        <v>0.89544975785324921</v>
      </c>
      <c r="O43" s="404">
        <v>5.2069604833020655</v>
      </c>
      <c r="P43" s="404">
        <v>12.081745339854548</v>
      </c>
      <c r="Q43" s="404">
        <v>8.7302331456561557</v>
      </c>
      <c r="R43" s="404">
        <v>0.66898845971132881</v>
      </c>
      <c r="S43" s="403">
        <v>27.406696196542008</v>
      </c>
      <c r="T43" s="249" t="s">
        <v>17</v>
      </c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</row>
    <row r="44" spans="1:75" ht="20.100000000000001" customHeight="1" x14ac:dyDescent="0.2">
      <c r="A44" s="9" t="s">
        <v>216</v>
      </c>
      <c r="B44" s="408" t="s">
        <v>969</v>
      </c>
      <c r="C44" s="95">
        <v>74.470486832076404</v>
      </c>
      <c r="D44" s="407">
        <v>8.3806456340208833</v>
      </c>
      <c r="E44" s="407">
        <v>0.17306951600703749</v>
      </c>
      <c r="F44" s="407">
        <v>0.37816925405406837</v>
      </c>
      <c r="G44" s="407">
        <v>27.407218034639492</v>
      </c>
      <c r="H44" s="407">
        <v>1.664835330104707</v>
      </c>
      <c r="I44" s="407">
        <v>2.9270979440143101</v>
      </c>
      <c r="J44" s="407">
        <v>6.2834663568395497</v>
      </c>
      <c r="K44" s="407">
        <v>0.77919627792741564</v>
      </c>
      <c r="L44" s="407">
        <v>4.6669543013666024</v>
      </c>
      <c r="M44" s="407">
        <v>1.4022080952387135</v>
      </c>
      <c r="N44" s="407">
        <v>1.0231253613781279</v>
      </c>
      <c r="O44" s="407">
        <v>3.2133748255685548</v>
      </c>
      <c r="P44" s="407">
        <v>5.9611632888948556</v>
      </c>
      <c r="Q44" s="407">
        <v>8.1450131240505783</v>
      </c>
      <c r="R44" s="407">
        <v>2.0649494879715076</v>
      </c>
      <c r="S44" s="406">
        <v>25.5295131679236</v>
      </c>
      <c r="T44" s="254" t="s">
        <v>216</v>
      </c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4"/>
      <c r="BN44" s="224"/>
      <c r="BO44" s="224"/>
      <c r="BP44" s="224"/>
      <c r="BQ44" s="224"/>
      <c r="BR44" s="224"/>
      <c r="BS44" s="146"/>
      <c r="BT44" s="146"/>
      <c r="BU44" s="146"/>
      <c r="BV44" s="146"/>
      <c r="BW44" s="146"/>
    </row>
    <row r="45" spans="1:75" ht="9.9499999999999993" customHeight="1" x14ac:dyDescent="0.2">
      <c r="A45" s="14" t="s">
        <v>18</v>
      </c>
      <c r="B45" s="374" t="s">
        <v>969</v>
      </c>
      <c r="C45" s="405">
        <v>86.532861215278572</v>
      </c>
      <c r="D45" s="404">
        <v>24.428470263762328</v>
      </c>
      <c r="E45" s="404">
        <v>0</v>
      </c>
      <c r="F45" s="404">
        <v>4.3161951031440164</v>
      </c>
      <c r="G45" s="404">
        <v>24.038078836400537</v>
      </c>
      <c r="H45" s="404">
        <v>2.5007223230139051</v>
      </c>
      <c r="I45" s="404">
        <v>1.2640058844578119</v>
      </c>
      <c r="J45" s="404">
        <v>4.6707238435306895</v>
      </c>
      <c r="K45" s="404">
        <v>0.42704403847361294</v>
      </c>
      <c r="L45" s="404">
        <v>2.4316885329391318</v>
      </c>
      <c r="M45" s="404">
        <v>0.93034594096037104</v>
      </c>
      <c r="N45" s="404">
        <v>0.24375735653343628</v>
      </c>
      <c r="O45" s="404">
        <v>5.2160378984991294</v>
      </c>
      <c r="P45" s="404">
        <v>10.625529069074423</v>
      </c>
      <c r="Q45" s="404">
        <v>5.3070117186976473</v>
      </c>
      <c r="R45" s="404">
        <v>0.13325040579153283</v>
      </c>
      <c r="S45" s="403">
        <v>13.467138784721437</v>
      </c>
      <c r="T45" s="249" t="s">
        <v>18</v>
      </c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</row>
    <row r="46" spans="1:75" ht="9.9499999999999993" customHeight="1" x14ac:dyDescent="0.2">
      <c r="A46" s="14" t="s">
        <v>19</v>
      </c>
      <c r="B46" s="374" t="s">
        <v>969</v>
      </c>
      <c r="C46" s="405">
        <v>74.72048479128064</v>
      </c>
      <c r="D46" s="404">
        <v>14.296728932805925</v>
      </c>
      <c r="E46" s="404">
        <v>8.9410784715215921E-2</v>
      </c>
      <c r="F46" s="404">
        <v>1.5582661085177927</v>
      </c>
      <c r="G46" s="404">
        <v>13.840924465086433</v>
      </c>
      <c r="H46" s="404">
        <v>1.9481747232366939</v>
      </c>
      <c r="I46" s="404">
        <v>4.301296118835058</v>
      </c>
      <c r="J46" s="404">
        <v>5.8354965064218085</v>
      </c>
      <c r="K46" s="404">
        <v>0.90395307158182614</v>
      </c>
      <c r="L46" s="404">
        <v>5.3441494201321129</v>
      </c>
      <c r="M46" s="404">
        <v>0.85719687822414536</v>
      </c>
      <c r="N46" s="404">
        <v>0.19850856921647075</v>
      </c>
      <c r="O46" s="404">
        <v>4.0872021518326935</v>
      </c>
      <c r="P46" s="404">
        <v>11.150941610699492</v>
      </c>
      <c r="Q46" s="404">
        <v>9.5147485132522327</v>
      </c>
      <c r="R46" s="404">
        <v>0.79348693672275794</v>
      </c>
      <c r="S46" s="403">
        <v>25.279515208719346</v>
      </c>
      <c r="T46" s="249" t="s">
        <v>19</v>
      </c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</row>
    <row r="47" spans="1:75" ht="9.9499999999999993" customHeight="1" x14ac:dyDescent="0.2">
      <c r="A47" s="14" t="s">
        <v>20</v>
      </c>
      <c r="B47" s="374" t="s">
        <v>969</v>
      </c>
      <c r="C47" s="405">
        <v>72.523111497712648</v>
      </c>
      <c r="D47" s="404">
        <v>5.5422093282310607</v>
      </c>
      <c r="E47" s="404">
        <v>0.32740791963889698</v>
      </c>
      <c r="F47" s="404">
        <v>0.3941242975103616</v>
      </c>
      <c r="G47" s="404">
        <v>29.71128563189319</v>
      </c>
      <c r="H47" s="404">
        <v>0.35519222565812647</v>
      </c>
      <c r="I47" s="404">
        <v>1.2022101360419533</v>
      </c>
      <c r="J47" s="404">
        <v>5.4124864849061725</v>
      </c>
      <c r="K47" s="404">
        <v>0.80111151269621517</v>
      </c>
      <c r="L47" s="404">
        <v>5.2033682648808481</v>
      </c>
      <c r="M47" s="404">
        <v>1.6097702704138943</v>
      </c>
      <c r="N47" s="404">
        <v>1.0392779224373081</v>
      </c>
      <c r="O47" s="404">
        <v>3.0631256157673294</v>
      </c>
      <c r="P47" s="404">
        <v>5.0613032512643503</v>
      </c>
      <c r="Q47" s="404">
        <v>8.6108816592990571</v>
      </c>
      <c r="R47" s="404">
        <v>4.1893569770738681</v>
      </c>
      <c r="S47" s="403">
        <v>27.476888502287363</v>
      </c>
      <c r="T47" s="249" t="s">
        <v>20</v>
      </c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/>
      <c r="BT47"/>
      <c r="BU47"/>
      <c r="BV47"/>
      <c r="BW47"/>
    </row>
    <row r="48" spans="1:75" ht="9.9499999999999993" customHeight="1" x14ac:dyDescent="0.2">
      <c r="A48" s="14" t="s">
        <v>21</v>
      </c>
      <c r="B48" s="374" t="s">
        <v>969</v>
      </c>
      <c r="C48" s="405">
        <v>75.596100576611818</v>
      </c>
      <c r="D48" s="404">
        <v>9.6943687656494753</v>
      </c>
      <c r="E48" s="404">
        <v>1.2253621610049727</v>
      </c>
      <c r="F48" s="404">
        <v>0</v>
      </c>
      <c r="G48" s="404">
        <v>29.710171724046479</v>
      </c>
      <c r="H48" s="404">
        <v>1.8705479906694962</v>
      </c>
      <c r="I48" s="404">
        <v>2.269419014268319</v>
      </c>
      <c r="J48" s="404">
        <v>3.7128620965346184</v>
      </c>
      <c r="K48" s="404">
        <v>0.90730098039621365</v>
      </c>
      <c r="L48" s="404">
        <v>2.6037957449471976</v>
      </c>
      <c r="M48" s="404">
        <v>0.75293337603920008</v>
      </c>
      <c r="N48" s="404">
        <v>0.63430770722985241</v>
      </c>
      <c r="O48" s="404">
        <v>5.1671898355631383</v>
      </c>
      <c r="P48" s="404">
        <v>10.245799273945194</v>
      </c>
      <c r="Q48" s="404">
        <v>6.1120474054946836</v>
      </c>
      <c r="R48" s="404">
        <v>0.6899945008229692</v>
      </c>
      <c r="S48" s="403">
        <v>24.403899423388193</v>
      </c>
      <c r="T48" s="249" t="s">
        <v>21</v>
      </c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224"/>
      <c r="BT48" s="224"/>
      <c r="BU48" s="224"/>
      <c r="BV48" s="224"/>
      <c r="BW48" s="224"/>
    </row>
    <row r="49" spans="1:75" ht="9.9499999999999993" customHeight="1" x14ac:dyDescent="0.2">
      <c r="A49" s="14" t="s">
        <v>22</v>
      </c>
      <c r="B49" s="374" t="s">
        <v>969</v>
      </c>
      <c r="C49" s="405">
        <v>75.25890042717154</v>
      </c>
      <c r="D49" s="404">
        <v>11.611989986870892</v>
      </c>
      <c r="E49" s="404">
        <v>0</v>
      </c>
      <c r="F49" s="404">
        <v>0.13234582100985223</v>
      </c>
      <c r="G49" s="404">
        <v>23.116644221187151</v>
      </c>
      <c r="H49" s="404">
        <v>3.304786818668378</v>
      </c>
      <c r="I49" s="404">
        <v>0.93270947704503682</v>
      </c>
      <c r="J49" s="404">
        <v>6.0135855927148878</v>
      </c>
      <c r="K49" s="404">
        <v>1.3481839841949383</v>
      </c>
      <c r="L49" s="404">
        <v>4.019253984077908</v>
      </c>
      <c r="M49" s="404">
        <v>0.60884799608636941</v>
      </c>
      <c r="N49" s="404">
        <v>0.75434166861241148</v>
      </c>
      <c r="O49" s="404">
        <v>3.5030203544011327</v>
      </c>
      <c r="P49" s="404">
        <v>6.5516912358213979</v>
      </c>
      <c r="Q49" s="404">
        <v>11.891832160843505</v>
      </c>
      <c r="R49" s="404">
        <v>1.4696671256376781</v>
      </c>
      <c r="S49" s="403">
        <v>24.741099572828464</v>
      </c>
      <c r="T49" s="249" t="s">
        <v>22</v>
      </c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</row>
    <row r="50" spans="1:75" ht="9.9499999999999993" customHeight="1" x14ac:dyDescent="0.2">
      <c r="A50" s="14" t="s">
        <v>23</v>
      </c>
      <c r="B50" s="419" t="s">
        <v>969</v>
      </c>
      <c r="C50" s="418">
        <v>100</v>
      </c>
      <c r="D50" s="417">
        <v>24.756606397774686</v>
      </c>
      <c r="E50" s="417">
        <v>4.19929512988152</v>
      </c>
      <c r="F50" s="417">
        <v>0</v>
      </c>
      <c r="G50" s="417">
        <v>18.159962017739399</v>
      </c>
      <c r="H50" s="417">
        <v>4.6592489568845616</v>
      </c>
      <c r="I50" s="417">
        <v>0</v>
      </c>
      <c r="J50" s="417">
        <v>7.8178708447056069</v>
      </c>
      <c r="K50" s="417">
        <v>0</v>
      </c>
      <c r="L50" s="417">
        <v>3.4050682351063712</v>
      </c>
      <c r="M50" s="417">
        <v>2.2253129346314324</v>
      </c>
      <c r="N50" s="417">
        <v>0.53802715283804636</v>
      </c>
      <c r="O50" s="417">
        <v>6.1196105702364401</v>
      </c>
      <c r="P50" s="417">
        <v>13.76912378303199</v>
      </c>
      <c r="Q50" s="417">
        <v>13.438498619791634</v>
      </c>
      <c r="R50" s="417">
        <v>0.85157233328259418</v>
      </c>
      <c r="S50" s="416" t="s">
        <v>199</v>
      </c>
      <c r="T50" s="249" t="s">
        <v>23</v>
      </c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</row>
    <row r="51" spans="1:75" ht="9.9499999999999993" customHeight="1" x14ac:dyDescent="0.2">
      <c r="A51" s="14" t="s">
        <v>24</v>
      </c>
      <c r="B51" s="374" t="s">
        <v>969</v>
      </c>
      <c r="C51" s="405">
        <v>73.075931217500283</v>
      </c>
      <c r="D51" s="404">
        <v>5.7798150523561009</v>
      </c>
      <c r="E51" s="404">
        <v>0</v>
      </c>
      <c r="F51" s="404">
        <v>3.3435249681243978E-2</v>
      </c>
      <c r="G51" s="404">
        <v>28.773732728896888</v>
      </c>
      <c r="H51" s="404">
        <v>1.7873107370518393</v>
      </c>
      <c r="I51" s="404">
        <v>4.0707750878456554</v>
      </c>
      <c r="J51" s="404">
        <v>7.1948419864244624</v>
      </c>
      <c r="K51" s="404">
        <v>0.70947039495583586</v>
      </c>
      <c r="L51" s="404">
        <v>4.9647799235093597</v>
      </c>
      <c r="M51" s="404">
        <v>1.6518246038863549</v>
      </c>
      <c r="N51" s="404">
        <v>1.2971810910129322</v>
      </c>
      <c r="O51" s="404">
        <v>2.7731751058670442</v>
      </c>
      <c r="P51" s="404">
        <v>4.7744296398322135</v>
      </c>
      <c r="Q51" s="404">
        <v>7.437736129521201</v>
      </c>
      <c r="R51" s="404">
        <v>1.8274234866591572</v>
      </c>
      <c r="S51" s="403">
        <v>26.924068782499695</v>
      </c>
      <c r="T51" s="249" t="s">
        <v>24</v>
      </c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</row>
    <row r="52" spans="1:75" ht="9.9499999999999993" customHeight="1" x14ac:dyDescent="0.2">
      <c r="A52" s="14" t="s">
        <v>25</v>
      </c>
      <c r="B52" s="374" t="s">
        <v>969</v>
      </c>
      <c r="C52" s="405">
        <v>80.942683038913742</v>
      </c>
      <c r="D52" s="404">
        <v>22.922119406743626</v>
      </c>
      <c r="E52" s="404">
        <v>0</v>
      </c>
      <c r="F52" s="404">
        <v>0</v>
      </c>
      <c r="G52" s="404">
        <v>24.35264016002975</v>
      </c>
      <c r="H52" s="404">
        <v>1.199112078450371</v>
      </c>
      <c r="I52" s="404">
        <v>3.3400076528949296</v>
      </c>
      <c r="J52" s="404">
        <v>4.136033336799815</v>
      </c>
      <c r="K52" s="404">
        <v>0.642381470598413</v>
      </c>
      <c r="L52" s="404">
        <v>3.6240081314051751</v>
      </c>
      <c r="M52" s="404">
        <v>0.19271444117952391</v>
      </c>
      <c r="N52" s="404">
        <v>0.13899465485458037</v>
      </c>
      <c r="O52" s="404">
        <v>2.8050657549464031</v>
      </c>
      <c r="P52" s="404">
        <v>7.1837781157505098</v>
      </c>
      <c r="Q52" s="404">
        <v>10.074494733443368</v>
      </c>
      <c r="R52" s="404">
        <v>0.33133310181728609</v>
      </c>
      <c r="S52" s="403">
        <v>19.057316961086251</v>
      </c>
      <c r="T52" s="249" t="s">
        <v>25</v>
      </c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</row>
    <row r="53" spans="1:75" ht="9.9499999999999993" customHeight="1" x14ac:dyDescent="0.2">
      <c r="A53" s="127"/>
      <c r="T53" s="414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399"/>
      <c r="AV53" s="399"/>
      <c r="AW53" s="399"/>
      <c r="AX53" s="399"/>
      <c r="AY53" s="399"/>
      <c r="AZ53" s="399"/>
      <c r="BA53" s="399"/>
      <c r="BB53" s="399"/>
      <c r="BC53" s="399"/>
      <c r="BD53" s="399"/>
      <c r="BE53" s="399"/>
      <c r="BF53" s="399"/>
      <c r="BG53" s="399"/>
      <c r="BH53" s="399"/>
      <c r="BI53" s="399"/>
      <c r="BJ53" s="399"/>
      <c r="BK53" s="399"/>
      <c r="BL53" s="399"/>
      <c r="BM53" s="399"/>
      <c r="BN53" s="399"/>
      <c r="BO53" s="399"/>
      <c r="BP53" s="399"/>
      <c r="BQ53" s="399"/>
      <c r="BR53" s="399"/>
      <c r="BS53" s="399"/>
      <c r="BT53" s="399"/>
      <c r="BU53" s="399"/>
      <c r="BV53" s="399"/>
      <c r="BW53" s="399"/>
    </row>
    <row r="54" spans="1:75" s="28" customFormat="1" ht="12" customHeight="1" x14ac:dyDescent="0.15">
      <c r="A54" s="26" t="s">
        <v>968</v>
      </c>
      <c r="T54" s="389"/>
    </row>
    <row r="55" spans="1:75" s="28" customFormat="1" ht="12" customHeight="1" x14ac:dyDescent="0.15">
      <c r="A55" s="26" t="s">
        <v>967</v>
      </c>
      <c r="T55" s="389"/>
    </row>
    <row r="56" spans="1:75" s="28" customFormat="1" ht="12" customHeight="1" x14ac:dyDescent="0.15">
      <c r="A56" s="124" t="s">
        <v>931</v>
      </c>
      <c r="T56" s="389"/>
    </row>
    <row r="57" spans="1:75" ht="20.100000000000001" customHeight="1" x14ac:dyDescent="0.2">
      <c r="A57" s="9" t="s">
        <v>217</v>
      </c>
      <c r="B57" s="408" t="s">
        <v>969</v>
      </c>
      <c r="C57" s="95">
        <v>73.806981848614726</v>
      </c>
      <c r="D57" s="407">
        <v>10.183770758800458</v>
      </c>
      <c r="E57" s="407">
        <v>7.8794138783477075E-2</v>
      </c>
      <c r="F57" s="407">
        <v>0</v>
      </c>
      <c r="G57" s="407">
        <v>26.322203464807391</v>
      </c>
      <c r="H57" s="407">
        <v>1.2632136171607069</v>
      </c>
      <c r="I57" s="407">
        <v>2.0739945722614102</v>
      </c>
      <c r="J57" s="407">
        <v>6.5080648241143182</v>
      </c>
      <c r="K57" s="407">
        <v>1.0744290640659333</v>
      </c>
      <c r="L57" s="407">
        <v>5.0241630524491194</v>
      </c>
      <c r="M57" s="407">
        <v>0.90650905904097168</v>
      </c>
      <c r="N57" s="407">
        <v>1.0695641480791804</v>
      </c>
      <c r="O57" s="407">
        <v>3.3673994605065825</v>
      </c>
      <c r="P57" s="407">
        <v>6.5827323614129032</v>
      </c>
      <c r="Q57" s="407">
        <v>7.7236678117617767</v>
      </c>
      <c r="R57" s="407">
        <v>1.6284755153704964</v>
      </c>
      <c r="S57" s="406">
        <v>26.193018151385282</v>
      </c>
      <c r="T57" s="415" t="s">
        <v>975</v>
      </c>
      <c r="U57" s="224"/>
      <c r="V57" s="224"/>
      <c r="W57" s="224"/>
      <c r="X57" s="224"/>
      <c r="Y57" s="224"/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  <c r="AS57" s="224"/>
      <c r="AT57" s="224"/>
      <c r="AU57" s="224"/>
      <c r="AV57" s="224"/>
      <c r="AW57" s="224"/>
      <c r="AX57" s="224"/>
      <c r="AY57" s="224"/>
      <c r="AZ57" s="224"/>
      <c r="BA57" s="224"/>
      <c r="BB57" s="224"/>
      <c r="BC57" s="224"/>
      <c r="BD57" s="224"/>
      <c r="BE57" s="224"/>
      <c r="BF57" s="224"/>
      <c r="BG57" s="224"/>
      <c r="BH57" s="224"/>
      <c r="BI57" s="224"/>
      <c r="BJ57" s="224"/>
      <c r="BK57" s="224"/>
      <c r="BL57" s="224"/>
      <c r="BM57" s="224"/>
      <c r="BN57" s="224"/>
      <c r="BO57" s="224"/>
      <c r="BP57" s="224"/>
      <c r="BQ57" s="224"/>
      <c r="BR57" s="224"/>
      <c r="BS57" s="224"/>
      <c r="BT57" s="224"/>
      <c r="BU57" s="224"/>
      <c r="BV57" s="224"/>
      <c r="BW57" s="224"/>
    </row>
    <row r="58" spans="1:75" ht="9.9499999999999993" customHeight="1" x14ac:dyDescent="0.2">
      <c r="A58" s="14" t="s">
        <v>26</v>
      </c>
      <c r="B58" s="374" t="s">
        <v>969</v>
      </c>
      <c r="C58" s="405">
        <v>77.749273848705499</v>
      </c>
      <c r="D58" s="404">
        <v>9.1193268455727416</v>
      </c>
      <c r="E58" s="404">
        <v>0</v>
      </c>
      <c r="F58" s="404">
        <v>0</v>
      </c>
      <c r="G58" s="404">
        <v>35.528571608294961</v>
      </c>
      <c r="H58" s="404">
        <v>1.3353487916586195</v>
      </c>
      <c r="I58" s="404">
        <v>3.5653443994025995</v>
      </c>
      <c r="J58" s="404">
        <v>3.6075117977100861</v>
      </c>
      <c r="K58" s="404">
        <v>0.35274612415502909</v>
      </c>
      <c r="L58" s="404">
        <v>3.7274620871748216</v>
      </c>
      <c r="M58" s="404">
        <v>0.8449845299653912</v>
      </c>
      <c r="N58" s="404">
        <v>1.0289203182110285</v>
      </c>
      <c r="O58" s="404">
        <v>3.6606628392341376</v>
      </c>
      <c r="P58" s="404">
        <v>6.3407311431370461</v>
      </c>
      <c r="Q58" s="404">
        <v>7.5786227520486458</v>
      </c>
      <c r="R58" s="404">
        <v>1.0590406121403995</v>
      </c>
      <c r="S58" s="403">
        <v>22.250726151294479</v>
      </c>
      <c r="T58" s="249" t="s">
        <v>26</v>
      </c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</row>
    <row r="59" spans="1:75" ht="9.9499999999999993" customHeight="1" x14ac:dyDescent="0.2">
      <c r="A59" s="14" t="s">
        <v>27</v>
      </c>
      <c r="B59" s="374" t="s">
        <v>969</v>
      </c>
      <c r="C59" s="405">
        <v>72.344186646349414</v>
      </c>
      <c r="D59" s="404">
        <v>11.009304385220512</v>
      </c>
      <c r="E59" s="404">
        <v>9.8087651546907555E-3</v>
      </c>
      <c r="F59" s="404">
        <v>0</v>
      </c>
      <c r="G59" s="404">
        <v>30.275438252277194</v>
      </c>
      <c r="H59" s="404">
        <v>1.2566403879893151</v>
      </c>
      <c r="I59" s="404">
        <v>1.8120391000349345</v>
      </c>
      <c r="J59" s="404">
        <v>4.7946733420017909</v>
      </c>
      <c r="K59" s="404">
        <v>2.3148685765070183</v>
      </c>
      <c r="L59" s="404">
        <v>4.4583410313523428</v>
      </c>
      <c r="M59" s="404">
        <v>0.6325792345132033</v>
      </c>
      <c r="N59" s="404">
        <v>1.0957408898494578</v>
      </c>
      <c r="O59" s="404">
        <v>2.1775458643413481</v>
      </c>
      <c r="P59" s="404">
        <v>6.5421018863213334</v>
      </c>
      <c r="Q59" s="404">
        <v>5.3077465148409466</v>
      </c>
      <c r="R59" s="404">
        <v>0.65735841594532418</v>
      </c>
      <c r="S59" s="403">
        <v>27.655813353650586</v>
      </c>
      <c r="T59" s="249" t="s">
        <v>27</v>
      </c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</row>
    <row r="60" spans="1:75" ht="9.9499999999999993" customHeight="1" x14ac:dyDescent="0.2">
      <c r="A60" s="14" t="s">
        <v>28</v>
      </c>
      <c r="B60" s="374" t="s">
        <v>969</v>
      </c>
      <c r="C60" s="405">
        <v>77.765797374278392</v>
      </c>
      <c r="D60" s="404">
        <v>13.926182027161991</v>
      </c>
      <c r="E60" s="404">
        <v>6.5110045888896878E-2</v>
      </c>
      <c r="F60" s="404">
        <v>0</v>
      </c>
      <c r="G60" s="404">
        <v>33.074927648640227</v>
      </c>
      <c r="H60" s="404">
        <v>0.34835147229211322</v>
      </c>
      <c r="I60" s="404">
        <v>0.9366930332451987</v>
      </c>
      <c r="J60" s="404">
        <v>7.0698577003332712</v>
      </c>
      <c r="K60" s="404">
        <v>0.43355871850555516</v>
      </c>
      <c r="L60" s="404">
        <v>4.9695312317038942</v>
      </c>
      <c r="M60" s="404">
        <v>0.78379081265725481</v>
      </c>
      <c r="N60" s="404">
        <v>0.24069587780111285</v>
      </c>
      <c r="O60" s="404">
        <v>3.5505053906696156</v>
      </c>
      <c r="P60" s="404">
        <v>6.5025603219480725</v>
      </c>
      <c r="Q60" s="404">
        <v>4.7992343708003666</v>
      </c>
      <c r="R60" s="404">
        <v>1.0647987226308144</v>
      </c>
      <c r="S60" s="403">
        <v>22.234202625721615</v>
      </c>
      <c r="T60" s="249" t="s">
        <v>28</v>
      </c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</row>
    <row r="61" spans="1:75" ht="9.9499999999999993" customHeight="1" x14ac:dyDescent="0.2">
      <c r="A61" s="14" t="s">
        <v>29</v>
      </c>
      <c r="B61" s="374" t="s">
        <v>969</v>
      </c>
      <c r="C61" s="405">
        <v>72.10380665213124</v>
      </c>
      <c r="D61" s="404">
        <v>8.9474766279336837</v>
      </c>
      <c r="E61" s="404">
        <v>0.13442422249358985</v>
      </c>
      <c r="F61" s="404">
        <v>0</v>
      </c>
      <c r="G61" s="404">
        <v>19.96562690403886</v>
      </c>
      <c r="H61" s="404">
        <v>1.5335315089044366</v>
      </c>
      <c r="I61" s="404">
        <v>2.1323679055882807</v>
      </c>
      <c r="J61" s="404">
        <v>7.8667224311348027</v>
      </c>
      <c r="K61" s="404">
        <v>0.94252155544331839</v>
      </c>
      <c r="L61" s="404">
        <v>5.6417282099730386</v>
      </c>
      <c r="M61" s="404">
        <v>1.0795675307375281</v>
      </c>
      <c r="N61" s="404">
        <v>1.3299186910572833</v>
      </c>
      <c r="O61" s="404">
        <v>3.7395545850303851</v>
      </c>
      <c r="P61" s="404">
        <v>6.6920925251114722</v>
      </c>
      <c r="Q61" s="404">
        <v>9.7189872643466959</v>
      </c>
      <c r="R61" s="404">
        <v>2.3792866903378709</v>
      </c>
      <c r="S61" s="403">
        <v>27.89619334786876</v>
      </c>
      <c r="T61" s="249" t="s">
        <v>29</v>
      </c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</row>
    <row r="62" spans="1:75" ht="20.100000000000001" customHeight="1" x14ac:dyDescent="0.2">
      <c r="A62" s="9" t="s">
        <v>218</v>
      </c>
      <c r="B62" s="408" t="s">
        <v>969</v>
      </c>
      <c r="C62" s="95">
        <v>66.606221663867345</v>
      </c>
      <c r="D62" s="407">
        <v>4.3193113873767732</v>
      </c>
      <c r="E62" s="407">
        <v>0.1047463133600301</v>
      </c>
      <c r="F62" s="407">
        <v>0.56068482197096625</v>
      </c>
      <c r="G62" s="407">
        <v>17.517721382039472</v>
      </c>
      <c r="H62" s="407">
        <v>1.3239960507690638</v>
      </c>
      <c r="I62" s="407">
        <v>4.7957317647518902</v>
      </c>
      <c r="J62" s="407">
        <v>9.2758068138737499</v>
      </c>
      <c r="K62" s="407">
        <v>0.60928301197004742</v>
      </c>
      <c r="L62" s="407">
        <v>4.11841953496043</v>
      </c>
      <c r="M62" s="407">
        <v>1.8417062953825085</v>
      </c>
      <c r="N62" s="407">
        <v>3.4276431401029219</v>
      </c>
      <c r="O62" s="407">
        <v>2.8690060449056967</v>
      </c>
      <c r="P62" s="407">
        <v>5.9225613115344924</v>
      </c>
      <c r="Q62" s="407">
        <v>6.9652834007347453</v>
      </c>
      <c r="R62" s="407">
        <v>2.9543203901345461</v>
      </c>
      <c r="S62" s="406">
        <v>33.393778336132669</v>
      </c>
      <c r="T62" s="415" t="s">
        <v>974</v>
      </c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4"/>
      <c r="BN62" s="224"/>
      <c r="BO62" s="224"/>
      <c r="BP62" s="224"/>
      <c r="BQ62" s="224"/>
      <c r="BR62" s="224"/>
      <c r="BS62" s="224"/>
      <c r="BT62" s="224"/>
      <c r="BU62" s="224"/>
      <c r="BV62" s="224"/>
      <c r="BW62" s="224"/>
    </row>
    <row r="63" spans="1:75" ht="9.9499999999999993" customHeight="1" x14ac:dyDescent="0.2">
      <c r="A63" s="14" t="s">
        <v>30</v>
      </c>
      <c r="B63" s="374" t="s">
        <v>969</v>
      </c>
      <c r="C63" s="405">
        <v>75.559273650578334</v>
      </c>
      <c r="D63" s="404">
        <v>19.747009021919855</v>
      </c>
      <c r="E63" s="404">
        <v>2.9026990913802463E-2</v>
      </c>
      <c r="F63" s="404">
        <v>0</v>
      </c>
      <c r="G63" s="404">
        <v>18.087628425534675</v>
      </c>
      <c r="H63" s="404">
        <v>0</v>
      </c>
      <c r="I63" s="404">
        <v>9.3204642008016609</v>
      </c>
      <c r="J63" s="404">
        <v>12.180126078333933</v>
      </c>
      <c r="K63" s="404">
        <v>0.51153700282552572</v>
      </c>
      <c r="L63" s="404">
        <v>2.4357187555497006</v>
      </c>
      <c r="M63" s="404">
        <v>0</v>
      </c>
      <c r="N63" s="404">
        <v>0.32235186564386847</v>
      </c>
      <c r="O63" s="404">
        <v>2.7575641368112342</v>
      </c>
      <c r="P63" s="404">
        <v>5.3152491509388629</v>
      </c>
      <c r="Q63" s="404">
        <v>3.8669545708407806</v>
      </c>
      <c r="R63" s="404">
        <v>0.98564345046443047</v>
      </c>
      <c r="S63" s="403">
        <v>24.440726349421674</v>
      </c>
      <c r="T63" s="249" t="s">
        <v>30</v>
      </c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</row>
    <row r="64" spans="1:75" ht="9.9499999999999993" customHeight="1" x14ac:dyDescent="0.2">
      <c r="A64" s="14" t="s">
        <v>31</v>
      </c>
      <c r="B64" s="374" t="s">
        <v>969</v>
      </c>
      <c r="C64" s="405">
        <v>73.117090124810119</v>
      </c>
      <c r="D64" s="404">
        <v>8.3163200084745572</v>
      </c>
      <c r="E64" s="404">
        <v>0.15712347262059548</v>
      </c>
      <c r="F64" s="404">
        <v>0</v>
      </c>
      <c r="G64" s="404">
        <v>32.048644889749156</v>
      </c>
      <c r="H64" s="404">
        <v>1.8006922990704415</v>
      </c>
      <c r="I64" s="404">
        <v>2.4299637234442732</v>
      </c>
      <c r="J64" s="404">
        <v>7.565663564282227</v>
      </c>
      <c r="K64" s="404">
        <v>0.81111228527632495</v>
      </c>
      <c r="L64" s="404">
        <v>3.6412153329492116</v>
      </c>
      <c r="M64" s="404">
        <v>0.67020762077114793</v>
      </c>
      <c r="N64" s="404">
        <v>1.1280181232372239</v>
      </c>
      <c r="O64" s="404">
        <v>2.8334128858311316</v>
      </c>
      <c r="P64" s="404">
        <v>6.1600582557981527</v>
      </c>
      <c r="Q64" s="404">
        <v>4.0848864520683925</v>
      </c>
      <c r="R64" s="404">
        <v>1.469771211237292</v>
      </c>
      <c r="S64" s="403">
        <v>26.882909875189888</v>
      </c>
      <c r="T64" s="249" t="s">
        <v>31</v>
      </c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</row>
    <row r="65" spans="1:75" ht="9.9499999999999993" customHeight="1" x14ac:dyDescent="0.2">
      <c r="A65" s="14" t="s">
        <v>32</v>
      </c>
      <c r="B65" s="374" t="s">
        <v>969</v>
      </c>
      <c r="C65" s="405">
        <v>67.570663878192462</v>
      </c>
      <c r="D65" s="404">
        <v>17.492887173593761</v>
      </c>
      <c r="E65" s="404">
        <v>0</v>
      </c>
      <c r="F65" s="404">
        <v>0</v>
      </c>
      <c r="G65" s="404">
        <v>19.060697425457899</v>
      </c>
      <c r="H65" s="404">
        <v>1.4607809063877275</v>
      </c>
      <c r="I65" s="404">
        <v>2.4723205547242566</v>
      </c>
      <c r="J65" s="404">
        <v>7.3729375228466107</v>
      </c>
      <c r="K65" s="404">
        <v>0.46401275849963108</v>
      </c>
      <c r="L65" s="404">
        <v>2.8112091978342373</v>
      </c>
      <c r="M65" s="404">
        <v>0.36089881216637976</v>
      </c>
      <c r="N65" s="404">
        <v>0.32170298538777198</v>
      </c>
      <c r="O65" s="404">
        <v>3.1621610208863746</v>
      </c>
      <c r="P65" s="404">
        <v>7.6819890018272261</v>
      </c>
      <c r="Q65" s="404">
        <v>4.0811410545357001</v>
      </c>
      <c r="R65" s="404">
        <v>0.82792546404486955</v>
      </c>
      <c r="S65" s="403">
        <v>32.429336121807552</v>
      </c>
      <c r="T65" s="249" t="s">
        <v>32</v>
      </c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</row>
    <row r="66" spans="1:75" ht="9.9499999999999993" customHeight="1" x14ac:dyDescent="0.2">
      <c r="A66" s="14" t="s">
        <v>33</v>
      </c>
      <c r="B66" s="374" t="s">
        <v>969</v>
      </c>
      <c r="C66" s="405">
        <v>57.470274267655761</v>
      </c>
      <c r="D66" s="404">
        <v>1.0207698836005761</v>
      </c>
      <c r="E66" s="404">
        <v>0</v>
      </c>
      <c r="F66" s="404">
        <v>0</v>
      </c>
      <c r="G66" s="404">
        <v>26.00664670341386</v>
      </c>
      <c r="H66" s="404">
        <v>0.29273164220885894</v>
      </c>
      <c r="I66" s="404">
        <v>1.1286182210008886</v>
      </c>
      <c r="J66" s="404">
        <v>11.900990239004551</v>
      </c>
      <c r="K66" s="404">
        <v>0.14257495697399913</v>
      </c>
      <c r="L66" s="404">
        <v>1.2188584777120026</v>
      </c>
      <c r="M66" s="404">
        <v>0.18121482612929365</v>
      </c>
      <c r="N66" s="404">
        <v>1.1618762151604443</v>
      </c>
      <c r="O66" s="404">
        <v>2.5509471678200568</v>
      </c>
      <c r="P66" s="404">
        <v>4.9377980483953081</v>
      </c>
      <c r="Q66" s="404">
        <v>4.0006657768544054</v>
      </c>
      <c r="R66" s="404">
        <v>2.9265821093815241</v>
      </c>
      <c r="S66" s="403">
        <v>42.529725732344218</v>
      </c>
      <c r="T66" s="249" t="s">
        <v>33</v>
      </c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</row>
    <row r="67" spans="1:75" ht="9.9499999999999993" customHeight="1" x14ac:dyDescent="0.2">
      <c r="A67" s="14" t="s">
        <v>34</v>
      </c>
      <c r="B67" s="374" t="s">
        <v>969</v>
      </c>
      <c r="C67" s="405">
        <v>81.553363029288235</v>
      </c>
      <c r="D67" s="404">
        <v>18.342166499185115</v>
      </c>
      <c r="E67" s="404">
        <v>0.64769084627703288</v>
      </c>
      <c r="F67" s="404">
        <v>0.39162702333029892</v>
      </c>
      <c r="G67" s="404">
        <v>28.674035814164295</v>
      </c>
      <c r="H67" s="404">
        <v>1.4182604999179145</v>
      </c>
      <c r="I67" s="404">
        <v>0.76026344542184532</v>
      </c>
      <c r="J67" s="404">
        <v>8.9236460891116511</v>
      </c>
      <c r="K67" s="404">
        <v>1.2596185350715616</v>
      </c>
      <c r="L67" s="404">
        <v>2.9932244848775427</v>
      </c>
      <c r="M67" s="404">
        <v>1.0845056030685201</v>
      </c>
      <c r="N67" s="404">
        <v>1.8016068469337163</v>
      </c>
      <c r="O67" s="404">
        <v>3.2836419648463533</v>
      </c>
      <c r="P67" s="404">
        <v>5.3521478222900507</v>
      </c>
      <c r="Q67" s="404">
        <v>4.9015918249145596</v>
      </c>
      <c r="R67" s="404">
        <v>1.7193357298777665</v>
      </c>
      <c r="S67" s="403">
        <v>18.446636970711776</v>
      </c>
      <c r="T67" s="249" t="s">
        <v>34</v>
      </c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</row>
    <row r="68" spans="1:75" ht="9.9499999999999993" customHeight="1" x14ac:dyDescent="0.2">
      <c r="A68" s="14" t="s">
        <v>35</v>
      </c>
      <c r="B68" s="374" t="s">
        <v>969</v>
      </c>
      <c r="C68" s="405">
        <v>59.229408302693955</v>
      </c>
      <c r="D68" s="404">
        <v>5.9507510085222242</v>
      </c>
      <c r="E68" s="404">
        <v>0</v>
      </c>
      <c r="F68" s="404">
        <v>0</v>
      </c>
      <c r="G68" s="404">
        <v>27.090225089460436</v>
      </c>
      <c r="H68" s="404">
        <v>2.2320972844383227</v>
      </c>
      <c r="I68" s="404">
        <v>0.89314683694948893</v>
      </c>
      <c r="J68" s="404">
        <v>4.2916376228340374</v>
      </c>
      <c r="K68" s="404">
        <v>0.48911156998021726</v>
      </c>
      <c r="L68" s="404">
        <v>2.9359270490351124</v>
      </c>
      <c r="M68" s="404">
        <v>0.38155169001638201</v>
      </c>
      <c r="N68" s="404">
        <v>0.6225306792008749</v>
      </c>
      <c r="O68" s="404">
        <v>2.1979986245388159</v>
      </c>
      <c r="P68" s="404">
        <v>5.3184376743465291</v>
      </c>
      <c r="Q68" s="404">
        <v>6.0199805124399086</v>
      </c>
      <c r="R68" s="404">
        <v>0.80601266093160728</v>
      </c>
      <c r="S68" s="403">
        <v>40.770591697306045</v>
      </c>
      <c r="T68" s="249" t="s">
        <v>35</v>
      </c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</row>
    <row r="69" spans="1:75" ht="11.1" customHeight="1" x14ac:dyDescent="0.2">
      <c r="A69" s="14" t="s">
        <v>36</v>
      </c>
      <c r="B69" s="374" t="s">
        <v>969</v>
      </c>
      <c r="C69" s="405">
        <v>63.368462291937192</v>
      </c>
      <c r="D69" s="404">
        <v>10.219423915783324</v>
      </c>
      <c r="E69" s="404">
        <v>0.4232141712099684</v>
      </c>
      <c r="F69" s="404">
        <v>0</v>
      </c>
      <c r="G69" s="404">
        <v>14.751032691552144</v>
      </c>
      <c r="H69" s="404">
        <v>1.6928566848398736</v>
      </c>
      <c r="I69" s="404">
        <v>1.4084432038217629</v>
      </c>
      <c r="J69" s="404">
        <v>9.4884855892261672</v>
      </c>
      <c r="K69" s="404">
        <v>9.4047593602215207E-2</v>
      </c>
      <c r="L69" s="404">
        <v>3.8963720627597245</v>
      </c>
      <c r="M69" s="404">
        <v>0.30565467920719935</v>
      </c>
      <c r="N69" s="404">
        <v>0.46054369012007496</v>
      </c>
      <c r="O69" s="404">
        <v>4.2086298136991305</v>
      </c>
      <c r="P69" s="404">
        <v>8.7637504878685011</v>
      </c>
      <c r="Q69" s="404">
        <v>6.1062866867300691</v>
      </c>
      <c r="R69" s="404">
        <v>1.5497210215170369</v>
      </c>
      <c r="S69" s="403">
        <v>36.631537708062815</v>
      </c>
      <c r="T69" s="249" t="s">
        <v>36</v>
      </c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</row>
    <row r="70" spans="1:75" ht="9.9499999999999993" customHeight="1" x14ac:dyDescent="0.2">
      <c r="A70" s="14" t="s">
        <v>219</v>
      </c>
      <c r="B70" s="374" t="s">
        <v>969</v>
      </c>
      <c r="C70" s="405">
        <v>66.299509454418825</v>
      </c>
      <c r="D70" s="404">
        <v>1.4887367700063261</v>
      </c>
      <c r="E70" s="404">
        <v>7.9831971606609778E-2</v>
      </c>
      <c r="F70" s="404">
        <v>0.769274334671181</v>
      </c>
      <c r="G70" s="404">
        <v>14.256698690016853</v>
      </c>
      <c r="H70" s="404">
        <v>1.1969067380905201</v>
      </c>
      <c r="I70" s="404">
        <v>6.0231438865318543</v>
      </c>
      <c r="J70" s="404">
        <v>10.121212612536084</v>
      </c>
      <c r="K70" s="404">
        <v>0.64051569140196629</v>
      </c>
      <c r="L70" s="404">
        <v>4.6203798619780363</v>
      </c>
      <c r="M70" s="404">
        <v>2.4434930415666449</v>
      </c>
      <c r="N70" s="404">
        <v>4.4187541986343772</v>
      </c>
      <c r="O70" s="404">
        <v>2.83898237009935</v>
      </c>
      <c r="P70" s="404">
        <v>5.7758530844299205</v>
      </c>
      <c r="Q70" s="404">
        <v>7.9053218111891805</v>
      </c>
      <c r="R70" s="404">
        <v>3.7204043916599225</v>
      </c>
      <c r="S70" s="403">
        <v>33.700490545581175</v>
      </c>
      <c r="T70" s="249" t="s">
        <v>219</v>
      </c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</row>
    <row r="71" spans="1:75" ht="9.9499999999999993" customHeight="1" x14ac:dyDescent="0.2">
      <c r="A71" s="14" t="s">
        <v>37</v>
      </c>
      <c r="B71" s="374" t="s">
        <v>969</v>
      </c>
      <c r="C71" s="405">
        <v>69.920280838493355</v>
      </c>
      <c r="D71" s="404">
        <v>25.682199244568309</v>
      </c>
      <c r="E71" s="404">
        <v>0</v>
      </c>
      <c r="F71" s="404">
        <v>0.66922091811314532</v>
      </c>
      <c r="G71" s="404">
        <v>11.108565441818053</v>
      </c>
      <c r="H71" s="404">
        <v>4.173825199810933</v>
      </c>
      <c r="I71" s="404">
        <v>2.1485513686790454</v>
      </c>
      <c r="J71" s="404">
        <v>4.373105565460782</v>
      </c>
      <c r="K71" s="404">
        <v>0</v>
      </c>
      <c r="L71" s="404">
        <v>2.7921248736402697</v>
      </c>
      <c r="M71" s="404">
        <v>0.44027691981127987</v>
      </c>
      <c r="N71" s="404">
        <v>0.89630947786453075</v>
      </c>
      <c r="O71" s="404">
        <v>3.3108824369808243</v>
      </c>
      <c r="P71" s="404">
        <v>7.5980972967882439</v>
      </c>
      <c r="Q71" s="404">
        <v>5.5385290313466937</v>
      </c>
      <c r="R71" s="404">
        <v>1.1885930636112489</v>
      </c>
      <c r="S71" s="403">
        <v>30.079719161506642</v>
      </c>
      <c r="T71" s="249" t="s">
        <v>37</v>
      </c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</row>
    <row r="72" spans="1:75" ht="9.9499999999999993" customHeight="1" x14ac:dyDescent="0.2">
      <c r="A72" s="14" t="s">
        <v>38</v>
      </c>
      <c r="B72" s="374" t="s">
        <v>969</v>
      </c>
      <c r="C72" s="405">
        <v>100.05601376928081</v>
      </c>
      <c r="D72" s="404">
        <v>1.9555445722702582</v>
      </c>
      <c r="E72" s="404">
        <v>0</v>
      </c>
      <c r="F72" s="404">
        <v>0.12531328320802004</v>
      </c>
      <c r="G72" s="404">
        <v>30.412634252262361</v>
      </c>
      <c r="H72" s="404">
        <v>0</v>
      </c>
      <c r="I72" s="404">
        <v>0.8288252357781023</v>
      </c>
      <c r="J72" s="404">
        <v>21.233986363464908</v>
      </c>
      <c r="K72" s="404">
        <v>0</v>
      </c>
      <c r="L72" s="404">
        <v>9.3962958158414551</v>
      </c>
      <c r="M72" s="404">
        <v>0</v>
      </c>
      <c r="N72" s="404">
        <v>1.1585977634841733</v>
      </c>
      <c r="O72" s="404">
        <v>7.9255150567172556</v>
      </c>
      <c r="P72" s="404">
        <v>19.360902255639097</v>
      </c>
      <c r="Q72" s="404">
        <v>6.8922305764411025</v>
      </c>
      <c r="R72" s="404">
        <v>0.76616859417409222</v>
      </c>
      <c r="S72" s="403" t="s">
        <v>199</v>
      </c>
      <c r="T72" s="249" t="s">
        <v>38</v>
      </c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</row>
    <row r="73" spans="1:75" ht="9.9499999999999993" customHeight="1" x14ac:dyDescent="0.2">
      <c r="A73" s="14" t="s">
        <v>39</v>
      </c>
      <c r="B73" s="374" t="s">
        <v>969</v>
      </c>
      <c r="C73" s="405">
        <v>47.843166374092235</v>
      </c>
      <c r="D73" s="404">
        <v>3.7201324433849372</v>
      </c>
      <c r="E73" s="404">
        <v>0</v>
      </c>
      <c r="F73" s="404">
        <v>0</v>
      </c>
      <c r="G73" s="404">
        <v>18.857138685494075</v>
      </c>
      <c r="H73" s="404">
        <v>0.3800274866423019</v>
      </c>
      <c r="I73" s="404">
        <v>2.2597526607216656</v>
      </c>
      <c r="J73" s="404">
        <v>6.0816568669459334</v>
      </c>
      <c r="K73" s="404">
        <v>7.7556629927000385E-3</v>
      </c>
      <c r="L73" s="404">
        <v>1.4134338179020431</v>
      </c>
      <c r="M73" s="404">
        <v>0.22491422678830114</v>
      </c>
      <c r="N73" s="404">
        <v>3.5406627168889941</v>
      </c>
      <c r="O73" s="404">
        <v>2.520590472627513</v>
      </c>
      <c r="P73" s="404">
        <v>4.7384377191237634</v>
      </c>
      <c r="Q73" s="404">
        <v>3.645161606569018</v>
      </c>
      <c r="R73" s="404">
        <v>0.45350200801098189</v>
      </c>
      <c r="S73" s="403">
        <v>52.156833625907758</v>
      </c>
      <c r="T73" s="249" t="s">
        <v>39</v>
      </c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</row>
    <row r="74" spans="1:75" ht="9.9499999999999993" customHeight="1" x14ac:dyDescent="0.2">
      <c r="A74" s="14" t="s">
        <v>40</v>
      </c>
      <c r="B74" s="374" t="s">
        <v>969</v>
      </c>
      <c r="C74" s="405">
        <v>76.046031901359385</v>
      </c>
      <c r="D74" s="404">
        <v>22.67361510832222</v>
      </c>
      <c r="E74" s="404">
        <v>0</v>
      </c>
      <c r="F74" s="404">
        <v>0</v>
      </c>
      <c r="G74" s="404">
        <v>16.636293204893839</v>
      </c>
      <c r="H74" s="404">
        <v>2.6574820906438581</v>
      </c>
      <c r="I74" s="404">
        <v>3.6527316498964408</v>
      </c>
      <c r="J74" s="404">
        <v>3.9090596435968514</v>
      </c>
      <c r="K74" s="404">
        <v>0</v>
      </c>
      <c r="L74" s="404">
        <v>4.1601627383418078</v>
      </c>
      <c r="M74" s="404">
        <v>9.9394058500583443E-2</v>
      </c>
      <c r="N74" s="404">
        <v>0.26679428865863075</v>
      </c>
      <c r="O74" s="404">
        <v>4.3484900594005245</v>
      </c>
      <c r="P74" s="404">
        <v>12.796985031950117</v>
      </c>
      <c r="Q74" s="404">
        <v>4.4539871653701653</v>
      </c>
      <c r="R74" s="404">
        <v>0.39103686178436003</v>
      </c>
      <c r="S74" s="403">
        <v>23.953968098640605</v>
      </c>
      <c r="T74" s="249" t="s">
        <v>40</v>
      </c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</row>
    <row r="75" spans="1:75" ht="20.100000000000001" customHeight="1" x14ac:dyDescent="0.2">
      <c r="A75" s="9" t="s">
        <v>220</v>
      </c>
      <c r="B75" s="408" t="s">
        <v>969</v>
      </c>
      <c r="C75" s="95">
        <v>68.518864831327448</v>
      </c>
      <c r="D75" s="407">
        <v>7.0764614163965431</v>
      </c>
      <c r="E75" s="407">
        <v>0</v>
      </c>
      <c r="F75" s="407">
        <v>2.4256604755012671E-2</v>
      </c>
      <c r="G75" s="407">
        <v>18.588817018348109</v>
      </c>
      <c r="H75" s="407">
        <v>2.1268327000493605</v>
      </c>
      <c r="I75" s="407">
        <v>2.954150504789494</v>
      </c>
      <c r="J75" s="407">
        <v>8.7775122154301783</v>
      </c>
      <c r="K75" s="407">
        <v>0.37771854424209617</v>
      </c>
      <c r="L75" s="407">
        <v>5.2471696610114718</v>
      </c>
      <c r="M75" s="407">
        <v>0.74439084547801493</v>
      </c>
      <c r="N75" s="407">
        <v>1.1684582997563058</v>
      </c>
      <c r="O75" s="407">
        <v>4.531105894007684</v>
      </c>
      <c r="P75" s="407">
        <v>6.7744651596756089</v>
      </c>
      <c r="Q75" s="407">
        <v>7.4245373707958571</v>
      </c>
      <c r="R75" s="407">
        <v>2.7029885965917164</v>
      </c>
      <c r="S75" s="406">
        <v>31.481135168672541</v>
      </c>
      <c r="T75" s="415" t="s">
        <v>973</v>
      </c>
    </row>
    <row r="76" spans="1:75" ht="9.9499999999999993" customHeight="1" x14ac:dyDescent="0.2">
      <c r="A76" s="14" t="s">
        <v>41</v>
      </c>
      <c r="B76" s="374" t="s">
        <v>969</v>
      </c>
      <c r="C76" s="405">
        <v>65.24081429475261</v>
      </c>
      <c r="D76" s="404">
        <v>4.6639992057937141</v>
      </c>
      <c r="E76" s="404">
        <v>0</v>
      </c>
      <c r="F76" s="404">
        <v>0</v>
      </c>
      <c r="G76" s="404">
        <v>14.577440731201721</v>
      </c>
      <c r="H76" s="404">
        <v>2.4069735430992432</v>
      </c>
      <c r="I76" s="404">
        <v>2.2977276770212423</v>
      </c>
      <c r="J76" s="404">
        <v>9.6930487049301401</v>
      </c>
      <c r="K76" s="404">
        <v>0</v>
      </c>
      <c r="L76" s="404">
        <v>3.9271226409740962</v>
      </c>
      <c r="M76" s="404">
        <v>0.57100512571303852</v>
      </c>
      <c r="N76" s="404">
        <v>0.52682155155724519</v>
      </c>
      <c r="O76" s="404">
        <v>3.4260307542782309</v>
      </c>
      <c r="P76" s="404">
        <v>7.0409198475396391</v>
      </c>
      <c r="Q76" s="404">
        <v>9.521602155544965</v>
      </c>
      <c r="R76" s="404">
        <v>6.5881223570993299</v>
      </c>
      <c r="S76" s="403">
        <v>34.75918570524739</v>
      </c>
      <c r="T76" s="249" t="s">
        <v>41</v>
      </c>
    </row>
    <row r="77" spans="1:75" ht="9.9499999999999993" customHeight="1" x14ac:dyDescent="0.2">
      <c r="A77" s="14" t="s">
        <v>42</v>
      </c>
      <c r="B77" s="374" t="s">
        <v>969</v>
      </c>
      <c r="C77" s="405">
        <v>67.861217516389104</v>
      </c>
      <c r="D77" s="404">
        <v>8.9192790071227517</v>
      </c>
      <c r="E77" s="404">
        <v>0</v>
      </c>
      <c r="F77" s="404">
        <v>0</v>
      </c>
      <c r="G77" s="404">
        <v>15.713741772976602</v>
      </c>
      <c r="H77" s="404">
        <v>0</v>
      </c>
      <c r="I77" s="404">
        <v>4.486533048381256</v>
      </c>
      <c r="J77" s="404">
        <v>5.4341124424186411</v>
      </c>
      <c r="K77" s="404">
        <v>0.44780725861408532</v>
      </c>
      <c r="L77" s="404">
        <v>1.2400816392390055</v>
      </c>
      <c r="M77" s="404">
        <v>0.62004081961950275</v>
      </c>
      <c r="N77" s="404">
        <v>0.73063169198422151</v>
      </c>
      <c r="O77" s="404">
        <v>5.4770272399722746</v>
      </c>
      <c r="P77" s="404">
        <v>7.7505102452437846</v>
      </c>
      <c r="Q77" s="404">
        <v>14.243413063528285</v>
      </c>
      <c r="R77" s="404">
        <v>2.7980392872886983</v>
      </c>
      <c r="S77" s="403">
        <v>32.138782483610889</v>
      </c>
      <c r="T77" s="249" t="s">
        <v>42</v>
      </c>
    </row>
    <row r="78" spans="1:75" ht="9.9499999999999993" customHeight="1" x14ac:dyDescent="0.2">
      <c r="A78" s="14" t="s">
        <v>43</v>
      </c>
      <c r="B78" s="374" t="s">
        <v>969</v>
      </c>
      <c r="C78" s="405">
        <v>54.284764001489073</v>
      </c>
      <c r="D78" s="404">
        <v>7.996075929701921</v>
      </c>
      <c r="E78" s="404">
        <v>0</v>
      </c>
      <c r="F78" s="404">
        <v>0</v>
      </c>
      <c r="G78" s="404">
        <v>14.699086892893387</v>
      </c>
      <c r="H78" s="404">
        <v>0.25987377784462462</v>
      </c>
      <c r="I78" s="404">
        <v>0.34642581698526981</v>
      </c>
      <c r="J78" s="404">
        <v>12.176244022421336</v>
      </c>
      <c r="K78" s="404">
        <v>0</v>
      </c>
      <c r="L78" s="404">
        <v>2.9077616640920247</v>
      </c>
      <c r="M78" s="404">
        <v>0.2974961127885743</v>
      </c>
      <c r="N78" s="404">
        <v>0.34968798014383418</v>
      </c>
      <c r="O78" s="404">
        <v>3.1143580156497146</v>
      </c>
      <c r="P78" s="404">
        <v>6.6688711950105395</v>
      </c>
      <c r="Q78" s="404">
        <v>5.0822252601381432</v>
      </c>
      <c r="R78" s="404">
        <v>0.38665733381971706</v>
      </c>
      <c r="S78" s="403">
        <v>45.715235998510913</v>
      </c>
      <c r="T78" s="249" t="s">
        <v>43</v>
      </c>
    </row>
    <row r="79" spans="1:75" ht="9.9499999999999993" customHeight="1" x14ac:dyDescent="0.2">
      <c r="A79" s="14" t="s">
        <v>44</v>
      </c>
      <c r="B79" s="374" t="s">
        <v>969</v>
      </c>
      <c r="C79" s="405">
        <v>70.9412832555916</v>
      </c>
      <c r="D79" s="404">
        <v>5.5178193379633766</v>
      </c>
      <c r="E79" s="404">
        <v>0</v>
      </c>
      <c r="F79" s="404">
        <v>4.4263087196357029E-3</v>
      </c>
      <c r="G79" s="404">
        <v>20.346106056653987</v>
      </c>
      <c r="H79" s="404">
        <v>3.7194186611426359</v>
      </c>
      <c r="I79" s="404">
        <v>6.9079901894967639</v>
      </c>
      <c r="J79" s="404">
        <v>7.0735443907015583</v>
      </c>
      <c r="K79" s="404">
        <v>1.1775525864324088</v>
      </c>
      <c r="L79" s="404">
        <v>7.2672984285795783</v>
      </c>
      <c r="M79" s="404">
        <v>0.81886711313260507</v>
      </c>
      <c r="N79" s="404">
        <v>1.2535760879093871</v>
      </c>
      <c r="O79" s="404">
        <v>3.0187425467915494</v>
      </c>
      <c r="P79" s="404">
        <v>6.9932568839074811</v>
      </c>
      <c r="Q79" s="404">
        <v>4.8656004292397377</v>
      </c>
      <c r="R79" s="404">
        <v>1.9770842349208964</v>
      </c>
      <c r="S79" s="403">
        <v>29.058716744408393</v>
      </c>
      <c r="T79" s="249" t="s">
        <v>44</v>
      </c>
    </row>
    <row r="80" spans="1:75" ht="9.9499999999999993" customHeight="1" x14ac:dyDescent="0.2">
      <c r="A80" s="14" t="s">
        <v>45</v>
      </c>
      <c r="B80" s="374" t="s">
        <v>969</v>
      </c>
      <c r="C80" s="405">
        <v>80.098284271560445</v>
      </c>
      <c r="D80" s="404">
        <v>8.5621359366923144</v>
      </c>
      <c r="E80" s="404">
        <v>0</v>
      </c>
      <c r="F80" s="404">
        <v>5.5028893861659559E-2</v>
      </c>
      <c r="G80" s="404">
        <v>21.568824376458966</v>
      </c>
      <c r="H80" s="404">
        <v>2.6778014355552417</v>
      </c>
      <c r="I80" s="404">
        <v>2.6381401002662295</v>
      </c>
      <c r="J80" s="404">
        <v>8.6685229062318854</v>
      </c>
      <c r="K80" s="404">
        <v>0.36746151640397995</v>
      </c>
      <c r="L80" s="404">
        <v>6.009863736390364</v>
      </c>
      <c r="M80" s="404">
        <v>0.90320750252113458</v>
      </c>
      <c r="N80" s="404">
        <v>1.3838200552607645</v>
      </c>
      <c r="O80" s="404">
        <v>7.4315417077540911</v>
      </c>
      <c r="P80" s="404">
        <v>7.2087438856146449</v>
      </c>
      <c r="Q80" s="404">
        <v>10.245549095575921</v>
      </c>
      <c r="R80" s="404">
        <v>2.3776431229732373</v>
      </c>
      <c r="S80" s="403">
        <v>19.901715728439555</v>
      </c>
      <c r="T80" s="249" t="s">
        <v>45</v>
      </c>
    </row>
    <row r="81" spans="1:75" ht="9.9499999999999993" customHeight="1" x14ac:dyDescent="0.2">
      <c r="A81" s="14" t="s">
        <v>46</v>
      </c>
      <c r="B81" s="374" t="s">
        <v>969</v>
      </c>
      <c r="C81" s="405">
        <v>53.10129806511241</v>
      </c>
      <c r="D81" s="404">
        <v>3.8414371151412339</v>
      </c>
      <c r="E81" s="404">
        <v>0</v>
      </c>
      <c r="F81" s="404">
        <v>4.1005825240480111E-2</v>
      </c>
      <c r="G81" s="404">
        <v>15.953801490678506</v>
      </c>
      <c r="H81" s="404">
        <v>0.9186323769841005</v>
      </c>
      <c r="I81" s="404">
        <v>1.7499912218030926</v>
      </c>
      <c r="J81" s="404">
        <v>8.8086860090221375</v>
      </c>
      <c r="K81" s="404">
        <v>5.534704451725591E-2</v>
      </c>
      <c r="L81" s="404">
        <v>4.1567996784650711</v>
      </c>
      <c r="M81" s="404">
        <v>0.69111857076291994</v>
      </c>
      <c r="N81" s="404">
        <v>1.4914164925254385</v>
      </c>
      <c r="O81" s="404">
        <v>2.6988216844373429</v>
      </c>
      <c r="P81" s="404">
        <v>6.1286145878179319</v>
      </c>
      <c r="Q81" s="404">
        <v>4.7512056366188657</v>
      </c>
      <c r="R81" s="404">
        <v>1.8144203310980316</v>
      </c>
      <c r="S81" s="403">
        <v>46.898701934887583</v>
      </c>
      <c r="T81" s="249" t="s">
        <v>46</v>
      </c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ht="11.1" customHeight="1" x14ac:dyDescent="0.2">
      <c r="A82" s="14" t="s">
        <v>47</v>
      </c>
      <c r="B82" s="374" t="s">
        <v>969</v>
      </c>
      <c r="C82" s="405">
        <v>75.574148332983498</v>
      </c>
      <c r="D82" s="404">
        <v>13.614720206069093</v>
      </c>
      <c r="E82" s="404">
        <v>0</v>
      </c>
      <c r="F82" s="404">
        <v>0</v>
      </c>
      <c r="G82" s="404">
        <v>20.715930333310208</v>
      </c>
      <c r="H82" s="404">
        <v>1.4978116588264831</v>
      </c>
      <c r="I82" s="404">
        <v>1.3877732673962984</v>
      </c>
      <c r="J82" s="404">
        <v>9.3896131881512659</v>
      </c>
      <c r="K82" s="404">
        <v>0.3240457915730372</v>
      </c>
      <c r="L82" s="404">
        <v>5.7820361951646069</v>
      </c>
      <c r="M82" s="404">
        <v>0.82091600531836106</v>
      </c>
      <c r="N82" s="404">
        <v>1.2721792431248975</v>
      </c>
      <c r="O82" s="404">
        <v>5.0479133309488686</v>
      </c>
      <c r="P82" s="404">
        <v>6.0249772983360588</v>
      </c>
      <c r="Q82" s="404">
        <v>6.7865165199010162</v>
      </c>
      <c r="R82" s="404">
        <v>2.9097152948633145</v>
      </c>
      <c r="S82" s="403">
        <v>24.425851667016495</v>
      </c>
      <c r="T82" s="249" t="s">
        <v>47</v>
      </c>
      <c r="U82" s="224"/>
      <c r="V82" s="224"/>
      <c r="W82" s="224"/>
      <c r="X82" s="224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4"/>
      <c r="BN82" s="224"/>
      <c r="BO82" s="224"/>
      <c r="BP82" s="224"/>
      <c r="BQ82" s="224"/>
      <c r="BR82" s="224"/>
      <c r="BS82" s="224"/>
      <c r="BT82" s="224"/>
      <c r="BU82" s="224"/>
      <c r="BV82" s="224"/>
      <c r="BW82" s="224"/>
    </row>
    <row r="83" spans="1:75" ht="20.100000000000001" customHeight="1" x14ac:dyDescent="0.2">
      <c r="A83" s="9" t="s">
        <v>221</v>
      </c>
      <c r="B83" s="408" t="s">
        <v>969</v>
      </c>
      <c r="C83" s="95">
        <v>67.957395346377353</v>
      </c>
      <c r="D83" s="407">
        <v>2.4999304341445017</v>
      </c>
      <c r="E83" s="407">
        <v>3.715452579206141E-2</v>
      </c>
      <c r="F83" s="407">
        <v>1.3226217523978563</v>
      </c>
      <c r="G83" s="407">
        <v>19.692182607798419</v>
      </c>
      <c r="H83" s="407">
        <v>2.5624006579863616</v>
      </c>
      <c r="I83" s="407">
        <v>2.4407801017149677</v>
      </c>
      <c r="J83" s="407">
        <v>9.694728954214531</v>
      </c>
      <c r="K83" s="407">
        <v>1.0064686896144548</v>
      </c>
      <c r="L83" s="407">
        <v>5.1774970010829025</v>
      </c>
      <c r="M83" s="407">
        <v>0.67039247877415098</v>
      </c>
      <c r="N83" s="407">
        <v>1.8993703156409809</v>
      </c>
      <c r="O83" s="407">
        <v>3.1123575182791043</v>
      </c>
      <c r="P83" s="407">
        <v>7.4153687387994536</v>
      </c>
      <c r="Q83" s="407">
        <v>8.3598144598014539</v>
      </c>
      <c r="R83" s="407">
        <v>2.0663271103361391</v>
      </c>
      <c r="S83" s="406">
        <v>32.042604653622654</v>
      </c>
      <c r="T83" s="415" t="s">
        <v>972</v>
      </c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</row>
    <row r="84" spans="1:75" ht="9.9499999999999993" customHeight="1" x14ac:dyDescent="0.2">
      <c r="A84" s="14" t="s">
        <v>48</v>
      </c>
      <c r="B84" s="374" t="s">
        <v>969</v>
      </c>
      <c r="C84" s="405">
        <v>54.371035799418387</v>
      </c>
      <c r="D84" s="404">
        <v>5.8424513719684334</v>
      </c>
      <c r="E84" s="404">
        <v>0</v>
      </c>
      <c r="F84" s="404">
        <v>0.50701447299531655</v>
      </c>
      <c r="G84" s="404">
        <v>7.5274031219802344</v>
      </c>
      <c r="H84" s="404">
        <v>1.9055151770395042</v>
      </c>
      <c r="I84" s="404">
        <v>0.75323960063987883</v>
      </c>
      <c r="J84" s="404">
        <v>10.382454183118647</v>
      </c>
      <c r="K84" s="404">
        <v>0.11817148384741111</v>
      </c>
      <c r="L84" s="404">
        <v>2.7359750809921728</v>
      </c>
      <c r="M84" s="404">
        <v>0.44314306442779167</v>
      </c>
      <c r="N84" s="404">
        <v>0.20017745380402049</v>
      </c>
      <c r="O84" s="404">
        <v>4.4757449507206957</v>
      </c>
      <c r="P84" s="404">
        <v>10.490875099591159</v>
      </c>
      <c r="Q84" s="404">
        <v>8.4293931663030488</v>
      </c>
      <c r="R84" s="404">
        <v>0.5594775719900732</v>
      </c>
      <c r="S84" s="403">
        <v>45.628964200581613</v>
      </c>
      <c r="T84" s="249" t="s">
        <v>48</v>
      </c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</row>
    <row r="85" spans="1:75" ht="9.9499999999999993" customHeight="1" x14ac:dyDescent="0.2">
      <c r="A85" s="14" t="s">
        <v>49</v>
      </c>
      <c r="B85" s="374" t="s">
        <v>969</v>
      </c>
      <c r="C85" s="405">
        <v>73.792709106624514</v>
      </c>
      <c r="D85" s="404">
        <v>4.1354875477925868</v>
      </c>
      <c r="E85" s="404">
        <v>0</v>
      </c>
      <c r="F85" s="404">
        <v>2.4434095572590318</v>
      </c>
      <c r="G85" s="404">
        <v>31.597963772729347</v>
      </c>
      <c r="H85" s="404">
        <v>2.4595170475644186</v>
      </c>
      <c r="I85" s="404">
        <v>1.6280829383555171</v>
      </c>
      <c r="J85" s="404">
        <v>6.2035741684870356</v>
      </c>
      <c r="K85" s="404">
        <v>4.1336420967469222E-2</v>
      </c>
      <c r="L85" s="404">
        <v>3.2605816272082122</v>
      </c>
      <c r="M85" s="404">
        <v>0.31002315725601914</v>
      </c>
      <c r="N85" s="404">
        <v>8.95139222024601E-2</v>
      </c>
      <c r="O85" s="404">
        <v>4.567674516905349</v>
      </c>
      <c r="P85" s="404">
        <v>9.403890800418079</v>
      </c>
      <c r="Q85" s="404">
        <v>6.6183880749734234</v>
      </c>
      <c r="R85" s="404">
        <v>1.0332655545055609</v>
      </c>
      <c r="S85" s="403">
        <v>26.207290893375486</v>
      </c>
      <c r="T85" s="249" t="s">
        <v>49</v>
      </c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</row>
    <row r="86" spans="1:75" ht="9.9499999999999993" customHeight="1" x14ac:dyDescent="0.2">
      <c r="A86" s="14" t="s">
        <v>50</v>
      </c>
      <c r="B86" s="374" t="s">
        <v>969</v>
      </c>
      <c r="C86" s="405">
        <v>60.576025358608945</v>
      </c>
      <c r="D86" s="404">
        <v>1.3177419816451452</v>
      </c>
      <c r="E86" s="404">
        <v>0</v>
      </c>
      <c r="F86" s="404">
        <v>4.875259646497824</v>
      </c>
      <c r="G86" s="404">
        <v>21.197986201567769</v>
      </c>
      <c r="H86" s="404">
        <v>1.992293605539976</v>
      </c>
      <c r="I86" s="404">
        <v>0.97650491077570667</v>
      </c>
      <c r="J86" s="404">
        <v>5.8428556237344802</v>
      </c>
      <c r="K86" s="404">
        <v>0</v>
      </c>
      <c r="L86" s="404">
        <v>3.5625253390556528</v>
      </c>
      <c r="M86" s="404">
        <v>0.5156524626103467</v>
      </c>
      <c r="N86" s="404">
        <v>0.22129288834184888</v>
      </c>
      <c r="O86" s="404">
        <v>4.2424134423851259</v>
      </c>
      <c r="P86" s="404">
        <v>9.1645505854838891</v>
      </c>
      <c r="Q86" s="404">
        <v>6.2841705829354462</v>
      </c>
      <c r="R86" s="404">
        <v>0.38277808803573704</v>
      </c>
      <c r="S86" s="403">
        <v>39.423974641391055</v>
      </c>
      <c r="T86" s="249" t="s">
        <v>50</v>
      </c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</row>
    <row r="87" spans="1:75" ht="9.9499999999999993" customHeight="1" x14ac:dyDescent="0.2">
      <c r="A87" s="14" t="s">
        <v>51</v>
      </c>
      <c r="B87" s="374" t="s">
        <v>969</v>
      </c>
      <c r="C87" s="405">
        <v>68.007558770149373</v>
      </c>
      <c r="D87" s="404">
        <v>4.2933899752083029</v>
      </c>
      <c r="E87" s="404">
        <v>5.2175166062893123E-2</v>
      </c>
      <c r="F87" s="404">
        <v>3.6909711701178813</v>
      </c>
      <c r="G87" s="404">
        <v>21.322676091097613</v>
      </c>
      <c r="H87" s="404">
        <v>2.0026180367989954</v>
      </c>
      <c r="I87" s="404">
        <v>1.6336235754268014</v>
      </c>
      <c r="J87" s="404">
        <v>5.3805382105395188</v>
      </c>
      <c r="K87" s="404">
        <v>0.79643994189171274</v>
      </c>
      <c r="L87" s="404">
        <v>2.00227120619821</v>
      </c>
      <c r="M87" s="404">
        <v>0.7911577429329365</v>
      </c>
      <c r="N87" s="404">
        <v>0.32413564019609004</v>
      </c>
      <c r="O87" s="404">
        <v>4.8952885343975447</v>
      </c>
      <c r="P87" s="404">
        <v>12.466190065452919</v>
      </c>
      <c r="Q87" s="404">
        <v>7.4085735880067389</v>
      </c>
      <c r="R87" s="404">
        <v>0.94750982582122312</v>
      </c>
      <c r="S87" s="403">
        <v>31.992441229850616</v>
      </c>
      <c r="T87" s="249" t="s">
        <v>51</v>
      </c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</row>
    <row r="88" spans="1:75" ht="9.9499999999999993" customHeight="1" x14ac:dyDescent="0.2">
      <c r="A88" s="14" t="s">
        <v>52</v>
      </c>
      <c r="B88" s="374" t="s">
        <v>969</v>
      </c>
      <c r="C88" s="405">
        <v>74.481389293039285</v>
      </c>
      <c r="D88" s="404">
        <v>2.9551953106944899</v>
      </c>
      <c r="E88" s="404">
        <v>6.4695740879707466E-3</v>
      </c>
      <c r="F88" s="404">
        <v>1.1250997272290459</v>
      </c>
      <c r="G88" s="404">
        <v>20.260507408910236</v>
      </c>
      <c r="H88" s="404">
        <v>3.7816584055927778</v>
      </c>
      <c r="I88" s="404">
        <v>2.6699749725556656</v>
      </c>
      <c r="J88" s="404">
        <v>10.593240024754449</v>
      </c>
      <c r="K88" s="404">
        <v>1.6680394938518903</v>
      </c>
      <c r="L88" s="404">
        <v>5.6543077735265328</v>
      </c>
      <c r="M88" s="404">
        <v>0.7397974216896801</v>
      </c>
      <c r="N88" s="404">
        <v>2.1708030465081265</v>
      </c>
      <c r="O88" s="404">
        <v>2.6119481405971312</v>
      </c>
      <c r="P88" s="404">
        <v>7.0359576071044954</v>
      </c>
      <c r="Q88" s="404">
        <v>10.527140156577472</v>
      </c>
      <c r="R88" s="404">
        <v>2.6812502293593274</v>
      </c>
      <c r="S88" s="403">
        <v>25.518610706960704</v>
      </c>
      <c r="T88" s="249" t="s">
        <v>52</v>
      </c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</row>
    <row r="89" spans="1:75" ht="9.9499999999999993" customHeight="1" x14ac:dyDescent="0.2">
      <c r="A89" s="14" t="s">
        <v>53</v>
      </c>
      <c r="B89" s="374" t="s">
        <v>969</v>
      </c>
      <c r="C89" s="405">
        <v>55.496292292043591</v>
      </c>
      <c r="D89" s="404">
        <v>0.38211535844079575</v>
      </c>
      <c r="E89" s="404">
        <v>0.6009769008788679</v>
      </c>
      <c r="F89" s="404">
        <v>3.4233621313812628</v>
      </c>
      <c r="G89" s="404">
        <v>17.917731394477588</v>
      </c>
      <c r="H89" s="404">
        <v>2.071134089485664</v>
      </c>
      <c r="I89" s="404">
        <v>2.9269746223309792</v>
      </c>
      <c r="J89" s="404">
        <v>4.3794147019179501</v>
      </c>
      <c r="K89" s="404">
        <v>0.821606911531503</v>
      </c>
      <c r="L89" s="404">
        <v>3.9500861462984806</v>
      </c>
      <c r="M89" s="404">
        <v>0.39368664510884521</v>
      </c>
      <c r="N89" s="404">
        <v>2.290683563085044</v>
      </c>
      <c r="O89" s="404">
        <v>3.6458806699210449</v>
      </c>
      <c r="P89" s="404">
        <v>7.2955383956163828</v>
      </c>
      <c r="Q89" s="404">
        <v>4.50172120276636</v>
      </c>
      <c r="R89" s="404">
        <v>0.89537955880281717</v>
      </c>
      <c r="S89" s="403">
        <v>44.503707707956416</v>
      </c>
      <c r="T89" s="249" t="s">
        <v>53</v>
      </c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</row>
    <row r="90" spans="1:75" ht="9.9499999999999993" customHeight="1" x14ac:dyDescent="0.2">
      <c r="A90" s="14" t="s">
        <v>54</v>
      </c>
      <c r="B90" s="374" t="s">
        <v>969</v>
      </c>
      <c r="C90" s="405">
        <v>53.438397940294458</v>
      </c>
      <c r="D90" s="404">
        <v>2.4828596022337459</v>
      </c>
      <c r="E90" s="404">
        <v>9.6653064625520424E-2</v>
      </c>
      <c r="F90" s="404">
        <v>9.0161034604678338</v>
      </c>
      <c r="G90" s="404">
        <v>8.213243219140562</v>
      </c>
      <c r="H90" s="404">
        <v>3.4435220608768318</v>
      </c>
      <c r="I90" s="404">
        <v>0.70529818007102707</v>
      </c>
      <c r="J90" s="404">
        <v>7.3595768500098329</v>
      </c>
      <c r="K90" s="404">
        <v>1.8780400407552973</v>
      </c>
      <c r="L90" s="404">
        <v>2.8078032813994058</v>
      </c>
      <c r="M90" s="404">
        <v>0.53689322454531252</v>
      </c>
      <c r="N90" s="404">
        <v>0.39069752579220346</v>
      </c>
      <c r="O90" s="404">
        <v>2.4623034091216054</v>
      </c>
      <c r="P90" s="404">
        <v>7.368396667897736</v>
      </c>
      <c r="Q90" s="404">
        <v>3.8549056364427079</v>
      </c>
      <c r="R90" s="404">
        <v>2.8221017169148324</v>
      </c>
      <c r="S90" s="403">
        <v>46.56160205970555</v>
      </c>
      <c r="T90" s="249" t="s">
        <v>54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ht="11.1" customHeight="1" x14ac:dyDescent="0.2">
      <c r="A91" s="14" t="s">
        <v>55</v>
      </c>
      <c r="B91" s="374" t="s">
        <v>969</v>
      </c>
      <c r="C91" s="405">
        <v>68.553347504473166</v>
      </c>
      <c r="D91" s="404">
        <v>1.8738933715942718</v>
      </c>
      <c r="E91" s="404">
        <v>0</v>
      </c>
      <c r="F91" s="404">
        <v>3.9393536515257462E-2</v>
      </c>
      <c r="G91" s="404">
        <v>20.860270171769642</v>
      </c>
      <c r="H91" s="404">
        <v>1.9919182713880448</v>
      </c>
      <c r="I91" s="404">
        <v>2.867062953872916</v>
      </c>
      <c r="J91" s="404">
        <v>10.772228641869303</v>
      </c>
      <c r="K91" s="404">
        <v>0.83933037827208323</v>
      </c>
      <c r="L91" s="404">
        <v>6.0675125211398129</v>
      </c>
      <c r="M91" s="404">
        <v>0.73324087407727234</v>
      </c>
      <c r="N91" s="404">
        <v>2.4481215835790762</v>
      </c>
      <c r="O91" s="404">
        <v>2.9059201257906091</v>
      </c>
      <c r="P91" s="404">
        <v>6.6135462764164767</v>
      </c>
      <c r="Q91" s="404">
        <v>8.3034027374710835</v>
      </c>
      <c r="R91" s="404">
        <v>2.2375060607173181</v>
      </c>
      <c r="S91" s="403">
        <v>31.446652495526827</v>
      </c>
      <c r="T91" s="249" t="s">
        <v>55</v>
      </c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4"/>
      <c r="BN91" s="224"/>
      <c r="BO91" s="224"/>
      <c r="BP91" s="224"/>
      <c r="BQ91" s="224"/>
      <c r="BR91" s="224"/>
      <c r="BS91" s="224"/>
      <c r="BT91" s="224"/>
      <c r="BU91" s="224"/>
      <c r="BV91" s="224"/>
      <c r="BW91" s="224"/>
    </row>
    <row r="92" spans="1:75" ht="20.100000000000001" customHeight="1" x14ac:dyDescent="0.2">
      <c r="A92" s="9" t="s">
        <v>222</v>
      </c>
      <c r="B92" s="408" t="s">
        <v>969</v>
      </c>
      <c r="C92" s="95">
        <v>60.0760483796399</v>
      </c>
      <c r="D92" s="407">
        <v>1.2699369407166727</v>
      </c>
      <c r="E92" s="407">
        <v>0</v>
      </c>
      <c r="F92" s="407">
        <v>3.2227129265513956</v>
      </c>
      <c r="G92" s="407">
        <v>21.253735953173166</v>
      </c>
      <c r="H92" s="407">
        <v>2.1642557260148716</v>
      </c>
      <c r="I92" s="407">
        <v>3.7556962020093199</v>
      </c>
      <c r="J92" s="407">
        <v>5.441898596731197</v>
      </c>
      <c r="K92" s="407">
        <v>0.89191819121026505</v>
      </c>
      <c r="L92" s="407">
        <v>3.8282216555148665</v>
      </c>
      <c r="M92" s="407">
        <v>0.55556983290745487</v>
      </c>
      <c r="N92" s="407">
        <v>0.95444299768500818</v>
      </c>
      <c r="O92" s="407">
        <v>3.47140029641404</v>
      </c>
      <c r="P92" s="407">
        <v>5.5147102136666568</v>
      </c>
      <c r="Q92" s="407">
        <v>6.6035132044365312</v>
      </c>
      <c r="R92" s="407">
        <v>1.148035642608451</v>
      </c>
      <c r="S92" s="406">
        <v>39.923951620360093</v>
      </c>
      <c r="T92" s="415" t="s">
        <v>971</v>
      </c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</row>
    <row r="93" spans="1:75" ht="9.9499999999999993" customHeight="1" x14ac:dyDescent="0.2">
      <c r="A93" s="14" t="s">
        <v>56</v>
      </c>
      <c r="B93" s="374" t="s">
        <v>969</v>
      </c>
      <c r="C93" s="405">
        <v>55.05230498471547</v>
      </c>
      <c r="D93" s="404">
        <v>0.89921119532514282</v>
      </c>
      <c r="E93" s="404">
        <v>0</v>
      </c>
      <c r="F93" s="404">
        <v>0.40455142181246173</v>
      </c>
      <c r="G93" s="404">
        <v>20.746122313208897</v>
      </c>
      <c r="H93" s="404">
        <v>1.9402570360297904</v>
      </c>
      <c r="I93" s="404">
        <v>4.4519938287350849</v>
      </c>
      <c r="J93" s="404">
        <v>5.3678623794206572</v>
      </c>
      <c r="K93" s="404">
        <v>0.7138223439154805</v>
      </c>
      <c r="L93" s="404">
        <v>3.483012257705266</v>
      </c>
      <c r="M93" s="404">
        <v>0.67150357438348252</v>
      </c>
      <c r="N93" s="404">
        <v>0.98416672803836158</v>
      </c>
      <c r="O93" s="404">
        <v>2.9247224286951519</v>
      </c>
      <c r="P93" s="404">
        <v>4.439585142882625</v>
      </c>
      <c r="Q93" s="404">
        <v>6.8105203830058665</v>
      </c>
      <c r="R93" s="404">
        <v>1.2149739515572004</v>
      </c>
      <c r="S93" s="403">
        <v>44.94769501528453</v>
      </c>
      <c r="T93" s="249" t="s">
        <v>56</v>
      </c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</row>
    <row r="94" spans="1:75" ht="9.9499999999999993" customHeight="1" x14ac:dyDescent="0.2">
      <c r="A94" s="14" t="s">
        <v>57</v>
      </c>
      <c r="B94" s="374" t="s">
        <v>969</v>
      </c>
      <c r="C94" s="405">
        <v>87.341652540890749</v>
      </c>
      <c r="D94" s="404">
        <v>0.77403884890546748</v>
      </c>
      <c r="E94" s="404">
        <v>0</v>
      </c>
      <c r="F94" s="404">
        <v>31.334329008235461</v>
      </c>
      <c r="G94" s="404">
        <v>25.344375259146801</v>
      </c>
      <c r="H94" s="404">
        <v>0</v>
      </c>
      <c r="I94" s="404">
        <v>0.18025004488845806</v>
      </c>
      <c r="J94" s="404">
        <v>3.7273911129219601</v>
      </c>
      <c r="K94" s="404">
        <v>3.2793646267122403E-2</v>
      </c>
      <c r="L94" s="404">
        <v>5.9665195206408024</v>
      </c>
      <c r="M94" s="404">
        <v>0.13117458506848961</v>
      </c>
      <c r="N94" s="404">
        <v>0.36785146093667392</v>
      </c>
      <c r="O94" s="404">
        <v>4.4927295385957695</v>
      </c>
      <c r="P94" s="404">
        <v>6.642522459487048</v>
      </c>
      <c r="Q94" s="404">
        <v>5.8536658586813495</v>
      </c>
      <c r="R94" s="404">
        <v>2.4940111971153485</v>
      </c>
      <c r="S94" s="403">
        <v>12.658347459109248</v>
      </c>
      <c r="T94" s="249" t="s">
        <v>57</v>
      </c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</row>
    <row r="95" spans="1:75" ht="9.9499999999999993" customHeight="1" x14ac:dyDescent="0.2">
      <c r="A95" s="14" t="s">
        <v>58</v>
      </c>
      <c r="B95" s="374" t="s">
        <v>969</v>
      </c>
      <c r="C95" s="405">
        <v>55.915223182692252</v>
      </c>
      <c r="D95" s="404">
        <v>2.7634961851090449</v>
      </c>
      <c r="E95" s="404">
        <v>0</v>
      </c>
      <c r="F95" s="404">
        <v>10.424191221049687</v>
      </c>
      <c r="G95" s="404">
        <v>14.906044309951428</v>
      </c>
      <c r="H95" s="404">
        <v>2.0072172780028255</v>
      </c>
      <c r="I95" s="404">
        <v>0.29987879412840857</v>
      </c>
      <c r="J95" s="404">
        <v>4.4772709399398201</v>
      </c>
      <c r="K95" s="404">
        <v>0</v>
      </c>
      <c r="L95" s="404">
        <v>2.3924484312420708</v>
      </c>
      <c r="M95" s="404">
        <v>8.3061284629877996E-2</v>
      </c>
      <c r="N95" s="404">
        <v>0.35286480884814209</v>
      </c>
      <c r="O95" s="404">
        <v>4.6306666181156979</v>
      </c>
      <c r="P95" s="404">
        <v>7.6046896925957537</v>
      </c>
      <c r="Q95" s="404">
        <v>5.4220398965804977</v>
      </c>
      <c r="R95" s="404">
        <v>0.5513537224990015</v>
      </c>
      <c r="S95" s="403">
        <v>44.084776817307748</v>
      </c>
      <c r="T95" s="249" t="s">
        <v>58</v>
      </c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</row>
    <row r="96" spans="1:75" ht="9.9499999999999993" customHeight="1" x14ac:dyDescent="0.2">
      <c r="A96" s="14" t="s">
        <v>59</v>
      </c>
      <c r="B96" s="374" t="s">
        <v>969</v>
      </c>
      <c r="C96" s="405">
        <v>66.872393722409058</v>
      </c>
      <c r="D96" s="404">
        <v>1.1026471636084574</v>
      </c>
      <c r="E96" s="404">
        <v>0</v>
      </c>
      <c r="F96" s="404">
        <v>0.71307205422265818</v>
      </c>
      <c r="G96" s="404">
        <v>25.68598462362257</v>
      </c>
      <c r="H96" s="404">
        <v>3.2913534508430415</v>
      </c>
      <c r="I96" s="404">
        <v>2.998643294874769</v>
      </c>
      <c r="J96" s="404">
        <v>4.5325740523689744</v>
      </c>
      <c r="K96" s="404">
        <v>5.2715173155778796</v>
      </c>
      <c r="L96" s="404">
        <v>1.8493213734570566</v>
      </c>
      <c r="M96" s="404">
        <v>0.40433693162352607</v>
      </c>
      <c r="N96" s="404">
        <v>0.64183992524725519</v>
      </c>
      <c r="O96" s="404">
        <v>5.217999373287749</v>
      </c>
      <c r="P96" s="404">
        <v>8.3487989972603991</v>
      </c>
      <c r="Q96" s="404">
        <v>6.4219653836985344</v>
      </c>
      <c r="R96" s="404">
        <v>0.39233978271618758</v>
      </c>
      <c r="S96" s="403">
        <v>33.127606277590942</v>
      </c>
      <c r="T96" s="249" t="s">
        <v>59</v>
      </c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</row>
    <row r="97" spans="1:75" ht="9.9499999999999993" customHeight="1" x14ac:dyDescent="0.2">
      <c r="A97" s="14" t="s">
        <v>60</v>
      </c>
      <c r="B97" s="374" t="s">
        <v>969</v>
      </c>
      <c r="C97" s="405">
        <v>70.097879308066055</v>
      </c>
      <c r="D97" s="404">
        <v>5.5111065053863202</v>
      </c>
      <c r="E97" s="404">
        <v>0</v>
      </c>
      <c r="F97" s="404">
        <v>0</v>
      </c>
      <c r="G97" s="404">
        <v>32.161130510816172</v>
      </c>
      <c r="H97" s="404">
        <v>4.3379599231930737</v>
      </c>
      <c r="I97" s="404">
        <v>1.3060679088506011</v>
      </c>
      <c r="J97" s="404">
        <v>3.4509514083195301</v>
      </c>
      <c r="K97" s="404">
        <v>7.3535491403325007E-2</v>
      </c>
      <c r="L97" s="404">
        <v>1.7550524880094116</v>
      </c>
      <c r="M97" s="404">
        <v>0.56294136407849049</v>
      </c>
      <c r="N97" s="404">
        <v>1.2252253218178912</v>
      </c>
      <c r="O97" s="404">
        <v>5.6956420365588452</v>
      </c>
      <c r="P97" s="404">
        <v>7.5169229203421963</v>
      </c>
      <c r="Q97" s="404">
        <v>5.4380355490924703</v>
      </c>
      <c r="R97" s="404">
        <v>1.0633078801977334</v>
      </c>
      <c r="S97" s="403">
        <v>29.902120691933938</v>
      </c>
      <c r="T97" s="249" t="s">
        <v>60</v>
      </c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</row>
    <row r="98" spans="1:75" ht="9.9499999999999993" customHeight="1" x14ac:dyDescent="0.2">
      <c r="A98" s="14" t="s">
        <v>61</v>
      </c>
      <c r="B98" s="374" t="s">
        <v>969</v>
      </c>
      <c r="C98" s="405">
        <v>75.558859851562801</v>
      </c>
      <c r="D98" s="404">
        <v>2.2145076147447456</v>
      </c>
      <c r="E98" s="404">
        <v>0</v>
      </c>
      <c r="F98" s="404">
        <v>1.8438026544431434</v>
      </c>
      <c r="G98" s="404">
        <v>19.613979244704229</v>
      </c>
      <c r="H98" s="404">
        <v>4.5170393015816384</v>
      </c>
      <c r="I98" s="404">
        <v>4.4331751795200258</v>
      </c>
      <c r="J98" s="404">
        <v>9.4212500856449477</v>
      </c>
      <c r="K98" s="404">
        <v>1.8225319989309783</v>
      </c>
      <c r="L98" s="404">
        <v>7.813026019612983</v>
      </c>
      <c r="M98" s="404">
        <v>0.30022617714439892</v>
      </c>
      <c r="N98" s="404">
        <v>1.6311918187690753</v>
      </c>
      <c r="O98" s="404">
        <v>4.7353856122321103</v>
      </c>
      <c r="P98" s="404">
        <v>10.142372398043284</v>
      </c>
      <c r="Q98" s="404">
        <v>6.8035572106448701</v>
      </c>
      <c r="R98" s="404">
        <v>0.26681453554636569</v>
      </c>
      <c r="S98" s="403">
        <v>24.441140148437203</v>
      </c>
      <c r="T98" s="249" t="s">
        <v>61</v>
      </c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</row>
    <row r="99" spans="1:75" ht="20.100000000000001" customHeight="1" x14ac:dyDescent="0.2">
      <c r="A99" s="9" t="s">
        <v>223</v>
      </c>
      <c r="B99" s="408" t="s">
        <v>969</v>
      </c>
      <c r="C99" s="95">
        <v>68.950190403419739</v>
      </c>
      <c r="D99" s="407">
        <v>1.4173524209088664</v>
      </c>
      <c r="E99" s="407">
        <v>0</v>
      </c>
      <c r="F99" s="407">
        <v>6.0324826536867736E-2</v>
      </c>
      <c r="G99" s="407">
        <v>30.883748256884509</v>
      </c>
      <c r="H99" s="407">
        <v>1.5729067674533703</v>
      </c>
      <c r="I99" s="407">
        <v>3.6745100266528259</v>
      </c>
      <c r="J99" s="407">
        <v>6.7775980914601464</v>
      </c>
      <c r="K99" s="407">
        <v>0.92270780891957982</v>
      </c>
      <c r="L99" s="407">
        <v>3.045951135957655</v>
      </c>
      <c r="M99" s="407">
        <v>0.52461013576892246</v>
      </c>
      <c r="N99" s="407">
        <v>1.0051232185564891</v>
      </c>
      <c r="O99" s="407">
        <v>2.4099390503142479</v>
      </c>
      <c r="P99" s="407">
        <v>5.9649505987008995</v>
      </c>
      <c r="Q99" s="407">
        <v>8.9036361270266866</v>
      </c>
      <c r="R99" s="407">
        <v>1.7868319382786657</v>
      </c>
      <c r="S99" s="406">
        <v>31.049809596580268</v>
      </c>
      <c r="T99" s="415" t="s">
        <v>970</v>
      </c>
      <c r="U99" s="224"/>
      <c r="V99" s="224"/>
      <c r="W99" s="224"/>
      <c r="X99" s="224"/>
      <c r="Y99" s="224"/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224"/>
      <c r="BN99" s="224"/>
      <c r="BO99" s="224"/>
      <c r="BP99" s="224"/>
      <c r="BQ99" s="224"/>
      <c r="BR99" s="224"/>
      <c r="BS99" s="224"/>
      <c r="BT99" s="224"/>
      <c r="BU99" s="224"/>
      <c r="BV99" s="224"/>
      <c r="BW99" s="224"/>
    </row>
    <row r="100" spans="1:75" ht="9.9499999999999993" customHeight="1" x14ac:dyDescent="0.2">
      <c r="A100" s="14" t="s">
        <v>62</v>
      </c>
      <c r="B100" s="374" t="s">
        <v>969</v>
      </c>
      <c r="C100" s="405">
        <v>65.595877737089154</v>
      </c>
      <c r="D100" s="404">
        <v>2.9815664459168789</v>
      </c>
      <c r="E100" s="404">
        <v>0</v>
      </c>
      <c r="F100" s="404">
        <v>0.33402134692500612</v>
      </c>
      <c r="G100" s="404">
        <v>12.949181594247991</v>
      </c>
      <c r="H100" s="404">
        <v>1.2087903734842216</v>
      </c>
      <c r="I100" s="404">
        <v>13.153621434957838</v>
      </c>
      <c r="J100" s="404">
        <v>11.670400160116776</v>
      </c>
      <c r="K100" s="404">
        <v>2.1720665206349188</v>
      </c>
      <c r="L100" s="404">
        <v>4.4184446921420379</v>
      </c>
      <c r="M100" s="404">
        <v>0.43731617782679694</v>
      </c>
      <c r="N100" s="404">
        <v>0.35785160683025929</v>
      </c>
      <c r="O100" s="404">
        <v>2.5915130796491268</v>
      </c>
      <c r="P100" s="404">
        <v>7.5247709273949246</v>
      </c>
      <c r="Q100" s="404">
        <v>4.903740288559125</v>
      </c>
      <c r="R100" s="404">
        <v>0.89259308840326412</v>
      </c>
      <c r="S100" s="403">
        <v>34.404122262910839</v>
      </c>
      <c r="T100" s="249" t="s">
        <v>62</v>
      </c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</row>
    <row r="101" spans="1:75" ht="9.9499999999999993" customHeight="1" x14ac:dyDescent="0.2">
      <c r="A101" s="14" t="s">
        <v>63</v>
      </c>
      <c r="B101" s="374" t="s">
        <v>969</v>
      </c>
      <c r="C101" s="405">
        <v>70.249362814518008</v>
      </c>
      <c r="D101" s="404">
        <v>0.82152695119255492</v>
      </c>
      <c r="E101" s="404">
        <v>0</v>
      </c>
      <c r="F101" s="404">
        <v>1.0594727706762733E-2</v>
      </c>
      <c r="G101" s="404">
        <v>36.516341689663619</v>
      </c>
      <c r="H101" s="404">
        <v>1.4408655289052996</v>
      </c>
      <c r="I101" s="404">
        <v>2.1001902174336751</v>
      </c>
      <c r="J101" s="404">
        <v>5.9571424950169547</v>
      </c>
      <c r="K101" s="404">
        <v>0.57747239069057055</v>
      </c>
      <c r="L101" s="404">
        <v>2.9326105496930004</v>
      </c>
      <c r="M101" s="404">
        <v>0.66422878992088286</v>
      </c>
      <c r="N101" s="404">
        <v>1.0414332548470835</v>
      </c>
      <c r="O101" s="404">
        <v>2.2447526797839066</v>
      </c>
      <c r="P101" s="404">
        <v>5.2931209758823972</v>
      </c>
      <c r="Q101" s="404">
        <v>8.6593701681141546</v>
      </c>
      <c r="R101" s="404">
        <v>1.9897123956671334</v>
      </c>
      <c r="S101" s="403">
        <v>29.750637185482002</v>
      </c>
      <c r="T101" s="249" t="s">
        <v>63</v>
      </c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</row>
    <row r="102" spans="1:75" ht="9.9499999999999993" customHeight="1" x14ac:dyDescent="0.2">
      <c r="A102" s="14" t="s">
        <v>64</v>
      </c>
      <c r="B102" s="374" t="s">
        <v>969</v>
      </c>
      <c r="C102" s="405">
        <v>67.801730091735507</v>
      </c>
      <c r="D102" s="404">
        <v>1.9254966520912897</v>
      </c>
      <c r="E102" s="404">
        <v>0</v>
      </c>
      <c r="F102" s="404">
        <v>0</v>
      </c>
      <c r="G102" s="404">
        <v>28.339020796420183</v>
      </c>
      <c r="H102" s="404">
        <v>2.1956544269281264</v>
      </c>
      <c r="I102" s="404">
        <v>1.1801084174647871</v>
      </c>
      <c r="J102" s="404">
        <v>5.5115408979397502</v>
      </c>
      <c r="K102" s="404">
        <v>0.97094494205187831</v>
      </c>
      <c r="L102" s="404">
        <v>2.3710920359287209</v>
      </c>
      <c r="M102" s="404">
        <v>0.2051142139805468</v>
      </c>
      <c r="N102" s="404">
        <v>1.3703070003277069</v>
      </c>
      <c r="O102" s="404">
        <v>2.7317483952863735</v>
      </c>
      <c r="P102" s="404">
        <v>6.6842789735580981</v>
      </c>
      <c r="Q102" s="404">
        <v>12.443070416807725</v>
      </c>
      <c r="R102" s="404">
        <v>1.8733529229503272</v>
      </c>
      <c r="S102" s="403">
        <v>32.198269908264479</v>
      </c>
      <c r="T102" s="249" t="s">
        <v>64</v>
      </c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</row>
    <row r="103" spans="1:75" ht="9.9499999999999993" customHeight="1" x14ac:dyDescent="0.2">
      <c r="A103" s="127"/>
      <c r="T103" s="414"/>
      <c r="U103" s="399"/>
      <c r="V103" s="399"/>
      <c r="W103" s="399"/>
      <c r="X103" s="399"/>
      <c r="Y103" s="399"/>
      <c r="Z103" s="399"/>
      <c r="AA103" s="399"/>
      <c r="AB103" s="399"/>
      <c r="AC103" s="399"/>
      <c r="AD103" s="399"/>
      <c r="AE103" s="399"/>
      <c r="AF103" s="399"/>
      <c r="AG103" s="399"/>
      <c r="AH103" s="399"/>
      <c r="AI103" s="399"/>
      <c r="AJ103" s="399"/>
      <c r="AK103" s="399"/>
      <c r="AL103" s="399"/>
      <c r="AM103" s="399"/>
      <c r="AN103" s="399"/>
      <c r="AO103" s="399"/>
      <c r="AP103" s="399"/>
      <c r="AQ103" s="399"/>
      <c r="AR103" s="399"/>
      <c r="AS103" s="399"/>
      <c r="AT103" s="399"/>
      <c r="AU103" s="399"/>
      <c r="AV103" s="399"/>
      <c r="AW103" s="399"/>
      <c r="AX103" s="399"/>
      <c r="AY103" s="399"/>
      <c r="AZ103" s="399"/>
      <c r="BA103" s="399"/>
      <c r="BB103" s="399"/>
      <c r="BC103" s="399"/>
      <c r="BD103" s="399"/>
      <c r="BE103" s="399"/>
      <c r="BF103" s="399"/>
      <c r="BG103" s="399"/>
      <c r="BH103" s="399"/>
      <c r="BI103" s="399"/>
      <c r="BJ103" s="399"/>
      <c r="BK103" s="399"/>
      <c r="BL103" s="399"/>
      <c r="BM103" s="399"/>
      <c r="BN103" s="399"/>
      <c r="BO103" s="399"/>
      <c r="BP103" s="399"/>
      <c r="BQ103" s="399"/>
      <c r="BR103" s="399"/>
      <c r="BS103" s="399"/>
      <c r="BT103" s="399"/>
      <c r="BU103" s="399"/>
      <c r="BV103" s="399"/>
      <c r="BW103" s="399"/>
    </row>
    <row r="104" spans="1:75" s="28" customFormat="1" ht="12" customHeight="1" x14ac:dyDescent="0.15">
      <c r="A104" s="26" t="s">
        <v>968</v>
      </c>
      <c r="T104" s="389"/>
    </row>
    <row r="105" spans="1:75" s="28" customFormat="1" ht="12" customHeight="1" x14ac:dyDescent="0.15">
      <c r="A105" s="26" t="s">
        <v>967</v>
      </c>
      <c r="T105" s="389"/>
    </row>
    <row r="106" spans="1:75" s="28" customFormat="1" ht="12" customHeight="1" x14ac:dyDescent="0.15">
      <c r="A106" s="124" t="s">
        <v>931</v>
      </c>
      <c r="T106" s="389"/>
    </row>
    <row r="107" spans="1:75" ht="20.100000000000001" customHeight="1" x14ac:dyDescent="0.2">
      <c r="A107" s="9" t="s">
        <v>224</v>
      </c>
      <c r="B107" s="408" t="s">
        <v>969</v>
      </c>
      <c r="C107" s="95">
        <v>66.084114895370178</v>
      </c>
      <c r="D107" s="407">
        <v>3.183677934090233</v>
      </c>
      <c r="E107" s="407">
        <v>2.6883372389282748E-2</v>
      </c>
      <c r="F107" s="407">
        <v>9.5327981117386393</v>
      </c>
      <c r="G107" s="407">
        <v>12.228142435637194</v>
      </c>
      <c r="H107" s="407">
        <v>3.7726559039152208</v>
      </c>
      <c r="I107" s="407">
        <v>2.5900397778795745</v>
      </c>
      <c r="J107" s="407">
        <v>8.3160525031897308</v>
      </c>
      <c r="K107" s="407">
        <v>1.4662974233022743</v>
      </c>
      <c r="L107" s="407">
        <v>3.1967813601521531</v>
      </c>
      <c r="M107" s="407">
        <v>0.44747642456425446</v>
      </c>
      <c r="N107" s="407">
        <v>0.66038388398446402</v>
      </c>
      <c r="O107" s="407">
        <v>3.5052624219783342</v>
      </c>
      <c r="P107" s="407">
        <v>6.280656254643616</v>
      </c>
      <c r="Q107" s="407">
        <v>8.5790337126851242</v>
      </c>
      <c r="R107" s="407">
        <v>2.2979733752200673</v>
      </c>
      <c r="S107" s="406">
        <v>33.915885104629851</v>
      </c>
      <c r="T107" s="254" t="s">
        <v>224</v>
      </c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/>
      <c r="BR107"/>
      <c r="BS107"/>
      <c r="BT107"/>
      <c r="BU107"/>
      <c r="BV107"/>
      <c r="BW107"/>
    </row>
    <row r="108" spans="1:75" ht="9.9499999999999993" customHeight="1" x14ac:dyDescent="0.2">
      <c r="A108" s="14" t="s">
        <v>65</v>
      </c>
      <c r="B108" s="374" t="s">
        <v>969</v>
      </c>
      <c r="C108" s="405">
        <v>68.224977336554048</v>
      </c>
      <c r="D108" s="404">
        <v>8.5041705631777287</v>
      </c>
      <c r="E108" s="404">
        <v>0</v>
      </c>
      <c r="F108" s="404">
        <v>0</v>
      </c>
      <c r="G108" s="404">
        <v>16.821577216087352</v>
      </c>
      <c r="H108" s="404">
        <v>0.96229626479242736</v>
      </c>
      <c r="I108" s="404">
        <v>3.9772662385144613</v>
      </c>
      <c r="J108" s="404">
        <v>8.2583189412566451</v>
      </c>
      <c r="K108" s="404">
        <v>2.2424695507242167</v>
      </c>
      <c r="L108" s="404">
        <v>3.160308635081476</v>
      </c>
      <c r="M108" s="404">
        <v>0.78908293712979038</v>
      </c>
      <c r="N108" s="404">
        <v>0.45313847251647582</v>
      </c>
      <c r="O108" s="404">
        <v>5.3503672322458966</v>
      </c>
      <c r="P108" s="404">
        <v>9.7490553839878675</v>
      </c>
      <c r="Q108" s="404">
        <v>7.3733128251676936</v>
      </c>
      <c r="R108" s="404">
        <v>0.58361307587201461</v>
      </c>
      <c r="S108" s="403">
        <v>31.775022663445952</v>
      </c>
      <c r="T108" s="249" t="s">
        <v>65</v>
      </c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224"/>
      <c r="BR108" s="224"/>
      <c r="BS108" s="224"/>
      <c r="BT108" s="224"/>
      <c r="BU108" s="224"/>
      <c r="BV108" s="224"/>
      <c r="BW108" s="224"/>
    </row>
    <row r="109" spans="1:75" ht="9.9499999999999993" customHeight="1" x14ac:dyDescent="0.2">
      <c r="A109" s="14" t="s">
        <v>66</v>
      </c>
      <c r="B109" s="374" t="s">
        <v>969</v>
      </c>
      <c r="C109" s="405">
        <v>79.204479134403812</v>
      </c>
      <c r="D109" s="404">
        <v>10.351081455766137</v>
      </c>
      <c r="E109" s="404">
        <v>0</v>
      </c>
      <c r="F109" s="404">
        <v>8.8993932088577612</v>
      </c>
      <c r="G109" s="404">
        <v>15.821001936898259</v>
      </c>
      <c r="H109" s="404">
        <v>4.7675320761738007</v>
      </c>
      <c r="I109" s="404">
        <v>0</v>
      </c>
      <c r="J109" s="404">
        <v>11.194927143969748</v>
      </c>
      <c r="K109" s="404">
        <v>2.7293136646370164</v>
      </c>
      <c r="L109" s="404">
        <v>2.8151141783121489</v>
      </c>
      <c r="M109" s="404">
        <v>9.0810134784262864E-2</v>
      </c>
      <c r="N109" s="404">
        <v>0.38327902357357302</v>
      </c>
      <c r="O109" s="404">
        <v>4.4951016718210122</v>
      </c>
      <c r="P109" s="404">
        <v>9.514707190501122</v>
      </c>
      <c r="Q109" s="404">
        <v>7.5015368845099895</v>
      </c>
      <c r="R109" s="404">
        <v>0.64068056459897049</v>
      </c>
      <c r="S109" s="403">
        <v>20.795520865596195</v>
      </c>
      <c r="T109" s="249" t="s">
        <v>66</v>
      </c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</row>
    <row r="110" spans="1:75" ht="9.9499999999999993" customHeight="1" x14ac:dyDescent="0.2">
      <c r="A110" s="14" t="s">
        <v>67</v>
      </c>
      <c r="B110" s="374" t="s">
        <v>969</v>
      </c>
      <c r="C110" s="405">
        <v>51.769473376452446</v>
      </c>
      <c r="D110" s="404">
        <v>4.4248293572396129</v>
      </c>
      <c r="E110" s="404">
        <v>0</v>
      </c>
      <c r="F110" s="404">
        <v>0</v>
      </c>
      <c r="G110" s="404">
        <v>10.7530027577452</v>
      </c>
      <c r="H110" s="404">
        <v>0.69334090384255243</v>
      </c>
      <c r="I110" s="404">
        <v>0.91479103153669061</v>
      </c>
      <c r="J110" s="404">
        <v>5.6133586148470931</v>
      </c>
      <c r="K110" s="404">
        <v>0.65000709735239304</v>
      </c>
      <c r="L110" s="404">
        <v>2.8695934188372103</v>
      </c>
      <c r="M110" s="404">
        <v>0</v>
      </c>
      <c r="N110" s="404">
        <v>0.72202747530259559</v>
      </c>
      <c r="O110" s="404">
        <v>5.8500638761715367</v>
      </c>
      <c r="P110" s="404">
        <v>10.920119235520202</v>
      </c>
      <c r="Q110" s="404">
        <v>7.7181986504917361</v>
      </c>
      <c r="R110" s="404">
        <v>0.64014095756561695</v>
      </c>
      <c r="S110" s="403">
        <v>48.230526623547561</v>
      </c>
      <c r="T110" s="249" t="s">
        <v>67</v>
      </c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</row>
    <row r="111" spans="1:75" ht="9.9499999999999993" customHeight="1" x14ac:dyDescent="0.2">
      <c r="A111" s="14" t="s">
        <v>68</v>
      </c>
      <c r="B111" s="374" t="s">
        <v>969</v>
      </c>
      <c r="C111" s="405">
        <v>75.089321476690813</v>
      </c>
      <c r="D111" s="404">
        <v>7.6833238442660674</v>
      </c>
      <c r="E111" s="404">
        <v>0.47831277735442757</v>
      </c>
      <c r="F111" s="404">
        <v>19.055965378847816</v>
      </c>
      <c r="G111" s="404">
        <v>10.153316978922222</v>
      </c>
      <c r="H111" s="404">
        <v>3.4340144405013788</v>
      </c>
      <c r="I111" s="404">
        <v>0.26885683845783437</v>
      </c>
      <c r="J111" s="404">
        <v>7.2447913234464174</v>
      </c>
      <c r="K111" s="404">
        <v>0.40959513519969415</v>
      </c>
      <c r="L111" s="404">
        <v>2.8710612535339401</v>
      </c>
      <c r="M111" s="404">
        <v>0</v>
      </c>
      <c r="N111" s="404">
        <v>1.0006959815155054</v>
      </c>
      <c r="O111" s="404">
        <v>5.8547131444613685</v>
      </c>
      <c r="P111" s="404">
        <v>7.4340876488346943</v>
      </c>
      <c r="Q111" s="404">
        <v>8.1032228798987322</v>
      </c>
      <c r="R111" s="404">
        <v>1.0973638514507147</v>
      </c>
      <c r="S111" s="403">
        <v>24.910678523309183</v>
      </c>
      <c r="T111" s="249" t="s">
        <v>68</v>
      </c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</row>
    <row r="112" spans="1:75" ht="9.9499999999999993" customHeight="1" x14ac:dyDescent="0.2">
      <c r="A112" s="14" t="s">
        <v>69</v>
      </c>
      <c r="B112" s="374" t="s">
        <v>969</v>
      </c>
      <c r="C112" s="405">
        <v>62.431655405423093</v>
      </c>
      <c r="D112" s="404">
        <v>4.0515468921951943</v>
      </c>
      <c r="E112" s="404">
        <v>0</v>
      </c>
      <c r="F112" s="404">
        <v>0</v>
      </c>
      <c r="G112" s="404">
        <v>23.875038730749402</v>
      </c>
      <c r="H112" s="404">
        <v>1.2380129829783277</v>
      </c>
      <c r="I112" s="404">
        <v>0.92716459141631324</v>
      </c>
      <c r="J112" s="404">
        <v>5.9683772269341544</v>
      </c>
      <c r="K112" s="404">
        <v>1.0850646691051298</v>
      </c>
      <c r="L112" s="404">
        <v>2.9192651820846982</v>
      </c>
      <c r="M112" s="404">
        <v>0</v>
      </c>
      <c r="N112" s="404">
        <v>0.46684773663072632</v>
      </c>
      <c r="O112" s="404">
        <v>4.203130497765927</v>
      </c>
      <c r="P112" s="404">
        <v>8.1481174331084638</v>
      </c>
      <c r="Q112" s="404">
        <v>5.7807665663516268</v>
      </c>
      <c r="R112" s="404">
        <v>3.7683228961031281</v>
      </c>
      <c r="S112" s="403">
        <v>37.568344594576907</v>
      </c>
      <c r="T112" s="249" t="s">
        <v>69</v>
      </c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</row>
    <row r="113" spans="1:75" ht="9.9499999999999993" customHeight="1" x14ac:dyDescent="0.2">
      <c r="A113" s="14" t="s">
        <v>70</v>
      </c>
      <c r="B113" s="374" t="s">
        <v>969</v>
      </c>
      <c r="C113" s="405">
        <v>49.805703039112757</v>
      </c>
      <c r="D113" s="404">
        <v>3.7304096243695311</v>
      </c>
      <c r="E113" s="404">
        <v>0</v>
      </c>
      <c r="F113" s="404">
        <v>0</v>
      </c>
      <c r="G113" s="404">
        <v>0.84786379583287452</v>
      </c>
      <c r="H113" s="404">
        <v>1.3970579671022294</v>
      </c>
      <c r="I113" s="404">
        <v>9.9789854793016386E-2</v>
      </c>
      <c r="J113" s="404">
        <v>12.658101929266852</v>
      </c>
      <c r="K113" s="404">
        <v>0</v>
      </c>
      <c r="L113" s="404">
        <v>1.6076476672413162</v>
      </c>
      <c r="M113" s="404">
        <v>0</v>
      </c>
      <c r="N113" s="404">
        <v>0</v>
      </c>
      <c r="O113" s="404">
        <v>5.3886521588228851</v>
      </c>
      <c r="P113" s="404">
        <v>14.436149003420448</v>
      </c>
      <c r="Q113" s="404">
        <v>8.7976722377072587</v>
      </c>
      <c r="R113" s="404">
        <v>0.84235880055634738</v>
      </c>
      <c r="S113" s="403">
        <v>50.194296960887243</v>
      </c>
      <c r="T113" s="249" t="s">
        <v>70</v>
      </c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</row>
    <row r="114" spans="1:75" ht="9.9499999999999993" customHeight="1" x14ac:dyDescent="0.2">
      <c r="A114" s="14" t="s">
        <v>71</v>
      </c>
      <c r="B114" s="374" t="s">
        <v>969</v>
      </c>
      <c r="C114" s="405">
        <v>45.768010091427321</v>
      </c>
      <c r="D114" s="404">
        <v>1.8716802867393407</v>
      </c>
      <c r="E114" s="404">
        <v>1.6490992917067102E-2</v>
      </c>
      <c r="F114" s="404">
        <v>0.60952380588885724</v>
      </c>
      <c r="G114" s="404">
        <v>8.2636465954657066</v>
      </c>
      <c r="H114" s="404">
        <v>2.2427350293602824</v>
      </c>
      <c r="I114" s="404">
        <v>0.44789815223988533</v>
      </c>
      <c r="J114" s="404">
        <v>8.7100648416684905</v>
      </c>
      <c r="K114" s="404">
        <v>0.15628815535611726</v>
      </c>
      <c r="L114" s="404">
        <v>1.8952879440468806</v>
      </c>
      <c r="M114" s="404">
        <v>0.16668909526828926</v>
      </c>
      <c r="N114" s="404">
        <v>0.27862252482722999</v>
      </c>
      <c r="O114" s="404">
        <v>2.9772893595340335</v>
      </c>
      <c r="P114" s="404">
        <v>5.8616131919011449</v>
      </c>
      <c r="Q114" s="404">
        <v>11.669497329478517</v>
      </c>
      <c r="R114" s="404">
        <v>0.6006827867354736</v>
      </c>
      <c r="S114" s="403">
        <v>54.231989908572686</v>
      </c>
      <c r="T114" s="249" t="s">
        <v>71</v>
      </c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</row>
    <row r="115" spans="1:75" ht="9.9499999999999993" customHeight="1" x14ac:dyDescent="0.2">
      <c r="A115" s="14" t="s">
        <v>72</v>
      </c>
      <c r="B115" s="374" t="s">
        <v>969</v>
      </c>
      <c r="C115" s="405">
        <v>72.34775578021862</v>
      </c>
      <c r="D115" s="404">
        <v>2.0040833437168679</v>
      </c>
      <c r="E115" s="404">
        <v>4.7629292588787751E-3</v>
      </c>
      <c r="F115" s="404">
        <v>14.831199442870258</v>
      </c>
      <c r="G115" s="404">
        <v>11.694019861017061</v>
      </c>
      <c r="H115" s="404">
        <v>5.1639189336320461</v>
      </c>
      <c r="I115" s="404">
        <v>3.8063647291991445</v>
      </c>
      <c r="J115" s="404">
        <v>8.442849592749015</v>
      </c>
      <c r="K115" s="404">
        <v>1.9407186705447257</v>
      </c>
      <c r="L115" s="404">
        <v>3.7519487332707269</v>
      </c>
      <c r="M115" s="404">
        <v>0.65174688060549968</v>
      </c>
      <c r="N115" s="404">
        <v>0.83667492632063678</v>
      </c>
      <c r="O115" s="404">
        <v>2.8934196122885854</v>
      </c>
      <c r="P115" s="404">
        <v>4.8553994656088175</v>
      </c>
      <c r="Q115" s="404">
        <v>8.3677076512929904</v>
      </c>
      <c r="R115" s="404">
        <v>3.1029410078433548</v>
      </c>
      <c r="S115" s="403">
        <v>27.652244219781391</v>
      </c>
      <c r="T115" s="249" t="s">
        <v>72</v>
      </c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</row>
    <row r="116" spans="1:75" ht="15.95" customHeight="1" x14ac:dyDescent="0.2">
      <c r="A116" s="9" t="s">
        <v>225</v>
      </c>
      <c r="B116" s="408" t="s">
        <v>969</v>
      </c>
      <c r="C116" s="95">
        <v>77.879989807786302</v>
      </c>
      <c r="D116" s="407">
        <v>0.79494161315221668</v>
      </c>
      <c r="E116" s="407">
        <v>7.5106418464070048E-4</v>
      </c>
      <c r="F116" s="407">
        <v>1.5163975509345133</v>
      </c>
      <c r="G116" s="407">
        <v>33.144823703482054</v>
      </c>
      <c r="H116" s="407">
        <v>3.0381556506550447</v>
      </c>
      <c r="I116" s="407">
        <v>2.6788502429504133</v>
      </c>
      <c r="J116" s="407">
        <v>7.0431483954996086</v>
      </c>
      <c r="K116" s="407">
        <v>0.85033570511324397</v>
      </c>
      <c r="L116" s="407">
        <v>5.1242498100407188</v>
      </c>
      <c r="M116" s="407">
        <v>1.1635984572830451</v>
      </c>
      <c r="N116" s="407">
        <v>1.8008507039796191</v>
      </c>
      <c r="O116" s="407">
        <v>3.1731435678320077</v>
      </c>
      <c r="P116" s="407">
        <v>6.8631831736513407</v>
      </c>
      <c r="Q116" s="407">
        <v>9.0253448590658447</v>
      </c>
      <c r="R116" s="407">
        <v>1.6622153099619805</v>
      </c>
      <c r="S116" s="406">
        <v>22.120010192213702</v>
      </c>
      <c r="T116" s="254" t="s">
        <v>225</v>
      </c>
      <c r="U116" s="224"/>
      <c r="V116" s="224"/>
      <c r="W116" s="224"/>
      <c r="X116" s="224"/>
      <c r="Y116" s="224"/>
      <c r="Z116" s="224"/>
      <c r="AA116" s="224"/>
      <c r="AB116" s="224"/>
      <c r="AC116" s="224"/>
      <c r="AD116" s="224"/>
      <c r="AE116" s="224"/>
      <c r="AF116" s="224"/>
      <c r="AG116" s="224"/>
      <c r="AH116" s="224"/>
      <c r="AI116" s="224"/>
      <c r="AJ116" s="224"/>
      <c r="AK116" s="224"/>
      <c r="AL116" s="224"/>
      <c r="AM116" s="224"/>
      <c r="AN116" s="224"/>
      <c r="AO116" s="224"/>
      <c r="AP116" s="224"/>
      <c r="AQ116" s="224"/>
      <c r="AR116" s="224"/>
      <c r="AS116" s="224"/>
      <c r="AT116" s="224"/>
      <c r="AU116" s="224"/>
      <c r="AV116" s="224"/>
      <c r="AW116" s="224"/>
      <c r="AX116" s="224"/>
      <c r="AY116" s="224"/>
      <c r="AZ116" s="224"/>
      <c r="BA116" s="224"/>
      <c r="BB116" s="224"/>
      <c r="BC116" s="224"/>
      <c r="BD116" s="224"/>
      <c r="BE116" s="224"/>
      <c r="BF116" s="224"/>
      <c r="BG116" s="224"/>
      <c r="BH116" s="224"/>
      <c r="BI116" s="224"/>
      <c r="BJ116" s="224"/>
      <c r="BK116" s="224"/>
      <c r="BL116" s="224"/>
      <c r="BM116" s="224"/>
      <c r="BN116" s="224"/>
      <c r="BO116" s="224"/>
      <c r="BP116" s="224"/>
      <c r="BQ116" s="224"/>
      <c r="BR116" s="224"/>
      <c r="BS116" s="224"/>
      <c r="BT116" s="224"/>
      <c r="BU116" s="224"/>
      <c r="BV116" s="224"/>
      <c r="BW116" s="224"/>
    </row>
    <row r="117" spans="1:75" ht="9.9499999999999993" customHeight="1" x14ac:dyDescent="0.2">
      <c r="A117" s="14" t="s">
        <v>73</v>
      </c>
      <c r="B117" s="374" t="s">
        <v>969</v>
      </c>
      <c r="C117" s="405">
        <v>70.571893839220635</v>
      </c>
      <c r="D117" s="404">
        <v>0.4484059672973032</v>
      </c>
      <c r="E117" s="404">
        <v>0</v>
      </c>
      <c r="F117" s="404">
        <v>4.4065320067891909</v>
      </c>
      <c r="G117" s="404">
        <v>36.801547117913188</v>
      </c>
      <c r="H117" s="404">
        <v>2.9012790018334944</v>
      </c>
      <c r="I117" s="404">
        <v>2.1285793988233461</v>
      </c>
      <c r="J117" s="404">
        <v>3.689368397408725</v>
      </c>
      <c r="K117" s="404">
        <v>1.9735105693102253</v>
      </c>
      <c r="L117" s="404">
        <v>1.4572211351876669</v>
      </c>
      <c r="M117" s="404">
        <v>0.31783018495889226</v>
      </c>
      <c r="N117" s="404">
        <v>1.2003929457678653</v>
      </c>
      <c r="O117" s="404">
        <v>1.7918336035433997</v>
      </c>
      <c r="P117" s="404">
        <v>5.1035624199424037</v>
      </c>
      <c r="Q117" s="404">
        <v>7.4986277046895742</v>
      </c>
      <c r="R117" s="404">
        <v>0.85320338575534582</v>
      </c>
      <c r="S117" s="403">
        <v>29.428106160779372</v>
      </c>
      <c r="T117" s="249" t="s">
        <v>73</v>
      </c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</row>
    <row r="118" spans="1:75" ht="9.9499999999999993" customHeight="1" x14ac:dyDescent="0.2">
      <c r="A118" s="14" t="s">
        <v>74</v>
      </c>
      <c r="B118" s="374" t="s">
        <v>969</v>
      </c>
      <c r="C118" s="405">
        <v>75.569808757795315</v>
      </c>
      <c r="D118" s="404">
        <v>1.4256985987043289</v>
      </c>
      <c r="E118" s="404">
        <v>0</v>
      </c>
      <c r="F118" s="404">
        <v>16.53110409072654</v>
      </c>
      <c r="G118" s="404">
        <v>23.956381531272612</v>
      </c>
      <c r="H118" s="404">
        <v>3.117205410726414</v>
      </c>
      <c r="I118" s="404">
        <v>1.274871625641314</v>
      </c>
      <c r="J118" s="404">
        <v>8.1317157309555093</v>
      </c>
      <c r="K118" s="404">
        <v>0</v>
      </c>
      <c r="L118" s="404">
        <v>1.5330205266913914</v>
      </c>
      <c r="M118" s="404">
        <v>0.77326025692438183</v>
      </c>
      <c r="N118" s="404">
        <v>0.15031849610907896</v>
      </c>
      <c r="O118" s="404">
        <v>5.1228492021240291</v>
      </c>
      <c r="P118" s="404">
        <v>7.2761453906628439</v>
      </c>
      <c r="Q118" s="404">
        <v>5.7806197418397343</v>
      </c>
      <c r="R118" s="404">
        <v>0.49661815541713217</v>
      </c>
      <c r="S118" s="403">
        <v>24.430191242204689</v>
      </c>
      <c r="T118" s="249" t="s">
        <v>74</v>
      </c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</row>
    <row r="119" spans="1:75" ht="9.9499999999999993" customHeight="1" x14ac:dyDescent="0.2">
      <c r="A119" s="14" t="s">
        <v>75</v>
      </c>
      <c r="B119" s="374" t="s">
        <v>969</v>
      </c>
      <c r="C119" s="405">
        <v>50.501947662082443</v>
      </c>
      <c r="D119" s="404">
        <v>1.5259724243141992</v>
      </c>
      <c r="E119" s="404">
        <v>0</v>
      </c>
      <c r="F119" s="404">
        <v>0</v>
      </c>
      <c r="G119" s="404">
        <v>14.488155341672201</v>
      </c>
      <c r="H119" s="404">
        <v>2.4177792607356401</v>
      </c>
      <c r="I119" s="404">
        <v>0</v>
      </c>
      <c r="J119" s="404">
        <v>4.2380103282126536</v>
      </c>
      <c r="K119" s="404">
        <v>0</v>
      </c>
      <c r="L119" s="404">
        <v>5.5171856639230672</v>
      </c>
      <c r="M119" s="404">
        <v>0.66422507163067035</v>
      </c>
      <c r="N119" s="404">
        <v>0.22427764257150606</v>
      </c>
      <c r="O119" s="404">
        <v>3.6665223954013006</v>
      </c>
      <c r="P119" s="404">
        <v>10.627601146090726</v>
      </c>
      <c r="Q119" s="404">
        <v>6.721957724902385</v>
      </c>
      <c r="R119" s="404">
        <v>0.41026066262809374</v>
      </c>
      <c r="S119" s="403">
        <v>49.498052337917557</v>
      </c>
      <c r="T119" s="249" t="s">
        <v>75</v>
      </c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</row>
    <row r="120" spans="1:75" ht="9.9499999999999993" customHeight="1" x14ac:dyDescent="0.2">
      <c r="A120" s="14" t="s">
        <v>226</v>
      </c>
      <c r="B120" s="374" t="s">
        <v>969</v>
      </c>
      <c r="C120" s="405">
        <v>82.123729715658186</v>
      </c>
      <c r="D120" s="404">
        <v>0.7927657725888293</v>
      </c>
      <c r="E120" s="404">
        <v>0</v>
      </c>
      <c r="F120" s="404">
        <v>9.7436678036293099E-3</v>
      </c>
      <c r="G120" s="404">
        <v>34.284473170131065</v>
      </c>
      <c r="H120" s="404">
        <v>3.0297034207084668</v>
      </c>
      <c r="I120" s="404">
        <v>3.0627090943884472</v>
      </c>
      <c r="J120" s="404">
        <v>8.1379126784516096</v>
      </c>
      <c r="K120" s="404">
        <v>0.5351945205534524</v>
      </c>
      <c r="L120" s="404">
        <v>5.7427764160778638</v>
      </c>
      <c r="M120" s="404">
        <v>1.4749408660977763</v>
      </c>
      <c r="N120" s="404">
        <v>2.3042943689033808</v>
      </c>
      <c r="O120" s="404">
        <v>3.3214526389989119</v>
      </c>
      <c r="P120" s="404">
        <v>7.0920306371231101</v>
      </c>
      <c r="Q120" s="404">
        <v>10.238229338209685</v>
      </c>
      <c r="R120" s="404">
        <v>2.0975031256219641</v>
      </c>
      <c r="S120" s="403">
        <v>17.87627028434181</v>
      </c>
      <c r="T120" s="249" t="s">
        <v>226</v>
      </c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</row>
    <row r="121" spans="1:75" ht="9.9499999999999993" customHeight="1" x14ac:dyDescent="0.2">
      <c r="A121" s="14" t="s">
        <v>76</v>
      </c>
      <c r="B121" s="374" t="s">
        <v>969</v>
      </c>
      <c r="C121" s="405">
        <v>88.089034249015739</v>
      </c>
      <c r="D121" s="404">
        <v>0.14247566687780217</v>
      </c>
      <c r="E121" s="404">
        <v>0</v>
      </c>
      <c r="F121" s="404">
        <v>1.9661642029136699</v>
      </c>
      <c r="G121" s="404">
        <v>36.070895459978452</v>
      </c>
      <c r="H121" s="404">
        <v>3.1059695379360877</v>
      </c>
      <c r="I121" s="404">
        <v>3.1723915595461669</v>
      </c>
      <c r="J121" s="404">
        <v>5.7365538257492377</v>
      </c>
      <c r="K121" s="404">
        <v>0</v>
      </c>
      <c r="L121" s="404">
        <v>28.089314065333898</v>
      </c>
      <c r="M121" s="404">
        <v>0.59839780088676908</v>
      </c>
      <c r="N121" s="404">
        <v>8.8629318413000854E-2</v>
      </c>
      <c r="O121" s="404">
        <v>1.6242226024069446</v>
      </c>
      <c r="P121" s="404">
        <v>3.4479111384428127</v>
      </c>
      <c r="Q121" s="404">
        <v>3.9258407004560167</v>
      </c>
      <c r="R121" s="404">
        <v>0.12026837007488085</v>
      </c>
      <c r="S121" s="403">
        <v>11.910965750984262</v>
      </c>
      <c r="T121" s="249" t="s">
        <v>76</v>
      </c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</row>
    <row r="122" spans="1:75" ht="9.9499999999999993" customHeight="1" x14ac:dyDescent="0.2">
      <c r="A122" s="14" t="s">
        <v>77</v>
      </c>
      <c r="B122" s="374" t="s">
        <v>969</v>
      </c>
      <c r="C122" s="405">
        <v>61.669328351938738</v>
      </c>
      <c r="D122" s="404">
        <v>1.092423724465746</v>
      </c>
      <c r="E122" s="404">
        <v>0</v>
      </c>
      <c r="F122" s="404">
        <v>0</v>
      </c>
      <c r="G122" s="404">
        <v>23.427304338957089</v>
      </c>
      <c r="H122" s="404">
        <v>4.1342789142747129</v>
      </c>
      <c r="I122" s="404">
        <v>2.9159738281451917</v>
      </c>
      <c r="J122" s="404">
        <v>4.2574675670922071</v>
      </c>
      <c r="K122" s="404">
        <v>0.29530563673390808</v>
      </c>
      <c r="L122" s="404">
        <v>2.0604160074157147</v>
      </c>
      <c r="M122" s="404">
        <v>1.2993448016291957</v>
      </c>
      <c r="N122" s="404">
        <v>0.78062016060230321</v>
      </c>
      <c r="O122" s="404">
        <v>5.3450320248837366</v>
      </c>
      <c r="P122" s="404">
        <v>9.7351044033613618</v>
      </c>
      <c r="Q122" s="404">
        <v>6.089812434990435</v>
      </c>
      <c r="R122" s="404">
        <v>0.23624450938712649</v>
      </c>
      <c r="S122" s="403">
        <v>38.330671648061269</v>
      </c>
      <c r="T122" s="249" t="s">
        <v>77</v>
      </c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</row>
    <row r="123" spans="1:75" ht="9.9499999999999993" customHeight="1" x14ac:dyDescent="0.2">
      <c r="A123" s="14" t="s">
        <v>78</v>
      </c>
      <c r="B123" s="374" t="s">
        <v>969</v>
      </c>
      <c r="C123" s="405">
        <v>66.462261960533326</v>
      </c>
      <c r="D123" s="404">
        <v>1.6401378451038358</v>
      </c>
      <c r="E123" s="404">
        <v>1.6009465084113786E-2</v>
      </c>
      <c r="F123" s="404">
        <v>3.4907986435826688</v>
      </c>
      <c r="G123" s="404">
        <v>21.107056835748189</v>
      </c>
      <c r="H123" s="404">
        <v>3.4316344167640009</v>
      </c>
      <c r="I123" s="404">
        <v>1.4064603354408205</v>
      </c>
      <c r="J123" s="404">
        <v>8.0379185798916168</v>
      </c>
      <c r="K123" s="404">
        <v>2.42869350886291</v>
      </c>
      <c r="L123" s="404">
        <v>3.0294024194799456</v>
      </c>
      <c r="M123" s="404">
        <v>0.90986351500806262</v>
      </c>
      <c r="N123" s="404">
        <v>0.32029043595735257</v>
      </c>
      <c r="O123" s="404">
        <v>4.9600094091042717</v>
      </c>
      <c r="P123" s="404">
        <v>8.7873102222785597</v>
      </c>
      <c r="Q123" s="404">
        <v>5.2611087138157018</v>
      </c>
      <c r="R123" s="404">
        <v>1.6355676144112783</v>
      </c>
      <c r="S123" s="403">
        <v>33.537738039466667</v>
      </c>
      <c r="T123" s="249" t="s">
        <v>78</v>
      </c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</row>
    <row r="124" spans="1:75" ht="15.95" customHeight="1" x14ac:dyDescent="0.2">
      <c r="A124" s="9" t="s">
        <v>227</v>
      </c>
      <c r="B124" s="408" t="s">
        <v>969</v>
      </c>
      <c r="C124" s="95">
        <v>57.328886533049719</v>
      </c>
      <c r="D124" s="407">
        <v>1.6400342389903506</v>
      </c>
      <c r="E124" s="407">
        <v>1.6214135781116908E-2</v>
      </c>
      <c r="F124" s="407">
        <v>2.0284509053503048</v>
      </c>
      <c r="G124" s="407">
        <v>20.888958878937057</v>
      </c>
      <c r="H124" s="407">
        <v>2.2083290628422079</v>
      </c>
      <c r="I124" s="407">
        <v>1.4541310711052655</v>
      </c>
      <c r="J124" s="407">
        <v>6.4573683164862743</v>
      </c>
      <c r="K124" s="407">
        <v>0.71072932763546059</v>
      </c>
      <c r="L124" s="407">
        <v>3.3914483963233031</v>
      </c>
      <c r="M124" s="407">
        <v>0.34656168062661863</v>
      </c>
      <c r="N124" s="407">
        <v>1.0485744304022382</v>
      </c>
      <c r="O124" s="407">
        <v>2.8027856192371177</v>
      </c>
      <c r="P124" s="407">
        <v>5.2137218106688348</v>
      </c>
      <c r="Q124" s="407">
        <v>7.6531833681529919</v>
      </c>
      <c r="R124" s="407">
        <v>1.4683952905105719</v>
      </c>
      <c r="S124" s="406">
        <v>42.671113466950281</v>
      </c>
      <c r="T124" s="254" t="s">
        <v>227</v>
      </c>
      <c r="U124" s="224"/>
      <c r="V124" s="224"/>
      <c r="W124" s="224"/>
      <c r="X124" s="224"/>
      <c r="Y124" s="224"/>
      <c r="Z124" s="224"/>
      <c r="AA124" s="224"/>
      <c r="AB124" s="224"/>
      <c r="AC124" s="224"/>
      <c r="AD124" s="224"/>
      <c r="AE124" s="224"/>
      <c r="AF124" s="224"/>
      <c r="AG124" s="224"/>
      <c r="AH124" s="224"/>
      <c r="AI124" s="224"/>
      <c r="AJ124" s="224"/>
      <c r="AK124" s="224"/>
      <c r="AL124" s="224"/>
      <c r="AM124" s="224"/>
      <c r="AN124" s="224"/>
      <c r="AO124" s="224"/>
      <c r="AP124" s="224"/>
      <c r="AQ124" s="224"/>
      <c r="AR124" s="224"/>
      <c r="AS124" s="224"/>
      <c r="AT124" s="224"/>
      <c r="AU124" s="224"/>
      <c r="AV124" s="224"/>
      <c r="AW124" s="224"/>
      <c r="AX124" s="224"/>
      <c r="AY124" s="224"/>
      <c r="AZ124" s="224"/>
      <c r="BA124" s="224"/>
      <c r="BB124" s="224"/>
      <c r="BC124" s="224"/>
      <c r="BD124" s="224"/>
      <c r="BE124" s="224"/>
      <c r="BF124" s="224"/>
      <c r="BG124" s="224"/>
      <c r="BH124" s="224"/>
      <c r="BI124" s="224"/>
      <c r="BJ124" s="224"/>
      <c r="BK124" s="2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ht="9.9499999999999993" customHeight="1" x14ac:dyDescent="0.2">
      <c r="A125" s="14" t="s">
        <v>79</v>
      </c>
      <c r="B125" s="374" t="s">
        <v>969</v>
      </c>
      <c r="C125" s="405">
        <v>72.780180857216308</v>
      </c>
      <c r="D125" s="404">
        <v>2.8809841665014333</v>
      </c>
      <c r="E125" s="404">
        <v>0</v>
      </c>
      <c r="F125" s="404">
        <v>26.223990659396069</v>
      </c>
      <c r="G125" s="404">
        <v>9.8977217736178975</v>
      </c>
      <c r="H125" s="404">
        <v>3.352776775581725</v>
      </c>
      <c r="I125" s="404">
        <v>0.76748805010231924</v>
      </c>
      <c r="J125" s="404">
        <v>4.437150927586873</v>
      </c>
      <c r="K125" s="404">
        <v>2.9455360174391854</v>
      </c>
      <c r="L125" s="404">
        <v>3.7011677287363285</v>
      </c>
      <c r="M125" s="404">
        <v>0.28058369851232801</v>
      </c>
      <c r="N125" s="404">
        <v>0.54308139087986251</v>
      </c>
      <c r="O125" s="404">
        <v>3.5569522843511248</v>
      </c>
      <c r="P125" s="404">
        <v>6.2493249314984016</v>
      </c>
      <c r="Q125" s="404">
        <v>6.9657553502542058</v>
      </c>
      <c r="R125" s="404">
        <v>0.97766710275856428</v>
      </c>
      <c r="S125" s="403">
        <v>27.219819142783685</v>
      </c>
      <c r="T125" s="249" t="s">
        <v>79</v>
      </c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</row>
    <row r="126" spans="1:75" ht="9.9499999999999993" customHeight="1" x14ac:dyDescent="0.2">
      <c r="A126" s="14" t="s">
        <v>80</v>
      </c>
      <c r="B126" s="374" t="s">
        <v>969</v>
      </c>
      <c r="C126" s="405">
        <v>44.366647411501653</v>
      </c>
      <c r="D126" s="404">
        <v>1.3342335080960146</v>
      </c>
      <c r="E126" s="404">
        <v>1.5397276382257286E-2</v>
      </c>
      <c r="F126" s="404">
        <v>2.6503423295733547E-2</v>
      </c>
      <c r="G126" s="404">
        <v>20.129127491655478</v>
      </c>
      <c r="H126" s="404">
        <v>1.5265642356660851</v>
      </c>
      <c r="I126" s="404">
        <v>1.3583569778675952</v>
      </c>
      <c r="J126" s="404">
        <v>3.5308892945794583</v>
      </c>
      <c r="K126" s="404">
        <v>0.39256010744542558</v>
      </c>
      <c r="L126" s="404">
        <v>2.8946497489880634</v>
      </c>
      <c r="M126" s="404">
        <v>0.29535175519756574</v>
      </c>
      <c r="N126" s="404">
        <v>1.1322677532570526</v>
      </c>
      <c r="O126" s="404">
        <v>1.7183922652798802</v>
      </c>
      <c r="P126" s="404">
        <v>3.6009967807377516</v>
      </c>
      <c r="Q126" s="404">
        <v>5.143124840822356</v>
      </c>
      <c r="R126" s="404">
        <v>1.2682319522309435</v>
      </c>
      <c r="S126" s="403">
        <v>55.63335258849834</v>
      </c>
      <c r="T126" s="249" t="s">
        <v>80</v>
      </c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</row>
    <row r="127" spans="1:75" ht="9.9499999999999993" customHeight="1" x14ac:dyDescent="0.2">
      <c r="A127" s="14" t="s">
        <v>81</v>
      </c>
      <c r="B127" s="374" t="s">
        <v>969</v>
      </c>
      <c r="C127" s="405">
        <v>69.54376273019831</v>
      </c>
      <c r="D127" s="404">
        <v>0.63858935495053371</v>
      </c>
      <c r="E127" s="404">
        <v>0</v>
      </c>
      <c r="F127" s="404">
        <v>0</v>
      </c>
      <c r="G127" s="404">
        <v>31.89025356474302</v>
      </c>
      <c r="H127" s="404">
        <v>1.5015981500134412</v>
      </c>
      <c r="I127" s="404">
        <v>1.2286992332925537</v>
      </c>
      <c r="J127" s="404">
        <v>10.047193233335122</v>
      </c>
      <c r="K127" s="404">
        <v>0.63448815462744967</v>
      </c>
      <c r="L127" s="404">
        <v>4.3106644338735771</v>
      </c>
      <c r="M127" s="404">
        <v>0.4533911311674933</v>
      </c>
      <c r="N127" s="404">
        <v>0.93001267227596252</v>
      </c>
      <c r="O127" s="404">
        <v>2.7037085803566114</v>
      </c>
      <c r="P127" s="404">
        <v>6.5623373794369044</v>
      </c>
      <c r="Q127" s="404">
        <v>6.5845702810838711</v>
      </c>
      <c r="R127" s="404">
        <v>2.0582565610417554</v>
      </c>
      <c r="S127" s="403">
        <v>30.456237269801711</v>
      </c>
      <c r="T127" s="249" t="s">
        <v>81</v>
      </c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224"/>
      <c r="BM127" s="224"/>
      <c r="BN127" s="224"/>
      <c r="BO127" s="224"/>
      <c r="BP127" s="224"/>
      <c r="BQ127" s="224"/>
      <c r="BR127" s="224"/>
      <c r="BS127" s="224"/>
      <c r="BT127" s="224"/>
      <c r="BU127" s="224"/>
      <c r="BV127" s="224"/>
      <c r="BW127" s="224"/>
    </row>
    <row r="128" spans="1:75" ht="9.9499999999999993" customHeight="1" x14ac:dyDescent="0.2">
      <c r="A128" s="14" t="s">
        <v>82</v>
      </c>
      <c r="B128" s="374" t="s">
        <v>969</v>
      </c>
      <c r="C128" s="405">
        <v>79.376638454835089</v>
      </c>
      <c r="D128" s="404">
        <v>0.20665985565044764</v>
      </c>
      <c r="E128" s="404">
        <v>0</v>
      </c>
      <c r="F128" s="404">
        <v>0</v>
      </c>
      <c r="G128" s="404">
        <v>34.354163886007541</v>
      </c>
      <c r="H128" s="404">
        <v>4.8844803659601084</v>
      </c>
      <c r="I128" s="404">
        <v>0</v>
      </c>
      <c r="J128" s="404">
        <v>4.1476598312558659</v>
      </c>
      <c r="K128" s="404">
        <v>0</v>
      </c>
      <c r="L128" s="404">
        <v>3.2215597085919194</v>
      </c>
      <c r="M128" s="404">
        <v>0.65901719223271316</v>
      </c>
      <c r="N128" s="404">
        <v>0.9170021266817594</v>
      </c>
      <c r="O128" s="404">
        <v>6.9002976598484072</v>
      </c>
      <c r="P128" s="404">
        <v>14.149486774408251</v>
      </c>
      <c r="Q128" s="404">
        <v>8.9155711375542861</v>
      </c>
      <c r="R128" s="404">
        <v>1.0207399166437992</v>
      </c>
      <c r="S128" s="403">
        <v>20.623361545164904</v>
      </c>
      <c r="T128" s="249" t="s">
        <v>82</v>
      </c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</row>
    <row r="129" spans="1:75" ht="9.9499999999999993" customHeight="1" x14ac:dyDescent="0.2">
      <c r="A129" s="14" t="s">
        <v>83</v>
      </c>
      <c r="B129" s="374" t="s">
        <v>969</v>
      </c>
      <c r="C129" s="405">
        <v>63.000253291333621</v>
      </c>
      <c r="D129" s="404">
        <v>2.5243851548073217</v>
      </c>
      <c r="E129" s="404">
        <v>0.12023854844183891</v>
      </c>
      <c r="F129" s="404">
        <v>0</v>
      </c>
      <c r="G129" s="404">
        <v>4.8992067370732908</v>
      </c>
      <c r="H129" s="404">
        <v>7.4851650671127148</v>
      </c>
      <c r="I129" s="404">
        <v>1.5592087353700439</v>
      </c>
      <c r="J129" s="404">
        <v>16.954039191691283</v>
      </c>
      <c r="K129" s="404">
        <v>0.73564955516959585</v>
      </c>
      <c r="L129" s="404">
        <v>4.3638616101061585</v>
      </c>
      <c r="M129" s="404">
        <v>0.55275065110986199</v>
      </c>
      <c r="N129" s="404">
        <v>1.2699664582734369</v>
      </c>
      <c r="O129" s="404">
        <v>4.8365681972112915</v>
      </c>
      <c r="P129" s="404">
        <v>7.3993926620868429</v>
      </c>
      <c r="Q129" s="404">
        <v>9.4926977994814266</v>
      </c>
      <c r="R129" s="404">
        <v>0.80712292339850611</v>
      </c>
      <c r="S129" s="403">
        <v>36.999746708666386</v>
      </c>
      <c r="T129" s="249" t="s">
        <v>83</v>
      </c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</row>
    <row r="130" spans="1:75" ht="11.1" customHeight="1" x14ac:dyDescent="0.2">
      <c r="A130" s="14" t="s">
        <v>84</v>
      </c>
      <c r="B130" s="374" t="s">
        <v>969</v>
      </c>
      <c r="C130" s="405">
        <v>72.966735527414826</v>
      </c>
      <c r="D130" s="404">
        <v>3.2915655787277474</v>
      </c>
      <c r="E130" s="404">
        <v>0</v>
      </c>
      <c r="F130" s="404">
        <v>0.26665517707639863</v>
      </c>
      <c r="G130" s="404">
        <v>20.231870103866189</v>
      </c>
      <c r="H130" s="404">
        <v>1.9626726204563392</v>
      </c>
      <c r="I130" s="404">
        <v>2.6899091515893465</v>
      </c>
      <c r="J130" s="404">
        <v>8.1887468409200874</v>
      </c>
      <c r="K130" s="404">
        <v>0.85423663925401128</v>
      </c>
      <c r="L130" s="404">
        <v>3.2613026984760984</v>
      </c>
      <c r="M130" s="404">
        <v>0.26409050550482854</v>
      </c>
      <c r="N130" s="404">
        <v>1.0953486572362674</v>
      </c>
      <c r="O130" s="404">
        <v>4.8676681810094529</v>
      </c>
      <c r="P130" s="404">
        <v>6.1713547742336399</v>
      </c>
      <c r="Q130" s="404">
        <v>17.770724074788784</v>
      </c>
      <c r="R130" s="404">
        <v>2.0505905242756413</v>
      </c>
      <c r="S130" s="403">
        <v>27.033264472585174</v>
      </c>
      <c r="T130" s="249" t="s">
        <v>84</v>
      </c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</row>
    <row r="131" spans="1:75" ht="15.95" customHeight="1" x14ac:dyDescent="0.2">
      <c r="A131" s="9" t="s">
        <v>228</v>
      </c>
      <c r="B131" s="408" t="s">
        <v>969</v>
      </c>
      <c r="C131" s="95">
        <v>83.592134580374164</v>
      </c>
      <c r="D131" s="407">
        <v>1.3106078079075485</v>
      </c>
      <c r="E131" s="407">
        <v>6.4046678744000593E-2</v>
      </c>
      <c r="F131" s="407">
        <v>11.269236543653685</v>
      </c>
      <c r="G131" s="407">
        <v>23.52581070650265</v>
      </c>
      <c r="H131" s="407">
        <v>6.1936578922415686</v>
      </c>
      <c r="I131" s="407">
        <v>2.8304701549233058</v>
      </c>
      <c r="J131" s="407">
        <v>5.7848750510202054</v>
      </c>
      <c r="K131" s="407">
        <v>1.6749302766046033</v>
      </c>
      <c r="L131" s="407">
        <v>5.1046031720557181</v>
      </c>
      <c r="M131" s="407">
        <v>0.31046452815184694</v>
      </c>
      <c r="N131" s="407">
        <v>3.7450075963433394</v>
      </c>
      <c r="O131" s="407">
        <v>3.5702299755667308</v>
      </c>
      <c r="P131" s="407">
        <v>6.4155348450701881</v>
      </c>
      <c r="Q131" s="407">
        <v>9.2311550342845958</v>
      </c>
      <c r="R131" s="407">
        <v>2.561504317304188</v>
      </c>
      <c r="S131" s="406">
        <v>16.407865419625825</v>
      </c>
      <c r="T131" s="254" t="s">
        <v>228</v>
      </c>
      <c r="U131" s="224"/>
      <c r="V131" s="224"/>
      <c r="W131" s="224"/>
      <c r="X131" s="224"/>
      <c r="Y131" s="224"/>
      <c r="Z131" s="224"/>
      <c r="AA131" s="224"/>
      <c r="AB131" s="224"/>
      <c r="AC131" s="224"/>
      <c r="AD131" s="224"/>
      <c r="AE131" s="224"/>
      <c r="AF131" s="224"/>
      <c r="AG131" s="224"/>
      <c r="AH131" s="224"/>
      <c r="AI131" s="224"/>
      <c r="AJ131" s="224"/>
      <c r="AK131" s="224"/>
      <c r="AL131" s="224"/>
      <c r="AM131" s="224"/>
      <c r="AN131" s="224"/>
      <c r="AO131" s="224"/>
      <c r="AP131" s="224"/>
      <c r="AQ131" s="224"/>
      <c r="AR131" s="224"/>
      <c r="AS131" s="224"/>
      <c r="AT131" s="224"/>
      <c r="AU131" s="224"/>
      <c r="AV131" s="224"/>
      <c r="AW131" s="224"/>
      <c r="AX131" s="224"/>
      <c r="AY131" s="224"/>
      <c r="AZ131" s="224"/>
      <c r="BA131" s="224"/>
      <c r="BB131" s="224"/>
      <c r="BC131" s="224"/>
      <c r="BD131" s="224"/>
      <c r="BE131" s="224"/>
      <c r="BF131" s="224"/>
      <c r="BG131" s="224"/>
      <c r="BH131" s="224"/>
      <c r="BI131" s="224"/>
      <c r="BJ131" s="224"/>
      <c r="BK131" s="224"/>
      <c r="BL131" s="224"/>
      <c r="BM131" s="224"/>
      <c r="BN131" s="224"/>
      <c r="BO131" s="146"/>
      <c r="BP131" s="146"/>
      <c r="BQ131" s="146"/>
      <c r="BR131" s="146"/>
      <c r="BS131" s="146"/>
      <c r="BT131" s="146"/>
      <c r="BU131" s="146"/>
      <c r="BV131" s="146"/>
      <c r="BW131" s="146"/>
    </row>
    <row r="132" spans="1:75" ht="9.9499999999999993" customHeight="1" x14ac:dyDescent="0.2">
      <c r="A132" s="14" t="s">
        <v>85</v>
      </c>
      <c r="B132" s="374" t="s">
        <v>969</v>
      </c>
      <c r="C132" s="405">
        <v>91.402815886465788</v>
      </c>
      <c r="D132" s="404">
        <v>0.58766850452864339</v>
      </c>
      <c r="E132" s="404">
        <v>0</v>
      </c>
      <c r="F132" s="404">
        <v>16.644148443802244</v>
      </c>
      <c r="G132" s="404">
        <v>27.411307000119972</v>
      </c>
      <c r="H132" s="404">
        <v>4.2085263184348456</v>
      </c>
      <c r="I132" s="404">
        <v>3.5497514390154667</v>
      </c>
      <c r="J132" s="404">
        <v>4.6812608592516138</v>
      </c>
      <c r="K132" s="404">
        <v>1.4551674165054833</v>
      </c>
      <c r="L132" s="404">
        <v>6.6592606168474804</v>
      </c>
      <c r="M132" s="404">
        <v>0.33514605981193163</v>
      </c>
      <c r="N132" s="404">
        <v>6.3204780897636201</v>
      </c>
      <c r="O132" s="404">
        <v>2.4235871405772649</v>
      </c>
      <c r="P132" s="404">
        <v>5.581838763129924</v>
      </c>
      <c r="Q132" s="404">
        <v>8.7198088686206461</v>
      </c>
      <c r="R132" s="404">
        <v>2.82486636605665</v>
      </c>
      <c r="S132" s="403">
        <v>8.5971841135342171</v>
      </c>
      <c r="T132" s="249" t="s">
        <v>85</v>
      </c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</row>
    <row r="133" spans="1:75" ht="9.9499999999999993" customHeight="1" x14ac:dyDescent="0.2">
      <c r="A133" s="14" t="s">
        <v>86</v>
      </c>
      <c r="B133" s="374" t="s">
        <v>969</v>
      </c>
      <c r="C133" s="405">
        <v>91.407939605702438</v>
      </c>
      <c r="D133" s="404">
        <v>2.0650367415565998</v>
      </c>
      <c r="E133" s="404">
        <v>0.5338997065820742</v>
      </c>
      <c r="F133" s="404">
        <v>0</v>
      </c>
      <c r="G133" s="404">
        <v>24.958576138576618</v>
      </c>
      <c r="H133" s="404">
        <v>15.499617490725825</v>
      </c>
      <c r="I133" s="404">
        <v>2.2514550041427293</v>
      </c>
      <c r="J133" s="404">
        <v>10.281932717561148</v>
      </c>
      <c r="K133" s="404">
        <v>2.6100699006322627</v>
      </c>
      <c r="L133" s="404">
        <v>1.8331502070330252</v>
      </c>
      <c r="M133" s="404">
        <v>0.34765562289065294</v>
      </c>
      <c r="N133" s="404">
        <v>0.11311635941471276</v>
      </c>
      <c r="O133" s="404">
        <v>5.5873225107426361</v>
      </c>
      <c r="P133" s="404">
        <v>7.7904823351008474</v>
      </c>
      <c r="Q133" s="404">
        <v>14.166966632794106</v>
      </c>
      <c r="R133" s="404">
        <v>3.3686582379491936</v>
      </c>
      <c r="S133" s="403">
        <v>8.5920603942975653</v>
      </c>
      <c r="T133" s="249" t="s">
        <v>86</v>
      </c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</row>
    <row r="134" spans="1:75" ht="9.9499999999999993" customHeight="1" x14ac:dyDescent="0.2">
      <c r="A134" s="14" t="s">
        <v>87</v>
      </c>
      <c r="B134" s="374" t="s">
        <v>969</v>
      </c>
      <c r="C134" s="405">
        <v>70.07198548217626</v>
      </c>
      <c r="D134" s="404">
        <v>1.6265555872587549</v>
      </c>
      <c r="E134" s="404">
        <v>0</v>
      </c>
      <c r="F134" s="404">
        <v>18.010549867557117</v>
      </c>
      <c r="G134" s="404">
        <v>25.363614995239669</v>
      </c>
      <c r="H134" s="404">
        <v>2.5200245177589995</v>
      </c>
      <c r="I134" s="404">
        <v>0.50190124055276675</v>
      </c>
      <c r="J134" s="404">
        <v>2.5480687717225989</v>
      </c>
      <c r="K134" s="404">
        <v>2.2077448224747434</v>
      </c>
      <c r="L134" s="404">
        <v>2.1011628993425395</v>
      </c>
      <c r="M134" s="404">
        <v>0.12345941441470602</v>
      </c>
      <c r="N134" s="404">
        <v>9.2756672732512327E-2</v>
      </c>
      <c r="O134" s="404">
        <v>2.7959926205683425</v>
      </c>
      <c r="P134" s="404">
        <v>4.6696198533695377</v>
      </c>
      <c r="Q134" s="404">
        <v>5.3466689411051931</v>
      </c>
      <c r="R134" s="404">
        <v>2.1638652780787893</v>
      </c>
      <c r="S134" s="403">
        <v>29.928014517823737</v>
      </c>
      <c r="T134" s="249" t="s">
        <v>87</v>
      </c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/>
      <c r="BP134"/>
      <c r="BQ134"/>
      <c r="BR134"/>
      <c r="BS134"/>
      <c r="BT134"/>
      <c r="BU134"/>
      <c r="BV134"/>
      <c r="BW134"/>
    </row>
    <row r="135" spans="1:75" ht="9.9499999999999993" customHeight="1" x14ac:dyDescent="0.2">
      <c r="A135" s="14" t="s">
        <v>88</v>
      </c>
      <c r="B135" s="374" t="s">
        <v>969</v>
      </c>
      <c r="C135" s="405">
        <v>75.794270722758199</v>
      </c>
      <c r="D135" s="404">
        <v>2.0985489241226403</v>
      </c>
      <c r="E135" s="404">
        <v>0</v>
      </c>
      <c r="F135" s="404">
        <v>2.7060625240069101E-2</v>
      </c>
      <c r="G135" s="404">
        <v>13.007190984823161</v>
      </c>
      <c r="H135" s="404">
        <v>8.645869764202077</v>
      </c>
      <c r="I135" s="404">
        <v>3.8293503656871097</v>
      </c>
      <c r="J135" s="404">
        <v>8.6294705278798247</v>
      </c>
      <c r="K135" s="404">
        <v>1.1230159474628676</v>
      </c>
      <c r="L135" s="404">
        <v>6.4735902643243746</v>
      </c>
      <c r="M135" s="404">
        <v>0.41342094652992745</v>
      </c>
      <c r="N135" s="404">
        <v>3.8061641537618716</v>
      </c>
      <c r="O135" s="404">
        <v>5.5609584868341999</v>
      </c>
      <c r="P135" s="404">
        <v>9.0148728112972254</v>
      </c>
      <c r="Q135" s="404">
        <v>11.216629162008642</v>
      </c>
      <c r="R135" s="404">
        <v>1.9481277585842043</v>
      </c>
      <c r="S135" s="403">
        <v>24.205729277241812</v>
      </c>
      <c r="T135" s="249" t="s">
        <v>88</v>
      </c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224"/>
      <c r="BP135" s="224"/>
      <c r="BQ135" s="224"/>
      <c r="BR135" s="224"/>
      <c r="BS135" s="224"/>
      <c r="BT135" s="224"/>
      <c r="BU135" s="224"/>
      <c r="BV135" s="224"/>
      <c r="BW135" s="224"/>
    </row>
    <row r="136" spans="1:75" ht="15.95" customHeight="1" x14ac:dyDescent="0.2">
      <c r="A136" s="9" t="s">
        <v>229</v>
      </c>
      <c r="B136" s="408" t="s">
        <v>969</v>
      </c>
      <c r="C136" s="95">
        <v>78.441334675415618</v>
      </c>
      <c r="D136" s="407">
        <v>3.2027558216726031</v>
      </c>
      <c r="E136" s="407">
        <v>1.9085688778283704E-3</v>
      </c>
      <c r="F136" s="407">
        <v>5.6242985920937727</v>
      </c>
      <c r="G136" s="407">
        <v>22.697051547888403</v>
      </c>
      <c r="H136" s="407">
        <v>2.8388692603364833</v>
      </c>
      <c r="I136" s="407">
        <v>4.7923994706175037</v>
      </c>
      <c r="J136" s="407">
        <v>6.5551979354440935</v>
      </c>
      <c r="K136" s="407">
        <v>1.4730883234141403</v>
      </c>
      <c r="L136" s="407">
        <v>4.9630689325080528</v>
      </c>
      <c r="M136" s="407">
        <v>0.6329410022747034</v>
      </c>
      <c r="N136" s="407">
        <v>1.3481850880174653</v>
      </c>
      <c r="O136" s="407">
        <v>4.0618024367718775</v>
      </c>
      <c r="P136" s="407">
        <v>6.3520388009855298</v>
      </c>
      <c r="Q136" s="407">
        <v>11.371185178427716</v>
      </c>
      <c r="R136" s="407">
        <v>2.5265437160854503</v>
      </c>
      <c r="S136" s="406">
        <v>21.558665324584382</v>
      </c>
      <c r="T136" s="254" t="s">
        <v>229</v>
      </c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O136" s="146"/>
      <c r="BP136" s="146"/>
      <c r="BQ136" s="146"/>
      <c r="BR136" s="146"/>
      <c r="BS136" s="146"/>
      <c r="BT136" s="146"/>
      <c r="BU136" s="146"/>
      <c r="BV136" s="146"/>
      <c r="BW136" s="146"/>
    </row>
    <row r="137" spans="1:75" ht="9.9499999999999993" customHeight="1" x14ac:dyDescent="0.2">
      <c r="A137" s="14" t="s">
        <v>89</v>
      </c>
      <c r="B137" s="374" t="s">
        <v>969</v>
      </c>
      <c r="C137" s="405">
        <v>81.234484385714111</v>
      </c>
      <c r="D137" s="404">
        <v>5.6517682220710554</v>
      </c>
      <c r="E137" s="404">
        <v>0</v>
      </c>
      <c r="F137" s="404">
        <v>19.177146279373446</v>
      </c>
      <c r="G137" s="404">
        <v>20.524921702922821</v>
      </c>
      <c r="H137" s="404">
        <v>1.0653970155207471</v>
      </c>
      <c r="I137" s="404">
        <v>0</v>
      </c>
      <c r="J137" s="404">
        <v>3.953977061648374</v>
      </c>
      <c r="K137" s="404">
        <v>0.41163066508756141</v>
      </c>
      <c r="L137" s="404">
        <v>0.83661895863215496</v>
      </c>
      <c r="M137" s="404">
        <v>0.53269850776037353</v>
      </c>
      <c r="N137" s="404">
        <v>0.14795293689878103</v>
      </c>
      <c r="O137" s="404">
        <v>5.5206936258802353</v>
      </c>
      <c r="P137" s="404">
        <v>9.9275630991705981</v>
      </c>
      <c r="Q137" s="404">
        <v>10.051302467534818</v>
      </c>
      <c r="R137" s="404">
        <v>3.4328138432131485</v>
      </c>
      <c r="S137" s="403">
        <v>18.765515614285885</v>
      </c>
      <c r="T137" s="249" t="s">
        <v>89</v>
      </c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</row>
    <row r="138" spans="1:75" ht="9.9499999999999993" customHeight="1" x14ac:dyDescent="0.2">
      <c r="A138" s="14" t="s">
        <v>90</v>
      </c>
      <c r="B138" s="374" t="s">
        <v>969</v>
      </c>
      <c r="C138" s="405">
        <v>79.168557510761914</v>
      </c>
      <c r="D138" s="404">
        <v>2.7000485718853198</v>
      </c>
      <c r="E138" s="404">
        <v>3.6005311726752748E-3</v>
      </c>
      <c r="F138" s="404">
        <v>3.8005060083105597</v>
      </c>
      <c r="G138" s="404">
        <v>18.797355713613083</v>
      </c>
      <c r="H138" s="404">
        <v>2.740125918961112</v>
      </c>
      <c r="I138" s="404">
        <v>6.841668176467067</v>
      </c>
      <c r="J138" s="404">
        <v>7.385898581734275</v>
      </c>
      <c r="K138" s="404">
        <v>0.51123607951145078</v>
      </c>
      <c r="L138" s="404">
        <v>7.597093053851026</v>
      </c>
      <c r="M138" s="404">
        <v>0.86905768790719284</v>
      </c>
      <c r="N138" s="404">
        <v>1.5953432824179936</v>
      </c>
      <c r="O138" s="404">
        <v>4.47499854220868</v>
      </c>
      <c r="P138" s="404">
        <v>6.4672750266313779</v>
      </c>
      <c r="Q138" s="404">
        <v>11.861943399191617</v>
      </c>
      <c r="R138" s="404">
        <v>3.5224069368984763</v>
      </c>
      <c r="S138" s="403">
        <v>20.831442489238086</v>
      </c>
      <c r="T138" s="249" t="s">
        <v>90</v>
      </c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</row>
    <row r="139" spans="1:75" ht="9.9499999999999993" customHeight="1" x14ac:dyDescent="0.2">
      <c r="A139" s="14" t="s">
        <v>91</v>
      </c>
      <c r="B139" s="374" t="s">
        <v>969</v>
      </c>
      <c r="C139" s="405">
        <v>84.547408687279614</v>
      </c>
      <c r="D139" s="404">
        <v>4.5958225392394416</v>
      </c>
      <c r="E139" s="404">
        <v>0</v>
      </c>
      <c r="F139" s="404">
        <v>1.3662768623094936E-2</v>
      </c>
      <c r="G139" s="404">
        <v>43.123680065827195</v>
      </c>
      <c r="H139" s="404">
        <v>3.2417968407560283</v>
      </c>
      <c r="I139" s="404">
        <v>3.8709899998169024</v>
      </c>
      <c r="J139" s="404">
        <v>6.7868890265802087</v>
      </c>
      <c r="K139" s="404">
        <v>0.76511504289331633</v>
      </c>
      <c r="L139" s="404">
        <v>2.0060220827644439</v>
      </c>
      <c r="M139" s="404">
        <v>0.26642398815035123</v>
      </c>
      <c r="N139" s="404">
        <v>1.3900125296016812</v>
      </c>
      <c r="O139" s="404">
        <v>3.1970878578042141</v>
      </c>
      <c r="P139" s="404">
        <v>5.8590186670222124</v>
      </c>
      <c r="Q139" s="404">
        <v>8.6417011541075457</v>
      </c>
      <c r="R139" s="404">
        <v>0.78918612409299249</v>
      </c>
      <c r="S139" s="403">
        <v>15.45259131272037</v>
      </c>
      <c r="T139" s="249" t="s">
        <v>91</v>
      </c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</row>
    <row r="140" spans="1:75" ht="9.9499999999999993" customHeight="1" x14ac:dyDescent="0.2">
      <c r="A140" s="14" t="s">
        <v>92</v>
      </c>
      <c r="B140" s="374" t="s">
        <v>969</v>
      </c>
      <c r="C140" s="405">
        <v>64.048617702286421</v>
      </c>
      <c r="D140" s="404">
        <v>1.4519914165670478</v>
      </c>
      <c r="E140" s="404">
        <v>0</v>
      </c>
      <c r="F140" s="404">
        <v>15.239372048300535</v>
      </c>
      <c r="G140" s="404">
        <v>2.8856313943068805</v>
      </c>
      <c r="H140" s="404">
        <v>3.3605965925808223</v>
      </c>
      <c r="I140" s="404">
        <v>1.301667098961931</v>
      </c>
      <c r="J140" s="404">
        <v>4.4237989387239454</v>
      </c>
      <c r="K140" s="404">
        <v>6.6550430534923875</v>
      </c>
      <c r="L140" s="404">
        <v>2.5243097417784601</v>
      </c>
      <c r="M140" s="404">
        <v>0.45765565347388198</v>
      </c>
      <c r="N140" s="404">
        <v>0.96576671082518795</v>
      </c>
      <c r="O140" s="404">
        <v>3.3489278544121386</v>
      </c>
      <c r="P140" s="404">
        <v>5.0564259243827596</v>
      </c>
      <c r="Q140" s="404">
        <v>14.903553506303943</v>
      </c>
      <c r="R140" s="404">
        <v>1.4738777681764939</v>
      </c>
      <c r="S140" s="403">
        <v>35.951382297713586</v>
      </c>
      <c r="T140" s="249" t="s">
        <v>92</v>
      </c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ht="15.95" customHeight="1" x14ac:dyDescent="0.2">
      <c r="A141" s="9" t="s">
        <v>230</v>
      </c>
      <c r="B141" s="408" t="s">
        <v>969</v>
      </c>
      <c r="C141" s="95">
        <v>72.576367656263301</v>
      </c>
      <c r="D141" s="407">
        <v>1.4974856786472599</v>
      </c>
      <c r="E141" s="407">
        <v>1.9066256554162241E-2</v>
      </c>
      <c r="F141" s="407">
        <v>1.0407056938293344</v>
      </c>
      <c r="G141" s="407">
        <v>27.220842354424725</v>
      </c>
      <c r="H141" s="407">
        <v>3.2690325443306723</v>
      </c>
      <c r="I141" s="407">
        <v>5.005344088014219</v>
      </c>
      <c r="J141" s="407">
        <v>6.351863441408967</v>
      </c>
      <c r="K141" s="407">
        <v>2.2217660775414525</v>
      </c>
      <c r="L141" s="407">
        <v>4.9607003328183019</v>
      </c>
      <c r="M141" s="407">
        <v>0.84440377326093707</v>
      </c>
      <c r="N141" s="407">
        <v>0.75341439097739882</v>
      </c>
      <c r="O141" s="407">
        <v>2.9100756762852815</v>
      </c>
      <c r="P141" s="407">
        <v>6.8380397882247781</v>
      </c>
      <c r="Q141" s="407">
        <v>8.1452019887941027</v>
      </c>
      <c r="R141" s="407">
        <v>1.4984255711517223</v>
      </c>
      <c r="S141" s="406">
        <v>27.423632343736692</v>
      </c>
      <c r="T141" s="254" t="s">
        <v>230</v>
      </c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L141" s="224"/>
      <c r="BM141" s="224"/>
      <c r="BN141" s="224"/>
      <c r="BO141" s="224"/>
      <c r="BP141" s="224"/>
      <c r="BQ141" s="224"/>
      <c r="BR141" s="224"/>
      <c r="BS141" s="224"/>
      <c r="BT141" s="224"/>
      <c r="BU141" s="224"/>
      <c r="BV141" s="224"/>
      <c r="BW141" s="224"/>
    </row>
    <row r="142" spans="1:75" ht="9.9499999999999993" customHeight="1" x14ac:dyDescent="0.2">
      <c r="A142" s="14" t="s">
        <v>93</v>
      </c>
      <c r="B142" s="374" t="s">
        <v>969</v>
      </c>
      <c r="C142" s="405">
        <v>52.236475035800744</v>
      </c>
      <c r="D142" s="404">
        <v>0.97364509072152605</v>
      </c>
      <c r="E142" s="404">
        <v>1.5415047592124982E-2</v>
      </c>
      <c r="F142" s="404">
        <v>0</v>
      </c>
      <c r="G142" s="404">
        <v>30.305777576746546</v>
      </c>
      <c r="H142" s="404">
        <v>2.4664076147399969</v>
      </c>
      <c r="I142" s="404">
        <v>2.0381337592626259</v>
      </c>
      <c r="J142" s="404">
        <v>3.0264910963111835</v>
      </c>
      <c r="K142" s="404">
        <v>0.5712071455931006</v>
      </c>
      <c r="L142" s="404">
        <v>2.2153527449362871</v>
      </c>
      <c r="M142" s="404">
        <v>0.29288590425037464</v>
      </c>
      <c r="N142" s="404">
        <v>0.65237212206877726</v>
      </c>
      <c r="O142" s="404">
        <v>1.6262875209691854</v>
      </c>
      <c r="P142" s="404">
        <v>4.6869707910546943</v>
      </c>
      <c r="Q142" s="404">
        <v>2.9690974308530111</v>
      </c>
      <c r="R142" s="404">
        <v>0.39643119070131544</v>
      </c>
      <c r="S142" s="403">
        <v>47.763524964199256</v>
      </c>
      <c r="T142" s="249" t="s">
        <v>93</v>
      </c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</row>
    <row r="143" spans="1:75" ht="9.9499999999999993" customHeight="1" x14ac:dyDescent="0.2">
      <c r="A143" s="14" t="s">
        <v>94</v>
      </c>
      <c r="B143" s="374" t="s">
        <v>969</v>
      </c>
      <c r="C143" s="405">
        <v>92.037633128138623</v>
      </c>
      <c r="D143" s="404">
        <v>2.3009879574604843</v>
      </c>
      <c r="E143" s="404">
        <v>0.24613189712090816</v>
      </c>
      <c r="F143" s="404">
        <v>1.3664403156161367E-2</v>
      </c>
      <c r="G143" s="404">
        <v>21.787562893290911</v>
      </c>
      <c r="H143" s="404">
        <v>10.472912222494642</v>
      </c>
      <c r="I143" s="404">
        <v>12.661265097020591</v>
      </c>
      <c r="J143" s="404">
        <v>7.2983916765400263</v>
      </c>
      <c r="K143" s="404">
        <v>5.1318500549709354</v>
      </c>
      <c r="L143" s="404">
        <v>2.9970326310546089</v>
      </c>
      <c r="M143" s="404">
        <v>0.45534400967368005</v>
      </c>
      <c r="N143" s="404">
        <v>1.8867234774102899</v>
      </c>
      <c r="O143" s="404">
        <v>3.6673652671015313</v>
      </c>
      <c r="P143" s="404">
        <v>9.5183427367685614</v>
      </c>
      <c r="Q143" s="404">
        <v>7.2991685579350429</v>
      </c>
      <c r="R143" s="404">
        <v>6.3008902461402467</v>
      </c>
      <c r="S143" s="403">
        <v>7.9623668718613789</v>
      </c>
      <c r="T143" s="249" t="s">
        <v>94</v>
      </c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</row>
    <row r="144" spans="1:75" ht="9.9499999999999993" customHeight="1" x14ac:dyDescent="0.2">
      <c r="A144" s="14" t="s">
        <v>95</v>
      </c>
      <c r="B144" s="374" t="s">
        <v>969</v>
      </c>
      <c r="C144" s="405">
        <v>64.17839730177235</v>
      </c>
      <c r="D144" s="404">
        <v>1.8791985222158045</v>
      </c>
      <c r="E144" s="404">
        <v>0</v>
      </c>
      <c r="F144" s="404">
        <v>0.46446162331575558</v>
      </c>
      <c r="G144" s="404">
        <v>30.549534051414774</v>
      </c>
      <c r="H144" s="404">
        <v>3.3285058921822626</v>
      </c>
      <c r="I144" s="404">
        <v>5.5366980642467274</v>
      </c>
      <c r="J144" s="404">
        <v>5.725410368515127</v>
      </c>
      <c r="K144" s="404">
        <v>0</v>
      </c>
      <c r="L144" s="404">
        <v>1.9544735898731525</v>
      </c>
      <c r="M144" s="404">
        <v>0.27093594693419076</v>
      </c>
      <c r="N144" s="404">
        <v>0.17630831163868657</v>
      </c>
      <c r="O144" s="404">
        <v>3.4834621748681669</v>
      </c>
      <c r="P144" s="404">
        <v>5.906803535428284</v>
      </c>
      <c r="Q144" s="404">
        <v>4.4317379891378339</v>
      </c>
      <c r="R144" s="404">
        <v>0.47086723200159031</v>
      </c>
      <c r="S144" s="403">
        <v>35.82160269822765</v>
      </c>
      <c r="T144" s="249" t="s">
        <v>95</v>
      </c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</row>
    <row r="145" spans="1:75" ht="9.9499999999999993" customHeight="1" x14ac:dyDescent="0.2">
      <c r="A145" s="14" t="s">
        <v>96</v>
      </c>
      <c r="B145" s="374" t="s">
        <v>969</v>
      </c>
      <c r="C145" s="405">
        <v>60.986668028547001</v>
      </c>
      <c r="D145" s="404">
        <v>1.9900052515300046</v>
      </c>
      <c r="E145" s="404">
        <v>0</v>
      </c>
      <c r="F145" s="404">
        <v>0</v>
      </c>
      <c r="G145" s="404">
        <v>25.688329332270254</v>
      </c>
      <c r="H145" s="404">
        <v>6.3235895228454035</v>
      </c>
      <c r="I145" s="404">
        <v>1.8590916352935825</v>
      </c>
      <c r="J145" s="404">
        <v>2.8140083485381293</v>
      </c>
      <c r="K145" s="404">
        <v>1.6076922515708649</v>
      </c>
      <c r="L145" s="404">
        <v>1.741317242729657</v>
      </c>
      <c r="M145" s="404">
        <v>0.50017092271093577</v>
      </c>
      <c r="N145" s="404">
        <v>0.43783186013510739</v>
      </c>
      <c r="O145" s="404">
        <v>3.6441024368939612</v>
      </c>
      <c r="P145" s="404">
        <v>7.2445113149172009</v>
      </c>
      <c r="Q145" s="404">
        <v>6.9666664234737485</v>
      </c>
      <c r="R145" s="404">
        <v>0.16935148563814456</v>
      </c>
      <c r="S145" s="403">
        <v>39.013331971452992</v>
      </c>
      <c r="T145" s="249" t="s">
        <v>96</v>
      </c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</row>
    <row r="146" spans="1:75" ht="9.9499999999999993" customHeight="1" x14ac:dyDescent="0.2">
      <c r="A146" s="14" t="s">
        <v>97</v>
      </c>
      <c r="B146" s="374" t="s">
        <v>969</v>
      </c>
      <c r="C146" s="405">
        <v>72.263699487452499</v>
      </c>
      <c r="D146" s="404">
        <v>1.2947313145076151</v>
      </c>
      <c r="E146" s="404">
        <v>3.8109783611634418E-2</v>
      </c>
      <c r="F146" s="404">
        <v>0.47928886813165922</v>
      </c>
      <c r="G146" s="404">
        <v>30.652744380845931</v>
      </c>
      <c r="H146" s="404">
        <v>2.964941164985158</v>
      </c>
      <c r="I146" s="404">
        <v>6.3947147671192344</v>
      </c>
      <c r="J146" s="404">
        <v>5.3461271528130583</v>
      </c>
      <c r="K146" s="404">
        <v>0.54115892728520876</v>
      </c>
      <c r="L146" s="404">
        <v>6.0427826608651802</v>
      </c>
      <c r="M146" s="404">
        <v>0.22865870166980654</v>
      </c>
      <c r="N146" s="404">
        <v>0.87215991910594026</v>
      </c>
      <c r="O146" s="404">
        <v>2.8277459439832739</v>
      </c>
      <c r="P146" s="404">
        <v>7.6769388457635106</v>
      </c>
      <c r="Q146" s="404">
        <v>6.3845699786416352</v>
      </c>
      <c r="R146" s="404">
        <v>0.51902707812363136</v>
      </c>
      <c r="S146" s="403">
        <v>27.73630051254753</v>
      </c>
      <c r="T146" s="249" t="s">
        <v>97</v>
      </c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ht="9.9499999999999993" customHeight="1" x14ac:dyDescent="0.2">
      <c r="A147" s="14" t="s">
        <v>98</v>
      </c>
      <c r="B147" s="374" t="s">
        <v>969</v>
      </c>
      <c r="C147" s="405">
        <v>70.259652386428328</v>
      </c>
      <c r="D147" s="404">
        <v>5.8371634177765787E-2</v>
      </c>
      <c r="E147" s="404">
        <v>0</v>
      </c>
      <c r="F147" s="404">
        <v>0.17747881617417596</v>
      </c>
      <c r="G147" s="404">
        <v>32.893770028802891</v>
      </c>
      <c r="H147" s="404">
        <v>3.7065987702881276</v>
      </c>
      <c r="I147" s="404">
        <v>1.0675950590477081</v>
      </c>
      <c r="J147" s="404">
        <v>8.4148174411495997</v>
      </c>
      <c r="K147" s="404">
        <v>2.0372696249310356</v>
      </c>
      <c r="L147" s="404">
        <v>2.9339796480921558</v>
      </c>
      <c r="M147" s="404">
        <v>0.47260828803810095</v>
      </c>
      <c r="N147" s="404">
        <v>0.40200765895677226</v>
      </c>
      <c r="O147" s="404">
        <v>2.3421618213828523</v>
      </c>
      <c r="P147" s="404">
        <v>6.9429531661790334</v>
      </c>
      <c r="Q147" s="404">
        <v>8.7411522181204262</v>
      </c>
      <c r="R147" s="404">
        <v>6.888821108768628E-2</v>
      </c>
      <c r="S147" s="403">
        <v>29.740347613571672</v>
      </c>
      <c r="T147" s="249" t="s">
        <v>98</v>
      </c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224"/>
      <c r="BJ147" s="224"/>
      <c r="BK147" s="224"/>
      <c r="BL147" s="224"/>
      <c r="BM147" s="224"/>
      <c r="BN147" s="224"/>
      <c r="BO147" s="224"/>
      <c r="BP147" s="224"/>
      <c r="BQ147" s="224"/>
      <c r="BR147" s="224"/>
      <c r="BS147" s="224"/>
      <c r="BT147" s="224"/>
      <c r="BU147" s="224"/>
      <c r="BV147" s="224"/>
      <c r="BW147" s="224"/>
    </row>
    <row r="148" spans="1:75" ht="9.9499999999999993" customHeight="1" x14ac:dyDescent="0.2">
      <c r="A148" s="14" t="s">
        <v>99</v>
      </c>
      <c r="B148" s="374" t="s">
        <v>969</v>
      </c>
      <c r="C148" s="405">
        <v>76.344542767539252</v>
      </c>
      <c r="D148" s="404">
        <v>3.6455944250715704</v>
      </c>
      <c r="E148" s="404">
        <v>0</v>
      </c>
      <c r="F148" s="404">
        <v>0</v>
      </c>
      <c r="G148" s="404">
        <v>32.954579115794829</v>
      </c>
      <c r="H148" s="404">
        <v>2.3675023367475201</v>
      </c>
      <c r="I148" s="404">
        <v>4.6943874795020495</v>
      </c>
      <c r="J148" s="404">
        <v>7.3721821498472648</v>
      </c>
      <c r="K148" s="404">
        <v>1.2457105959194938</v>
      </c>
      <c r="L148" s="404">
        <v>3.634846340793954</v>
      </c>
      <c r="M148" s="404">
        <v>0.50871951037550012</v>
      </c>
      <c r="N148" s="404">
        <v>0.37314999619070366</v>
      </c>
      <c r="O148" s="404">
        <v>2.7001266319930393</v>
      </c>
      <c r="P148" s="404">
        <v>8.9988914361554553</v>
      </c>
      <c r="Q148" s="404">
        <v>7.4568562066628248</v>
      </c>
      <c r="R148" s="404">
        <v>0.39199654248504473</v>
      </c>
      <c r="S148" s="403">
        <v>23.655457232460755</v>
      </c>
      <c r="T148" s="249" t="s">
        <v>99</v>
      </c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</row>
    <row r="149" spans="1:75" ht="9.9499999999999993" customHeight="1" x14ac:dyDescent="0.2">
      <c r="A149" s="14" t="s">
        <v>100</v>
      </c>
      <c r="B149" s="374" t="s">
        <v>969</v>
      </c>
      <c r="C149" s="405">
        <v>87.25902425551584</v>
      </c>
      <c r="D149" s="404">
        <v>3.3601151850746671</v>
      </c>
      <c r="E149" s="404">
        <v>0</v>
      </c>
      <c r="F149" s="404">
        <v>13.858037150290272</v>
      </c>
      <c r="G149" s="404">
        <v>23.757265165379518</v>
      </c>
      <c r="H149" s="404">
        <v>3.0327568832857219</v>
      </c>
      <c r="I149" s="404">
        <v>1.440733766577611</v>
      </c>
      <c r="J149" s="404">
        <v>3.5445473346149234</v>
      </c>
      <c r="K149" s="404">
        <v>0.98754703991554527</v>
      </c>
      <c r="L149" s="404">
        <v>6.1821841158784121</v>
      </c>
      <c r="M149" s="404">
        <v>0</v>
      </c>
      <c r="N149" s="404">
        <v>0.19784393589838151</v>
      </c>
      <c r="O149" s="404">
        <v>5.2291425228314932</v>
      </c>
      <c r="P149" s="404">
        <v>16.968054571240152</v>
      </c>
      <c r="Q149" s="404">
        <v>8.5317588530408575</v>
      </c>
      <c r="R149" s="404">
        <v>0.16903773148827725</v>
      </c>
      <c r="S149" s="403">
        <v>12.740975744484166</v>
      </c>
      <c r="T149" s="249" t="s">
        <v>100</v>
      </c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</row>
    <row r="150" spans="1:75" ht="9.9499999999999993" customHeight="1" x14ac:dyDescent="0.2">
      <c r="A150" s="14" t="s">
        <v>101</v>
      </c>
      <c r="B150" s="374" t="s">
        <v>969</v>
      </c>
      <c r="C150" s="405">
        <v>75.116320900907951</v>
      </c>
      <c r="D150" s="404">
        <v>0.642025039653078</v>
      </c>
      <c r="E150" s="404">
        <v>0</v>
      </c>
      <c r="F150" s="404">
        <v>0.66066114409556631</v>
      </c>
      <c r="G150" s="404">
        <v>25.273836785843081</v>
      </c>
      <c r="H150" s="404">
        <v>1.9754562163578446</v>
      </c>
      <c r="I150" s="404">
        <v>6.8662460227608095</v>
      </c>
      <c r="J150" s="404">
        <v>7.1071168187135516</v>
      </c>
      <c r="K150" s="404">
        <v>1.3422451902158443</v>
      </c>
      <c r="L150" s="404">
        <v>7.9894951957248601</v>
      </c>
      <c r="M150" s="404">
        <v>1.7044691807143231</v>
      </c>
      <c r="N150" s="404">
        <v>1.0148513826468335</v>
      </c>
      <c r="O150" s="404">
        <v>2.9042740993968712</v>
      </c>
      <c r="P150" s="404">
        <v>5.072723937069803</v>
      </c>
      <c r="Q150" s="404">
        <v>10.187541600859342</v>
      </c>
      <c r="R150" s="404">
        <v>2.3753782868561437</v>
      </c>
      <c r="S150" s="403">
        <v>24.883679099092053</v>
      </c>
      <c r="T150" s="249" t="s">
        <v>101</v>
      </c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</row>
    <row r="151" spans="1:75" ht="11.1" customHeight="1" x14ac:dyDescent="0.2">
      <c r="A151" s="14" t="s">
        <v>102</v>
      </c>
      <c r="B151" s="374" t="s">
        <v>969</v>
      </c>
      <c r="C151" s="405">
        <v>73.163239262733242</v>
      </c>
      <c r="D151" s="404">
        <v>3.5353799270827726</v>
      </c>
      <c r="E151" s="404">
        <v>0</v>
      </c>
      <c r="F151" s="404">
        <v>2.198454951332081</v>
      </c>
      <c r="G151" s="404">
        <v>15.467485402834372</v>
      </c>
      <c r="H151" s="404">
        <v>3.9285999722028899</v>
      </c>
      <c r="I151" s="404">
        <v>0.80626003658664924</v>
      </c>
      <c r="J151" s="404">
        <v>8.5054651871591656</v>
      </c>
      <c r="K151" s="404">
        <v>16.05799980186729</v>
      </c>
      <c r="L151" s="404">
        <v>0.57228755971674439</v>
      </c>
      <c r="M151" s="404">
        <v>0.31220662030751439</v>
      </c>
      <c r="N151" s="404">
        <v>0.35544699199862634</v>
      </c>
      <c r="O151" s="404">
        <v>2.8358768011265894</v>
      </c>
      <c r="P151" s="404">
        <v>5.4433396881332605</v>
      </c>
      <c r="Q151" s="404">
        <v>11.034171109754203</v>
      </c>
      <c r="R151" s="404">
        <v>2.1102652126310812</v>
      </c>
      <c r="S151" s="403">
        <v>26.836760737266761</v>
      </c>
      <c r="T151" s="249" t="s">
        <v>102</v>
      </c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</row>
    <row r="152" spans="1:75" ht="15.95" customHeight="1" x14ac:dyDescent="0.2">
      <c r="A152" s="9" t="s">
        <v>231</v>
      </c>
      <c r="B152" s="408" t="s">
        <v>969</v>
      </c>
      <c r="C152" s="95">
        <v>79.547628124375507</v>
      </c>
      <c r="D152" s="407">
        <v>2.4130829947301708</v>
      </c>
      <c r="E152" s="407">
        <v>0</v>
      </c>
      <c r="F152" s="407">
        <v>1.5632912501232714</v>
      </c>
      <c r="G152" s="407">
        <v>34.957955440575624</v>
      </c>
      <c r="H152" s="407">
        <v>1.9538158245094903</v>
      </c>
      <c r="I152" s="407">
        <v>3.0019966320779652</v>
      </c>
      <c r="J152" s="407">
        <v>9.2156377751166243</v>
      </c>
      <c r="K152" s="407">
        <v>1.4570482804788809</v>
      </c>
      <c r="L152" s="407">
        <v>4.6175494692522063</v>
      </c>
      <c r="M152" s="407">
        <v>0.84629821078953882</v>
      </c>
      <c r="N152" s="407">
        <v>2.1220119415555039</v>
      </c>
      <c r="O152" s="407">
        <v>2.3486962258231898</v>
      </c>
      <c r="P152" s="407">
        <v>5.9778522666364777</v>
      </c>
      <c r="Q152" s="407">
        <v>6.9838974757488428</v>
      </c>
      <c r="R152" s="407">
        <v>2.08849433695773</v>
      </c>
      <c r="S152" s="406">
        <v>20.452371875624486</v>
      </c>
      <c r="T152" s="254" t="s">
        <v>231</v>
      </c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</row>
    <row r="153" spans="1:75" ht="9.9499999999999993" customHeight="1" x14ac:dyDescent="0.2">
      <c r="A153" s="14" t="s">
        <v>103</v>
      </c>
      <c r="B153" s="374" t="s">
        <v>969</v>
      </c>
      <c r="C153" s="405">
        <v>86.461580220395078</v>
      </c>
      <c r="D153" s="404">
        <v>0.7302317484654357</v>
      </c>
      <c r="E153" s="404">
        <v>0</v>
      </c>
      <c r="F153" s="404">
        <v>4.4774451220489864</v>
      </c>
      <c r="G153" s="404">
        <v>45.80520935233131</v>
      </c>
      <c r="H153" s="404">
        <v>2.2229858620729259</v>
      </c>
      <c r="I153" s="404">
        <v>1.4216235286962844</v>
      </c>
      <c r="J153" s="404">
        <v>7.0087742782575528</v>
      </c>
      <c r="K153" s="404">
        <v>2.7259875953131387</v>
      </c>
      <c r="L153" s="404">
        <v>3.3078062739389487</v>
      </c>
      <c r="M153" s="404">
        <v>0.24845136105520935</v>
      </c>
      <c r="N153" s="404">
        <v>2.4219254355876694</v>
      </c>
      <c r="O153" s="404">
        <v>2.3581085321204958</v>
      </c>
      <c r="P153" s="404">
        <v>6.0596880003479505</v>
      </c>
      <c r="Q153" s="404">
        <v>7.2466926277955839</v>
      </c>
      <c r="R153" s="404">
        <v>0.4266505023635821</v>
      </c>
      <c r="S153" s="403">
        <v>13.538419779604915</v>
      </c>
      <c r="T153" s="249" t="s">
        <v>103</v>
      </c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</row>
    <row r="154" spans="1:75" ht="9.9499999999999993" customHeight="1" x14ac:dyDescent="0.2">
      <c r="A154" s="14" t="s">
        <v>104</v>
      </c>
      <c r="B154" s="374" t="s">
        <v>969</v>
      </c>
      <c r="C154" s="405">
        <v>72.576989775748956</v>
      </c>
      <c r="D154" s="404">
        <v>4.4054644541012697</v>
      </c>
      <c r="E154" s="404">
        <v>0</v>
      </c>
      <c r="F154" s="404">
        <v>0</v>
      </c>
      <c r="G154" s="404">
        <v>34.657726028111931</v>
      </c>
      <c r="H154" s="404">
        <v>1.5331725970142409</v>
      </c>
      <c r="I154" s="404">
        <v>7.0558805176379122</v>
      </c>
      <c r="J154" s="404">
        <v>6.3482123651808751</v>
      </c>
      <c r="K154" s="404">
        <v>1.2698000391053255</v>
      </c>
      <c r="L154" s="404">
        <v>4.7733779639442764</v>
      </c>
      <c r="M154" s="404">
        <v>0.3144969429772802</v>
      </c>
      <c r="N154" s="404">
        <v>0.47034859832530462</v>
      </c>
      <c r="O154" s="404">
        <v>2.0273820788356813</v>
      </c>
      <c r="P154" s="404">
        <v>4.5807714739015974</v>
      </c>
      <c r="Q154" s="404">
        <v>4.7124577528560554</v>
      </c>
      <c r="R154" s="404">
        <v>0.42789896375719444</v>
      </c>
      <c r="S154" s="403">
        <v>27.423010224251055</v>
      </c>
      <c r="T154" s="249" t="s">
        <v>104</v>
      </c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</row>
    <row r="155" spans="1:75" ht="9.9499999999999993" customHeight="1" x14ac:dyDescent="0.2">
      <c r="A155" s="14" t="s">
        <v>105</v>
      </c>
      <c r="B155" s="374" t="s">
        <v>969</v>
      </c>
      <c r="C155" s="405">
        <v>84.880182395586885</v>
      </c>
      <c r="D155" s="404">
        <v>7.2854008779648396</v>
      </c>
      <c r="E155" s="404">
        <v>0</v>
      </c>
      <c r="F155" s="404">
        <v>0</v>
      </c>
      <c r="G155" s="404">
        <v>48.343467894449979</v>
      </c>
      <c r="H155" s="404">
        <v>2.2459759688025591</v>
      </c>
      <c r="I155" s="404">
        <v>0.84760874799590635</v>
      </c>
      <c r="J155" s="404">
        <v>6.1336619482104453</v>
      </c>
      <c r="K155" s="404">
        <v>1.4906599703354668</v>
      </c>
      <c r="L155" s="404">
        <v>2.0489200294931962</v>
      </c>
      <c r="M155" s="404">
        <v>4.6308782861908433E-2</v>
      </c>
      <c r="N155" s="404">
        <v>1.1731287644854302</v>
      </c>
      <c r="O155" s="404">
        <v>2.7785269717145065</v>
      </c>
      <c r="P155" s="404">
        <v>6.7173281797915516</v>
      </c>
      <c r="Q155" s="404">
        <v>5.5364542168128859</v>
      </c>
      <c r="R155" s="404">
        <v>0.23274004266820555</v>
      </c>
      <c r="S155" s="403">
        <v>15.119817604413106</v>
      </c>
      <c r="T155" s="249" t="s">
        <v>105</v>
      </c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</row>
    <row r="156" spans="1:75" ht="11.1" customHeight="1" x14ac:dyDescent="0.2">
      <c r="A156" s="14" t="s">
        <v>106</v>
      </c>
      <c r="B156" s="374" t="s">
        <v>969</v>
      </c>
      <c r="C156" s="405">
        <v>78.146126122344015</v>
      </c>
      <c r="D156" s="404">
        <v>1.73540626102975</v>
      </c>
      <c r="E156" s="404">
        <v>0</v>
      </c>
      <c r="F156" s="404">
        <v>1.1193705081140961</v>
      </c>
      <c r="G156" s="404">
        <v>28.71019255588611</v>
      </c>
      <c r="H156" s="404">
        <v>1.9327856932077538</v>
      </c>
      <c r="I156" s="404">
        <v>2.7007129202800479</v>
      </c>
      <c r="J156" s="404">
        <v>11.447808695880552</v>
      </c>
      <c r="K156" s="404">
        <v>1.0035430361842905</v>
      </c>
      <c r="L156" s="404">
        <v>5.4780051199658928</v>
      </c>
      <c r="M156" s="404">
        <v>1.3698601806349302</v>
      </c>
      <c r="N156" s="404">
        <v>2.6565352454674778</v>
      </c>
      <c r="O156" s="404">
        <v>2.3798837338507717</v>
      </c>
      <c r="P156" s="404">
        <v>6.2668461077965905</v>
      </c>
      <c r="Q156" s="404">
        <v>7.8001419879046576</v>
      </c>
      <c r="R156" s="404">
        <v>3.5450340761410901</v>
      </c>
      <c r="S156" s="403">
        <v>21.853873877655985</v>
      </c>
      <c r="T156" s="249" t="s">
        <v>106</v>
      </c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</row>
    <row r="157" spans="1:75" ht="9.9499999999999993" customHeight="1" x14ac:dyDescent="0.2">
      <c r="A157" s="127"/>
      <c r="T157" s="414"/>
      <c r="U157" s="399"/>
      <c r="V157" s="399"/>
      <c r="W157" s="399"/>
      <c r="X157" s="399"/>
      <c r="Y157" s="399"/>
      <c r="Z157" s="399"/>
      <c r="AA157" s="399"/>
      <c r="AB157" s="399"/>
      <c r="AC157" s="399"/>
      <c r="AD157" s="399"/>
      <c r="AE157" s="399"/>
      <c r="AF157" s="399"/>
      <c r="AG157" s="399"/>
      <c r="AH157" s="399"/>
      <c r="AI157" s="399"/>
      <c r="AJ157" s="399"/>
      <c r="AK157" s="399"/>
      <c r="AL157" s="399"/>
      <c r="AM157" s="399"/>
      <c r="AN157" s="399"/>
      <c r="AO157" s="399"/>
      <c r="AP157" s="399"/>
      <c r="AQ157" s="399"/>
      <c r="AR157" s="399"/>
      <c r="AS157" s="399"/>
      <c r="AT157" s="399"/>
      <c r="AU157" s="399"/>
      <c r="AV157" s="399"/>
      <c r="AW157" s="399"/>
      <c r="AX157" s="399"/>
      <c r="AY157" s="399"/>
      <c r="AZ157" s="399"/>
      <c r="BA157" s="399"/>
      <c r="BB157" s="399"/>
      <c r="BC157" s="399"/>
      <c r="BD157" s="399"/>
      <c r="BE157" s="399"/>
      <c r="BF157" s="399"/>
      <c r="BG157" s="399"/>
      <c r="BH157" s="399"/>
      <c r="BI157" s="399"/>
      <c r="BJ157" s="399"/>
      <c r="BK157" s="399"/>
      <c r="BL157" s="399"/>
      <c r="BM157" s="399"/>
      <c r="BN157" s="399"/>
      <c r="BO157" s="399"/>
      <c r="BP157" s="399"/>
      <c r="BQ157" s="399"/>
      <c r="BR157" s="399"/>
      <c r="BS157" s="399"/>
      <c r="BT157" s="399"/>
      <c r="BU157" s="399"/>
      <c r="BV157" s="399"/>
      <c r="BW157" s="399"/>
    </row>
    <row r="158" spans="1:75" s="28" customFormat="1" ht="12" customHeight="1" x14ac:dyDescent="0.15">
      <c r="A158" s="26" t="s">
        <v>968</v>
      </c>
      <c r="T158" s="389"/>
    </row>
    <row r="159" spans="1:75" s="28" customFormat="1" ht="12" customHeight="1" x14ac:dyDescent="0.15">
      <c r="A159" s="26" t="s">
        <v>967</v>
      </c>
      <c r="T159" s="389"/>
    </row>
    <row r="160" spans="1:75" s="28" customFormat="1" ht="12" customHeight="1" x14ac:dyDescent="0.15">
      <c r="A160" s="124" t="s">
        <v>931</v>
      </c>
      <c r="T160" s="389"/>
    </row>
    <row r="161" spans="1:77" ht="15.95" customHeight="1" x14ac:dyDescent="0.2">
      <c r="A161" s="9" t="s">
        <v>232</v>
      </c>
      <c r="B161" s="408" t="s">
        <v>969</v>
      </c>
      <c r="C161" s="95">
        <v>61.017805095160703</v>
      </c>
      <c r="D161" s="407">
        <v>1.6994977354499599</v>
      </c>
      <c r="E161" s="407">
        <v>0.11690353188581891</v>
      </c>
      <c r="F161" s="407">
        <v>1.7648055181793207</v>
      </c>
      <c r="G161" s="407">
        <v>15.337754040729489</v>
      </c>
      <c r="H161" s="407">
        <v>2.3150614838162924</v>
      </c>
      <c r="I161" s="407">
        <v>3.6072447924521285</v>
      </c>
      <c r="J161" s="407">
        <v>7.7186653161990888</v>
      </c>
      <c r="K161" s="407">
        <v>2.2301851646134843</v>
      </c>
      <c r="L161" s="407">
        <v>5.4146108759230058</v>
      </c>
      <c r="M161" s="407">
        <v>0.30061756719577021</v>
      </c>
      <c r="N161" s="407">
        <v>1.7257917900348561</v>
      </c>
      <c r="O161" s="407">
        <v>2.8996187408624876</v>
      </c>
      <c r="P161" s="407">
        <v>6.4954309259210739</v>
      </c>
      <c r="Q161" s="407">
        <v>7.7086964837749807</v>
      </c>
      <c r="R161" s="407">
        <v>1.6829211281229297</v>
      </c>
      <c r="S161" s="406">
        <v>38.982194904839304</v>
      </c>
      <c r="T161" s="254" t="s">
        <v>232</v>
      </c>
      <c r="U161" s="224"/>
      <c r="V161" s="224"/>
      <c r="W161" s="224"/>
      <c r="X161" s="224"/>
      <c r="Y161" s="224"/>
      <c r="Z161" s="224"/>
      <c r="AA161" s="224"/>
      <c r="AB161" s="224"/>
      <c r="AC161" s="224"/>
      <c r="AD161" s="224"/>
      <c r="AE161" s="224"/>
      <c r="AF161" s="224"/>
      <c r="AG161" s="224"/>
      <c r="AH161" s="224"/>
      <c r="AI161" s="224"/>
      <c r="AJ161" s="224"/>
      <c r="AK161" s="224"/>
      <c r="AL161" s="224"/>
      <c r="AM161" s="224"/>
      <c r="AN161" s="224"/>
      <c r="AO161" s="224"/>
      <c r="AP161" s="224"/>
      <c r="AQ161" s="224"/>
      <c r="AR161" s="224"/>
      <c r="AS161" s="224"/>
      <c r="AT161" s="224"/>
      <c r="AU161" s="224"/>
      <c r="AV161" s="224"/>
      <c r="AW161" s="224"/>
      <c r="AX161" s="224"/>
      <c r="AY161" s="224"/>
      <c r="AZ161" s="224"/>
      <c r="BA161" s="224"/>
      <c r="BB161" s="224"/>
      <c r="BC161" s="224"/>
      <c r="BD161" s="224"/>
      <c r="BE161" s="224"/>
      <c r="BF161" s="224"/>
      <c r="BG161" s="224"/>
      <c r="BH161" s="224"/>
      <c r="BI161" s="224"/>
      <c r="BJ161" s="224"/>
      <c r="BK161" s="224"/>
      <c r="BL161" s="224"/>
      <c r="BM161" s="224"/>
      <c r="BN161" s="224"/>
      <c r="BO161" s="224"/>
      <c r="BP161" s="146"/>
      <c r="BQ161" s="146"/>
      <c r="BR161" s="146"/>
      <c r="BS161" s="146"/>
      <c r="BT161" s="146"/>
      <c r="BU161" s="146"/>
      <c r="BV161" s="146"/>
      <c r="BW161" s="146"/>
    </row>
    <row r="162" spans="1:77" ht="9.9499999999999993" customHeight="1" x14ac:dyDescent="0.2">
      <c r="A162" s="14" t="s">
        <v>107</v>
      </c>
      <c r="B162" s="374" t="s">
        <v>969</v>
      </c>
      <c r="C162" s="405">
        <v>56.092029671698405</v>
      </c>
      <c r="D162" s="404">
        <v>2.6665303176058472</v>
      </c>
      <c r="E162" s="404">
        <v>6.6006517844346439E-3</v>
      </c>
      <c r="F162" s="404">
        <v>0</v>
      </c>
      <c r="G162" s="404">
        <v>11.857506806822963</v>
      </c>
      <c r="H162" s="404">
        <v>3.2933950124396283</v>
      </c>
      <c r="I162" s="404">
        <v>2.1708142763088403</v>
      </c>
      <c r="J162" s="404">
        <v>6.1726439407033586</v>
      </c>
      <c r="K162" s="404">
        <v>6.4962234942054682</v>
      </c>
      <c r="L162" s="404">
        <v>5.4089889794034551</v>
      </c>
      <c r="M162" s="404">
        <v>0.33290635504804905</v>
      </c>
      <c r="N162" s="404">
        <v>1.2902510478402258</v>
      </c>
      <c r="O162" s="404">
        <v>2.5146319318807993</v>
      </c>
      <c r="P162" s="404">
        <v>5.2287203002077964</v>
      </c>
      <c r="Q162" s="404">
        <v>8.0729791099151882</v>
      </c>
      <c r="R162" s="404">
        <v>0.57983744753234556</v>
      </c>
      <c r="S162" s="403">
        <v>43.907970328301609</v>
      </c>
      <c r="T162" s="249" t="s">
        <v>107</v>
      </c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/>
      <c r="BQ162"/>
      <c r="BR162"/>
      <c r="BS162"/>
      <c r="BT162"/>
      <c r="BU162"/>
      <c r="BV162"/>
      <c r="BW162"/>
    </row>
    <row r="163" spans="1:77" ht="9.9499999999999993" customHeight="1" x14ac:dyDescent="0.2">
      <c r="A163" s="14" t="s">
        <v>108</v>
      </c>
      <c r="B163" s="374" t="s">
        <v>969</v>
      </c>
      <c r="C163" s="405">
        <v>61.661834058693273</v>
      </c>
      <c r="D163" s="404">
        <v>2.2395460577956081</v>
      </c>
      <c r="E163" s="404">
        <v>1.8509407584467948E-2</v>
      </c>
      <c r="F163" s="404">
        <v>0.64949010595643808</v>
      </c>
      <c r="G163" s="404">
        <v>17.677533088222546</v>
      </c>
      <c r="H163" s="404">
        <v>2.1490652176604002</v>
      </c>
      <c r="I163" s="404">
        <v>3.8468690711235154</v>
      </c>
      <c r="J163" s="404">
        <v>7.5747546148173832</v>
      </c>
      <c r="K163" s="404">
        <v>0.91323951899352396</v>
      </c>
      <c r="L163" s="404">
        <v>7.2765884816726949</v>
      </c>
      <c r="M163" s="404">
        <v>0.27428643992164975</v>
      </c>
      <c r="N163" s="404">
        <v>0.56695816594716009</v>
      </c>
      <c r="O163" s="404">
        <v>2.7915281224284034</v>
      </c>
      <c r="P163" s="404">
        <v>5.5687563931792612</v>
      </c>
      <c r="Q163" s="404">
        <v>8.1296077043861619</v>
      </c>
      <c r="R163" s="404">
        <v>1.9851016690040726</v>
      </c>
      <c r="S163" s="403">
        <v>38.338165941306727</v>
      </c>
      <c r="T163" s="249" t="s">
        <v>108</v>
      </c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224"/>
      <c r="BQ163" s="224"/>
      <c r="BR163" s="224"/>
      <c r="BS163" s="224"/>
      <c r="BT163" s="224"/>
      <c r="BU163" s="224"/>
      <c r="BV163" s="224"/>
      <c r="BW163" s="224"/>
    </row>
    <row r="164" spans="1:77" ht="9.9499999999999993" customHeight="1" x14ac:dyDescent="0.2">
      <c r="A164" s="14" t="s">
        <v>109</v>
      </c>
      <c r="B164" s="374" t="s">
        <v>969</v>
      </c>
      <c r="C164" s="405">
        <v>59.108209312922767</v>
      </c>
      <c r="D164" s="404">
        <v>0.30358454173793176</v>
      </c>
      <c r="E164" s="404">
        <v>0.38781756937890693</v>
      </c>
      <c r="F164" s="404">
        <v>0.60836668352579359</v>
      </c>
      <c r="G164" s="404">
        <v>15.572876425247511</v>
      </c>
      <c r="H164" s="404">
        <v>1.7094590229201816</v>
      </c>
      <c r="I164" s="404">
        <v>4.3694711004136018</v>
      </c>
      <c r="J164" s="404">
        <v>9.5649244775398969</v>
      </c>
      <c r="K164" s="404">
        <v>0.44502138709068506</v>
      </c>
      <c r="L164" s="404">
        <v>2.4487883849109138</v>
      </c>
      <c r="M164" s="404">
        <v>0.34699466733902196</v>
      </c>
      <c r="N164" s="404">
        <v>4.57323735587405</v>
      </c>
      <c r="O164" s="404">
        <v>2.8142288093745678</v>
      </c>
      <c r="P164" s="404">
        <v>6.7501176404410987</v>
      </c>
      <c r="Q164" s="404">
        <v>7.0592118214976365</v>
      </c>
      <c r="R164" s="404">
        <v>2.1541094256309594</v>
      </c>
      <c r="S164" s="403">
        <v>40.891790687077247</v>
      </c>
      <c r="T164" s="249" t="s">
        <v>109</v>
      </c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</row>
    <row r="165" spans="1:77" ht="9.9499999999999993" customHeight="1" x14ac:dyDescent="0.2">
      <c r="A165" s="14" t="s">
        <v>110</v>
      </c>
      <c r="B165" s="374" t="s">
        <v>969</v>
      </c>
      <c r="C165" s="405">
        <v>67.805813833195543</v>
      </c>
      <c r="D165" s="404">
        <v>1.3200595237038104</v>
      </c>
      <c r="E165" s="404">
        <v>0</v>
      </c>
      <c r="F165" s="404">
        <v>13.915581332528907</v>
      </c>
      <c r="G165" s="404">
        <v>10.120637139517981</v>
      </c>
      <c r="H165" s="404">
        <v>3.6398265278687827</v>
      </c>
      <c r="I165" s="404">
        <v>2.9233097424895327</v>
      </c>
      <c r="J165" s="404">
        <v>4.8721321797809107</v>
      </c>
      <c r="K165" s="404">
        <v>10.115001010436002</v>
      </c>
      <c r="L165" s="404">
        <v>5.9020978483262763</v>
      </c>
      <c r="M165" s="404">
        <v>0.38146653567183747</v>
      </c>
      <c r="N165" s="404">
        <v>0.39379790883093529</v>
      </c>
      <c r="O165" s="404">
        <v>2.9166295539909246</v>
      </c>
      <c r="P165" s="404">
        <v>5.7705024398752487</v>
      </c>
      <c r="Q165" s="404">
        <v>4.8160150128569486</v>
      </c>
      <c r="R165" s="404">
        <v>0.71875707731744298</v>
      </c>
      <c r="S165" s="403">
        <v>32.194186166804457</v>
      </c>
      <c r="T165" s="249" t="s">
        <v>110</v>
      </c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</row>
    <row r="166" spans="1:77" ht="9.9499999999999993" customHeight="1" x14ac:dyDescent="0.2">
      <c r="A166" s="14" t="s">
        <v>111</v>
      </c>
      <c r="B166" s="374" t="s">
        <v>969</v>
      </c>
      <c r="C166" s="405">
        <v>66.419480283515583</v>
      </c>
      <c r="D166" s="404">
        <v>2.944666147145345</v>
      </c>
      <c r="E166" s="404">
        <v>0</v>
      </c>
      <c r="F166" s="404">
        <v>1.3402006182520478</v>
      </c>
      <c r="G166" s="404">
        <v>7.0906229713459528</v>
      </c>
      <c r="H166" s="404">
        <v>2.6672434627288699</v>
      </c>
      <c r="I166" s="404">
        <v>1.08634885523308</v>
      </c>
      <c r="J166" s="404">
        <v>7.5717461511820421</v>
      </c>
      <c r="K166" s="404">
        <v>2.0958694570259673E-2</v>
      </c>
      <c r="L166" s="404">
        <v>2.3825494548201527</v>
      </c>
      <c r="M166" s="404">
        <v>0</v>
      </c>
      <c r="N166" s="404">
        <v>3.983475961606317E-2</v>
      </c>
      <c r="O166" s="404">
        <v>6.0969690097945275</v>
      </c>
      <c r="P166" s="404">
        <v>22.216863760259315</v>
      </c>
      <c r="Q166" s="404">
        <v>12.839889490195286</v>
      </c>
      <c r="R166" s="404">
        <v>0.12158690837264569</v>
      </c>
      <c r="S166" s="403">
        <v>33.580519716484417</v>
      </c>
      <c r="T166" s="249" t="s">
        <v>111</v>
      </c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/>
      <c r="BY166"/>
    </row>
    <row r="167" spans="1:77" ht="15" customHeight="1" x14ac:dyDescent="0.2">
      <c r="A167" s="9" t="s">
        <v>233</v>
      </c>
      <c r="B167" s="408" t="s">
        <v>969</v>
      </c>
      <c r="C167" s="95">
        <v>81.455310390857292</v>
      </c>
      <c r="D167" s="407">
        <v>2.4209265702456189</v>
      </c>
      <c r="E167" s="407">
        <v>1.8800374705132494E-3</v>
      </c>
      <c r="F167" s="407">
        <v>7.4967697288312804E-2</v>
      </c>
      <c r="G167" s="407">
        <v>35.269998365855464</v>
      </c>
      <c r="H167" s="407">
        <v>2.6235922901012398</v>
      </c>
      <c r="I167" s="407">
        <v>3.8037270969139141</v>
      </c>
      <c r="J167" s="407">
        <v>9.7396758009308542</v>
      </c>
      <c r="K167" s="407">
        <v>1.1164179288711849</v>
      </c>
      <c r="L167" s="407">
        <v>4.0298501629944461</v>
      </c>
      <c r="M167" s="407">
        <v>0.95328271147400601</v>
      </c>
      <c r="N167" s="407">
        <v>1.4753666238948546</v>
      </c>
      <c r="O167" s="407">
        <v>3.5288303321533694</v>
      </c>
      <c r="P167" s="407">
        <v>6.999728424204382</v>
      </c>
      <c r="Q167" s="407">
        <v>7.582683314514238</v>
      </c>
      <c r="R167" s="407">
        <v>1.834383033944897</v>
      </c>
      <c r="S167" s="406">
        <v>18.544689609142694</v>
      </c>
      <c r="T167" s="254" t="s">
        <v>233</v>
      </c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/>
      <c r="BY167"/>
    </row>
    <row r="168" spans="1:77" ht="9.9499999999999993" customHeight="1" x14ac:dyDescent="0.2">
      <c r="A168" s="14" t="s">
        <v>112</v>
      </c>
      <c r="B168" s="374" t="s">
        <v>969</v>
      </c>
      <c r="C168" s="405">
        <v>73.928457282975543</v>
      </c>
      <c r="D168" s="404">
        <v>3.4182551300587756</v>
      </c>
      <c r="E168" s="404">
        <v>2.0650726904573827E-2</v>
      </c>
      <c r="F168" s="404">
        <v>0</v>
      </c>
      <c r="G168" s="404">
        <v>38.722641949581018</v>
      </c>
      <c r="H168" s="404">
        <v>2.9117524935449097</v>
      </c>
      <c r="I168" s="404">
        <v>2.5766391538326534</v>
      </c>
      <c r="J168" s="404">
        <v>4.7061401658283062</v>
      </c>
      <c r="K168" s="404">
        <v>0.77554147446905419</v>
      </c>
      <c r="L168" s="404">
        <v>1.5935236182947916</v>
      </c>
      <c r="M168" s="404">
        <v>0.59887108023264102</v>
      </c>
      <c r="N168" s="404">
        <v>1.0563150246780078</v>
      </c>
      <c r="O168" s="404">
        <v>2.8807764031880487</v>
      </c>
      <c r="P168" s="404">
        <v>7.9940373196406762</v>
      </c>
      <c r="Q168" s="404">
        <v>6.1755617129661777</v>
      </c>
      <c r="R168" s="404">
        <v>0.49775102975591101</v>
      </c>
      <c r="S168" s="403">
        <v>26.071542717024453</v>
      </c>
      <c r="T168" s="249" t="s">
        <v>112</v>
      </c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</row>
    <row r="169" spans="1:77" ht="9.9499999999999993" customHeight="1" x14ac:dyDescent="0.2">
      <c r="A169" s="14" t="s">
        <v>113</v>
      </c>
      <c r="B169" s="374" t="s">
        <v>969</v>
      </c>
      <c r="C169" s="405">
        <v>81.377878774293166</v>
      </c>
      <c r="D169" s="404">
        <v>9.0404793729274964</v>
      </c>
      <c r="E169" s="404">
        <v>0</v>
      </c>
      <c r="F169" s="404">
        <v>0</v>
      </c>
      <c r="G169" s="404">
        <v>31.325322212078731</v>
      </c>
      <c r="H169" s="404">
        <v>4.0373686059883074</v>
      </c>
      <c r="I169" s="404">
        <v>1.0022459275444395</v>
      </c>
      <c r="J169" s="404">
        <v>5.7714147171353858</v>
      </c>
      <c r="K169" s="404">
        <v>1.422969417228156</v>
      </c>
      <c r="L169" s="404">
        <v>3.8479137700325112</v>
      </c>
      <c r="M169" s="404">
        <v>0.56020904102230107</v>
      </c>
      <c r="N169" s="404">
        <v>0.48067199279953854</v>
      </c>
      <c r="O169" s="404">
        <v>4.9259760503685097</v>
      </c>
      <c r="P169" s="404">
        <v>10.663289332562421</v>
      </c>
      <c r="Q169" s="404">
        <v>7.6153786160154988</v>
      </c>
      <c r="R169" s="404">
        <v>0.68463971858987016</v>
      </c>
      <c r="S169" s="403">
        <v>18.622121225706834</v>
      </c>
      <c r="T169" s="249" t="s">
        <v>113</v>
      </c>
      <c r="BP169" s="224"/>
      <c r="BQ169" s="224"/>
      <c r="BR169" s="224"/>
      <c r="BS169" s="224"/>
      <c r="BT169" s="224"/>
      <c r="BU169" s="224"/>
      <c r="BV169" s="224"/>
      <c r="BW169" s="224"/>
      <c r="BX169"/>
      <c r="BY169"/>
    </row>
    <row r="170" spans="1:77" ht="9.9499999999999993" customHeight="1" x14ac:dyDescent="0.2">
      <c r="A170" s="14" t="s">
        <v>114</v>
      </c>
      <c r="B170" s="374" t="s">
        <v>969</v>
      </c>
      <c r="C170" s="405">
        <v>53.058891872467541</v>
      </c>
      <c r="D170" s="404">
        <v>10.179616232527378</v>
      </c>
      <c r="E170" s="404">
        <v>0</v>
      </c>
      <c r="F170" s="404">
        <v>0</v>
      </c>
      <c r="G170" s="404">
        <v>9.464131862004697</v>
      </c>
      <c r="H170" s="404">
        <v>1.7464477615506631</v>
      </c>
      <c r="I170" s="404">
        <v>0.20343259941063277</v>
      </c>
      <c r="J170" s="404">
        <v>3.7663758092108557</v>
      </c>
      <c r="K170" s="404">
        <v>6.389443030063402E-2</v>
      </c>
      <c r="L170" s="404">
        <v>1.5358161889169626</v>
      </c>
      <c r="M170" s="404">
        <v>0.44726101210443814</v>
      </c>
      <c r="N170" s="404">
        <v>1.5947121195784457</v>
      </c>
      <c r="O170" s="404">
        <v>5.6440080098893386</v>
      </c>
      <c r="P170" s="404">
        <v>10.083421290873614</v>
      </c>
      <c r="Q170" s="404">
        <v>7.2437186291069349</v>
      </c>
      <c r="R170" s="404">
        <v>1.0860559269929491</v>
      </c>
      <c r="S170" s="403">
        <v>46.941108127532452</v>
      </c>
      <c r="T170" s="249" t="s">
        <v>114</v>
      </c>
      <c r="BP170" s="146"/>
      <c r="BQ170" s="146"/>
      <c r="BR170" s="146"/>
      <c r="BS170" s="146"/>
      <c r="BT170" s="146"/>
      <c r="BU170" s="146"/>
      <c r="BV170" s="146"/>
      <c r="BW170" s="146"/>
      <c r="BX170"/>
      <c r="BY170"/>
    </row>
    <row r="171" spans="1:77" ht="9.9499999999999993" customHeight="1" x14ac:dyDescent="0.2">
      <c r="A171" s="14" t="s">
        <v>115</v>
      </c>
      <c r="B171" s="374" t="s">
        <v>969</v>
      </c>
      <c r="C171" s="405">
        <v>82.014927642593591</v>
      </c>
      <c r="D171" s="404">
        <v>0.92092265263590944</v>
      </c>
      <c r="E171" s="404">
        <v>0</v>
      </c>
      <c r="F171" s="404">
        <v>0.12489841865170638</v>
      </c>
      <c r="G171" s="404">
        <v>30.700735678356406</v>
      </c>
      <c r="H171" s="404">
        <v>2.3482138447102319</v>
      </c>
      <c r="I171" s="404">
        <v>5.5920626582702395</v>
      </c>
      <c r="J171" s="404">
        <v>11.676761499055496</v>
      </c>
      <c r="K171" s="404">
        <v>0.73898001945289038</v>
      </c>
      <c r="L171" s="404">
        <v>4.9399488039996688</v>
      </c>
      <c r="M171" s="404">
        <v>1.202764458636824</v>
      </c>
      <c r="N171" s="404">
        <v>1.7354886996986432</v>
      </c>
      <c r="O171" s="404">
        <v>3.6858658061459986</v>
      </c>
      <c r="P171" s="404">
        <v>6.6277897519476658</v>
      </c>
      <c r="Q171" s="404">
        <v>9.110768626073666</v>
      </c>
      <c r="R171" s="404">
        <v>2.6097267249582248</v>
      </c>
      <c r="S171" s="403">
        <v>17.985072357406434</v>
      </c>
      <c r="T171" s="249" t="s">
        <v>115</v>
      </c>
      <c r="BP171" s="146"/>
      <c r="BQ171" s="146"/>
      <c r="BR171" s="146"/>
      <c r="BS171" s="146"/>
      <c r="BT171" s="146"/>
      <c r="BU171" s="146"/>
      <c r="BV171" s="146"/>
      <c r="BW171" s="146"/>
    </row>
    <row r="172" spans="1:77" ht="9.9499999999999993" customHeight="1" x14ac:dyDescent="0.2">
      <c r="A172" s="14" t="s">
        <v>116</v>
      </c>
      <c r="B172" s="374" t="s">
        <v>969</v>
      </c>
      <c r="C172" s="405">
        <v>92.88231656610273</v>
      </c>
      <c r="D172" s="404">
        <v>3.2637478753412346</v>
      </c>
      <c r="E172" s="404">
        <v>0</v>
      </c>
      <c r="F172" s="404">
        <v>0</v>
      </c>
      <c r="G172" s="404">
        <v>53.464509092968271</v>
      </c>
      <c r="H172" s="404">
        <v>3.6021834969926627</v>
      </c>
      <c r="I172" s="404">
        <v>1.0374785115729976</v>
      </c>
      <c r="J172" s="404">
        <v>9.9953603615732565</v>
      </c>
      <c r="K172" s="404">
        <v>2.2382288628096414</v>
      </c>
      <c r="L172" s="404">
        <v>2.987791056837052</v>
      </c>
      <c r="M172" s="404">
        <v>0.74162601408672479</v>
      </c>
      <c r="N172" s="404">
        <v>1.4205121213419838</v>
      </c>
      <c r="O172" s="404">
        <v>2.5282705025683798</v>
      </c>
      <c r="P172" s="404">
        <v>6.5247468860249773</v>
      </c>
      <c r="Q172" s="404">
        <v>4.4401245778438971</v>
      </c>
      <c r="R172" s="404">
        <v>0.63773720614164886</v>
      </c>
      <c r="S172" s="403">
        <v>7.1176834338972679</v>
      </c>
      <c r="T172" s="249" t="s">
        <v>116</v>
      </c>
      <c r="BP172" s="146"/>
      <c r="BQ172" s="146"/>
      <c r="BR172" s="146"/>
      <c r="BS172" s="146"/>
      <c r="BT172" s="146"/>
      <c r="BU172" s="146"/>
      <c r="BV172" s="146"/>
      <c r="BW172" s="146"/>
    </row>
    <row r="173" spans="1:77" ht="11.1" customHeight="1" x14ac:dyDescent="0.2">
      <c r="A173" s="14" t="s">
        <v>117</v>
      </c>
      <c r="B173" s="374" t="s">
        <v>969</v>
      </c>
      <c r="C173" s="405">
        <v>67.338985143230929</v>
      </c>
      <c r="D173" s="404">
        <v>1.1883464822980347</v>
      </c>
      <c r="E173" s="404">
        <v>0</v>
      </c>
      <c r="F173" s="404">
        <v>6.5105013003526405E-2</v>
      </c>
      <c r="G173" s="404">
        <v>37.68318062428613</v>
      </c>
      <c r="H173" s="404">
        <v>0.58594511703173768</v>
      </c>
      <c r="I173" s="404">
        <v>1.8153005577226469</v>
      </c>
      <c r="J173" s="404">
        <v>3.8785925938643553</v>
      </c>
      <c r="K173" s="404">
        <v>2.5390955071375299</v>
      </c>
      <c r="L173" s="404">
        <v>4.4551123949740736</v>
      </c>
      <c r="M173" s="404">
        <v>0.2821217230152811</v>
      </c>
      <c r="N173" s="404">
        <v>0.13021002600705281</v>
      </c>
      <c r="O173" s="404">
        <v>3.5807757151939521</v>
      </c>
      <c r="P173" s="404">
        <v>4.7526659492574268</v>
      </c>
      <c r="Q173" s="404">
        <v>4.63203345768828</v>
      </c>
      <c r="R173" s="404">
        <v>1.7504999817508959</v>
      </c>
      <c r="S173" s="403">
        <v>32.661014856769079</v>
      </c>
      <c r="T173" s="249" t="s">
        <v>117</v>
      </c>
      <c r="BP173" s="146"/>
      <c r="BQ173" s="146"/>
      <c r="BR173" s="146"/>
      <c r="BS173" s="146"/>
      <c r="BT173" s="146"/>
      <c r="BU173" s="146"/>
      <c r="BV173" s="146"/>
      <c r="BW173" s="146"/>
    </row>
    <row r="174" spans="1:77" ht="15" customHeight="1" x14ac:dyDescent="0.2">
      <c r="A174" s="9" t="s">
        <v>234</v>
      </c>
      <c r="B174" s="408" t="s">
        <v>969</v>
      </c>
      <c r="C174" s="95">
        <v>75.848706765549821</v>
      </c>
      <c r="D174" s="407">
        <v>1.3737125866982121</v>
      </c>
      <c r="E174" s="407">
        <v>0</v>
      </c>
      <c r="F174" s="407">
        <v>0.41995204005843845</v>
      </c>
      <c r="G174" s="407">
        <v>20.91613027080296</v>
      </c>
      <c r="H174" s="407">
        <v>1.9483802533320378</v>
      </c>
      <c r="I174" s="407">
        <v>4.6098811399185013</v>
      </c>
      <c r="J174" s="407">
        <v>11.222593717052501</v>
      </c>
      <c r="K174" s="407">
        <v>1.532570984464356</v>
      </c>
      <c r="L174" s="407">
        <v>7.17291280973848</v>
      </c>
      <c r="M174" s="407">
        <v>1.1478250906293574</v>
      </c>
      <c r="N174" s="407">
        <v>2.332685057302645</v>
      </c>
      <c r="O174" s="407">
        <v>3.3998494556484959</v>
      </c>
      <c r="P174" s="407">
        <v>7.3378523475967921</v>
      </c>
      <c r="Q174" s="407">
        <v>9.9672372505512659</v>
      </c>
      <c r="R174" s="407">
        <v>2.4671237617557833</v>
      </c>
      <c r="S174" s="406">
        <v>24.151293234450179</v>
      </c>
      <c r="T174" s="254" t="s">
        <v>234</v>
      </c>
      <c r="BP174" s="146"/>
      <c r="BQ174" s="146"/>
      <c r="BR174" s="146"/>
      <c r="BS174" s="146"/>
      <c r="BT174" s="146"/>
      <c r="BU174" s="146"/>
      <c r="BV174" s="146"/>
      <c r="BW174" s="146"/>
    </row>
    <row r="175" spans="1:77" s="376" customFormat="1" ht="9.9499999999999993" customHeight="1" x14ac:dyDescent="0.2">
      <c r="A175" s="92" t="s">
        <v>235</v>
      </c>
      <c r="B175" s="413" t="s">
        <v>969</v>
      </c>
      <c r="C175" s="412">
        <v>79.195763431256623</v>
      </c>
      <c r="D175" s="411">
        <v>0.8206577620275376</v>
      </c>
      <c r="E175" s="411">
        <v>0</v>
      </c>
      <c r="F175" s="411">
        <v>0.11698857114105417</v>
      </c>
      <c r="G175" s="411">
        <v>20.267451012559992</v>
      </c>
      <c r="H175" s="411">
        <v>1.9238050018714707</v>
      </c>
      <c r="I175" s="411">
        <v>5.4303895702533911</v>
      </c>
      <c r="J175" s="411">
        <v>12.597853011310859</v>
      </c>
      <c r="K175" s="411">
        <v>1.7567116185604446</v>
      </c>
      <c r="L175" s="411">
        <v>8.3734678889626721</v>
      </c>
      <c r="M175" s="411">
        <v>1.3045965684225291</v>
      </c>
      <c r="N175" s="411">
        <v>2.7979499591505559</v>
      </c>
      <c r="O175" s="411">
        <v>3.3917186899870515</v>
      </c>
      <c r="P175" s="411">
        <v>7.2613278263634395</v>
      </c>
      <c r="Q175" s="411">
        <v>10.268581945442703</v>
      </c>
      <c r="R175" s="411">
        <v>2.8842640052029291</v>
      </c>
      <c r="S175" s="410">
        <v>20.804236568743363</v>
      </c>
      <c r="T175" s="264" t="s">
        <v>235</v>
      </c>
      <c r="U175" s="409"/>
      <c r="V175" s="409"/>
      <c r="W175" s="409"/>
      <c r="X175" s="409"/>
      <c r="Y175" s="409"/>
      <c r="Z175" s="409"/>
      <c r="AA175" s="409"/>
      <c r="AB175" s="409"/>
      <c r="AC175" s="409"/>
      <c r="AD175" s="409"/>
      <c r="AE175" s="409"/>
      <c r="AF175" s="409"/>
      <c r="AG175" s="409"/>
      <c r="AH175" s="409"/>
      <c r="AI175" s="409"/>
      <c r="AJ175" s="409"/>
      <c r="AK175" s="409"/>
      <c r="AL175" s="409"/>
      <c r="AM175" s="409"/>
      <c r="AN175" s="409"/>
      <c r="AO175" s="409"/>
      <c r="AP175" s="409"/>
      <c r="AQ175" s="409"/>
      <c r="AR175" s="409"/>
      <c r="AS175" s="409"/>
      <c r="AT175" s="409"/>
      <c r="AU175" s="409"/>
      <c r="AV175" s="409"/>
      <c r="AW175" s="409"/>
      <c r="AX175" s="409"/>
      <c r="AY175" s="409"/>
      <c r="AZ175" s="409"/>
      <c r="BA175" s="409"/>
      <c r="BB175" s="409"/>
      <c r="BC175" s="409"/>
      <c r="BD175" s="409"/>
      <c r="BE175" s="409"/>
      <c r="BF175" s="409"/>
      <c r="BG175" s="409"/>
      <c r="BH175" s="409"/>
      <c r="BI175" s="409"/>
      <c r="BJ175" s="409"/>
      <c r="BK175" s="409"/>
      <c r="BL175" s="409"/>
      <c r="BM175" s="409"/>
      <c r="BN175" s="409"/>
      <c r="BO175" s="409"/>
      <c r="BP175" s="409"/>
      <c r="BQ175" s="409"/>
      <c r="BR175" s="409"/>
      <c r="BS175" s="409"/>
      <c r="BT175" s="409"/>
      <c r="BU175" s="409"/>
      <c r="BV175" s="409"/>
      <c r="BW175" s="409"/>
    </row>
    <row r="176" spans="1:77" s="376" customFormat="1" ht="9.9499999999999993" customHeight="1" x14ac:dyDescent="0.2">
      <c r="A176" s="93" t="s">
        <v>201</v>
      </c>
      <c r="B176" s="374" t="s">
        <v>969</v>
      </c>
      <c r="C176" s="405">
        <v>88.203975035854711</v>
      </c>
      <c r="D176" s="404">
        <v>0.83424160736584596</v>
      </c>
      <c r="E176" s="404">
        <v>0</v>
      </c>
      <c r="F176" s="404">
        <v>0.11167308614873474</v>
      </c>
      <c r="G176" s="404">
        <v>13.662300999279116</v>
      </c>
      <c r="H176" s="404">
        <v>3.1077730347422237</v>
      </c>
      <c r="I176" s="404">
        <v>6.8520767647340453</v>
      </c>
      <c r="J176" s="404">
        <v>14.29033044826307</v>
      </c>
      <c r="K176" s="404">
        <v>2.6968606894327727</v>
      </c>
      <c r="L176" s="404">
        <v>12.822470305868947</v>
      </c>
      <c r="M176" s="404">
        <v>1.9837828349316344</v>
      </c>
      <c r="N176" s="404">
        <v>3.48229606341003</v>
      </c>
      <c r="O176" s="404">
        <v>4.765736684913727</v>
      </c>
      <c r="P176" s="404">
        <v>6.0411462543452608</v>
      </c>
      <c r="Q176" s="404">
        <v>14.060191968551733</v>
      </c>
      <c r="R176" s="404">
        <v>3.4930942938675544</v>
      </c>
      <c r="S176" s="403">
        <v>11.796024964145294</v>
      </c>
      <c r="T176" s="259" t="s">
        <v>201</v>
      </c>
      <c r="U176" s="409"/>
      <c r="V176" s="409"/>
      <c r="W176" s="409"/>
      <c r="X176" s="409"/>
      <c r="Y176" s="409"/>
      <c r="Z176" s="409"/>
      <c r="AA176" s="409"/>
      <c r="AB176" s="409"/>
      <c r="AC176" s="409"/>
      <c r="AD176" s="409"/>
      <c r="AE176" s="409"/>
      <c r="AF176" s="409"/>
      <c r="AG176" s="409"/>
      <c r="AH176" s="409"/>
      <c r="AI176" s="409"/>
      <c r="AJ176" s="409"/>
      <c r="AK176" s="409"/>
      <c r="AL176" s="409"/>
      <c r="AM176" s="409"/>
      <c r="AN176" s="409"/>
      <c r="AO176" s="409"/>
      <c r="AP176" s="409"/>
      <c r="AQ176" s="409"/>
      <c r="AR176" s="409"/>
      <c r="AS176" s="409"/>
      <c r="AT176" s="409"/>
      <c r="AU176" s="409"/>
      <c r="AV176" s="409"/>
      <c r="AW176" s="409"/>
      <c r="AX176" s="409"/>
      <c r="AY176" s="409"/>
      <c r="AZ176" s="409"/>
      <c r="BA176" s="409"/>
      <c r="BB176" s="409"/>
      <c r="BC176" s="409"/>
      <c r="BD176" s="409"/>
      <c r="BE176" s="409"/>
      <c r="BF176" s="409"/>
      <c r="BG176" s="409"/>
      <c r="BH176" s="409"/>
      <c r="BI176" s="409"/>
      <c r="BJ176" s="409"/>
      <c r="BK176" s="409"/>
      <c r="BL176" s="409"/>
      <c r="BM176" s="409"/>
      <c r="BN176" s="409"/>
      <c r="BO176" s="409"/>
      <c r="BP176" s="409"/>
      <c r="BQ176" s="409"/>
      <c r="BR176" s="409"/>
      <c r="BS176" s="409"/>
      <c r="BT176" s="409"/>
      <c r="BU176" s="409"/>
      <c r="BV176" s="409"/>
      <c r="BW176" s="409"/>
    </row>
    <row r="177" spans="1:83" s="376" customFormat="1" ht="9.9499999999999993" customHeight="1" x14ac:dyDescent="0.2">
      <c r="A177" s="93" t="s">
        <v>202</v>
      </c>
      <c r="B177" s="374" t="s">
        <v>969</v>
      </c>
      <c r="C177" s="405">
        <v>59.474602679033964</v>
      </c>
      <c r="D177" s="404">
        <v>0.19363920382137706</v>
      </c>
      <c r="E177" s="404">
        <v>0</v>
      </c>
      <c r="F177" s="404">
        <v>0</v>
      </c>
      <c r="G177" s="404">
        <v>29.843281186618263</v>
      </c>
      <c r="H177" s="404">
        <v>0</v>
      </c>
      <c r="I177" s="404">
        <v>6.0818505234066088E-2</v>
      </c>
      <c r="J177" s="404">
        <v>2.6441311177112068</v>
      </c>
      <c r="K177" s="404">
        <v>0.36015316322972457</v>
      </c>
      <c r="L177" s="404">
        <v>2.0272835078022029E-2</v>
      </c>
      <c r="M177" s="404">
        <v>0</v>
      </c>
      <c r="N177" s="404">
        <v>0.20943856365172753</v>
      </c>
      <c r="O177" s="404">
        <v>1.4596441256175863</v>
      </c>
      <c r="P177" s="404">
        <v>8.1563899142363638</v>
      </c>
      <c r="Q177" s="404">
        <v>16.420996413197845</v>
      </c>
      <c r="R177" s="404">
        <v>0.10583765063778167</v>
      </c>
      <c r="S177" s="403">
        <v>40.525397320966036</v>
      </c>
      <c r="T177" s="259" t="s">
        <v>202</v>
      </c>
      <c r="U177" s="409"/>
      <c r="V177" s="409"/>
      <c r="W177" s="409"/>
      <c r="X177" s="409"/>
      <c r="Y177" s="409"/>
      <c r="Z177" s="409"/>
      <c r="AA177" s="409"/>
      <c r="AB177" s="409"/>
      <c r="AC177" s="409"/>
      <c r="AD177" s="409"/>
      <c r="AE177" s="409"/>
      <c r="AF177" s="409"/>
      <c r="AG177" s="409"/>
      <c r="AH177" s="409"/>
      <c r="AI177" s="409"/>
      <c r="AJ177" s="409"/>
      <c r="AK177" s="409"/>
      <c r="AL177" s="409"/>
      <c r="AM177" s="409"/>
      <c r="AN177" s="409"/>
      <c r="AO177" s="409"/>
      <c r="AP177" s="409"/>
      <c r="AQ177" s="409"/>
      <c r="AR177" s="409"/>
      <c r="AS177" s="409"/>
      <c r="AT177" s="409"/>
      <c r="AU177" s="409"/>
      <c r="AV177" s="409"/>
      <c r="AW177" s="409"/>
      <c r="AX177" s="409"/>
      <c r="AY177" s="409"/>
      <c r="AZ177" s="409"/>
      <c r="BA177" s="409"/>
      <c r="BB177" s="409"/>
      <c r="BC177" s="409"/>
      <c r="BD177" s="409"/>
      <c r="BE177" s="409"/>
      <c r="BF177" s="409"/>
      <c r="BG177" s="409"/>
      <c r="BH177" s="409"/>
      <c r="BI177" s="409"/>
      <c r="BJ177" s="409"/>
      <c r="BK177" s="409"/>
      <c r="BL177" s="409"/>
      <c r="BM177" s="409"/>
      <c r="BN177" s="409"/>
      <c r="BO177" s="409"/>
      <c r="BP177" s="409"/>
      <c r="BQ177" s="409"/>
      <c r="BR177" s="409"/>
      <c r="BS177" s="409"/>
      <c r="BT177" s="409"/>
      <c r="BU177" s="409"/>
      <c r="BV177" s="409"/>
      <c r="BW177" s="409"/>
    </row>
    <row r="178" spans="1:83" s="376" customFormat="1" ht="9.9499999999999993" customHeight="1" x14ac:dyDescent="0.2">
      <c r="A178" s="93" t="s">
        <v>203</v>
      </c>
      <c r="B178" s="374" t="s">
        <v>969</v>
      </c>
      <c r="C178" s="405">
        <v>62.336613901562131</v>
      </c>
      <c r="D178" s="404">
        <v>0.65194121986695086</v>
      </c>
      <c r="E178" s="404">
        <v>0</v>
      </c>
      <c r="F178" s="404">
        <v>0.30412940970960811</v>
      </c>
      <c r="G178" s="404">
        <v>35.942414536107052</v>
      </c>
      <c r="H178" s="404">
        <v>0</v>
      </c>
      <c r="I178" s="404">
        <v>5.1372836501684178</v>
      </c>
      <c r="J178" s="404">
        <v>5.8176025995181808</v>
      </c>
      <c r="K178" s="404">
        <v>2.8385411572896757E-2</v>
      </c>
      <c r="L178" s="404">
        <v>1.2525373234776898</v>
      </c>
      <c r="M178" s="404">
        <v>0.48660705553537303</v>
      </c>
      <c r="N178" s="404">
        <v>2.5465484812263353</v>
      </c>
      <c r="O178" s="404">
        <v>1.6544639888202681</v>
      </c>
      <c r="P178" s="404">
        <v>7.0463215395771979</v>
      </c>
      <c r="Q178" s="404">
        <v>1.3746649318874287</v>
      </c>
      <c r="R178" s="404">
        <v>9.3713754094725557E-2</v>
      </c>
      <c r="S178" s="403">
        <v>37.663386098437869</v>
      </c>
      <c r="T178" s="259" t="s">
        <v>203</v>
      </c>
      <c r="U178" s="409"/>
      <c r="V178" s="409"/>
      <c r="W178" s="409"/>
      <c r="X178" s="409"/>
      <c r="Y178" s="409"/>
      <c r="Z178" s="409"/>
      <c r="AA178" s="409"/>
      <c r="AB178" s="409"/>
      <c r="AC178" s="409"/>
      <c r="AD178" s="409"/>
      <c r="AE178" s="409"/>
      <c r="AF178" s="409"/>
      <c r="AG178" s="409"/>
      <c r="AH178" s="409"/>
      <c r="AI178" s="409"/>
      <c r="AJ178" s="409"/>
      <c r="AK178" s="409"/>
      <c r="AL178" s="409"/>
      <c r="AM178" s="409"/>
      <c r="AN178" s="409"/>
      <c r="AO178" s="409"/>
      <c r="AP178" s="409"/>
      <c r="AQ178" s="409"/>
      <c r="AR178" s="409"/>
      <c r="AS178" s="409"/>
      <c r="AT178" s="409"/>
      <c r="AU178" s="409"/>
      <c r="AV178" s="409"/>
      <c r="AW178" s="409"/>
      <c r="AX178" s="409"/>
      <c r="AY178" s="409"/>
      <c r="AZ178" s="409"/>
      <c r="BA178" s="409"/>
      <c r="BB178" s="409"/>
      <c r="BC178" s="409"/>
      <c r="BD178" s="409"/>
      <c r="BE178" s="409"/>
      <c r="BF178" s="409"/>
      <c r="BG178" s="409"/>
      <c r="BH178" s="409"/>
      <c r="BI178" s="409"/>
      <c r="BJ178" s="409"/>
      <c r="BK178" s="409"/>
      <c r="BL178" s="409"/>
      <c r="BM178" s="409"/>
      <c r="BN178" s="409"/>
      <c r="BO178" s="409"/>
      <c r="BP178" s="409"/>
      <c r="BQ178" s="409"/>
      <c r="BR178" s="409"/>
      <c r="BS178" s="409"/>
      <c r="BT178" s="409"/>
      <c r="BU178" s="409"/>
      <c r="BV178" s="409"/>
      <c r="BW178" s="409"/>
    </row>
    <row r="179" spans="1:83" customFormat="1" ht="9.9499999999999993" customHeight="1" x14ac:dyDescent="0.2">
      <c r="A179" s="93" t="s">
        <v>204</v>
      </c>
      <c r="B179" s="374" t="s">
        <v>969</v>
      </c>
      <c r="C179" s="405">
        <v>42.617074722276818</v>
      </c>
      <c r="D179" s="404">
        <v>1.7878027322493037</v>
      </c>
      <c r="E179" s="404">
        <v>0</v>
      </c>
      <c r="F179" s="404">
        <v>0</v>
      </c>
      <c r="G179" s="404">
        <v>19.949638080980517</v>
      </c>
      <c r="H179" s="404">
        <v>0</v>
      </c>
      <c r="I179" s="404">
        <v>2.966659985192873</v>
      </c>
      <c r="J179" s="404">
        <v>5.2011727200601534</v>
      </c>
      <c r="K179" s="404">
        <v>0</v>
      </c>
      <c r="L179" s="404">
        <v>0.46571846761724678</v>
      </c>
      <c r="M179" s="404">
        <v>0</v>
      </c>
      <c r="N179" s="404">
        <v>1.5004059887243066</v>
      </c>
      <c r="O179" s="404">
        <v>1.0874777007553793</v>
      </c>
      <c r="P179" s="404">
        <v>7.9055650823728341</v>
      </c>
      <c r="Q179" s="404">
        <v>1.6998437846758843</v>
      </c>
      <c r="R179" s="404">
        <v>5.2790179648319384E-2</v>
      </c>
      <c r="S179" s="403">
        <v>57.382925277723174</v>
      </c>
      <c r="T179" s="259" t="s">
        <v>204</v>
      </c>
      <c r="U179" s="224"/>
      <c r="V179" s="224"/>
      <c r="W179" s="224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  <c r="BW179" s="224"/>
      <c r="BX179" s="17"/>
      <c r="BY179" s="17"/>
    </row>
    <row r="180" spans="1:83" customFormat="1" ht="9.9499999999999993" customHeight="1" x14ac:dyDescent="0.2">
      <c r="A180" s="93" t="s">
        <v>205</v>
      </c>
      <c r="B180" s="374" t="s">
        <v>969</v>
      </c>
      <c r="C180" s="405">
        <v>78.499249069374244</v>
      </c>
      <c r="D180" s="404">
        <v>0.66440727816986955</v>
      </c>
      <c r="E180" s="404">
        <v>0</v>
      </c>
      <c r="F180" s="404">
        <v>0</v>
      </c>
      <c r="G180" s="404">
        <v>30.442124798626335</v>
      </c>
      <c r="H180" s="404">
        <v>0</v>
      </c>
      <c r="I180" s="404">
        <v>1.5118851229108035</v>
      </c>
      <c r="J180" s="404">
        <v>18.518352212344233</v>
      </c>
      <c r="K180" s="404">
        <v>0.54272799283977569</v>
      </c>
      <c r="L180" s="404">
        <v>1.5952987780998555</v>
      </c>
      <c r="M180" s="404">
        <v>0</v>
      </c>
      <c r="N180" s="404">
        <v>1.0956822010514768</v>
      </c>
      <c r="O180" s="404">
        <v>0.52819063588871018</v>
      </c>
      <c r="P180" s="404">
        <v>12.744416260434017</v>
      </c>
      <c r="Q180" s="404">
        <v>5.5354911449192157</v>
      </c>
      <c r="R180" s="404">
        <v>5.3206726440899432</v>
      </c>
      <c r="S180" s="403">
        <v>21.500750930625752</v>
      </c>
      <c r="T180" s="259" t="s">
        <v>205</v>
      </c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7"/>
      <c r="BY180" s="17"/>
    </row>
    <row r="181" spans="1:83" ht="9.9499999999999993" customHeight="1" x14ac:dyDescent="0.2">
      <c r="A181" s="14" t="s">
        <v>118</v>
      </c>
      <c r="B181" s="374" t="s">
        <v>969</v>
      </c>
      <c r="C181" s="405">
        <v>68.992819121745569</v>
      </c>
      <c r="D181" s="404">
        <v>5.0107876375017604</v>
      </c>
      <c r="E181" s="404">
        <v>0</v>
      </c>
      <c r="F181" s="404">
        <v>3.5715716438161049</v>
      </c>
      <c r="G181" s="404">
        <v>21.720340610359578</v>
      </c>
      <c r="H181" s="404">
        <v>2.8994613582526148</v>
      </c>
      <c r="I181" s="404">
        <v>1.1167320833339136</v>
      </c>
      <c r="J181" s="404">
        <v>5.4043513305058566</v>
      </c>
      <c r="K181" s="404">
        <v>0.48132190232144068</v>
      </c>
      <c r="L181" s="404">
        <v>2.1317973734431583</v>
      </c>
      <c r="M181" s="404">
        <v>0.88183610433517878</v>
      </c>
      <c r="N181" s="404">
        <v>0.36381409746272042</v>
      </c>
      <c r="O181" s="404">
        <v>3.5930579968934362</v>
      </c>
      <c r="P181" s="404">
        <v>8.8708224057243843</v>
      </c>
      <c r="Q181" s="404">
        <v>12.11127723422919</v>
      </c>
      <c r="R181" s="404">
        <v>0.83564734356622461</v>
      </c>
      <c r="S181" s="403">
        <v>31.007180878254431</v>
      </c>
      <c r="T181" s="249" t="s">
        <v>118</v>
      </c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6"/>
      <c r="BT181" s="146"/>
      <c r="BU181" s="146"/>
      <c r="BV181" s="146"/>
      <c r="BW181" s="146"/>
      <c r="BZ181"/>
      <c r="CA181"/>
      <c r="CB181"/>
      <c r="CC181"/>
      <c r="CD181"/>
      <c r="CE181"/>
    </row>
    <row r="182" spans="1:83" ht="9.9499999999999993" customHeight="1" x14ac:dyDescent="0.2">
      <c r="A182" s="14" t="s">
        <v>119</v>
      </c>
      <c r="B182" s="374" t="s">
        <v>969</v>
      </c>
      <c r="C182" s="405">
        <v>41.22212911025489</v>
      </c>
      <c r="D182" s="404">
        <v>0.3829655585027481</v>
      </c>
      <c r="E182" s="404">
        <v>0</v>
      </c>
      <c r="F182" s="404">
        <v>0</v>
      </c>
      <c r="G182" s="404">
        <v>20.917687343424234</v>
      </c>
      <c r="H182" s="404">
        <v>0.54123269695897891</v>
      </c>
      <c r="I182" s="404">
        <v>3.0801644458661341</v>
      </c>
      <c r="J182" s="404">
        <v>5.3316748880245077</v>
      </c>
      <c r="K182" s="404">
        <v>0.49484132293392358</v>
      </c>
      <c r="L182" s="404">
        <v>0.94819278356715919</v>
      </c>
      <c r="M182" s="404">
        <v>9.2782748050110664E-2</v>
      </c>
      <c r="N182" s="404">
        <v>0.14770485883891304</v>
      </c>
      <c r="O182" s="404">
        <v>1.9175101263689538</v>
      </c>
      <c r="P182" s="404">
        <v>3.3247151384622988</v>
      </c>
      <c r="Q182" s="404">
        <v>3.3762249545456022</v>
      </c>
      <c r="R182" s="404">
        <v>0.66643224471132834</v>
      </c>
      <c r="S182" s="403">
        <v>58.77787088974511</v>
      </c>
      <c r="T182" s="249" t="s">
        <v>119</v>
      </c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146"/>
      <c r="BV182" s="146"/>
      <c r="BW182" s="146"/>
      <c r="BZ182"/>
      <c r="CA182"/>
      <c r="CB182"/>
      <c r="CC182"/>
      <c r="CD182"/>
      <c r="CE182"/>
    </row>
    <row r="183" spans="1:83" ht="9.9499999999999993" customHeight="1" x14ac:dyDescent="0.2">
      <c r="A183" s="14" t="s">
        <v>120</v>
      </c>
      <c r="B183" s="374" t="s">
        <v>969</v>
      </c>
      <c r="C183" s="405">
        <v>55.218500767631362</v>
      </c>
      <c r="D183" s="404">
        <v>4.2954337130546865</v>
      </c>
      <c r="E183" s="404">
        <v>0</v>
      </c>
      <c r="F183" s="404">
        <v>0.3205547547055736</v>
      </c>
      <c r="G183" s="404">
        <v>6.9056244915289016</v>
      </c>
      <c r="H183" s="404">
        <v>0.83344236223449142</v>
      </c>
      <c r="I183" s="404">
        <v>0.44877665658780308</v>
      </c>
      <c r="J183" s="404">
        <v>11.293238210831559</v>
      </c>
      <c r="K183" s="404">
        <v>0</v>
      </c>
      <c r="L183" s="404">
        <v>4.0851923331790001</v>
      </c>
      <c r="M183" s="404">
        <v>0.25644380376445891</v>
      </c>
      <c r="N183" s="404">
        <v>0.93999415843025147</v>
      </c>
      <c r="O183" s="404">
        <v>3.7184351545846539</v>
      </c>
      <c r="P183" s="404">
        <v>12.583430069981254</v>
      </c>
      <c r="Q183" s="404">
        <v>8.3092167795538909</v>
      </c>
      <c r="R183" s="404">
        <v>1.228718279194841</v>
      </c>
      <c r="S183" s="403">
        <v>44.781499232368631</v>
      </c>
      <c r="T183" s="249" t="s">
        <v>120</v>
      </c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Z183"/>
      <c r="CA183"/>
      <c r="CB183"/>
      <c r="CC183"/>
      <c r="CD183"/>
      <c r="CE183"/>
    </row>
    <row r="184" spans="1:83" ht="9.9499999999999993" customHeight="1" x14ac:dyDescent="0.2">
      <c r="A184" s="14" t="s">
        <v>121</v>
      </c>
      <c r="B184" s="374" t="s">
        <v>969</v>
      </c>
      <c r="C184" s="405">
        <v>71.871005227440733</v>
      </c>
      <c r="D184" s="404">
        <v>2.6073737574705698</v>
      </c>
      <c r="E184" s="404">
        <v>0</v>
      </c>
      <c r="F184" s="404">
        <v>0</v>
      </c>
      <c r="G184" s="404">
        <v>26.864191058076109</v>
      </c>
      <c r="H184" s="404">
        <v>1.114353934567174</v>
      </c>
      <c r="I184" s="404">
        <v>0</v>
      </c>
      <c r="J184" s="404">
        <v>3.2932063603542305</v>
      </c>
      <c r="K184" s="404">
        <v>2.5768574615431072</v>
      </c>
      <c r="L184" s="404">
        <v>8.5096118639675122</v>
      </c>
      <c r="M184" s="404">
        <v>6.7536602094980247E-2</v>
      </c>
      <c r="N184" s="404">
        <v>2.6262391938412164</v>
      </c>
      <c r="O184" s="404">
        <v>4.5249523403636767</v>
      </c>
      <c r="P184" s="404">
        <v>9.8265756048196256</v>
      </c>
      <c r="Q184" s="404">
        <v>9.04221639286434</v>
      </c>
      <c r="R184" s="404">
        <v>0.8178906574781849</v>
      </c>
      <c r="S184" s="403">
        <v>28.128994772559274</v>
      </c>
      <c r="T184" s="249" t="s">
        <v>121</v>
      </c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</row>
    <row r="185" spans="1:83" ht="9.9499999999999993" customHeight="1" x14ac:dyDescent="0.2">
      <c r="A185" s="14" t="s">
        <v>122</v>
      </c>
      <c r="B185" s="374" t="s">
        <v>969</v>
      </c>
      <c r="C185" s="405">
        <v>77.331952643122506</v>
      </c>
      <c r="D185" s="404">
        <v>7.0883663748712005</v>
      </c>
      <c r="E185" s="404">
        <v>0</v>
      </c>
      <c r="F185" s="404">
        <v>5.9783973807268215E-2</v>
      </c>
      <c r="G185" s="404">
        <v>17.773488455485715</v>
      </c>
      <c r="H185" s="404">
        <v>3.0152272018649406</v>
      </c>
      <c r="I185" s="404">
        <v>0</v>
      </c>
      <c r="J185" s="404">
        <v>11.083144352041645</v>
      </c>
      <c r="K185" s="404">
        <v>1.4597108889588477</v>
      </c>
      <c r="L185" s="404">
        <v>2.9792057517249639</v>
      </c>
      <c r="M185" s="404">
        <v>0.53843342890445367</v>
      </c>
      <c r="N185" s="404">
        <v>0</v>
      </c>
      <c r="O185" s="404">
        <v>8.9379949198139315</v>
      </c>
      <c r="P185" s="404">
        <v>11.265139925936728</v>
      </c>
      <c r="Q185" s="404">
        <v>11.528416009472132</v>
      </c>
      <c r="R185" s="404">
        <v>1.6030413602406757</v>
      </c>
      <c r="S185" s="403">
        <v>22.668047356877498</v>
      </c>
      <c r="T185" s="249" t="s">
        <v>122</v>
      </c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</row>
    <row r="186" spans="1:83" ht="9.9499999999999993" customHeight="1" x14ac:dyDescent="0.2">
      <c r="A186" s="14" t="s">
        <v>123</v>
      </c>
      <c r="B186" s="374" t="s">
        <v>969</v>
      </c>
      <c r="C186" s="405">
        <v>61.023015872331221</v>
      </c>
      <c r="D186" s="404">
        <v>2.1690555633332096</v>
      </c>
      <c r="E186" s="404">
        <v>0</v>
      </c>
      <c r="F186" s="404">
        <v>0</v>
      </c>
      <c r="G186" s="404">
        <v>37.523022095637117</v>
      </c>
      <c r="H186" s="404">
        <v>1.9745742940167554</v>
      </c>
      <c r="I186" s="404">
        <v>1.5435052579990132</v>
      </c>
      <c r="J186" s="404">
        <v>4.0529874058361681</v>
      </c>
      <c r="K186" s="404">
        <v>0.40632655669257323</v>
      </c>
      <c r="L186" s="404">
        <v>0.81111890027296507</v>
      </c>
      <c r="M186" s="404">
        <v>0.31982541381961538</v>
      </c>
      <c r="N186" s="404">
        <v>6.0224450435607396E-2</v>
      </c>
      <c r="O186" s="404">
        <v>2.4056433300344979</v>
      </c>
      <c r="P186" s="404">
        <v>4.5500539488076726</v>
      </c>
      <c r="Q186" s="404">
        <v>4.780309793529967</v>
      </c>
      <c r="R186" s="404">
        <v>0.42636886191606427</v>
      </c>
      <c r="S186" s="403">
        <v>38.976984127668771</v>
      </c>
      <c r="T186" s="249" t="s">
        <v>123</v>
      </c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83" ht="15" customHeight="1" x14ac:dyDescent="0.2">
      <c r="A187" s="9" t="s">
        <v>236</v>
      </c>
      <c r="B187" s="408" t="s">
        <v>969</v>
      </c>
      <c r="C187" s="95">
        <v>70.757381733642021</v>
      </c>
      <c r="D187" s="407">
        <v>3.1854653841873048</v>
      </c>
      <c r="E187" s="407">
        <v>0</v>
      </c>
      <c r="F187" s="407">
        <v>0</v>
      </c>
      <c r="G187" s="407">
        <v>23.709469057573209</v>
      </c>
      <c r="H187" s="407">
        <v>2.6044033359137662</v>
      </c>
      <c r="I187" s="407">
        <v>2.4632756740559039</v>
      </c>
      <c r="J187" s="407">
        <v>6.7292314464567893</v>
      </c>
      <c r="K187" s="407">
        <v>0.95201115193954622</v>
      </c>
      <c r="L187" s="407">
        <v>3.0652521107839497</v>
      </c>
      <c r="M187" s="407">
        <v>0.82741172079136693</v>
      </c>
      <c r="N187" s="407">
        <v>0.28347543004732867</v>
      </c>
      <c r="O187" s="407">
        <v>4.5951892547305793</v>
      </c>
      <c r="P187" s="407">
        <v>9.292993986606044</v>
      </c>
      <c r="Q187" s="407">
        <v>11.845503483409642</v>
      </c>
      <c r="R187" s="407">
        <v>1.2036996971466072</v>
      </c>
      <c r="S187" s="406">
        <v>29.242618266357979</v>
      </c>
      <c r="T187" s="254" t="s">
        <v>236</v>
      </c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</row>
    <row r="188" spans="1:83" ht="9.9499999999999993" customHeight="1" x14ac:dyDescent="0.2">
      <c r="A188" s="14" t="s">
        <v>124</v>
      </c>
      <c r="B188" s="374" t="s">
        <v>969</v>
      </c>
      <c r="C188" s="405">
        <v>83.845011397150756</v>
      </c>
      <c r="D188" s="404">
        <v>1.7783575934024607</v>
      </c>
      <c r="E188" s="404">
        <v>0</v>
      </c>
      <c r="F188" s="404">
        <v>0</v>
      </c>
      <c r="G188" s="404">
        <v>34.609058516212023</v>
      </c>
      <c r="H188" s="404">
        <v>1.5068108635685074</v>
      </c>
      <c r="I188" s="404">
        <v>10.311386188879618</v>
      </c>
      <c r="J188" s="404">
        <v>8.5036955014604683</v>
      </c>
      <c r="K188" s="404">
        <v>1.7618319611263982</v>
      </c>
      <c r="L188" s="404">
        <v>1.2953960868612127</v>
      </c>
      <c r="M188" s="404">
        <v>0.74105452306647901</v>
      </c>
      <c r="N188" s="404">
        <v>0.31549957459872724</v>
      </c>
      <c r="O188" s="404">
        <v>4.1252035117367329</v>
      </c>
      <c r="P188" s="404">
        <v>9.6446103800768768</v>
      </c>
      <c r="Q188" s="404">
        <v>8.5495542277532195</v>
      </c>
      <c r="R188" s="404">
        <v>0.70255246840802943</v>
      </c>
      <c r="S188" s="403">
        <v>16.154988602849244</v>
      </c>
      <c r="T188" s="249" t="s">
        <v>124</v>
      </c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</row>
    <row r="189" spans="1:83" ht="9.9499999999999993" customHeight="1" x14ac:dyDescent="0.2">
      <c r="A189" s="14" t="s">
        <v>125</v>
      </c>
      <c r="B189" s="374" t="s">
        <v>969</v>
      </c>
      <c r="C189" s="405">
        <v>53.030150190012691</v>
      </c>
      <c r="D189" s="404">
        <v>6.8385398043720791</v>
      </c>
      <c r="E189" s="404">
        <v>0</v>
      </c>
      <c r="F189" s="404">
        <v>0</v>
      </c>
      <c r="G189" s="404">
        <v>14.128815137086503</v>
      </c>
      <c r="H189" s="404">
        <v>0.48298046077107776</v>
      </c>
      <c r="I189" s="404">
        <v>0.16092291001498993</v>
      </c>
      <c r="J189" s="404">
        <v>4.3721978053137942</v>
      </c>
      <c r="K189" s="404">
        <v>0</v>
      </c>
      <c r="L189" s="404">
        <v>1.6367200657850727</v>
      </c>
      <c r="M189" s="404">
        <v>0.39242162437650069</v>
      </c>
      <c r="N189" s="404">
        <v>0</v>
      </c>
      <c r="O189" s="404">
        <v>2.8978827646264667</v>
      </c>
      <c r="P189" s="404">
        <v>12.738609652837173</v>
      </c>
      <c r="Q189" s="404">
        <v>8.5527084159124662</v>
      </c>
      <c r="R189" s="404">
        <v>0.8283515489165646</v>
      </c>
      <c r="S189" s="403">
        <v>46.969849809987309</v>
      </c>
      <c r="T189" s="249" t="s">
        <v>125</v>
      </c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</row>
    <row r="190" spans="1:83" ht="9.9499999999999993" customHeight="1" x14ac:dyDescent="0.2">
      <c r="A190" s="14" t="s">
        <v>126</v>
      </c>
      <c r="B190" s="374" t="s">
        <v>969</v>
      </c>
      <c r="C190" s="405">
        <v>84.576608860549115</v>
      </c>
      <c r="D190" s="404">
        <v>5.2691561140120173</v>
      </c>
      <c r="E190" s="404">
        <v>0</v>
      </c>
      <c r="F190" s="404">
        <v>0</v>
      </c>
      <c r="G190" s="404">
        <v>29.429278821691028</v>
      </c>
      <c r="H190" s="404">
        <v>3.4463482325196115</v>
      </c>
      <c r="I190" s="404">
        <v>1.7908167668043533</v>
      </c>
      <c r="J190" s="404">
        <v>10.026521481385675</v>
      </c>
      <c r="K190" s="404">
        <v>2.306301478796394</v>
      </c>
      <c r="L190" s="404">
        <v>4.2061955753398834</v>
      </c>
      <c r="M190" s="404">
        <v>0.70761522644889352</v>
      </c>
      <c r="N190" s="404">
        <v>5.241594269991804E-2</v>
      </c>
      <c r="O190" s="404">
        <v>4.586394986242829</v>
      </c>
      <c r="P190" s="404">
        <v>8.5495818034247346</v>
      </c>
      <c r="Q190" s="404">
        <v>13.719781088539278</v>
      </c>
      <c r="R190" s="404">
        <v>0.48620134264449549</v>
      </c>
      <c r="S190" s="403">
        <v>15.423391139450885</v>
      </c>
      <c r="T190" s="249" t="s">
        <v>126</v>
      </c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</row>
    <row r="191" spans="1:83" ht="9.9499999999999993" customHeight="1" x14ac:dyDescent="0.2">
      <c r="A191" s="14" t="s">
        <v>127</v>
      </c>
      <c r="B191" s="374" t="s">
        <v>969</v>
      </c>
      <c r="C191" s="405">
        <v>66.014403764015157</v>
      </c>
      <c r="D191" s="404">
        <v>2.1244395447136539</v>
      </c>
      <c r="E191" s="404">
        <v>0</v>
      </c>
      <c r="F191" s="404">
        <v>0</v>
      </c>
      <c r="G191" s="404">
        <v>21.044104285658101</v>
      </c>
      <c r="H191" s="404">
        <v>2.8444207906394592</v>
      </c>
      <c r="I191" s="404">
        <v>1.5589341197518809</v>
      </c>
      <c r="J191" s="404">
        <v>5.5620800317939967</v>
      </c>
      <c r="K191" s="404">
        <v>0.45449686439051051</v>
      </c>
      <c r="L191" s="404">
        <v>3.2170065959015726</v>
      </c>
      <c r="M191" s="404">
        <v>0.95606785772329639</v>
      </c>
      <c r="N191" s="404">
        <v>0.40584833766083372</v>
      </c>
      <c r="O191" s="404">
        <v>4.9563318793416657</v>
      </c>
      <c r="P191" s="404">
        <v>8.9521973279970073</v>
      </c>
      <c r="Q191" s="404">
        <v>12.318689646349352</v>
      </c>
      <c r="R191" s="404">
        <v>1.6197864820938292</v>
      </c>
      <c r="S191" s="403">
        <v>33.985596235984836</v>
      </c>
      <c r="T191" s="249" t="s">
        <v>127</v>
      </c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</row>
    <row r="192" spans="1:83" ht="15" customHeight="1" x14ac:dyDescent="0.2">
      <c r="A192" s="9" t="s">
        <v>237</v>
      </c>
      <c r="B192" s="408" t="s">
        <v>969</v>
      </c>
      <c r="C192" s="95">
        <v>79.236455319262561</v>
      </c>
      <c r="D192" s="407">
        <v>1.5344879971962047</v>
      </c>
      <c r="E192" s="407">
        <v>9.6849764405656565E-3</v>
      </c>
      <c r="F192" s="407">
        <v>0.34913052009985301</v>
      </c>
      <c r="G192" s="407">
        <v>38.990493556582273</v>
      </c>
      <c r="H192" s="407">
        <v>1.9463454168599261</v>
      </c>
      <c r="I192" s="407">
        <v>4.1955104480784735</v>
      </c>
      <c r="J192" s="407">
        <v>6.7051570512864282</v>
      </c>
      <c r="K192" s="407">
        <v>1.9608130629138254</v>
      </c>
      <c r="L192" s="407">
        <v>3.2717633817832397</v>
      </c>
      <c r="M192" s="407">
        <v>0.88883739095161185</v>
      </c>
      <c r="N192" s="407">
        <v>2.1603939237945955</v>
      </c>
      <c r="O192" s="407">
        <v>3.0569183616310234</v>
      </c>
      <c r="P192" s="407">
        <v>5.6225281485655829</v>
      </c>
      <c r="Q192" s="407">
        <v>6.6215214127098463</v>
      </c>
      <c r="R192" s="407">
        <v>1.9228696703691095</v>
      </c>
      <c r="S192" s="406">
        <v>20.763544680737443</v>
      </c>
      <c r="T192" s="254" t="s">
        <v>237</v>
      </c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</row>
    <row r="193" spans="1:75" ht="9.9499999999999993" customHeight="1" x14ac:dyDescent="0.2">
      <c r="A193" s="14" t="s">
        <v>128</v>
      </c>
      <c r="B193" s="374" t="s">
        <v>969</v>
      </c>
      <c r="C193" s="405">
        <v>88.854099481287975</v>
      </c>
      <c r="D193" s="404">
        <v>1.3060564744695369</v>
      </c>
      <c r="E193" s="404">
        <v>0</v>
      </c>
      <c r="F193" s="404">
        <v>0</v>
      </c>
      <c r="G193" s="404">
        <v>52.398070934542361</v>
      </c>
      <c r="H193" s="404">
        <v>3.5186875725131039</v>
      </c>
      <c r="I193" s="404">
        <v>0.97628325711346253</v>
      </c>
      <c r="J193" s="404">
        <v>5.8937472223455005</v>
      </c>
      <c r="K193" s="404">
        <v>1.9525665142269251</v>
      </c>
      <c r="L193" s="404">
        <v>0.87458708449747669</v>
      </c>
      <c r="M193" s="404">
        <v>0.26441004880156271</v>
      </c>
      <c r="N193" s="404">
        <v>1.6989487967884755</v>
      </c>
      <c r="O193" s="404">
        <v>3.0915636475259642</v>
      </c>
      <c r="P193" s="404">
        <v>10.169617261598567</v>
      </c>
      <c r="Q193" s="404">
        <v>6.1017703569591397</v>
      </c>
      <c r="R193" s="404">
        <v>0.60779030990589311</v>
      </c>
      <c r="S193" s="403">
        <v>11.145900518712029</v>
      </c>
      <c r="T193" s="249" t="s">
        <v>128</v>
      </c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</row>
    <row r="194" spans="1:75" ht="9.9499999999999993" customHeight="1" x14ac:dyDescent="0.2">
      <c r="A194" s="14" t="s">
        <v>129</v>
      </c>
      <c r="B194" s="374" t="s">
        <v>969</v>
      </c>
      <c r="C194" s="405">
        <v>82.593324206482137</v>
      </c>
      <c r="D194" s="404">
        <v>3.9332699709212355</v>
      </c>
      <c r="E194" s="404">
        <v>0</v>
      </c>
      <c r="F194" s="404">
        <v>3.3751506440590195</v>
      </c>
      <c r="G194" s="404">
        <v>40.063564778297014</v>
      </c>
      <c r="H194" s="404">
        <v>2.0668057314743438</v>
      </c>
      <c r="I194" s="404">
        <v>4.3274107836156341</v>
      </c>
      <c r="J194" s="404">
        <v>4.4891642410893322</v>
      </c>
      <c r="K194" s="404">
        <v>2.0520283269466324</v>
      </c>
      <c r="L194" s="404">
        <v>1.9719981291131352</v>
      </c>
      <c r="M194" s="404">
        <v>0.4929995322782838</v>
      </c>
      <c r="N194" s="404">
        <v>0.62141306091759085</v>
      </c>
      <c r="O194" s="404">
        <v>2.6166898251693524</v>
      </c>
      <c r="P194" s="404">
        <v>6.3521093582009653</v>
      </c>
      <c r="Q194" s="404">
        <v>7.0389082111461958</v>
      </c>
      <c r="R194" s="404">
        <v>3.1918116132533987</v>
      </c>
      <c r="S194" s="403">
        <v>17.406675793517866</v>
      </c>
      <c r="T194" s="249" t="s">
        <v>129</v>
      </c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ht="9.9499999999999993" customHeight="1" x14ac:dyDescent="0.2">
      <c r="A195" s="14" t="s">
        <v>130</v>
      </c>
      <c r="B195" s="374" t="s">
        <v>969</v>
      </c>
      <c r="C195" s="405">
        <v>83.383431197124523</v>
      </c>
      <c r="D195" s="404">
        <v>3.1553668170850835</v>
      </c>
      <c r="E195" s="404">
        <v>0</v>
      </c>
      <c r="F195" s="404">
        <v>5.6508129018745454E-2</v>
      </c>
      <c r="G195" s="404">
        <v>9.1152859895340583</v>
      </c>
      <c r="H195" s="404">
        <v>2.3665251128138123</v>
      </c>
      <c r="I195" s="404">
        <v>3.2345138947732477</v>
      </c>
      <c r="J195" s="404">
        <v>10.519566541242764</v>
      </c>
      <c r="K195" s="404">
        <v>9.2116353853612907</v>
      </c>
      <c r="L195" s="404">
        <v>7.9445682011122454</v>
      </c>
      <c r="M195" s="404">
        <v>0.33080458566214582</v>
      </c>
      <c r="N195" s="404">
        <v>0.11301625803749091</v>
      </c>
      <c r="O195" s="404">
        <v>12.08709062996302</v>
      </c>
      <c r="P195" s="404">
        <v>8.982616826056729</v>
      </c>
      <c r="Q195" s="404">
        <v>10.127709622579541</v>
      </c>
      <c r="R195" s="404">
        <v>6.1382232038843494</v>
      </c>
      <c r="S195" s="403">
        <v>16.616568802875477</v>
      </c>
      <c r="T195" s="249" t="s">
        <v>130</v>
      </c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</row>
    <row r="196" spans="1:75" ht="9.9499999999999993" customHeight="1" x14ac:dyDescent="0.2">
      <c r="A196" s="14" t="s">
        <v>131</v>
      </c>
      <c r="B196" s="374" t="s">
        <v>969</v>
      </c>
      <c r="C196" s="405">
        <v>77.133053646936943</v>
      </c>
      <c r="D196" s="404">
        <v>1.0713674809960787</v>
      </c>
      <c r="E196" s="404">
        <v>1.3223682500633093E-2</v>
      </c>
      <c r="F196" s="404">
        <v>1.0350547178030127E-2</v>
      </c>
      <c r="G196" s="404">
        <v>40.176277762331871</v>
      </c>
      <c r="H196" s="404">
        <v>1.6871391900189108</v>
      </c>
      <c r="I196" s="404">
        <v>4.6847959901160294</v>
      </c>
      <c r="J196" s="404">
        <v>6.7229148841605175</v>
      </c>
      <c r="K196" s="404">
        <v>1.2120834137753123</v>
      </c>
      <c r="L196" s="404">
        <v>3.2789434653223961</v>
      </c>
      <c r="M196" s="404">
        <v>1.0790445433096409</v>
      </c>
      <c r="N196" s="404">
        <v>2.6373184405344201</v>
      </c>
      <c r="O196" s="404">
        <v>2.1943160017423873</v>
      </c>
      <c r="P196" s="404">
        <v>4.6027804102477621</v>
      </c>
      <c r="Q196" s="404">
        <v>6.2741445810548306</v>
      </c>
      <c r="R196" s="404">
        <v>1.4883532536481301</v>
      </c>
      <c r="S196" s="403">
        <v>22.86694635306306</v>
      </c>
      <c r="T196" s="249" t="s">
        <v>131</v>
      </c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</row>
    <row r="197" spans="1:75" ht="15" customHeight="1" x14ac:dyDescent="0.2">
      <c r="A197" s="9" t="s">
        <v>238</v>
      </c>
      <c r="B197" s="408" t="s">
        <v>969</v>
      </c>
      <c r="C197" s="95">
        <v>65.722731705148831</v>
      </c>
      <c r="D197" s="407">
        <v>2.810252837259541</v>
      </c>
      <c r="E197" s="407">
        <v>0</v>
      </c>
      <c r="F197" s="407">
        <v>0.24837831050057829</v>
      </c>
      <c r="G197" s="407">
        <v>21.743808793183987</v>
      </c>
      <c r="H197" s="407">
        <v>2.0200111884640273</v>
      </c>
      <c r="I197" s="407">
        <v>3.1242715585123046</v>
      </c>
      <c r="J197" s="407">
        <v>7.4578616739255112</v>
      </c>
      <c r="K197" s="407">
        <v>1.7089202467785363</v>
      </c>
      <c r="L197" s="407">
        <v>3.5931943562407191</v>
      </c>
      <c r="M197" s="407">
        <v>0.38387714543356083</v>
      </c>
      <c r="N197" s="407">
        <v>0.5507062380139679</v>
      </c>
      <c r="O197" s="407">
        <v>3.8526819262706971</v>
      </c>
      <c r="P197" s="407">
        <v>8.1630514218586345</v>
      </c>
      <c r="Q197" s="407">
        <v>7.845247917124003</v>
      </c>
      <c r="R197" s="407">
        <v>2.2204680915827653</v>
      </c>
      <c r="S197" s="406">
        <v>34.277268294851176</v>
      </c>
      <c r="T197" s="254" t="s">
        <v>238</v>
      </c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</row>
    <row r="198" spans="1:75" ht="9.9499999999999993" customHeight="1" x14ac:dyDescent="0.2">
      <c r="A198" s="14" t="s">
        <v>132</v>
      </c>
      <c r="B198" s="374" t="s">
        <v>969</v>
      </c>
      <c r="C198" s="405">
        <v>59.752941738146284</v>
      </c>
      <c r="D198" s="404">
        <v>13.256302591148078</v>
      </c>
      <c r="E198" s="404">
        <v>0</v>
      </c>
      <c r="F198" s="404">
        <v>0.20732547720207972</v>
      </c>
      <c r="G198" s="404">
        <v>14.717067781996043</v>
      </c>
      <c r="H198" s="404">
        <v>0.85521759345857873</v>
      </c>
      <c r="I198" s="404">
        <v>1.4596745337122665</v>
      </c>
      <c r="J198" s="404">
        <v>3.6621441766057972</v>
      </c>
      <c r="K198" s="404">
        <v>0.96745830154661083</v>
      </c>
      <c r="L198" s="404">
        <v>1.7073940875655433</v>
      </c>
      <c r="M198" s="404">
        <v>0.20732547720207972</v>
      </c>
      <c r="N198" s="404">
        <v>0</v>
      </c>
      <c r="O198" s="404">
        <v>4.7336287691320145</v>
      </c>
      <c r="P198" s="404">
        <v>9.5426905976203269</v>
      </c>
      <c r="Q198" s="404">
        <v>6.9194878016194101</v>
      </c>
      <c r="R198" s="404">
        <v>1.5172245493374481</v>
      </c>
      <c r="S198" s="403">
        <v>40.247058261853724</v>
      </c>
      <c r="T198" s="249" t="s">
        <v>132</v>
      </c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</row>
    <row r="199" spans="1:75" ht="9.9499999999999993" customHeight="1" x14ac:dyDescent="0.2">
      <c r="A199" s="14" t="s">
        <v>133</v>
      </c>
      <c r="B199" s="374" t="s">
        <v>969</v>
      </c>
      <c r="C199" s="405">
        <v>50.41314331634149</v>
      </c>
      <c r="D199" s="404">
        <v>1.3307890772532691</v>
      </c>
      <c r="E199" s="404">
        <v>0</v>
      </c>
      <c r="F199" s="404">
        <v>7.8696804766955258E-2</v>
      </c>
      <c r="G199" s="404">
        <v>17.865580039381829</v>
      </c>
      <c r="H199" s="404">
        <v>1.6526329001060607</v>
      </c>
      <c r="I199" s="404">
        <v>4.9427516199560486</v>
      </c>
      <c r="J199" s="404">
        <v>5.1276540573033209</v>
      </c>
      <c r="K199" s="404">
        <v>0.94436165720346321</v>
      </c>
      <c r="L199" s="404">
        <v>1.5309489930129088</v>
      </c>
      <c r="M199" s="404">
        <v>0.17313297048730159</v>
      </c>
      <c r="N199" s="404">
        <v>0.15999843668443675</v>
      </c>
      <c r="O199" s="404">
        <v>3.0376966640044736</v>
      </c>
      <c r="P199" s="404">
        <v>6.794952155230491</v>
      </c>
      <c r="Q199" s="404">
        <v>5.186119434142352</v>
      </c>
      <c r="R199" s="404">
        <v>1.5878285068085787</v>
      </c>
      <c r="S199" s="403">
        <v>49.586856683658517</v>
      </c>
      <c r="T199" s="249" t="s">
        <v>133</v>
      </c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</row>
    <row r="200" spans="1:75" ht="9.9499999999999993" customHeight="1" x14ac:dyDescent="0.2">
      <c r="A200" s="14" t="s">
        <v>134</v>
      </c>
      <c r="B200" s="374" t="s">
        <v>969</v>
      </c>
      <c r="C200" s="405">
        <v>81.707099286695623</v>
      </c>
      <c r="D200" s="404">
        <v>5.9203701342996702</v>
      </c>
      <c r="E200" s="404">
        <v>0</v>
      </c>
      <c r="F200" s="404">
        <v>0.13291844296678934</v>
      </c>
      <c r="G200" s="404">
        <v>26.447888162787958</v>
      </c>
      <c r="H200" s="404">
        <v>2.5088356109981493</v>
      </c>
      <c r="I200" s="404">
        <v>3.9395420136503163</v>
      </c>
      <c r="J200" s="404">
        <v>9.5984092989117968</v>
      </c>
      <c r="K200" s="404">
        <v>2.724828080819182</v>
      </c>
      <c r="L200" s="404">
        <v>2.7190955814652065</v>
      </c>
      <c r="M200" s="404">
        <v>0.18276285907933537</v>
      </c>
      <c r="N200" s="404">
        <v>0.11813677835512212</v>
      </c>
      <c r="O200" s="404">
        <v>5.8151818797970343</v>
      </c>
      <c r="P200" s="404">
        <v>11.514060121998128</v>
      </c>
      <c r="Q200" s="404">
        <v>8.1910990478283949</v>
      </c>
      <c r="R200" s="404">
        <v>1.8939712737385328</v>
      </c>
      <c r="S200" s="403">
        <v>18.292900713304387</v>
      </c>
      <c r="T200" s="249" t="s">
        <v>134</v>
      </c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ht="9.9499999999999993" customHeight="1" x14ac:dyDescent="0.2">
      <c r="A201" s="14" t="s">
        <v>135</v>
      </c>
      <c r="B201" s="374" t="s">
        <v>969</v>
      </c>
      <c r="C201" s="405">
        <v>69.045278452920016</v>
      </c>
      <c r="D201" s="404">
        <v>2.2788291006555981</v>
      </c>
      <c r="E201" s="404">
        <v>0</v>
      </c>
      <c r="F201" s="404">
        <v>0</v>
      </c>
      <c r="G201" s="404">
        <v>23.644316739208932</v>
      </c>
      <c r="H201" s="404">
        <v>2.1142134889111546</v>
      </c>
      <c r="I201" s="404">
        <v>2.9822866865026043</v>
      </c>
      <c r="J201" s="404">
        <v>8.3752156076969317</v>
      </c>
      <c r="K201" s="404">
        <v>1.5433562073041653</v>
      </c>
      <c r="L201" s="404">
        <v>4.4270416599628062</v>
      </c>
      <c r="M201" s="404">
        <v>0.48022961256639229</v>
      </c>
      <c r="N201" s="404">
        <v>0.74522034540375226</v>
      </c>
      <c r="O201" s="404">
        <v>3.6776835898127946</v>
      </c>
      <c r="P201" s="404">
        <v>7.726695814475069</v>
      </c>
      <c r="Q201" s="404">
        <v>8.5197374372714609</v>
      </c>
      <c r="R201" s="404">
        <v>2.5304521631483654</v>
      </c>
      <c r="S201" s="403">
        <v>30.954721547079984</v>
      </c>
      <c r="T201" s="249" t="s">
        <v>135</v>
      </c>
      <c r="U201" s="224"/>
      <c r="V201" s="224"/>
      <c r="W201" s="224"/>
      <c r="X201" s="224"/>
      <c r="Y201" s="224"/>
      <c r="Z201" s="224"/>
      <c r="AA201" s="224"/>
      <c r="AB201" s="224"/>
      <c r="AC201" s="224"/>
      <c r="AD201" s="224"/>
      <c r="AE201" s="224"/>
      <c r="AF201" s="224"/>
      <c r="AG201" s="224"/>
      <c r="AH201" s="224"/>
      <c r="AI201" s="224"/>
      <c r="AJ201" s="224"/>
      <c r="AK201" s="224"/>
      <c r="AL201" s="224"/>
      <c r="AM201" s="224"/>
      <c r="AN201" s="224"/>
      <c r="AO201" s="224"/>
      <c r="AP201" s="224"/>
      <c r="AQ201" s="224"/>
      <c r="AR201" s="224"/>
      <c r="AS201" s="224"/>
      <c r="AT201" s="224"/>
      <c r="AU201" s="224"/>
      <c r="AV201" s="224"/>
      <c r="AW201" s="224"/>
      <c r="AX201" s="224"/>
      <c r="AY201" s="224"/>
      <c r="AZ201" s="224"/>
      <c r="BA201" s="224"/>
      <c r="BB201" s="224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  <c r="BW201" s="224"/>
    </row>
    <row r="202" spans="1:75" ht="9.9499999999999993" customHeight="1" x14ac:dyDescent="0.2">
      <c r="A202" s="14" t="s">
        <v>136</v>
      </c>
      <c r="B202" s="374" t="s">
        <v>969</v>
      </c>
      <c r="C202" s="405">
        <v>84.206923126369418</v>
      </c>
      <c r="D202" s="404">
        <v>1.6584615332690833</v>
      </c>
      <c r="E202" s="404">
        <v>0</v>
      </c>
      <c r="F202" s="404">
        <v>7.7646153603052532</v>
      </c>
      <c r="G202" s="404">
        <v>16.002331705127794</v>
      </c>
      <c r="H202" s="404">
        <v>4.0330769104498163</v>
      </c>
      <c r="I202" s="404">
        <v>0.15076923029718942</v>
      </c>
      <c r="J202" s="404">
        <v>4.9407934347660891</v>
      </c>
      <c r="K202" s="404">
        <v>9.9130768920402019</v>
      </c>
      <c r="L202" s="404">
        <v>1.2438461499518125</v>
      </c>
      <c r="M202" s="404">
        <v>0.15076923029718942</v>
      </c>
      <c r="N202" s="404">
        <v>0</v>
      </c>
      <c r="O202" s="404">
        <v>7.6138461300080644</v>
      </c>
      <c r="P202" s="404">
        <v>19.8638460916547</v>
      </c>
      <c r="Q202" s="404">
        <v>9.9632451757899325</v>
      </c>
      <c r="R202" s="404">
        <v>0.90824528241227642</v>
      </c>
      <c r="S202" s="403">
        <v>15.793076873630591</v>
      </c>
      <c r="T202" s="249" t="s">
        <v>136</v>
      </c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6"/>
      <c r="BT202" s="146"/>
      <c r="BU202" s="146"/>
      <c r="BV202" s="146"/>
      <c r="BW202" s="146"/>
    </row>
    <row r="203" spans="1:75" ht="9.9499999999999993" customHeight="1" x14ac:dyDescent="0.2">
      <c r="A203" s="14" t="s">
        <v>137</v>
      </c>
      <c r="B203" s="374" t="s">
        <v>969</v>
      </c>
      <c r="C203" s="405">
        <v>17.375718370417957</v>
      </c>
      <c r="D203" s="404">
        <v>2.1084346189367031</v>
      </c>
      <c r="E203" s="404">
        <v>0</v>
      </c>
      <c r="F203" s="404">
        <v>6.5888581841771973E-2</v>
      </c>
      <c r="G203" s="404">
        <v>1.3177716368354393</v>
      </c>
      <c r="H203" s="404">
        <v>0.26355432736708789</v>
      </c>
      <c r="I203" s="404">
        <v>1.6944669678800532</v>
      </c>
      <c r="J203" s="404">
        <v>6.5888581841771973E-2</v>
      </c>
      <c r="K203" s="404">
        <v>0.26355432736708789</v>
      </c>
      <c r="L203" s="404">
        <v>0.29649861828797386</v>
      </c>
      <c r="M203" s="404">
        <v>0</v>
      </c>
      <c r="N203" s="404">
        <v>0</v>
      </c>
      <c r="O203" s="404">
        <v>2.7673204373544227</v>
      </c>
      <c r="P203" s="404">
        <v>4.7439778926075817</v>
      </c>
      <c r="Q203" s="404">
        <v>2.9649861828797386</v>
      </c>
      <c r="R203" s="404">
        <v>0.82337619721832422</v>
      </c>
      <c r="S203" s="403">
        <v>82.624281629582043</v>
      </c>
      <c r="T203" s="249" t="s">
        <v>137</v>
      </c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</row>
    <row r="204" spans="1:75" ht="15" customHeight="1" x14ac:dyDescent="0.2">
      <c r="A204" s="9" t="s">
        <v>239</v>
      </c>
      <c r="B204" s="408" t="s">
        <v>969</v>
      </c>
      <c r="C204" s="95">
        <v>78.101138306612498</v>
      </c>
      <c r="D204" s="407">
        <v>1.7856716120956073</v>
      </c>
      <c r="E204" s="407">
        <v>1.1172343250181554E-2</v>
      </c>
      <c r="F204" s="407">
        <v>0.79834686618162642</v>
      </c>
      <c r="G204" s="407">
        <v>33.461406676741596</v>
      </c>
      <c r="H204" s="407">
        <v>2.1340757733137412</v>
      </c>
      <c r="I204" s="407">
        <v>3.4476715638118307</v>
      </c>
      <c r="J204" s="407">
        <v>7.9237372724741535</v>
      </c>
      <c r="K204" s="407">
        <v>1.485455508357955</v>
      </c>
      <c r="L204" s="407">
        <v>4.1613824240949757</v>
      </c>
      <c r="M204" s="407">
        <v>0.52406216887076551</v>
      </c>
      <c r="N204" s="407">
        <v>0.64652121844065147</v>
      </c>
      <c r="O204" s="407">
        <v>3.478608392709996</v>
      </c>
      <c r="P204" s="407">
        <v>8.3905153537422432</v>
      </c>
      <c r="Q204" s="407">
        <v>8.0658370555167913</v>
      </c>
      <c r="R204" s="407">
        <v>1.7866740770103826</v>
      </c>
      <c r="S204" s="406">
        <v>21.898861693387509</v>
      </c>
      <c r="T204" s="254" t="s">
        <v>239</v>
      </c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6"/>
      <c r="BT204" s="146"/>
      <c r="BU204" s="146"/>
      <c r="BV204" s="146"/>
      <c r="BW204" s="146"/>
    </row>
    <row r="205" spans="1:75" ht="9.9499999999999993" customHeight="1" x14ac:dyDescent="0.2">
      <c r="A205" s="14" t="s">
        <v>138</v>
      </c>
      <c r="B205" s="374" t="s">
        <v>969</v>
      </c>
      <c r="C205" s="405">
        <v>61.192758130916339</v>
      </c>
      <c r="D205" s="404">
        <v>3.7849478909854279</v>
      </c>
      <c r="E205" s="404">
        <v>0.10033532585049436</v>
      </c>
      <c r="F205" s="404">
        <v>1.096796528303279</v>
      </c>
      <c r="G205" s="404">
        <v>13.70193321211522</v>
      </c>
      <c r="H205" s="404">
        <v>3.580718077695999</v>
      </c>
      <c r="I205" s="404">
        <v>1.7168305584731685</v>
      </c>
      <c r="J205" s="404">
        <v>5.6194570490018494</v>
      </c>
      <c r="K205" s="404">
        <v>0.25806977136547737</v>
      </c>
      <c r="L205" s="404">
        <v>4.5088764085942517</v>
      </c>
      <c r="M205" s="404">
        <v>0.38710465704821612</v>
      </c>
      <c r="N205" s="404">
        <v>0</v>
      </c>
      <c r="O205" s="404">
        <v>6.2259332341921425</v>
      </c>
      <c r="P205" s="404">
        <v>10.387308297460466</v>
      </c>
      <c r="Q205" s="404">
        <v>7.806610583805691</v>
      </c>
      <c r="R205" s="404">
        <v>2.0178365360246517</v>
      </c>
      <c r="S205" s="403">
        <v>38.807241869083661</v>
      </c>
      <c r="T205" s="249" t="s">
        <v>138</v>
      </c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</row>
    <row r="206" spans="1:75" ht="9.9499999999999993" customHeight="1" x14ac:dyDescent="0.2">
      <c r="A206" s="14" t="s">
        <v>139</v>
      </c>
      <c r="B206" s="374" t="s">
        <v>969</v>
      </c>
      <c r="C206" s="405">
        <v>74.234475895798695</v>
      </c>
      <c r="D206" s="404">
        <v>0.66546047551144816</v>
      </c>
      <c r="E206" s="404">
        <v>0</v>
      </c>
      <c r="F206" s="404">
        <v>0.78407343005177277</v>
      </c>
      <c r="G206" s="404">
        <v>37.981839574371548</v>
      </c>
      <c r="H206" s="404">
        <v>0.91475233506040154</v>
      </c>
      <c r="I206" s="404">
        <v>2.5522436570858931</v>
      </c>
      <c r="J206" s="404">
        <v>6.0511503730163865</v>
      </c>
      <c r="K206" s="404">
        <v>0.53878657992045098</v>
      </c>
      <c r="L206" s="404">
        <v>1.8930893522118382</v>
      </c>
      <c r="M206" s="404">
        <v>0.166978600844359</v>
      </c>
      <c r="N206" s="404">
        <v>0.14194385359340653</v>
      </c>
      <c r="O206" s="404">
        <v>3.8259879410859656</v>
      </c>
      <c r="P206" s="404">
        <v>9.3394857764839188</v>
      </c>
      <c r="Q206" s="404">
        <v>7.6340483074418968</v>
      </c>
      <c r="R206" s="404">
        <v>1.7446356391194024</v>
      </c>
      <c r="S206" s="403">
        <v>25.765524104201308</v>
      </c>
      <c r="T206" s="249" t="s">
        <v>139</v>
      </c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ht="9.9499999999999993" customHeight="1" x14ac:dyDescent="0.2">
      <c r="A207" s="14" t="s">
        <v>140</v>
      </c>
      <c r="B207" s="374" t="s">
        <v>969</v>
      </c>
      <c r="C207" s="405">
        <v>78.28411082272676</v>
      </c>
      <c r="D207" s="404">
        <v>3.0301184481461343</v>
      </c>
      <c r="E207" s="404">
        <v>0</v>
      </c>
      <c r="F207" s="404">
        <v>0</v>
      </c>
      <c r="G207" s="404">
        <v>38.728354379018818</v>
      </c>
      <c r="H207" s="404">
        <v>4.0901771848456399</v>
      </c>
      <c r="I207" s="404">
        <v>3.7515320185898524</v>
      </c>
      <c r="J207" s="404">
        <v>7.0973097528355495</v>
      </c>
      <c r="K207" s="404">
        <v>1.2755449468204187</v>
      </c>
      <c r="L207" s="404">
        <v>4.1670885877572612</v>
      </c>
      <c r="M207" s="404">
        <v>0.17920879418138114</v>
      </c>
      <c r="N207" s="404">
        <v>0.1686671004060058</v>
      </c>
      <c r="O207" s="404">
        <v>3.1308830512864825</v>
      </c>
      <c r="P207" s="404">
        <v>6.8965938964021891</v>
      </c>
      <c r="Q207" s="404">
        <v>4.174510735048643</v>
      </c>
      <c r="R207" s="404">
        <v>1.5941219273883824</v>
      </c>
      <c r="S207" s="403">
        <v>21.715889177273244</v>
      </c>
      <c r="T207" s="249" t="s">
        <v>140</v>
      </c>
      <c r="U207" s="224"/>
      <c r="V207" s="224"/>
      <c r="W207" s="224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  <c r="BT207" s="224"/>
      <c r="BU207" s="224"/>
      <c r="BV207" s="224"/>
      <c r="BW207" s="224"/>
    </row>
    <row r="208" spans="1:75" ht="9.9499999999999993" customHeight="1" x14ac:dyDescent="0.2">
      <c r="A208" s="14" t="s">
        <v>141</v>
      </c>
      <c r="B208" s="374" t="s">
        <v>969</v>
      </c>
      <c r="C208" s="405">
        <v>86.376093586587871</v>
      </c>
      <c r="D208" s="404">
        <v>1.6604461393158743</v>
      </c>
      <c r="E208" s="404">
        <v>6.8690012718691318E-3</v>
      </c>
      <c r="F208" s="404">
        <v>1.3294847886001149</v>
      </c>
      <c r="G208" s="404">
        <v>36.727639950378759</v>
      </c>
      <c r="H208" s="404">
        <v>1.654126423025724</v>
      </c>
      <c r="I208" s="404">
        <v>4.5838955010058635</v>
      </c>
      <c r="J208" s="404">
        <v>9.8436744488671977</v>
      </c>
      <c r="K208" s="404">
        <v>2.2880548150851121</v>
      </c>
      <c r="L208" s="404">
        <v>5.6329963433426684</v>
      </c>
      <c r="M208" s="404">
        <v>0.76509713364634413</v>
      </c>
      <c r="N208" s="404">
        <v>1.0529684503404688</v>
      </c>
      <c r="O208" s="404">
        <v>3.0056956765527514</v>
      </c>
      <c r="P208" s="404">
        <v>6.7185350833086881</v>
      </c>
      <c r="Q208" s="404">
        <v>9.0946263186962426</v>
      </c>
      <c r="R208" s="404">
        <v>2.0119835131501773</v>
      </c>
      <c r="S208" s="403">
        <v>13.62390641341214</v>
      </c>
      <c r="T208" s="249" t="s">
        <v>141</v>
      </c>
      <c r="U208" s="399"/>
      <c r="V208" s="399"/>
      <c r="W208" s="399"/>
      <c r="X208" s="399"/>
      <c r="Y208" s="399"/>
      <c r="Z208" s="399"/>
      <c r="AA208" s="399"/>
      <c r="AB208" s="399"/>
      <c r="AC208" s="399"/>
      <c r="AD208" s="399"/>
      <c r="AE208" s="399"/>
      <c r="AF208" s="399"/>
      <c r="AG208" s="399"/>
      <c r="AH208" s="399"/>
      <c r="AI208" s="399"/>
      <c r="AJ208" s="399"/>
      <c r="AK208" s="399"/>
      <c r="AL208" s="399"/>
      <c r="AM208" s="399"/>
      <c r="AN208" s="399"/>
      <c r="AO208" s="399"/>
      <c r="AP208" s="399"/>
      <c r="AQ208" s="399"/>
      <c r="AR208" s="399"/>
      <c r="AS208" s="399"/>
      <c r="AT208" s="399"/>
      <c r="AU208" s="399"/>
      <c r="AV208" s="399"/>
      <c r="AW208" s="399"/>
      <c r="AX208" s="399"/>
      <c r="AY208" s="399"/>
      <c r="AZ208" s="399"/>
      <c r="BA208" s="399"/>
      <c r="BB208" s="399"/>
      <c r="BC208" s="399"/>
      <c r="BD208" s="399"/>
      <c r="BE208" s="399"/>
      <c r="BF208" s="399"/>
      <c r="BG208" s="399"/>
      <c r="BH208" s="399"/>
      <c r="BI208" s="399"/>
      <c r="BJ208" s="399"/>
      <c r="BK208" s="399"/>
      <c r="BL208" s="399"/>
      <c r="BM208" s="399"/>
      <c r="BN208" s="399"/>
      <c r="BO208" s="399"/>
      <c r="BP208" s="399"/>
      <c r="BQ208" s="399"/>
      <c r="BR208" s="399"/>
      <c r="BS208" s="399"/>
      <c r="BT208" s="399"/>
      <c r="BU208" s="399"/>
      <c r="BV208" s="399"/>
      <c r="BW208" s="399"/>
    </row>
    <row r="209" spans="1:75" ht="9.9499999999999993" customHeight="1" x14ac:dyDescent="0.2">
      <c r="A209" s="14" t="s">
        <v>142</v>
      </c>
      <c r="B209" s="374" t="s">
        <v>969</v>
      </c>
      <c r="C209" s="405">
        <v>69.655659386912646</v>
      </c>
      <c r="D209" s="404">
        <v>0.3966264311583767</v>
      </c>
      <c r="E209" s="404">
        <v>0</v>
      </c>
      <c r="F209" s="404">
        <v>2.8536820769219883E-2</v>
      </c>
      <c r="G209" s="404">
        <v>18.020738201746248</v>
      </c>
      <c r="H209" s="404">
        <v>1.0066278893441545</v>
      </c>
      <c r="I209" s="404">
        <v>0.672853218945621</v>
      </c>
      <c r="J209" s="404">
        <v>9.1398115050009618</v>
      </c>
      <c r="K209" s="404">
        <v>0.13522433428292044</v>
      </c>
      <c r="L209" s="404">
        <v>4.5700134094752913</v>
      </c>
      <c r="M209" s="404">
        <v>0.34253669744520848</v>
      </c>
      <c r="N209" s="404">
        <v>0.41452987811000619</v>
      </c>
      <c r="O209" s="404">
        <v>5.476585538458278</v>
      </c>
      <c r="P209" s="404">
        <v>20.762808279864263</v>
      </c>
      <c r="Q209" s="404">
        <v>7.2885916178494119</v>
      </c>
      <c r="R209" s="404">
        <v>1.4001755644626899</v>
      </c>
      <c r="S209" s="403">
        <v>30.344340613087351</v>
      </c>
      <c r="T209" s="249" t="s">
        <v>142</v>
      </c>
      <c r="U209" s="399"/>
      <c r="V209" s="399"/>
      <c r="W209" s="399"/>
      <c r="X209" s="399"/>
      <c r="Y209" s="399"/>
      <c r="Z209" s="399"/>
      <c r="AA209" s="399"/>
      <c r="AB209" s="399"/>
      <c r="AC209" s="399"/>
      <c r="AD209" s="399"/>
      <c r="AE209" s="399"/>
      <c r="AF209" s="399"/>
      <c r="AG209" s="399"/>
      <c r="AH209" s="399"/>
      <c r="AI209" s="399"/>
      <c r="AJ209" s="399"/>
      <c r="AK209" s="399"/>
      <c r="AL209" s="399"/>
      <c r="AM209" s="399"/>
      <c r="AN209" s="399"/>
      <c r="AO209" s="399"/>
      <c r="AP209" s="399"/>
      <c r="AQ209" s="399"/>
      <c r="AR209" s="399"/>
      <c r="AS209" s="399"/>
      <c r="AT209" s="399"/>
      <c r="AU209" s="399"/>
      <c r="AV209" s="399"/>
      <c r="AW209" s="399"/>
      <c r="AX209" s="399"/>
      <c r="AY209" s="399"/>
      <c r="AZ209" s="399"/>
      <c r="BA209" s="399"/>
      <c r="BB209" s="399"/>
      <c r="BC209" s="399"/>
      <c r="BD209" s="399"/>
      <c r="BE209" s="399"/>
      <c r="BF209" s="399"/>
      <c r="BG209" s="399"/>
      <c r="BH209" s="399"/>
      <c r="BI209" s="399"/>
      <c r="BJ209" s="399"/>
      <c r="BK209" s="399"/>
      <c r="BL209" s="399"/>
      <c r="BM209" s="399"/>
      <c r="BN209" s="399"/>
      <c r="BO209" s="399"/>
      <c r="BP209" s="399"/>
      <c r="BQ209" s="399"/>
      <c r="BR209" s="399"/>
      <c r="BS209" s="399"/>
      <c r="BT209" s="399"/>
      <c r="BU209" s="399"/>
      <c r="BV209" s="399"/>
      <c r="BW209" s="399"/>
    </row>
    <row r="210" spans="1:75" ht="9.9499999999999993" customHeight="1" x14ac:dyDescent="0.2">
      <c r="A210" s="14" t="s">
        <v>143</v>
      </c>
      <c r="B210" s="374" t="s">
        <v>969</v>
      </c>
      <c r="C210" s="405">
        <v>60.019762583778046</v>
      </c>
      <c r="D210" s="404">
        <v>3.0340131907328898</v>
      </c>
      <c r="E210" s="404">
        <v>3.5052582006393412E-2</v>
      </c>
      <c r="F210" s="404">
        <v>0</v>
      </c>
      <c r="G210" s="404">
        <v>23.912707922240635</v>
      </c>
      <c r="H210" s="404">
        <v>4.4348663855967017</v>
      </c>
      <c r="I210" s="404">
        <v>2.75593368172055</v>
      </c>
      <c r="J210" s="404">
        <v>4.0541450347105847</v>
      </c>
      <c r="K210" s="404">
        <v>1.1045640997834483</v>
      </c>
      <c r="L210" s="404">
        <v>1.5501683159233979</v>
      </c>
      <c r="M210" s="404">
        <v>0.4816896074243609</v>
      </c>
      <c r="N210" s="404">
        <v>0.49182720973639082</v>
      </c>
      <c r="O210" s="404">
        <v>2.8236976986945295</v>
      </c>
      <c r="P210" s="404">
        <v>5.7654979117099971</v>
      </c>
      <c r="Q210" s="404">
        <v>8.5624480216295868</v>
      </c>
      <c r="R210" s="404">
        <v>1.0131509218685837</v>
      </c>
      <c r="S210" s="403">
        <v>39.980237416221954</v>
      </c>
      <c r="T210" s="249" t="s">
        <v>143</v>
      </c>
      <c r="U210" s="399"/>
      <c r="V210" s="399"/>
      <c r="W210" s="399"/>
      <c r="X210" s="399"/>
      <c r="Y210" s="399"/>
      <c r="Z210" s="399"/>
      <c r="AA210" s="399"/>
      <c r="AB210" s="399"/>
      <c r="AC210" s="399"/>
      <c r="AD210" s="399"/>
      <c r="AE210" s="399"/>
      <c r="AF210" s="399"/>
      <c r="AG210" s="399"/>
      <c r="AH210" s="399"/>
      <c r="AI210" s="399"/>
      <c r="AJ210" s="399"/>
      <c r="AK210" s="399"/>
      <c r="AL210" s="399"/>
      <c r="AM210" s="399"/>
      <c r="AN210" s="399"/>
      <c r="AO210" s="399"/>
      <c r="AP210" s="399"/>
      <c r="AQ210" s="399"/>
      <c r="AR210" s="399"/>
      <c r="AS210" s="399"/>
      <c r="AT210" s="399"/>
      <c r="AU210" s="399"/>
      <c r="AV210" s="399"/>
      <c r="AW210" s="399"/>
      <c r="AX210" s="399"/>
      <c r="AY210" s="399"/>
      <c r="AZ210" s="399"/>
      <c r="BA210" s="399"/>
      <c r="BB210" s="399"/>
      <c r="BC210" s="399"/>
      <c r="BD210" s="399"/>
      <c r="BE210" s="399"/>
      <c r="BF210" s="399"/>
      <c r="BG210" s="399"/>
      <c r="BH210" s="399"/>
      <c r="BI210" s="399"/>
      <c r="BJ210" s="399"/>
      <c r="BK210" s="399"/>
      <c r="BL210" s="399"/>
      <c r="BM210" s="399"/>
      <c r="BN210" s="399"/>
      <c r="BO210" s="399"/>
      <c r="BP210" s="399"/>
      <c r="BQ210" s="399"/>
      <c r="BR210" s="399"/>
      <c r="BS210" s="399"/>
      <c r="BT210" s="399"/>
      <c r="BU210" s="399"/>
      <c r="BV210" s="399"/>
      <c r="BW210" s="399"/>
    </row>
    <row r="211" spans="1:75" ht="9.9499999999999993" customHeight="1" x14ac:dyDescent="0.2">
      <c r="A211" s="14" t="s">
        <v>144</v>
      </c>
      <c r="B211" s="374" t="s">
        <v>969</v>
      </c>
      <c r="C211" s="405">
        <v>82.05767449240264</v>
      </c>
      <c r="D211" s="404">
        <v>1.087576123780547</v>
      </c>
      <c r="E211" s="404">
        <v>0</v>
      </c>
      <c r="F211" s="404">
        <v>0</v>
      </c>
      <c r="G211" s="404">
        <v>46.188405385697628</v>
      </c>
      <c r="H211" s="404">
        <v>0.50423397211046428</v>
      </c>
      <c r="I211" s="404">
        <v>0.1773501611744247</v>
      </c>
      <c r="J211" s="404">
        <v>4.3271240689448476</v>
      </c>
      <c r="K211" s="404">
        <v>0.25211698605523214</v>
      </c>
      <c r="L211" s="404">
        <v>0.75635095816569631</v>
      </c>
      <c r="M211" s="404">
        <v>0.33615598140697617</v>
      </c>
      <c r="N211" s="404">
        <v>8.4038995351744042E-2</v>
      </c>
      <c r="O211" s="404">
        <v>5.3784957025116187</v>
      </c>
      <c r="P211" s="404">
        <v>12.89998578649271</v>
      </c>
      <c r="Q211" s="404">
        <v>6.7416639690813964</v>
      </c>
      <c r="R211" s="404">
        <v>3.3241764016293578</v>
      </c>
      <c r="S211" s="403">
        <v>17.942325507597353</v>
      </c>
      <c r="T211" s="249" t="s">
        <v>144</v>
      </c>
      <c r="U211" s="399"/>
      <c r="V211" s="399"/>
      <c r="W211" s="399"/>
      <c r="X211" s="399"/>
      <c r="Y211" s="399"/>
      <c r="Z211" s="399"/>
      <c r="AA211" s="399"/>
      <c r="AB211" s="399"/>
      <c r="AC211" s="399"/>
      <c r="AD211" s="399"/>
      <c r="AE211" s="399"/>
      <c r="AF211" s="399"/>
      <c r="AG211" s="399"/>
      <c r="AH211" s="399"/>
      <c r="AI211" s="399"/>
      <c r="AJ211" s="399"/>
      <c r="AK211" s="399"/>
      <c r="AL211" s="399"/>
      <c r="AM211" s="399"/>
      <c r="AN211" s="399"/>
      <c r="AO211" s="399"/>
      <c r="AP211" s="399"/>
      <c r="AQ211" s="399"/>
      <c r="AR211" s="399"/>
      <c r="AS211" s="399"/>
      <c r="AT211" s="399"/>
      <c r="AU211" s="399"/>
      <c r="AV211" s="399"/>
      <c r="AW211" s="399"/>
      <c r="AX211" s="399"/>
      <c r="AY211" s="399"/>
      <c r="AZ211" s="399"/>
      <c r="BA211" s="399"/>
      <c r="BB211" s="399"/>
      <c r="BC211" s="399"/>
      <c r="BD211" s="399"/>
      <c r="BE211" s="399"/>
      <c r="BF211" s="399"/>
      <c r="BG211" s="399"/>
      <c r="BH211" s="399"/>
      <c r="BI211" s="399"/>
      <c r="BJ211" s="399"/>
      <c r="BK211" s="399"/>
      <c r="BL211" s="399"/>
      <c r="BM211" s="399"/>
      <c r="BN211" s="399"/>
      <c r="BO211" s="399"/>
      <c r="BP211" s="399"/>
      <c r="BQ211" s="399"/>
      <c r="BR211" s="399"/>
      <c r="BS211" s="399"/>
      <c r="BT211" s="399"/>
      <c r="BU211" s="399"/>
      <c r="BV211" s="399"/>
      <c r="BW211" s="399"/>
    </row>
    <row r="212" spans="1:75" ht="9.9499999999999993" customHeight="1" x14ac:dyDescent="0.2">
      <c r="A212" s="127"/>
      <c r="B212" s="80"/>
      <c r="C212" s="113"/>
      <c r="D212" s="398"/>
      <c r="E212" s="402"/>
      <c r="F212" s="398"/>
      <c r="G212" s="398"/>
      <c r="H212" s="398"/>
      <c r="I212" s="398"/>
      <c r="J212" s="398"/>
      <c r="K212" s="398"/>
      <c r="L212" s="398"/>
      <c r="M212" s="398"/>
      <c r="N212" s="398"/>
      <c r="O212" s="398"/>
      <c r="P212" s="398"/>
      <c r="Q212" s="398"/>
      <c r="R212" s="398"/>
      <c r="S212" s="113"/>
      <c r="T212" s="401"/>
      <c r="U212" s="399"/>
      <c r="V212" s="399"/>
      <c r="W212" s="399"/>
      <c r="X212" s="399"/>
      <c r="Y212" s="399"/>
      <c r="Z212" s="399"/>
      <c r="AA212" s="399"/>
      <c r="AB212" s="399"/>
      <c r="AC212" s="399"/>
      <c r="AD212" s="399"/>
      <c r="AE212" s="399"/>
      <c r="AF212" s="399"/>
      <c r="AG212" s="399"/>
      <c r="AH212" s="399"/>
      <c r="AI212" s="399"/>
      <c r="AJ212" s="399"/>
      <c r="AK212" s="399"/>
      <c r="AL212" s="399"/>
      <c r="AM212" s="399"/>
      <c r="AN212" s="399"/>
      <c r="AO212" s="399"/>
      <c r="AP212" s="399"/>
      <c r="AQ212" s="399"/>
      <c r="AR212" s="399"/>
      <c r="AS212" s="399"/>
      <c r="AT212" s="399"/>
      <c r="AU212" s="399"/>
      <c r="AV212" s="399"/>
      <c r="AW212" s="399"/>
      <c r="AX212" s="399"/>
      <c r="AY212" s="399"/>
      <c r="AZ212" s="399"/>
      <c r="BA212" s="399"/>
      <c r="BB212" s="399"/>
      <c r="BC212" s="399"/>
      <c r="BD212" s="399"/>
      <c r="BE212" s="399"/>
      <c r="BF212" s="399"/>
      <c r="BG212" s="399"/>
      <c r="BH212" s="399"/>
      <c r="BI212" s="399"/>
      <c r="BJ212" s="399"/>
      <c r="BK212" s="399"/>
      <c r="BL212" s="399"/>
      <c r="BM212" s="399"/>
      <c r="BN212" s="399"/>
      <c r="BO212" s="399"/>
      <c r="BP212" s="399"/>
      <c r="BQ212" s="399"/>
      <c r="BR212" s="399"/>
      <c r="BS212" s="399"/>
      <c r="BT212" s="399"/>
      <c r="BU212" s="399"/>
      <c r="BV212" s="399"/>
      <c r="BW212" s="399"/>
    </row>
    <row r="213" spans="1:75" s="28" customFormat="1" ht="12" customHeight="1" x14ac:dyDescent="0.15">
      <c r="A213" s="26" t="s">
        <v>968</v>
      </c>
      <c r="T213" s="389"/>
    </row>
    <row r="214" spans="1:75" s="28" customFormat="1" ht="12" customHeight="1" x14ac:dyDescent="0.15">
      <c r="A214" s="26" t="s">
        <v>967</v>
      </c>
      <c r="T214" s="389"/>
    </row>
    <row r="215" spans="1:75" s="28" customFormat="1" ht="12" customHeight="1" x14ac:dyDescent="0.15">
      <c r="A215" s="124" t="s">
        <v>931</v>
      </c>
      <c r="T215" s="389"/>
    </row>
    <row r="216" spans="1:75" ht="12.75" x14ac:dyDescent="0.2">
      <c r="A216" s="80"/>
      <c r="B216" s="80"/>
      <c r="C216" s="90"/>
      <c r="D216" s="400"/>
      <c r="E216" s="400"/>
      <c r="F216" s="400"/>
      <c r="G216" s="400"/>
      <c r="H216" s="400"/>
      <c r="I216" s="400"/>
      <c r="J216" s="400"/>
      <c r="K216" s="400"/>
      <c r="L216" s="400"/>
      <c r="M216" s="400"/>
      <c r="N216" s="400"/>
      <c r="O216" s="400"/>
      <c r="P216" s="400"/>
      <c r="Q216" s="400"/>
      <c r="R216" s="400"/>
      <c r="S216" s="90"/>
      <c r="T216" s="80"/>
      <c r="U216" s="399"/>
      <c r="V216" s="399"/>
      <c r="W216" s="399"/>
      <c r="X216" s="399"/>
      <c r="Y216" s="399"/>
      <c r="Z216" s="399"/>
      <c r="AA216" s="399"/>
      <c r="AB216" s="399"/>
      <c r="AC216" s="399"/>
      <c r="AD216" s="399"/>
      <c r="AE216" s="399"/>
      <c r="AF216" s="399"/>
      <c r="AG216" s="399"/>
      <c r="AH216" s="399"/>
      <c r="AI216" s="399"/>
      <c r="AJ216" s="399"/>
      <c r="AK216" s="399"/>
      <c r="AL216" s="399"/>
      <c r="AM216" s="399"/>
      <c r="AN216" s="399"/>
      <c r="AO216" s="399"/>
      <c r="AP216" s="399"/>
      <c r="AQ216" s="399"/>
      <c r="AR216" s="399"/>
      <c r="AS216" s="399"/>
      <c r="AT216" s="399"/>
      <c r="AU216" s="399"/>
      <c r="AV216" s="399"/>
      <c r="AW216" s="399"/>
      <c r="AX216" s="399"/>
      <c r="AY216" s="399"/>
      <c r="AZ216" s="399"/>
      <c r="BA216" s="399"/>
      <c r="BB216" s="399"/>
      <c r="BC216" s="399"/>
      <c r="BD216" s="399"/>
      <c r="BE216" s="399"/>
      <c r="BF216" s="399"/>
      <c r="BG216" s="399"/>
      <c r="BH216" s="399"/>
      <c r="BI216" s="399"/>
      <c r="BJ216" s="399"/>
      <c r="BK216" s="399"/>
      <c r="BL216" s="399"/>
      <c r="BM216" s="399"/>
      <c r="BN216" s="399"/>
      <c r="BO216" s="399"/>
      <c r="BP216" s="399"/>
      <c r="BQ216" s="399"/>
      <c r="BR216" s="399"/>
      <c r="BS216" s="399"/>
      <c r="BT216" s="399"/>
      <c r="BU216" s="399"/>
      <c r="BV216" s="399"/>
      <c r="BW216" s="399"/>
    </row>
    <row r="217" spans="1:75" ht="12.75" x14ac:dyDescent="0.2">
      <c r="U217" s="224"/>
      <c r="V217" s="224"/>
      <c r="W217" s="224"/>
      <c r="X217" s="224"/>
      <c r="Y217" s="224"/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  <c r="BT217" s="224"/>
      <c r="BU217" s="224"/>
      <c r="BV217" s="224"/>
      <c r="BW217" s="224"/>
    </row>
    <row r="218" spans="1:75" ht="12.75" x14ac:dyDescent="0.2"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</row>
    <row r="219" spans="1:75" ht="12.75" x14ac:dyDescent="0.2"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</row>
    <row r="220" spans="1:75" ht="12.75" x14ac:dyDescent="0.2"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</row>
    <row r="221" spans="1:75" ht="12.75" x14ac:dyDescent="0.2"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</row>
    <row r="222" spans="1:75" ht="12.75" x14ac:dyDescent="0.2"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</row>
    <row r="223" spans="1:75" ht="12.75" x14ac:dyDescent="0.2"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46"/>
      <c r="BU223" s="146"/>
      <c r="BV223" s="146"/>
      <c r="BW223" s="146"/>
    </row>
    <row r="224" spans="1:75" ht="12.75" x14ac:dyDescent="0.2"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46"/>
      <c r="BU224" s="146"/>
      <c r="BV224" s="146"/>
      <c r="BW224" s="146"/>
    </row>
    <row r="225" spans="21:75" ht="12.75" x14ac:dyDescent="0.2">
      <c r="U225" s="398"/>
      <c r="V225" s="398"/>
      <c r="W225" s="398"/>
      <c r="X225" s="398"/>
      <c r="Y225" s="398"/>
      <c r="Z225" s="398"/>
      <c r="AA225" s="398"/>
      <c r="AB225" s="398"/>
      <c r="AC225" s="398"/>
      <c r="AD225" s="398"/>
      <c r="AE225" s="398"/>
      <c r="AF225" s="398"/>
      <c r="AG225" s="398"/>
      <c r="AH225" s="398"/>
      <c r="AI225" s="398"/>
      <c r="AJ225" s="398"/>
      <c r="AK225" s="398"/>
      <c r="AL225" s="398"/>
      <c r="AM225" s="398"/>
      <c r="AN225" s="398"/>
      <c r="AO225" s="398"/>
      <c r="AP225" s="398"/>
      <c r="AQ225" s="398"/>
      <c r="AR225" s="398"/>
      <c r="AS225" s="398"/>
      <c r="AT225" s="398"/>
      <c r="AU225" s="398"/>
      <c r="AV225" s="398"/>
      <c r="AW225" s="398"/>
      <c r="AX225" s="398"/>
      <c r="AY225" s="398"/>
      <c r="AZ225" s="398"/>
      <c r="BA225" s="398"/>
      <c r="BB225" s="398"/>
      <c r="BC225" s="398"/>
      <c r="BD225" s="398"/>
      <c r="BE225" s="398"/>
      <c r="BF225" s="398"/>
      <c r="BG225" s="398"/>
      <c r="BH225" s="398"/>
      <c r="BI225" s="398"/>
      <c r="BJ225" s="398"/>
      <c r="BK225" s="398"/>
      <c r="BL225" s="398"/>
      <c r="BM225" s="398"/>
      <c r="BN225" s="398"/>
      <c r="BO225" s="398"/>
      <c r="BP225" s="398"/>
      <c r="BQ225" s="398"/>
      <c r="BR225" s="398"/>
      <c r="BS225" s="398"/>
      <c r="BT225" s="398"/>
      <c r="BU225" s="398"/>
      <c r="BV225" s="398"/>
      <c r="BW225" s="398"/>
    </row>
  </sheetData>
  <mergeCells count="9">
    <mergeCell ref="T4:T5"/>
    <mergeCell ref="A1:J1"/>
    <mergeCell ref="K1:T1"/>
    <mergeCell ref="A2:J2"/>
    <mergeCell ref="K2:T2"/>
    <mergeCell ref="B4:B5"/>
    <mergeCell ref="C4:J4"/>
    <mergeCell ref="K4:R4"/>
    <mergeCell ref="S4:S5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4" manualBreakCount="4">
    <brk id="56" max="16383" man="1"/>
    <brk id="106" max="16383" man="1"/>
    <brk id="160" max="16383" man="1"/>
    <brk id="21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73"/>
  <sheetViews>
    <sheetView zoomScaleNormal="100" zoomScaleSheetLayoutView="100" workbookViewId="0">
      <pane xSplit="1" ySplit="5" topLeftCell="B6" activePane="bottomRight" state="frozen"/>
      <selection activeCell="B2" sqref="B2"/>
      <selection pane="topRight" activeCell="D2" sqref="D2"/>
      <selection pane="bottomLeft" activeCell="B13" sqref="B13"/>
      <selection pane="bottomRight" activeCell="A4" sqref="A4:A5"/>
    </sheetView>
  </sheetViews>
  <sheetFormatPr defaultRowHeight="11.25" x14ac:dyDescent="0.2"/>
  <cols>
    <col min="1" max="1" width="23.7109375" style="17" customWidth="1"/>
    <col min="2" max="9" width="8.42578125" style="17" customWidth="1"/>
    <col min="10" max="16384" width="9.140625" style="17"/>
  </cols>
  <sheetData>
    <row r="1" spans="1:9" s="146" customFormat="1" ht="14.25" customHeight="1" x14ac:dyDescent="0.2">
      <c r="A1" s="854" t="s">
        <v>1004</v>
      </c>
      <c r="B1" s="854"/>
      <c r="C1" s="854"/>
      <c r="D1" s="854"/>
      <c r="E1" s="854"/>
      <c r="F1" s="854"/>
      <c r="G1" s="854"/>
      <c r="H1" s="854"/>
      <c r="I1" s="854"/>
    </row>
    <row r="2" spans="1:9" ht="14.1" customHeight="1" x14ac:dyDescent="0.2">
      <c r="A2" s="854" t="s">
        <v>1003</v>
      </c>
      <c r="B2" s="854"/>
      <c r="C2" s="854"/>
      <c r="D2" s="854"/>
      <c r="E2" s="854"/>
      <c r="F2" s="854"/>
      <c r="G2" s="854"/>
      <c r="H2" s="854"/>
      <c r="I2" s="854"/>
    </row>
    <row r="3" spans="1:9" ht="9.9499999999999993" customHeight="1" thickBot="1" x14ac:dyDescent="0.25">
      <c r="A3" s="437"/>
      <c r="B3" s="437"/>
      <c r="C3" s="437"/>
      <c r="D3" s="437"/>
      <c r="E3" s="437"/>
      <c r="F3" s="437"/>
      <c r="G3" s="437"/>
      <c r="H3" s="437"/>
      <c r="I3" s="437"/>
    </row>
    <row r="4" spans="1:9" s="216" customFormat="1" ht="28.5" customHeight="1" x14ac:dyDescent="0.2">
      <c r="A4" s="855" t="s">
        <v>274</v>
      </c>
      <c r="B4" s="848" t="s">
        <v>495</v>
      </c>
      <c r="C4" s="845" t="s">
        <v>1002</v>
      </c>
      <c r="D4" s="943"/>
      <c r="E4" s="845" t="s">
        <v>1001</v>
      </c>
      <c r="F4" s="943"/>
      <c r="G4" s="845" t="s">
        <v>1000</v>
      </c>
      <c r="H4" s="943"/>
      <c r="I4" s="858" t="s">
        <v>999</v>
      </c>
    </row>
    <row r="5" spans="1:9" s="216" customFormat="1" ht="12.75" customHeight="1" x14ac:dyDescent="0.2">
      <c r="A5" s="857"/>
      <c r="B5" s="837"/>
      <c r="C5" s="21" t="s">
        <v>265</v>
      </c>
      <c r="D5" s="22" t="s">
        <v>264</v>
      </c>
      <c r="E5" s="21" t="s">
        <v>265</v>
      </c>
      <c r="F5" s="21" t="s">
        <v>264</v>
      </c>
      <c r="G5" s="21" t="s">
        <v>265</v>
      </c>
      <c r="H5" s="21" t="s">
        <v>264</v>
      </c>
      <c r="I5" s="845"/>
    </row>
    <row r="6" spans="1:9" ht="18" customHeight="1" x14ac:dyDescent="0.2">
      <c r="A6" s="145" t="s">
        <v>1</v>
      </c>
      <c r="B6" s="430">
        <v>916257</v>
      </c>
      <c r="C6" s="430">
        <v>462625</v>
      </c>
      <c r="D6" s="428">
        <v>50.490746591840498</v>
      </c>
      <c r="E6" s="430">
        <v>347964</v>
      </c>
      <c r="F6" s="428">
        <v>37.976681214986627</v>
      </c>
      <c r="G6" s="430">
        <v>494240</v>
      </c>
      <c r="H6" s="428">
        <v>53.941197720726834</v>
      </c>
      <c r="I6" s="373">
        <v>123.62524048551663</v>
      </c>
    </row>
    <row r="7" spans="1:9" ht="11.1" customHeight="1" x14ac:dyDescent="0.2">
      <c r="A7" s="9" t="s">
        <v>210</v>
      </c>
      <c r="B7" s="430">
        <v>640767</v>
      </c>
      <c r="C7" s="430">
        <v>326639</v>
      </c>
      <c r="D7" s="428">
        <v>50.976251898115855</v>
      </c>
      <c r="E7" s="66">
        <v>231786</v>
      </c>
      <c r="F7" s="428">
        <v>36.17321116724176</v>
      </c>
      <c r="G7" s="430">
        <v>349938</v>
      </c>
      <c r="H7" s="428">
        <v>54.612362996221719</v>
      </c>
      <c r="I7" s="373">
        <v>118.46375216284207</v>
      </c>
    </row>
    <row r="8" spans="1:9" ht="11.1" customHeight="1" x14ac:dyDescent="0.2">
      <c r="A8" s="9" t="s">
        <v>211</v>
      </c>
      <c r="B8" s="430">
        <v>275490</v>
      </c>
      <c r="C8" s="430">
        <v>135986</v>
      </c>
      <c r="D8" s="428">
        <v>49.361501324911977</v>
      </c>
      <c r="E8" s="66">
        <v>116178</v>
      </c>
      <c r="F8" s="428">
        <v>42.171403680714363</v>
      </c>
      <c r="G8" s="430">
        <v>144302</v>
      </c>
      <c r="H8" s="428">
        <v>52.380122690478778</v>
      </c>
      <c r="I8" s="373">
        <v>137.5663013745145</v>
      </c>
    </row>
    <row r="9" spans="1:9" ht="18" customHeight="1" x14ac:dyDescent="0.2">
      <c r="A9" s="9" t="s">
        <v>212</v>
      </c>
      <c r="B9" s="430">
        <v>139984</v>
      </c>
      <c r="C9" s="430">
        <v>59726</v>
      </c>
      <c r="D9" s="428">
        <v>42.666304720539486</v>
      </c>
      <c r="E9" s="430">
        <v>38198</v>
      </c>
      <c r="F9" s="428">
        <v>27.287404274774257</v>
      </c>
      <c r="G9" s="430">
        <v>79006</v>
      </c>
      <c r="H9" s="428">
        <v>56.439307349411358</v>
      </c>
      <c r="I9" s="373">
        <v>87.33383618417318</v>
      </c>
    </row>
    <row r="10" spans="1:9" ht="11.1" customHeight="1" x14ac:dyDescent="0.2">
      <c r="A10" s="14" t="s">
        <v>177</v>
      </c>
      <c r="B10" s="427">
        <v>2712</v>
      </c>
      <c r="C10" s="427">
        <v>1075</v>
      </c>
      <c r="D10" s="426">
        <v>39.638643067846608</v>
      </c>
      <c r="E10" s="427">
        <v>972</v>
      </c>
      <c r="F10" s="426">
        <v>35.840707964601769</v>
      </c>
      <c r="G10" s="427">
        <v>1405</v>
      </c>
      <c r="H10" s="426">
        <v>51.806784660766958</v>
      </c>
      <c r="I10" s="169">
        <v>108.2505089210873</v>
      </c>
    </row>
    <row r="11" spans="1:9" ht="11.1" customHeight="1" x14ac:dyDescent="0.2">
      <c r="A11" s="14" t="s">
        <v>178</v>
      </c>
      <c r="B11" s="427">
        <v>13015</v>
      </c>
      <c r="C11" s="427">
        <v>5461</v>
      </c>
      <c r="D11" s="426">
        <v>41.959277756434879</v>
      </c>
      <c r="E11" s="427">
        <v>3522</v>
      </c>
      <c r="F11" s="426">
        <v>27.061083365347677</v>
      </c>
      <c r="G11" s="427">
        <v>7402</v>
      </c>
      <c r="H11" s="426">
        <v>56.872839031886279</v>
      </c>
      <c r="I11" s="169">
        <v>84.58933712896706</v>
      </c>
    </row>
    <row r="12" spans="1:9" ht="11.1" customHeight="1" x14ac:dyDescent="0.2">
      <c r="A12" s="14" t="s">
        <v>179</v>
      </c>
      <c r="B12" s="427">
        <v>4247</v>
      </c>
      <c r="C12" s="427">
        <v>1761</v>
      </c>
      <c r="D12" s="426">
        <v>41.464563221097244</v>
      </c>
      <c r="E12" s="427">
        <v>749</v>
      </c>
      <c r="F12" s="426">
        <v>17.635978337650108</v>
      </c>
      <c r="G12" s="427">
        <v>2439</v>
      </c>
      <c r="H12" s="426">
        <v>57.428773251707085</v>
      </c>
      <c r="I12" s="169">
        <v>75.767577114516627</v>
      </c>
    </row>
    <row r="13" spans="1:9" ht="11.1" customHeight="1" x14ac:dyDescent="0.2">
      <c r="A13" s="14" t="s">
        <v>180</v>
      </c>
      <c r="B13" s="427">
        <v>6582</v>
      </c>
      <c r="C13" s="427">
        <v>2636</v>
      </c>
      <c r="D13" s="426">
        <v>40.04861744150714</v>
      </c>
      <c r="E13" s="427">
        <v>2409</v>
      </c>
      <c r="F13" s="426">
        <v>36.599817684594349</v>
      </c>
      <c r="G13" s="427">
        <v>3508</v>
      </c>
      <c r="H13" s="426">
        <v>53.296870252202979</v>
      </c>
      <c r="I13" s="169">
        <v>83.15540788093945</v>
      </c>
    </row>
    <row r="14" spans="1:9" ht="11.1" customHeight="1" x14ac:dyDescent="0.2">
      <c r="A14" s="14" t="s">
        <v>181</v>
      </c>
      <c r="B14" s="427">
        <v>12243</v>
      </c>
      <c r="C14" s="427">
        <v>5270</v>
      </c>
      <c r="D14" s="426">
        <v>43.045005309156252</v>
      </c>
      <c r="E14" s="427">
        <v>3122</v>
      </c>
      <c r="F14" s="426">
        <v>25.500285877644369</v>
      </c>
      <c r="G14" s="427">
        <v>7157</v>
      </c>
      <c r="H14" s="426">
        <v>58.457894306950905</v>
      </c>
      <c r="I14" s="169">
        <v>88.252467075623343</v>
      </c>
    </row>
    <row r="15" spans="1:9" ht="11.1" customHeight="1" x14ac:dyDescent="0.2">
      <c r="A15" s="14" t="s">
        <v>182</v>
      </c>
      <c r="B15" s="427">
        <v>15843</v>
      </c>
      <c r="C15" s="427">
        <v>6803</v>
      </c>
      <c r="D15" s="426">
        <v>42.940099728586759</v>
      </c>
      <c r="E15" s="427">
        <v>4246</v>
      </c>
      <c r="F15" s="426">
        <v>26.800479707126172</v>
      </c>
      <c r="G15" s="427">
        <v>8597</v>
      </c>
      <c r="H15" s="426">
        <v>54.263712680679163</v>
      </c>
      <c r="I15" s="169">
        <v>101.63522173966038</v>
      </c>
    </row>
    <row r="16" spans="1:9" ht="11.1" customHeight="1" x14ac:dyDescent="0.2">
      <c r="A16" s="14" t="s">
        <v>183</v>
      </c>
      <c r="B16" s="427">
        <v>3875</v>
      </c>
      <c r="C16" s="427">
        <v>2265</v>
      </c>
      <c r="D16" s="426">
        <v>58.451612903225801</v>
      </c>
      <c r="E16" s="427">
        <v>1448</v>
      </c>
      <c r="F16" s="426">
        <v>37.36774193548387</v>
      </c>
      <c r="G16" s="427">
        <v>2379</v>
      </c>
      <c r="H16" s="426">
        <v>61.393548387096772</v>
      </c>
      <c r="I16" s="169">
        <v>65.941733033830232</v>
      </c>
    </row>
    <row r="17" spans="1:10" ht="11.1" customHeight="1" x14ac:dyDescent="0.2">
      <c r="A17" s="14" t="s">
        <v>184</v>
      </c>
      <c r="B17" s="427">
        <v>7312</v>
      </c>
      <c r="C17" s="427">
        <v>3149</v>
      </c>
      <c r="D17" s="426">
        <v>43.066192560175054</v>
      </c>
      <c r="E17" s="427">
        <v>2724</v>
      </c>
      <c r="F17" s="426">
        <v>37.253829321663019</v>
      </c>
      <c r="G17" s="427">
        <v>4011</v>
      </c>
      <c r="H17" s="426">
        <v>54.85503282275711</v>
      </c>
      <c r="I17" s="169">
        <v>140.50460214061988</v>
      </c>
    </row>
    <row r="18" spans="1:10" ht="11.1" customHeight="1" x14ac:dyDescent="0.2">
      <c r="A18" s="14" t="s">
        <v>185</v>
      </c>
      <c r="B18" s="427">
        <v>16444</v>
      </c>
      <c r="C18" s="427">
        <v>6572</v>
      </c>
      <c r="D18" s="426">
        <v>39.965945025541231</v>
      </c>
      <c r="E18" s="427">
        <v>2730</v>
      </c>
      <c r="F18" s="426">
        <v>16.601800048649963</v>
      </c>
      <c r="G18" s="427">
        <v>9401</v>
      </c>
      <c r="H18" s="426">
        <v>57.169788372658722</v>
      </c>
      <c r="I18" s="169">
        <v>75.082643873395071</v>
      </c>
    </row>
    <row r="19" spans="1:10" ht="11.1" customHeight="1" x14ac:dyDescent="0.2">
      <c r="A19" s="14" t="s">
        <v>186</v>
      </c>
      <c r="B19" s="427">
        <v>8102</v>
      </c>
      <c r="C19" s="427">
        <v>3744</v>
      </c>
      <c r="D19" s="426">
        <v>46.21081214514934</v>
      </c>
      <c r="E19" s="427">
        <v>3201</v>
      </c>
      <c r="F19" s="426">
        <v>39.508763268328806</v>
      </c>
      <c r="G19" s="427">
        <v>4609</v>
      </c>
      <c r="H19" s="426">
        <v>56.887188348555917</v>
      </c>
      <c r="I19" s="169">
        <v>113.49246371939262</v>
      </c>
    </row>
    <row r="20" spans="1:10" ht="11.1" customHeight="1" x14ac:dyDescent="0.2">
      <c r="A20" s="14" t="s">
        <v>187</v>
      </c>
      <c r="B20" s="427">
        <v>15096</v>
      </c>
      <c r="C20" s="427">
        <v>6642</v>
      </c>
      <c r="D20" s="426">
        <v>43.998410174880767</v>
      </c>
      <c r="E20" s="427">
        <v>4657</v>
      </c>
      <c r="F20" s="426">
        <v>30.849231584525704</v>
      </c>
      <c r="G20" s="427">
        <v>8724</v>
      </c>
      <c r="H20" s="426">
        <v>57.790143084260734</v>
      </c>
      <c r="I20" s="169">
        <v>93.32748078860979</v>
      </c>
    </row>
    <row r="21" spans="1:10" ht="11.1" customHeight="1" x14ac:dyDescent="0.2">
      <c r="A21" s="14" t="s">
        <v>188</v>
      </c>
      <c r="B21" s="427">
        <v>8074</v>
      </c>
      <c r="C21" s="427">
        <v>3223</v>
      </c>
      <c r="D21" s="426">
        <v>39.918256130790191</v>
      </c>
      <c r="E21" s="427">
        <v>1656</v>
      </c>
      <c r="F21" s="426">
        <v>20.51027991082487</v>
      </c>
      <c r="G21" s="427">
        <v>4459</v>
      </c>
      <c r="H21" s="426">
        <v>55.226653455536287</v>
      </c>
      <c r="I21" s="169">
        <v>79.402855906533972</v>
      </c>
    </row>
    <row r="22" spans="1:10" ht="11.1" customHeight="1" x14ac:dyDescent="0.2">
      <c r="A22" s="14" t="s">
        <v>189</v>
      </c>
      <c r="B22" s="427">
        <v>3331</v>
      </c>
      <c r="C22" s="427">
        <v>1423</v>
      </c>
      <c r="D22" s="426">
        <v>42.719903932752928</v>
      </c>
      <c r="E22" s="427">
        <v>582</v>
      </c>
      <c r="F22" s="426">
        <v>17.472230561392976</v>
      </c>
      <c r="G22" s="427">
        <v>1887</v>
      </c>
      <c r="H22" s="426">
        <v>56.64965475833084</v>
      </c>
      <c r="I22" s="169">
        <v>81.123206936022015</v>
      </c>
    </row>
    <row r="23" spans="1:10" ht="11.1" customHeight="1" x14ac:dyDescent="0.2">
      <c r="A23" s="14" t="s">
        <v>190</v>
      </c>
      <c r="B23" s="427">
        <v>2263</v>
      </c>
      <c r="C23" s="427">
        <v>1053</v>
      </c>
      <c r="D23" s="426">
        <v>46.531153336279274</v>
      </c>
      <c r="E23" s="427">
        <v>1038</v>
      </c>
      <c r="F23" s="426">
        <v>45.868316394167039</v>
      </c>
      <c r="G23" s="427">
        <v>1246</v>
      </c>
      <c r="H23" s="426">
        <v>55.0596553247901</v>
      </c>
      <c r="I23" s="169">
        <v>111.7089544871162</v>
      </c>
    </row>
    <row r="24" spans="1:10" ht="11.1" customHeight="1" x14ac:dyDescent="0.2">
      <c r="A24" s="14" t="s">
        <v>191</v>
      </c>
      <c r="B24" s="427">
        <v>4468</v>
      </c>
      <c r="C24" s="427">
        <v>1887</v>
      </c>
      <c r="D24" s="426">
        <v>42.23366159355416</v>
      </c>
      <c r="E24" s="427">
        <v>768</v>
      </c>
      <c r="F24" s="426">
        <v>17.18889883616831</v>
      </c>
      <c r="G24" s="427">
        <v>2608</v>
      </c>
      <c r="H24" s="426">
        <v>58.370635631154876</v>
      </c>
      <c r="I24" s="169">
        <v>83.063766499349327</v>
      </c>
    </row>
    <row r="25" spans="1:10" s="1" customFormat="1" ht="11.1" customHeight="1" x14ac:dyDescent="0.2">
      <c r="A25" s="14" t="s">
        <v>200</v>
      </c>
      <c r="B25" s="436">
        <v>2456</v>
      </c>
      <c r="C25" s="427">
        <v>1043</v>
      </c>
      <c r="D25" s="426">
        <v>42.467426710097719</v>
      </c>
      <c r="E25" s="427">
        <v>1210</v>
      </c>
      <c r="F25" s="426">
        <v>49.267100977198695</v>
      </c>
      <c r="G25" s="130">
        <v>1233</v>
      </c>
      <c r="H25" s="426">
        <v>50.203583061889248</v>
      </c>
      <c r="I25" s="169">
        <v>62.484099119727269</v>
      </c>
      <c r="J25" s="126"/>
    </row>
    <row r="26" spans="1:10" ht="11.1" customHeight="1" x14ac:dyDescent="0.2">
      <c r="A26" s="14" t="s">
        <v>192</v>
      </c>
      <c r="B26" s="427">
        <v>13921</v>
      </c>
      <c r="C26" s="427">
        <v>5719</v>
      </c>
      <c r="D26" s="426">
        <v>41.08181883485382</v>
      </c>
      <c r="E26" s="427">
        <v>3164</v>
      </c>
      <c r="F26" s="426">
        <v>22.728252280726959</v>
      </c>
      <c r="G26" s="427">
        <v>7941</v>
      </c>
      <c r="H26" s="426">
        <v>57.043315853746137</v>
      </c>
      <c r="I26" s="169">
        <v>79.51403961708057</v>
      </c>
    </row>
    <row r="27" spans="1:10" ht="18" customHeight="1" x14ac:dyDescent="0.2">
      <c r="A27" s="9" t="s">
        <v>213</v>
      </c>
      <c r="B27" s="430">
        <v>26191</v>
      </c>
      <c r="C27" s="430">
        <v>9826</v>
      </c>
      <c r="D27" s="428">
        <v>37.516704211370318</v>
      </c>
      <c r="E27" s="430">
        <v>12433</v>
      </c>
      <c r="F27" s="428">
        <v>47.470505135351836</v>
      </c>
      <c r="G27" s="430">
        <v>13402</v>
      </c>
      <c r="H27" s="428">
        <v>51.170249322286274</v>
      </c>
      <c r="I27" s="373">
        <v>133.81120006539587</v>
      </c>
    </row>
    <row r="28" spans="1:10" ht="11.1" customHeight="1" x14ac:dyDescent="0.2">
      <c r="A28" s="14" t="s">
        <v>4</v>
      </c>
      <c r="B28" s="427">
        <v>5836</v>
      </c>
      <c r="C28" s="427">
        <v>2610</v>
      </c>
      <c r="D28" s="426">
        <v>44.722412611377656</v>
      </c>
      <c r="E28" s="427">
        <v>2697</v>
      </c>
      <c r="F28" s="426">
        <v>46.213159698423581</v>
      </c>
      <c r="G28" s="427">
        <v>2770</v>
      </c>
      <c r="H28" s="426">
        <v>47.464016449623031</v>
      </c>
      <c r="I28" s="169">
        <v>159.671682626539</v>
      </c>
    </row>
    <row r="29" spans="1:10" ht="11.1" customHeight="1" x14ac:dyDescent="0.2">
      <c r="A29" s="14" t="s">
        <v>5</v>
      </c>
      <c r="B29" s="427">
        <v>2125</v>
      </c>
      <c r="C29" s="427">
        <v>1346</v>
      </c>
      <c r="D29" s="426">
        <v>63.341176470588238</v>
      </c>
      <c r="E29" s="427">
        <v>1008</v>
      </c>
      <c r="F29" s="426">
        <v>47.435294117647061</v>
      </c>
      <c r="G29" s="427">
        <v>1094</v>
      </c>
      <c r="H29" s="426">
        <v>51.482352941176465</v>
      </c>
      <c r="I29" s="169">
        <v>164.18141080120529</v>
      </c>
    </row>
    <row r="30" spans="1:10" ht="11.1" customHeight="1" x14ac:dyDescent="0.2">
      <c r="A30" s="14" t="s">
        <v>6</v>
      </c>
      <c r="B30" s="427">
        <v>18230</v>
      </c>
      <c r="C30" s="427">
        <v>5870</v>
      </c>
      <c r="D30" s="426">
        <v>32.199670872188705</v>
      </c>
      <c r="E30" s="427">
        <v>8728</v>
      </c>
      <c r="F30" s="426">
        <v>47.877125617114643</v>
      </c>
      <c r="G30" s="427">
        <v>9538</v>
      </c>
      <c r="H30" s="426">
        <v>52.320351069665385</v>
      </c>
      <c r="I30" s="169">
        <v>124.65980114607694</v>
      </c>
    </row>
    <row r="31" spans="1:10" ht="18" customHeight="1" x14ac:dyDescent="0.2">
      <c r="A31" s="9" t="s">
        <v>214</v>
      </c>
      <c r="B31" s="430">
        <v>29343</v>
      </c>
      <c r="C31" s="430">
        <v>15971</v>
      </c>
      <c r="D31" s="428">
        <v>54.428654193504414</v>
      </c>
      <c r="E31" s="430">
        <v>12113</v>
      </c>
      <c r="F31" s="428">
        <v>41.280714310056915</v>
      </c>
      <c r="G31" s="430">
        <v>14941</v>
      </c>
      <c r="H31" s="428">
        <v>50.918447329857209</v>
      </c>
      <c r="I31" s="373">
        <v>146.71573357866791</v>
      </c>
    </row>
    <row r="32" spans="1:10" ht="11.1" customHeight="1" x14ac:dyDescent="0.2">
      <c r="A32" s="14" t="s">
        <v>7</v>
      </c>
      <c r="B32" s="427">
        <v>2973</v>
      </c>
      <c r="C32" s="427">
        <v>1700</v>
      </c>
      <c r="D32" s="426">
        <v>57.181298351833163</v>
      </c>
      <c r="E32" s="427">
        <v>1577</v>
      </c>
      <c r="F32" s="426">
        <v>53.044063235788762</v>
      </c>
      <c r="G32" s="427">
        <v>1471</v>
      </c>
      <c r="H32" s="426">
        <v>49.478641103262703</v>
      </c>
      <c r="I32" s="169">
        <v>156.35847270432313</v>
      </c>
    </row>
    <row r="33" spans="1:9" ht="11.1" customHeight="1" x14ac:dyDescent="0.2">
      <c r="A33" s="14" t="s">
        <v>8</v>
      </c>
      <c r="B33" s="427">
        <v>16391</v>
      </c>
      <c r="C33" s="427">
        <v>8543</v>
      </c>
      <c r="D33" s="426">
        <v>52.120065889817582</v>
      </c>
      <c r="E33" s="427">
        <v>5471</v>
      </c>
      <c r="F33" s="426">
        <v>33.378073332926604</v>
      </c>
      <c r="G33" s="427">
        <v>8680</v>
      </c>
      <c r="H33" s="426">
        <v>52.955890427673722</v>
      </c>
      <c r="I33" s="169">
        <v>127.5296241256701</v>
      </c>
    </row>
    <row r="34" spans="1:9" ht="11.1" customHeight="1" x14ac:dyDescent="0.2">
      <c r="A34" s="14" t="s">
        <v>9</v>
      </c>
      <c r="B34" s="427">
        <v>2556</v>
      </c>
      <c r="C34" s="427">
        <v>2154</v>
      </c>
      <c r="D34" s="426">
        <v>84.272300469483568</v>
      </c>
      <c r="E34" s="427">
        <v>1271</v>
      </c>
      <c r="F34" s="426">
        <v>49.726134585289515</v>
      </c>
      <c r="G34" s="427">
        <v>1238</v>
      </c>
      <c r="H34" s="426">
        <v>48.435054773082939</v>
      </c>
      <c r="I34" s="169">
        <v>220.1171202204616</v>
      </c>
    </row>
    <row r="35" spans="1:9" ht="11.1" customHeight="1" x14ac:dyDescent="0.2">
      <c r="A35" s="14" t="s">
        <v>10</v>
      </c>
      <c r="B35" s="427">
        <v>4700</v>
      </c>
      <c r="C35" s="427">
        <v>1976</v>
      </c>
      <c r="D35" s="426">
        <v>42.042553191489361</v>
      </c>
      <c r="E35" s="427">
        <v>2488</v>
      </c>
      <c r="F35" s="426">
        <v>52.936170212765951</v>
      </c>
      <c r="G35" s="427">
        <v>2198</v>
      </c>
      <c r="H35" s="426">
        <v>46.765957446808507</v>
      </c>
      <c r="I35" s="169">
        <v>183.58657864927153</v>
      </c>
    </row>
    <row r="36" spans="1:9" ht="11.1" customHeight="1" x14ac:dyDescent="0.2">
      <c r="A36" s="14" t="s">
        <v>11</v>
      </c>
      <c r="B36" s="427">
        <v>2723</v>
      </c>
      <c r="C36" s="427">
        <v>1598</v>
      </c>
      <c r="D36" s="426">
        <v>58.6852735952993</v>
      </c>
      <c r="E36" s="427">
        <v>1306</v>
      </c>
      <c r="F36" s="426">
        <v>47.961806830701434</v>
      </c>
      <c r="G36" s="427">
        <v>1354</v>
      </c>
      <c r="H36" s="426">
        <v>49.724568490635328</v>
      </c>
      <c r="I36" s="169">
        <v>178.61593965234505</v>
      </c>
    </row>
    <row r="37" spans="1:9" ht="18" customHeight="1" x14ac:dyDescent="0.2">
      <c r="A37" s="9" t="s">
        <v>215</v>
      </c>
      <c r="B37" s="430">
        <v>17936</v>
      </c>
      <c r="C37" s="430">
        <v>7137</v>
      </c>
      <c r="D37" s="428">
        <v>39.79148082069581</v>
      </c>
      <c r="E37" s="430">
        <v>8855</v>
      </c>
      <c r="F37" s="428">
        <v>49.369982158786797</v>
      </c>
      <c r="G37" s="430">
        <v>8991</v>
      </c>
      <c r="H37" s="428">
        <v>50.128233719892954</v>
      </c>
      <c r="I37" s="373">
        <v>112.8163840386454</v>
      </c>
    </row>
    <row r="38" spans="1:9" ht="11.1" customHeight="1" x14ac:dyDescent="0.2">
      <c r="A38" s="14" t="s">
        <v>12</v>
      </c>
      <c r="B38" s="427">
        <v>2298</v>
      </c>
      <c r="C38" s="427">
        <v>901</v>
      </c>
      <c r="D38" s="426">
        <v>39.20800696257615</v>
      </c>
      <c r="E38" s="427">
        <v>1247</v>
      </c>
      <c r="F38" s="426">
        <v>54.264577893820707</v>
      </c>
      <c r="G38" s="427">
        <v>1175</v>
      </c>
      <c r="H38" s="426">
        <v>51.131418624891211</v>
      </c>
      <c r="I38" s="169">
        <v>125.08164598301764</v>
      </c>
    </row>
    <row r="39" spans="1:9" ht="11.1" customHeight="1" x14ac:dyDescent="0.2">
      <c r="A39" s="14" t="s">
        <v>13</v>
      </c>
      <c r="B39" s="427">
        <v>2275</v>
      </c>
      <c r="C39" s="427">
        <v>1008</v>
      </c>
      <c r="D39" s="426">
        <v>44.307692307692307</v>
      </c>
      <c r="E39" s="427">
        <v>1270</v>
      </c>
      <c r="F39" s="426">
        <v>55.824175824175825</v>
      </c>
      <c r="G39" s="427">
        <v>1127</v>
      </c>
      <c r="H39" s="426">
        <v>49.53846153846154</v>
      </c>
      <c r="I39" s="169">
        <v>85.034013605442169</v>
      </c>
    </row>
    <row r="40" spans="1:9" ht="11.1" customHeight="1" x14ac:dyDescent="0.2">
      <c r="A40" s="14" t="s">
        <v>14</v>
      </c>
      <c r="B40" s="427">
        <v>8055</v>
      </c>
      <c r="C40" s="427">
        <v>3363</v>
      </c>
      <c r="D40" s="426">
        <v>41.750465549348235</v>
      </c>
      <c r="E40" s="427">
        <v>3465</v>
      </c>
      <c r="F40" s="426">
        <v>43.016759776536311</v>
      </c>
      <c r="G40" s="427">
        <v>4184</v>
      </c>
      <c r="H40" s="426">
        <v>51.942892613283675</v>
      </c>
      <c r="I40" s="169">
        <v>125.62578954756002</v>
      </c>
    </row>
    <row r="41" spans="1:9" ht="11.1" customHeight="1" x14ac:dyDescent="0.2">
      <c r="A41" s="14" t="s">
        <v>15</v>
      </c>
      <c r="B41" s="427">
        <v>1350</v>
      </c>
      <c r="C41" s="427">
        <v>471</v>
      </c>
      <c r="D41" s="426">
        <v>34.888888888888893</v>
      </c>
      <c r="E41" s="427">
        <v>766</v>
      </c>
      <c r="F41" s="426">
        <v>56.740740740740733</v>
      </c>
      <c r="G41" s="427">
        <v>578</v>
      </c>
      <c r="H41" s="426">
        <v>42.814814814814817</v>
      </c>
      <c r="I41" s="169">
        <v>110.92851273623664</v>
      </c>
    </row>
    <row r="42" spans="1:9" ht="11.1" customHeight="1" x14ac:dyDescent="0.2">
      <c r="A42" s="14" t="s">
        <v>16</v>
      </c>
      <c r="B42" s="427">
        <v>2526</v>
      </c>
      <c r="C42" s="427">
        <v>859</v>
      </c>
      <c r="D42" s="426">
        <v>34.006334125098967</v>
      </c>
      <c r="E42" s="427">
        <v>1357</v>
      </c>
      <c r="F42" s="426">
        <v>53.721298495645286</v>
      </c>
      <c r="G42" s="427">
        <v>1240</v>
      </c>
      <c r="H42" s="426">
        <v>49.089469517022962</v>
      </c>
      <c r="I42" s="169">
        <v>102.37911887488347</v>
      </c>
    </row>
    <row r="43" spans="1:9" ht="11.1" customHeight="1" x14ac:dyDescent="0.2">
      <c r="A43" s="14" t="s">
        <v>17</v>
      </c>
      <c r="B43" s="427">
        <v>1432</v>
      </c>
      <c r="C43" s="427">
        <v>535</v>
      </c>
      <c r="D43" s="426">
        <v>37.360335195530723</v>
      </c>
      <c r="E43" s="427">
        <v>750</v>
      </c>
      <c r="F43" s="426">
        <v>52.374301675977655</v>
      </c>
      <c r="G43" s="427">
        <v>687</v>
      </c>
      <c r="H43" s="426">
        <v>47.97486033519553</v>
      </c>
      <c r="I43" s="169">
        <v>111.04218362282877</v>
      </c>
    </row>
    <row r="44" spans="1:9" ht="18" customHeight="1" x14ac:dyDescent="0.2">
      <c r="A44" s="9" t="s">
        <v>216</v>
      </c>
      <c r="B44" s="430">
        <v>41609</v>
      </c>
      <c r="C44" s="430">
        <v>25158</v>
      </c>
      <c r="D44" s="428">
        <v>60.462880626787474</v>
      </c>
      <c r="E44" s="430">
        <v>18867</v>
      </c>
      <c r="F44" s="428">
        <v>45.343555480785405</v>
      </c>
      <c r="G44" s="430">
        <v>22297</v>
      </c>
      <c r="H44" s="428">
        <v>53.586964358672404</v>
      </c>
      <c r="I44" s="373">
        <v>134.78520015807922</v>
      </c>
    </row>
    <row r="45" spans="1:9" ht="11.1" customHeight="1" x14ac:dyDescent="0.2">
      <c r="A45" s="14" t="s">
        <v>18</v>
      </c>
      <c r="B45" s="427">
        <v>3147</v>
      </c>
      <c r="C45" s="427">
        <v>1996</v>
      </c>
      <c r="D45" s="426">
        <v>63.425484588496985</v>
      </c>
      <c r="E45" s="427">
        <v>1613</v>
      </c>
      <c r="F45" s="426">
        <v>51.255163647918657</v>
      </c>
      <c r="G45" s="427">
        <v>1688</v>
      </c>
      <c r="H45" s="426">
        <v>53.63838576421989</v>
      </c>
      <c r="I45" s="169">
        <v>143.48242374504173</v>
      </c>
    </row>
    <row r="46" spans="1:9" ht="11.1" customHeight="1" x14ac:dyDescent="0.2">
      <c r="A46" s="14" t="s">
        <v>19</v>
      </c>
      <c r="B46" s="427">
        <v>4137</v>
      </c>
      <c r="C46" s="427">
        <v>2402</v>
      </c>
      <c r="D46" s="426">
        <v>58.061397147691565</v>
      </c>
      <c r="E46" s="427">
        <v>2073</v>
      </c>
      <c r="F46" s="426">
        <v>50.108774474256712</v>
      </c>
      <c r="G46" s="427">
        <v>2033</v>
      </c>
      <c r="H46" s="426">
        <v>49.141890258641531</v>
      </c>
      <c r="I46" s="169">
        <v>214.11935200041407</v>
      </c>
    </row>
    <row r="47" spans="1:9" ht="11.1" customHeight="1" x14ac:dyDescent="0.2">
      <c r="A47" s="14" t="s">
        <v>20</v>
      </c>
      <c r="B47" s="427">
        <v>8398</v>
      </c>
      <c r="C47" s="427">
        <v>5252</v>
      </c>
      <c r="D47" s="426">
        <v>62.538699690402474</v>
      </c>
      <c r="E47" s="427">
        <v>3744</v>
      </c>
      <c r="F47" s="426">
        <v>44.582043343653247</v>
      </c>
      <c r="G47" s="427">
        <v>4488</v>
      </c>
      <c r="H47" s="426">
        <v>53.441295546558706</v>
      </c>
      <c r="I47" s="169">
        <v>156.74051400735362</v>
      </c>
    </row>
    <row r="48" spans="1:9" ht="11.1" customHeight="1" x14ac:dyDescent="0.2">
      <c r="A48" s="14" t="s">
        <v>21</v>
      </c>
      <c r="B48" s="427">
        <v>3969</v>
      </c>
      <c r="C48" s="427">
        <v>2368</v>
      </c>
      <c r="D48" s="426">
        <v>59.662383471907276</v>
      </c>
      <c r="E48" s="427">
        <v>2191</v>
      </c>
      <c r="F48" s="426">
        <v>55.202821869488538</v>
      </c>
      <c r="G48" s="427">
        <v>1955</v>
      </c>
      <c r="H48" s="426">
        <v>49.256739732930214</v>
      </c>
      <c r="I48" s="169">
        <v>146.56031904287138</v>
      </c>
    </row>
    <row r="49" spans="1:10" ht="11.1" customHeight="1" x14ac:dyDescent="0.2">
      <c r="A49" s="14" t="s">
        <v>22</v>
      </c>
      <c r="B49" s="427">
        <v>5010</v>
      </c>
      <c r="C49" s="427">
        <v>3140</v>
      </c>
      <c r="D49" s="426">
        <v>62.674650698602797</v>
      </c>
      <c r="E49" s="427">
        <v>2321</v>
      </c>
      <c r="F49" s="426">
        <v>46.327345309381236</v>
      </c>
      <c r="G49" s="427">
        <v>2587</v>
      </c>
      <c r="H49" s="426">
        <v>51.636726546906189</v>
      </c>
      <c r="I49" s="169">
        <v>135.12784550652711</v>
      </c>
    </row>
    <row r="50" spans="1:10" ht="11.1" customHeight="1" x14ac:dyDescent="0.2">
      <c r="A50" s="14" t="s">
        <v>23</v>
      </c>
      <c r="B50" s="427">
        <v>1277</v>
      </c>
      <c r="C50" s="427">
        <v>896</v>
      </c>
      <c r="D50" s="426">
        <v>70.164447924823804</v>
      </c>
      <c r="E50" s="427">
        <v>632</v>
      </c>
      <c r="F50" s="426">
        <v>49.490994518402502</v>
      </c>
      <c r="G50" s="427">
        <v>675</v>
      </c>
      <c r="H50" s="426">
        <v>52.858261550508999</v>
      </c>
      <c r="I50" s="169">
        <v>117.34975188384489</v>
      </c>
    </row>
    <row r="51" spans="1:10" ht="11.1" customHeight="1" x14ac:dyDescent="0.2">
      <c r="A51" s="14" t="s">
        <v>24</v>
      </c>
      <c r="B51" s="427">
        <v>13800</v>
      </c>
      <c r="C51" s="427">
        <v>8072</v>
      </c>
      <c r="D51" s="426">
        <v>58.492753623188406</v>
      </c>
      <c r="E51" s="427">
        <v>5399</v>
      </c>
      <c r="F51" s="426">
        <v>39.123188405797102</v>
      </c>
      <c r="G51" s="427">
        <v>7927</v>
      </c>
      <c r="H51" s="426">
        <v>57.442028985507243</v>
      </c>
      <c r="I51" s="169">
        <v>109.18758109947146</v>
      </c>
    </row>
    <row r="52" spans="1:10" ht="11.1" customHeight="1" x14ac:dyDescent="0.2">
      <c r="A52" s="14" t="s">
        <v>25</v>
      </c>
      <c r="B52" s="427">
        <v>1871</v>
      </c>
      <c r="C52" s="427">
        <v>1032</v>
      </c>
      <c r="D52" s="426">
        <v>55.157669695350073</v>
      </c>
      <c r="E52" s="427">
        <v>894</v>
      </c>
      <c r="F52" s="426">
        <v>47.781934794227688</v>
      </c>
      <c r="G52" s="427">
        <v>944</v>
      </c>
      <c r="H52" s="426">
        <v>50.454302512025649</v>
      </c>
      <c r="I52" s="169">
        <v>150.32942310782579</v>
      </c>
    </row>
    <row r="53" spans="1:10" ht="9.9499999999999993" customHeight="1" x14ac:dyDescent="0.2">
      <c r="A53" s="127"/>
      <c r="B53" s="168"/>
      <c r="C53" s="168"/>
      <c r="D53" s="426"/>
      <c r="E53" s="168"/>
      <c r="F53" s="426"/>
      <c r="G53" s="168"/>
      <c r="H53" s="426"/>
      <c r="I53" s="169"/>
    </row>
    <row r="54" spans="1:10" s="28" customFormat="1" ht="12" customHeight="1" x14ac:dyDescent="0.15">
      <c r="A54" s="26" t="s">
        <v>998</v>
      </c>
      <c r="I54" s="425"/>
      <c r="J54" s="27"/>
    </row>
    <row r="55" spans="1:10" s="28" customFormat="1" ht="12" customHeight="1" x14ac:dyDescent="0.15">
      <c r="A55" s="26" t="s">
        <v>997</v>
      </c>
      <c r="I55" s="425"/>
      <c r="J55" s="27"/>
    </row>
    <row r="56" spans="1:10" ht="18" customHeight="1" x14ac:dyDescent="0.2">
      <c r="A56" s="9" t="s">
        <v>217</v>
      </c>
      <c r="B56" s="430">
        <v>30143</v>
      </c>
      <c r="C56" s="430">
        <v>12985</v>
      </c>
      <c r="D56" s="428">
        <v>43.077994891019472</v>
      </c>
      <c r="E56" s="430">
        <v>11959</v>
      </c>
      <c r="F56" s="428">
        <v>39.674219553461832</v>
      </c>
      <c r="G56" s="430">
        <v>14942</v>
      </c>
      <c r="H56" s="428">
        <v>49.570381183027564</v>
      </c>
      <c r="I56" s="373">
        <v>147.77066941196657</v>
      </c>
    </row>
    <row r="57" spans="1:10" ht="11.1" customHeight="1" x14ac:dyDescent="0.2">
      <c r="A57" s="14" t="s">
        <v>26</v>
      </c>
      <c r="B57" s="427">
        <v>5638</v>
      </c>
      <c r="C57" s="427">
        <v>2343</v>
      </c>
      <c r="D57" s="426">
        <v>41.557289819084779</v>
      </c>
      <c r="E57" s="427">
        <v>2721</v>
      </c>
      <c r="F57" s="426">
        <v>48.261794962752745</v>
      </c>
      <c r="G57" s="427">
        <v>2724</v>
      </c>
      <c r="H57" s="426">
        <v>48.315005321035834</v>
      </c>
      <c r="I57" s="169">
        <v>180.16233143733623</v>
      </c>
    </row>
    <row r="58" spans="1:10" ht="11.1" customHeight="1" x14ac:dyDescent="0.2">
      <c r="A58" s="14" t="s">
        <v>27</v>
      </c>
      <c r="B58" s="427">
        <v>6749</v>
      </c>
      <c r="C58" s="427">
        <v>3055</v>
      </c>
      <c r="D58" s="426">
        <v>45.265965328196771</v>
      </c>
      <c r="E58" s="427">
        <v>2303</v>
      </c>
      <c r="F58" s="426">
        <v>34.123573862794487</v>
      </c>
      <c r="G58" s="427">
        <v>3596</v>
      </c>
      <c r="H58" s="426">
        <v>53.281967698918351</v>
      </c>
      <c r="I58" s="169">
        <v>144.73204520597884</v>
      </c>
    </row>
    <row r="59" spans="1:10" ht="11.1" customHeight="1" x14ac:dyDescent="0.2">
      <c r="A59" s="14" t="s">
        <v>28</v>
      </c>
      <c r="B59" s="427">
        <v>6595</v>
      </c>
      <c r="C59" s="427">
        <v>3087</v>
      </c>
      <c r="D59" s="426">
        <v>46.808188021228204</v>
      </c>
      <c r="E59" s="427">
        <v>2447</v>
      </c>
      <c r="F59" s="426">
        <v>37.103866565579985</v>
      </c>
      <c r="G59" s="427">
        <v>3087</v>
      </c>
      <c r="H59" s="426">
        <v>46.808188021228204</v>
      </c>
      <c r="I59" s="169">
        <v>198.80625810146807</v>
      </c>
    </row>
    <row r="60" spans="1:10" ht="11.1" customHeight="1" x14ac:dyDescent="0.2">
      <c r="A60" s="14" t="s">
        <v>29</v>
      </c>
      <c r="B60" s="427">
        <v>11161</v>
      </c>
      <c r="C60" s="427">
        <v>4500</v>
      </c>
      <c r="D60" s="426">
        <v>40.318967834423439</v>
      </c>
      <c r="E60" s="427">
        <v>4488</v>
      </c>
      <c r="F60" s="426">
        <v>40.211450586864977</v>
      </c>
      <c r="G60" s="427">
        <v>5535</v>
      </c>
      <c r="H60" s="426">
        <v>49.592330436340831</v>
      </c>
      <c r="I60" s="169">
        <v>120.1567495989751</v>
      </c>
    </row>
    <row r="61" spans="1:10" ht="18" customHeight="1" x14ac:dyDescent="0.2">
      <c r="A61" s="9" t="s">
        <v>218</v>
      </c>
      <c r="B61" s="430">
        <v>83479</v>
      </c>
      <c r="C61" s="430">
        <v>44157</v>
      </c>
      <c r="D61" s="428">
        <v>52.895937900549839</v>
      </c>
      <c r="E61" s="430">
        <v>33162</v>
      </c>
      <c r="F61" s="428">
        <v>39.72496076857653</v>
      </c>
      <c r="G61" s="430">
        <v>45310</v>
      </c>
      <c r="H61" s="428">
        <v>54.277123587968234</v>
      </c>
      <c r="I61" s="373">
        <v>139.08437797815409</v>
      </c>
    </row>
    <row r="62" spans="1:10" ht="11.1" customHeight="1" x14ac:dyDescent="0.2">
      <c r="A62" s="14" t="s">
        <v>30</v>
      </c>
      <c r="B62" s="427">
        <v>2673</v>
      </c>
      <c r="C62" s="427">
        <v>1640</v>
      </c>
      <c r="D62" s="426">
        <v>61.3542835765058</v>
      </c>
      <c r="E62" s="427">
        <v>1460</v>
      </c>
      <c r="F62" s="426">
        <v>54.620276842499059</v>
      </c>
      <c r="G62" s="427">
        <v>1288</v>
      </c>
      <c r="H62" s="426">
        <v>48.185559296670412</v>
      </c>
      <c r="I62" s="169">
        <v>172.52952946491965</v>
      </c>
    </row>
    <row r="63" spans="1:10" ht="11.1" customHeight="1" x14ac:dyDescent="0.2">
      <c r="A63" s="14" t="s">
        <v>31</v>
      </c>
      <c r="B63" s="427">
        <v>8673</v>
      </c>
      <c r="C63" s="427">
        <v>3663</v>
      </c>
      <c r="D63" s="426">
        <v>42.23452092701487</v>
      </c>
      <c r="E63" s="427">
        <v>3965</v>
      </c>
      <c r="F63" s="426">
        <v>45.716591721434334</v>
      </c>
      <c r="G63" s="427">
        <v>4595</v>
      </c>
      <c r="H63" s="426">
        <v>52.980514239594143</v>
      </c>
      <c r="I63" s="169">
        <v>147.65569137525964</v>
      </c>
    </row>
    <row r="64" spans="1:10" ht="11.1" customHeight="1" x14ac:dyDescent="0.2">
      <c r="A64" s="14" t="s">
        <v>32</v>
      </c>
      <c r="B64" s="427">
        <v>1804</v>
      </c>
      <c r="C64" s="427">
        <v>988</v>
      </c>
      <c r="D64" s="426">
        <v>54.767184035476724</v>
      </c>
      <c r="E64" s="427">
        <v>980</v>
      </c>
      <c r="F64" s="426">
        <v>54.323725055432369</v>
      </c>
      <c r="G64" s="427">
        <v>966</v>
      </c>
      <c r="H64" s="426">
        <v>53.547671840354774</v>
      </c>
      <c r="I64" s="169">
        <v>126.99753607884549</v>
      </c>
    </row>
    <row r="65" spans="1:9" ht="11.1" customHeight="1" x14ac:dyDescent="0.2">
      <c r="A65" s="14" t="s">
        <v>33</v>
      </c>
      <c r="B65" s="427">
        <v>2910</v>
      </c>
      <c r="C65" s="427">
        <v>1405</v>
      </c>
      <c r="D65" s="426">
        <v>48.281786941580755</v>
      </c>
      <c r="E65" s="427">
        <v>1433</v>
      </c>
      <c r="F65" s="426">
        <v>49.243986254295535</v>
      </c>
      <c r="G65" s="427">
        <v>1492</v>
      </c>
      <c r="H65" s="426">
        <v>51.271477663230236</v>
      </c>
      <c r="I65" s="169">
        <v>184.18887271346287</v>
      </c>
    </row>
    <row r="66" spans="1:9" ht="11.1" customHeight="1" x14ac:dyDescent="0.2">
      <c r="A66" s="14" t="s">
        <v>34</v>
      </c>
      <c r="B66" s="427">
        <v>4702</v>
      </c>
      <c r="C66" s="427">
        <v>4114</v>
      </c>
      <c r="D66" s="426">
        <v>87.494683113568698</v>
      </c>
      <c r="E66" s="427">
        <v>2624</v>
      </c>
      <c r="F66" s="426">
        <v>55.806039982985965</v>
      </c>
      <c r="G66" s="427">
        <v>2377</v>
      </c>
      <c r="H66" s="426">
        <v>50.552956188855802</v>
      </c>
      <c r="I66" s="169">
        <v>118.74636967447029</v>
      </c>
    </row>
    <row r="67" spans="1:9" ht="11.1" customHeight="1" x14ac:dyDescent="0.2">
      <c r="A67" s="14" t="s">
        <v>35</v>
      </c>
      <c r="B67" s="427">
        <v>8901</v>
      </c>
      <c r="C67" s="427">
        <v>5230</v>
      </c>
      <c r="D67" s="426">
        <v>58.757442983934396</v>
      </c>
      <c r="E67" s="427">
        <v>3099</v>
      </c>
      <c r="F67" s="426">
        <v>34.816312773845638</v>
      </c>
      <c r="G67" s="427">
        <v>4654</v>
      </c>
      <c r="H67" s="426">
        <v>52.286259970789793</v>
      </c>
      <c r="I67" s="169">
        <v>199.70832398474312</v>
      </c>
    </row>
    <row r="68" spans="1:9" ht="11.1" customHeight="1" x14ac:dyDescent="0.2">
      <c r="A68" s="14" t="s">
        <v>36</v>
      </c>
      <c r="B68" s="427">
        <v>5414</v>
      </c>
      <c r="C68" s="427">
        <v>3732</v>
      </c>
      <c r="D68" s="426">
        <v>68.932397487994095</v>
      </c>
      <c r="E68" s="427">
        <v>2863</v>
      </c>
      <c r="F68" s="426">
        <v>52.881418544514226</v>
      </c>
      <c r="G68" s="427">
        <v>2869</v>
      </c>
      <c r="H68" s="426">
        <v>52.992242334687845</v>
      </c>
      <c r="I68" s="169">
        <v>201.61620675529738</v>
      </c>
    </row>
    <row r="69" spans="1:9" ht="11.1" customHeight="1" x14ac:dyDescent="0.2">
      <c r="A69" s="14" t="s">
        <v>219</v>
      </c>
      <c r="B69" s="427">
        <v>37041</v>
      </c>
      <c r="C69" s="427">
        <v>16200</v>
      </c>
      <c r="D69" s="426">
        <v>43.735320320725684</v>
      </c>
      <c r="E69" s="427">
        <v>11470</v>
      </c>
      <c r="F69" s="426">
        <v>30.96568667152615</v>
      </c>
      <c r="G69" s="427">
        <v>20883</v>
      </c>
      <c r="H69" s="426">
        <v>56.378067546772492</v>
      </c>
      <c r="I69" s="169">
        <v>117.89288078627082</v>
      </c>
    </row>
    <row r="70" spans="1:9" ht="11.1" customHeight="1" x14ac:dyDescent="0.2">
      <c r="A70" s="14" t="s">
        <v>37</v>
      </c>
      <c r="B70" s="427">
        <v>3600</v>
      </c>
      <c r="C70" s="427">
        <v>2797</v>
      </c>
      <c r="D70" s="426">
        <v>77.694444444444443</v>
      </c>
      <c r="E70" s="427">
        <v>2166</v>
      </c>
      <c r="F70" s="426">
        <v>60.166666666666671</v>
      </c>
      <c r="G70" s="427">
        <v>1964</v>
      </c>
      <c r="H70" s="426">
        <v>54.555555555555557</v>
      </c>
      <c r="I70" s="169">
        <v>209.69245107176141</v>
      </c>
    </row>
    <row r="71" spans="1:9" ht="11.1" customHeight="1" x14ac:dyDescent="0.2">
      <c r="A71" s="14" t="s">
        <v>38</v>
      </c>
      <c r="B71" s="427">
        <v>1182</v>
      </c>
      <c r="C71" s="427">
        <v>536</v>
      </c>
      <c r="D71" s="426">
        <v>45.346869712351946</v>
      </c>
      <c r="E71" s="427">
        <v>430</v>
      </c>
      <c r="F71" s="426">
        <v>36.379018612521151</v>
      </c>
      <c r="G71" s="427">
        <v>606</v>
      </c>
      <c r="H71" s="426">
        <v>51.26903553299492</v>
      </c>
      <c r="I71" s="169">
        <v>134.68550592525068</v>
      </c>
    </row>
    <row r="72" spans="1:9" ht="11.1" customHeight="1" x14ac:dyDescent="0.2">
      <c r="A72" s="14" t="s">
        <v>39</v>
      </c>
      <c r="B72" s="427">
        <v>4052</v>
      </c>
      <c r="C72" s="427">
        <v>2264</v>
      </c>
      <c r="D72" s="426">
        <v>55.873642645607106</v>
      </c>
      <c r="E72" s="427">
        <v>1524</v>
      </c>
      <c r="F72" s="426">
        <v>37.61105626850938</v>
      </c>
      <c r="G72" s="427">
        <v>2371</v>
      </c>
      <c r="H72" s="426">
        <v>58.51431391905232</v>
      </c>
      <c r="I72" s="169">
        <v>143.18021201413427</v>
      </c>
    </row>
    <row r="73" spans="1:9" ht="11.1" customHeight="1" x14ac:dyDescent="0.2">
      <c r="A73" s="14" t="s">
        <v>40</v>
      </c>
      <c r="B73" s="427">
        <v>2527</v>
      </c>
      <c r="C73" s="427">
        <v>1588</v>
      </c>
      <c r="D73" s="426">
        <v>62.841313810842891</v>
      </c>
      <c r="E73" s="427">
        <v>1148</v>
      </c>
      <c r="F73" s="426">
        <v>45.429362880886423</v>
      </c>
      <c r="G73" s="427">
        <v>1245</v>
      </c>
      <c r="H73" s="426">
        <v>49.267906608626831</v>
      </c>
      <c r="I73" s="169">
        <v>153.03094531581181</v>
      </c>
    </row>
    <row r="74" spans="1:9" ht="18" customHeight="1" x14ac:dyDescent="0.2">
      <c r="A74" s="9" t="s">
        <v>220</v>
      </c>
      <c r="B74" s="430">
        <v>46789</v>
      </c>
      <c r="C74" s="430">
        <v>20752</v>
      </c>
      <c r="D74" s="428">
        <v>44.352305028959798</v>
      </c>
      <c r="E74" s="430">
        <v>18789</v>
      </c>
      <c r="F74" s="428">
        <v>40.15687447904422</v>
      </c>
      <c r="G74" s="430">
        <v>24419</v>
      </c>
      <c r="H74" s="428">
        <v>52.189617217722116</v>
      </c>
      <c r="I74" s="373">
        <v>139.67324300200903</v>
      </c>
    </row>
    <row r="75" spans="1:9" ht="11.1" customHeight="1" x14ac:dyDescent="0.2">
      <c r="A75" s="14" t="s">
        <v>41</v>
      </c>
      <c r="B75" s="427">
        <v>8406</v>
      </c>
      <c r="C75" s="427">
        <v>3549</v>
      </c>
      <c r="D75" s="426">
        <v>42.219842969307635</v>
      </c>
      <c r="E75" s="427">
        <v>2802</v>
      </c>
      <c r="F75" s="426">
        <v>33.333333333333329</v>
      </c>
      <c r="G75" s="427">
        <v>4528</v>
      </c>
      <c r="H75" s="426">
        <v>53.866285986200339</v>
      </c>
      <c r="I75" s="169">
        <v>170.65248284542611</v>
      </c>
    </row>
    <row r="76" spans="1:9" ht="11.1" customHeight="1" x14ac:dyDescent="0.2">
      <c r="A76" s="14" t="s">
        <v>42</v>
      </c>
      <c r="B76" s="427">
        <v>1926</v>
      </c>
      <c r="C76" s="427">
        <v>966</v>
      </c>
      <c r="D76" s="426">
        <v>50.155763239875384</v>
      </c>
      <c r="E76" s="427">
        <v>1103</v>
      </c>
      <c r="F76" s="426">
        <v>57.268951194184837</v>
      </c>
      <c r="G76" s="427">
        <v>985</v>
      </c>
      <c r="H76" s="426">
        <v>51.142263759086191</v>
      </c>
      <c r="I76" s="169">
        <v>163.70590735231619</v>
      </c>
    </row>
    <row r="77" spans="1:9" ht="11.1" customHeight="1" x14ac:dyDescent="0.2">
      <c r="A77" s="14" t="s">
        <v>43</v>
      </c>
      <c r="B77" s="427">
        <v>2996</v>
      </c>
      <c r="C77" s="427">
        <v>1482</v>
      </c>
      <c r="D77" s="426">
        <v>49.465954606141523</v>
      </c>
      <c r="E77" s="427">
        <v>1453</v>
      </c>
      <c r="F77" s="426">
        <v>48.497997329773028</v>
      </c>
      <c r="G77" s="427">
        <v>1464</v>
      </c>
      <c r="H77" s="426">
        <v>48.865153538050734</v>
      </c>
      <c r="I77" s="169">
        <v>134.8152814651487</v>
      </c>
    </row>
    <row r="78" spans="1:9" ht="11.1" customHeight="1" x14ac:dyDescent="0.2">
      <c r="A78" s="14" t="s">
        <v>44</v>
      </c>
      <c r="B78" s="427">
        <v>7203</v>
      </c>
      <c r="C78" s="427">
        <v>2934</v>
      </c>
      <c r="D78" s="426">
        <v>40.733027905039563</v>
      </c>
      <c r="E78" s="427">
        <v>2989</v>
      </c>
      <c r="F78" s="426">
        <v>41.496598639455783</v>
      </c>
      <c r="G78" s="427">
        <v>3692</v>
      </c>
      <c r="H78" s="426">
        <v>51.256420935721223</v>
      </c>
      <c r="I78" s="169">
        <v>123.21456063223799</v>
      </c>
    </row>
    <row r="79" spans="1:9" ht="11.1" customHeight="1" x14ac:dyDescent="0.2">
      <c r="A79" s="14" t="s">
        <v>45</v>
      </c>
      <c r="B79" s="427">
        <v>12718</v>
      </c>
      <c r="C79" s="427">
        <v>5608</v>
      </c>
      <c r="D79" s="426">
        <v>44.094983487969806</v>
      </c>
      <c r="E79" s="427">
        <v>5004</v>
      </c>
      <c r="F79" s="426">
        <v>39.345809089479481</v>
      </c>
      <c r="G79" s="427">
        <v>6534</v>
      </c>
      <c r="H79" s="426">
        <v>51.376002516118888</v>
      </c>
      <c r="I79" s="169">
        <v>151.51479050262691</v>
      </c>
    </row>
    <row r="80" spans="1:9" ht="11.1" customHeight="1" x14ac:dyDescent="0.2">
      <c r="A80" s="14" t="s">
        <v>46</v>
      </c>
      <c r="B80" s="427">
        <v>8212</v>
      </c>
      <c r="C80" s="427">
        <v>3780</v>
      </c>
      <c r="D80" s="426">
        <v>46.030199707744764</v>
      </c>
      <c r="E80" s="427">
        <v>3072</v>
      </c>
      <c r="F80" s="426">
        <v>37.408670238675107</v>
      </c>
      <c r="G80" s="427">
        <v>4604</v>
      </c>
      <c r="H80" s="426">
        <v>56.064296151972727</v>
      </c>
      <c r="I80" s="169">
        <v>113.54931486013744</v>
      </c>
    </row>
    <row r="81" spans="1:9" ht="11.1" customHeight="1" x14ac:dyDescent="0.2">
      <c r="A81" s="14" t="s">
        <v>47</v>
      </c>
      <c r="B81" s="427">
        <v>5328</v>
      </c>
      <c r="C81" s="427">
        <v>2433</v>
      </c>
      <c r="D81" s="426">
        <v>45.664414414414416</v>
      </c>
      <c r="E81" s="427">
        <v>2366</v>
      </c>
      <c r="F81" s="426">
        <v>44.406906906906904</v>
      </c>
      <c r="G81" s="427">
        <v>2612</v>
      </c>
      <c r="H81" s="426">
        <v>49.02402402402403</v>
      </c>
      <c r="I81" s="169">
        <v>143.90665514261019</v>
      </c>
    </row>
    <row r="82" spans="1:9" ht="18" customHeight="1" x14ac:dyDescent="0.2">
      <c r="A82" s="9" t="s">
        <v>221</v>
      </c>
      <c r="B82" s="430">
        <v>49328</v>
      </c>
      <c r="C82" s="430">
        <v>26890</v>
      </c>
      <c r="D82" s="428">
        <v>54.512650016217968</v>
      </c>
      <c r="E82" s="430">
        <v>17359</v>
      </c>
      <c r="F82" s="428">
        <v>35.190966590982811</v>
      </c>
      <c r="G82" s="430">
        <v>26805</v>
      </c>
      <c r="H82" s="428">
        <v>54.340334090171915</v>
      </c>
      <c r="I82" s="373">
        <v>154.13603142215237</v>
      </c>
    </row>
    <row r="83" spans="1:9" ht="11.1" customHeight="1" x14ac:dyDescent="0.2">
      <c r="A83" s="14" t="s">
        <v>48</v>
      </c>
      <c r="B83" s="427">
        <v>3527</v>
      </c>
      <c r="C83" s="427">
        <v>2230</v>
      </c>
      <c r="D83" s="426">
        <v>63.226538134391831</v>
      </c>
      <c r="E83" s="427">
        <v>1606</v>
      </c>
      <c r="F83" s="426">
        <v>45.534448539835552</v>
      </c>
      <c r="G83" s="427">
        <v>1892</v>
      </c>
      <c r="H83" s="426">
        <v>53.643322937340521</v>
      </c>
      <c r="I83" s="169">
        <v>110.42234119157196</v>
      </c>
    </row>
    <row r="84" spans="1:9" ht="11.1" customHeight="1" x14ac:dyDescent="0.2">
      <c r="A84" s="14" t="s">
        <v>49</v>
      </c>
      <c r="B84" s="427">
        <v>1602</v>
      </c>
      <c r="C84" s="427">
        <v>1087</v>
      </c>
      <c r="D84" s="426">
        <v>67.85268414481898</v>
      </c>
      <c r="E84" s="427">
        <v>621</v>
      </c>
      <c r="F84" s="426">
        <v>38.764044943820224</v>
      </c>
      <c r="G84" s="427">
        <v>778</v>
      </c>
      <c r="H84" s="426">
        <v>48.564294631710361</v>
      </c>
      <c r="I84" s="169">
        <v>82.386217536641809</v>
      </c>
    </row>
    <row r="85" spans="1:9" ht="11.1" customHeight="1" x14ac:dyDescent="0.2">
      <c r="A85" s="14" t="s">
        <v>50</v>
      </c>
      <c r="B85" s="427">
        <v>1669</v>
      </c>
      <c r="C85" s="427">
        <v>1233</v>
      </c>
      <c r="D85" s="426">
        <v>73.876572798082691</v>
      </c>
      <c r="E85" s="427">
        <v>729</v>
      </c>
      <c r="F85" s="426">
        <v>43.678849610545235</v>
      </c>
      <c r="G85" s="427">
        <v>875</v>
      </c>
      <c r="H85" s="426">
        <v>52.426602756141406</v>
      </c>
      <c r="I85" s="169">
        <v>112.26960850262344</v>
      </c>
    </row>
    <row r="86" spans="1:9" ht="11.1" customHeight="1" x14ac:dyDescent="0.2">
      <c r="A86" s="14" t="s">
        <v>51</v>
      </c>
      <c r="B86" s="427">
        <v>2778</v>
      </c>
      <c r="C86" s="427">
        <v>1515</v>
      </c>
      <c r="D86" s="426">
        <v>54.535637149028084</v>
      </c>
      <c r="E86" s="427">
        <v>1056</v>
      </c>
      <c r="F86" s="426">
        <v>38.012958963282941</v>
      </c>
      <c r="G86" s="427">
        <v>1486</v>
      </c>
      <c r="H86" s="426">
        <v>53.491720662347007</v>
      </c>
      <c r="I86" s="169">
        <v>145.96469104665826</v>
      </c>
    </row>
    <row r="87" spans="1:9" ht="11.1" customHeight="1" x14ac:dyDescent="0.2">
      <c r="A87" s="14" t="s">
        <v>52</v>
      </c>
      <c r="B87" s="427">
        <v>15663</v>
      </c>
      <c r="C87" s="427">
        <v>7879</v>
      </c>
      <c r="D87" s="426">
        <v>50.30326246568346</v>
      </c>
      <c r="E87" s="427">
        <v>4818</v>
      </c>
      <c r="F87" s="426">
        <v>30.760390729745257</v>
      </c>
      <c r="G87" s="427">
        <v>8153</v>
      </c>
      <c r="H87" s="426">
        <v>52.052608057204871</v>
      </c>
      <c r="I87" s="169">
        <v>184.86869282974328</v>
      </c>
    </row>
    <row r="88" spans="1:9" ht="11.1" customHeight="1" x14ac:dyDescent="0.2">
      <c r="A88" s="14" t="s">
        <v>53</v>
      </c>
      <c r="B88" s="427">
        <v>2598</v>
      </c>
      <c r="C88" s="427">
        <v>1304</v>
      </c>
      <c r="D88" s="426">
        <v>50.192455735180907</v>
      </c>
      <c r="E88" s="427">
        <v>1043</v>
      </c>
      <c r="F88" s="426">
        <v>40.146266358737492</v>
      </c>
      <c r="G88" s="427">
        <v>1356</v>
      </c>
      <c r="H88" s="426">
        <v>52.193995381062351</v>
      </c>
      <c r="I88" s="169">
        <v>163.67416367416368</v>
      </c>
    </row>
    <row r="89" spans="1:9" ht="11.1" customHeight="1" x14ac:dyDescent="0.2">
      <c r="A89" s="14" t="s">
        <v>54</v>
      </c>
      <c r="B89" s="427">
        <v>2411</v>
      </c>
      <c r="C89" s="427">
        <v>993</v>
      </c>
      <c r="D89" s="426">
        <v>41.186229780174202</v>
      </c>
      <c r="E89" s="427">
        <v>771</v>
      </c>
      <c r="F89" s="426">
        <v>31.978432185815013</v>
      </c>
      <c r="G89" s="427">
        <v>1312</v>
      </c>
      <c r="H89" s="426">
        <v>54.417254251347991</v>
      </c>
      <c r="I89" s="169">
        <v>178.31521337179203</v>
      </c>
    </row>
    <row r="90" spans="1:9" ht="11.1" customHeight="1" x14ac:dyDescent="0.2">
      <c r="A90" s="14" t="s">
        <v>55</v>
      </c>
      <c r="B90" s="427">
        <v>19080</v>
      </c>
      <c r="C90" s="427">
        <v>10649</v>
      </c>
      <c r="D90" s="426">
        <v>55.812368972746327</v>
      </c>
      <c r="E90" s="427">
        <v>6715</v>
      </c>
      <c r="F90" s="426">
        <v>35.193920335429766</v>
      </c>
      <c r="G90" s="427">
        <v>10953</v>
      </c>
      <c r="H90" s="426">
        <v>57.405660377358494</v>
      </c>
      <c r="I90" s="169">
        <v>158.17485450897817</v>
      </c>
    </row>
    <row r="91" spans="1:9" ht="18" customHeight="1" x14ac:dyDescent="0.2">
      <c r="A91" s="9" t="s">
        <v>222</v>
      </c>
      <c r="B91" s="430">
        <v>16629</v>
      </c>
      <c r="C91" s="430">
        <v>7657</v>
      </c>
      <c r="D91" s="428">
        <v>46.046064104877019</v>
      </c>
      <c r="E91" s="429">
        <v>6633</v>
      </c>
      <c r="F91" s="428">
        <v>39.888147212700702</v>
      </c>
      <c r="G91" s="430">
        <v>8802</v>
      </c>
      <c r="H91" s="428">
        <v>52.931625473570264</v>
      </c>
      <c r="I91" s="373">
        <v>89.399861295542649</v>
      </c>
    </row>
    <row r="92" spans="1:9" ht="11.1" customHeight="1" x14ac:dyDescent="0.2">
      <c r="A92" s="14" t="s">
        <v>56</v>
      </c>
      <c r="B92" s="427">
        <v>9865</v>
      </c>
      <c r="C92" s="427">
        <v>3884</v>
      </c>
      <c r="D92" s="426">
        <v>39.371515458692343</v>
      </c>
      <c r="E92" s="427">
        <v>3663</v>
      </c>
      <c r="F92" s="426">
        <v>37.131272174353775</v>
      </c>
      <c r="G92" s="427">
        <v>5405</v>
      </c>
      <c r="H92" s="426">
        <v>54.78966041561074</v>
      </c>
      <c r="I92" s="169">
        <v>104.11389733198244</v>
      </c>
    </row>
    <row r="93" spans="1:9" ht="11.1" customHeight="1" x14ac:dyDescent="0.2">
      <c r="A93" s="14" t="s">
        <v>57</v>
      </c>
      <c r="B93" s="427">
        <v>1152</v>
      </c>
      <c r="C93" s="427">
        <v>535</v>
      </c>
      <c r="D93" s="426">
        <v>46.440972222222221</v>
      </c>
      <c r="E93" s="427">
        <v>396</v>
      </c>
      <c r="F93" s="426">
        <v>34.375</v>
      </c>
      <c r="G93" s="427">
        <v>621</v>
      </c>
      <c r="H93" s="426">
        <v>53.90625</v>
      </c>
      <c r="I93" s="169">
        <v>70.329670329670336</v>
      </c>
    </row>
    <row r="94" spans="1:9" ht="11.1" customHeight="1" x14ac:dyDescent="0.2">
      <c r="A94" s="14" t="s">
        <v>58</v>
      </c>
      <c r="B94" s="427">
        <v>746</v>
      </c>
      <c r="C94" s="427">
        <v>348</v>
      </c>
      <c r="D94" s="426">
        <v>46.648793565683647</v>
      </c>
      <c r="E94" s="427">
        <v>319</v>
      </c>
      <c r="F94" s="426">
        <v>42.761394101876675</v>
      </c>
      <c r="G94" s="427">
        <v>414</v>
      </c>
      <c r="H94" s="426">
        <v>55.495978552278821</v>
      </c>
      <c r="I94" s="169">
        <v>54.124646303417258</v>
      </c>
    </row>
    <row r="95" spans="1:9" ht="11.1" customHeight="1" x14ac:dyDescent="0.2">
      <c r="A95" s="14" t="s">
        <v>59</v>
      </c>
      <c r="B95" s="427">
        <v>981</v>
      </c>
      <c r="C95" s="427">
        <v>466</v>
      </c>
      <c r="D95" s="426">
        <v>47.502548419979611</v>
      </c>
      <c r="E95" s="427">
        <v>435</v>
      </c>
      <c r="F95" s="426">
        <v>44.342507645259936</v>
      </c>
      <c r="G95" s="427">
        <v>463</v>
      </c>
      <c r="H95" s="426">
        <v>47.196738022426096</v>
      </c>
      <c r="I95" s="169">
        <v>61.814744801512283</v>
      </c>
    </row>
    <row r="96" spans="1:9" ht="11.1" customHeight="1" x14ac:dyDescent="0.2">
      <c r="A96" s="14" t="s">
        <v>60</v>
      </c>
      <c r="B96" s="427">
        <v>1183</v>
      </c>
      <c r="C96" s="427">
        <v>517</v>
      </c>
      <c r="D96" s="426">
        <v>43.702451394759088</v>
      </c>
      <c r="E96" s="427">
        <v>543</v>
      </c>
      <c r="F96" s="426">
        <v>45.900253592561285</v>
      </c>
      <c r="G96" s="427">
        <v>566</v>
      </c>
      <c r="H96" s="426">
        <v>47.844463229078613</v>
      </c>
      <c r="I96" s="169">
        <v>83.262950450450461</v>
      </c>
    </row>
    <row r="97" spans="1:10" ht="11.1" customHeight="1" x14ac:dyDescent="0.2">
      <c r="A97" s="14" t="s">
        <v>61</v>
      </c>
      <c r="B97" s="427">
        <v>2702</v>
      </c>
      <c r="C97" s="427">
        <v>1907</v>
      </c>
      <c r="D97" s="426">
        <v>70.577350111028863</v>
      </c>
      <c r="E97" s="427">
        <v>1277</v>
      </c>
      <c r="F97" s="426">
        <v>47.26128793486307</v>
      </c>
      <c r="G97" s="427">
        <v>1333</v>
      </c>
      <c r="H97" s="426">
        <v>49.33382679496669</v>
      </c>
      <c r="I97" s="169">
        <v>87.121944928096994</v>
      </c>
    </row>
    <row r="98" spans="1:10" ht="18" customHeight="1" x14ac:dyDescent="0.2">
      <c r="A98" s="9" t="s">
        <v>223</v>
      </c>
      <c r="B98" s="430">
        <v>26959</v>
      </c>
      <c r="C98" s="430">
        <v>13386</v>
      </c>
      <c r="D98" s="428">
        <v>49.653177046626354</v>
      </c>
      <c r="E98" s="430">
        <v>12174</v>
      </c>
      <c r="F98" s="428">
        <v>45.157461330168033</v>
      </c>
      <c r="G98" s="430">
        <v>15443</v>
      </c>
      <c r="H98" s="428">
        <v>57.283282020846471</v>
      </c>
      <c r="I98" s="373">
        <v>130.10032960616167</v>
      </c>
    </row>
    <row r="99" spans="1:10" ht="11.1" customHeight="1" x14ac:dyDescent="0.2">
      <c r="A99" s="14" t="s">
        <v>62</v>
      </c>
      <c r="B99" s="427">
        <v>5575</v>
      </c>
      <c r="C99" s="427">
        <v>2886</v>
      </c>
      <c r="D99" s="426">
        <v>51.766816143497763</v>
      </c>
      <c r="E99" s="427">
        <v>2746</v>
      </c>
      <c r="F99" s="426">
        <v>49.255605381165921</v>
      </c>
      <c r="G99" s="427">
        <v>3187</v>
      </c>
      <c r="H99" s="426">
        <v>57.165919282511211</v>
      </c>
      <c r="I99" s="169">
        <v>128.24641715166433</v>
      </c>
    </row>
    <row r="100" spans="1:10" ht="11.1" customHeight="1" x14ac:dyDescent="0.2">
      <c r="A100" s="14" t="s">
        <v>63</v>
      </c>
      <c r="B100" s="427">
        <v>15305</v>
      </c>
      <c r="C100" s="427">
        <v>7984</v>
      </c>
      <c r="D100" s="426">
        <v>52.165958836981375</v>
      </c>
      <c r="E100" s="427">
        <v>7228</v>
      </c>
      <c r="F100" s="426">
        <v>47.226396602417509</v>
      </c>
      <c r="G100" s="427">
        <v>8782</v>
      </c>
      <c r="H100" s="426">
        <v>57.379941195687692</v>
      </c>
      <c r="I100" s="169">
        <v>139.92631126633086</v>
      </c>
    </row>
    <row r="101" spans="1:10" ht="11.1" customHeight="1" x14ac:dyDescent="0.2">
      <c r="A101" s="14" t="s">
        <v>64</v>
      </c>
      <c r="B101" s="427">
        <v>6079</v>
      </c>
      <c r="C101" s="427">
        <v>2516</v>
      </c>
      <c r="D101" s="426">
        <v>41.388386247738111</v>
      </c>
      <c r="E101" s="427">
        <v>2200</v>
      </c>
      <c r="F101" s="426">
        <v>36.190162855732851</v>
      </c>
      <c r="G101" s="427">
        <v>3474</v>
      </c>
      <c r="H101" s="426">
        <v>57.147557164007232</v>
      </c>
      <c r="I101" s="169">
        <v>111.81415196718596</v>
      </c>
    </row>
    <row r="102" spans="1:10" ht="11.1" customHeight="1" x14ac:dyDescent="0.2">
      <c r="A102" s="127"/>
      <c r="B102" s="168"/>
      <c r="C102" s="168"/>
      <c r="D102" s="426"/>
      <c r="E102" s="168"/>
      <c r="F102" s="426"/>
      <c r="G102" s="168"/>
      <c r="H102" s="426"/>
      <c r="I102" s="169"/>
    </row>
    <row r="103" spans="1:10" s="28" customFormat="1" ht="12" customHeight="1" x14ac:dyDescent="0.15">
      <c r="A103" s="26" t="s">
        <v>998</v>
      </c>
      <c r="I103" s="425"/>
      <c r="J103" s="27"/>
    </row>
    <row r="104" spans="1:10" s="28" customFormat="1" ht="12" customHeight="1" x14ac:dyDescent="0.15">
      <c r="A104" s="26" t="s">
        <v>997</v>
      </c>
      <c r="I104" s="425"/>
      <c r="J104" s="27"/>
    </row>
    <row r="105" spans="1:10" ht="15.95" customHeight="1" x14ac:dyDescent="0.2">
      <c r="A105" s="9" t="s">
        <v>224</v>
      </c>
      <c r="B105" s="430">
        <v>10261</v>
      </c>
      <c r="C105" s="430">
        <v>5002</v>
      </c>
      <c r="D105" s="428">
        <v>48.747685410778672</v>
      </c>
      <c r="E105" s="430">
        <v>4610</v>
      </c>
      <c r="F105" s="428">
        <v>44.927394990741639</v>
      </c>
      <c r="G105" s="430">
        <v>5671</v>
      </c>
      <c r="H105" s="428">
        <v>55.267517785790851</v>
      </c>
      <c r="I105" s="373">
        <v>52.467147312982561</v>
      </c>
    </row>
    <row r="106" spans="1:10" ht="11.1" customHeight="1" x14ac:dyDescent="0.2">
      <c r="A106" s="14" t="s">
        <v>65</v>
      </c>
      <c r="B106" s="427">
        <v>1105</v>
      </c>
      <c r="C106" s="427">
        <v>670</v>
      </c>
      <c r="D106" s="426">
        <v>60.633484162895925</v>
      </c>
      <c r="E106" s="427">
        <v>529</v>
      </c>
      <c r="F106" s="426">
        <v>47.873303167420815</v>
      </c>
      <c r="G106" s="427">
        <v>589</v>
      </c>
      <c r="H106" s="426">
        <v>53.303167420814482</v>
      </c>
      <c r="I106" s="169">
        <v>55.027140082665206</v>
      </c>
    </row>
    <row r="107" spans="1:10" ht="11.1" customHeight="1" x14ac:dyDescent="0.2">
      <c r="A107" s="14" t="s">
        <v>66</v>
      </c>
      <c r="B107" s="427">
        <v>531</v>
      </c>
      <c r="C107" s="427">
        <v>194</v>
      </c>
      <c r="D107" s="426">
        <v>36.534839924670429</v>
      </c>
      <c r="E107" s="427">
        <v>264</v>
      </c>
      <c r="F107" s="426">
        <v>49.717514124293785</v>
      </c>
      <c r="G107" s="427">
        <v>277</v>
      </c>
      <c r="H107" s="426">
        <v>52.165725047080983</v>
      </c>
      <c r="I107" s="169">
        <v>56.537478705281096</v>
      </c>
    </row>
    <row r="108" spans="1:10" ht="11.1" customHeight="1" x14ac:dyDescent="0.2">
      <c r="A108" s="14" t="s">
        <v>67</v>
      </c>
      <c r="B108" s="427">
        <v>433</v>
      </c>
      <c r="C108" s="427">
        <v>220</v>
      </c>
      <c r="D108" s="426">
        <v>50.808314087759818</v>
      </c>
      <c r="E108" s="427">
        <v>211</v>
      </c>
      <c r="F108" s="426">
        <v>48.729792147806009</v>
      </c>
      <c r="G108" s="427">
        <v>232</v>
      </c>
      <c r="H108" s="426">
        <v>53.579676674364897</v>
      </c>
      <c r="I108" s="169">
        <v>34.843485957994687</v>
      </c>
    </row>
    <row r="109" spans="1:10" ht="11.1" customHeight="1" x14ac:dyDescent="0.2">
      <c r="A109" s="14" t="s">
        <v>68</v>
      </c>
      <c r="B109" s="427">
        <v>295</v>
      </c>
      <c r="C109" s="427">
        <v>257</v>
      </c>
      <c r="D109" s="426">
        <v>87.118644067796609</v>
      </c>
      <c r="E109" s="427">
        <v>116</v>
      </c>
      <c r="F109" s="426">
        <v>39.322033898305087</v>
      </c>
      <c r="G109" s="427">
        <v>161</v>
      </c>
      <c r="H109" s="426">
        <v>54.576271186440671</v>
      </c>
      <c r="I109" s="169">
        <v>20.767335445265754</v>
      </c>
    </row>
    <row r="110" spans="1:10" ht="11.1" customHeight="1" x14ac:dyDescent="0.2">
      <c r="A110" s="14" t="s">
        <v>69</v>
      </c>
      <c r="B110" s="427">
        <v>564</v>
      </c>
      <c r="C110" s="427">
        <v>169</v>
      </c>
      <c r="D110" s="426">
        <v>29.964539007092199</v>
      </c>
      <c r="E110" s="427">
        <v>257</v>
      </c>
      <c r="F110" s="426">
        <v>45.567375886524822</v>
      </c>
      <c r="G110" s="427">
        <v>246</v>
      </c>
      <c r="H110" s="426">
        <v>43.61702127659575</v>
      </c>
      <c r="I110" s="169">
        <v>31.640953716690039</v>
      </c>
    </row>
    <row r="111" spans="1:10" ht="11.1" customHeight="1" x14ac:dyDescent="0.2">
      <c r="A111" s="14" t="s">
        <v>70</v>
      </c>
      <c r="B111" s="427">
        <v>320</v>
      </c>
      <c r="C111" s="427">
        <v>179</v>
      </c>
      <c r="D111" s="426">
        <v>55.9375</v>
      </c>
      <c r="E111" s="427">
        <v>149</v>
      </c>
      <c r="F111" s="426">
        <v>46.5625</v>
      </c>
      <c r="G111" s="427">
        <v>167</v>
      </c>
      <c r="H111" s="426">
        <v>52.1875</v>
      </c>
      <c r="I111" s="169">
        <v>24.138191144301121</v>
      </c>
    </row>
    <row r="112" spans="1:10" ht="11.1" customHeight="1" x14ac:dyDescent="0.2">
      <c r="A112" s="14" t="s">
        <v>71</v>
      </c>
      <c r="B112" s="427">
        <v>834</v>
      </c>
      <c r="C112" s="427">
        <v>498</v>
      </c>
      <c r="D112" s="426">
        <v>59.712230215827333</v>
      </c>
      <c r="E112" s="427">
        <v>363</v>
      </c>
      <c r="F112" s="426">
        <v>43.525179856115109</v>
      </c>
      <c r="G112" s="427">
        <v>446</v>
      </c>
      <c r="H112" s="426">
        <v>53.477218225419662</v>
      </c>
      <c r="I112" s="169">
        <v>25.071396362543215</v>
      </c>
    </row>
    <row r="113" spans="1:9" ht="11.1" customHeight="1" x14ac:dyDescent="0.2">
      <c r="A113" s="14" t="s">
        <v>72</v>
      </c>
      <c r="B113" s="427">
        <v>6179</v>
      </c>
      <c r="C113" s="427">
        <v>2815</v>
      </c>
      <c r="D113" s="426">
        <v>45.557533581485679</v>
      </c>
      <c r="E113" s="427">
        <v>2721</v>
      </c>
      <c r="F113" s="426">
        <v>44.036251820682956</v>
      </c>
      <c r="G113" s="427">
        <v>3553</v>
      </c>
      <c r="H113" s="426">
        <v>57.501213788638935</v>
      </c>
      <c r="I113" s="169">
        <v>82.257248595543004</v>
      </c>
    </row>
    <row r="114" spans="1:9" ht="15.95" customHeight="1" x14ac:dyDescent="0.2">
      <c r="A114" s="9" t="s">
        <v>225</v>
      </c>
      <c r="B114" s="430">
        <v>37057</v>
      </c>
      <c r="C114" s="430">
        <v>18718</v>
      </c>
      <c r="D114" s="428">
        <v>50.511374369214991</v>
      </c>
      <c r="E114" s="430">
        <v>12697</v>
      </c>
      <c r="F114" s="428">
        <v>34.263432010146531</v>
      </c>
      <c r="G114" s="430">
        <v>21448</v>
      </c>
      <c r="H114" s="428">
        <v>57.878403540491675</v>
      </c>
      <c r="I114" s="373">
        <v>126.10040528262593</v>
      </c>
    </row>
    <row r="115" spans="1:9" ht="11.1" customHeight="1" x14ac:dyDescent="0.2">
      <c r="A115" s="14" t="s">
        <v>73</v>
      </c>
      <c r="B115" s="427">
        <v>4877</v>
      </c>
      <c r="C115" s="427">
        <v>2112</v>
      </c>
      <c r="D115" s="426">
        <v>43.305310641787983</v>
      </c>
      <c r="E115" s="427">
        <v>1688</v>
      </c>
      <c r="F115" s="426">
        <v>34.611441459913884</v>
      </c>
      <c r="G115" s="427">
        <v>2849</v>
      </c>
      <c r="H115" s="426">
        <v>58.417059667828589</v>
      </c>
      <c r="I115" s="169">
        <v>102.62615209797566</v>
      </c>
    </row>
    <row r="116" spans="1:9" ht="11.1" customHeight="1" x14ac:dyDescent="0.2">
      <c r="A116" s="14" t="s">
        <v>74</v>
      </c>
      <c r="B116" s="427">
        <v>2022</v>
      </c>
      <c r="C116" s="427">
        <v>1037</v>
      </c>
      <c r="D116" s="426">
        <v>51.285855588526211</v>
      </c>
      <c r="E116" s="427">
        <v>727</v>
      </c>
      <c r="F116" s="426">
        <v>35.954500494559845</v>
      </c>
      <c r="G116" s="427">
        <v>1026</v>
      </c>
      <c r="H116" s="426">
        <v>50.741839762611271</v>
      </c>
      <c r="I116" s="169">
        <v>170.76260450975425</v>
      </c>
    </row>
    <row r="117" spans="1:9" ht="11.1" customHeight="1" x14ac:dyDescent="0.2">
      <c r="A117" s="14" t="s">
        <v>75</v>
      </c>
      <c r="B117" s="427">
        <v>1535</v>
      </c>
      <c r="C117" s="427">
        <v>839</v>
      </c>
      <c r="D117" s="426">
        <v>54.657980456026053</v>
      </c>
      <c r="E117" s="427">
        <v>447</v>
      </c>
      <c r="F117" s="426">
        <v>29.120521172638437</v>
      </c>
      <c r="G117" s="427">
        <v>836</v>
      </c>
      <c r="H117" s="426">
        <v>54.462540716612374</v>
      </c>
      <c r="I117" s="169">
        <v>100.44496793613402</v>
      </c>
    </row>
    <row r="118" spans="1:9" ht="11.1" customHeight="1" x14ac:dyDescent="0.2">
      <c r="A118" s="14" t="s">
        <v>226</v>
      </c>
      <c r="B118" s="427">
        <v>24298</v>
      </c>
      <c r="C118" s="427">
        <v>12579</v>
      </c>
      <c r="D118" s="426">
        <v>51.769692978845995</v>
      </c>
      <c r="E118" s="427">
        <v>8235</v>
      </c>
      <c r="F118" s="426">
        <v>33.891678327434356</v>
      </c>
      <c r="G118" s="427">
        <v>14385</v>
      </c>
      <c r="H118" s="426">
        <v>59.202403489999178</v>
      </c>
      <c r="I118" s="169">
        <v>138.90921564143608</v>
      </c>
    </row>
    <row r="119" spans="1:9" ht="11.1" customHeight="1" x14ac:dyDescent="0.2">
      <c r="A119" s="14" t="s">
        <v>76</v>
      </c>
      <c r="B119" s="427">
        <v>1267</v>
      </c>
      <c r="C119" s="427">
        <v>746</v>
      </c>
      <c r="D119" s="426">
        <v>58.879242304656664</v>
      </c>
      <c r="E119" s="427">
        <v>469</v>
      </c>
      <c r="F119" s="426">
        <v>37.016574585635361</v>
      </c>
      <c r="G119" s="427">
        <v>736</v>
      </c>
      <c r="H119" s="426">
        <v>58.089976322020519</v>
      </c>
      <c r="I119" s="169">
        <v>160.27830487033523</v>
      </c>
    </row>
    <row r="120" spans="1:9" ht="11.1" customHeight="1" x14ac:dyDescent="0.2">
      <c r="A120" s="14" t="s">
        <v>77</v>
      </c>
      <c r="B120" s="427">
        <v>1364</v>
      </c>
      <c r="C120" s="427">
        <v>601</v>
      </c>
      <c r="D120" s="426">
        <v>44.061583577712611</v>
      </c>
      <c r="E120" s="427">
        <v>579</v>
      </c>
      <c r="F120" s="426">
        <v>42.448680351906162</v>
      </c>
      <c r="G120" s="427">
        <v>662</v>
      </c>
      <c r="H120" s="426">
        <v>48.533724340175951</v>
      </c>
      <c r="I120" s="169">
        <v>111.80327868852459</v>
      </c>
    </row>
    <row r="121" spans="1:9" ht="11.1" customHeight="1" x14ac:dyDescent="0.2">
      <c r="A121" s="14" t="s">
        <v>78</v>
      </c>
      <c r="B121" s="427">
        <v>1694</v>
      </c>
      <c r="C121" s="427">
        <v>804</v>
      </c>
      <c r="D121" s="426">
        <v>47.461629279811099</v>
      </c>
      <c r="E121" s="427">
        <v>552</v>
      </c>
      <c r="F121" s="426">
        <v>32.585596221959854</v>
      </c>
      <c r="G121" s="427">
        <v>954</v>
      </c>
      <c r="H121" s="426">
        <v>56.316410861865407</v>
      </c>
      <c r="I121" s="169">
        <v>70.002892681515775</v>
      </c>
    </row>
    <row r="122" spans="1:9" ht="15.95" customHeight="1" x14ac:dyDescent="0.2">
      <c r="A122" s="9" t="s">
        <v>227</v>
      </c>
      <c r="B122" s="430">
        <v>28040</v>
      </c>
      <c r="C122" s="430">
        <v>13661</v>
      </c>
      <c r="D122" s="428">
        <v>48.719686162624818</v>
      </c>
      <c r="E122" s="430">
        <v>11438</v>
      </c>
      <c r="F122" s="428">
        <v>40.791726105563484</v>
      </c>
      <c r="G122" s="430">
        <v>15257</v>
      </c>
      <c r="H122" s="428">
        <v>54.411554921540663</v>
      </c>
      <c r="I122" s="373">
        <v>126.47493955905171</v>
      </c>
    </row>
    <row r="123" spans="1:9" ht="11.1" customHeight="1" x14ac:dyDescent="0.2">
      <c r="A123" s="14" t="s">
        <v>79</v>
      </c>
      <c r="B123" s="427">
        <v>1539</v>
      </c>
      <c r="C123" s="427">
        <v>1095</v>
      </c>
      <c r="D123" s="426">
        <v>71.150097465886944</v>
      </c>
      <c r="E123" s="427">
        <v>740</v>
      </c>
      <c r="F123" s="426">
        <v>48.083170890188434</v>
      </c>
      <c r="G123" s="427">
        <v>897</v>
      </c>
      <c r="H123" s="426">
        <v>58.284600389863549</v>
      </c>
      <c r="I123" s="169">
        <v>63.278648081904535</v>
      </c>
    </row>
    <row r="124" spans="1:9" ht="11.1" customHeight="1" x14ac:dyDescent="0.2">
      <c r="A124" s="14" t="s">
        <v>80</v>
      </c>
      <c r="B124" s="427">
        <v>10481</v>
      </c>
      <c r="C124" s="427">
        <v>4683</v>
      </c>
      <c r="D124" s="426">
        <v>44.680851063829785</v>
      </c>
      <c r="E124" s="427">
        <v>4164</v>
      </c>
      <c r="F124" s="426">
        <v>39.729033489170881</v>
      </c>
      <c r="G124" s="427">
        <v>5868</v>
      </c>
      <c r="H124" s="426">
        <v>55.987024138918038</v>
      </c>
      <c r="I124" s="169">
        <v>149.29348755056694</v>
      </c>
    </row>
    <row r="125" spans="1:9" ht="11.1" customHeight="1" x14ac:dyDescent="0.2">
      <c r="A125" s="14" t="s">
        <v>81</v>
      </c>
      <c r="B125" s="427">
        <v>8908</v>
      </c>
      <c r="C125" s="427">
        <v>3980</v>
      </c>
      <c r="D125" s="426">
        <v>44.678940278401434</v>
      </c>
      <c r="E125" s="427">
        <v>3739</v>
      </c>
      <c r="F125" s="426">
        <v>41.97350696003592</v>
      </c>
      <c r="G125" s="427">
        <v>4845</v>
      </c>
      <c r="H125" s="426">
        <v>54.389312977099237</v>
      </c>
      <c r="I125" s="169">
        <v>155.44620109587129</v>
      </c>
    </row>
    <row r="126" spans="1:9" ht="11.1" customHeight="1" x14ac:dyDescent="0.2">
      <c r="A126" s="14" t="s">
        <v>82</v>
      </c>
      <c r="B126" s="427">
        <v>1376</v>
      </c>
      <c r="C126" s="427">
        <v>906</v>
      </c>
      <c r="D126" s="426">
        <v>65.843023255813947</v>
      </c>
      <c r="E126" s="427">
        <v>528</v>
      </c>
      <c r="F126" s="426">
        <v>38.372093023255815</v>
      </c>
      <c r="G126" s="427">
        <v>623</v>
      </c>
      <c r="H126" s="426">
        <v>45.276162790697676</v>
      </c>
      <c r="I126" s="169">
        <v>111.07523409751373</v>
      </c>
    </row>
    <row r="127" spans="1:9" ht="11.1" customHeight="1" x14ac:dyDescent="0.2">
      <c r="A127" s="14" t="s">
        <v>83</v>
      </c>
      <c r="B127" s="427">
        <v>1293</v>
      </c>
      <c r="C127" s="427">
        <v>1038</v>
      </c>
      <c r="D127" s="426">
        <v>80.278422273781899</v>
      </c>
      <c r="E127" s="427">
        <v>451</v>
      </c>
      <c r="F127" s="426">
        <v>34.880123743232794</v>
      </c>
      <c r="G127" s="427">
        <v>768</v>
      </c>
      <c r="H127" s="426">
        <v>59.396751740139209</v>
      </c>
      <c r="I127" s="169">
        <v>51.911032599967882</v>
      </c>
    </row>
    <row r="128" spans="1:9" ht="11.1" customHeight="1" x14ac:dyDescent="0.2">
      <c r="A128" s="14" t="s">
        <v>84</v>
      </c>
      <c r="B128" s="427">
        <v>4443</v>
      </c>
      <c r="C128" s="427">
        <v>1959</v>
      </c>
      <c r="D128" s="426">
        <v>44.091829844699525</v>
      </c>
      <c r="E128" s="427">
        <v>1816</v>
      </c>
      <c r="F128" s="426">
        <v>40.873283817240605</v>
      </c>
      <c r="G128" s="427">
        <v>2256</v>
      </c>
      <c r="H128" s="426">
        <v>50.776502363268058</v>
      </c>
      <c r="I128" s="169">
        <v>136.38456579795562</v>
      </c>
    </row>
    <row r="129" spans="1:9" ht="15.95" customHeight="1" x14ac:dyDescent="0.2">
      <c r="A129" s="9" t="s">
        <v>228</v>
      </c>
      <c r="B129" s="430">
        <v>16425</v>
      </c>
      <c r="C129" s="430">
        <v>6851</v>
      </c>
      <c r="D129" s="428">
        <v>41.710806697108069</v>
      </c>
      <c r="E129" s="430">
        <v>7557</v>
      </c>
      <c r="F129" s="428">
        <v>46.009132420091326</v>
      </c>
      <c r="G129" s="430">
        <v>8869</v>
      </c>
      <c r="H129" s="428">
        <v>53.996955859969553</v>
      </c>
      <c r="I129" s="373">
        <v>118.62460458465139</v>
      </c>
    </row>
    <row r="130" spans="1:9" ht="11.1" customHeight="1" x14ac:dyDescent="0.2">
      <c r="A130" s="14" t="s">
        <v>85</v>
      </c>
      <c r="B130" s="427">
        <v>6921</v>
      </c>
      <c r="C130" s="427">
        <v>2995</v>
      </c>
      <c r="D130" s="426">
        <v>43.274093339112845</v>
      </c>
      <c r="E130" s="427">
        <v>2938</v>
      </c>
      <c r="F130" s="426">
        <v>42.450512931657272</v>
      </c>
      <c r="G130" s="427">
        <v>3960</v>
      </c>
      <c r="H130" s="426">
        <v>57.217165149544869</v>
      </c>
      <c r="I130" s="169">
        <v>131.2013042406779</v>
      </c>
    </row>
    <row r="131" spans="1:9" ht="11.1" customHeight="1" x14ac:dyDescent="0.2">
      <c r="A131" s="14" t="s">
        <v>86</v>
      </c>
      <c r="B131" s="427">
        <v>2838</v>
      </c>
      <c r="C131" s="427">
        <v>1237</v>
      </c>
      <c r="D131" s="426">
        <v>43.587033121916839</v>
      </c>
      <c r="E131" s="427">
        <v>1480</v>
      </c>
      <c r="F131" s="426">
        <v>52.149400986610281</v>
      </c>
      <c r="G131" s="427">
        <v>1477</v>
      </c>
      <c r="H131" s="426">
        <v>52.043692741367167</v>
      </c>
      <c r="I131" s="169">
        <v>125.35335689045937</v>
      </c>
    </row>
    <row r="132" spans="1:9" ht="11.1" customHeight="1" x14ac:dyDescent="0.2">
      <c r="A132" s="14" t="s">
        <v>87</v>
      </c>
      <c r="B132" s="427">
        <v>2746</v>
      </c>
      <c r="C132" s="427">
        <v>979</v>
      </c>
      <c r="D132" s="426">
        <v>35.651857246904591</v>
      </c>
      <c r="E132" s="427">
        <v>1222</v>
      </c>
      <c r="F132" s="426">
        <v>44.501092498179169</v>
      </c>
      <c r="G132" s="427">
        <v>1435</v>
      </c>
      <c r="H132" s="426">
        <v>52.257829570284052</v>
      </c>
      <c r="I132" s="169">
        <v>126.59628417315938</v>
      </c>
    </row>
    <row r="133" spans="1:9" ht="11.1" customHeight="1" x14ac:dyDescent="0.2">
      <c r="A133" s="14" t="s">
        <v>88</v>
      </c>
      <c r="B133" s="427">
        <v>3920</v>
      </c>
      <c r="C133" s="427">
        <v>1640</v>
      </c>
      <c r="D133" s="426">
        <v>41.836734693877553</v>
      </c>
      <c r="E133" s="427">
        <v>1917</v>
      </c>
      <c r="F133" s="426">
        <v>48.903061224489797</v>
      </c>
      <c r="G133" s="427">
        <v>1997</v>
      </c>
      <c r="H133" s="426">
        <v>50.943877551020414</v>
      </c>
      <c r="I133" s="169">
        <v>94.731754470758816</v>
      </c>
    </row>
    <row r="134" spans="1:9" ht="15.95" customHeight="1" x14ac:dyDescent="0.2">
      <c r="A134" s="9" t="s">
        <v>229</v>
      </c>
      <c r="B134" s="430">
        <v>14528</v>
      </c>
      <c r="C134" s="430">
        <v>6377</v>
      </c>
      <c r="D134" s="428">
        <v>43.894548458149778</v>
      </c>
      <c r="E134" s="430">
        <v>6633</v>
      </c>
      <c r="F134" s="428">
        <v>45.656662995594715</v>
      </c>
      <c r="G134" s="430">
        <v>7644</v>
      </c>
      <c r="H134" s="428">
        <v>52.615638766519822</v>
      </c>
      <c r="I134" s="373">
        <v>111.80803004532966</v>
      </c>
    </row>
    <row r="135" spans="1:9" ht="11.1" customHeight="1" x14ac:dyDescent="0.2">
      <c r="A135" s="14" t="s">
        <v>89</v>
      </c>
      <c r="B135" s="427">
        <v>968</v>
      </c>
      <c r="C135" s="427">
        <v>395</v>
      </c>
      <c r="D135" s="426">
        <v>40.805785123966942</v>
      </c>
      <c r="E135" s="427">
        <v>510</v>
      </c>
      <c r="F135" s="426">
        <v>52.685950413223139</v>
      </c>
      <c r="G135" s="427">
        <v>504</v>
      </c>
      <c r="H135" s="426">
        <v>52.066115702479344</v>
      </c>
      <c r="I135" s="169">
        <v>66.255989048596845</v>
      </c>
    </row>
    <row r="136" spans="1:9" ht="11.1" customHeight="1" x14ac:dyDescent="0.2">
      <c r="A136" s="14" t="s">
        <v>90</v>
      </c>
      <c r="B136" s="427">
        <v>8127</v>
      </c>
      <c r="C136" s="427">
        <v>2992</v>
      </c>
      <c r="D136" s="426">
        <v>36.815553094622864</v>
      </c>
      <c r="E136" s="427">
        <v>3800</v>
      </c>
      <c r="F136" s="426">
        <v>46.75772117632583</v>
      </c>
      <c r="G136" s="427">
        <v>4400</v>
      </c>
      <c r="H136" s="426">
        <v>54.140519256798328</v>
      </c>
      <c r="I136" s="169">
        <v>128.19016372756241</v>
      </c>
    </row>
    <row r="137" spans="1:9" ht="11.1" customHeight="1" x14ac:dyDescent="0.2">
      <c r="A137" s="14" t="s">
        <v>91</v>
      </c>
      <c r="B137" s="427">
        <v>3837</v>
      </c>
      <c r="C137" s="427">
        <v>2156</v>
      </c>
      <c r="D137" s="426">
        <v>56.189731561115451</v>
      </c>
      <c r="E137" s="427">
        <v>1718</v>
      </c>
      <c r="F137" s="426">
        <v>44.774563461037268</v>
      </c>
      <c r="G137" s="427">
        <v>1923</v>
      </c>
      <c r="H137" s="426">
        <v>50.117279124315871</v>
      </c>
      <c r="I137" s="169">
        <v>111.71931867811908</v>
      </c>
    </row>
    <row r="138" spans="1:9" ht="11.1" customHeight="1" x14ac:dyDescent="0.2">
      <c r="A138" s="14" t="s">
        <v>92</v>
      </c>
      <c r="B138" s="427">
        <v>1596</v>
      </c>
      <c r="C138" s="427">
        <v>834</v>
      </c>
      <c r="D138" s="426">
        <v>52.255639097744364</v>
      </c>
      <c r="E138" s="427">
        <v>605</v>
      </c>
      <c r="F138" s="426">
        <v>37.907268170426065</v>
      </c>
      <c r="G138" s="427">
        <v>817</v>
      </c>
      <c r="H138" s="426">
        <v>51.19047619047619</v>
      </c>
      <c r="I138" s="169">
        <v>90.764331210191074</v>
      </c>
    </row>
    <row r="139" spans="1:9" ht="15.95" customHeight="1" x14ac:dyDescent="0.2">
      <c r="A139" s="9" t="s">
        <v>230</v>
      </c>
      <c r="B139" s="430">
        <v>43754</v>
      </c>
      <c r="C139" s="430">
        <v>25263</v>
      </c>
      <c r="D139" s="428">
        <v>57.738721031219995</v>
      </c>
      <c r="E139" s="430">
        <v>15695</v>
      </c>
      <c r="F139" s="428">
        <v>35.871006079444165</v>
      </c>
      <c r="G139" s="430">
        <v>22635</v>
      </c>
      <c r="H139" s="428">
        <v>51.732413036522374</v>
      </c>
      <c r="I139" s="373">
        <v>143.42188073635077</v>
      </c>
    </row>
    <row r="140" spans="1:9" ht="11.1" customHeight="1" x14ac:dyDescent="0.2">
      <c r="A140" s="14" t="s">
        <v>93</v>
      </c>
      <c r="B140" s="427">
        <v>2071</v>
      </c>
      <c r="C140" s="427">
        <v>798</v>
      </c>
      <c r="D140" s="426">
        <v>38.532110091743121</v>
      </c>
      <c r="E140" s="427">
        <v>765</v>
      </c>
      <c r="F140" s="426">
        <v>36.938676967648483</v>
      </c>
      <c r="G140" s="427">
        <v>1038</v>
      </c>
      <c r="H140" s="426">
        <v>50.120714630613229</v>
      </c>
      <c r="I140" s="169">
        <v>106.51648408167463</v>
      </c>
    </row>
    <row r="141" spans="1:9" ht="11.1" customHeight="1" x14ac:dyDescent="0.2">
      <c r="A141" s="14" t="s">
        <v>94</v>
      </c>
      <c r="B141" s="427">
        <v>3131</v>
      </c>
      <c r="C141" s="427">
        <v>1877</v>
      </c>
      <c r="D141" s="426">
        <v>59.948898115618007</v>
      </c>
      <c r="E141" s="427">
        <v>1168</v>
      </c>
      <c r="F141" s="426">
        <v>37.304375598850207</v>
      </c>
      <c r="G141" s="427">
        <v>1637</v>
      </c>
      <c r="H141" s="426">
        <v>52.283615458320021</v>
      </c>
      <c r="I141" s="169">
        <v>110.57743245629526</v>
      </c>
    </row>
    <row r="142" spans="1:9" ht="11.1" customHeight="1" x14ac:dyDescent="0.2">
      <c r="A142" s="14" t="s">
        <v>95</v>
      </c>
      <c r="B142" s="427">
        <v>1406</v>
      </c>
      <c r="C142" s="427">
        <v>575</v>
      </c>
      <c r="D142" s="426">
        <v>40.896159317211946</v>
      </c>
      <c r="E142" s="427">
        <v>545</v>
      </c>
      <c r="F142" s="426">
        <v>38.762446657183496</v>
      </c>
      <c r="G142" s="427">
        <v>687</v>
      </c>
      <c r="H142" s="426">
        <v>48.862019914651498</v>
      </c>
      <c r="I142" s="169">
        <v>106.6525070166123</v>
      </c>
    </row>
    <row r="143" spans="1:9" ht="11.1" customHeight="1" x14ac:dyDescent="0.2">
      <c r="A143" s="14" t="s">
        <v>96</v>
      </c>
      <c r="B143" s="427">
        <v>3589</v>
      </c>
      <c r="C143" s="427">
        <v>1950</v>
      </c>
      <c r="D143" s="426">
        <v>54.332683198662579</v>
      </c>
      <c r="E143" s="427">
        <v>1441</v>
      </c>
      <c r="F143" s="426">
        <v>40.150459738088607</v>
      </c>
      <c r="G143" s="427">
        <v>1731</v>
      </c>
      <c r="H143" s="426">
        <v>48.230704931735858</v>
      </c>
      <c r="I143" s="169">
        <v>189.06389927830165</v>
      </c>
    </row>
    <row r="144" spans="1:9" ht="11.1" customHeight="1" x14ac:dyDescent="0.2">
      <c r="A144" s="14" t="s">
        <v>97</v>
      </c>
      <c r="B144" s="427">
        <v>3359</v>
      </c>
      <c r="C144" s="427">
        <v>1496</v>
      </c>
      <c r="D144" s="426">
        <v>44.537064602560285</v>
      </c>
      <c r="E144" s="427">
        <v>1083</v>
      </c>
      <c r="F144" s="426">
        <v>32.241738612682347</v>
      </c>
      <c r="G144" s="427">
        <v>1843</v>
      </c>
      <c r="H144" s="426">
        <v>54.867520095266457</v>
      </c>
      <c r="I144" s="169">
        <v>107.94742423755503</v>
      </c>
    </row>
    <row r="145" spans="1:10" ht="11.1" customHeight="1" x14ac:dyDescent="0.2">
      <c r="A145" s="14" t="s">
        <v>98</v>
      </c>
      <c r="B145" s="427">
        <v>6705</v>
      </c>
      <c r="C145" s="427">
        <v>5242</v>
      </c>
      <c r="D145" s="426">
        <v>78.18046234153617</v>
      </c>
      <c r="E145" s="427">
        <v>2027</v>
      </c>
      <c r="F145" s="426">
        <v>30.231170768083519</v>
      </c>
      <c r="G145" s="427">
        <v>3307</v>
      </c>
      <c r="H145" s="426">
        <v>49.321401938851608</v>
      </c>
      <c r="I145" s="169">
        <v>230.6501547987616</v>
      </c>
    </row>
    <row r="146" spans="1:10" ht="11.1" customHeight="1" x14ac:dyDescent="0.2">
      <c r="A146" s="14" t="s">
        <v>99</v>
      </c>
      <c r="B146" s="427">
        <v>7884</v>
      </c>
      <c r="C146" s="427">
        <v>6154</v>
      </c>
      <c r="D146" s="426">
        <v>78.056823947234903</v>
      </c>
      <c r="E146" s="427">
        <v>3042</v>
      </c>
      <c r="F146" s="426">
        <v>38.584474885844749</v>
      </c>
      <c r="G146" s="427">
        <v>4308</v>
      </c>
      <c r="H146" s="426">
        <v>54.642313546423139</v>
      </c>
      <c r="I146" s="169">
        <v>196.22679078102445</v>
      </c>
    </row>
    <row r="147" spans="1:10" ht="11.1" customHeight="1" x14ac:dyDescent="0.2">
      <c r="A147" s="14" t="s">
        <v>100</v>
      </c>
      <c r="B147" s="427">
        <v>4978</v>
      </c>
      <c r="C147" s="427">
        <v>3228</v>
      </c>
      <c r="D147" s="426">
        <v>64.845319405383677</v>
      </c>
      <c r="E147" s="427">
        <v>2280</v>
      </c>
      <c r="F147" s="426">
        <v>45.801526717557252</v>
      </c>
      <c r="G147" s="427">
        <v>2441</v>
      </c>
      <c r="H147" s="426">
        <v>49.035757332261952</v>
      </c>
      <c r="I147" s="169">
        <v>177.48146035367941</v>
      </c>
    </row>
    <row r="148" spans="1:10" ht="11.1" customHeight="1" x14ac:dyDescent="0.2">
      <c r="A148" s="14" t="s">
        <v>101</v>
      </c>
      <c r="B148" s="427">
        <v>9631</v>
      </c>
      <c r="C148" s="427">
        <v>3538</v>
      </c>
      <c r="D148" s="426">
        <v>36.735541480635447</v>
      </c>
      <c r="E148" s="427">
        <v>2988</v>
      </c>
      <c r="F148" s="426">
        <v>31.02481569930433</v>
      </c>
      <c r="G148" s="427">
        <v>5222</v>
      </c>
      <c r="H148" s="426">
        <v>54.220745509292911</v>
      </c>
      <c r="I148" s="169">
        <v>118.42898073115848</v>
      </c>
    </row>
    <row r="149" spans="1:10" ht="11.1" customHeight="1" x14ac:dyDescent="0.2">
      <c r="A149" s="14" t="s">
        <v>102</v>
      </c>
      <c r="B149" s="427">
        <v>1000</v>
      </c>
      <c r="C149" s="427">
        <v>405</v>
      </c>
      <c r="D149" s="426">
        <v>40.5</v>
      </c>
      <c r="E149" s="427">
        <v>356</v>
      </c>
      <c r="F149" s="426">
        <v>35.6</v>
      </c>
      <c r="G149" s="427">
        <v>421</v>
      </c>
      <c r="H149" s="426">
        <v>42.1</v>
      </c>
      <c r="I149" s="169">
        <v>64.884505580067469</v>
      </c>
    </row>
    <row r="150" spans="1:10" ht="15.95" customHeight="1" x14ac:dyDescent="0.2">
      <c r="A150" s="9" t="s">
        <v>231</v>
      </c>
      <c r="B150" s="430">
        <v>28245</v>
      </c>
      <c r="C150" s="430">
        <v>11384</v>
      </c>
      <c r="D150" s="428">
        <v>40.304478668790935</v>
      </c>
      <c r="E150" s="430">
        <v>9898</v>
      </c>
      <c r="F150" s="428">
        <v>35.043370508054522</v>
      </c>
      <c r="G150" s="430">
        <v>14751</v>
      </c>
      <c r="H150" s="428">
        <v>52.225172596919812</v>
      </c>
      <c r="I150" s="373">
        <v>128.33153107308695</v>
      </c>
    </row>
    <row r="151" spans="1:10" ht="11.1" customHeight="1" x14ac:dyDescent="0.2">
      <c r="A151" s="14" t="s">
        <v>103</v>
      </c>
      <c r="B151" s="427">
        <v>4698</v>
      </c>
      <c r="C151" s="427">
        <v>1486</v>
      </c>
      <c r="D151" s="426">
        <v>31.63048105576841</v>
      </c>
      <c r="E151" s="427">
        <v>1674</v>
      </c>
      <c r="F151" s="426">
        <v>35.632183908045981</v>
      </c>
      <c r="G151" s="427">
        <v>2519</v>
      </c>
      <c r="H151" s="426">
        <v>53.618561089825455</v>
      </c>
      <c r="I151" s="169">
        <v>101.92658161936995</v>
      </c>
    </row>
    <row r="152" spans="1:10" ht="11.1" customHeight="1" x14ac:dyDescent="0.2">
      <c r="A152" s="14" t="s">
        <v>104</v>
      </c>
      <c r="B152" s="427">
        <v>4958</v>
      </c>
      <c r="C152" s="427">
        <v>1929</v>
      </c>
      <c r="D152" s="426">
        <v>38.90681726502622</v>
      </c>
      <c r="E152" s="427">
        <v>2583</v>
      </c>
      <c r="F152" s="426">
        <v>52.097620008067771</v>
      </c>
      <c r="G152" s="427">
        <v>2347</v>
      </c>
      <c r="H152" s="426">
        <v>47.337636143606296</v>
      </c>
      <c r="I152" s="169">
        <v>144.63665801219406</v>
      </c>
    </row>
    <row r="153" spans="1:10" ht="11.1" customHeight="1" x14ac:dyDescent="0.2">
      <c r="A153" s="14" t="s">
        <v>105</v>
      </c>
      <c r="B153" s="427">
        <v>2184</v>
      </c>
      <c r="C153" s="427">
        <v>1014</v>
      </c>
      <c r="D153" s="426">
        <v>46.428571428571431</v>
      </c>
      <c r="E153" s="427">
        <v>699</v>
      </c>
      <c r="F153" s="426">
        <v>32.005494505494504</v>
      </c>
      <c r="G153" s="427">
        <v>1203</v>
      </c>
      <c r="H153" s="426">
        <v>55.082417582417584</v>
      </c>
      <c r="I153" s="169">
        <v>94.182586571219119</v>
      </c>
    </row>
    <row r="154" spans="1:10" ht="11.1" customHeight="1" x14ac:dyDescent="0.2">
      <c r="A154" s="14" t="s">
        <v>106</v>
      </c>
      <c r="B154" s="427">
        <v>16405</v>
      </c>
      <c r="C154" s="427">
        <v>6955</v>
      </c>
      <c r="D154" s="426">
        <v>42.395611094178605</v>
      </c>
      <c r="E154" s="427">
        <v>4942</v>
      </c>
      <c r="F154" s="426">
        <v>30.124961901859187</v>
      </c>
      <c r="G154" s="427">
        <v>8682</v>
      </c>
      <c r="H154" s="426">
        <v>52.922889362999079</v>
      </c>
      <c r="I154" s="169">
        <v>140.77436627936913</v>
      </c>
    </row>
    <row r="155" spans="1:10" ht="11.1" customHeight="1" x14ac:dyDescent="0.2">
      <c r="A155" s="127"/>
      <c r="B155" s="168"/>
      <c r="C155" s="168"/>
      <c r="D155" s="426"/>
      <c r="E155" s="168"/>
      <c r="F155" s="426"/>
      <c r="G155" s="168"/>
      <c r="H155" s="426"/>
      <c r="I155" s="169"/>
    </row>
    <row r="156" spans="1:10" s="28" customFormat="1" ht="12" customHeight="1" x14ac:dyDescent="0.15">
      <c r="A156" s="26" t="s">
        <v>998</v>
      </c>
      <c r="I156" s="425"/>
      <c r="J156" s="27"/>
    </row>
    <row r="157" spans="1:10" s="28" customFormat="1" ht="12" customHeight="1" x14ac:dyDescent="0.15">
      <c r="A157" s="26" t="s">
        <v>997</v>
      </c>
      <c r="I157" s="425"/>
      <c r="J157" s="27"/>
    </row>
    <row r="158" spans="1:10" ht="15" customHeight="1" x14ac:dyDescent="0.2">
      <c r="A158" s="9" t="s">
        <v>232</v>
      </c>
      <c r="B158" s="430">
        <v>44007</v>
      </c>
      <c r="C158" s="430">
        <v>28656</v>
      </c>
      <c r="D158" s="428">
        <v>65.116913218351627</v>
      </c>
      <c r="E158" s="430">
        <v>18452</v>
      </c>
      <c r="F158" s="428">
        <v>41.929693003385829</v>
      </c>
      <c r="G158" s="430">
        <v>24725</v>
      </c>
      <c r="H158" s="428">
        <v>56.184243415820212</v>
      </c>
      <c r="I158" s="373">
        <v>148.29104902598385</v>
      </c>
    </row>
    <row r="159" spans="1:10" ht="11.1" customHeight="1" x14ac:dyDescent="0.2">
      <c r="A159" s="14" t="s">
        <v>107</v>
      </c>
      <c r="B159" s="427">
        <v>4120</v>
      </c>
      <c r="C159" s="427">
        <v>3080</v>
      </c>
      <c r="D159" s="426">
        <v>74.757281553398059</v>
      </c>
      <c r="E159" s="427">
        <v>1492</v>
      </c>
      <c r="F159" s="426">
        <v>36.213592233009706</v>
      </c>
      <c r="G159" s="427">
        <v>2255</v>
      </c>
      <c r="H159" s="426">
        <v>54.733009708737868</v>
      </c>
      <c r="I159" s="169">
        <v>155.58324836675354</v>
      </c>
    </row>
    <row r="160" spans="1:10" ht="11.1" customHeight="1" x14ac:dyDescent="0.2">
      <c r="A160" s="14" t="s">
        <v>108</v>
      </c>
      <c r="B160" s="427">
        <v>15048</v>
      </c>
      <c r="C160" s="427">
        <v>7354</v>
      </c>
      <c r="D160" s="426">
        <v>48.870281765018611</v>
      </c>
      <c r="E160" s="427">
        <v>5182</v>
      </c>
      <c r="F160" s="426">
        <v>34.43646996278575</v>
      </c>
      <c r="G160" s="427">
        <v>8820</v>
      </c>
      <c r="H160" s="426">
        <v>58.612440191387563</v>
      </c>
      <c r="I160" s="169">
        <v>125.08312275568559</v>
      </c>
    </row>
    <row r="161" spans="1:16" ht="11.1" customHeight="1" x14ac:dyDescent="0.2">
      <c r="A161" s="14" t="s">
        <v>109</v>
      </c>
      <c r="B161" s="427">
        <v>15010</v>
      </c>
      <c r="C161" s="427">
        <v>11190</v>
      </c>
      <c r="D161" s="426">
        <v>74.550299800133246</v>
      </c>
      <c r="E161" s="427">
        <v>7566</v>
      </c>
      <c r="F161" s="426">
        <v>50.406395736175881</v>
      </c>
      <c r="G161" s="427">
        <v>8447</v>
      </c>
      <c r="H161" s="426">
        <v>56.275816122584942</v>
      </c>
      <c r="I161" s="169">
        <v>162.32116014750571</v>
      </c>
    </row>
    <row r="162" spans="1:16" ht="11.1" customHeight="1" x14ac:dyDescent="0.2">
      <c r="A162" s="14" t="s">
        <v>110</v>
      </c>
      <c r="B162" s="427">
        <v>4314</v>
      </c>
      <c r="C162" s="427">
        <v>2100</v>
      </c>
      <c r="D162" s="426">
        <v>48.678720445062581</v>
      </c>
      <c r="E162" s="427">
        <v>1334</v>
      </c>
      <c r="F162" s="426">
        <v>30.922577654149279</v>
      </c>
      <c r="G162" s="427">
        <v>2336</v>
      </c>
      <c r="H162" s="426">
        <v>54.14928140936486</v>
      </c>
      <c r="I162" s="169">
        <v>165.4331403152203</v>
      </c>
    </row>
    <row r="163" spans="1:16" ht="11.1" customHeight="1" x14ac:dyDescent="0.2">
      <c r="A163" s="14" t="s">
        <v>111</v>
      </c>
      <c r="B163" s="427">
        <v>5515</v>
      </c>
      <c r="C163" s="427">
        <v>4932</v>
      </c>
      <c r="D163" s="426">
        <v>89.428830462375345</v>
      </c>
      <c r="E163" s="427">
        <v>2878</v>
      </c>
      <c r="F163" s="426">
        <v>52.18495013599275</v>
      </c>
      <c r="G163" s="427">
        <v>2867</v>
      </c>
      <c r="H163" s="426">
        <v>51.985494106980958</v>
      </c>
      <c r="I163" s="169">
        <v>175.48046328115058</v>
      </c>
    </row>
    <row r="164" spans="1:16" ht="15" customHeight="1" x14ac:dyDescent="0.2">
      <c r="A164" s="9" t="s">
        <v>233</v>
      </c>
      <c r="B164" s="430">
        <v>28896</v>
      </c>
      <c r="C164" s="430">
        <v>15891</v>
      </c>
      <c r="D164" s="428">
        <v>54.993770764119596</v>
      </c>
      <c r="E164" s="430">
        <v>9939</v>
      </c>
      <c r="F164" s="428">
        <v>34.395764119601331</v>
      </c>
      <c r="G164" s="430">
        <v>15870</v>
      </c>
      <c r="H164" s="428">
        <v>54.921096345514954</v>
      </c>
      <c r="I164" s="373">
        <v>114.96228396829945</v>
      </c>
    </row>
    <row r="165" spans="1:16" ht="11.1" customHeight="1" x14ac:dyDescent="0.2">
      <c r="A165" s="14" t="s">
        <v>112</v>
      </c>
      <c r="B165" s="427">
        <v>2442</v>
      </c>
      <c r="C165" s="427">
        <v>1233</v>
      </c>
      <c r="D165" s="426">
        <v>50.491400491400498</v>
      </c>
      <c r="E165" s="427">
        <v>885</v>
      </c>
      <c r="F165" s="426">
        <v>36.240786240786242</v>
      </c>
      <c r="G165" s="427">
        <v>1310</v>
      </c>
      <c r="H165" s="426">
        <v>53.644553644553653</v>
      </c>
      <c r="I165" s="169">
        <v>86.540506059961729</v>
      </c>
    </row>
    <row r="166" spans="1:16" ht="11.1" customHeight="1" x14ac:dyDescent="0.2">
      <c r="A166" s="14" t="s">
        <v>113</v>
      </c>
      <c r="B166" s="427">
        <v>2054</v>
      </c>
      <c r="C166" s="427">
        <v>1245</v>
      </c>
      <c r="D166" s="426">
        <v>60.613437195715683</v>
      </c>
      <c r="E166" s="427">
        <v>940</v>
      </c>
      <c r="F166" s="426">
        <v>45.764362220058423</v>
      </c>
      <c r="G166" s="427">
        <v>948</v>
      </c>
      <c r="H166" s="426">
        <v>46.153846153846153</v>
      </c>
      <c r="I166" s="169">
        <v>116.09767126384807</v>
      </c>
    </row>
    <row r="167" spans="1:16" ht="11.1" customHeight="1" x14ac:dyDescent="0.2">
      <c r="A167" s="14" t="s">
        <v>114</v>
      </c>
      <c r="B167" s="427">
        <v>1590</v>
      </c>
      <c r="C167" s="427">
        <v>786</v>
      </c>
      <c r="D167" s="426">
        <v>49.433962264150942</v>
      </c>
      <c r="E167" s="427">
        <v>721</v>
      </c>
      <c r="F167" s="426">
        <v>45.345911949685537</v>
      </c>
      <c r="G167" s="427">
        <v>848</v>
      </c>
      <c r="H167" s="426">
        <v>53.333333333333336</v>
      </c>
      <c r="I167" s="169">
        <v>82.998381792556245</v>
      </c>
    </row>
    <row r="168" spans="1:16" ht="11.1" customHeight="1" x14ac:dyDescent="0.2">
      <c r="A168" s="14" t="s">
        <v>115</v>
      </c>
      <c r="B168" s="427">
        <v>17434</v>
      </c>
      <c r="C168" s="427">
        <v>9678</v>
      </c>
      <c r="D168" s="426">
        <v>55.512217506022708</v>
      </c>
      <c r="E168" s="427">
        <v>5620</v>
      </c>
      <c r="F168" s="426">
        <v>32.23586096133991</v>
      </c>
      <c r="G168" s="427">
        <v>9738</v>
      </c>
      <c r="H168" s="426">
        <v>55.856372605254101</v>
      </c>
      <c r="I168" s="169">
        <v>134.76076370101259</v>
      </c>
    </row>
    <row r="169" spans="1:16" ht="11.1" customHeight="1" x14ac:dyDescent="0.2">
      <c r="A169" s="14" t="s">
        <v>116</v>
      </c>
      <c r="B169" s="427">
        <v>4265</v>
      </c>
      <c r="C169" s="427">
        <v>2431</v>
      </c>
      <c r="D169" s="426">
        <v>56.998827667057441</v>
      </c>
      <c r="E169" s="427">
        <v>1258</v>
      </c>
      <c r="F169" s="426">
        <v>29.495896834701057</v>
      </c>
      <c r="G169" s="427">
        <v>2386</v>
      </c>
      <c r="H169" s="426">
        <v>55.943728018757319</v>
      </c>
      <c r="I169" s="169">
        <v>91.214337653449675</v>
      </c>
    </row>
    <row r="170" spans="1:16" ht="11.1" customHeight="1" x14ac:dyDescent="0.2">
      <c r="A170" s="14" t="s">
        <v>117</v>
      </c>
      <c r="B170" s="427">
        <v>1111</v>
      </c>
      <c r="C170" s="427">
        <v>518</v>
      </c>
      <c r="D170" s="426">
        <v>46.624662466246626</v>
      </c>
      <c r="E170" s="427">
        <v>515</v>
      </c>
      <c r="F170" s="426">
        <v>46.354635463546359</v>
      </c>
      <c r="G170" s="427">
        <v>640</v>
      </c>
      <c r="H170" s="426">
        <v>57.605760576057605</v>
      </c>
      <c r="I170" s="169">
        <v>109.38269173968692</v>
      </c>
    </row>
    <row r="171" spans="1:16" ht="15" customHeight="1" x14ac:dyDescent="0.2">
      <c r="A171" s="9" t="s">
        <v>234</v>
      </c>
      <c r="B171" s="430">
        <v>52006</v>
      </c>
      <c r="C171" s="430">
        <v>25934</v>
      </c>
      <c r="D171" s="428">
        <f t="shared" ref="D171:D183" si="0">SUM(C171/B171*100)</f>
        <v>49.867323001192169</v>
      </c>
      <c r="E171" s="430">
        <v>14911</v>
      </c>
      <c r="F171" s="428">
        <f t="shared" ref="F171:F183" si="1">SUM(E171/B171*100)</f>
        <v>28.671691727877551</v>
      </c>
      <c r="G171" s="430">
        <v>28443</v>
      </c>
      <c r="H171" s="435">
        <f t="shared" ref="H171:H183" si="2">SUM(G171/B171*100)</f>
        <v>54.691766334653693</v>
      </c>
      <c r="I171" s="373">
        <v>138</v>
      </c>
      <c r="J171" s="434"/>
      <c r="K171" s="433"/>
      <c r="L171" s="431"/>
      <c r="M171" s="433"/>
      <c r="N171" s="431"/>
      <c r="O171" s="433"/>
      <c r="P171" s="431"/>
    </row>
    <row r="172" spans="1:16" ht="11.1" customHeight="1" x14ac:dyDescent="0.2">
      <c r="A172" s="92" t="s">
        <v>235</v>
      </c>
      <c r="B172" s="136">
        <v>37177</v>
      </c>
      <c r="C172" s="136">
        <v>17872</v>
      </c>
      <c r="D172" s="426">
        <f t="shared" si="0"/>
        <v>48.072733141458428</v>
      </c>
      <c r="E172" s="136">
        <v>8611</v>
      </c>
      <c r="F172" s="426">
        <f t="shared" si="1"/>
        <v>23.162170158969257</v>
      </c>
      <c r="G172" s="136">
        <v>20662</v>
      </c>
      <c r="H172" s="432">
        <f t="shared" si="2"/>
        <v>55.577373107028535</v>
      </c>
      <c r="I172" s="169">
        <v>146</v>
      </c>
      <c r="J172" s="247"/>
      <c r="K172" s="247"/>
      <c r="L172" s="431"/>
      <c r="M172" s="247"/>
      <c r="N172" s="431"/>
      <c r="O172" s="247"/>
      <c r="P172" s="431"/>
    </row>
    <row r="173" spans="1:16" s="1" customFormat="1" ht="11.1" customHeight="1" x14ac:dyDescent="0.2">
      <c r="A173" s="93" t="s">
        <v>201</v>
      </c>
      <c r="B173" s="46">
        <v>11557</v>
      </c>
      <c r="C173" s="46">
        <v>5421</v>
      </c>
      <c r="D173" s="426">
        <f t="shared" si="0"/>
        <v>46.906636670416198</v>
      </c>
      <c r="E173" s="46">
        <v>1862</v>
      </c>
      <c r="F173" s="426">
        <f t="shared" si="1"/>
        <v>16.111447607510598</v>
      </c>
      <c r="G173" s="130">
        <v>6597</v>
      </c>
      <c r="H173" s="432">
        <f t="shared" si="2"/>
        <v>57.082287790949202</v>
      </c>
      <c r="I173" s="169">
        <v>131</v>
      </c>
      <c r="J173" s="126"/>
    </row>
    <row r="174" spans="1:16" s="1" customFormat="1" ht="11.1" customHeight="1" x14ac:dyDescent="0.2">
      <c r="A174" s="93" t="s">
        <v>202</v>
      </c>
      <c r="B174" s="46">
        <v>2270</v>
      </c>
      <c r="C174" s="46">
        <v>951</v>
      </c>
      <c r="D174" s="426">
        <f t="shared" si="0"/>
        <v>41.894273127753308</v>
      </c>
      <c r="E174" s="46">
        <v>699</v>
      </c>
      <c r="F174" s="426">
        <f t="shared" si="1"/>
        <v>30.792951541850222</v>
      </c>
      <c r="G174" s="130">
        <v>1194</v>
      </c>
      <c r="H174" s="432">
        <f t="shared" si="2"/>
        <v>52.59911894273128</v>
      </c>
      <c r="I174" s="169">
        <v>148</v>
      </c>
      <c r="J174" s="126"/>
    </row>
    <row r="175" spans="1:16" s="1" customFormat="1" ht="11.1" customHeight="1" x14ac:dyDescent="0.2">
      <c r="A175" s="93" t="s">
        <v>203</v>
      </c>
      <c r="B175" s="46">
        <v>11126</v>
      </c>
      <c r="C175" s="46">
        <v>5438</v>
      </c>
      <c r="D175" s="426">
        <f t="shared" si="0"/>
        <v>48.876505482653243</v>
      </c>
      <c r="E175" s="46">
        <v>2810</v>
      </c>
      <c r="F175" s="426">
        <f t="shared" si="1"/>
        <v>25.256156749955061</v>
      </c>
      <c r="G175" s="130">
        <v>6103</v>
      </c>
      <c r="H175" s="432">
        <f t="shared" si="2"/>
        <v>54.853496314937985</v>
      </c>
      <c r="I175" s="169">
        <v>152</v>
      </c>
      <c r="J175" s="126"/>
    </row>
    <row r="176" spans="1:16" s="1" customFormat="1" ht="11.1" customHeight="1" x14ac:dyDescent="0.2">
      <c r="A176" s="93" t="s">
        <v>204</v>
      </c>
      <c r="B176" s="46">
        <v>6774</v>
      </c>
      <c r="C176" s="46">
        <v>3198</v>
      </c>
      <c r="D176" s="426">
        <f t="shared" si="0"/>
        <v>47.209920283436666</v>
      </c>
      <c r="E176" s="46">
        <v>1410</v>
      </c>
      <c r="F176" s="426">
        <f t="shared" si="1"/>
        <v>20.814880425155007</v>
      </c>
      <c r="G176" s="130">
        <v>3825</v>
      </c>
      <c r="H176" s="432">
        <f t="shared" si="2"/>
        <v>56.465899025686447</v>
      </c>
      <c r="I176" s="169">
        <v>157</v>
      </c>
      <c r="J176" s="126"/>
    </row>
    <row r="177" spans="1:16" s="1" customFormat="1" ht="11.1" customHeight="1" x14ac:dyDescent="0.2">
      <c r="A177" s="93" t="s">
        <v>205</v>
      </c>
      <c r="B177" s="46">
        <v>5450</v>
      </c>
      <c r="C177" s="46">
        <v>2864</v>
      </c>
      <c r="D177" s="426">
        <f t="shared" si="0"/>
        <v>52.550458715596328</v>
      </c>
      <c r="E177" s="46">
        <v>1830</v>
      </c>
      <c r="F177" s="426">
        <f t="shared" si="1"/>
        <v>33.577981651376149</v>
      </c>
      <c r="G177" s="130">
        <v>2943</v>
      </c>
      <c r="H177" s="432">
        <f t="shared" si="2"/>
        <v>54</v>
      </c>
      <c r="I177" s="169">
        <v>160</v>
      </c>
      <c r="J177" s="126"/>
    </row>
    <row r="178" spans="1:16" customFormat="1" ht="11.1" customHeight="1" x14ac:dyDescent="0.2">
      <c r="A178" s="14" t="s">
        <v>118</v>
      </c>
      <c r="B178" s="427">
        <v>6096</v>
      </c>
      <c r="C178" s="427">
        <v>3255</v>
      </c>
      <c r="D178" s="426">
        <f t="shared" si="0"/>
        <v>53.395669291338585</v>
      </c>
      <c r="E178" s="427">
        <v>2365</v>
      </c>
      <c r="F178" s="426">
        <f t="shared" si="1"/>
        <v>38.79593175853018</v>
      </c>
      <c r="G178" s="427">
        <v>3366</v>
      </c>
      <c r="H178" s="432">
        <f t="shared" si="2"/>
        <v>55.216535433070867</v>
      </c>
      <c r="I178" s="169">
        <v>110.6472574146005</v>
      </c>
      <c r="J178" s="247"/>
      <c r="K178" s="247"/>
      <c r="L178" s="431"/>
      <c r="M178" s="247"/>
      <c r="N178" s="431"/>
      <c r="O178" s="247"/>
      <c r="P178" s="431"/>
    </row>
    <row r="179" spans="1:16" customFormat="1" ht="11.1" customHeight="1" x14ac:dyDescent="0.2">
      <c r="A179" s="14" t="s">
        <v>119</v>
      </c>
      <c r="B179" s="427">
        <v>1287</v>
      </c>
      <c r="C179" s="427">
        <v>610</v>
      </c>
      <c r="D179" s="426">
        <f t="shared" si="0"/>
        <v>47.397047397047402</v>
      </c>
      <c r="E179" s="427">
        <v>597</v>
      </c>
      <c r="F179" s="426">
        <f t="shared" si="1"/>
        <v>46.386946386946384</v>
      </c>
      <c r="G179" s="427">
        <v>619</v>
      </c>
      <c r="H179" s="432">
        <f t="shared" si="2"/>
        <v>48.096348096348095</v>
      </c>
      <c r="I179" s="169">
        <v>136.2625727898359</v>
      </c>
      <c r="J179" s="247"/>
      <c r="K179" s="247"/>
      <c r="L179" s="431"/>
      <c r="M179" s="247"/>
      <c r="N179" s="431"/>
      <c r="O179" s="247"/>
      <c r="P179" s="431"/>
    </row>
    <row r="180" spans="1:16" customFormat="1" ht="11.1" customHeight="1" x14ac:dyDescent="0.2">
      <c r="A180" s="14" t="s">
        <v>120</v>
      </c>
      <c r="B180" s="427">
        <v>2749</v>
      </c>
      <c r="C180" s="427">
        <v>1808</v>
      </c>
      <c r="D180" s="426">
        <f t="shared" si="0"/>
        <v>65.769370680247363</v>
      </c>
      <c r="E180" s="427">
        <v>1172</v>
      </c>
      <c r="F180" s="426">
        <f t="shared" si="1"/>
        <v>42.633684976355042</v>
      </c>
      <c r="G180" s="427">
        <v>1417</v>
      </c>
      <c r="H180" s="432">
        <f t="shared" si="2"/>
        <v>51.546016733357582</v>
      </c>
      <c r="I180" s="169">
        <v>147.4389916867793</v>
      </c>
      <c r="J180" s="247"/>
      <c r="K180" s="247"/>
      <c r="L180" s="431"/>
      <c r="M180" s="247"/>
      <c r="N180" s="431"/>
      <c r="O180" s="247"/>
      <c r="P180" s="431"/>
    </row>
    <row r="181" spans="1:16" ht="11.1" customHeight="1" x14ac:dyDescent="0.2">
      <c r="A181" s="14" t="s">
        <v>121</v>
      </c>
      <c r="B181" s="427">
        <v>1727</v>
      </c>
      <c r="C181" s="427">
        <v>946</v>
      </c>
      <c r="D181" s="426">
        <f t="shared" si="0"/>
        <v>54.777070063694268</v>
      </c>
      <c r="E181" s="427">
        <v>852</v>
      </c>
      <c r="F181" s="426">
        <f t="shared" si="1"/>
        <v>49.334105385060802</v>
      </c>
      <c r="G181" s="427">
        <v>888</v>
      </c>
      <c r="H181" s="432">
        <f t="shared" si="2"/>
        <v>51.418645049218291</v>
      </c>
      <c r="I181" s="169">
        <v>121.24403257511935</v>
      </c>
      <c r="J181" s="247"/>
      <c r="K181" s="247"/>
      <c r="L181" s="431"/>
      <c r="M181" s="247"/>
      <c r="N181" s="431"/>
      <c r="O181" s="247"/>
      <c r="P181" s="431"/>
    </row>
    <row r="182" spans="1:16" ht="11.1" customHeight="1" x14ac:dyDescent="0.2">
      <c r="A182" s="14" t="s">
        <v>122</v>
      </c>
      <c r="B182" s="427">
        <v>781</v>
      </c>
      <c r="C182" s="427">
        <v>354</v>
      </c>
      <c r="D182" s="426">
        <f t="shared" si="0"/>
        <v>45.326504481434057</v>
      </c>
      <c r="E182" s="427">
        <v>378</v>
      </c>
      <c r="F182" s="426">
        <f t="shared" si="1"/>
        <v>48.399487836107554</v>
      </c>
      <c r="G182" s="427">
        <v>366</v>
      </c>
      <c r="H182" s="432">
        <f t="shared" si="2"/>
        <v>46.862996158770812</v>
      </c>
      <c r="I182" s="169">
        <v>76.36648088393467</v>
      </c>
      <c r="J182" s="247"/>
      <c r="K182" s="247"/>
      <c r="L182" s="431"/>
      <c r="M182" s="247"/>
      <c r="N182" s="431"/>
      <c r="O182" s="247"/>
      <c r="P182" s="431"/>
    </row>
    <row r="183" spans="1:16" ht="11.1" customHeight="1" x14ac:dyDescent="0.2">
      <c r="A183" s="14" t="s">
        <v>123</v>
      </c>
      <c r="B183" s="427">
        <v>2189</v>
      </c>
      <c r="C183" s="427">
        <v>1089</v>
      </c>
      <c r="D183" s="426">
        <f t="shared" si="0"/>
        <v>49.748743718592962</v>
      </c>
      <c r="E183" s="427">
        <v>936</v>
      </c>
      <c r="F183" s="426">
        <f t="shared" si="1"/>
        <v>42.759250799451806</v>
      </c>
      <c r="G183" s="427">
        <v>1125</v>
      </c>
      <c r="H183" s="432">
        <f t="shared" si="2"/>
        <v>51.393330287802655</v>
      </c>
      <c r="I183" s="169">
        <v>134.79064039408865</v>
      </c>
      <c r="J183" s="247"/>
      <c r="K183" s="247"/>
      <c r="L183" s="431"/>
      <c r="M183" s="247"/>
      <c r="N183" s="431"/>
      <c r="O183" s="247"/>
      <c r="P183" s="431"/>
    </row>
    <row r="184" spans="1:16" ht="15" customHeight="1" x14ac:dyDescent="0.2">
      <c r="A184" s="9" t="s">
        <v>236</v>
      </c>
      <c r="B184" s="430">
        <v>14247</v>
      </c>
      <c r="C184" s="430">
        <v>6971</v>
      </c>
      <c r="D184" s="428">
        <v>48.929599213869587</v>
      </c>
      <c r="E184" s="430">
        <v>5673</v>
      </c>
      <c r="F184" s="428">
        <v>39.818909244051383</v>
      </c>
      <c r="G184" s="430">
        <v>7132</v>
      </c>
      <c r="H184" s="428">
        <v>50.059661683161373</v>
      </c>
      <c r="I184" s="373">
        <v>145.03715769113307</v>
      </c>
    </row>
    <row r="185" spans="1:16" ht="11.1" customHeight="1" x14ac:dyDescent="0.2">
      <c r="A185" s="14" t="s">
        <v>124</v>
      </c>
      <c r="B185" s="427">
        <v>1829</v>
      </c>
      <c r="C185" s="427">
        <v>936</v>
      </c>
      <c r="D185" s="426">
        <v>51.175505740841984</v>
      </c>
      <c r="E185" s="427">
        <v>573</v>
      </c>
      <c r="F185" s="426">
        <v>31.32859486057955</v>
      </c>
      <c r="G185" s="427">
        <v>898</v>
      </c>
      <c r="H185" s="426">
        <v>49.097867687260802</v>
      </c>
      <c r="I185" s="169">
        <v>140.74644093882264</v>
      </c>
    </row>
    <row r="186" spans="1:16" ht="11.1" customHeight="1" x14ac:dyDescent="0.2">
      <c r="A186" s="14" t="s">
        <v>125</v>
      </c>
      <c r="B186" s="427">
        <v>2276</v>
      </c>
      <c r="C186" s="427">
        <v>1433</v>
      </c>
      <c r="D186" s="426">
        <v>62.961335676625666</v>
      </c>
      <c r="E186" s="427">
        <v>1095</v>
      </c>
      <c r="F186" s="426">
        <v>48.110720562390156</v>
      </c>
      <c r="G186" s="427">
        <v>1141</v>
      </c>
      <c r="H186" s="426">
        <v>50.131810193321613</v>
      </c>
      <c r="I186" s="169">
        <v>128.97376324587748</v>
      </c>
    </row>
    <row r="187" spans="1:16" ht="11.1" customHeight="1" x14ac:dyDescent="0.2">
      <c r="A187" s="14" t="s">
        <v>126</v>
      </c>
      <c r="B187" s="427">
        <v>2922</v>
      </c>
      <c r="C187" s="427">
        <v>1436</v>
      </c>
      <c r="D187" s="426">
        <v>49.144421629021217</v>
      </c>
      <c r="E187" s="427">
        <v>1286</v>
      </c>
      <c r="F187" s="426">
        <v>44.010951403148532</v>
      </c>
      <c r="G187" s="427">
        <v>1510</v>
      </c>
      <c r="H187" s="426">
        <v>51.676933607118414</v>
      </c>
      <c r="I187" s="169">
        <v>143.50965080300574</v>
      </c>
    </row>
    <row r="188" spans="1:16" ht="11.1" customHeight="1" x14ac:dyDescent="0.2">
      <c r="A188" s="14" t="s">
        <v>127</v>
      </c>
      <c r="B188" s="427">
        <v>7220</v>
      </c>
      <c r="C188" s="427">
        <v>3166</v>
      </c>
      <c r="D188" s="426">
        <v>43.850415512465375</v>
      </c>
      <c r="E188" s="427">
        <v>2719</v>
      </c>
      <c r="F188" s="426">
        <v>37.659279778393348</v>
      </c>
      <c r="G188" s="427">
        <v>3583</v>
      </c>
      <c r="H188" s="426">
        <v>49.626038781163437</v>
      </c>
      <c r="I188" s="169">
        <v>152.87864992483114</v>
      </c>
    </row>
    <row r="189" spans="1:16" ht="15" customHeight="1" x14ac:dyDescent="0.2">
      <c r="A189" s="9" t="s">
        <v>237</v>
      </c>
      <c r="B189" s="430">
        <v>15694</v>
      </c>
      <c r="C189" s="430">
        <v>5571</v>
      </c>
      <c r="D189" s="428">
        <v>35.49764241111253</v>
      </c>
      <c r="E189" s="430">
        <v>7211</v>
      </c>
      <c r="F189" s="428">
        <v>45.947495858289791</v>
      </c>
      <c r="G189" s="430">
        <v>8010</v>
      </c>
      <c r="H189" s="428">
        <v>51.038613482859695</v>
      </c>
      <c r="I189" s="373">
        <v>156.73154704243356</v>
      </c>
    </row>
    <row r="190" spans="1:16" ht="11.1" customHeight="1" x14ac:dyDescent="0.2">
      <c r="A190" s="14" t="s">
        <v>128</v>
      </c>
      <c r="B190" s="427">
        <v>1956</v>
      </c>
      <c r="C190" s="427">
        <v>802</v>
      </c>
      <c r="D190" s="426">
        <v>41.002044989775051</v>
      </c>
      <c r="E190" s="427">
        <v>848</v>
      </c>
      <c r="F190" s="426">
        <v>43.353783231083845</v>
      </c>
      <c r="G190" s="427">
        <v>851</v>
      </c>
      <c r="H190" s="426">
        <v>43.507157464212682</v>
      </c>
      <c r="I190" s="169">
        <v>137.53339895935872</v>
      </c>
    </row>
    <row r="191" spans="1:16" ht="11.1" customHeight="1" x14ac:dyDescent="0.2">
      <c r="A191" s="14" t="s">
        <v>129</v>
      </c>
      <c r="B191" s="427">
        <v>2580</v>
      </c>
      <c r="C191" s="427">
        <v>951</v>
      </c>
      <c r="D191" s="426">
        <v>36.860465116279066</v>
      </c>
      <c r="E191" s="427">
        <v>1241</v>
      </c>
      <c r="F191" s="426">
        <v>48.100775193798448</v>
      </c>
      <c r="G191" s="427">
        <v>1328</v>
      </c>
      <c r="H191" s="426">
        <v>51.47286821705427</v>
      </c>
      <c r="I191" s="169">
        <v>192.98376841947788</v>
      </c>
    </row>
    <row r="192" spans="1:16" ht="11.1" customHeight="1" x14ac:dyDescent="0.2">
      <c r="A192" s="14" t="s">
        <v>130</v>
      </c>
      <c r="B192" s="427">
        <v>2137</v>
      </c>
      <c r="C192" s="427">
        <v>480</v>
      </c>
      <c r="D192" s="426">
        <v>22.461394478240525</v>
      </c>
      <c r="E192" s="427">
        <v>1066</v>
      </c>
      <c r="F192" s="426">
        <v>49.883013570425831</v>
      </c>
      <c r="G192" s="427">
        <v>1092</v>
      </c>
      <c r="H192" s="426">
        <v>51.099672437997192</v>
      </c>
      <c r="I192" s="169">
        <v>194.91061656329805</v>
      </c>
    </row>
    <row r="193" spans="1:9" ht="11.1" customHeight="1" x14ac:dyDescent="0.2">
      <c r="A193" s="14" t="s">
        <v>131</v>
      </c>
      <c r="B193" s="427">
        <v>9021</v>
      </c>
      <c r="C193" s="427">
        <v>3338</v>
      </c>
      <c r="D193" s="426">
        <v>37.002549606473785</v>
      </c>
      <c r="E193" s="427">
        <v>4056</v>
      </c>
      <c r="F193" s="426">
        <v>44.961755902893245</v>
      </c>
      <c r="G193" s="427">
        <v>4739</v>
      </c>
      <c r="H193" s="426">
        <v>52.53297860547611</v>
      </c>
      <c r="I193" s="169">
        <v>146.49712559680407</v>
      </c>
    </row>
    <row r="194" spans="1:9" ht="15" customHeight="1" x14ac:dyDescent="0.2">
      <c r="A194" s="9" t="s">
        <v>238</v>
      </c>
      <c r="B194" s="430">
        <v>38528</v>
      </c>
      <c r="C194" s="430">
        <v>25496</v>
      </c>
      <c r="D194" s="428">
        <v>66.175249169435219</v>
      </c>
      <c r="E194" s="430">
        <v>12719</v>
      </c>
      <c r="F194" s="428">
        <v>33.012354651162788</v>
      </c>
      <c r="G194" s="430">
        <v>19774</v>
      </c>
      <c r="H194" s="428">
        <v>51.323712624584715</v>
      </c>
      <c r="I194" s="373">
        <v>164.63690827201327</v>
      </c>
    </row>
    <row r="195" spans="1:9" ht="11.1" customHeight="1" x14ac:dyDescent="0.2">
      <c r="A195" s="14" t="s">
        <v>132</v>
      </c>
      <c r="B195" s="427">
        <v>2682</v>
      </c>
      <c r="C195" s="427">
        <v>2001</v>
      </c>
      <c r="D195" s="426">
        <v>74.608501118568242</v>
      </c>
      <c r="E195" s="427">
        <v>1562</v>
      </c>
      <c r="F195" s="426">
        <v>58.240119313944817</v>
      </c>
      <c r="G195" s="427">
        <v>1384</v>
      </c>
      <c r="H195" s="426">
        <v>51.603281133482469</v>
      </c>
      <c r="I195" s="169">
        <v>217.65947086511932</v>
      </c>
    </row>
    <row r="196" spans="1:9" ht="11.1" customHeight="1" x14ac:dyDescent="0.2">
      <c r="A196" s="14" t="s">
        <v>133</v>
      </c>
      <c r="B196" s="427">
        <v>4599</v>
      </c>
      <c r="C196" s="427">
        <v>3751</v>
      </c>
      <c r="D196" s="426">
        <v>81.561208958469237</v>
      </c>
      <c r="E196" s="427">
        <v>1399</v>
      </c>
      <c r="F196" s="426">
        <v>30.419656447053704</v>
      </c>
      <c r="G196" s="427">
        <v>2251</v>
      </c>
      <c r="H196" s="426">
        <v>48.945422918025656</v>
      </c>
      <c r="I196" s="169">
        <v>142.99039268724934</v>
      </c>
    </row>
    <row r="197" spans="1:9" ht="11.1" customHeight="1" x14ac:dyDescent="0.2">
      <c r="A197" s="14" t="s">
        <v>134</v>
      </c>
      <c r="B197" s="427">
        <v>5887</v>
      </c>
      <c r="C197" s="427">
        <v>3676</v>
      </c>
      <c r="D197" s="426">
        <v>62.442670290470524</v>
      </c>
      <c r="E197" s="427">
        <v>2514</v>
      </c>
      <c r="F197" s="426">
        <v>42.704263631730932</v>
      </c>
      <c r="G197" s="427">
        <v>2918</v>
      </c>
      <c r="H197" s="426">
        <v>49.566842194666215</v>
      </c>
      <c r="I197" s="169">
        <v>245.23035907689743</v>
      </c>
    </row>
    <row r="198" spans="1:9" ht="11.1" customHeight="1" x14ac:dyDescent="0.2">
      <c r="A198" s="14" t="s">
        <v>135</v>
      </c>
      <c r="B198" s="427">
        <v>23294</v>
      </c>
      <c r="C198" s="427">
        <v>14541</v>
      </c>
      <c r="D198" s="426">
        <v>62.423800120202635</v>
      </c>
      <c r="E198" s="427">
        <v>6269</v>
      </c>
      <c r="F198" s="426">
        <v>26.912509659139694</v>
      </c>
      <c r="G198" s="427">
        <v>12242</v>
      </c>
      <c r="H198" s="426">
        <v>52.55430582982742</v>
      </c>
      <c r="I198" s="169">
        <v>152.16482454077502</v>
      </c>
    </row>
    <row r="199" spans="1:9" ht="11.1" customHeight="1" x14ac:dyDescent="0.2">
      <c r="A199" s="14" t="s">
        <v>136</v>
      </c>
      <c r="B199" s="427">
        <v>1719</v>
      </c>
      <c r="C199" s="427">
        <v>1210</v>
      </c>
      <c r="D199" s="426">
        <v>70.389761489237941</v>
      </c>
      <c r="E199" s="427">
        <v>829</v>
      </c>
      <c r="F199" s="426">
        <v>48.225712623618385</v>
      </c>
      <c r="G199" s="427">
        <v>817</v>
      </c>
      <c r="H199" s="426">
        <v>47.527632344386269</v>
      </c>
      <c r="I199" s="169">
        <v>165.25668140742164</v>
      </c>
    </row>
    <row r="200" spans="1:9" ht="11.1" customHeight="1" x14ac:dyDescent="0.2">
      <c r="A200" s="14" t="s">
        <v>137</v>
      </c>
      <c r="B200" s="427">
        <v>347</v>
      </c>
      <c r="C200" s="427">
        <v>317</v>
      </c>
      <c r="D200" s="426">
        <v>91.354466858789635</v>
      </c>
      <c r="E200" s="427">
        <v>146</v>
      </c>
      <c r="F200" s="426">
        <v>42.074927953890487</v>
      </c>
      <c r="G200" s="427">
        <v>162</v>
      </c>
      <c r="H200" s="426">
        <v>46.685878962536023</v>
      </c>
      <c r="I200" s="169">
        <v>170.01469867711904</v>
      </c>
    </row>
    <row r="201" spans="1:9" ht="15" customHeight="1" x14ac:dyDescent="0.2">
      <c r="A201" s="9" t="s">
        <v>239</v>
      </c>
      <c r="B201" s="429">
        <v>36179</v>
      </c>
      <c r="C201" s="429">
        <v>23205</v>
      </c>
      <c r="D201" s="428">
        <v>64.139417894358601</v>
      </c>
      <c r="E201" s="429">
        <v>19989</v>
      </c>
      <c r="F201" s="428">
        <v>55.25028331352442</v>
      </c>
      <c r="G201" s="429">
        <v>19653</v>
      </c>
      <c r="H201" s="428">
        <v>54.321567760302933</v>
      </c>
      <c r="I201" s="373">
        <v>157.57678705203924</v>
      </c>
    </row>
    <row r="202" spans="1:9" ht="11.1" customHeight="1" x14ac:dyDescent="0.2">
      <c r="A202" s="14" t="s">
        <v>138</v>
      </c>
      <c r="B202" s="427">
        <v>1332</v>
      </c>
      <c r="C202" s="427">
        <v>634</v>
      </c>
      <c r="D202" s="426">
        <v>47.597597597597598</v>
      </c>
      <c r="E202" s="427">
        <v>496</v>
      </c>
      <c r="F202" s="426">
        <v>37.237237237237238</v>
      </c>
      <c r="G202" s="427">
        <v>715</v>
      </c>
      <c r="H202" s="426">
        <v>53.678678678678679</v>
      </c>
      <c r="I202" s="169">
        <v>148.44533600802407</v>
      </c>
    </row>
    <row r="203" spans="1:9" ht="11.1" customHeight="1" x14ac:dyDescent="0.2">
      <c r="A203" s="14" t="s">
        <v>139</v>
      </c>
      <c r="B203" s="427">
        <v>7292</v>
      </c>
      <c r="C203" s="427">
        <v>5948</v>
      </c>
      <c r="D203" s="426">
        <v>81.568842567196924</v>
      </c>
      <c r="E203" s="427">
        <v>4989</v>
      </c>
      <c r="F203" s="426">
        <v>68.417443773998897</v>
      </c>
      <c r="G203" s="427">
        <v>3878</v>
      </c>
      <c r="H203" s="426">
        <v>53.181568842567195</v>
      </c>
      <c r="I203" s="169">
        <v>161.66005276342918</v>
      </c>
    </row>
    <row r="204" spans="1:9" ht="11.1" customHeight="1" x14ac:dyDescent="0.2">
      <c r="A204" s="14" t="s">
        <v>140</v>
      </c>
      <c r="B204" s="427">
        <v>4567</v>
      </c>
      <c r="C204" s="427">
        <v>2745</v>
      </c>
      <c r="D204" s="426">
        <v>60.105101817385595</v>
      </c>
      <c r="E204" s="427">
        <v>2391</v>
      </c>
      <c r="F204" s="426">
        <v>52.353842785198154</v>
      </c>
      <c r="G204" s="427">
        <v>2641</v>
      </c>
      <c r="H204" s="426">
        <v>57.827895774031091</v>
      </c>
      <c r="I204" s="169">
        <v>199.67646030080448</v>
      </c>
    </row>
    <row r="205" spans="1:9" ht="11.1" customHeight="1" x14ac:dyDescent="0.2">
      <c r="A205" s="14" t="s">
        <v>141</v>
      </c>
      <c r="B205" s="427">
        <v>11382</v>
      </c>
      <c r="C205" s="427">
        <v>5330</v>
      </c>
      <c r="D205" s="426">
        <v>46.828325426111405</v>
      </c>
      <c r="E205" s="427">
        <v>5260</v>
      </c>
      <c r="F205" s="426">
        <v>46.213319276049901</v>
      </c>
      <c r="G205" s="427">
        <v>6256</v>
      </c>
      <c r="H205" s="426">
        <v>54.963978211210687</v>
      </c>
      <c r="I205" s="169">
        <v>130.56645330029596</v>
      </c>
    </row>
    <row r="206" spans="1:9" ht="11.1" customHeight="1" x14ac:dyDescent="0.2">
      <c r="A206" s="14" t="s">
        <v>142</v>
      </c>
      <c r="B206" s="427">
        <v>5738</v>
      </c>
      <c r="C206" s="427">
        <v>5029</v>
      </c>
      <c r="D206" s="426">
        <v>87.643778319972114</v>
      </c>
      <c r="E206" s="427">
        <v>3908</v>
      </c>
      <c r="F206" s="426">
        <v>68.107354478912512</v>
      </c>
      <c r="G206" s="427">
        <v>3058</v>
      </c>
      <c r="H206" s="426">
        <v>53.293830602997559</v>
      </c>
      <c r="I206" s="169">
        <v>149.48547609743389</v>
      </c>
    </row>
    <row r="207" spans="1:9" ht="11.1" customHeight="1" x14ac:dyDescent="0.2">
      <c r="A207" s="14" t="s">
        <v>143</v>
      </c>
      <c r="B207" s="427">
        <v>4590</v>
      </c>
      <c r="C207" s="427">
        <v>3022</v>
      </c>
      <c r="D207" s="426">
        <v>65.838779956427018</v>
      </c>
      <c r="E207" s="427">
        <v>2334</v>
      </c>
      <c r="F207" s="426">
        <v>50.849673202614376</v>
      </c>
      <c r="G207" s="427">
        <v>2497</v>
      </c>
      <c r="H207" s="426">
        <v>54.40087145969499</v>
      </c>
      <c r="I207" s="169">
        <v>216.02033132530121</v>
      </c>
    </row>
    <row r="208" spans="1:9" ht="11.1" customHeight="1" x14ac:dyDescent="0.2">
      <c r="A208" s="14" t="s">
        <v>144</v>
      </c>
      <c r="B208" s="427">
        <v>1278</v>
      </c>
      <c r="C208" s="427">
        <v>497</v>
      </c>
      <c r="D208" s="426">
        <v>38.888888888888893</v>
      </c>
      <c r="E208" s="427">
        <v>611</v>
      </c>
      <c r="F208" s="426">
        <v>47.809076682316118</v>
      </c>
      <c r="G208" s="427">
        <v>608</v>
      </c>
      <c r="H208" s="426">
        <v>47.574334898278558</v>
      </c>
      <c r="I208" s="169">
        <v>218.94808977214322</v>
      </c>
    </row>
    <row r="209" spans="1:10" ht="9.9499999999999993" customHeight="1" x14ac:dyDescent="0.2">
      <c r="A209" s="127"/>
      <c r="B209" s="168"/>
      <c r="C209" s="168"/>
      <c r="D209" s="426"/>
      <c r="E209" s="168"/>
      <c r="F209" s="426"/>
      <c r="G209" s="168"/>
      <c r="H209" s="426"/>
      <c r="I209" s="169"/>
    </row>
    <row r="210" spans="1:10" s="28" customFormat="1" ht="12" customHeight="1" x14ac:dyDescent="0.15">
      <c r="A210" s="26" t="s">
        <v>998</v>
      </c>
      <c r="I210" s="425"/>
      <c r="J210" s="27"/>
    </row>
    <row r="211" spans="1:10" s="28" customFormat="1" ht="12" customHeight="1" x14ac:dyDescent="0.15">
      <c r="A211" s="26" t="s">
        <v>997</v>
      </c>
      <c r="I211" s="425"/>
      <c r="J211" s="27"/>
    </row>
    <row r="212" spans="1:10" x14ac:dyDescent="0.2">
      <c r="A212" s="80"/>
      <c r="I212" s="168"/>
      <c r="J212" s="80"/>
    </row>
    <row r="213" spans="1:10" ht="12.75" x14ac:dyDescent="0.2">
      <c r="A213" s="121"/>
      <c r="B213" s="247"/>
      <c r="C213" s="247"/>
      <c r="D213" s="247"/>
      <c r="E213" s="247"/>
      <c r="F213" s="424"/>
      <c r="G213" s="247"/>
      <c r="H213" s="247"/>
      <c r="I213" s="168"/>
    </row>
    <row r="214" spans="1:10" x14ac:dyDescent="0.2">
      <c r="I214" s="168"/>
    </row>
    <row r="215" spans="1:10" x14ac:dyDescent="0.2">
      <c r="I215" s="168"/>
    </row>
    <row r="216" spans="1:10" x14ac:dyDescent="0.2">
      <c r="I216" s="168"/>
    </row>
    <row r="217" spans="1:10" x14ac:dyDescent="0.2">
      <c r="I217" s="168"/>
    </row>
    <row r="218" spans="1:10" x14ac:dyDescent="0.2">
      <c r="I218" s="168"/>
    </row>
    <row r="219" spans="1:10" x14ac:dyDescent="0.2">
      <c r="I219" s="168"/>
    </row>
    <row r="220" spans="1:10" x14ac:dyDescent="0.2">
      <c r="I220" s="168"/>
    </row>
    <row r="221" spans="1:10" x14ac:dyDescent="0.2">
      <c r="I221" s="168"/>
    </row>
    <row r="222" spans="1:10" x14ac:dyDescent="0.2">
      <c r="I222" s="168"/>
    </row>
    <row r="223" spans="1:10" x14ac:dyDescent="0.2">
      <c r="I223" s="168"/>
    </row>
    <row r="224" spans="1:10" x14ac:dyDescent="0.2">
      <c r="I224" s="168"/>
    </row>
    <row r="225" spans="2:9" x14ac:dyDescent="0.2">
      <c r="I225" s="168"/>
    </row>
    <row r="226" spans="2:9" x14ac:dyDescent="0.2">
      <c r="I226" s="168"/>
    </row>
    <row r="227" spans="2:9" x14ac:dyDescent="0.2">
      <c r="I227" s="168"/>
    </row>
    <row r="228" spans="2:9" x14ac:dyDescent="0.2">
      <c r="I228" s="168"/>
    </row>
    <row r="229" spans="2:9" x14ac:dyDescent="0.2">
      <c r="I229" s="168"/>
    </row>
    <row r="230" spans="2:9" x14ac:dyDescent="0.2">
      <c r="I230" s="168"/>
    </row>
    <row r="231" spans="2:9" x14ac:dyDescent="0.2">
      <c r="I231" s="168"/>
    </row>
    <row r="232" spans="2:9" x14ac:dyDescent="0.2">
      <c r="I232" s="168"/>
    </row>
    <row r="233" spans="2:9" x14ac:dyDescent="0.2">
      <c r="I233" s="168"/>
    </row>
    <row r="234" spans="2:9" x14ac:dyDescent="0.2">
      <c r="I234" s="168"/>
    </row>
    <row r="235" spans="2:9" ht="12.75" x14ac:dyDescent="0.2">
      <c r="B235" s="247"/>
      <c r="C235" s="247"/>
      <c r="D235" s="247"/>
      <c r="E235" s="247"/>
      <c r="F235" s="424"/>
      <c r="G235" s="247"/>
      <c r="H235" s="247"/>
      <c r="I235" s="168"/>
    </row>
    <row r="236" spans="2:9" ht="12.75" x14ac:dyDescent="0.2">
      <c r="B236" s="247"/>
      <c r="C236" s="247"/>
      <c r="D236" s="247"/>
      <c r="E236" s="247"/>
      <c r="F236" s="424"/>
      <c r="G236" s="247"/>
      <c r="H236" s="247"/>
      <c r="I236" s="168"/>
    </row>
    <row r="237" spans="2:9" ht="12.75" x14ac:dyDescent="0.2">
      <c r="B237" s="247"/>
      <c r="C237" s="247"/>
      <c r="D237" s="247"/>
      <c r="E237" s="247"/>
      <c r="F237" s="424"/>
      <c r="G237" s="247"/>
      <c r="H237" s="247"/>
      <c r="I237" s="168"/>
    </row>
    <row r="238" spans="2:9" ht="12.75" x14ac:dyDescent="0.2">
      <c r="B238" s="247"/>
      <c r="C238" s="247"/>
      <c r="D238" s="247"/>
      <c r="E238" s="247"/>
      <c r="F238" s="424"/>
      <c r="G238" s="247"/>
      <c r="H238" s="247"/>
      <c r="I238" s="168"/>
    </row>
    <row r="239" spans="2:9" ht="12.75" x14ac:dyDescent="0.2">
      <c r="B239" s="247"/>
      <c r="C239" s="247"/>
      <c r="D239" s="247"/>
      <c r="E239" s="247"/>
      <c r="F239" s="424"/>
      <c r="G239" s="247"/>
      <c r="H239" s="247"/>
      <c r="I239" s="168"/>
    </row>
    <row r="240" spans="2:9" ht="12.75" x14ac:dyDescent="0.2">
      <c r="B240" s="247"/>
      <c r="C240" s="247"/>
      <c r="D240" s="247"/>
      <c r="E240" s="247"/>
      <c r="F240" s="424"/>
      <c r="G240" s="247"/>
      <c r="H240" s="247"/>
      <c r="I240" s="168"/>
    </row>
    <row r="241" spans="2:9" ht="12.75" x14ac:dyDescent="0.2">
      <c r="B241" s="247"/>
      <c r="C241" s="247"/>
      <c r="D241" s="247"/>
      <c r="E241" s="247"/>
      <c r="F241" s="424"/>
      <c r="G241" s="247"/>
      <c r="H241" s="247"/>
      <c r="I241" s="168"/>
    </row>
    <row r="242" spans="2:9" ht="12.75" x14ac:dyDescent="0.2">
      <c r="B242" s="247"/>
      <c r="C242" s="247"/>
      <c r="D242" s="247"/>
      <c r="E242" s="247"/>
      <c r="F242" s="424"/>
      <c r="G242" s="247"/>
      <c r="H242" s="247"/>
      <c r="I242" s="168"/>
    </row>
    <row r="243" spans="2:9" ht="12.75" x14ac:dyDescent="0.2">
      <c r="B243" s="247"/>
      <c r="C243" s="247"/>
      <c r="D243" s="247"/>
      <c r="E243" s="247"/>
      <c r="F243" s="424"/>
      <c r="G243" s="247"/>
      <c r="H243" s="247"/>
      <c r="I243" s="168"/>
    </row>
    <row r="244" spans="2:9" ht="12.75" x14ac:dyDescent="0.2">
      <c r="B244" s="247"/>
      <c r="C244" s="247"/>
      <c r="D244" s="247"/>
      <c r="E244" s="247"/>
      <c r="F244" s="424"/>
      <c r="G244" s="247"/>
      <c r="H244" s="247"/>
      <c r="I244" s="168"/>
    </row>
    <row r="245" spans="2:9" ht="12.75" x14ac:dyDescent="0.2">
      <c r="B245" s="247"/>
      <c r="C245" s="247"/>
      <c r="D245" s="247"/>
      <c r="E245" s="247"/>
      <c r="F245" s="424"/>
      <c r="G245" s="247"/>
      <c r="H245" s="247"/>
      <c r="I245" s="168"/>
    </row>
    <row r="246" spans="2:9" ht="12.75" x14ac:dyDescent="0.2">
      <c r="B246" s="247"/>
      <c r="C246" s="247"/>
      <c r="D246" s="247"/>
      <c r="E246" s="247"/>
      <c r="F246" s="424"/>
      <c r="G246" s="247"/>
      <c r="H246" s="247"/>
      <c r="I246" s="168"/>
    </row>
    <row r="247" spans="2:9" ht="12.75" x14ac:dyDescent="0.2">
      <c r="B247" s="247"/>
      <c r="C247" s="247"/>
      <c r="D247" s="247"/>
      <c r="E247" s="247"/>
      <c r="F247" s="424"/>
      <c r="G247" s="247"/>
      <c r="H247" s="247"/>
      <c r="I247" s="168"/>
    </row>
    <row r="248" spans="2:9" ht="12.75" x14ac:dyDescent="0.2">
      <c r="B248" s="247"/>
      <c r="C248" s="247"/>
      <c r="D248" s="247"/>
      <c r="E248" s="247"/>
      <c r="F248" s="424"/>
      <c r="G248" s="247"/>
      <c r="H248" s="247"/>
      <c r="I248" s="168"/>
    </row>
    <row r="249" spans="2:9" ht="12.75" x14ac:dyDescent="0.2">
      <c r="B249" s="247"/>
      <c r="C249" s="247"/>
      <c r="D249" s="247"/>
      <c r="E249" s="247"/>
      <c r="F249" s="424"/>
      <c r="G249" s="247"/>
      <c r="H249" s="247"/>
      <c r="I249" s="168"/>
    </row>
    <row r="250" spans="2:9" ht="12.75" x14ac:dyDescent="0.2">
      <c r="B250" s="247"/>
      <c r="C250" s="247"/>
      <c r="D250" s="247"/>
      <c r="E250" s="247"/>
      <c r="F250" s="424"/>
      <c r="G250" s="247"/>
      <c r="H250" s="247"/>
      <c r="I250" s="168"/>
    </row>
    <row r="251" spans="2:9" ht="12.75" x14ac:dyDescent="0.2">
      <c r="B251" s="247"/>
      <c r="C251" s="247"/>
      <c r="D251" s="247"/>
      <c r="E251" s="247"/>
      <c r="F251" s="424"/>
      <c r="G251" s="247"/>
      <c r="H251" s="247"/>
      <c r="I251" s="168"/>
    </row>
    <row r="252" spans="2:9" ht="12.75" x14ac:dyDescent="0.2">
      <c r="B252" s="247"/>
      <c r="C252" s="247"/>
      <c r="D252" s="247"/>
      <c r="E252" s="247"/>
      <c r="F252" s="424"/>
      <c r="G252" s="247"/>
      <c r="H252" s="247"/>
      <c r="I252" s="168"/>
    </row>
    <row r="253" spans="2:9" ht="12.75" x14ac:dyDescent="0.2">
      <c r="B253" s="247"/>
      <c r="C253" s="247"/>
      <c r="D253" s="247"/>
      <c r="E253" s="247"/>
      <c r="F253" s="424"/>
      <c r="G253" s="247"/>
      <c r="H253" s="247"/>
      <c r="I253" s="168"/>
    </row>
    <row r="254" spans="2:9" ht="12.75" x14ac:dyDescent="0.2">
      <c r="B254" s="247"/>
      <c r="C254" s="247"/>
      <c r="D254" s="247"/>
      <c r="E254" s="247"/>
      <c r="F254" s="424"/>
      <c r="G254" s="247"/>
      <c r="H254" s="247"/>
      <c r="I254" s="168"/>
    </row>
    <row r="255" spans="2:9" ht="12.75" x14ac:dyDescent="0.2">
      <c r="B255" s="247"/>
      <c r="C255" s="247"/>
      <c r="D255" s="247"/>
      <c r="E255" s="247"/>
      <c r="F255" s="424"/>
      <c r="G255" s="247"/>
      <c r="H255" s="247"/>
      <c r="I255" s="168"/>
    </row>
    <row r="256" spans="2:9" ht="12.75" x14ac:dyDescent="0.2">
      <c r="B256" s="247"/>
      <c r="C256" s="247"/>
      <c r="D256" s="247"/>
      <c r="E256" s="247"/>
      <c r="F256" s="424"/>
      <c r="G256" s="247"/>
      <c r="H256" s="247"/>
      <c r="I256" s="168"/>
    </row>
    <row r="257" spans="2:9" ht="12.75" x14ac:dyDescent="0.2">
      <c r="B257" s="247"/>
      <c r="C257" s="247"/>
      <c r="D257" s="247"/>
      <c r="E257" s="247"/>
      <c r="F257" s="424"/>
      <c r="G257" s="247"/>
      <c r="H257" s="247"/>
      <c r="I257" s="168"/>
    </row>
    <row r="258" spans="2:9" ht="12.75" x14ac:dyDescent="0.2">
      <c r="B258" s="247"/>
      <c r="C258" s="247"/>
      <c r="D258" s="247"/>
      <c r="E258" s="247"/>
      <c r="F258" s="424"/>
      <c r="G258" s="247"/>
      <c r="H258" s="247"/>
      <c r="I258" s="168"/>
    </row>
    <row r="259" spans="2:9" ht="12.75" x14ac:dyDescent="0.2">
      <c r="B259" s="247"/>
      <c r="C259" s="247"/>
      <c r="D259" s="247"/>
      <c r="E259" s="247"/>
      <c r="F259" s="424"/>
      <c r="G259" s="247"/>
      <c r="H259" s="247"/>
      <c r="I259" s="168"/>
    </row>
    <row r="260" spans="2:9" ht="12.75" x14ac:dyDescent="0.2">
      <c r="B260" s="247"/>
      <c r="C260" s="247"/>
      <c r="D260" s="247"/>
      <c r="E260" s="247"/>
      <c r="F260" s="424"/>
      <c r="G260" s="247"/>
      <c r="H260" s="247"/>
      <c r="I260" s="168"/>
    </row>
    <row r="261" spans="2:9" ht="12.75" x14ac:dyDescent="0.2">
      <c r="B261" s="247"/>
      <c r="C261" s="247"/>
      <c r="D261" s="247"/>
      <c r="E261" s="247"/>
      <c r="F261" s="424"/>
      <c r="G261" s="247"/>
      <c r="H261" s="247"/>
      <c r="I261" s="168"/>
    </row>
    <row r="262" spans="2:9" ht="12.75" x14ac:dyDescent="0.2">
      <c r="B262" s="247"/>
      <c r="C262" s="247"/>
      <c r="D262" s="247"/>
      <c r="E262" s="247"/>
      <c r="F262" s="424"/>
      <c r="G262" s="247"/>
      <c r="H262" s="247"/>
      <c r="I262" s="168"/>
    </row>
    <row r="263" spans="2:9" ht="12.75" x14ac:dyDescent="0.2">
      <c r="B263" s="247"/>
      <c r="C263" s="247"/>
      <c r="D263" s="247"/>
      <c r="E263" s="247"/>
      <c r="F263" s="424"/>
      <c r="G263" s="247"/>
      <c r="H263" s="247"/>
      <c r="I263" s="168"/>
    </row>
    <row r="264" spans="2:9" ht="12.75" x14ac:dyDescent="0.2">
      <c r="B264" s="247"/>
      <c r="C264" s="247"/>
      <c r="D264" s="247"/>
      <c r="E264" s="247"/>
      <c r="F264" s="424"/>
      <c r="G264" s="247"/>
      <c r="H264" s="247"/>
      <c r="I264" s="168"/>
    </row>
    <row r="265" spans="2:9" ht="12.75" x14ac:dyDescent="0.2">
      <c r="B265" s="247"/>
      <c r="C265" s="247"/>
      <c r="D265" s="247"/>
      <c r="E265" s="247"/>
      <c r="F265" s="424"/>
      <c r="G265" s="247"/>
      <c r="H265" s="247"/>
      <c r="I265" s="168"/>
    </row>
    <row r="266" spans="2:9" ht="12.75" x14ac:dyDescent="0.2">
      <c r="B266" s="247"/>
      <c r="C266" s="247"/>
      <c r="D266" s="247"/>
      <c r="E266" s="247"/>
      <c r="F266" s="424"/>
      <c r="G266" s="247"/>
      <c r="H266" s="247"/>
      <c r="I266" s="168"/>
    </row>
    <row r="267" spans="2:9" ht="12.75" x14ac:dyDescent="0.2">
      <c r="B267" s="247"/>
      <c r="C267" s="247"/>
      <c r="D267" s="247"/>
      <c r="E267" s="247"/>
      <c r="F267" s="424"/>
      <c r="G267" s="247"/>
      <c r="H267" s="247"/>
      <c r="I267" s="168"/>
    </row>
    <row r="268" spans="2:9" ht="12.75" x14ac:dyDescent="0.2">
      <c r="B268" s="247"/>
      <c r="C268" s="247"/>
      <c r="D268" s="247"/>
      <c r="E268" s="247"/>
      <c r="F268" s="424"/>
      <c r="G268" s="247"/>
      <c r="H268" s="247"/>
      <c r="I268" s="168"/>
    </row>
    <row r="269" spans="2:9" ht="12.75" x14ac:dyDescent="0.2">
      <c r="B269" s="247"/>
      <c r="C269" s="247"/>
      <c r="D269" s="247"/>
      <c r="E269" s="247"/>
      <c r="F269" s="424"/>
      <c r="G269" s="247"/>
      <c r="H269" s="247"/>
      <c r="I269" s="168"/>
    </row>
    <row r="270" spans="2:9" ht="12.75" x14ac:dyDescent="0.2">
      <c r="B270" s="247"/>
      <c r="C270" s="247"/>
      <c r="D270" s="247"/>
      <c r="E270" s="247"/>
      <c r="F270" s="424"/>
      <c r="G270" s="247"/>
      <c r="H270" s="247"/>
      <c r="I270" s="168"/>
    </row>
    <row r="271" spans="2:9" ht="12.75" x14ac:dyDescent="0.2">
      <c r="B271" s="247"/>
      <c r="C271" s="247"/>
      <c r="D271" s="247"/>
      <c r="E271" s="247"/>
      <c r="F271" s="424"/>
      <c r="G271" s="247"/>
      <c r="H271" s="247"/>
      <c r="I271" s="168"/>
    </row>
    <row r="272" spans="2:9" ht="12.75" x14ac:dyDescent="0.2">
      <c r="B272" s="247"/>
      <c r="C272" s="247"/>
      <c r="D272" s="247"/>
      <c r="E272" s="247"/>
      <c r="F272" s="424"/>
      <c r="G272" s="247"/>
      <c r="H272" s="247"/>
      <c r="I272" s="168"/>
    </row>
    <row r="273" spans="2:9" ht="12.75" x14ac:dyDescent="0.2">
      <c r="B273" s="247"/>
      <c r="C273" s="247"/>
      <c r="D273" s="247"/>
      <c r="E273" s="247"/>
      <c r="F273" s="424"/>
      <c r="G273" s="247"/>
      <c r="H273" s="247"/>
      <c r="I273" s="168"/>
    </row>
    <row r="274" spans="2:9" ht="12.75" x14ac:dyDescent="0.2">
      <c r="B274" s="247"/>
      <c r="C274" s="247"/>
      <c r="D274" s="247"/>
      <c r="E274" s="247"/>
      <c r="F274" s="424"/>
      <c r="G274" s="247"/>
      <c r="H274" s="247"/>
      <c r="I274" s="168"/>
    </row>
    <row r="275" spans="2:9" ht="12.75" x14ac:dyDescent="0.2">
      <c r="B275" s="247"/>
      <c r="C275" s="247"/>
      <c r="D275" s="247"/>
      <c r="E275" s="247"/>
      <c r="F275" s="424"/>
      <c r="G275" s="247"/>
      <c r="H275" s="247"/>
      <c r="I275" s="168"/>
    </row>
    <row r="276" spans="2:9" ht="12.75" x14ac:dyDescent="0.2">
      <c r="B276" s="247"/>
      <c r="C276" s="247"/>
      <c r="D276" s="247"/>
      <c r="E276" s="247"/>
      <c r="F276" s="424"/>
      <c r="G276" s="247"/>
      <c r="H276" s="247"/>
      <c r="I276" s="168"/>
    </row>
    <row r="277" spans="2:9" ht="12.75" x14ac:dyDescent="0.2">
      <c r="B277" s="247"/>
      <c r="C277" s="247"/>
      <c r="D277" s="247"/>
      <c r="E277" s="247"/>
      <c r="F277" s="424"/>
      <c r="G277" s="247"/>
      <c r="H277" s="247"/>
      <c r="I277" s="168"/>
    </row>
    <row r="278" spans="2:9" ht="12.75" x14ac:dyDescent="0.2">
      <c r="B278" s="247"/>
      <c r="C278" s="247"/>
      <c r="D278" s="247"/>
      <c r="E278" s="247"/>
      <c r="F278" s="424"/>
      <c r="G278" s="247"/>
      <c r="H278" s="247"/>
      <c r="I278" s="168"/>
    </row>
    <row r="279" spans="2:9" ht="12.75" x14ac:dyDescent="0.2">
      <c r="B279" s="247"/>
      <c r="C279" s="247"/>
      <c r="D279" s="247"/>
      <c r="E279" s="247"/>
      <c r="F279" s="424"/>
      <c r="G279" s="247"/>
      <c r="H279" s="247"/>
      <c r="I279" s="168"/>
    </row>
    <row r="280" spans="2:9" ht="12.75" x14ac:dyDescent="0.2">
      <c r="B280" s="247"/>
      <c r="C280" s="247"/>
      <c r="D280" s="247"/>
      <c r="E280" s="247"/>
      <c r="F280" s="424"/>
      <c r="G280" s="247"/>
      <c r="H280" s="247"/>
      <c r="I280" s="168"/>
    </row>
    <row r="281" spans="2:9" ht="12.75" x14ac:dyDescent="0.2">
      <c r="B281" s="247"/>
      <c r="C281" s="247"/>
      <c r="D281" s="247"/>
      <c r="E281" s="247"/>
      <c r="F281" s="424"/>
      <c r="G281" s="247"/>
      <c r="H281" s="247"/>
      <c r="I281" s="168"/>
    </row>
    <row r="282" spans="2:9" ht="12.75" x14ac:dyDescent="0.2">
      <c r="B282" s="247"/>
      <c r="C282" s="247"/>
      <c r="D282" s="247"/>
      <c r="E282" s="247"/>
      <c r="F282" s="424"/>
      <c r="G282" s="247"/>
      <c r="H282" s="247"/>
      <c r="I282" s="168"/>
    </row>
    <row r="283" spans="2:9" ht="12.75" x14ac:dyDescent="0.2">
      <c r="B283" s="247"/>
      <c r="C283" s="247"/>
      <c r="D283" s="247"/>
      <c r="E283" s="247"/>
      <c r="F283" s="424"/>
      <c r="G283" s="247"/>
      <c r="H283" s="247"/>
      <c r="I283" s="168"/>
    </row>
    <row r="284" spans="2:9" ht="12.75" x14ac:dyDescent="0.2">
      <c r="B284" s="247"/>
      <c r="C284" s="247"/>
      <c r="D284" s="247"/>
      <c r="E284" s="247"/>
      <c r="F284" s="424"/>
      <c r="G284" s="247"/>
      <c r="H284" s="247"/>
      <c r="I284" s="168"/>
    </row>
    <row r="285" spans="2:9" ht="12.75" x14ac:dyDescent="0.2">
      <c r="B285" s="247"/>
      <c r="C285" s="247"/>
      <c r="D285" s="247"/>
      <c r="E285" s="247"/>
      <c r="F285" s="424"/>
      <c r="G285" s="247"/>
      <c r="H285" s="247"/>
      <c r="I285" s="168"/>
    </row>
    <row r="286" spans="2:9" ht="12.75" x14ac:dyDescent="0.2">
      <c r="B286" s="247"/>
      <c r="C286" s="247"/>
      <c r="D286" s="247"/>
      <c r="E286" s="247"/>
      <c r="F286" s="424"/>
      <c r="G286" s="247"/>
      <c r="H286" s="247"/>
      <c r="I286" s="168"/>
    </row>
    <row r="287" spans="2:9" ht="12.75" x14ac:dyDescent="0.2">
      <c r="B287" s="247"/>
      <c r="C287" s="247"/>
      <c r="D287" s="247"/>
      <c r="E287" s="247"/>
      <c r="F287" s="424"/>
      <c r="G287" s="247"/>
      <c r="H287" s="247"/>
      <c r="I287" s="168"/>
    </row>
    <row r="288" spans="2:9" ht="12.75" x14ac:dyDescent="0.2">
      <c r="B288" s="247"/>
      <c r="C288" s="247"/>
      <c r="D288" s="247"/>
      <c r="E288" s="247"/>
      <c r="F288" s="424"/>
      <c r="G288" s="247"/>
      <c r="H288" s="247"/>
      <c r="I288" s="168"/>
    </row>
    <row r="289" spans="2:9" ht="12.75" x14ac:dyDescent="0.2">
      <c r="B289" s="247"/>
      <c r="C289" s="247"/>
      <c r="D289" s="247"/>
      <c r="E289" s="247"/>
      <c r="F289" s="424"/>
      <c r="G289" s="247"/>
      <c r="H289" s="247"/>
      <c r="I289" s="168"/>
    </row>
    <row r="290" spans="2:9" ht="12.75" x14ac:dyDescent="0.2">
      <c r="B290" s="247"/>
      <c r="C290" s="247"/>
      <c r="D290" s="247"/>
      <c r="E290" s="247"/>
      <c r="F290" s="424"/>
      <c r="G290" s="247"/>
      <c r="H290" s="247"/>
      <c r="I290" s="168"/>
    </row>
    <row r="291" spans="2:9" ht="12.75" x14ac:dyDescent="0.2">
      <c r="B291" s="247"/>
      <c r="C291" s="247"/>
      <c r="D291" s="247"/>
      <c r="E291" s="247"/>
      <c r="F291" s="424"/>
      <c r="G291" s="247"/>
      <c r="H291" s="247"/>
      <c r="I291" s="168"/>
    </row>
    <row r="292" spans="2:9" ht="12.75" x14ac:dyDescent="0.2">
      <c r="B292" s="247"/>
      <c r="C292" s="247"/>
      <c r="D292" s="247"/>
      <c r="E292" s="247"/>
      <c r="F292" s="424"/>
      <c r="G292" s="247"/>
      <c r="H292" s="247"/>
      <c r="I292" s="168"/>
    </row>
    <row r="293" spans="2:9" ht="12.75" x14ac:dyDescent="0.2">
      <c r="B293" s="247"/>
      <c r="C293" s="247"/>
      <c r="D293" s="247"/>
      <c r="E293" s="247"/>
      <c r="F293" s="424"/>
      <c r="G293" s="247"/>
      <c r="H293" s="247"/>
      <c r="I293" s="168"/>
    </row>
    <row r="294" spans="2:9" ht="12.75" x14ac:dyDescent="0.2">
      <c r="B294" s="247"/>
      <c r="C294" s="247"/>
      <c r="D294" s="247"/>
      <c r="E294" s="247"/>
      <c r="F294" s="424"/>
      <c r="G294" s="247"/>
      <c r="H294" s="247"/>
      <c r="I294" s="168"/>
    </row>
    <row r="295" spans="2:9" ht="12.75" x14ac:dyDescent="0.2">
      <c r="B295" s="247"/>
      <c r="C295" s="247"/>
      <c r="D295" s="247"/>
      <c r="E295" s="247"/>
      <c r="F295" s="424"/>
      <c r="G295" s="247"/>
      <c r="H295" s="247"/>
      <c r="I295" s="168"/>
    </row>
    <row r="296" spans="2:9" ht="12.75" x14ac:dyDescent="0.2">
      <c r="B296" s="247"/>
      <c r="C296" s="247"/>
      <c r="D296" s="247"/>
      <c r="E296" s="247"/>
      <c r="F296" s="424"/>
      <c r="G296" s="247"/>
      <c r="H296" s="247"/>
      <c r="I296" s="168"/>
    </row>
    <row r="297" spans="2:9" ht="12.75" x14ac:dyDescent="0.2">
      <c r="B297" s="247"/>
      <c r="C297" s="247"/>
      <c r="D297" s="247"/>
      <c r="E297" s="247"/>
      <c r="F297" s="424"/>
      <c r="G297" s="247"/>
      <c r="H297" s="247"/>
      <c r="I297" s="168"/>
    </row>
    <row r="298" spans="2:9" ht="12.75" x14ac:dyDescent="0.2">
      <c r="B298" s="247"/>
      <c r="C298" s="247"/>
      <c r="D298" s="247"/>
      <c r="E298" s="247"/>
      <c r="F298" s="424"/>
      <c r="G298" s="247"/>
      <c r="H298" s="247"/>
      <c r="I298" s="168"/>
    </row>
    <row r="299" spans="2:9" ht="12.75" x14ac:dyDescent="0.2">
      <c r="B299" s="247"/>
      <c r="C299" s="247"/>
      <c r="D299" s="247"/>
      <c r="E299" s="247"/>
      <c r="F299" s="424"/>
      <c r="G299" s="247"/>
      <c r="H299" s="247"/>
      <c r="I299" s="168"/>
    </row>
    <row r="300" spans="2:9" ht="12.75" x14ac:dyDescent="0.2">
      <c r="B300" s="247"/>
      <c r="C300" s="247"/>
      <c r="D300" s="247"/>
      <c r="E300" s="247"/>
      <c r="F300" s="424"/>
      <c r="G300" s="247"/>
      <c r="H300" s="247"/>
      <c r="I300" s="168"/>
    </row>
    <row r="301" spans="2:9" ht="12.75" x14ac:dyDescent="0.2">
      <c r="B301" s="247"/>
      <c r="C301" s="247"/>
      <c r="D301" s="247"/>
      <c r="E301" s="247"/>
      <c r="F301" s="424"/>
      <c r="G301" s="247"/>
      <c r="H301" s="247"/>
      <c r="I301" s="168"/>
    </row>
    <row r="302" spans="2:9" ht="12.75" x14ac:dyDescent="0.2">
      <c r="B302" s="247"/>
      <c r="C302" s="247"/>
      <c r="D302" s="247"/>
      <c r="E302" s="247"/>
      <c r="F302" s="424"/>
      <c r="G302" s="247"/>
      <c r="H302" s="247"/>
      <c r="I302" s="168"/>
    </row>
    <row r="303" spans="2:9" ht="12.75" x14ac:dyDescent="0.2">
      <c r="B303" s="247"/>
      <c r="C303" s="247"/>
      <c r="D303" s="247"/>
      <c r="E303" s="247"/>
      <c r="F303" s="424"/>
      <c r="G303" s="247"/>
      <c r="H303" s="247"/>
      <c r="I303" s="168"/>
    </row>
    <row r="304" spans="2:9" ht="12.75" x14ac:dyDescent="0.2">
      <c r="B304" s="247"/>
      <c r="C304" s="247"/>
      <c r="D304" s="247"/>
      <c r="E304" s="247"/>
      <c r="F304" s="424"/>
      <c r="G304" s="247"/>
      <c r="H304" s="247"/>
      <c r="I304" s="168"/>
    </row>
    <row r="305" spans="2:9" ht="12.75" x14ac:dyDescent="0.2">
      <c r="B305" s="247"/>
      <c r="C305" s="247"/>
      <c r="D305" s="247"/>
      <c r="E305" s="247"/>
      <c r="F305" s="424"/>
      <c r="G305" s="247"/>
      <c r="H305" s="247"/>
      <c r="I305" s="168"/>
    </row>
    <row r="306" spans="2:9" ht="12.75" x14ac:dyDescent="0.2">
      <c r="B306" s="247"/>
      <c r="C306" s="247"/>
      <c r="D306" s="247"/>
      <c r="E306" s="247"/>
      <c r="F306" s="424"/>
      <c r="G306" s="247"/>
      <c r="H306" s="247"/>
      <c r="I306" s="168"/>
    </row>
    <row r="307" spans="2:9" ht="12.75" x14ac:dyDescent="0.2">
      <c r="B307" s="247"/>
      <c r="C307" s="247"/>
      <c r="D307" s="247"/>
      <c r="E307" s="247"/>
      <c r="F307" s="424"/>
      <c r="G307" s="247"/>
      <c r="H307" s="247"/>
      <c r="I307" s="168"/>
    </row>
    <row r="308" spans="2:9" ht="12.75" x14ac:dyDescent="0.2">
      <c r="B308" s="247"/>
      <c r="C308" s="247"/>
      <c r="D308" s="247"/>
      <c r="E308" s="247"/>
      <c r="F308" s="424"/>
      <c r="G308" s="247"/>
      <c r="H308" s="247"/>
      <c r="I308" s="168"/>
    </row>
    <row r="309" spans="2:9" ht="12.75" x14ac:dyDescent="0.2">
      <c r="B309" s="247"/>
      <c r="C309" s="247"/>
      <c r="D309" s="247"/>
      <c r="E309" s="247"/>
      <c r="F309" s="424"/>
      <c r="G309" s="247"/>
      <c r="H309" s="247"/>
      <c r="I309" s="168"/>
    </row>
    <row r="310" spans="2:9" ht="12.75" x14ac:dyDescent="0.2">
      <c r="B310" s="247"/>
      <c r="C310" s="247"/>
      <c r="D310" s="247"/>
      <c r="E310" s="247"/>
      <c r="F310" s="424"/>
      <c r="G310" s="247"/>
      <c r="H310" s="247"/>
      <c r="I310" s="168"/>
    </row>
    <row r="311" spans="2:9" ht="12.75" x14ac:dyDescent="0.2">
      <c r="B311" s="247"/>
      <c r="C311" s="247"/>
      <c r="D311" s="247"/>
      <c r="E311" s="247"/>
      <c r="F311" s="424"/>
      <c r="G311" s="247"/>
      <c r="H311" s="247"/>
      <c r="I311" s="168"/>
    </row>
    <row r="312" spans="2:9" ht="12.75" x14ac:dyDescent="0.2">
      <c r="B312" s="247"/>
      <c r="C312" s="247"/>
      <c r="D312" s="247"/>
      <c r="E312" s="247"/>
      <c r="F312" s="424"/>
      <c r="G312" s="247"/>
      <c r="H312" s="247"/>
      <c r="I312" s="168"/>
    </row>
    <row r="313" spans="2:9" ht="12.75" x14ac:dyDescent="0.2">
      <c r="B313" s="247"/>
      <c r="C313" s="247"/>
      <c r="D313" s="247"/>
      <c r="E313" s="247"/>
      <c r="F313" s="424"/>
      <c r="G313" s="247"/>
      <c r="H313" s="247"/>
      <c r="I313" s="168"/>
    </row>
    <row r="314" spans="2:9" ht="12.75" x14ac:dyDescent="0.2">
      <c r="B314" s="247"/>
      <c r="C314" s="247"/>
      <c r="D314" s="247"/>
      <c r="E314" s="247"/>
      <c r="F314" s="424"/>
      <c r="G314" s="247"/>
      <c r="H314" s="247"/>
      <c r="I314" s="168"/>
    </row>
    <row r="315" spans="2:9" ht="12.75" x14ac:dyDescent="0.2">
      <c r="B315" s="247"/>
      <c r="C315" s="247"/>
      <c r="D315" s="247"/>
      <c r="E315" s="247"/>
      <c r="F315" s="424"/>
      <c r="G315" s="247"/>
      <c r="H315" s="247"/>
      <c r="I315" s="168"/>
    </row>
    <row r="316" spans="2:9" ht="12.75" x14ac:dyDescent="0.2">
      <c r="B316" s="247"/>
      <c r="C316" s="247"/>
      <c r="D316" s="247"/>
      <c r="E316" s="247"/>
      <c r="F316" s="424"/>
      <c r="G316" s="247"/>
      <c r="H316" s="247"/>
      <c r="I316" s="168"/>
    </row>
    <row r="317" spans="2:9" ht="12.75" x14ac:dyDescent="0.2">
      <c r="B317" s="247"/>
      <c r="C317" s="247"/>
      <c r="D317" s="247"/>
      <c r="E317" s="247"/>
      <c r="F317" s="424"/>
      <c r="G317" s="247"/>
      <c r="H317" s="247"/>
      <c r="I317" s="168"/>
    </row>
    <row r="318" spans="2:9" ht="12.75" x14ac:dyDescent="0.2">
      <c r="B318" s="247"/>
      <c r="C318" s="247"/>
      <c r="D318" s="247"/>
      <c r="E318" s="247"/>
      <c r="F318" s="424"/>
      <c r="G318" s="247"/>
      <c r="H318" s="247"/>
      <c r="I318" s="168"/>
    </row>
    <row r="319" spans="2:9" ht="12.75" x14ac:dyDescent="0.2">
      <c r="B319" s="247"/>
      <c r="C319" s="247"/>
      <c r="D319" s="247"/>
      <c r="E319" s="247"/>
      <c r="F319" s="424"/>
      <c r="G319" s="247"/>
      <c r="H319" s="247"/>
      <c r="I319" s="168"/>
    </row>
    <row r="320" spans="2:9" ht="12.75" x14ac:dyDescent="0.2">
      <c r="B320" s="247"/>
      <c r="C320" s="247"/>
      <c r="D320" s="247"/>
      <c r="E320" s="247"/>
      <c r="F320" s="424"/>
      <c r="G320" s="247"/>
      <c r="H320" s="247"/>
      <c r="I320" s="168"/>
    </row>
    <row r="321" spans="2:9" ht="12.75" x14ac:dyDescent="0.2">
      <c r="B321" s="247"/>
      <c r="C321" s="247"/>
      <c r="D321" s="247"/>
      <c r="E321" s="247"/>
      <c r="F321" s="424"/>
      <c r="G321" s="247"/>
      <c r="H321" s="247"/>
      <c r="I321" s="168"/>
    </row>
    <row r="322" spans="2:9" ht="12.75" x14ac:dyDescent="0.2">
      <c r="B322" s="247"/>
      <c r="C322" s="247"/>
      <c r="D322" s="247"/>
      <c r="E322" s="247"/>
      <c r="F322" s="424"/>
      <c r="G322" s="247"/>
      <c r="H322" s="247"/>
      <c r="I322" s="168"/>
    </row>
    <row r="323" spans="2:9" ht="12.75" x14ac:dyDescent="0.2">
      <c r="B323" s="247"/>
      <c r="C323" s="247"/>
      <c r="D323" s="247"/>
      <c r="E323" s="247"/>
      <c r="F323" s="424"/>
      <c r="G323" s="247"/>
      <c r="H323" s="247"/>
      <c r="I323" s="168"/>
    </row>
    <row r="324" spans="2:9" ht="12.75" x14ac:dyDescent="0.2">
      <c r="B324" s="247"/>
      <c r="C324" s="247"/>
      <c r="D324" s="247"/>
      <c r="E324" s="247"/>
      <c r="F324" s="424"/>
      <c r="G324" s="247"/>
      <c r="H324" s="247"/>
      <c r="I324" s="168"/>
    </row>
    <row r="325" spans="2:9" ht="12.75" x14ac:dyDescent="0.2">
      <c r="B325" s="247"/>
      <c r="C325" s="247"/>
      <c r="D325" s="247"/>
      <c r="E325" s="247"/>
      <c r="F325" s="424"/>
      <c r="G325" s="247"/>
      <c r="H325" s="247"/>
      <c r="I325" s="168"/>
    </row>
    <row r="326" spans="2:9" ht="12.75" x14ac:dyDescent="0.2">
      <c r="B326" s="247"/>
      <c r="C326" s="247"/>
      <c r="D326" s="247"/>
      <c r="E326" s="247"/>
      <c r="F326" s="424"/>
      <c r="G326" s="247"/>
      <c r="H326" s="247"/>
      <c r="I326" s="168"/>
    </row>
    <row r="327" spans="2:9" ht="12.75" x14ac:dyDescent="0.2">
      <c r="B327" s="247"/>
      <c r="C327" s="247"/>
      <c r="D327" s="247"/>
      <c r="E327" s="247"/>
      <c r="F327" s="424"/>
      <c r="G327" s="247"/>
      <c r="H327" s="247"/>
      <c r="I327" s="168"/>
    </row>
    <row r="328" spans="2:9" ht="12.75" x14ac:dyDescent="0.2">
      <c r="B328" s="247"/>
      <c r="C328" s="247"/>
      <c r="D328" s="247"/>
      <c r="E328" s="247"/>
      <c r="F328" s="424"/>
      <c r="G328" s="247"/>
      <c r="H328" s="247"/>
      <c r="I328" s="168"/>
    </row>
    <row r="329" spans="2:9" ht="12.75" x14ac:dyDescent="0.2">
      <c r="B329" s="247"/>
      <c r="C329" s="247"/>
      <c r="D329" s="247"/>
      <c r="E329" s="247"/>
      <c r="F329" s="424"/>
      <c r="G329" s="247"/>
      <c r="H329" s="247"/>
      <c r="I329" s="168"/>
    </row>
    <row r="330" spans="2:9" ht="12.75" x14ac:dyDescent="0.2">
      <c r="B330" s="247"/>
      <c r="C330" s="247"/>
      <c r="D330" s="247"/>
      <c r="E330" s="247"/>
      <c r="F330" s="424"/>
      <c r="G330" s="247"/>
      <c r="H330" s="247"/>
      <c r="I330" s="168"/>
    </row>
    <row r="331" spans="2:9" ht="12.75" x14ac:dyDescent="0.2">
      <c r="B331" s="247"/>
      <c r="C331" s="247"/>
      <c r="D331" s="247"/>
      <c r="E331" s="247"/>
      <c r="F331" s="424"/>
      <c r="G331" s="247"/>
      <c r="H331" s="247"/>
      <c r="I331" s="168"/>
    </row>
    <row r="332" spans="2:9" ht="12.75" x14ac:dyDescent="0.2">
      <c r="B332" s="247"/>
      <c r="C332" s="247"/>
      <c r="D332" s="247"/>
      <c r="E332" s="247"/>
      <c r="F332" s="424"/>
      <c r="G332" s="247"/>
      <c r="H332" s="247"/>
      <c r="I332" s="168"/>
    </row>
    <row r="333" spans="2:9" ht="12.75" x14ac:dyDescent="0.2">
      <c r="B333" s="247"/>
      <c r="C333" s="247"/>
      <c r="D333" s="247"/>
      <c r="E333" s="247"/>
      <c r="F333" s="424"/>
      <c r="G333" s="247"/>
      <c r="H333" s="247"/>
      <c r="I333" s="168"/>
    </row>
    <row r="334" spans="2:9" ht="12.75" x14ac:dyDescent="0.2">
      <c r="B334" s="247"/>
      <c r="C334" s="247"/>
      <c r="D334" s="247"/>
      <c r="E334" s="247"/>
      <c r="F334" s="424"/>
      <c r="G334" s="247"/>
      <c r="H334" s="247"/>
      <c r="I334" s="168"/>
    </row>
    <row r="335" spans="2:9" ht="12.75" x14ac:dyDescent="0.2">
      <c r="B335" s="247"/>
      <c r="C335" s="247"/>
      <c r="D335" s="247"/>
      <c r="E335" s="247"/>
      <c r="F335" s="424"/>
      <c r="G335" s="247"/>
      <c r="H335" s="247"/>
      <c r="I335" s="168"/>
    </row>
    <row r="336" spans="2:9" ht="12.75" x14ac:dyDescent="0.2">
      <c r="B336" s="247"/>
      <c r="C336" s="247"/>
      <c r="D336" s="247"/>
      <c r="E336" s="247"/>
      <c r="F336" s="424"/>
      <c r="G336" s="247"/>
      <c r="H336" s="247"/>
      <c r="I336" s="168"/>
    </row>
    <row r="337" spans="2:9" ht="12.75" x14ac:dyDescent="0.2">
      <c r="B337" s="247"/>
      <c r="C337" s="247"/>
      <c r="D337" s="247"/>
      <c r="E337" s="247"/>
      <c r="F337" s="424"/>
      <c r="G337" s="247"/>
      <c r="H337" s="247"/>
      <c r="I337" s="168"/>
    </row>
    <row r="338" spans="2:9" ht="12.75" x14ac:dyDescent="0.2">
      <c r="B338" s="247"/>
      <c r="C338" s="247"/>
      <c r="D338" s="247"/>
      <c r="E338" s="247"/>
      <c r="F338" s="424"/>
      <c r="G338" s="247"/>
      <c r="H338" s="247"/>
      <c r="I338" s="168"/>
    </row>
    <row r="339" spans="2:9" ht="12.75" x14ac:dyDescent="0.2">
      <c r="B339" s="247"/>
      <c r="C339" s="247"/>
      <c r="D339" s="247"/>
      <c r="E339" s="247"/>
      <c r="F339" s="424"/>
      <c r="G339" s="247"/>
      <c r="H339" s="247"/>
      <c r="I339" s="168"/>
    </row>
    <row r="340" spans="2:9" ht="12.75" x14ac:dyDescent="0.2">
      <c r="B340" s="247"/>
      <c r="C340" s="247"/>
      <c r="D340" s="247"/>
      <c r="E340" s="247"/>
      <c r="F340" s="424"/>
      <c r="G340" s="247"/>
      <c r="H340" s="247"/>
      <c r="I340" s="168"/>
    </row>
    <row r="341" spans="2:9" ht="12.75" x14ac:dyDescent="0.2">
      <c r="B341" s="247"/>
      <c r="C341" s="247"/>
      <c r="D341" s="247"/>
      <c r="E341" s="247"/>
      <c r="F341" s="424"/>
      <c r="G341" s="247"/>
      <c r="H341" s="247"/>
      <c r="I341" s="168"/>
    </row>
    <row r="342" spans="2:9" ht="12.75" x14ac:dyDescent="0.2">
      <c r="B342" s="247"/>
      <c r="C342" s="247"/>
      <c r="D342" s="247"/>
      <c r="E342" s="247"/>
      <c r="F342" s="424"/>
      <c r="G342" s="247"/>
      <c r="H342" s="247"/>
      <c r="I342" s="168"/>
    </row>
    <row r="343" spans="2:9" ht="12.75" x14ac:dyDescent="0.2">
      <c r="B343" s="247"/>
      <c r="C343" s="247"/>
      <c r="D343" s="247"/>
      <c r="E343" s="247"/>
      <c r="F343" s="424"/>
      <c r="G343" s="247"/>
      <c r="H343" s="247"/>
      <c r="I343" s="168"/>
    </row>
    <row r="344" spans="2:9" ht="12.75" x14ac:dyDescent="0.2">
      <c r="B344" s="247"/>
      <c r="C344" s="247"/>
      <c r="D344" s="247"/>
      <c r="E344" s="247"/>
      <c r="F344" s="424"/>
      <c r="G344" s="247"/>
      <c r="H344" s="247"/>
      <c r="I344" s="168"/>
    </row>
    <row r="345" spans="2:9" ht="12.75" x14ac:dyDescent="0.2">
      <c r="B345" s="247"/>
      <c r="C345" s="247"/>
      <c r="D345" s="247"/>
      <c r="E345" s="247"/>
      <c r="F345" s="424"/>
      <c r="G345" s="247"/>
      <c r="H345" s="247"/>
      <c r="I345" s="168"/>
    </row>
    <row r="346" spans="2:9" ht="12.75" x14ac:dyDescent="0.2">
      <c r="B346" s="247"/>
      <c r="C346" s="247"/>
      <c r="D346" s="247"/>
      <c r="E346" s="247"/>
      <c r="F346" s="424"/>
      <c r="G346" s="247"/>
      <c r="H346" s="247"/>
      <c r="I346" s="168"/>
    </row>
    <row r="347" spans="2:9" ht="12.75" x14ac:dyDescent="0.2">
      <c r="B347" s="247"/>
      <c r="C347" s="247"/>
      <c r="D347" s="247"/>
      <c r="E347" s="247"/>
      <c r="F347" s="424"/>
      <c r="G347" s="247"/>
      <c r="H347" s="247"/>
      <c r="I347" s="168"/>
    </row>
    <row r="348" spans="2:9" ht="12.75" x14ac:dyDescent="0.2">
      <c r="B348" s="247"/>
      <c r="C348" s="247"/>
      <c r="D348" s="247"/>
      <c r="E348" s="247"/>
      <c r="F348" s="424"/>
      <c r="G348" s="247"/>
      <c r="H348" s="247"/>
      <c r="I348" s="168"/>
    </row>
    <row r="349" spans="2:9" ht="12.75" x14ac:dyDescent="0.2">
      <c r="B349" s="247"/>
      <c r="C349" s="247"/>
      <c r="D349" s="247"/>
      <c r="E349" s="247"/>
      <c r="F349" s="424"/>
      <c r="G349" s="247"/>
      <c r="H349" s="247"/>
      <c r="I349" s="168"/>
    </row>
    <row r="350" spans="2:9" ht="12.75" x14ac:dyDescent="0.2">
      <c r="B350" s="247"/>
      <c r="C350" s="247"/>
      <c r="D350" s="247"/>
      <c r="E350" s="247"/>
      <c r="F350" s="424"/>
      <c r="G350" s="247"/>
      <c r="H350" s="247"/>
      <c r="I350" s="168"/>
    </row>
    <row r="351" spans="2:9" ht="12.75" x14ac:dyDescent="0.2">
      <c r="B351" s="247"/>
      <c r="C351" s="247"/>
      <c r="D351" s="247"/>
      <c r="E351" s="247"/>
      <c r="F351" s="424"/>
      <c r="G351" s="247"/>
      <c r="H351" s="247"/>
      <c r="I351" s="168"/>
    </row>
    <row r="352" spans="2:9" ht="12.75" x14ac:dyDescent="0.2">
      <c r="B352" s="247"/>
      <c r="C352" s="247"/>
      <c r="D352" s="247"/>
      <c r="E352" s="247"/>
      <c r="F352" s="424"/>
      <c r="G352" s="247"/>
      <c r="H352" s="247"/>
      <c r="I352" s="168"/>
    </row>
    <row r="353" spans="2:9" ht="12.75" x14ac:dyDescent="0.2">
      <c r="B353" s="247"/>
      <c r="C353" s="247"/>
      <c r="D353" s="247"/>
      <c r="E353" s="247"/>
      <c r="F353" s="424"/>
      <c r="G353" s="247"/>
      <c r="H353" s="247"/>
      <c r="I353" s="168"/>
    </row>
    <row r="354" spans="2:9" ht="12.75" x14ac:dyDescent="0.2">
      <c r="B354" s="247"/>
      <c r="C354" s="247"/>
      <c r="D354" s="247"/>
      <c r="E354" s="247"/>
      <c r="F354" s="424"/>
      <c r="G354" s="247"/>
      <c r="H354" s="247"/>
      <c r="I354" s="168"/>
    </row>
    <row r="355" spans="2:9" ht="12.75" x14ac:dyDescent="0.2">
      <c r="B355" s="247"/>
      <c r="C355" s="247"/>
      <c r="D355" s="247"/>
      <c r="E355" s="247"/>
      <c r="F355" s="424"/>
      <c r="G355" s="247"/>
      <c r="H355" s="247"/>
      <c r="I355" s="168"/>
    </row>
    <row r="356" spans="2:9" ht="12.75" x14ac:dyDescent="0.2">
      <c r="B356" s="247"/>
      <c r="C356" s="247"/>
      <c r="D356" s="247"/>
      <c r="E356" s="247"/>
      <c r="F356" s="424"/>
      <c r="G356" s="247"/>
      <c r="H356" s="247"/>
      <c r="I356" s="168"/>
    </row>
    <row r="357" spans="2:9" ht="12.75" x14ac:dyDescent="0.2">
      <c r="B357" s="247"/>
      <c r="C357" s="247"/>
      <c r="D357" s="247"/>
      <c r="E357" s="247"/>
      <c r="F357" s="424"/>
      <c r="G357" s="247"/>
      <c r="H357" s="247"/>
      <c r="I357" s="168"/>
    </row>
    <row r="358" spans="2:9" ht="12.75" x14ac:dyDescent="0.2">
      <c r="B358" s="247"/>
      <c r="C358" s="247"/>
      <c r="D358" s="247"/>
      <c r="E358" s="247"/>
      <c r="F358" s="424"/>
      <c r="G358" s="247"/>
      <c r="H358" s="247"/>
      <c r="I358" s="168"/>
    </row>
    <row r="359" spans="2:9" ht="12.75" x14ac:dyDescent="0.2">
      <c r="B359" s="247"/>
      <c r="C359" s="247"/>
      <c r="D359" s="247"/>
      <c r="E359" s="247"/>
      <c r="F359" s="424"/>
      <c r="G359" s="247"/>
      <c r="H359" s="247"/>
      <c r="I359" s="168"/>
    </row>
    <row r="360" spans="2:9" ht="12.75" x14ac:dyDescent="0.2">
      <c r="B360" s="247"/>
      <c r="C360" s="247"/>
      <c r="D360" s="247"/>
      <c r="E360" s="247"/>
      <c r="F360" s="424"/>
      <c r="G360" s="247"/>
      <c r="H360" s="247"/>
      <c r="I360" s="168"/>
    </row>
    <row r="361" spans="2:9" ht="12.75" x14ac:dyDescent="0.2">
      <c r="B361" s="247"/>
      <c r="C361" s="247"/>
      <c r="D361" s="247"/>
      <c r="E361" s="247"/>
      <c r="F361" s="424"/>
      <c r="G361" s="247"/>
      <c r="H361" s="247"/>
      <c r="I361" s="168"/>
    </row>
    <row r="362" spans="2:9" ht="12.75" x14ac:dyDescent="0.2">
      <c r="B362" s="247"/>
      <c r="C362" s="247"/>
      <c r="D362" s="247"/>
      <c r="E362" s="247"/>
      <c r="F362" s="424"/>
      <c r="G362" s="247"/>
      <c r="H362" s="247"/>
      <c r="I362" s="168"/>
    </row>
    <row r="363" spans="2:9" ht="12.75" x14ac:dyDescent="0.2">
      <c r="B363" s="247"/>
      <c r="C363" s="247"/>
      <c r="D363" s="247"/>
      <c r="E363" s="247"/>
      <c r="F363" s="424"/>
      <c r="G363" s="247"/>
      <c r="H363" s="247"/>
      <c r="I363" s="168"/>
    </row>
    <row r="364" spans="2:9" ht="12.75" x14ac:dyDescent="0.2">
      <c r="B364" s="247"/>
      <c r="C364" s="247"/>
      <c r="D364" s="247"/>
      <c r="E364" s="247"/>
      <c r="F364" s="424"/>
      <c r="G364" s="247"/>
      <c r="H364" s="247"/>
      <c r="I364" s="168"/>
    </row>
    <row r="365" spans="2:9" ht="12.75" x14ac:dyDescent="0.2">
      <c r="B365" s="247"/>
      <c r="C365" s="247"/>
      <c r="D365" s="247"/>
      <c r="E365" s="247"/>
      <c r="F365" s="424"/>
      <c r="G365" s="247"/>
      <c r="H365" s="247"/>
      <c r="I365" s="168"/>
    </row>
    <row r="366" spans="2:9" ht="12.75" x14ac:dyDescent="0.2">
      <c r="B366" s="247"/>
      <c r="C366" s="247"/>
      <c r="D366" s="247"/>
      <c r="E366" s="247"/>
      <c r="F366" s="424"/>
      <c r="G366" s="247"/>
      <c r="H366" s="247"/>
      <c r="I366" s="168"/>
    </row>
    <row r="367" spans="2:9" ht="12.75" x14ac:dyDescent="0.2">
      <c r="B367" s="247"/>
      <c r="C367" s="247"/>
      <c r="D367" s="247"/>
      <c r="E367" s="247"/>
      <c r="F367" s="424"/>
      <c r="G367" s="247"/>
      <c r="H367" s="247"/>
      <c r="I367" s="168"/>
    </row>
    <row r="368" spans="2:9" ht="12.75" x14ac:dyDescent="0.2">
      <c r="B368" s="247"/>
      <c r="C368" s="247"/>
      <c r="D368" s="247"/>
      <c r="E368" s="247"/>
      <c r="F368" s="424"/>
      <c r="G368" s="247"/>
      <c r="H368" s="247"/>
      <c r="I368" s="168"/>
    </row>
    <row r="369" spans="2:9" ht="12.75" x14ac:dyDescent="0.2">
      <c r="B369" s="247"/>
      <c r="C369" s="247"/>
      <c r="D369" s="247"/>
      <c r="E369" s="247"/>
      <c r="F369" s="424"/>
      <c r="G369" s="247"/>
      <c r="H369" s="247"/>
      <c r="I369" s="168"/>
    </row>
    <row r="370" spans="2:9" ht="12.75" x14ac:dyDescent="0.2">
      <c r="B370" s="247"/>
      <c r="C370" s="247"/>
      <c r="D370" s="247"/>
      <c r="E370" s="247"/>
      <c r="F370" s="424"/>
      <c r="G370" s="247"/>
      <c r="H370" s="247"/>
      <c r="I370" s="168"/>
    </row>
    <row r="371" spans="2:9" ht="12.75" x14ac:dyDescent="0.2">
      <c r="B371" s="247"/>
      <c r="C371" s="247"/>
      <c r="D371" s="247"/>
      <c r="E371" s="247"/>
      <c r="F371" s="424"/>
      <c r="G371" s="247"/>
      <c r="H371" s="247"/>
      <c r="I371" s="168"/>
    </row>
    <row r="372" spans="2:9" ht="12.75" x14ac:dyDescent="0.2">
      <c r="B372" s="247"/>
      <c r="C372" s="247"/>
      <c r="D372" s="247"/>
      <c r="E372" s="247"/>
      <c r="F372" s="424"/>
      <c r="G372" s="247"/>
      <c r="H372" s="247"/>
      <c r="I372" s="168"/>
    </row>
    <row r="373" spans="2:9" ht="12.75" x14ac:dyDescent="0.2">
      <c r="B373" s="247"/>
      <c r="C373" s="247"/>
      <c r="D373" s="247"/>
      <c r="E373" s="247"/>
      <c r="F373" s="424"/>
      <c r="G373" s="247"/>
      <c r="H373" s="247"/>
      <c r="I373" s="168"/>
    </row>
    <row r="374" spans="2:9" ht="12.75" x14ac:dyDescent="0.2">
      <c r="B374" s="247"/>
      <c r="C374" s="247"/>
      <c r="D374" s="247"/>
      <c r="E374" s="247"/>
      <c r="F374" s="424"/>
      <c r="G374" s="247"/>
      <c r="H374" s="247"/>
      <c r="I374" s="168"/>
    </row>
    <row r="375" spans="2:9" ht="12.75" x14ac:dyDescent="0.2">
      <c r="B375" s="247"/>
      <c r="C375" s="247"/>
      <c r="D375" s="247"/>
      <c r="E375" s="247"/>
      <c r="F375" s="424"/>
      <c r="G375" s="247"/>
      <c r="H375" s="247"/>
      <c r="I375" s="168"/>
    </row>
    <row r="376" spans="2:9" ht="12.75" x14ac:dyDescent="0.2">
      <c r="B376" s="247"/>
      <c r="C376" s="247"/>
      <c r="D376" s="247"/>
      <c r="E376" s="247"/>
      <c r="F376" s="424"/>
      <c r="G376" s="247"/>
      <c r="H376" s="247"/>
      <c r="I376" s="168"/>
    </row>
    <row r="377" spans="2:9" ht="12.75" x14ac:dyDescent="0.2">
      <c r="B377" s="247"/>
      <c r="C377" s="247"/>
      <c r="D377" s="247"/>
      <c r="E377" s="247"/>
      <c r="F377" s="424"/>
      <c r="G377" s="247"/>
      <c r="H377" s="247"/>
      <c r="I377" s="168"/>
    </row>
    <row r="378" spans="2:9" ht="12.75" x14ac:dyDescent="0.2">
      <c r="B378" s="247"/>
      <c r="C378" s="247"/>
      <c r="D378" s="247"/>
      <c r="E378" s="247"/>
      <c r="F378" s="424"/>
      <c r="G378" s="247"/>
      <c r="H378" s="247"/>
      <c r="I378" s="168"/>
    </row>
    <row r="379" spans="2:9" ht="12.75" x14ac:dyDescent="0.2">
      <c r="B379" s="247"/>
      <c r="C379" s="247"/>
      <c r="D379" s="247"/>
      <c r="E379" s="247"/>
      <c r="F379" s="424"/>
      <c r="G379" s="247"/>
      <c r="H379" s="247"/>
      <c r="I379" s="168"/>
    </row>
    <row r="380" spans="2:9" ht="12.75" x14ac:dyDescent="0.2">
      <c r="B380" s="247"/>
      <c r="C380" s="247"/>
      <c r="D380" s="247"/>
      <c r="E380" s="247"/>
      <c r="F380" s="424"/>
      <c r="G380" s="247"/>
      <c r="H380" s="247"/>
      <c r="I380" s="168"/>
    </row>
    <row r="381" spans="2:9" ht="12.75" x14ac:dyDescent="0.2">
      <c r="B381" s="247"/>
      <c r="C381" s="247"/>
      <c r="D381" s="247"/>
      <c r="E381" s="247"/>
      <c r="F381" s="424"/>
      <c r="G381" s="247"/>
      <c r="H381" s="247"/>
      <c r="I381" s="168"/>
    </row>
    <row r="382" spans="2:9" ht="12.75" x14ac:dyDescent="0.2">
      <c r="B382" s="247"/>
      <c r="C382" s="247"/>
      <c r="D382" s="247"/>
      <c r="E382" s="247"/>
      <c r="F382" s="424"/>
      <c r="G382" s="247"/>
      <c r="H382" s="247"/>
      <c r="I382" s="168"/>
    </row>
    <row r="383" spans="2:9" ht="12.75" x14ac:dyDescent="0.2">
      <c r="B383" s="247"/>
      <c r="C383" s="247"/>
      <c r="D383" s="247"/>
      <c r="E383" s="247"/>
      <c r="F383" s="424"/>
      <c r="G383" s="247"/>
      <c r="H383" s="247"/>
      <c r="I383" s="168"/>
    </row>
    <row r="384" spans="2:9" ht="12.75" x14ac:dyDescent="0.2">
      <c r="B384" s="247"/>
      <c r="C384" s="247"/>
      <c r="D384" s="247"/>
      <c r="E384" s="247"/>
      <c r="F384" s="424"/>
      <c r="G384" s="247"/>
      <c r="H384" s="247"/>
      <c r="I384" s="168"/>
    </row>
    <row r="385" spans="2:9" ht="12.75" x14ac:dyDescent="0.2">
      <c r="B385" s="247"/>
      <c r="C385" s="247"/>
      <c r="D385" s="247"/>
      <c r="E385" s="247"/>
      <c r="F385" s="424"/>
      <c r="G385" s="247"/>
      <c r="H385" s="247"/>
      <c r="I385" s="168"/>
    </row>
    <row r="386" spans="2:9" ht="12.75" x14ac:dyDescent="0.2">
      <c r="B386" s="247"/>
      <c r="C386" s="247"/>
      <c r="D386" s="247"/>
      <c r="E386" s="247"/>
      <c r="F386" s="424"/>
      <c r="G386" s="247"/>
      <c r="H386" s="247"/>
      <c r="I386" s="168"/>
    </row>
    <row r="387" spans="2:9" ht="12.75" x14ac:dyDescent="0.2">
      <c r="B387" s="247"/>
      <c r="C387" s="247"/>
      <c r="D387" s="247"/>
      <c r="E387" s="247"/>
      <c r="F387" s="424"/>
      <c r="G387" s="247"/>
      <c r="H387" s="247"/>
      <c r="I387" s="168"/>
    </row>
    <row r="388" spans="2:9" ht="12.75" x14ac:dyDescent="0.2">
      <c r="B388" s="247"/>
      <c r="C388" s="247"/>
      <c r="D388" s="247"/>
      <c r="E388" s="247"/>
      <c r="F388" s="424"/>
      <c r="G388" s="247"/>
      <c r="H388" s="247"/>
      <c r="I388" s="168"/>
    </row>
    <row r="389" spans="2:9" ht="12.75" x14ac:dyDescent="0.2">
      <c r="B389" s="247"/>
      <c r="C389" s="247"/>
      <c r="D389" s="247"/>
      <c r="E389" s="247"/>
      <c r="F389" s="424"/>
      <c r="G389" s="247"/>
      <c r="H389" s="247"/>
      <c r="I389" s="168"/>
    </row>
    <row r="390" spans="2:9" ht="12.75" x14ac:dyDescent="0.2">
      <c r="B390" s="247"/>
      <c r="C390" s="247"/>
      <c r="D390" s="247"/>
      <c r="E390" s="247"/>
      <c r="F390" s="424"/>
      <c r="G390" s="247"/>
      <c r="H390" s="247"/>
      <c r="I390" s="168"/>
    </row>
    <row r="391" spans="2:9" ht="12.75" x14ac:dyDescent="0.2">
      <c r="B391" s="247"/>
      <c r="C391" s="247"/>
      <c r="D391" s="247"/>
      <c r="E391" s="247"/>
      <c r="F391" s="424"/>
      <c r="G391" s="247"/>
      <c r="H391" s="247"/>
      <c r="I391" s="168"/>
    </row>
    <row r="392" spans="2:9" ht="12.75" x14ac:dyDescent="0.2">
      <c r="B392" s="247"/>
      <c r="C392" s="247"/>
      <c r="D392" s="247"/>
      <c r="E392" s="247"/>
      <c r="F392" s="424"/>
      <c r="G392" s="247"/>
      <c r="H392" s="247"/>
      <c r="I392" s="168"/>
    </row>
    <row r="393" spans="2:9" ht="12.75" x14ac:dyDescent="0.2">
      <c r="B393" s="247"/>
      <c r="C393" s="247"/>
      <c r="D393" s="247"/>
      <c r="E393" s="247"/>
      <c r="F393" s="424"/>
      <c r="G393" s="247"/>
      <c r="H393" s="247"/>
      <c r="I393" s="168"/>
    </row>
    <row r="394" spans="2:9" ht="12.75" x14ac:dyDescent="0.2">
      <c r="B394" s="247"/>
      <c r="C394" s="247"/>
      <c r="D394" s="247"/>
      <c r="E394" s="247"/>
      <c r="F394" s="424"/>
      <c r="G394" s="247"/>
      <c r="H394" s="247"/>
      <c r="I394" s="168"/>
    </row>
    <row r="395" spans="2:9" ht="12.75" x14ac:dyDescent="0.2">
      <c r="B395" s="247"/>
      <c r="C395" s="247"/>
      <c r="D395" s="247"/>
      <c r="E395" s="247"/>
      <c r="F395" s="424"/>
      <c r="G395" s="247"/>
      <c r="H395" s="247"/>
      <c r="I395" s="168"/>
    </row>
    <row r="396" spans="2:9" ht="12.75" x14ac:dyDescent="0.2">
      <c r="B396" s="247"/>
      <c r="C396" s="247"/>
      <c r="D396" s="247"/>
      <c r="E396" s="247"/>
      <c r="F396" s="424"/>
      <c r="G396" s="247"/>
      <c r="H396" s="247"/>
      <c r="I396" s="168"/>
    </row>
    <row r="397" spans="2:9" ht="12.75" x14ac:dyDescent="0.2">
      <c r="B397" s="247"/>
      <c r="C397" s="247"/>
      <c r="D397" s="247"/>
      <c r="E397" s="247"/>
      <c r="F397" s="424"/>
      <c r="G397" s="247"/>
      <c r="H397" s="247"/>
      <c r="I397" s="168"/>
    </row>
    <row r="398" spans="2:9" ht="12.75" x14ac:dyDescent="0.2">
      <c r="B398" s="247"/>
      <c r="C398" s="247"/>
      <c r="D398" s="247"/>
      <c r="E398" s="247"/>
      <c r="F398" s="424"/>
      <c r="G398" s="247"/>
      <c r="H398" s="247"/>
      <c r="I398" s="168"/>
    </row>
    <row r="399" spans="2:9" ht="12.75" x14ac:dyDescent="0.2">
      <c r="B399" s="247"/>
      <c r="C399" s="247"/>
      <c r="D399" s="247"/>
      <c r="E399" s="247"/>
      <c r="F399" s="424"/>
      <c r="G399" s="247"/>
      <c r="H399" s="247"/>
      <c r="I399" s="168"/>
    </row>
    <row r="400" spans="2:9" ht="12.75" x14ac:dyDescent="0.2">
      <c r="B400" s="247"/>
      <c r="C400" s="247"/>
      <c r="D400" s="247"/>
      <c r="E400" s="247"/>
      <c r="F400" s="424"/>
      <c r="G400" s="247"/>
      <c r="H400" s="247"/>
      <c r="I400" s="168"/>
    </row>
    <row r="401" spans="2:9" ht="12.75" x14ac:dyDescent="0.2">
      <c r="B401" s="247"/>
      <c r="C401" s="247"/>
      <c r="D401" s="247"/>
      <c r="E401" s="247"/>
      <c r="F401" s="424"/>
      <c r="G401" s="247"/>
      <c r="H401" s="247"/>
      <c r="I401" s="168"/>
    </row>
    <row r="402" spans="2:9" ht="12.75" x14ac:dyDescent="0.2">
      <c r="B402" s="247"/>
      <c r="C402" s="247"/>
      <c r="D402" s="247"/>
      <c r="E402" s="247"/>
      <c r="F402" s="424"/>
      <c r="G402" s="247"/>
      <c r="H402" s="247"/>
      <c r="I402" s="168"/>
    </row>
    <row r="403" spans="2:9" ht="12.75" x14ac:dyDescent="0.2">
      <c r="B403" s="247"/>
      <c r="C403" s="247"/>
      <c r="D403" s="247"/>
      <c r="E403" s="247"/>
      <c r="F403" s="424"/>
      <c r="G403" s="247"/>
      <c r="H403" s="247"/>
      <c r="I403" s="168"/>
    </row>
    <row r="404" spans="2:9" ht="12.75" x14ac:dyDescent="0.2">
      <c r="B404" s="247"/>
      <c r="C404" s="247"/>
      <c r="D404" s="247"/>
      <c r="E404" s="247"/>
      <c r="F404" s="424"/>
      <c r="G404" s="247"/>
      <c r="H404" s="247"/>
      <c r="I404" s="168"/>
    </row>
    <row r="405" spans="2:9" ht="12.75" x14ac:dyDescent="0.2">
      <c r="B405" s="247"/>
      <c r="C405" s="247"/>
      <c r="D405" s="247"/>
      <c r="E405" s="247"/>
      <c r="F405" s="424"/>
      <c r="G405" s="247"/>
      <c r="H405" s="247"/>
      <c r="I405" s="168"/>
    </row>
    <row r="406" spans="2:9" ht="12.75" x14ac:dyDescent="0.2">
      <c r="B406" s="247"/>
      <c r="C406" s="247"/>
      <c r="D406" s="247"/>
      <c r="E406" s="247"/>
      <c r="F406" s="424"/>
      <c r="G406" s="247"/>
      <c r="H406" s="247"/>
      <c r="I406" s="168"/>
    </row>
    <row r="407" spans="2:9" ht="12.75" x14ac:dyDescent="0.2">
      <c r="B407" s="247"/>
      <c r="C407" s="247"/>
      <c r="D407" s="247"/>
      <c r="E407" s="247"/>
      <c r="F407" s="424"/>
      <c r="G407" s="247"/>
      <c r="H407" s="247"/>
      <c r="I407" s="168"/>
    </row>
    <row r="408" spans="2:9" ht="12.75" x14ac:dyDescent="0.2">
      <c r="B408" s="247"/>
      <c r="C408" s="247"/>
      <c r="D408" s="247"/>
      <c r="E408" s="247"/>
      <c r="F408" s="424"/>
      <c r="G408" s="247"/>
      <c r="H408" s="247"/>
      <c r="I408" s="168"/>
    </row>
    <row r="409" spans="2:9" ht="12.75" x14ac:dyDescent="0.2">
      <c r="B409" s="247"/>
      <c r="C409" s="247"/>
      <c r="D409" s="247"/>
      <c r="E409" s="247"/>
      <c r="F409" s="424"/>
      <c r="G409" s="247"/>
      <c r="H409" s="247"/>
      <c r="I409" s="168"/>
    </row>
    <row r="410" spans="2:9" ht="12.75" x14ac:dyDescent="0.2">
      <c r="B410" s="247"/>
      <c r="C410" s="247"/>
      <c r="D410" s="247"/>
      <c r="E410" s="247"/>
      <c r="F410" s="424"/>
      <c r="G410" s="247"/>
      <c r="H410" s="247"/>
      <c r="I410" s="168"/>
    </row>
    <row r="411" spans="2:9" ht="12.75" x14ac:dyDescent="0.2">
      <c r="B411" s="247"/>
      <c r="C411" s="247"/>
      <c r="D411" s="247"/>
      <c r="E411" s="247"/>
      <c r="F411" s="424"/>
      <c r="G411" s="247"/>
      <c r="H411" s="247"/>
      <c r="I411" s="168"/>
    </row>
    <row r="412" spans="2:9" ht="12.75" x14ac:dyDescent="0.2">
      <c r="B412" s="247"/>
      <c r="C412" s="247"/>
      <c r="D412" s="247"/>
      <c r="E412" s="247"/>
      <c r="F412" s="424"/>
      <c r="G412" s="247"/>
      <c r="H412" s="247"/>
      <c r="I412" s="168"/>
    </row>
    <row r="413" spans="2:9" ht="12.75" x14ac:dyDescent="0.2">
      <c r="B413" s="247"/>
      <c r="C413" s="247"/>
      <c r="D413" s="247"/>
      <c r="E413" s="247"/>
      <c r="F413" s="424"/>
      <c r="G413" s="247"/>
      <c r="H413" s="247"/>
      <c r="I413" s="168"/>
    </row>
    <row r="414" spans="2:9" ht="12.75" x14ac:dyDescent="0.2">
      <c r="B414" s="247"/>
      <c r="C414" s="247"/>
      <c r="D414" s="247"/>
      <c r="E414" s="247"/>
      <c r="F414" s="424"/>
      <c r="G414" s="247"/>
      <c r="H414" s="247"/>
      <c r="I414" s="168"/>
    </row>
    <row r="415" spans="2:9" ht="12.75" x14ac:dyDescent="0.2">
      <c r="B415" s="247"/>
      <c r="C415" s="247"/>
      <c r="D415" s="247"/>
      <c r="E415" s="247"/>
      <c r="F415" s="424"/>
      <c r="G415" s="247"/>
      <c r="H415" s="247"/>
      <c r="I415" s="168"/>
    </row>
    <row r="416" spans="2:9" ht="12.75" x14ac:dyDescent="0.2">
      <c r="B416" s="247"/>
      <c r="C416" s="247"/>
      <c r="D416" s="247"/>
      <c r="E416" s="247"/>
      <c r="F416" s="424"/>
      <c r="G416" s="247"/>
      <c r="H416" s="247"/>
      <c r="I416" s="168"/>
    </row>
    <row r="417" spans="2:9" ht="12.75" x14ac:dyDescent="0.2">
      <c r="B417" s="247"/>
      <c r="C417" s="247"/>
      <c r="D417" s="247"/>
      <c r="E417" s="247"/>
      <c r="F417" s="424"/>
      <c r="G417" s="247"/>
      <c r="H417" s="247"/>
      <c r="I417" s="168"/>
    </row>
    <row r="418" spans="2:9" ht="12.75" x14ac:dyDescent="0.2">
      <c r="B418" s="247"/>
      <c r="C418" s="247"/>
      <c r="D418" s="247"/>
      <c r="E418" s="247"/>
      <c r="F418" s="424"/>
      <c r="G418" s="247"/>
      <c r="H418" s="247"/>
      <c r="I418" s="168"/>
    </row>
    <row r="419" spans="2:9" ht="12.75" x14ac:dyDescent="0.2">
      <c r="B419" s="247"/>
      <c r="C419" s="247"/>
      <c r="D419" s="247"/>
      <c r="E419" s="247"/>
      <c r="F419" s="424"/>
      <c r="G419" s="247"/>
      <c r="H419" s="247"/>
      <c r="I419" s="168"/>
    </row>
    <row r="420" spans="2:9" ht="12.75" x14ac:dyDescent="0.2">
      <c r="B420" s="247"/>
      <c r="C420" s="247"/>
      <c r="D420" s="247"/>
      <c r="E420" s="247"/>
      <c r="F420" s="424"/>
      <c r="G420" s="247"/>
      <c r="H420" s="247"/>
      <c r="I420" s="168"/>
    </row>
    <row r="421" spans="2:9" ht="12.75" x14ac:dyDescent="0.2">
      <c r="B421" s="247"/>
      <c r="C421" s="247"/>
      <c r="D421" s="247"/>
      <c r="E421" s="247"/>
      <c r="F421" s="424"/>
      <c r="G421" s="247"/>
      <c r="H421" s="247"/>
      <c r="I421" s="168"/>
    </row>
    <row r="422" spans="2:9" ht="12.75" x14ac:dyDescent="0.2">
      <c r="B422" s="247"/>
      <c r="C422" s="247"/>
      <c r="D422" s="247"/>
      <c r="E422" s="247"/>
      <c r="F422" s="424"/>
      <c r="G422" s="247"/>
      <c r="H422" s="247"/>
      <c r="I422" s="168"/>
    </row>
    <row r="423" spans="2:9" ht="12.75" x14ac:dyDescent="0.2">
      <c r="B423" s="247"/>
      <c r="C423" s="247"/>
      <c r="D423" s="247"/>
      <c r="E423" s="247"/>
      <c r="F423" s="424"/>
      <c r="G423" s="247"/>
      <c r="H423" s="247"/>
      <c r="I423" s="168"/>
    </row>
    <row r="424" spans="2:9" ht="12.75" x14ac:dyDescent="0.2">
      <c r="B424" s="247"/>
      <c r="C424" s="247"/>
      <c r="D424" s="247"/>
      <c r="E424" s="247"/>
      <c r="F424" s="424"/>
      <c r="G424" s="247"/>
      <c r="H424" s="247"/>
      <c r="I424" s="168"/>
    </row>
    <row r="425" spans="2:9" ht="12.75" x14ac:dyDescent="0.2">
      <c r="B425" s="247"/>
      <c r="C425" s="247"/>
      <c r="D425" s="247"/>
      <c r="E425" s="247"/>
      <c r="F425" s="424"/>
      <c r="G425" s="247"/>
      <c r="H425" s="247"/>
      <c r="I425" s="168"/>
    </row>
    <row r="426" spans="2:9" ht="12.75" x14ac:dyDescent="0.2">
      <c r="B426" s="247"/>
      <c r="C426" s="247"/>
      <c r="D426" s="247"/>
      <c r="E426" s="247"/>
      <c r="F426" s="424"/>
      <c r="G426" s="247"/>
      <c r="H426" s="247"/>
      <c r="I426" s="168"/>
    </row>
    <row r="427" spans="2:9" ht="12.75" x14ac:dyDescent="0.2">
      <c r="B427" s="247"/>
      <c r="C427" s="247"/>
      <c r="D427" s="247"/>
      <c r="E427" s="247"/>
      <c r="F427" s="424"/>
      <c r="G427" s="247"/>
      <c r="H427" s="247"/>
      <c r="I427" s="168"/>
    </row>
    <row r="428" spans="2:9" ht="12.75" x14ac:dyDescent="0.2">
      <c r="B428" s="247"/>
      <c r="C428" s="247"/>
      <c r="D428" s="247"/>
      <c r="E428" s="247"/>
      <c r="F428" s="424"/>
      <c r="G428" s="247"/>
      <c r="H428" s="247"/>
      <c r="I428" s="168"/>
    </row>
    <row r="429" spans="2:9" ht="12.75" x14ac:dyDescent="0.2">
      <c r="B429" s="247"/>
      <c r="C429" s="247"/>
      <c r="D429" s="247"/>
      <c r="E429" s="247"/>
      <c r="F429" s="424"/>
      <c r="G429" s="247"/>
      <c r="H429" s="247"/>
      <c r="I429" s="168"/>
    </row>
    <row r="430" spans="2:9" ht="12.75" x14ac:dyDescent="0.2">
      <c r="B430" s="247"/>
      <c r="C430" s="247"/>
      <c r="D430" s="247"/>
      <c r="E430" s="247"/>
      <c r="F430" s="424"/>
      <c r="G430" s="247"/>
      <c r="H430" s="247"/>
      <c r="I430" s="168"/>
    </row>
    <row r="431" spans="2:9" ht="12.75" x14ac:dyDescent="0.2">
      <c r="B431" s="247"/>
      <c r="C431" s="247"/>
      <c r="D431" s="247"/>
      <c r="E431" s="247"/>
      <c r="F431" s="424"/>
      <c r="G431" s="247"/>
      <c r="H431" s="247"/>
      <c r="I431" s="168"/>
    </row>
    <row r="432" spans="2:9" ht="12.75" x14ac:dyDescent="0.2">
      <c r="B432" s="247"/>
      <c r="C432" s="247"/>
      <c r="D432" s="247"/>
      <c r="E432" s="247"/>
      <c r="F432" s="424"/>
      <c r="G432" s="247"/>
      <c r="H432" s="247"/>
      <c r="I432" s="168"/>
    </row>
    <row r="433" spans="2:9" ht="12.75" x14ac:dyDescent="0.2">
      <c r="B433" s="247"/>
      <c r="C433" s="247"/>
      <c r="D433" s="247"/>
      <c r="E433" s="247"/>
      <c r="F433" s="424"/>
      <c r="G433" s="247"/>
      <c r="H433" s="247"/>
      <c r="I433" s="168"/>
    </row>
    <row r="434" spans="2:9" ht="12.75" x14ac:dyDescent="0.2">
      <c r="B434" s="247"/>
      <c r="C434" s="247"/>
      <c r="D434" s="247"/>
      <c r="E434" s="247"/>
      <c r="F434" s="424"/>
      <c r="G434" s="247"/>
      <c r="H434" s="247"/>
      <c r="I434" s="168"/>
    </row>
    <row r="435" spans="2:9" ht="12.75" x14ac:dyDescent="0.2">
      <c r="B435" s="247"/>
      <c r="C435" s="247"/>
      <c r="D435" s="247"/>
      <c r="E435" s="247"/>
      <c r="F435" s="424"/>
      <c r="G435" s="247"/>
      <c r="H435" s="247"/>
      <c r="I435" s="168"/>
    </row>
    <row r="436" spans="2:9" ht="12.75" x14ac:dyDescent="0.2">
      <c r="B436" s="247"/>
      <c r="C436" s="247"/>
      <c r="D436" s="247"/>
      <c r="E436" s="247"/>
      <c r="F436" s="424"/>
      <c r="G436" s="247"/>
      <c r="H436" s="247"/>
      <c r="I436" s="168"/>
    </row>
    <row r="437" spans="2:9" ht="12.75" x14ac:dyDescent="0.2">
      <c r="B437" s="247"/>
      <c r="C437" s="247"/>
      <c r="D437" s="247"/>
      <c r="E437" s="247"/>
      <c r="F437" s="424"/>
      <c r="G437" s="247"/>
      <c r="H437" s="247"/>
      <c r="I437" s="168"/>
    </row>
    <row r="438" spans="2:9" ht="12.75" x14ac:dyDescent="0.2">
      <c r="B438" s="247"/>
      <c r="C438" s="247"/>
      <c r="D438" s="247"/>
      <c r="E438" s="247"/>
      <c r="F438" s="424"/>
      <c r="G438" s="247"/>
      <c r="H438" s="247"/>
      <c r="I438" s="168"/>
    </row>
    <row r="439" spans="2:9" ht="12.75" x14ac:dyDescent="0.2">
      <c r="B439" s="247"/>
      <c r="C439" s="247"/>
      <c r="D439" s="247"/>
      <c r="E439" s="247"/>
      <c r="F439" s="424"/>
      <c r="G439" s="247"/>
      <c r="H439" s="247"/>
      <c r="I439" s="168"/>
    </row>
    <row r="440" spans="2:9" ht="12.75" x14ac:dyDescent="0.2">
      <c r="B440" s="247"/>
      <c r="C440" s="247"/>
      <c r="D440" s="247"/>
      <c r="E440" s="247"/>
      <c r="F440" s="424"/>
      <c r="G440" s="247"/>
      <c r="H440" s="247"/>
      <c r="I440" s="168"/>
    </row>
    <row r="441" spans="2:9" ht="12.75" x14ac:dyDescent="0.2">
      <c r="B441" s="247"/>
      <c r="C441" s="247"/>
      <c r="D441" s="247"/>
      <c r="E441" s="247"/>
      <c r="F441" s="424"/>
      <c r="G441" s="247"/>
      <c r="H441" s="247"/>
      <c r="I441" s="168"/>
    </row>
    <row r="442" spans="2:9" ht="12.75" x14ac:dyDescent="0.2">
      <c r="B442" s="247"/>
      <c r="C442" s="247"/>
      <c r="D442" s="247"/>
      <c r="E442" s="247"/>
      <c r="F442" s="424"/>
      <c r="G442" s="247"/>
      <c r="H442" s="247"/>
      <c r="I442" s="168"/>
    </row>
    <row r="443" spans="2:9" ht="12.75" x14ac:dyDescent="0.2">
      <c r="B443" s="247"/>
      <c r="C443" s="247"/>
      <c r="D443" s="247"/>
      <c r="E443" s="247"/>
      <c r="F443" s="424"/>
      <c r="G443" s="247"/>
      <c r="H443" s="247"/>
      <c r="I443" s="168"/>
    </row>
    <row r="444" spans="2:9" ht="12.75" x14ac:dyDescent="0.2">
      <c r="B444" s="247"/>
      <c r="C444" s="247"/>
      <c r="D444" s="247"/>
      <c r="E444" s="247"/>
      <c r="F444" s="424"/>
      <c r="G444" s="247"/>
      <c r="H444" s="247"/>
      <c r="I444" s="168"/>
    </row>
    <row r="445" spans="2:9" ht="12.75" x14ac:dyDescent="0.2">
      <c r="B445" s="247"/>
      <c r="C445" s="247"/>
      <c r="D445" s="247"/>
      <c r="E445" s="247"/>
      <c r="F445" s="424"/>
      <c r="G445" s="247"/>
      <c r="H445" s="247"/>
      <c r="I445" s="168"/>
    </row>
    <row r="446" spans="2:9" ht="12.75" x14ac:dyDescent="0.2">
      <c r="B446" s="247"/>
      <c r="C446" s="247"/>
      <c r="D446" s="247"/>
      <c r="E446" s="247"/>
      <c r="F446" s="424"/>
      <c r="G446" s="247"/>
      <c r="H446" s="247"/>
      <c r="I446" s="168"/>
    </row>
    <row r="447" spans="2:9" ht="12.75" x14ac:dyDescent="0.2">
      <c r="B447" s="247"/>
      <c r="C447" s="247"/>
      <c r="D447" s="247"/>
      <c r="E447" s="247"/>
      <c r="F447" s="424"/>
      <c r="G447" s="247"/>
      <c r="H447" s="247"/>
      <c r="I447" s="168"/>
    </row>
    <row r="448" spans="2:9" ht="12.75" x14ac:dyDescent="0.2">
      <c r="B448" s="247"/>
      <c r="C448" s="247"/>
      <c r="D448" s="247"/>
      <c r="E448" s="247"/>
      <c r="F448" s="424"/>
      <c r="G448" s="247"/>
      <c r="H448" s="247"/>
      <c r="I448" s="168"/>
    </row>
    <row r="449" spans="2:9" ht="12.75" x14ac:dyDescent="0.2">
      <c r="B449" s="247"/>
      <c r="C449" s="247"/>
      <c r="D449" s="247"/>
      <c r="E449" s="247"/>
      <c r="F449" s="424"/>
      <c r="G449" s="247"/>
      <c r="H449" s="247"/>
      <c r="I449" s="168"/>
    </row>
    <row r="450" spans="2:9" ht="12.75" x14ac:dyDescent="0.2">
      <c r="B450" s="247"/>
      <c r="C450" s="247"/>
      <c r="D450" s="247"/>
      <c r="E450" s="247"/>
      <c r="F450" s="424"/>
      <c r="G450" s="247"/>
      <c r="H450" s="247"/>
      <c r="I450" s="168"/>
    </row>
    <row r="451" spans="2:9" ht="12.75" x14ac:dyDescent="0.2">
      <c r="B451" s="247"/>
      <c r="C451" s="247"/>
      <c r="D451" s="247"/>
      <c r="E451" s="247"/>
      <c r="F451" s="424"/>
      <c r="G451" s="247"/>
      <c r="H451" s="247"/>
      <c r="I451" s="168"/>
    </row>
    <row r="452" spans="2:9" ht="12.75" x14ac:dyDescent="0.2">
      <c r="B452" s="247"/>
      <c r="C452" s="247"/>
      <c r="D452" s="247"/>
      <c r="E452" s="247"/>
      <c r="F452" s="424"/>
      <c r="G452" s="247"/>
      <c r="H452" s="247"/>
      <c r="I452" s="168"/>
    </row>
    <row r="453" spans="2:9" ht="12.75" x14ac:dyDescent="0.2">
      <c r="B453" s="247"/>
      <c r="C453" s="247"/>
      <c r="D453" s="247"/>
      <c r="E453" s="247"/>
      <c r="F453" s="424"/>
      <c r="G453" s="247"/>
      <c r="H453" s="247"/>
      <c r="I453" s="168"/>
    </row>
    <row r="454" spans="2:9" ht="12.75" x14ac:dyDescent="0.2">
      <c r="B454" s="247"/>
      <c r="C454" s="247"/>
      <c r="D454" s="247"/>
      <c r="E454" s="247"/>
      <c r="F454" s="424"/>
      <c r="G454" s="247"/>
      <c r="H454" s="247"/>
      <c r="I454" s="168"/>
    </row>
    <row r="455" spans="2:9" ht="12.75" x14ac:dyDescent="0.2">
      <c r="B455" s="247"/>
      <c r="C455" s="247"/>
      <c r="D455" s="247"/>
      <c r="E455" s="247"/>
      <c r="F455" s="424"/>
      <c r="G455" s="247"/>
      <c r="H455" s="247"/>
      <c r="I455" s="168"/>
    </row>
    <row r="456" spans="2:9" ht="12.75" x14ac:dyDescent="0.2">
      <c r="B456" s="247"/>
      <c r="C456" s="247"/>
      <c r="D456" s="247"/>
      <c r="E456" s="247"/>
      <c r="F456" s="424"/>
      <c r="G456" s="247"/>
      <c r="H456" s="247"/>
      <c r="I456" s="168"/>
    </row>
    <row r="457" spans="2:9" ht="12.75" x14ac:dyDescent="0.2">
      <c r="B457" s="247"/>
      <c r="C457" s="247"/>
      <c r="D457" s="247"/>
      <c r="E457" s="247"/>
      <c r="F457" s="424"/>
      <c r="G457" s="247"/>
      <c r="H457" s="247"/>
      <c r="I457" s="168"/>
    </row>
    <row r="458" spans="2:9" ht="12.75" x14ac:dyDescent="0.2">
      <c r="B458" s="247"/>
      <c r="C458" s="247"/>
      <c r="D458" s="247"/>
      <c r="E458" s="247"/>
      <c r="F458" s="424"/>
      <c r="G458" s="247"/>
      <c r="H458" s="247"/>
      <c r="I458" s="168"/>
    </row>
    <row r="459" spans="2:9" ht="12.75" x14ac:dyDescent="0.2">
      <c r="B459" s="247"/>
      <c r="C459" s="247"/>
      <c r="D459" s="247"/>
      <c r="E459" s="247"/>
      <c r="F459" s="424"/>
      <c r="G459" s="247"/>
      <c r="H459" s="247"/>
      <c r="I459" s="168"/>
    </row>
    <row r="460" spans="2:9" ht="12.75" x14ac:dyDescent="0.2">
      <c r="B460" s="247"/>
      <c r="C460" s="247"/>
      <c r="D460" s="247"/>
      <c r="E460" s="247"/>
      <c r="F460" s="424"/>
      <c r="G460" s="247"/>
      <c r="H460" s="247"/>
      <c r="I460" s="168"/>
    </row>
    <row r="461" spans="2:9" ht="12.75" x14ac:dyDescent="0.2">
      <c r="B461" s="247"/>
      <c r="C461" s="247"/>
      <c r="D461" s="247"/>
      <c r="E461" s="247"/>
      <c r="F461" s="424"/>
      <c r="G461" s="247"/>
      <c r="H461" s="247"/>
      <c r="I461" s="168"/>
    </row>
    <row r="462" spans="2:9" ht="12.75" x14ac:dyDescent="0.2">
      <c r="B462" s="247"/>
      <c r="C462" s="247"/>
      <c r="D462" s="247"/>
      <c r="E462" s="247"/>
      <c r="F462" s="424"/>
      <c r="G462" s="247"/>
      <c r="H462" s="247"/>
      <c r="I462" s="168"/>
    </row>
    <row r="463" spans="2:9" ht="12.75" x14ac:dyDescent="0.2">
      <c r="B463" s="247"/>
      <c r="C463" s="247"/>
      <c r="D463" s="247"/>
      <c r="E463" s="247"/>
      <c r="F463" s="424"/>
      <c r="G463" s="247"/>
      <c r="H463" s="247"/>
      <c r="I463" s="168"/>
    </row>
    <row r="464" spans="2:9" ht="12.75" x14ac:dyDescent="0.2">
      <c r="B464" s="247"/>
      <c r="C464" s="247"/>
      <c r="D464" s="247"/>
      <c r="E464" s="247"/>
      <c r="F464" s="424"/>
      <c r="G464" s="247"/>
      <c r="H464" s="247"/>
      <c r="I464" s="168"/>
    </row>
    <row r="465" spans="2:9" ht="12.75" x14ac:dyDescent="0.2">
      <c r="B465" s="247"/>
      <c r="C465" s="247"/>
      <c r="D465" s="247"/>
      <c r="E465" s="247"/>
      <c r="F465" s="424"/>
      <c r="G465" s="247"/>
      <c r="H465" s="247"/>
      <c r="I465" s="168"/>
    </row>
    <row r="466" spans="2:9" ht="12.75" x14ac:dyDescent="0.2">
      <c r="B466" s="247"/>
      <c r="C466" s="247"/>
      <c r="D466" s="247"/>
      <c r="E466" s="247"/>
      <c r="F466" s="424"/>
      <c r="G466" s="247"/>
      <c r="H466" s="247"/>
      <c r="I466" s="168"/>
    </row>
    <row r="467" spans="2:9" ht="12.75" x14ac:dyDescent="0.2">
      <c r="B467" s="247"/>
      <c r="C467" s="247"/>
      <c r="D467" s="247"/>
      <c r="E467" s="247"/>
      <c r="F467" s="424"/>
      <c r="G467" s="247"/>
      <c r="H467" s="247"/>
      <c r="I467" s="168"/>
    </row>
    <row r="468" spans="2:9" ht="12.75" x14ac:dyDescent="0.2">
      <c r="B468" s="247"/>
      <c r="C468" s="247"/>
      <c r="D468" s="247"/>
      <c r="E468" s="247"/>
      <c r="F468" s="424"/>
      <c r="G468" s="247"/>
      <c r="H468" s="247"/>
      <c r="I468" s="168"/>
    </row>
    <row r="469" spans="2:9" ht="12.75" x14ac:dyDescent="0.2">
      <c r="B469" s="247"/>
      <c r="C469" s="247"/>
      <c r="D469" s="247"/>
      <c r="E469" s="247"/>
      <c r="F469" s="424"/>
      <c r="G469" s="247"/>
      <c r="H469" s="247"/>
      <c r="I469" s="168"/>
    </row>
    <row r="470" spans="2:9" ht="12.75" x14ac:dyDescent="0.2">
      <c r="B470" s="247"/>
      <c r="C470" s="247"/>
      <c r="D470" s="247"/>
      <c r="E470" s="247"/>
      <c r="F470" s="424"/>
      <c r="G470" s="247"/>
      <c r="H470" s="247"/>
      <c r="I470" s="168"/>
    </row>
    <row r="471" spans="2:9" ht="12.75" x14ac:dyDescent="0.2">
      <c r="B471" s="247"/>
      <c r="C471" s="247"/>
      <c r="D471" s="247"/>
      <c r="E471" s="247"/>
      <c r="F471" s="424"/>
      <c r="G471" s="247"/>
      <c r="H471" s="247"/>
      <c r="I471" s="168"/>
    </row>
    <row r="472" spans="2:9" ht="12.75" x14ac:dyDescent="0.2">
      <c r="B472" s="247"/>
      <c r="C472" s="247"/>
      <c r="D472" s="247"/>
      <c r="E472" s="247"/>
      <c r="F472" s="424"/>
      <c r="G472" s="247"/>
      <c r="H472" s="247"/>
      <c r="I472" s="168"/>
    </row>
    <row r="473" spans="2:9" ht="12.75" x14ac:dyDescent="0.2">
      <c r="B473" s="247"/>
      <c r="C473" s="247"/>
      <c r="D473" s="247"/>
      <c r="E473" s="247"/>
      <c r="F473" s="424"/>
      <c r="G473" s="247"/>
      <c r="H473" s="247"/>
      <c r="I473" s="168"/>
    </row>
    <row r="474" spans="2:9" ht="12.75" x14ac:dyDescent="0.2">
      <c r="B474" s="247"/>
      <c r="C474" s="247"/>
      <c r="D474" s="247"/>
      <c r="E474" s="247"/>
      <c r="F474" s="424"/>
      <c r="G474" s="247"/>
      <c r="H474" s="247"/>
      <c r="I474" s="168"/>
    </row>
    <row r="475" spans="2:9" ht="12.75" x14ac:dyDescent="0.2">
      <c r="B475" s="247"/>
      <c r="C475" s="247"/>
      <c r="D475" s="247"/>
      <c r="E475" s="247"/>
      <c r="F475" s="424"/>
      <c r="G475" s="247"/>
      <c r="H475" s="247"/>
      <c r="I475" s="168"/>
    </row>
    <row r="476" spans="2:9" ht="12.75" x14ac:dyDescent="0.2">
      <c r="B476" s="247"/>
      <c r="C476" s="247"/>
      <c r="D476" s="247"/>
      <c r="E476" s="247"/>
      <c r="F476" s="424"/>
      <c r="G476" s="247"/>
      <c r="H476" s="247"/>
      <c r="I476" s="168"/>
    </row>
    <row r="477" spans="2:9" ht="12.75" x14ac:dyDescent="0.2">
      <c r="B477" s="247"/>
      <c r="C477" s="247"/>
      <c r="D477" s="247"/>
      <c r="E477" s="247"/>
      <c r="F477" s="424"/>
      <c r="G477" s="247"/>
      <c r="H477" s="247"/>
      <c r="I477" s="168"/>
    </row>
    <row r="478" spans="2:9" ht="12.75" x14ac:dyDescent="0.2">
      <c r="B478" s="247"/>
      <c r="C478" s="247"/>
      <c r="D478" s="247"/>
      <c r="E478" s="247"/>
      <c r="F478" s="424"/>
      <c r="G478" s="247"/>
      <c r="H478" s="247"/>
      <c r="I478" s="168"/>
    </row>
    <row r="479" spans="2:9" ht="12.75" x14ac:dyDescent="0.2">
      <c r="B479" s="247"/>
      <c r="C479" s="247"/>
      <c r="D479" s="247"/>
      <c r="E479" s="247"/>
      <c r="F479" s="424"/>
      <c r="G479" s="247"/>
      <c r="H479" s="247"/>
      <c r="I479" s="168"/>
    </row>
    <row r="480" spans="2:9" ht="12.75" x14ac:dyDescent="0.2">
      <c r="B480" s="247"/>
      <c r="C480" s="247"/>
      <c r="D480" s="247"/>
      <c r="E480" s="247"/>
      <c r="F480" s="424"/>
      <c r="G480" s="247"/>
      <c r="H480" s="247"/>
      <c r="I480" s="168"/>
    </row>
    <row r="481" spans="2:9" ht="12.75" x14ac:dyDescent="0.2">
      <c r="B481" s="247"/>
      <c r="C481" s="247"/>
      <c r="D481" s="247"/>
      <c r="E481" s="247"/>
      <c r="F481" s="424"/>
      <c r="G481" s="247"/>
      <c r="H481" s="247"/>
      <c r="I481" s="168"/>
    </row>
    <row r="482" spans="2:9" ht="12.75" x14ac:dyDescent="0.2">
      <c r="B482" s="247"/>
      <c r="C482" s="247"/>
      <c r="D482" s="247"/>
      <c r="E482" s="247"/>
      <c r="F482" s="424"/>
      <c r="G482" s="247"/>
      <c r="H482" s="247"/>
      <c r="I482" s="168"/>
    </row>
    <row r="483" spans="2:9" ht="12.75" x14ac:dyDescent="0.2">
      <c r="B483" s="247"/>
      <c r="C483" s="247"/>
      <c r="D483" s="247"/>
      <c r="E483" s="247"/>
      <c r="F483" s="424"/>
      <c r="G483" s="247"/>
      <c r="H483" s="247"/>
      <c r="I483" s="168"/>
    </row>
    <row r="484" spans="2:9" ht="12.75" x14ac:dyDescent="0.2">
      <c r="B484" s="247"/>
      <c r="C484" s="247"/>
      <c r="D484" s="247"/>
      <c r="E484" s="247"/>
      <c r="F484" s="424"/>
      <c r="G484" s="247"/>
      <c r="H484" s="247"/>
      <c r="I484" s="168"/>
    </row>
    <row r="485" spans="2:9" ht="12.75" x14ac:dyDescent="0.2">
      <c r="B485" s="247"/>
      <c r="C485" s="247"/>
      <c r="D485" s="247"/>
      <c r="E485" s="247"/>
      <c r="F485" s="424"/>
      <c r="G485" s="247"/>
      <c r="H485" s="247"/>
      <c r="I485" s="168"/>
    </row>
    <row r="486" spans="2:9" ht="12.75" x14ac:dyDescent="0.2">
      <c r="B486" s="247"/>
      <c r="C486" s="247"/>
      <c r="D486" s="247"/>
      <c r="E486" s="247"/>
      <c r="F486" s="424"/>
      <c r="G486" s="247"/>
      <c r="H486" s="247"/>
      <c r="I486" s="168"/>
    </row>
    <row r="487" spans="2:9" ht="12.75" x14ac:dyDescent="0.2">
      <c r="B487" s="247"/>
      <c r="C487" s="247"/>
      <c r="D487" s="247"/>
      <c r="E487" s="247"/>
      <c r="F487" s="424"/>
      <c r="G487" s="247"/>
      <c r="H487" s="247"/>
      <c r="I487" s="168"/>
    </row>
    <row r="488" spans="2:9" ht="12.75" x14ac:dyDescent="0.2">
      <c r="B488" s="247"/>
      <c r="C488" s="247"/>
      <c r="D488" s="247"/>
      <c r="E488" s="247"/>
      <c r="F488" s="424"/>
      <c r="G488" s="247"/>
      <c r="H488" s="247"/>
      <c r="I488" s="168"/>
    </row>
    <row r="489" spans="2:9" ht="12.75" x14ac:dyDescent="0.2">
      <c r="B489" s="247"/>
      <c r="C489" s="247"/>
      <c r="D489" s="247"/>
      <c r="E489" s="247"/>
      <c r="F489" s="424"/>
      <c r="G489" s="247"/>
      <c r="H489" s="247"/>
      <c r="I489" s="168"/>
    </row>
    <row r="490" spans="2:9" ht="12.75" x14ac:dyDescent="0.2">
      <c r="B490" s="247"/>
      <c r="C490" s="247"/>
      <c r="D490" s="247"/>
      <c r="E490" s="247"/>
      <c r="F490" s="424"/>
      <c r="G490" s="247"/>
      <c r="H490" s="247"/>
      <c r="I490" s="168"/>
    </row>
    <row r="491" spans="2:9" ht="12.75" x14ac:dyDescent="0.2">
      <c r="B491" s="247"/>
      <c r="C491" s="247"/>
      <c r="D491" s="247"/>
      <c r="E491" s="247"/>
      <c r="F491" s="424"/>
      <c r="G491" s="247"/>
      <c r="H491" s="247"/>
      <c r="I491" s="168"/>
    </row>
    <row r="492" spans="2:9" ht="12.75" x14ac:dyDescent="0.2">
      <c r="B492" s="247"/>
      <c r="C492" s="247"/>
      <c r="D492" s="247"/>
      <c r="E492" s="247"/>
      <c r="F492" s="424"/>
      <c r="G492" s="247"/>
      <c r="H492" s="247"/>
      <c r="I492" s="168"/>
    </row>
    <row r="493" spans="2:9" ht="12.75" x14ac:dyDescent="0.2">
      <c r="B493" s="247"/>
      <c r="C493" s="247"/>
      <c r="D493" s="247"/>
      <c r="E493" s="247"/>
      <c r="F493" s="424"/>
      <c r="G493" s="247"/>
      <c r="H493" s="247"/>
      <c r="I493" s="168"/>
    </row>
    <row r="494" spans="2:9" ht="12.75" x14ac:dyDescent="0.2">
      <c r="B494" s="247"/>
      <c r="C494" s="247"/>
      <c r="D494" s="247"/>
      <c r="E494" s="247"/>
      <c r="F494" s="424"/>
      <c r="G494" s="247"/>
      <c r="H494" s="247"/>
      <c r="I494" s="168"/>
    </row>
    <row r="495" spans="2:9" ht="12.75" x14ac:dyDescent="0.2">
      <c r="B495" s="247"/>
      <c r="C495" s="247"/>
      <c r="D495" s="247"/>
      <c r="E495" s="247"/>
      <c r="F495" s="424"/>
      <c r="G495" s="247"/>
      <c r="H495" s="247"/>
      <c r="I495" s="168"/>
    </row>
    <row r="496" spans="2:9" ht="12.75" x14ac:dyDescent="0.2">
      <c r="B496" s="247"/>
      <c r="C496" s="247"/>
      <c r="D496" s="247"/>
      <c r="E496" s="247"/>
      <c r="F496" s="424"/>
      <c r="G496" s="247"/>
      <c r="H496" s="247"/>
      <c r="I496" s="168"/>
    </row>
    <row r="497" spans="2:9" ht="12.75" x14ac:dyDescent="0.2">
      <c r="B497" s="247"/>
      <c r="C497" s="247"/>
      <c r="D497" s="247"/>
      <c r="E497" s="247"/>
      <c r="F497" s="424"/>
      <c r="G497" s="247"/>
      <c r="H497" s="247"/>
      <c r="I497" s="168"/>
    </row>
    <row r="498" spans="2:9" ht="12.75" x14ac:dyDescent="0.2">
      <c r="B498" s="247"/>
      <c r="C498" s="247"/>
      <c r="D498" s="247"/>
      <c r="E498" s="247"/>
      <c r="F498" s="424"/>
      <c r="G498" s="247"/>
      <c r="H498" s="247"/>
      <c r="I498" s="168"/>
    </row>
    <row r="499" spans="2:9" ht="12.75" x14ac:dyDescent="0.2">
      <c r="B499" s="247"/>
      <c r="C499" s="247"/>
      <c r="D499" s="247"/>
      <c r="E499" s="247"/>
      <c r="F499" s="424"/>
      <c r="G499" s="247"/>
      <c r="H499" s="247"/>
      <c r="I499" s="168"/>
    </row>
    <row r="500" spans="2:9" ht="12.75" x14ac:dyDescent="0.2">
      <c r="B500" s="247"/>
      <c r="C500" s="247"/>
      <c r="D500" s="247"/>
      <c r="E500" s="247"/>
      <c r="F500" s="424"/>
      <c r="G500" s="247"/>
      <c r="H500" s="247"/>
      <c r="I500" s="168"/>
    </row>
    <row r="501" spans="2:9" ht="12.75" x14ac:dyDescent="0.2">
      <c r="B501" s="247"/>
      <c r="C501" s="247"/>
      <c r="D501" s="247"/>
      <c r="E501" s="247"/>
      <c r="F501" s="424"/>
      <c r="G501" s="247"/>
      <c r="H501" s="247"/>
      <c r="I501" s="168"/>
    </row>
    <row r="502" spans="2:9" ht="12.75" x14ac:dyDescent="0.2">
      <c r="B502" s="247"/>
      <c r="C502" s="247"/>
      <c r="D502" s="247"/>
      <c r="E502" s="247"/>
      <c r="F502" s="424"/>
      <c r="G502" s="247"/>
      <c r="H502" s="247"/>
      <c r="I502" s="168"/>
    </row>
    <row r="503" spans="2:9" ht="12.75" x14ac:dyDescent="0.2">
      <c r="B503" s="247"/>
      <c r="C503" s="247"/>
      <c r="D503" s="247"/>
      <c r="E503" s="247"/>
      <c r="F503" s="424"/>
      <c r="G503" s="247"/>
      <c r="H503" s="247"/>
      <c r="I503" s="168"/>
    </row>
    <row r="504" spans="2:9" ht="12.75" x14ac:dyDescent="0.2">
      <c r="B504" s="247"/>
      <c r="C504" s="247"/>
      <c r="D504" s="247"/>
      <c r="E504" s="247"/>
      <c r="F504" s="424"/>
      <c r="G504" s="247"/>
      <c r="H504" s="247"/>
      <c r="I504" s="168"/>
    </row>
    <row r="505" spans="2:9" ht="12.75" x14ac:dyDescent="0.2">
      <c r="B505" s="247"/>
      <c r="C505" s="247"/>
      <c r="D505" s="247"/>
      <c r="E505" s="247"/>
      <c r="F505" s="424"/>
      <c r="G505" s="247"/>
      <c r="H505" s="247"/>
      <c r="I505" s="168"/>
    </row>
    <row r="506" spans="2:9" ht="12.75" x14ac:dyDescent="0.2">
      <c r="B506" s="247"/>
      <c r="C506" s="247"/>
      <c r="D506" s="247"/>
      <c r="E506" s="247"/>
      <c r="F506" s="424"/>
      <c r="G506" s="247"/>
      <c r="H506" s="247"/>
      <c r="I506" s="168"/>
    </row>
    <row r="507" spans="2:9" ht="12.75" x14ac:dyDescent="0.2">
      <c r="B507" s="247"/>
      <c r="C507" s="247"/>
      <c r="D507" s="247"/>
      <c r="E507" s="247"/>
      <c r="F507" s="424"/>
      <c r="G507" s="247"/>
      <c r="H507" s="247"/>
      <c r="I507" s="168"/>
    </row>
    <row r="508" spans="2:9" ht="12.75" x14ac:dyDescent="0.2">
      <c r="B508" s="247"/>
      <c r="C508" s="247"/>
      <c r="D508" s="247"/>
      <c r="E508" s="247"/>
      <c r="F508" s="424"/>
      <c r="G508" s="247"/>
      <c r="H508" s="247"/>
      <c r="I508" s="168"/>
    </row>
    <row r="509" spans="2:9" ht="12.75" x14ac:dyDescent="0.2">
      <c r="B509" s="247"/>
      <c r="C509" s="247"/>
      <c r="D509" s="247"/>
      <c r="E509" s="247"/>
      <c r="F509" s="424"/>
      <c r="G509" s="247"/>
      <c r="H509" s="247"/>
      <c r="I509" s="168"/>
    </row>
    <row r="510" spans="2:9" ht="12.75" x14ac:dyDescent="0.2">
      <c r="B510" s="247"/>
      <c r="C510" s="247"/>
      <c r="D510" s="247"/>
      <c r="E510" s="247"/>
      <c r="F510" s="424"/>
      <c r="G510" s="247"/>
      <c r="H510" s="247"/>
      <c r="I510" s="168"/>
    </row>
    <row r="511" spans="2:9" ht="12.75" x14ac:dyDescent="0.2">
      <c r="B511" s="247"/>
      <c r="C511" s="247"/>
      <c r="D511" s="247"/>
      <c r="E511" s="247"/>
      <c r="F511" s="424"/>
      <c r="G511" s="247"/>
      <c r="H511" s="247"/>
      <c r="I511" s="168"/>
    </row>
    <row r="512" spans="2:9" ht="12.75" x14ac:dyDescent="0.2">
      <c r="B512" s="247"/>
      <c r="C512" s="247"/>
      <c r="D512" s="247"/>
      <c r="E512" s="247"/>
      <c r="F512" s="424"/>
      <c r="G512" s="247"/>
      <c r="H512" s="247"/>
      <c r="I512" s="168"/>
    </row>
    <row r="513" spans="2:9" ht="12.75" x14ac:dyDescent="0.2">
      <c r="B513" s="247"/>
      <c r="C513" s="247"/>
      <c r="D513" s="247"/>
      <c r="E513" s="247"/>
      <c r="F513" s="424"/>
      <c r="G513" s="247"/>
      <c r="H513" s="247"/>
      <c r="I513" s="168"/>
    </row>
    <row r="514" spans="2:9" ht="12.75" x14ac:dyDescent="0.2">
      <c r="B514" s="247"/>
      <c r="C514" s="247"/>
      <c r="D514" s="247"/>
      <c r="E514" s="247"/>
      <c r="F514" s="424"/>
      <c r="G514" s="247"/>
      <c r="H514" s="247"/>
      <c r="I514" s="168"/>
    </row>
    <row r="515" spans="2:9" ht="12.75" x14ac:dyDescent="0.2">
      <c r="B515" s="247"/>
      <c r="C515" s="247"/>
      <c r="D515" s="247"/>
      <c r="E515" s="247"/>
      <c r="F515" s="424"/>
      <c r="G515" s="247"/>
      <c r="H515" s="247"/>
      <c r="I515" s="168"/>
    </row>
    <row r="516" spans="2:9" ht="12.75" x14ac:dyDescent="0.2">
      <c r="B516" s="247"/>
      <c r="C516" s="247"/>
      <c r="D516" s="247"/>
      <c r="E516" s="247"/>
      <c r="F516" s="424"/>
      <c r="G516" s="247"/>
      <c r="H516" s="247"/>
      <c r="I516" s="168"/>
    </row>
    <row r="517" spans="2:9" ht="12.75" x14ac:dyDescent="0.2">
      <c r="B517" s="247"/>
      <c r="C517" s="247"/>
      <c r="D517" s="247"/>
      <c r="E517" s="247"/>
      <c r="F517" s="424"/>
      <c r="G517" s="247"/>
      <c r="H517" s="247"/>
      <c r="I517" s="168"/>
    </row>
    <row r="518" spans="2:9" ht="12.75" x14ac:dyDescent="0.2">
      <c r="B518" s="247"/>
      <c r="C518" s="247"/>
      <c r="D518" s="247"/>
      <c r="E518" s="247"/>
      <c r="F518" s="424"/>
      <c r="G518" s="247"/>
      <c r="H518" s="247"/>
      <c r="I518" s="168"/>
    </row>
    <row r="519" spans="2:9" ht="12.75" x14ac:dyDescent="0.2">
      <c r="B519" s="247"/>
      <c r="C519" s="247"/>
      <c r="D519" s="247"/>
      <c r="E519" s="247"/>
      <c r="F519" s="424"/>
      <c r="G519" s="247"/>
      <c r="H519" s="247"/>
      <c r="I519" s="168"/>
    </row>
    <row r="520" spans="2:9" ht="12.75" x14ac:dyDescent="0.2">
      <c r="B520" s="247"/>
      <c r="C520" s="247"/>
      <c r="D520" s="247"/>
      <c r="E520" s="247"/>
      <c r="F520" s="424"/>
      <c r="G520" s="247"/>
      <c r="H520" s="247"/>
      <c r="I520" s="168"/>
    </row>
    <row r="521" spans="2:9" ht="12.75" x14ac:dyDescent="0.2">
      <c r="B521" s="247"/>
      <c r="C521" s="247"/>
      <c r="D521" s="247"/>
      <c r="E521" s="247"/>
      <c r="F521" s="424"/>
      <c r="G521" s="247"/>
      <c r="H521" s="247"/>
      <c r="I521" s="168"/>
    </row>
    <row r="522" spans="2:9" ht="12.75" x14ac:dyDescent="0.2">
      <c r="B522" s="247"/>
      <c r="C522" s="247"/>
      <c r="D522" s="247"/>
      <c r="E522" s="247"/>
      <c r="F522" s="424"/>
      <c r="G522" s="247"/>
      <c r="H522" s="247"/>
      <c r="I522" s="168"/>
    </row>
    <row r="523" spans="2:9" ht="12.75" x14ac:dyDescent="0.2">
      <c r="B523" s="247"/>
      <c r="C523" s="247"/>
      <c r="D523" s="247"/>
      <c r="E523" s="247"/>
      <c r="F523" s="424"/>
      <c r="G523" s="247"/>
      <c r="H523" s="247"/>
      <c r="I523" s="168"/>
    </row>
    <row r="524" spans="2:9" ht="12.75" x14ac:dyDescent="0.2">
      <c r="B524" s="247"/>
      <c r="C524" s="247"/>
      <c r="D524" s="247"/>
      <c r="E524" s="247"/>
      <c r="F524" s="424"/>
      <c r="G524" s="247"/>
      <c r="H524" s="247"/>
      <c r="I524" s="168"/>
    </row>
    <row r="525" spans="2:9" ht="12.75" x14ac:dyDescent="0.2">
      <c r="B525" s="247"/>
      <c r="C525" s="247"/>
      <c r="D525" s="247"/>
      <c r="E525" s="247"/>
      <c r="F525" s="424"/>
      <c r="G525" s="247"/>
      <c r="H525" s="247"/>
      <c r="I525" s="168"/>
    </row>
    <row r="526" spans="2:9" ht="12.75" x14ac:dyDescent="0.2">
      <c r="B526" s="247"/>
      <c r="C526" s="247"/>
      <c r="D526" s="247"/>
      <c r="E526" s="247"/>
      <c r="F526" s="424"/>
      <c r="G526" s="247"/>
      <c r="H526" s="247"/>
      <c r="I526" s="168"/>
    </row>
    <row r="527" spans="2:9" ht="12.75" x14ac:dyDescent="0.2">
      <c r="B527" s="247"/>
      <c r="C527" s="247"/>
      <c r="D527" s="247"/>
      <c r="E527" s="247"/>
      <c r="F527" s="424"/>
      <c r="G527" s="247"/>
      <c r="H527" s="247"/>
      <c r="I527" s="168"/>
    </row>
    <row r="528" spans="2:9" ht="12.75" x14ac:dyDescent="0.2">
      <c r="B528" s="247"/>
      <c r="C528" s="247"/>
      <c r="D528" s="247"/>
      <c r="E528" s="247"/>
      <c r="F528" s="424"/>
      <c r="G528" s="247"/>
      <c r="H528" s="247"/>
      <c r="I528" s="168"/>
    </row>
    <row r="529" spans="2:9" ht="12.75" x14ac:dyDescent="0.2">
      <c r="B529" s="247"/>
      <c r="C529" s="247"/>
      <c r="D529" s="247"/>
      <c r="E529" s="247"/>
      <c r="F529" s="424"/>
      <c r="G529" s="247"/>
      <c r="H529" s="247"/>
      <c r="I529" s="168"/>
    </row>
    <row r="530" spans="2:9" ht="12.75" x14ac:dyDescent="0.2">
      <c r="B530" s="247"/>
      <c r="C530" s="247"/>
      <c r="D530" s="247"/>
      <c r="E530" s="247"/>
      <c r="F530" s="424"/>
      <c r="G530" s="247"/>
      <c r="H530" s="247"/>
      <c r="I530" s="168"/>
    </row>
    <row r="531" spans="2:9" ht="12.75" x14ac:dyDescent="0.2">
      <c r="B531" s="247"/>
      <c r="C531" s="247"/>
      <c r="D531" s="247"/>
      <c r="E531" s="247"/>
      <c r="F531" s="424"/>
      <c r="G531" s="247"/>
      <c r="H531" s="247"/>
      <c r="I531" s="168"/>
    </row>
    <row r="532" spans="2:9" ht="12.75" x14ac:dyDescent="0.2">
      <c r="B532" s="247"/>
      <c r="C532" s="247"/>
      <c r="D532" s="247"/>
      <c r="E532" s="247"/>
      <c r="F532" s="424"/>
      <c r="G532" s="247"/>
      <c r="H532" s="247"/>
      <c r="I532" s="168"/>
    </row>
    <row r="533" spans="2:9" ht="12.75" x14ac:dyDescent="0.2">
      <c r="B533" s="247"/>
      <c r="C533" s="247"/>
      <c r="D533" s="247"/>
      <c r="E533" s="247"/>
      <c r="F533" s="424"/>
      <c r="G533" s="247"/>
      <c r="H533" s="247"/>
      <c r="I533" s="168"/>
    </row>
    <row r="534" spans="2:9" ht="12.75" x14ac:dyDescent="0.2">
      <c r="B534" s="247"/>
      <c r="C534" s="247"/>
      <c r="D534" s="247"/>
      <c r="E534" s="247"/>
      <c r="F534" s="424"/>
      <c r="G534" s="247"/>
      <c r="H534" s="247"/>
      <c r="I534" s="168"/>
    </row>
    <row r="535" spans="2:9" ht="12.75" x14ac:dyDescent="0.2">
      <c r="B535" s="247"/>
      <c r="C535" s="247"/>
      <c r="D535" s="247"/>
      <c r="E535" s="247"/>
      <c r="F535" s="424"/>
      <c r="G535" s="247"/>
      <c r="H535" s="247"/>
      <c r="I535" s="168"/>
    </row>
    <row r="536" spans="2:9" ht="12.75" x14ac:dyDescent="0.2">
      <c r="B536" s="247"/>
      <c r="C536" s="247"/>
      <c r="D536" s="247"/>
      <c r="E536" s="247"/>
      <c r="F536" s="424"/>
      <c r="G536" s="247"/>
      <c r="H536" s="247"/>
      <c r="I536" s="168"/>
    </row>
    <row r="537" spans="2:9" ht="12.75" x14ac:dyDescent="0.2">
      <c r="B537" s="247"/>
      <c r="C537" s="247"/>
      <c r="D537" s="247"/>
      <c r="E537" s="247"/>
      <c r="F537" s="424"/>
      <c r="G537" s="247"/>
      <c r="H537" s="247"/>
      <c r="I537" s="168"/>
    </row>
    <row r="538" spans="2:9" ht="12.75" x14ac:dyDescent="0.2">
      <c r="B538" s="247"/>
      <c r="C538" s="247"/>
      <c r="D538" s="247"/>
      <c r="E538" s="247"/>
      <c r="F538" s="424"/>
      <c r="G538" s="247"/>
      <c r="H538" s="247"/>
      <c r="I538" s="168"/>
    </row>
    <row r="539" spans="2:9" ht="12.75" x14ac:dyDescent="0.2">
      <c r="B539" s="247"/>
      <c r="C539" s="247"/>
      <c r="D539" s="247"/>
      <c r="E539" s="247"/>
      <c r="F539" s="424"/>
      <c r="G539" s="247"/>
      <c r="H539" s="247"/>
      <c r="I539" s="168"/>
    </row>
    <row r="540" spans="2:9" ht="12.75" x14ac:dyDescent="0.2">
      <c r="B540" s="247"/>
      <c r="C540" s="247"/>
      <c r="D540" s="247"/>
      <c r="E540" s="247"/>
      <c r="F540" s="424"/>
      <c r="G540" s="247"/>
      <c r="H540" s="247"/>
      <c r="I540" s="168"/>
    </row>
    <row r="541" spans="2:9" ht="12.75" x14ac:dyDescent="0.2">
      <c r="B541" s="247"/>
      <c r="C541" s="247"/>
      <c r="D541" s="247"/>
      <c r="E541" s="247"/>
      <c r="F541" s="424"/>
      <c r="G541" s="247"/>
      <c r="H541" s="247"/>
      <c r="I541" s="168"/>
    </row>
    <row r="542" spans="2:9" ht="12.75" x14ac:dyDescent="0.2">
      <c r="B542" s="247"/>
      <c r="C542" s="247"/>
      <c r="D542" s="247"/>
      <c r="E542" s="247"/>
      <c r="F542" s="424"/>
      <c r="G542" s="247"/>
      <c r="H542" s="247"/>
      <c r="I542" s="168"/>
    </row>
    <row r="543" spans="2:9" ht="12.75" x14ac:dyDescent="0.2">
      <c r="B543" s="247"/>
      <c r="C543" s="247"/>
      <c r="D543" s="247"/>
      <c r="E543" s="247"/>
      <c r="F543" s="424"/>
      <c r="G543" s="247"/>
      <c r="H543" s="247"/>
      <c r="I543" s="168"/>
    </row>
    <row r="544" spans="2:9" ht="12.75" x14ac:dyDescent="0.2">
      <c r="B544" s="247"/>
      <c r="C544" s="247"/>
      <c r="D544" s="247"/>
      <c r="E544" s="247"/>
      <c r="F544" s="424"/>
      <c r="G544" s="247"/>
      <c r="H544" s="247"/>
      <c r="I544" s="168"/>
    </row>
    <row r="545" spans="2:9" ht="12.75" x14ac:dyDescent="0.2">
      <c r="B545" s="247"/>
      <c r="C545" s="247"/>
      <c r="D545" s="247"/>
      <c r="E545" s="247"/>
      <c r="F545" s="424"/>
      <c r="G545" s="247"/>
      <c r="H545" s="247"/>
      <c r="I545" s="168"/>
    </row>
    <row r="546" spans="2:9" ht="12.75" x14ac:dyDescent="0.2">
      <c r="B546" s="247"/>
      <c r="C546" s="247"/>
      <c r="D546" s="247"/>
      <c r="E546" s="247"/>
      <c r="F546" s="424"/>
      <c r="G546" s="247"/>
      <c r="H546" s="247"/>
      <c r="I546" s="168"/>
    </row>
    <row r="547" spans="2:9" ht="12.75" x14ac:dyDescent="0.2">
      <c r="B547" s="247"/>
      <c r="C547" s="247"/>
      <c r="D547" s="247"/>
      <c r="E547" s="247"/>
      <c r="F547" s="424"/>
      <c r="G547" s="247"/>
      <c r="H547" s="247"/>
      <c r="I547" s="168"/>
    </row>
    <row r="548" spans="2:9" ht="12.75" x14ac:dyDescent="0.2">
      <c r="B548" s="247"/>
      <c r="C548" s="247"/>
      <c r="D548" s="247"/>
      <c r="E548" s="247"/>
      <c r="F548" s="424"/>
      <c r="G548" s="247"/>
      <c r="H548" s="247"/>
      <c r="I548" s="168"/>
    </row>
    <row r="549" spans="2:9" ht="12.75" x14ac:dyDescent="0.2">
      <c r="B549" s="247"/>
      <c r="C549" s="247"/>
      <c r="D549" s="247"/>
      <c r="E549" s="247"/>
      <c r="F549" s="424"/>
      <c r="G549" s="247"/>
      <c r="H549" s="247"/>
      <c r="I549" s="168"/>
    </row>
    <row r="550" spans="2:9" ht="12.75" x14ac:dyDescent="0.2">
      <c r="B550" s="247"/>
      <c r="C550" s="247"/>
      <c r="D550" s="247"/>
      <c r="E550" s="247"/>
      <c r="F550" s="424"/>
      <c r="G550" s="247"/>
      <c r="H550" s="247"/>
      <c r="I550" s="168"/>
    </row>
    <row r="551" spans="2:9" ht="12.75" x14ac:dyDescent="0.2">
      <c r="B551" s="247"/>
      <c r="C551" s="247"/>
      <c r="D551" s="247"/>
      <c r="E551" s="247"/>
      <c r="F551" s="424"/>
      <c r="G551" s="247"/>
      <c r="H551" s="247"/>
      <c r="I551" s="168"/>
    </row>
    <row r="552" spans="2:9" ht="12.75" x14ac:dyDescent="0.2">
      <c r="B552" s="247"/>
      <c r="C552" s="247"/>
      <c r="D552" s="247"/>
      <c r="E552" s="247"/>
      <c r="F552" s="424"/>
      <c r="G552" s="247"/>
      <c r="H552" s="247"/>
      <c r="I552" s="168"/>
    </row>
    <row r="553" spans="2:9" ht="12.75" x14ac:dyDescent="0.2">
      <c r="B553" s="247"/>
      <c r="C553" s="247"/>
      <c r="D553" s="247"/>
      <c r="E553" s="247"/>
      <c r="F553" s="424"/>
      <c r="G553" s="247"/>
      <c r="H553" s="247"/>
      <c r="I553" s="168"/>
    </row>
    <row r="554" spans="2:9" ht="12.75" x14ac:dyDescent="0.2">
      <c r="B554" s="247"/>
      <c r="C554" s="247"/>
      <c r="D554" s="247"/>
      <c r="E554" s="247"/>
      <c r="F554" s="424"/>
      <c r="G554" s="247"/>
      <c r="H554" s="247"/>
      <c r="I554" s="168"/>
    </row>
    <row r="555" spans="2:9" ht="12.75" x14ac:dyDescent="0.2">
      <c r="B555" s="247"/>
      <c r="C555" s="247"/>
      <c r="D555" s="247"/>
      <c r="E555" s="247"/>
      <c r="F555" s="424"/>
      <c r="G555" s="247"/>
      <c r="H555" s="247"/>
      <c r="I555" s="168"/>
    </row>
    <row r="556" spans="2:9" ht="12.75" x14ac:dyDescent="0.2">
      <c r="B556" s="247"/>
      <c r="C556" s="247"/>
      <c r="D556" s="247"/>
      <c r="E556" s="247"/>
      <c r="F556" s="424"/>
      <c r="G556" s="247"/>
      <c r="H556" s="247"/>
      <c r="I556" s="168"/>
    </row>
    <row r="557" spans="2:9" ht="12.75" x14ac:dyDescent="0.2">
      <c r="B557" s="247"/>
      <c r="C557" s="247"/>
      <c r="D557" s="247"/>
      <c r="E557" s="247"/>
      <c r="F557" s="424"/>
      <c r="G557" s="247"/>
      <c r="H557" s="247"/>
      <c r="I557" s="168"/>
    </row>
    <row r="558" spans="2:9" ht="12.75" x14ac:dyDescent="0.2">
      <c r="B558" s="247"/>
      <c r="C558" s="247"/>
      <c r="D558" s="247"/>
      <c r="E558" s="247"/>
      <c r="F558" s="424"/>
      <c r="G558" s="247"/>
      <c r="H558" s="247"/>
      <c r="I558" s="168"/>
    </row>
    <row r="559" spans="2:9" ht="12.75" x14ac:dyDescent="0.2">
      <c r="B559" s="247"/>
      <c r="C559" s="247"/>
      <c r="D559" s="247"/>
      <c r="E559" s="247"/>
      <c r="F559" s="424"/>
      <c r="G559" s="247"/>
      <c r="H559" s="247"/>
      <c r="I559" s="168"/>
    </row>
    <row r="560" spans="2:9" ht="12.75" x14ac:dyDescent="0.2">
      <c r="B560" s="247"/>
      <c r="C560" s="247"/>
      <c r="D560" s="247"/>
      <c r="E560" s="247"/>
      <c r="F560" s="424"/>
      <c r="G560" s="247"/>
      <c r="H560" s="247"/>
      <c r="I560" s="168"/>
    </row>
    <row r="561" spans="2:9" ht="12.75" x14ac:dyDescent="0.2">
      <c r="B561" s="247"/>
      <c r="C561" s="247"/>
      <c r="D561" s="247"/>
      <c r="E561" s="247"/>
      <c r="F561" s="424"/>
      <c r="G561" s="247"/>
      <c r="H561" s="247"/>
      <c r="I561" s="168"/>
    </row>
    <row r="562" spans="2:9" ht="12.75" x14ac:dyDescent="0.2">
      <c r="B562" s="247"/>
      <c r="C562" s="247"/>
      <c r="D562" s="247"/>
      <c r="E562" s="247"/>
      <c r="F562" s="424"/>
      <c r="G562" s="247"/>
      <c r="H562" s="247"/>
      <c r="I562" s="168"/>
    </row>
    <row r="563" spans="2:9" ht="12.75" x14ac:dyDescent="0.2">
      <c r="B563" s="247"/>
      <c r="C563" s="247"/>
      <c r="D563" s="247"/>
      <c r="E563" s="247"/>
      <c r="F563" s="424"/>
      <c r="G563" s="247"/>
      <c r="H563" s="247"/>
      <c r="I563" s="168"/>
    </row>
    <row r="564" spans="2:9" ht="12.75" x14ac:dyDescent="0.2">
      <c r="B564" s="247"/>
      <c r="C564" s="247"/>
      <c r="D564" s="247"/>
      <c r="E564" s="247"/>
      <c r="F564" s="424"/>
      <c r="G564" s="247"/>
      <c r="H564" s="247"/>
      <c r="I564" s="168"/>
    </row>
    <row r="565" spans="2:9" ht="12.75" x14ac:dyDescent="0.2">
      <c r="B565" s="247"/>
      <c r="C565" s="247"/>
      <c r="D565" s="247"/>
      <c r="E565" s="247"/>
      <c r="F565" s="424"/>
      <c r="G565" s="247"/>
      <c r="H565" s="247"/>
      <c r="I565" s="168"/>
    </row>
    <row r="566" spans="2:9" ht="12.75" x14ac:dyDescent="0.2">
      <c r="B566" s="247"/>
      <c r="C566" s="247"/>
      <c r="D566" s="247"/>
      <c r="E566" s="247"/>
      <c r="F566" s="424"/>
      <c r="G566" s="247"/>
      <c r="H566" s="247"/>
      <c r="I566" s="168"/>
    </row>
    <row r="567" spans="2:9" ht="12.75" x14ac:dyDescent="0.2">
      <c r="B567" s="247"/>
      <c r="C567" s="247"/>
      <c r="D567" s="247"/>
      <c r="E567" s="247"/>
      <c r="F567" s="424"/>
      <c r="G567" s="247"/>
      <c r="H567" s="247"/>
      <c r="I567" s="168"/>
    </row>
    <row r="568" spans="2:9" ht="12.75" x14ac:dyDescent="0.2">
      <c r="B568" s="247"/>
      <c r="C568" s="247"/>
      <c r="D568" s="247"/>
      <c r="E568" s="247"/>
      <c r="F568" s="424"/>
      <c r="G568" s="247"/>
      <c r="H568" s="247"/>
      <c r="I568" s="168"/>
    </row>
    <row r="569" spans="2:9" ht="12.75" x14ac:dyDescent="0.2">
      <c r="B569" s="247"/>
      <c r="C569" s="247"/>
      <c r="D569" s="247"/>
      <c r="E569" s="247"/>
      <c r="F569" s="424"/>
      <c r="G569" s="247"/>
      <c r="H569" s="247"/>
      <c r="I569" s="168"/>
    </row>
    <row r="570" spans="2:9" ht="12.75" x14ac:dyDescent="0.2">
      <c r="B570" s="247"/>
      <c r="C570" s="247"/>
      <c r="D570" s="247"/>
      <c r="E570" s="247"/>
      <c r="F570" s="424"/>
      <c r="G570" s="247"/>
      <c r="H570" s="247"/>
      <c r="I570" s="168"/>
    </row>
    <row r="571" spans="2:9" ht="12.75" x14ac:dyDescent="0.2">
      <c r="B571" s="247"/>
      <c r="C571" s="247"/>
      <c r="D571" s="247"/>
      <c r="E571" s="247"/>
      <c r="F571" s="424"/>
      <c r="G571" s="247"/>
      <c r="H571" s="247"/>
      <c r="I571" s="168"/>
    </row>
    <row r="572" spans="2:9" ht="12.75" x14ac:dyDescent="0.2">
      <c r="B572" s="247"/>
      <c r="C572" s="247"/>
      <c r="D572" s="247"/>
      <c r="E572" s="247"/>
      <c r="F572" s="424"/>
      <c r="G572" s="247"/>
      <c r="H572" s="247"/>
      <c r="I572" s="168"/>
    </row>
    <row r="573" spans="2:9" ht="12.75" x14ac:dyDescent="0.2">
      <c r="B573" s="247"/>
      <c r="C573" s="247"/>
      <c r="D573" s="247"/>
      <c r="E573" s="247"/>
      <c r="F573" s="424"/>
      <c r="G573" s="247"/>
      <c r="H573" s="247"/>
      <c r="I573" s="168"/>
    </row>
    <row r="574" spans="2:9" ht="12.75" x14ac:dyDescent="0.2">
      <c r="B574" s="247"/>
      <c r="C574" s="247"/>
      <c r="D574" s="247"/>
      <c r="E574" s="247"/>
      <c r="F574" s="424"/>
      <c r="G574" s="247"/>
      <c r="H574" s="247"/>
      <c r="I574" s="168"/>
    </row>
    <row r="575" spans="2:9" ht="12.75" x14ac:dyDescent="0.2">
      <c r="B575" s="247"/>
      <c r="C575" s="247"/>
      <c r="D575" s="247"/>
      <c r="E575" s="247"/>
      <c r="F575" s="424"/>
      <c r="G575" s="247"/>
      <c r="H575" s="247"/>
      <c r="I575" s="168"/>
    </row>
    <row r="576" spans="2:9" ht="12.75" x14ac:dyDescent="0.2">
      <c r="B576" s="247"/>
      <c r="C576" s="247"/>
      <c r="D576" s="247"/>
      <c r="E576" s="247"/>
      <c r="F576" s="424"/>
      <c r="G576" s="247"/>
      <c r="H576" s="247"/>
      <c r="I576" s="168"/>
    </row>
    <row r="577" spans="2:9" ht="12.75" x14ac:dyDescent="0.2">
      <c r="B577" s="247"/>
      <c r="C577" s="247"/>
      <c r="D577" s="247"/>
      <c r="E577" s="247"/>
      <c r="F577" s="424"/>
      <c r="G577" s="247"/>
      <c r="H577" s="247"/>
      <c r="I577" s="168"/>
    </row>
    <row r="578" spans="2:9" ht="12.75" x14ac:dyDescent="0.2">
      <c r="B578" s="247"/>
      <c r="C578" s="247"/>
      <c r="D578" s="247"/>
      <c r="E578" s="247"/>
      <c r="F578" s="424"/>
      <c r="G578" s="247"/>
      <c r="H578" s="247"/>
      <c r="I578" s="168"/>
    </row>
    <row r="579" spans="2:9" ht="12.75" x14ac:dyDescent="0.2">
      <c r="B579" s="247"/>
      <c r="C579" s="247"/>
      <c r="D579" s="247"/>
      <c r="E579" s="247"/>
      <c r="F579" s="424"/>
      <c r="G579" s="247"/>
      <c r="H579" s="247"/>
      <c r="I579" s="168"/>
    </row>
    <row r="580" spans="2:9" ht="12.75" x14ac:dyDescent="0.2">
      <c r="B580" s="247"/>
      <c r="C580" s="247"/>
      <c r="D580" s="247"/>
      <c r="E580" s="247"/>
      <c r="F580" s="424"/>
      <c r="G580" s="247"/>
      <c r="H580" s="247"/>
      <c r="I580" s="168"/>
    </row>
    <row r="581" spans="2:9" ht="12.75" x14ac:dyDescent="0.2">
      <c r="B581" s="247"/>
      <c r="C581" s="247"/>
      <c r="D581" s="247"/>
      <c r="E581" s="247"/>
      <c r="F581" s="424"/>
      <c r="G581" s="247"/>
      <c r="H581" s="247"/>
      <c r="I581" s="168"/>
    </row>
    <row r="582" spans="2:9" ht="12.75" x14ac:dyDescent="0.2">
      <c r="B582" s="247"/>
      <c r="C582" s="247"/>
      <c r="D582" s="247"/>
      <c r="E582" s="247"/>
      <c r="F582" s="424"/>
      <c r="G582" s="247"/>
      <c r="H582" s="247"/>
      <c r="I582" s="168"/>
    </row>
    <row r="583" spans="2:9" ht="12.75" x14ac:dyDescent="0.2">
      <c r="B583" s="247"/>
      <c r="C583" s="247"/>
      <c r="D583" s="247"/>
      <c r="E583" s="247"/>
      <c r="F583" s="424"/>
      <c r="G583" s="247"/>
      <c r="H583" s="247"/>
      <c r="I583" s="168"/>
    </row>
    <row r="584" spans="2:9" ht="12.75" x14ac:dyDescent="0.2">
      <c r="B584" s="247"/>
      <c r="C584" s="247"/>
      <c r="D584" s="247"/>
      <c r="E584" s="247"/>
      <c r="F584" s="424"/>
      <c r="G584" s="247"/>
      <c r="H584" s="247"/>
      <c r="I584" s="168"/>
    </row>
    <row r="585" spans="2:9" ht="12.75" x14ac:dyDescent="0.2">
      <c r="B585" s="247"/>
      <c r="C585" s="247"/>
      <c r="D585" s="247"/>
      <c r="E585" s="247"/>
      <c r="F585" s="424"/>
      <c r="G585" s="247"/>
      <c r="H585" s="247"/>
      <c r="I585" s="168"/>
    </row>
    <row r="586" spans="2:9" ht="12.75" x14ac:dyDescent="0.2">
      <c r="B586" s="247"/>
      <c r="C586" s="247"/>
      <c r="D586" s="247"/>
      <c r="E586" s="247"/>
      <c r="F586" s="424"/>
      <c r="G586" s="247"/>
      <c r="H586" s="247"/>
      <c r="I586" s="168"/>
    </row>
    <row r="587" spans="2:9" ht="12.75" x14ac:dyDescent="0.2">
      <c r="B587" s="247"/>
      <c r="C587" s="247"/>
      <c r="D587" s="247"/>
      <c r="E587" s="247"/>
      <c r="F587" s="424"/>
      <c r="G587" s="247"/>
      <c r="H587" s="247"/>
      <c r="I587" s="168"/>
    </row>
    <row r="588" spans="2:9" ht="12.75" x14ac:dyDescent="0.2">
      <c r="B588" s="247"/>
      <c r="C588" s="247"/>
      <c r="D588" s="247"/>
      <c r="E588" s="247"/>
      <c r="F588" s="424"/>
      <c r="G588" s="247"/>
      <c r="H588" s="247"/>
      <c r="I588" s="168"/>
    </row>
    <row r="589" spans="2:9" ht="12.75" x14ac:dyDescent="0.2">
      <c r="B589" s="247"/>
      <c r="C589" s="247"/>
      <c r="D589" s="247"/>
      <c r="E589" s="247"/>
      <c r="F589" s="424"/>
      <c r="G589" s="247"/>
      <c r="H589" s="247"/>
      <c r="I589" s="168"/>
    </row>
    <row r="590" spans="2:9" ht="12.75" x14ac:dyDescent="0.2">
      <c r="B590" s="247"/>
      <c r="C590" s="247"/>
      <c r="D590" s="247"/>
      <c r="E590" s="247"/>
      <c r="F590" s="424"/>
      <c r="G590" s="247"/>
      <c r="H590" s="247"/>
      <c r="I590" s="168"/>
    </row>
    <row r="591" spans="2:9" ht="12.75" x14ac:dyDescent="0.2">
      <c r="B591" s="247"/>
      <c r="C591" s="247"/>
      <c r="D591" s="247"/>
      <c r="E591" s="247"/>
      <c r="F591" s="424"/>
      <c r="G591" s="247"/>
      <c r="H591" s="247"/>
      <c r="I591" s="168"/>
    </row>
    <row r="592" spans="2:9" ht="12.75" x14ac:dyDescent="0.2">
      <c r="B592" s="247"/>
      <c r="C592" s="247"/>
      <c r="D592" s="247"/>
      <c r="E592" s="247"/>
      <c r="F592" s="424"/>
      <c r="G592" s="247"/>
      <c r="H592" s="247"/>
      <c r="I592" s="168"/>
    </row>
    <row r="593" spans="2:9" ht="12.75" x14ac:dyDescent="0.2">
      <c r="B593" s="247"/>
      <c r="C593" s="247"/>
      <c r="D593" s="247"/>
      <c r="E593" s="247"/>
      <c r="F593" s="424"/>
      <c r="G593" s="247"/>
      <c r="H593" s="247"/>
      <c r="I593" s="168"/>
    </row>
    <row r="594" spans="2:9" ht="12.75" x14ac:dyDescent="0.2">
      <c r="B594" s="247"/>
      <c r="C594" s="247"/>
      <c r="D594" s="247"/>
      <c r="E594" s="247"/>
      <c r="F594" s="424"/>
      <c r="G594" s="247"/>
      <c r="H594" s="247"/>
      <c r="I594" s="168"/>
    </row>
    <row r="595" spans="2:9" ht="12.75" x14ac:dyDescent="0.2">
      <c r="B595" s="247"/>
      <c r="C595" s="247"/>
      <c r="D595" s="247"/>
      <c r="E595" s="247"/>
      <c r="F595" s="424"/>
      <c r="G595" s="247"/>
      <c r="H595" s="247"/>
      <c r="I595" s="168"/>
    </row>
    <row r="596" spans="2:9" ht="12.75" x14ac:dyDescent="0.2">
      <c r="B596" s="247"/>
      <c r="C596" s="247"/>
      <c r="D596" s="247"/>
      <c r="E596" s="247"/>
      <c r="F596" s="424"/>
      <c r="G596" s="247"/>
      <c r="H596" s="247"/>
      <c r="I596" s="168"/>
    </row>
    <row r="597" spans="2:9" ht="12.75" x14ac:dyDescent="0.2">
      <c r="B597" s="247"/>
      <c r="C597" s="247"/>
      <c r="D597" s="247"/>
      <c r="E597" s="247"/>
      <c r="F597" s="424"/>
      <c r="G597" s="247"/>
      <c r="H597" s="247"/>
      <c r="I597" s="168"/>
    </row>
    <row r="598" spans="2:9" ht="12.75" x14ac:dyDescent="0.2">
      <c r="B598" s="247"/>
      <c r="C598" s="247"/>
      <c r="D598" s="247"/>
      <c r="E598" s="247"/>
      <c r="F598" s="424"/>
      <c r="G598" s="247"/>
      <c r="H598" s="247"/>
      <c r="I598" s="168"/>
    </row>
    <row r="599" spans="2:9" ht="12.75" x14ac:dyDescent="0.2">
      <c r="B599" s="247"/>
      <c r="C599" s="247"/>
      <c r="D599" s="247"/>
      <c r="E599" s="247"/>
      <c r="F599" s="424"/>
      <c r="G599" s="247"/>
      <c r="H599" s="247"/>
      <c r="I599" s="168"/>
    </row>
    <row r="600" spans="2:9" ht="12.75" x14ac:dyDescent="0.2">
      <c r="B600" s="247"/>
      <c r="C600" s="247"/>
      <c r="D600" s="247"/>
      <c r="E600" s="247"/>
      <c r="F600" s="424"/>
      <c r="G600" s="247"/>
      <c r="H600" s="247"/>
      <c r="I600" s="168"/>
    </row>
    <row r="601" spans="2:9" ht="12.75" x14ac:dyDescent="0.2">
      <c r="B601" s="247"/>
      <c r="C601" s="247"/>
      <c r="D601" s="247"/>
      <c r="E601" s="247"/>
      <c r="F601" s="424"/>
      <c r="G601" s="247"/>
      <c r="H601" s="247"/>
      <c r="I601" s="168"/>
    </row>
    <row r="602" spans="2:9" ht="12.75" x14ac:dyDescent="0.2">
      <c r="B602" s="247"/>
      <c r="C602" s="247"/>
      <c r="D602" s="247"/>
      <c r="E602" s="247"/>
      <c r="F602" s="424"/>
      <c r="G602" s="247"/>
      <c r="H602" s="247"/>
      <c r="I602" s="168"/>
    </row>
    <row r="603" spans="2:9" ht="12.75" x14ac:dyDescent="0.2">
      <c r="B603" s="247"/>
      <c r="C603" s="247"/>
      <c r="D603" s="247"/>
      <c r="E603" s="247"/>
      <c r="F603" s="424"/>
      <c r="G603" s="247"/>
      <c r="H603" s="247"/>
      <c r="I603" s="168"/>
    </row>
    <row r="604" spans="2:9" ht="12.75" x14ac:dyDescent="0.2">
      <c r="B604" s="247"/>
      <c r="C604" s="247"/>
      <c r="D604" s="247"/>
      <c r="E604" s="247"/>
      <c r="F604" s="424"/>
      <c r="G604" s="247"/>
      <c r="H604" s="247"/>
      <c r="I604" s="168"/>
    </row>
    <row r="605" spans="2:9" ht="12.75" x14ac:dyDescent="0.2">
      <c r="B605" s="247"/>
      <c r="C605" s="247"/>
      <c r="D605" s="247"/>
      <c r="E605" s="247"/>
      <c r="F605" s="424"/>
      <c r="G605" s="247"/>
      <c r="H605" s="247"/>
      <c r="I605" s="168"/>
    </row>
    <row r="606" spans="2:9" ht="12.75" x14ac:dyDescent="0.2">
      <c r="B606" s="247"/>
      <c r="C606" s="247"/>
      <c r="D606" s="247"/>
      <c r="E606" s="247"/>
      <c r="F606" s="424"/>
      <c r="G606" s="247"/>
      <c r="H606" s="247"/>
      <c r="I606" s="168"/>
    </row>
    <row r="607" spans="2:9" ht="12.75" x14ac:dyDescent="0.2">
      <c r="B607" s="247"/>
      <c r="C607" s="247"/>
      <c r="D607" s="247"/>
      <c r="E607" s="247"/>
      <c r="F607" s="424"/>
      <c r="G607" s="247"/>
      <c r="H607" s="247"/>
      <c r="I607" s="168"/>
    </row>
    <row r="608" spans="2:9" ht="12.75" x14ac:dyDescent="0.2">
      <c r="B608" s="247"/>
      <c r="C608" s="247"/>
      <c r="D608" s="247"/>
      <c r="E608" s="247"/>
      <c r="F608" s="424"/>
      <c r="G608" s="247"/>
      <c r="H608" s="247"/>
      <c r="I608" s="168"/>
    </row>
    <row r="609" spans="2:9" ht="12.75" x14ac:dyDescent="0.2">
      <c r="B609" s="247"/>
      <c r="C609" s="247"/>
      <c r="D609" s="247"/>
      <c r="E609" s="247"/>
      <c r="F609" s="424"/>
      <c r="G609" s="247"/>
      <c r="H609" s="247"/>
      <c r="I609" s="168"/>
    </row>
    <row r="610" spans="2:9" ht="12.75" x14ac:dyDescent="0.2">
      <c r="B610" s="247"/>
      <c r="C610" s="247"/>
      <c r="D610" s="247"/>
      <c r="E610" s="247"/>
      <c r="F610" s="424"/>
      <c r="G610" s="247"/>
      <c r="H610" s="247"/>
      <c r="I610" s="168"/>
    </row>
    <row r="611" spans="2:9" ht="12.75" x14ac:dyDescent="0.2">
      <c r="B611" s="247"/>
      <c r="C611" s="247"/>
      <c r="D611" s="247"/>
      <c r="E611" s="247"/>
      <c r="F611" s="424"/>
      <c r="G611" s="247"/>
      <c r="H611" s="247"/>
      <c r="I611" s="168"/>
    </row>
    <row r="612" spans="2:9" ht="12.75" x14ac:dyDescent="0.2">
      <c r="B612" s="247"/>
      <c r="C612" s="247"/>
      <c r="D612" s="247"/>
      <c r="E612" s="247"/>
      <c r="F612" s="424"/>
      <c r="G612" s="247"/>
      <c r="H612" s="247"/>
      <c r="I612" s="168"/>
    </row>
    <row r="613" spans="2:9" ht="12.75" x14ac:dyDescent="0.2">
      <c r="B613" s="247"/>
      <c r="C613" s="247"/>
      <c r="D613" s="247"/>
      <c r="E613" s="247"/>
      <c r="F613" s="424"/>
      <c r="G613" s="247"/>
      <c r="H613" s="247"/>
      <c r="I613" s="168"/>
    </row>
    <row r="614" spans="2:9" ht="12.75" x14ac:dyDescent="0.2">
      <c r="B614" s="247"/>
      <c r="C614" s="247"/>
      <c r="D614" s="247"/>
      <c r="E614" s="247"/>
      <c r="F614" s="424"/>
      <c r="G614" s="247"/>
      <c r="H614" s="247"/>
      <c r="I614" s="168"/>
    </row>
    <row r="615" spans="2:9" ht="12.75" x14ac:dyDescent="0.2">
      <c r="B615" s="247"/>
      <c r="C615" s="247"/>
      <c r="D615" s="247"/>
      <c r="E615" s="247"/>
      <c r="F615" s="424"/>
      <c r="G615" s="247"/>
      <c r="H615" s="247"/>
      <c r="I615" s="168"/>
    </row>
    <row r="616" spans="2:9" ht="12.75" x14ac:dyDescent="0.2">
      <c r="B616" s="247"/>
      <c r="C616" s="247"/>
      <c r="D616" s="247"/>
      <c r="E616" s="247"/>
      <c r="F616" s="424"/>
      <c r="G616" s="247"/>
      <c r="H616" s="247"/>
      <c r="I616" s="168"/>
    </row>
    <row r="617" spans="2:9" ht="12.75" x14ac:dyDescent="0.2">
      <c r="B617" s="247"/>
      <c r="C617" s="247"/>
      <c r="D617" s="247"/>
      <c r="E617" s="247"/>
      <c r="F617" s="424"/>
      <c r="G617" s="247"/>
      <c r="H617" s="247"/>
      <c r="I617" s="168"/>
    </row>
    <row r="618" spans="2:9" ht="12.75" x14ac:dyDescent="0.2">
      <c r="B618" s="247"/>
      <c r="C618" s="247"/>
      <c r="D618" s="247"/>
      <c r="E618" s="247"/>
      <c r="F618" s="424"/>
      <c r="G618" s="247"/>
      <c r="H618" s="247"/>
      <c r="I618" s="168"/>
    </row>
    <row r="619" spans="2:9" ht="12.75" x14ac:dyDescent="0.2">
      <c r="B619" s="247"/>
      <c r="C619" s="247"/>
      <c r="D619" s="247"/>
      <c r="E619" s="247"/>
      <c r="F619" s="424"/>
      <c r="G619" s="247"/>
      <c r="H619" s="247"/>
      <c r="I619" s="168"/>
    </row>
    <row r="620" spans="2:9" ht="12.75" x14ac:dyDescent="0.2">
      <c r="B620" s="247"/>
      <c r="C620" s="247"/>
      <c r="D620" s="247"/>
      <c r="E620" s="247"/>
      <c r="F620" s="424"/>
      <c r="G620" s="247"/>
      <c r="H620" s="247"/>
      <c r="I620" s="168"/>
    </row>
    <row r="621" spans="2:9" ht="12.75" x14ac:dyDescent="0.2">
      <c r="B621" s="247"/>
      <c r="C621" s="247"/>
      <c r="D621" s="247"/>
      <c r="E621" s="247"/>
      <c r="F621" s="424"/>
      <c r="G621" s="247"/>
      <c r="H621" s="247"/>
      <c r="I621" s="168"/>
    </row>
    <row r="622" spans="2:9" ht="12.75" x14ac:dyDescent="0.2">
      <c r="B622" s="168"/>
      <c r="C622" s="247"/>
      <c r="D622" s="247"/>
      <c r="E622" s="247"/>
      <c r="F622" s="424"/>
      <c r="G622" s="247"/>
      <c r="H622" s="247"/>
      <c r="I622" s="168"/>
    </row>
    <row r="623" spans="2:9" ht="12.75" x14ac:dyDescent="0.2">
      <c r="B623" s="168"/>
      <c r="C623" s="247"/>
      <c r="D623" s="247"/>
      <c r="E623" s="247"/>
      <c r="F623" s="424"/>
      <c r="G623" s="247"/>
      <c r="H623" s="247"/>
      <c r="I623" s="168"/>
    </row>
    <row r="624" spans="2:9" ht="12.75" x14ac:dyDescent="0.2">
      <c r="B624" s="168"/>
      <c r="C624" s="247"/>
      <c r="D624" s="247"/>
      <c r="E624" s="247"/>
      <c r="F624" s="424"/>
      <c r="G624" s="247"/>
      <c r="H624" s="247"/>
      <c r="I624" s="168"/>
    </row>
    <row r="625" spans="2:9" ht="12.75" x14ac:dyDescent="0.2">
      <c r="B625" s="168"/>
      <c r="C625" s="247"/>
      <c r="D625" s="247"/>
      <c r="E625" s="247"/>
      <c r="F625" s="424"/>
      <c r="G625" s="247"/>
      <c r="H625" s="247"/>
      <c r="I625" s="168"/>
    </row>
    <row r="626" spans="2:9" ht="12.75" x14ac:dyDescent="0.2">
      <c r="B626" s="168"/>
      <c r="C626" s="247"/>
      <c r="D626" s="247"/>
      <c r="E626" s="247"/>
      <c r="F626" s="424"/>
      <c r="G626" s="247"/>
      <c r="H626" s="247"/>
      <c r="I626" s="168"/>
    </row>
    <row r="627" spans="2:9" ht="12.75" x14ac:dyDescent="0.2">
      <c r="B627" s="168"/>
      <c r="C627" s="247"/>
      <c r="D627" s="247"/>
      <c r="E627" s="247"/>
      <c r="F627" s="424"/>
      <c r="G627" s="247"/>
      <c r="H627" s="247"/>
      <c r="I627" s="168"/>
    </row>
    <row r="628" spans="2:9" ht="12.75" x14ac:dyDescent="0.2">
      <c r="B628" s="168"/>
      <c r="C628" s="247"/>
      <c r="D628" s="247"/>
      <c r="E628" s="247"/>
      <c r="F628" s="424"/>
      <c r="G628" s="247"/>
      <c r="H628" s="247"/>
      <c r="I628" s="168"/>
    </row>
    <row r="629" spans="2:9" ht="12.75" x14ac:dyDescent="0.2">
      <c r="B629" s="168"/>
      <c r="C629" s="247"/>
      <c r="D629" s="247"/>
      <c r="E629" s="247"/>
      <c r="F629" s="424"/>
      <c r="G629" s="247"/>
      <c r="H629" s="247"/>
      <c r="I629" s="168"/>
    </row>
    <row r="630" spans="2:9" ht="12.75" x14ac:dyDescent="0.2">
      <c r="B630" s="168"/>
      <c r="C630" s="247"/>
      <c r="D630" s="247"/>
      <c r="E630" s="247"/>
      <c r="F630" s="424"/>
      <c r="G630" s="247"/>
      <c r="H630" s="247"/>
      <c r="I630" s="168"/>
    </row>
    <row r="631" spans="2:9" ht="12.75" x14ac:dyDescent="0.2">
      <c r="B631" s="168"/>
      <c r="C631" s="247"/>
      <c r="D631" s="247"/>
      <c r="E631" s="247"/>
      <c r="F631" s="424"/>
      <c r="G631" s="247"/>
      <c r="H631" s="247"/>
      <c r="I631" s="168"/>
    </row>
    <row r="632" spans="2:9" ht="12.75" x14ac:dyDescent="0.2">
      <c r="B632" s="168"/>
      <c r="C632" s="247"/>
      <c r="D632" s="247"/>
      <c r="E632" s="247"/>
      <c r="F632" s="424"/>
      <c r="G632" s="247"/>
      <c r="H632" s="247"/>
      <c r="I632" s="168"/>
    </row>
    <row r="633" spans="2:9" ht="12.75" x14ac:dyDescent="0.2">
      <c r="B633" s="168"/>
      <c r="C633" s="247"/>
      <c r="D633" s="247"/>
      <c r="E633" s="247"/>
      <c r="F633" s="424"/>
      <c r="G633" s="247"/>
      <c r="H633" s="247"/>
      <c r="I633" s="168"/>
    </row>
    <row r="634" spans="2:9" ht="12.75" x14ac:dyDescent="0.2">
      <c r="B634" s="168"/>
      <c r="C634" s="247"/>
      <c r="D634" s="247"/>
      <c r="E634" s="247"/>
      <c r="F634" s="424"/>
      <c r="G634" s="247"/>
      <c r="H634" s="247"/>
      <c r="I634" s="168"/>
    </row>
    <row r="635" spans="2:9" ht="12.75" x14ac:dyDescent="0.2">
      <c r="B635" s="168"/>
      <c r="C635" s="247"/>
      <c r="D635" s="247"/>
      <c r="E635" s="247"/>
      <c r="F635" s="424"/>
      <c r="G635" s="247"/>
      <c r="H635" s="247"/>
      <c r="I635" s="168"/>
    </row>
    <row r="636" spans="2:9" ht="12.75" x14ac:dyDescent="0.2">
      <c r="B636" s="168"/>
      <c r="C636" s="247"/>
      <c r="D636" s="247"/>
      <c r="E636" s="247"/>
      <c r="F636" s="424"/>
      <c r="G636" s="247"/>
      <c r="H636" s="247"/>
      <c r="I636" s="168"/>
    </row>
    <row r="637" spans="2:9" ht="12.75" x14ac:dyDescent="0.2">
      <c r="B637" s="168"/>
      <c r="C637" s="247"/>
      <c r="D637" s="247"/>
      <c r="E637" s="247"/>
      <c r="F637" s="424"/>
      <c r="G637" s="247"/>
      <c r="H637" s="247"/>
      <c r="I637" s="168"/>
    </row>
    <row r="638" spans="2:9" ht="12.75" x14ac:dyDescent="0.2">
      <c r="B638" s="168"/>
      <c r="C638" s="247"/>
      <c r="D638" s="247"/>
      <c r="E638" s="247"/>
      <c r="F638" s="424"/>
      <c r="G638" s="247"/>
      <c r="H638" s="247"/>
      <c r="I638" s="168"/>
    </row>
    <row r="639" spans="2:9" ht="12.75" x14ac:dyDescent="0.2">
      <c r="B639" s="168"/>
      <c r="C639" s="247"/>
      <c r="D639" s="247"/>
      <c r="E639" s="247"/>
      <c r="F639" s="424"/>
      <c r="G639" s="247"/>
      <c r="H639" s="247"/>
      <c r="I639" s="168"/>
    </row>
    <row r="640" spans="2:9" ht="12.75" x14ac:dyDescent="0.2">
      <c r="B640" s="168"/>
      <c r="C640" s="247"/>
      <c r="D640" s="247"/>
      <c r="E640" s="247"/>
      <c r="F640" s="424"/>
      <c r="G640" s="247"/>
      <c r="H640" s="247"/>
      <c r="I640" s="168"/>
    </row>
    <row r="641" spans="2:9" ht="12.75" x14ac:dyDescent="0.2">
      <c r="B641" s="168"/>
      <c r="C641" s="247"/>
      <c r="D641" s="247"/>
      <c r="E641" s="247"/>
      <c r="F641" s="424"/>
      <c r="G641" s="247"/>
      <c r="H641" s="247"/>
      <c r="I641" s="168"/>
    </row>
    <row r="642" spans="2:9" ht="12.75" x14ac:dyDescent="0.2">
      <c r="B642" s="168"/>
      <c r="C642" s="247"/>
      <c r="D642" s="247"/>
      <c r="E642" s="247"/>
      <c r="F642" s="424"/>
      <c r="G642" s="247"/>
      <c r="H642" s="247"/>
      <c r="I642" s="168"/>
    </row>
    <row r="643" spans="2:9" ht="12.75" x14ac:dyDescent="0.2">
      <c r="B643" s="168"/>
      <c r="C643" s="247"/>
      <c r="D643" s="247"/>
      <c r="E643" s="247"/>
      <c r="F643" s="424"/>
      <c r="G643" s="247"/>
      <c r="H643" s="247"/>
      <c r="I643" s="168"/>
    </row>
    <row r="644" spans="2:9" ht="12.75" x14ac:dyDescent="0.2">
      <c r="B644" s="168"/>
      <c r="C644" s="247"/>
      <c r="D644" s="247"/>
      <c r="E644" s="247"/>
      <c r="F644" s="424"/>
      <c r="G644" s="247"/>
      <c r="H644" s="247"/>
      <c r="I644" s="168"/>
    </row>
    <row r="645" spans="2:9" ht="12.75" x14ac:dyDescent="0.2">
      <c r="B645" s="168"/>
      <c r="C645" s="247"/>
      <c r="D645" s="247"/>
      <c r="E645" s="247"/>
      <c r="F645" s="424"/>
      <c r="G645" s="247"/>
      <c r="H645" s="247"/>
      <c r="I645" s="168"/>
    </row>
    <row r="646" spans="2:9" ht="12.75" x14ac:dyDescent="0.2">
      <c r="B646" s="168"/>
      <c r="C646" s="247"/>
      <c r="D646" s="247"/>
      <c r="E646" s="247"/>
      <c r="F646" s="424"/>
      <c r="G646" s="247"/>
      <c r="H646" s="247"/>
      <c r="I646" s="168"/>
    </row>
    <row r="647" spans="2:9" ht="12.75" x14ac:dyDescent="0.2">
      <c r="B647" s="168"/>
      <c r="C647" s="247"/>
      <c r="D647" s="247"/>
      <c r="E647" s="247"/>
      <c r="F647" s="424"/>
      <c r="G647" s="247"/>
      <c r="H647" s="247"/>
      <c r="I647" s="168"/>
    </row>
    <row r="648" spans="2:9" ht="12.75" x14ac:dyDescent="0.2">
      <c r="B648" s="168"/>
      <c r="C648" s="247"/>
      <c r="D648" s="247"/>
      <c r="E648" s="247"/>
      <c r="F648" s="424"/>
      <c r="G648" s="247"/>
      <c r="H648" s="247"/>
      <c r="I648" s="168"/>
    </row>
    <row r="649" spans="2:9" ht="12.75" x14ac:dyDescent="0.2">
      <c r="B649" s="168"/>
      <c r="C649" s="247"/>
      <c r="D649" s="247"/>
      <c r="E649" s="247"/>
      <c r="F649" s="424"/>
      <c r="G649" s="247"/>
      <c r="H649" s="247"/>
      <c r="I649" s="168"/>
    </row>
    <row r="650" spans="2:9" ht="12.75" x14ac:dyDescent="0.2">
      <c r="B650" s="168"/>
      <c r="C650" s="247"/>
      <c r="D650" s="247"/>
      <c r="E650" s="247"/>
      <c r="F650" s="424"/>
      <c r="G650" s="247"/>
      <c r="H650" s="247"/>
      <c r="I650" s="168"/>
    </row>
    <row r="651" spans="2:9" ht="12.75" x14ac:dyDescent="0.2">
      <c r="B651" s="168"/>
      <c r="C651" s="247"/>
      <c r="D651" s="247"/>
      <c r="E651" s="247"/>
      <c r="F651" s="424"/>
      <c r="G651" s="247"/>
      <c r="H651" s="247"/>
      <c r="I651" s="168"/>
    </row>
    <row r="652" spans="2:9" ht="12.75" x14ac:dyDescent="0.2">
      <c r="B652" s="168"/>
      <c r="C652" s="247"/>
      <c r="D652" s="247"/>
      <c r="E652" s="247"/>
      <c r="F652" s="424"/>
      <c r="G652" s="247"/>
      <c r="H652" s="247"/>
      <c r="I652" s="168"/>
    </row>
    <row r="653" spans="2:9" ht="12.75" x14ac:dyDescent="0.2">
      <c r="B653" s="168"/>
      <c r="C653" s="247"/>
      <c r="D653" s="247"/>
      <c r="E653" s="247"/>
      <c r="F653" s="424"/>
      <c r="G653" s="247"/>
      <c r="H653" s="247"/>
      <c r="I653" s="168"/>
    </row>
    <row r="654" spans="2:9" ht="12.75" x14ac:dyDescent="0.2">
      <c r="B654" s="168"/>
      <c r="C654" s="247"/>
      <c r="D654" s="247"/>
      <c r="E654" s="247"/>
      <c r="F654" s="424"/>
      <c r="G654" s="247"/>
      <c r="H654" s="247"/>
      <c r="I654" s="168"/>
    </row>
    <row r="655" spans="2:9" ht="12.75" x14ac:dyDescent="0.2">
      <c r="B655" s="168"/>
      <c r="C655" s="247"/>
      <c r="D655" s="247"/>
      <c r="E655" s="247"/>
      <c r="F655" s="424"/>
      <c r="G655" s="247"/>
      <c r="H655" s="247"/>
      <c r="I655" s="168"/>
    </row>
    <row r="656" spans="2:9" ht="12.75" x14ac:dyDescent="0.2">
      <c r="B656" s="168"/>
      <c r="C656" s="247"/>
      <c r="D656" s="247"/>
      <c r="E656" s="247"/>
      <c r="F656" s="424"/>
      <c r="G656" s="247"/>
      <c r="H656" s="247"/>
      <c r="I656" s="168"/>
    </row>
    <row r="657" spans="2:9" ht="12.75" x14ac:dyDescent="0.2">
      <c r="B657" s="168"/>
      <c r="C657" s="247"/>
      <c r="D657" s="247"/>
      <c r="E657" s="247"/>
      <c r="F657" s="424"/>
      <c r="G657" s="247"/>
      <c r="H657" s="247"/>
      <c r="I657" s="168"/>
    </row>
    <row r="658" spans="2:9" ht="12.75" x14ac:dyDescent="0.2">
      <c r="B658" s="168"/>
      <c r="C658" s="247"/>
      <c r="D658" s="247"/>
      <c r="E658" s="247"/>
      <c r="F658" s="424"/>
      <c r="G658" s="247"/>
      <c r="H658" s="247"/>
      <c r="I658" s="168"/>
    </row>
    <row r="659" spans="2:9" ht="12.75" x14ac:dyDescent="0.2">
      <c r="B659" s="168"/>
      <c r="C659" s="247"/>
      <c r="D659" s="247"/>
      <c r="E659" s="247"/>
      <c r="F659" s="424"/>
      <c r="G659" s="247"/>
      <c r="H659" s="247"/>
      <c r="I659" s="168"/>
    </row>
    <row r="660" spans="2:9" ht="12.75" x14ac:dyDescent="0.2">
      <c r="B660" s="168"/>
      <c r="C660" s="247"/>
      <c r="D660" s="247"/>
      <c r="E660" s="247"/>
      <c r="F660" s="424"/>
      <c r="G660" s="247"/>
      <c r="H660" s="247"/>
      <c r="I660" s="168"/>
    </row>
    <row r="661" spans="2:9" ht="12.75" x14ac:dyDescent="0.2">
      <c r="B661" s="168"/>
      <c r="C661" s="247"/>
      <c r="D661" s="247"/>
      <c r="E661" s="247"/>
      <c r="F661" s="424"/>
      <c r="G661" s="247"/>
      <c r="H661" s="247"/>
      <c r="I661" s="168"/>
    </row>
    <row r="662" spans="2:9" ht="12.75" x14ac:dyDescent="0.2">
      <c r="B662" s="168"/>
      <c r="C662" s="247"/>
      <c r="D662" s="247"/>
      <c r="E662" s="247"/>
      <c r="F662" s="424"/>
      <c r="G662" s="247"/>
      <c r="H662" s="247"/>
      <c r="I662" s="168"/>
    </row>
    <row r="663" spans="2:9" ht="12.75" x14ac:dyDescent="0.2">
      <c r="B663" s="168"/>
      <c r="C663" s="247"/>
      <c r="D663" s="247"/>
      <c r="E663" s="247"/>
      <c r="F663" s="424"/>
      <c r="G663" s="247"/>
      <c r="H663" s="247"/>
      <c r="I663" s="168"/>
    </row>
    <row r="664" spans="2:9" ht="12.75" x14ac:dyDescent="0.2">
      <c r="B664" s="168"/>
      <c r="C664" s="247"/>
      <c r="D664" s="247"/>
      <c r="E664" s="247"/>
      <c r="F664" s="424"/>
      <c r="G664" s="247"/>
      <c r="H664" s="247"/>
      <c r="I664" s="168"/>
    </row>
    <row r="665" spans="2:9" ht="12.75" x14ac:dyDescent="0.2">
      <c r="B665" s="168"/>
      <c r="C665" s="247"/>
      <c r="D665" s="247"/>
      <c r="E665" s="247"/>
      <c r="F665" s="424"/>
      <c r="G665" s="247"/>
      <c r="H665" s="247"/>
      <c r="I665" s="168"/>
    </row>
    <row r="666" spans="2:9" ht="12.75" x14ac:dyDescent="0.2">
      <c r="B666" s="168"/>
      <c r="C666" s="247"/>
      <c r="D666" s="247"/>
      <c r="E666" s="247"/>
      <c r="F666" s="424"/>
      <c r="G666" s="247"/>
      <c r="H666" s="247"/>
      <c r="I666" s="168"/>
    </row>
    <row r="667" spans="2:9" ht="12.75" x14ac:dyDescent="0.2">
      <c r="B667" s="168"/>
      <c r="C667" s="247"/>
      <c r="D667" s="247"/>
      <c r="E667" s="247"/>
      <c r="F667" s="424"/>
      <c r="G667" s="247"/>
      <c r="H667" s="247"/>
      <c r="I667" s="168"/>
    </row>
    <row r="668" spans="2:9" ht="12.75" x14ac:dyDescent="0.2">
      <c r="B668" s="168"/>
      <c r="C668" s="247"/>
      <c r="D668" s="247"/>
      <c r="E668" s="247"/>
      <c r="F668" s="424"/>
      <c r="G668" s="247"/>
      <c r="H668" s="247"/>
      <c r="I668" s="168"/>
    </row>
    <row r="669" spans="2:9" ht="12.75" x14ac:dyDescent="0.2">
      <c r="B669" s="168"/>
      <c r="C669" s="247"/>
      <c r="D669" s="247"/>
      <c r="E669" s="247"/>
      <c r="F669" s="424"/>
      <c r="G669" s="247"/>
      <c r="H669" s="247"/>
      <c r="I669" s="168"/>
    </row>
    <row r="670" spans="2:9" ht="12.75" x14ac:dyDescent="0.2">
      <c r="B670" s="168"/>
      <c r="C670" s="247"/>
      <c r="D670" s="247"/>
      <c r="E670" s="247"/>
      <c r="F670" s="424"/>
      <c r="G670" s="247"/>
      <c r="H670" s="247"/>
      <c r="I670" s="168"/>
    </row>
    <row r="671" spans="2:9" ht="12.75" x14ac:dyDescent="0.2">
      <c r="B671" s="168"/>
      <c r="C671" s="247"/>
      <c r="D671" s="247"/>
      <c r="E671" s="247"/>
      <c r="F671" s="424"/>
      <c r="G671" s="247"/>
      <c r="H671" s="247"/>
      <c r="I671" s="168"/>
    </row>
    <row r="672" spans="2:9" ht="12.75" x14ac:dyDescent="0.2">
      <c r="B672" s="168"/>
      <c r="C672" s="247"/>
      <c r="D672" s="247"/>
      <c r="E672" s="247"/>
      <c r="F672" s="424"/>
      <c r="G672" s="247"/>
      <c r="H672" s="247"/>
      <c r="I672" s="168"/>
    </row>
    <row r="673" spans="2:9" ht="12.75" x14ac:dyDescent="0.2">
      <c r="B673" s="168"/>
      <c r="C673" s="247"/>
      <c r="D673" s="247"/>
      <c r="E673" s="247"/>
      <c r="F673" s="424"/>
      <c r="G673" s="247"/>
      <c r="H673" s="247"/>
      <c r="I673" s="168"/>
    </row>
    <row r="674" spans="2:9" ht="12.75" x14ac:dyDescent="0.2">
      <c r="B674" s="168"/>
      <c r="C674" s="247"/>
      <c r="D674" s="247"/>
      <c r="E674" s="247"/>
      <c r="F674" s="424"/>
      <c r="G674" s="247"/>
      <c r="H674" s="247"/>
      <c r="I674" s="168"/>
    </row>
    <row r="675" spans="2:9" ht="12.75" x14ac:dyDescent="0.2">
      <c r="B675" s="168"/>
      <c r="C675" s="247"/>
      <c r="D675" s="247"/>
      <c r="E675" s="247"/>
      <c r="F675" s="424"/>
      <c r="G675" s="247"/>
      <c r="H675" s="247"/>
      <c r="I675" s="168"/>
    </row>
    <row r="676" spans="2:9" ht="12.75" x14ac:dyDescent="0.2">
      <c r="B676" s="168"/>
      <c r="C676" s="247"/>
      <c r="D676" s="247"/>
      <c r="E676" s="247"/>
      <c r="F676" s="424"/>
      <c r="G676" s="247"/>
      <c r="H676" s="247"/>
      <c r="I676" s="168"/>
    </row>
    <row r="677" spans="2:9" ht="12.75" x14ac:dyDescent="0.2">
      <c r="B677" s="168"/>
      <c r="C677" s="247"/>
      <c r="D677" s="247"/>
      <c r="E677" s="247"/>
      <c r="F677" s="424"/>
      <c r="G677" s="247"/>
      <c r="H677" s="247"/>
      <c r="I677" s="168"/>
    </row>
    <row r="678" spans="2:9" ht="12.75" x14ac:dyDescent="0.2">
      <c r="B678" s="168"/>
      <c r="C678" s="247"/>
      <c r="D678" s="247"/>
      <c r="E678" s="247"/>
      <c r="F678" s="424"/>
      <c r="G678" s="247"/>
      <c r="H678" s="247"/>
      <c r="I678" s="168"/>
    </row>
    <row r="679" spans="2:9" ht="12.75" x14ac:dyDescent="0.2">
      <c r="B679" s="168"/>
      <c r="C679" s="247"/>
      <c r="D679" s="247"/>
      <c r="E679" s="247"/>
      <c r="F679" s="424"/>
      <c r="G679" s="247"/>
      <c r="H679" s="247"/>
      <c r="I679" s="168"/>
    </row>
    <row r="680" spans="2:9" ht="12.75" x14ac:dyDescent="0.2">
      <c r="B680" s="168"/>
      <c r="C680" s="247"/>
      <c r="D680" s="247"/>
      <c r="E680" s="247"/>
      <c r="F680" s="424"/>
      <c r="G680" s="247"/>
      <c r="H680" s="247"/>
      <c r="I680" s="168"/>
    </row>
    <row r="681" spans="2:9" ht="12.75" x14ac:dyDescent="0.2">
      <c r="B681" s="168"/>
      <c r="C681" s="247"/>
      <c r="D681" s="247"/>
      <c r="E681" s="247"/>
      <c r="F681" s="424"/>
      <c r="G681" s="247"/>
      <c r="H681" s="247"/>
      <c r="I681" s="168"/>
    </row>
    <row r="682" spans="2:9" ht="12.75" x14ac:dyDescent="0.2">
      <c r="B682" s="168"/>
      <c r="C682" s="247"/>
      <c r="D682" s="247"/>
      <c r="E682" s="247"/>
      <c r="F682" s="424"/>
      <c r="G682" s="247"/>
      <c r="H682" s="247"/>
      <c r="I682" s="168"/>
    </row>
    <row r="683" spans="2:9" ht="12.75" x14ac:dyDescent="0.2">
      <c r="B683" s="168"/>
      <c r="C683" s="247"/>
      <c r="D683" s="247"/>
      <c r="E683" s="247"/>
      <c r="F683" s="424"/>
      <c r="G683" s="247"/>
      <c r="H683" s="247"/>
      <c r="I683" s="168"/>
    </row>
    <row r="684" spans="2:9" ht="12.75" x14ac:dyDescent="0.2">
      <c r="B684" s="168"/>
      <c r="C684" s="247"/>
      <c r="D684" s="247"/>
      <c r="E684" s="247"/>
      <c r="F684" s="424"/>
      <c r="G684" s="247"/>
      <c r="H684" s="247"/>
      <c r="I684" s="168"/>
    </row>
    <row r="685" spans="2:9" ht="12.75" x14ac:dyDescent="0.2">
      <c r="B685" s="168"/>
      <c r="C685" s="247"/>
      <c r="D685" s="247"/>
      <c r="E685" s="247"/>
      <c r="F685" s="424"/>
      <c r="G685" s="247"/>
      <c r="H685" s="247"/>
      <c r="I685" s="168"/>
    </row>
    <row r="686" spans="2:9" ht="12.75" x14ac:dyDescent="0.2">
      <c r="B686" s="168"/>
      <c r="C686" s="247"/>
      <c r="D686" s="247"/>
      <c r="E686" s="247"/>
      <c r="F686" s="424"/>
      <c r="G686" s="247"/>
      <c r="H686" s="247"/>
      <c r="I686" s="168"/>
    </row>
    <row r="687" spans="2:9" ht="12.75" x14ac:dyDescent="0.2">
      <c r="B687" s="168"/>
      <c r="C687" s="247"/>
      <c r="D687" s="247"/>
      <c r="E687" s="247"/>
      <c r="F687" s="424"/>
      <c r="G687" s="247"/>
      <c r="H687" s="247"/>
      <c r="I687" s="168"/>
    </row>
    <row r="688" spans="2:9" ht="12.75" x14ac:dyDescent="0.2">
      <c r="B688" s="168"/>
      <c r="C688" s="247"/>
      <c r="D688" s="247"/>
      <c r="E688" s="247"/>
      <c r="F688" s="424"/>
      <c r="G688" s="247"/>
      <c r="H688" s="247"/>
      <c r="I688" s="168"/>
    </row>
    <row r="689" spans="2:9" ht="12.75" x14ac:dyDescent="0.2">
      <c r="B689" s="168"/>
      <c r="C689" s="247"/>
      <c r="D689" s="247"/>
      <c r="E689" s="247"/>
      <c r="F689" s="424"/>
      <c r="G689" s="247"/>
      <c r="H689" s="247"/>
      <c r="I689" s="168"/>
    </row>
    <row r="690" spans="2:9" ht="12.75" x14ac:dyDescent="0.2">
      <c r="B690" s="168"/>
      <c r="C690" s="247"/>
      <c r="D690" s="247"/>
      <c r="E690" s="247"/>
      <c r="F690" s="424"/>
      <c r="G690" s="247"/>
      <c r="H690" s="247"/>
      <c r="I690" s="168"/>
    </row>
    <row r="691" spans="2:9" ht="12.75" x14ac:dyDescent="0.2">
      <c r="B691" s="168"/>
      <c r="C691" s="247"/>
      <c r="D691" s="247"/>
      <c r="E691" s="247"/>
      <c r="F691" s="424"/>
      <c r="G691" s="247"/>
      <c r="H691" s="247"/>
      <c r="I691" s="168"/>
    </row>
    <row r="692" spans="2:9" ht="12.75" x14ac:dyDescent="0.2">
      <c r="B692" s="168"/>
      <c r="C692" s="247"/>
      <c r="D692" s="247"/>
      <c r="E692" s="247"/>
      <c r="F692" s="424"/>
      <c r="G692" s="247"/>
      <c r="H692" s="247"/>
      <c r="I692" s="168"/>
    </row>
    <row r="693" spans="2:9" ht="12.75" x14ac:dyDescent="0.2">
      <c r="B693" s="168"/>
      <c r="C693" s="247"/>
      <c r="D693" s="247"/>
      <c r="E693" s="247"/>
      <c r="F693" s="424"/>
      <c r="G693" s="247"/>
      <c r="H693" s="247"/>
      <c r="I693" s="168"/>
    </row>
    <row r="694" spans="2:9" ht="12.75" x14ac:dyDescent="0.2">
      <c r="B694" s="168"/>
      <c r="C694" s="247"/>
      <c r="D694" s="247"/>
      <c r="E694" s="247"/>
      <c r="F694" s="424"/>
      <c r="G694" s="247"/>
      <c r="H694" s="247"/>
      <c r="I694" s="168"/>
    </row>
    <row r="695" spans="2:9" ht="12.75" x14ac:dyDescent="0.2">
      <c r="B695" s="168"/>
      <c r="C695" s="247"/>
      <c r="D695" s="247"/>
      <c r="E695" s="247"/>
      <c r="F695" s="424"/>
      <c r="G695" s="247"/>
      <c r="H695" s="247"/>
      <c r="I695" s="168"/>
    </row>
    <row r="696" spans="2:9" ht="12.75" x14ac:dyDescent="0.2">
      <c r="B696" s="168"/>
      <c r="C696" s="247"/>
      <c r="D696" s="247"/>
      <c r="E696" s="247"/>
      <c r="F696" s="424"/>
      <c r="G696" s="247"/>
      <c r="H696" s="247"/>
      <c r="I696" s="168"/>
    </row>
    <row r="697" spans="2:9" ht="12.75" x14ac:dyDescent="0.2">
      <c r="B697" s="168"/>
      <c r="C697" s="247"/>
      <c r="D697" s="247"/>
      <c r="E697" s="247"/>
      <c r="F697" s="424"/>
      <c r="G697" s="247"/>
      <c r="H697" s="247"/>
      <c r="I697" s="168"/>
    </row>
    <row r="698" spans="2:9" ht="12.75" x14ac:dyDescent="0.2">
      <c r="B698" s="168"/>
      <c r="C698" s="247"/>
      <c r="D698" s="247"/>
      <c r="E698" s="247"/>
      <c r="F698" s="424"/>
      <c r="G698" s="247"/>
      <c r="H698" s="247"/>
      <c r="I698" s="168"/>
    </row>
    <row r="699" spans="2:9" ht="12.75" x14ac:dyDescent="0.2">
      <c r="B699" s="168"/>
      <c r="C699" s="247"/>
      <c r="D699" s="247"/>
      <c r="E699" s="247"/>
      <c r="F699" s="424"/>
      <c r="G699" s="247"/>
      <c r="H699" s="247"/>
      <c r="I699" s="168"/>
    </row>
    <row r="700" spans="2:9" ht="12.75" x14ac:dyDescent="0.2">
      <c r="B700" s="168"/>
      <c r="C700" s="247"/>
      <c r="D700" s="247"/>
      <c r="E700" s="247"/>
      <c r="F700" s="424"/>
      <c r="G700" s="247"/>
      <c r="H700" s="247"/>
      <c r="I700" s="168"/>
    </row>
    <row r="701" spans="2:9" ht="12.75" x14ac:dyDescent="0.2">
      <c r="B701" s="168"/>
      <c r="C701" s="247"/>
      <c r="D701" s="247"/>
      <c r="E701" s="247"/>
      <c r="F701" s="424"/>
      <c r="G701" s="247"/>
      <c r="H701" s="247"/>
      <c r="I701" s="168"/>
    </row>
    <row r="702" spans="2:9" ht="12.75" x14ac:dyDescent="0.2">
      <c r="B702" s="168"/>
      <c r="C702" s="247"/>
      <c r="D702" s="247"/>
      <c r="E702" s="247"/>
      <c r="F702" s="424"/>
      <c r="G702" s="247"/>
      <c r="H702" s="247"/>
      <c r="I702" s="168"/>
    </row>
    <row r="703" spans="2:9" ht="12.75" x14ac:dyDescent="0.2">
      <c r="B703" s="168"/>
      <c r="C703" s="247"/>
      <c r="D703" s="247"/>
      <c r="E703" s="247"/>
      <c r="F703" s="424"/>
      <c r="G703" s="247"/>
      <c r="H703" s="247"/>
      <c r="I703" s="168"/>
    </row>
    <row r="704" spans="2:9" ht="12.75" x14ac:dyDescent="0.2">
      <c r="B704" s="168"/>
      <c r="C704" s="247"/>
      <c r="D704" s="247"/>
      <c r="E704" s="247"/>
      <c r="F704" s="424"/>
      <c r="G704" s="247"/>
      <c r="H704" s="247"/>
      <c r="I704" s="168"/>
    </row>
    <row r="705" spans="2:9" ht="12.75" x14ac:dyDescent="0.2">
      <c r="B705" s="168"/>
      <c r="C705" s="247"/>
      <c r="D705" s="247"/>
      <c r="E705" s="247"/>
      <c r="F705" s="424"/>
      <c r="G705" s="247"/>
      <c r="H705" s="247"/>
      <c r="I705" s="168"/>
    </row>
    <row r="706" spans="2:9" ht="12.75" x14ac:dyDescent="0.2">
      <c r="B706" s="168"/>
      <c r="C706" s="247"/>
      <c r="D706" s="247"/>
      <c r="E706" s="247"/>
      <c r="F706" s="424"/>
      <c r="G706" s="247"/>
      <c r="H706" s="247"/>
      <c r="I706" s="168"/>
    </row>
    <row r="707" spans="2:9" ht="12.75" x14ac:dyDescent="0.2">
      <c r="B707" s="168"/>
      <c r="C707" s="247"/>
      <c r="D707" s="247"/>
      <c r="E707" s="247"/>
      <c r="F707" s="424"/>
      <c r="G707" s="247"/>
      <c r="H707" s="247"/>
      <c r="I707" s="168"/>
    </row>
    <row r="708" spans="2:9" ht="12.75" x14ac:dyDescent="0.2">
      <c r="B708" s="168"/>
      <c r="C708" s="247"/>
      <c r="D708" s="247"/>
      <c r="E708" s="247"/>
      <c r="F708" s="424"/>
      <c r="G708" s="247"/>
      <c r="H708" s="247"/>
      <c r="I708" s="168"/>
    </row>
    <row r="709" spans="2:9" ht="12.75" x14ac:dyDescent="0.2">
      <c r="B709" s="168"/>
      <c r="C709" s="247"/>
      <c r="D709" s="247"/>
      <c r="E709" s="247"/>
      <c r="F709" s="424"/>
      <c r="G709" s="247"/>
      <c r="H709" s="247"/>
      <c r="I709" s="168"/>
    </row>
    <row r="710" spans="2:9" ht="12.75" x14ac:dyDescent="0.2">
      <c r="B710" s="168"/>
      <c r="C710" s="247"/>
      <c r="D710" s="247"/>
      <c r="E710" s="247"/>
      <c r="F710" s="424"/>
      <c r="G710" s="247"/>
      <c r="H710" s="247"/>
      <c r="I710" s="168"/>
    </row>
    <row r="711" spans="2:9" ht="12.75" x14ac:dyDescent="0.2">
      <c r="B711" s="168"/>
      <c r="C711" s="247"/>
      <c r="D711" s="247"/>
      <c r="E711" s="247"/>
      <c r="F711" s="424"/>
      <c r="G711" s="247"/>
      <c r="H711" s="247"/>
      <c r="I711" s="168"/>
    </row>
    <row r="712" spans="2:9" ht="12.75" x14ac:dyDescent="0.2">
      <c r="B712" s="168"/>
      <c r="C712" s="247"/>
      <c r="D712" s="247"/>
      <c r="E712" s="247"/>
      <c r="F712" s="424"/>
      <c r="G712" s="247"/>
      <c r="H712" s="247"/>
      <c r="I712" s="168"/>
    </row>
    <row r="713" spans="2:9" ht="12.75" x14ac:dyDescent="0.2">
      <c r="B713" s="168"/>
      <c r="C713" s="247"/>
      <c r="D713" s="247"/>
      <c r="E713" s="247"/>
      <c r="F713" s="424"/>
      <c r="G713" s="247"/>
      <c r="H713" s="247"/>
      <c r="I713" s="168"/>
    </row>
    <row r="714" spans="2:9" ht="12.75" x14ac:dyDescent="0.2">
      <c r="B714" s="168"/>
      <c r="C714" s="247"/>
      <c r="D714" s="247"/>
      <c r="E714" s="247"/>
      <c r="F714" s="424"/>
      <c r="G714" s="247"/>
      <c r="H714" s="247"/>
      <c r="I714" s="168"/>
    </row>
    <row r="715" spans="2:9" ht="12.75" x14ac:dyDescent="0.2">
      <c r="B715" s="168"/>
      <c r="C715" s="247"/>
      <c r="D715" s="247"/>
      <c r="E715" s="247"/>
      <c r="F715" s="424"/>
      <c r="G715" s="247"/>
      <c r="H715" s="247"/>
      <c r="I715" s="168"/>
    </row>
    <row r="716" spans="2:9" ht="12.75" x14ac:dyDescent="0.2">
      <c r="B716" s="168"/>
      <c r="C716" s="247"/>
      <c r="D716" s="247"/>
      <c r="E716" s="247"/>
      <c r="F716" s="424"/>
      <c r="G716" s="247"/>
      <c r="H716" s="247"/>
      <c r="I716" s="168"/>
    </row>
    <row r="717" spans="2:9" ht="12.75" x14ac:dyDescent="0.2">
      <c r="B717" s="168"/>
      <c r="C717" s="247"/>
      <c r="D717" s="247"/>
      <c r="E717" s="247"/>
      <c r="F717" s="424"/>
      <c r="G717" s="247"/>
      <c r="H717" s="247"/>
      <c r="I717" s="168"/>
    </row>
    <row r="718" spans="2:9" ht="12.75" x14ac:dyDescent="0.2">
      <c r="B718" s="168"/>
      <c r="C718" s="247"/>
      <c r="D718" s="247"/>
      <c r="E718" s="247"/>
      <c r="F718" s="424"/>
      <c r="G718" s="247"/>
      <c r="H718" s="247"/>
      <c r="I718" s="168"/>
    </row>
    <row r="719" spans="2:9" ht="12.75" x14ac:dyDescent="0.2">
      <c r="B719" s="168"/>
      <c r="C719" s="247"/>
      <c r="D719" s="247"/>
      <c r="E719" s="247"/>
      <c r="F719" s="424"/>
      <c r="G719" s="247"/>
      <c r="H719" s="247"/>
      <c r="I719" s="168"/>
    </row>
    <row r="720" spans="2:9" ht="12.75" x14ac:dyDescent="0.2">
      <c r="B720" s="168"/>
      <c r="C720" s="247"/>
      <c r="D720" s="247"/>
      <c r="E720" s="247"/>
      <c r="F720" s="424"/>
      <c r="G720" s="247"/>
      <c r="H720" s="247"/>
      <c r="I720" s="168"/>
    </row>
    <row r="721" spans="2:9" ht="12.75" x14ac:dyDescent="0.2">
      <c r="B721" s="168"/>
      <c r="C721" s="247"/>
      <c r="D721" s="247"/>
      <c r="E721" s="247"/>
      <c r="F721" s="424"/>
      <c r="G721" s="247"/>
      <c r="H721" s="247"/>
      <c r="I721" s="168"/>
    </row>
    <row r="722" spans="2:9" ht="12.75" x14ac:dyDescent="0.2">
      <c r="B722" s="168"/>
      <c r="C722" s="247"/>
      <c r="D722" s="247"/>
      <c r="E722" s="247"/>
      <c r="F722" s="424"/>
      <c r="G722" s="247"/>
      <c r="H722" s="247"/>
      <c r="I722" s="168"/>
    </row>
    <row r="723" spans="2:9" ht="12.75" x14ac:dyDescent="0.2">
      <c r="B723" s="168"/>
      <c r="C723" s="247"/>
      <c r="D723" s="247"/>
      <c r="E723" s="247"/>
      <c r="F723" s="424"/>
      <c r="G723" s="247"/>
      <c r="H723" s="247"/>
      <c r="I723" s="168"/>
    </row>
    <row r="724" spans="2:9" ht="12.75" x14ac:dyDescent="0.2">
      <c r="B724" s="168"/>
      <c r="C724" s="247"/>
      <c r="D724" s="247"/>
      <c r="E724" s="247"/>
      <c r="F724" s="424"/>
      <c r="G724" s="247"/>
      <c r="H724" s="247"/>
      <c r="I724" s="168"/>
    </row>
    <row r="725" spans="2:9" ht="12.75" x14ac:dyDescent="0.2">
      <c r="B725" s="168"/>
      <c r="C725" s="247"/>
      <c r="D725" s="247"/>
      <c r="E725" s="247"/>
      <c r="F725" s="424"/>
      <c r="G725" s="247"/>
      <c r="H725" s="247"/>
      <c r="I725" s="168"/>
    </row>
    <row r="726" spans="2:9" ht="12.75" x14ac:dyDescent="0.2">
      <c r="B726" s="168"/>
      <c r="C726" s="247"/>
      <c r="D726" s="247"/>
      <c r="E726" s="247"/>
      <c r="F726" s="424"/>
      <c r="G726" s="247"/>
      <c r="H726" s="247"/>
      <c r="I726" s="168"/>
    </row>
    <row r="727" spans="2:9" ht="12.75" x14ac:dyDescent="0.2">
      <c r="B727" s="168"/>
      <c r="C727" s="247"/>
      <c r="D727" s="247"/>
      <c r="E727" s="247"/>
      <c r="F727" s="424"/>
      <c r="G727" s="247"/>
      <c r="H727" s="247"/>
      <c r="I727" s="168"/>
    </row>
    <row r="728" spans="2:9" ht="12.75" x14ac:dyDescent="0.2">
      <c r="B728" s="168"/>
      <c r="C728" s="247"/>
      <c r="D728" s="247"/>
      <c r="E728" s="247"/>
      <c r="F728" s="424"/>
      <c r="G728" s="247"/>
      <c r="H728" s="247"/>
      <c r="I728" s="168"/>
    </row>
    <row r="729" spans="2:9" ht="12.75" x14ac:dyDescent="0.2">
      <c r="B729" s="168"/>
      <c r="C729" s="247"/>
      <c r="D729" s="247"/>
      <c r="E729" s="247"/>
      <c r="F729" s="424"/>
      <c r="G729" s="247"/>
      <c r="H729" s="247"/>
      <c r="I729" s="168"/>
    </row>
    <row r="730" spans="2:9" ht="12.75" x14ac:dyDescent="0.2">
      <c r="B730" s="168"/>
      <c r="C730" s="247"/>
      <c r="D730" s="247"/>
      <c r="E730" s="247"/>
      <c r="F730" s="424"/>
      <c r="G730" s="247"/>
      <c r="H730" s="247"/>
      <c r="I730" s="168"/>
    </row>
    <row r="731" spans="2:9" ht="12.75" x14ac:dyDescent="0.2">
      <c r="B731" s="168"/>
      <c r="C731" s="247"/>
      <c r="D731" s="247"/>
      <c r="E731" s="247"/>
      <c r="F731" s="424"/>
      <c r="G731" s="247"/>
      <c r="H731" s="247"/>
      <c r="I731" s="168"/>
    </row>
    <row r="732" spans="2:9" ht="12.75" x14ac:dyDescent="0.2">
      <c r="B732" s="168"/>
      <c r="C732" s="247"/>
      <c r="D732" s="247"/>
      <c r="E732" s="247"/>
      <c r="F732" s="424"/>
      <c r="G732" s="247"/>
      <c r="H732" s="247"/>
      <c r="I732" s="168"/>
    </row>
    <row r="733" spans="2:9" ht="12.75" x14ac:dyDescent="0.2">
      <c r="B733" s="168"/>
      <c r="C733" s="247"/>
      <c r="D733" s="247"/>
      <c r="E733" s="247"/>
      <c r="F733" s="424"/>
      <c r="G733" s="247"/>
      <c r="H733" s="247"/>
      <c r="I733" s="168"/>
    </row>
    <row r="734" spans="2:9" ht="12.75" x14ac:dyDescent="0.2">
      <c r="B734" s="168"/>
      <c r="C734" s="247"/>
      <c r="D734" s="247"/>
      <c r="E734" s="247"/>
      <c r="F734" s="424"/>
      <c r="G734" s="247"/>
      <c r="H734" s="247"/>
      <c r="I734" s="168"/>
    </row>
    <row r="735" spans="2:9" ht="12.75" x14ac:dyDescent="0.2">
      <c r="B735" s="168"/>
      <c r="C735" s="247"/>
      <c r="D735" s="247"/>
      <c r="E735" s="247"/>
      <c r="F735" s="424"/>
      <c r="G735" s="247"/>
      <c r="H735" s="247"/>
      <c r="I735" s="168"/>
    </row>
    <row r="736" spans="2:9" ht="12.75" x14ac:dyDescent="0.2">
      <c r="B736" s="168"/>
      <c r="C736" s="247"/>
      <c r="D736" s="247"/>
      <c r="E736" s="247"/>
      <c r="F736" s="424"/>
      <c r="G736" s="247"/>
      <c r="H736" s="247"/>
      <c r="I736" s="168"/>
    </row>
    <row r="737" spans="2:9" ht="12.75" x14ac:dyDescent="0.2">
      <c r="B737" s="168"/>
      <c r="C737" s="247"/>
      <c r="D737" s="247"/>
      <c r="E737" s="247"/>
      <c r="F737" s="424"/>
      <c r="G737" s="247"/>
      <c r="H737" s="247"/>
      <c r="I737" s="168"/>
    </row>
    <row r="738" spans="2:9" ht="12.75" x14ac:dyDescent="0.2">
      <c r="B738" s="168"/>
      <c r="C738" s="247"/>
      <c r="D738" s="247"/>
      <c r="E738" s="247"/>
      <c r="F738" s="424"/>
      <c r="G738" s="247"/>
      <c r="H738" s="247"/>
      <c r="I738" s="168"/>
    </row>
    <row r="739" spans="2:9" ht="12.75" x14ac:dyDescent="0.2">
      <c r="B739" s="168"/>
      <c r="C739" s="247"/>
      <c r="D739" s="247"/>
      <c r="E739" s="247"/>
      <c r="F739" s="424"/>
      <c r="G739" s="247"/>
      <c r="H739" s="247"/>
      <c r="I739" s="168"/>
    </row>
    <row r="740" spans="2:9" ht="12.75" x14ac:dyDescent="0.2">
      <c r="B740" s="168"/>
      <c r="C740" s="247"/>
      <c r="D740" s="247"/>
      <c r="E740" s="247"/>
      <c r="F740" s="424"/>
      <c r="G740" s="247"/>
      <c r="H740" s="247"/>
      <c r="I740" s="168"/>
    </row>
    <row r="741" spans="2:9" ht="12.75" x14ac:dyDescent="0.2">
      <c r="B741" s="168"/>
      <c r="C741" s="247"/>
      <c r="D741" s="247"/>
      <c r="E741" s="247"/>
      <c r="F741" s="424"/>
      <c r="G741" s="247"/>
      <c r="H741" s="247"/>
      <c r="I741" s="168"/>
    </row>
    <row r="742" spans="2:9" ht="12.75" x14ac:dyDescent="0.2">
      <c r="B742" s="168"/>
      <c r="C742" s="247"/>
      <c r="D742" s="247"/>
      <c r="E742" s="247"/>
      <c r="F742" s="424"/>
      <c r="G742" s="247"/>
      <c r="H742" s="247"/>
      <c r="I742" s="168"/>
    </row>
    <row r="743" spans="2:9" ht="12.75" x14ac:dyDescent="0.2">
      <c r="B743" s="168"/>
      <c r="C743" s="247"/>
      <c r="D743" s="247"/>
      <c r="E743" s="247"/>
      <c r="F743" s="424"/>
      <c r="G743" s="247"/>
      <c r="H743" s="247"/>
      <c r="I743" s="168"/>
    </row>
    <row r="744" spans="2:9" ht="12.75" x14ac:dyDescent="0.2">
      <c r="B744" s="168"/>
      <c r="C744" s="247"/>
      <c r="D744" s="247"/>
      <c r="E744" s="247"/>
      <c r="F744" s="424"/>
      <c r="G744" s="247"/>
      <c r="H744" s="247"/>
      <c r="I744" s="168"/>
    </row>
    <row r="745" spans="2:9" ht="12.75" x14ac:dyDescent="0.2">
      <c r="B745" s="168"/>
      <c r="C745" s="247"/>
      <c r="D745" s="247"/>
      <c r="E745" s="247"/>
      <c r="F745" s="424"/>
      <c r="G745" s="247"/>
      <c r="H745" s="247"/>
      <c r="I745" s="168"/>
    </row>
    <row r="746" spans="2:9" ht="12.75" x14ac:dyDescent="0.2">
      <c r="B746" s="168"/>
      <c r="C746" s="247"/>
      <c r="D746" s="247"/>
      <c r="E746" s="247"/>
      <c r="F746" s="424"/>
      <c r="G746" s="247"/>
      <c r="H746" s="247"/>
      <c r="I746" s="168"/>
    </row>
    <row r="747" spans="2:9" ht="12.75" x14ac:dyDescent="0.2">
      <c r="B747" s="168"/>
      <c r="C747" s="247"/>
      <c r="D747" s="247"/>
      <c r="E747" s="247"/>
      <c r="F747" s="424"/>
      <c r="G747" s="247"/>
      <c r="H747" s="247"/>
      <c r="I747" s="168"/>
    </row>
    <row r="748" spans="2:9" ht="12.75" x14ac:dyDescent="0.2">
      <c r="B748" s="168"/>
      <c r="C748" s="247"/>
      <c r="D748" s="247"/>
      <c r="E748" s="247"/>
      <c r="F748" s="424"/>
      <c r="G748" s="247"/>
      <c r="H748" s="247"/>
      <c r="I748" s="168"/>
    </row>
    <row r="749" spans="2:9" ht="12.75" x14ac:dyDescent="0.2">
      <c r="B749" s="168"/>
      <c r="C749" s="247"/>
      <c r="D749" s="247"/>
      <c r="E749" s="247"/>
      <c r="F749" s="424"/>
      <c r="G749" s="247"/>
      <c r="H749" s="247"/>
      <c r="I749" s="168"/>
    </row>
    <row r="750" spans="2:9" ht="12.75" x14ac:dyDescent="0.2">
      <c r="B750" s="168"/>
      <c r="C750" s="247"/>
      <c r="D750" s="247"/>
      <c r="E750" s="247"/>
      <c r="F750" s="424"/>
      <c r="G750" s="247"/>
      <c r="H750" s="247"/>
      <c r="I750" s="168"/>
    </row>
    <row r="751" spans="2:9" ht="12.75" x14ac:dyDescent="0.2">
      <c r="B751" s="168"/>
      <c r="C751" s="247"/>
      <c r="D751" s="247"/>
      <c r="E751" s="247"/>
      <c r="F751" s="424"/>
      <c r="G751" s="247"/>
      <c r="H751" s="247"/>
      <c r="I751" s="168"/>
    </row>
    <row r="752" spans="2:9" ht="12.75" x14ac:dyDescent="0.2">
      <c r="B752" s="168"/>
      <c r="C752" s="247"/>
      <c r="D752" s="247"/>
      <c r="E752" s="247"/>
      <c r="F752" s="424"/>
      <c r="G752" s="247"/>
      <c r="H752" s="247"/>
      <c r="I752" s="168"/>
    </row>
    <row r="753" spans="2:9" ht="12.75" x14ac:dyDescent="0.2">
      <c r="B753" s="168"/>
      <c r="C753" s="247"/>
      <c r="D753" s="247"/>
      <c r="E753" s="247"/>
      <c r="F753" s="424"/>
      <c r="G753" s="247"/>
      <c r="H753" s="247"/>
      <c r="I753" s="168"/>
    </row>
    <row r="754" spans="2:9" ht="12.75" x14ac:dyDescent="0.2">
      <c r="B754" s="168"/>
      <c r="C754" s="247"/>
      <c r="D754" s="247"/>
      <c r="E754" s="247"/>
      <c r="F754" s="424"/>
      <c r="G754" s="247"/>
      <c r="H754" s="247"/>
      <c r="I754" s="168"/>
    </row>
    <row r="755" spans="2:9" ht="12.75" x14ac:dyDescent="0.2">
      <c r="B755" s="168"/>
      <c r="C755" s="247"/>
      <c r="D755" s="247"/>
      <c r="E755" s="247"/>
      <c r="F755" s="424"/>
      <c r="G755" s="247"/>
      <c r="H755" s="247"/>
      <c r="I755" s="168"/>
    </row>
    <row r="756" spans="2:9" ht="12.75" x14ac:dyDescent="0.2">
      <c r="B756" s="168"/>
      <c r="C756" s="247"/>
      <c r="D756" s="247"/>
      <c r="E756" s="247"/>
      <c r="F756" s="424"/>
      <c r="G756" s="247"/>
      <c r="H756" s="247"/>
      <c r="I756" s="168"/>
    </row>
    <row r="757" spans="2:9" ht="12.75" x14ac:dyDescent="0.2">
      <c r="B757" s="168"/>
      <c r="C757" s="247"/>
      <c r="D757" s="247"/>
      <c r="E757" s="247"/>
      <c r="F757" s="424"/>
      <c r="G757" s="247"/>
      <c r="H757" s="247"/>
      <c r="I757" s="168"/>
    </row>
    <row r="758" spans="2:9" ht="12.75" x14ac:dyDescent="0.2">
      <c r="B758" s="168"/>
      <c r="C758" s="247"/>
      <c r="D758" s="247"/>
      <c r="E758" s="247"/>
      <c r="F758" s="424"/>
      <c r="G758" s="247"/>
      <c r="H758" s="247"/>
      <c r="I758" s="168"/>
    </row>
    <row r="759" spans="2:9" ht="12.75" x14ac:dyDescent="0.2">
      <c r="B759" s="168"/>
      <c r="C759" s="247"/>
      <c r="D759" s="247"/>
      <c r="E759" s="247"/>
      <c r="F759" s="424"/>
      <c r="G759" s="247"/>
      <c r="H759" s="247"/>
      <c r="I759" s="168"/>
    </row>
    <row r="760" spans="2:9" ht="12.75" x14ac:dyDescent="0.2">
      <c r="B760" s="168"/>
      <c r="C760" s="247"/>
      <c r="D760" s="247"/>
      <c r="E760" s="247"/>
      <c r="F760" s="424"/>
      <c r="G760" s="247"/>
      <c r="H760" s="247"/>
      <c r="I760" s="168"/>
    </row>
    <row r="761" spans="2:9" ht="12.75" x14ac:dyDescent="0.2">
      <c r="B761" s="168"/>
      <c r="C761" s="247"/>
      <c r="D761" s="247"/>
      <c r="E761" s="247"/>
      <c r="F761" s="424"/>
      <c r="G761" s="247"/>
      <c r="H761" s="247"/>
      <c r="I761" s="168"/>
    </row>
    <row r="762" spans="2:9" ht="12.75" x14ac:dyDescent="0.2">
      <c r="B762" s="168"/>
      <c r="C762" s="247"/>
      <c r="D762" s="247"/>
      <c r="E762" s="247"/>
      <c r="F762" s="424"/>
      <c r="G762" s="247"/>
      <c r="H762" s="247"/>
      <c r="I762" s="168"/>
    </row>
    <row r="763" spans="2:9" ht="12.75" x14ac:dyDescent="0.2">
      <c r="B763" s="168"/>
      <c r="C763" s="247"/>
      <c r="D763" s="247"/>
      <c r="E763" s="247"/>
      <c r="F763" s="424"/>
      <c r="G763" s="247"/>
      <c r="H763" s="247"/>
      <c r="I763" s="168"/>
    </row>
    <row r="764" spans="2:9" ht="12.75" x14ac:dyDescent="0.2">
      <c r="B764" s="168"/>
      <c r="C764" s="247"/>
      <c r="D764" s="247"/>
      <c r="E764" s="247"/>
      <c r="F764" s="424"/>
      <c r="G764" s="247"/>
      <c r="H764" s="247"/>
      <c r="I764" s="168"/>
    </row>
    <row r="765" spans="2:9" ht="12.75" x14ac:dyDescent="0.2">
      <c r="B765" s="168"/>
      <c r="C765" s="247"/>
      <c r="D765" s="247"/>
      <c r="E765" s="247"/>
      <c r="F765" s="424"/>
      <c r="G765" s="247"/>
      <c r="H765" s="247"/>
      <c r="I765" s="168"/>
    </row>
    <row r="766" spans="2:9" ht="12.75" x14ac:dyDescent="0.2">
      <c r="B766" s="168"/>
      <c r="C766" s="247"/>
      <c r="D766" s="247"/>
      <c r="E766" s="247"/>
      <c r="F766" s="424"/>
      <c r="G766" s="247"/>
      <c r="H766" s="247"/>
      <c r="I766" s="168"/>
    </row>
    <row r="767" spans="2:9" ht="12.75" x14ac:dyDescent="0.2">
      <c r="B767" s="168"/>
      <c r="C767" s="247"/>
      <c r="D767" s="247"/>
      <c r="E767" s="247"/>
      <c r="F767" s="424"/>
      <c r="G767" s="247"/>
      <c r="H767" s="247"/>
      <c r="I767" s="168"/>
    </row>
    <row r="768" spans="2:9" ht="12.75" x14ac:dyDescent="0.2">
      <c r="B768" s="168"/>
      <c r="C768" s="247"/>
      <c r="D768" s="247"/>
      <c r="E768" s="247"/>
      <c r="F768" s="424"/>
      <c r="G768" s="247"/>
      <c r="H768" s="247"/>
      <c r="I768" s="168"/>
    </row>
    <row r="769" spans="2:9" ht="12.75" x14ac:dyDescent="0.2">
      <c r="B769" s="168"/>
      <c r="C769" s="247"/>
      <c r="D769" s="247"/>
      <c r="E769" s="247"/>
      <c r="F769" s="424"/>
      <c r="G769" s="247"/>
      <c r="H769" s="247"/>
      <c r="I769" s="168"/>
    </row>
    <row r="770" spans="2:9" ht="12.75" x14ac:dyDescent="0.2">
      <c r="B770" s="168"/>
      <c r="C770" s="247"/>
      <c r="D770" s="247"/>
      <c r="E770" s="247"/>
      <c r="F770" s="424"/>
      <c r="G770" s="247"/>
      <c r="H770" s="247"/>
      <c r="I770" s="168"/>
    </row>
    <row r="771" spans="2:9" ht="12.75" x14ac:dyDescent="0.2">
      <c r="B771" s="168"/>
      <c r="C771" s="247"/>
      <c r="D771" s="247"/>
      <c r="E771" s="247"/>
      <c r="F771" s="424"/>
      <c r="G771" s="247"/>
      <c r="H771" s="247"/>
      <c r="I771" s="168"/>
    </row>
    <row r="772" spans="2:9" ht="12.75" x14ac:dyDescent="0.2">
      <c r="B772" s="168"/>
      <c r="C772" s="247"/>
      <c r="D772" s="247"/>
      <c r="E772" s="247"/>
      <c r="F772" s="424"/>
      <c r="G772" s="247"/>
      <c r="H772" s="247"/>
      <c r="I772" s="168"/>
    </row>
    <row r="773" spans="2:9" ht="12.75" x14ac:dyDescent="0.2">
      <c r="B773" s="168"/>
      <c r="C773" s="247"/>
      <c r="D773" s="247"/>
      <c r="E773" s="247"/>
      <c r="F773" s="424"/>
      <c r="G773" s="247"/>
      <c r="H773" s="247"/>
      <c r="I773" s="168"/>
    </row>
    <row r="774" spans="2:9" ht="12.75" x14ac:dyDescent="0.2">
      <c r="B774" s="168"/>
      <c r="C774" s="247"/>
      <c r="D774" s="247"/>
      <c r="E774" s="247"/>
      <c r="F774" s="424"/>
      <c r="G774" s="247"/>
      <c r="H774" s="247"/>
      <c r="I774" s="168"/>
    </row>
    <row r="775" spans="2:9" ht="12.75" x14ac:dyDescent="0.2">
      <c r="B775" s="168"/>
      <c r="C775" s="247"/>
      <c r="D775" s="247"/>
      <c r="E775" s="247"/>
      <c r="F775" s="424"/>
      <c r="G775" s="247"/>
      <c r="H775" s="247"/>
      <c r="I775" s="168"/>
    </row>
    <row r="776" spans="2:9" ht="12.75" x14ac:dyDescent="0.2">
      <c r="B776" s="168"/>
      <c r="C776" s="247"/>
      <c r="D776" s="247"/>
      <c r="E776" s="247"/>
      <c r="F776" s="424"/>
      <c r="G776" s="247"/>
      <c r="H776" s="247"/>
      <c r="I776" s="168"/>
    </row>
    <row r="777" spans="2:9" ht="12.75" x14ac:dyDescent="0.2">
      <c r="B777" s="168"/>
      <c r="C777" s="247"/>
      <c r="D777" s="247"/>
      <c r="E777" s="247"/>
      <c r="F777" s="424"/>
      <c r="G777" s="247"/>
      <c r="H777" s="247"/>
      <c r="I777" s="168"/>
    </row>
    <row r="778" spans="2:9" ht="12.75" x14ac:dyDescent="0.2">
      <c r="B778" s="168"/>
      <c r="C778" s="247"/>
      <c r="D778" s="247"/>
      <c r="E778" s="247"/>
      <c r="F778" s="424"/>
      <c r="G778" s="247"/>
      <c r="H778" s="247"/>
      <c r="I778" s="168"/>
    </row>
    <row r="779" spans="2:9" ht="12.75" x14ac:dyDescent="0.2">
      <c r="B779" s="168"/>
      <c r="C779" s="247"/>
      <c r="D779" s="247"/>
      <c r="E779" s="247"/>
      <c r="F779" s="424"/>
      <c r="G779" s="247"/>
      <c r="H779" s="247"/>
      <c r="I779" s="168"/>
    </row>
    <row r="780" spans="2:9" ht="12.75" x14ac:dyDescent="0.2">
      <c r="B780" s="168"/>
      <c r="C780" s="247"/>
      <c r="D780" s="247"/>
      <c r="E780" s="247"/>
      <c r="F780" s="424"/>
      <c r="G780" s="247"/>
      <c r="H780" s="247"/>
      <c r="I780" s="168"/>
    </row>
    <row r="781" spans="2:9" ht="12.75" x14ac:dyDescent="0.2">
      <c r="B781" s="168"/>
      <c r="C781" s="247"/>
      <c r="D781" s="247"/>
      <c r="E781" s="247"/>
      <c r="F781" s="424"/>
      <c r="G781" s="247"/>
      <c r="H781" s="247"/>
      <c r="I781" s="168"/>
    </row>
    <row r="782" spans="2:9" ht="12.75" x14ac:dyDescent="0.2">
      <c r="B782" s="168"/>
      <c r="C782" s="247"/>
      <c r="D782" s="247"/>
      <c r="E782" s="247"/>
      <c r="F782" s="424"/>
      <c r="G782" s="247"/>
      <c r="H782" s="247"/>
      <c r="I782" s="168"/>
    </row>
    <row r="783" spans="2:9" ht="12.75" x14ac:dyDescent="0.2">
      <c r="B783" s="168"/>
      <c r="C783" s="247"/>
      <c r="D783" s="247"/>
      <c r="E783" s="247"/>
      <c r="F783" s="424"/>
      <c r="G783" s="247"/>
      <c r="H783" s="247"/>
      <c r="I783" s="168"/>
    </row>
    <row r="784" spans="2:9" ht="12.75" x14ac:dyDescent="0.2">
      <c r="B784" s="168"/>
      <c r="C784" s="247"/>
      <c r="D784" s="247"/>
      <c r="E784" s="247"/>
      <c r="F784" s="424"/>
      <c r="G784" s="247"/>
      <c r="H784" s="247"/>
      <c r="I784" s="168"/>
    </row>
    <row r="785" spans="2:9" ht="12.75" x14ac:dyDescent="0.2">
      <c r="B785" s="168"/>
      <c r="C785" s="247"/>
      <c r="D785" s="247"/>
      <c r="E785" s="247"/>
      <c r="F785" s="424"/>
      <c r="G785" s="247"/>
      <c r="H785" s="247"/>
      <c r="I785" s="168"/>
    </row>
    <row r="786" spans="2:9" ht="12.75" x14ac:dyDescent="0.2">
      <c r="B786" s="168"/>
      <c r="C786" s="247"/>
      <c r="D786" s="247"/>
      <c r="E786" s="247"/>
      <c r="F786" s="424"/>
      <c r="G786" s="247"/>
      <c r="H786" s="247"/>
      <c r="I786" s="168"/>
    </row>
    <row r="787" spans="2:9" ht="12.75" x14ac:dyDescent="0.2">
      <c r="B787" s="168"/>
      <c r="C787" s="247"/>
      <c r="D787" s="247"/>
      <c r="E787" s="247"/>
      <c r="F787" s="424"/>
      <c r="G787" s="247"/>
      <c r="H787" s="247"/>
      <c r="I787" s="168"/>
    </row>
    <row r="788" spans="2:9" ht="12.75" x14ac:dyDescent="0.2">
      <c r="B788" s="168"/>
      <c r="C788" s="247"/>
      <c r="D788" s="247"/>
      <c r="E788" s="247"/>
      <c r="F788" s="424"/>
      <c r="G788" s="247"/>
      <c r="H788" s="247"/>
      <c r="I788" s="168"/>
    </row>
    <row r="789" spans="2:9" ht="12.75" x14ac:dyDescent="0.2">
      <c r="B789" s="168"/>
      <c r="C789" s="247"/>
      <c r="D789" s="247"/>
      <c r="E789" s="247"/>
      <c r="F789" s="424"/>
      <c r="G789" s="247"/>
      <c r="H789" s="247"/>
      <c r="I789" s="168"/>
    </row>
    <row r="790" spans="2:9" ht="12.75" x14ac:dyDescent="0.2">
      <c r="B790" s="168"/>
      <c r="C790" s="247"/>
      <c r="D790" s="247"/>
      <c r="E790" s="247"/>
      <c r="F790" s="424"/>
      <c r="G790" s="247"/>
      <c r="H790" s="247"/>
      <c r="I790" s="168"/>
    </row>
    <row r="791" spans="2:9" ht="12.75" x14ac:dyDescent="0.2">
      <c r="B791" s="168"/>
      <c r="C791" s="247"/>
      <c r="D791" s="247"/>
      <c r="E791" s="247"/>
      <c r="F791" s="424"/>
      <c r="G791" s="247"/>
      <c r="H791" s="247"/>
      <c r="I791" s="168"/>
    </row>
    <row r="792" spans="2:9" ht="12.75" x14ac:dyDescent="0.2">
      <c r="B792" s="168"/>
      <c r="C792" s="247"/>
      <c r="D792" s="247"/>
      <c r="E792" s="247"/>
      <c r="F792" s="424"/>
      <c r="G792" s="247"/>
      <c r="H792" s="247"/>
      <c r="I792" s="168"/>
    </row>
    <row r="793" spans="2:9" ht="12.75" x14ac:dyDescent="0.2">
      <c r="B793" s="168"/>
      <c r="C793" s="247"/>
      <c r="D793" s="247"/>
      <c r="E793" s="247"/>
      <c r="F793" s="424"/>
      <c r="G793" s="247"/>
      <c r="H793" s="247"/>
      <c r="I793" s="168"/>
    </row>
    <row r="794" spans="2:9" ht="12.75" x14ac:dyDescent="0.2">
      <c r="B794" s="168"/>
      <c r="C794" s="247"/>
      <c r="D794" s="247"/>
      <c r="E794" s="247"/>
      <c r="F794" s="424"/>
      <c r="G794" s="247"/>
      <c r="H794" s="247"/>
      <c r="I794" s="168"/>
    </row>
    <row r="795" spans="2:9" ht="12.75" x14ac:dyDescent="0.2">
      <c r="B795" s="168"/>
      <c r="C795" s="247"/>
      <c r="D795" s="247"/>
      <c r="E795" s="247"/>
      <c r="F795" s="424"/>
      <c r="G795" s="247"/>
      <c r="H795" s="247"/>
      <c r="I795" s="168"/>
    </row>
    <row r="796" spans="2:9" ht="12.75" x14ac:dyDescent="0.2">
      <c r="B796" s="168"/>
      <c r="C796" s="247"/>
      <c r="D796" s="247"/>
      <c r="E796" s="247"/>
      <c r="F796" s="424"/>
      <c r="G796" s="247"/>
      <c r="H796" s="247"/>
      <c r="I796" s="168"/>
    </row>
    <row r="797" spans="2:9" ht="12.75" x14ac:dyDescent="0.2">
      <c r="B797" s="168"/>
      <c r="C797" s="247"/>
      <c r="D797" s="247"/>
      <c r="E797" s="247"/>
      <c r="F797" s="424"/>
      <c r="G797" s="247"/>
      <c r="H797" s="247"/>
      <c r="I797" s="168"/>
    </row>
    <row r="798" spans="2:9" ht="12.75" x14ac:dyDescent="0.2">
      <c r="B798" s="168"/>
      <c r="C798" s="247"/>
      <c r="D798" s="247"/>
      <c r="E798" s="247"/>
      <c r="F798" s="424"/>
      <c r="G798" s="247"/>
      <c r="H798" s="247"/>
      <c r="I798" s="168"/>
    </row>
    <row r="799" spans="2:9" ht="12.75" x14ac:dyDescent="0.2">
      <c r="B799" s="168"/>
      <c r="C799" s="247"/>
      <c r="D799" s="247"/>
      <c r="E799" s="247"/>
      <c r="F799" s="424"/>
      <c r="G799" s="247"/>
      <c r="H799" s="247"/>
      <c r="I799" s="168"/>
    </row>
    <row r="800" spans="2:9" ht="12.75" x14ac:dyDescent="0.2">
      <c r="B800" s="168"/>
      <c r="C800" s="247"/>
      <c r="D800" s="247"/>
      <c r="E800" s="247"/>
      <c r="F800" s="424"/>
      <c r="G800" s="247"/>
      <c r="H800" s="247"/>
      <c r="I800" s="168"/>
    </row>
    <row r="801" spans="2:9" ht="12.75" x14ac:dyDescent="0.2">
      <c r="B801" s="168"/>
      <c r="C801" s="247"/>
      <c r="D801" s="247"/>
      <c r="E801" s="247"/>
      <c r="F801" s="424"/>
      <c r="G801" s="247"/>
      <c r="H801" s="247"/>
      <c r="I801" s="168"/>
    </row>
    <row r="802" spans="2:9" ht="12.75" x14ac:dyDescent="0.2">
      <c r="B802" s="168"/>
      <c r="C802" s="247"/>
      <c r="D802" s="247"/>
      <c r="E802" s="247"/>
      <c r="F802" s="424"/>
      <c r="G802" s="247"/>
      <c r="H802" s="247"/>
      <c r="I802" s="168"/>
    </row>
    <row r="803" spans="2:9" ht="12.75" x14ac:dyDescent="0.2">
      <c r="B803" s="168"/>
      <c r="C803" s="247"/>
      <c r="D803" s="247"/>
      <c r="E803" s="247"/>
      <c r="F803" s="424"/>
      <c r="G803" s="247"/>
      <c r="H803" s="247"/>
      <c r="I803" s="168"/>
    </row>
    <row r="804" spans="2:9" ht="12.75" x14ac:dyDescent="0.2">
      <c r="B804" s="168"/>
      <c r="C804" s="247"/>
      <c r="D804" s="247"/>
      <c r="E804" s="247"/>
      <c r="F804" s="424"/>
      <c r="G804" s="247"/>
      <c r="H804" s="247"/>
      <c r="I804" s="168"/>
    </row>
    <row r="805" spans="2:9" ht="12.75" x14ac:dyDescent="0.2">
      <c r="B805" s="168"/>
      <c r="C805" s="247"/>
      <c r="D805" s="247"/>
      <c r="E805" s="247"/>
      <c r="F805" s="424"/>
      <c r="G805" s="247"/>
      <c r="H805" s="247"/>
      <c r="I805" s="168"/>
    </row>
    <row r="806" spans="2:9" ht="12.75" x14ac:dyDescent="0.2">
      <c r="B806" s="168"/>
      <c r="C806" s="247"/>
      <c r="D806" s="247"/>
      <c r="E806" s="247"/>
      <c r="F806" s="424"/>
      <c r="G806" s="247"/>
      <c r="H806" s="247"/>
      <c r="I806" s="168"/>
    </row>
    <row r="807" spans="2:9" ht="12.75" x14ac:dyDescent="0.2">
      <c r="B807" s="168"/>
      <c r="C807" s="247"/>
      <c r="D807" s="247"/>
      <c r="E807" s="247"/>
      <c r="F807" s="424"/>
      <c r="G807" s="247"/>
      <c r="H807" s="247"/>
      <c r="I807" s="168"/>
    </row>
    <row r="808" spans="2:9" ht="12.75" x14ac:dyDescent="0.2">
      <c r="B808" s="168"/>
      <c r="C808" s="247"/>
      <c r="D808" s="247"/>
      <c r="E808" s="247"/>
      <c r="F808" s="424"/>
      <c r="G808" s="247"/>
      <c r="H808" s="247"/>
      <c r="I808" s="168"/>
    </row>
    <row r="809" spans="2:9" ht="12.75" x14ac:dyDescent="0.2">
      <c r="B809" s="168"/>
      <c r="C809" s="247"/>
      <c r="D809" s="247"/>
      <c r="E809" s="247"/>
      <c r="F809" s="424"/>
      <c r="G809" s="247"/>
      <c r="H809" s="247"/>
      <c r="I809" s="168"/>
    </row>
    <row r="810" spans="2:9" ht="12.75" x14ac:dyDescent="0.2">
      <c r="B810" s="168"/>
      <c r="C810" s="247"/>
      <c r="D810" s="247"/>
      <c r="E810" s="247"/>
      <c r="F810" s="424"/>
      <c r="G810" s="247"/>
      <c r="H810" s="247"/>
      <c r="I810" s="168"/>
    </row>
    <row r="811" spans="2:9" ht="12.75" x14ac:dyDescent="0.2">
      <c r="B811" s="168"/>
      <c r="C811" s="247"/>
      <c r="D811" s="247"/>
      <c r="E811" s="247"/>
      <c r="F811" s="424"/>
      <c r="G811" s="247"/>
      <c r="H811" s="247"/>
      <c r="I811" s="168"/>
    </row>
    <row r="812" spans="2:9" ht="12.75" x14ac:dyDescent="0.2">
      <c r="B812" s="168"/>
      <c r="C812" s="247"/>
      <c r="D812" s="247"/>
      <c r="E812" s="247"/>
      <c r="F812" s="424"/>
      <c r="G812" s="247"/>
      <c r="H812" s="247"/>
      <c r="I812" s="168"/>
    </row>
    <row r="813" spans="2:9" ht="12.75" x14ac:dyDescent="0.2">
      <c r="B813" s="168"/>
      <c r="C813" s="247"/>
      <c r="D813" s="247"/>
      <c r="E813" s="247"/>
      <c r="F813" s="424"/>
      <c r="G813" s="247"/>
      <c r="H813" s="247"/>
      <c r="I813" s="168"/>
    </row>
    <row r="814" spans="2:9" ht="12.75" x14ac:dyDescent="0.2">
      <c r="B814" s="168"/>
      <c r="C814" s="247"/>
      <c r="D814" s="247"/>
      <c r="E814" s="247"/>
      <c r="F814" s="424"/>
      <c r="G814" s="247"/>
      <c r="H814" s="247"/>
      <c r="I814" s="168"/>
    </row>
    <row r="815" spans="2:9" ht="12.75" x14ac:dyDescent="0.2">
      <c r="B815" s="168"/>
      <c r="C815" s="247"/>
      <c r="D815" s="247"/>
      <c r="E815" s="247"/>
      <c r="F815" s="424"/>
      <c r="G815" s="247"/>
      <c r="H815" s="247"/>
      <c r="I815" s="168"/>
    </row>
    <row r="816" spans="2:9" ht="12.75" x14ac:dyDescent="0.2">
      <c r="B816" s="168"/>
      <c r="C816" s="247"/>
      <c r="D816" s="247"/>
      <c r="E816" s="247"/>
      <c r="F816" s="424"/>
      <c r="G816" s="247"/>
      <c r="H816" s="247"/>
      <c r="I816" s="168"/>
    </row>
    <row r="817" spans="2:9" ht="12.75" x14ac:dyDescent="0.2">
      <c r="B817" s="168"/>
      <c r="C817" s="247"/>
      <c r="D817" s="247"/>
      <c r="E817" s="247"/>
      <c r="F817" s="424"/>
      <c r="G817" s="247"/>
      <c r="H817" s="247"/>
      <c r="I817" s="168"/>
    </row>
    <row r="818" spans="2:9" ht="12.75" x14ac:dyDescent="0.2">
      <c r="B818" s="168"/>
      <c r="C818" s="247"/>
      <c r="D818" s="247"/>
      <c r="E818" s="247"/>
      <c r="F818" s="424"/>
      <c r="G818" s="247"/>
      <c r="H818" s="247"/>
      <c r="I818" s="168"/>
    </row>
    <row r="819" spans="2:9" ht="12.75" x14ac:dyDescent="0.2">
      <c r="B819" s="168"/>
      <c r="C819" s="247"/>
      <c r="D819" s="247"/>
      <c r="E819" s="247"/>
      <c r="F819" s="424"/>
      <c r="G819" s="247"/>
      <c r="H819" s="247"/>
      <c r="I819" s="168"/>
    </row>
    <row r="820" spans="2:9" ht="12.75" x14ac:dyDescent="0.2">
      <c r="B820" s="168"/>
      <c r="C820" s="247"/>
      <c r="D820" s="247"/>
      <c r="E820" s="247"/>
      <c r="F820" s="424"/>
      <c r="G820" s="247"/>
      <c r="H820" s="247"/>
      <c r="I820" s="168"/>
    </row>
    <row r="821" spans="2:9" ht="12.75" x14ac:dyDescent="0.2">
      <c r="B821" s="168"/>
      <c r="C821" s="247"/>
      <c r="D821" s="247"/>
      <c r="E821" s="247"/>
      <c r="F821" s="424"/>
      <c r="G821" s="247"/>
      <c r="H821" s="247"/>
      <c r="I821" s="168"/>
    </row>
    <row r="822" spans="2:9" ht="12.75" x14ac:dyDescent="0.2">
      <c r="B822" s="168"/>
      <c r="C822" s="247"/>
      <c r="D822" s="247"/>
      <c r="E822" s="247"/>
      <c r="F822" s="424"/>
      <c r="G822" s="247"/>
      <c r="H822" s="247"/>
      <c r="I822" s="168"/>
    </row>
    <row r="823" spans="2:9" ht="12.75" x14ac:dyDescent="0.2">
      <c r="B823" s="168"/>
      <c r="C823" s="247"/>
      <c r="D823" s="247"/>
      <c r="E823" s="247"/>
      <c r="F823" s="424"/>
      <c r="G823" s="247"/>
      <c r="H823" s="247"/>
      <c r="I823" s="168"/>
    </row>
    <row r="824" spans="2:9" ht="12.75" x14ac:dyDescent="0.2">
      <c r="B824" s="168"/>
      <c r="C824" s="247"/>
      <c r="D824" s="247"/>
      <c r="E824" s="247"/>
      <c r="F824" s="424"/>
      <c r="G824" s="247"/>
      <c r="H824" s="247"/>
      <c r="I824" s="168"/>
    </row>
    <row r="825" spans="2:9" ht="12.75" x14ac:dyDescent="0.2">
      <c r="B825" s="168"/>
      <c r="C825" s="247"/>
      <c r="D825" s="247"/>
      <c r="E825" s="247"/>
      <c r="F825" s="424"/>
      <c r="G825" s="247"/>
      <c r="H825" s="247"/>
      <c r="I825" s="168"/>
    </row>
    <row r="826" spans="2:9" ht="12.75" x14ac:dyDescent="0.2">
      <c r="B826" s="168"/>
      <c r="C826" s="247"/>
      <c r="D826" s="247"/>
      <c r="E826" s="247"/>
      <c r="F826" s="424"/>
      <c r="G826" s="247"/>
      <c r="H826" s="247"/>
      <c r="I826" s="168"/>
    </row>
    <row r="827" spans="2:9" ht="12.75" x14ac:dyDescent="0.2">
      <c r="B827" s="168"/>
      <c r="C827" s="247"/>
      <c r="D827" s="247"/>
      <c r="E827" s="247"/>
      <c r="F827" s="424"/>
      <c r="G827" s="247"/>
      <c r="H827" s="247"/>
      <c r="I827" s="168"/>
    </row>
    <row r="828" spans="2:9" ht="12.75" x14ac:dyDescent="0.2">
      <c r="B828" s="168"/>
      <c r="C828" s="247"/>
      <c r="D828" s="247"/>
      <c r="E828" s="247"/>
      <c r="F828" s="424"/>
      <c r="G828" s="247"/>
      <c r="H828" s="247"/>
      <c r="I828" s="168"/>
    </row>
    <row r="829" spans="2:9" ht="12.75" x14ac:dyDescent="0.2">
      <c r="B829" s="168"/>
      <c r="C829" s="247"/>
      <c r="D829" s="247"/>
      <c r="E829" s="247"/>
      <c r="F829" s="424"/>
      <c r="G829" s="247"/>
      <c r="H829" s="247"/>
      <c r="I829" s="168"/>
    </row>
    <row r="830" spans="2:9" ht="12.75" x14ac:dyDescent="0.2">
      <c r="B830" s="168"/>
      <c r="C830" s="247"/>
      <c r="D830" s="247"/>
      <c r="E830" s="247"/>
      <c r="F830" s="424"/>
      <c r="G830" s="247"/>
      <c r="H830" s="247"/>
      <c r="I830" s="168"/>
    </row>
    <row r="831" spans="2:9" ht="12.75" x14ac:dyDescent="0.2">
      <c r="B831" s="168"/>
      <c r="C831" s="247"/>
      <c r="D831" s="247"/>
      <c r="E831" s="247"/>
      <c r="F831" s="424"/>
      <c r="G831" s="247"/>
      <c r="H831" s="247"/>
      <c r="I831" s="168"/>
    </row>
    <row r="832" spans="2:9" ht="12.75" x14ac:dyDescent="0.2">
      <c r="B832" s="168"/>
      <c r="C832" s="247"/>
      <c r="D832" s="247"/>
      <c r="E832" s="247"/>
      <c r="F832" s="424"/>
      <c r="G832" s="247"/>
      <c r="H832" s="247"/>
      <c r="I832" s="168"/>
    </row>
    <row r="833" spans="2:9" ht="12.75" x14ac:dyDescent="0.2">
      <c r="B833" s="168"/>
      <c r="C833" s="247"/>
      <c r="D833" s="247"/>
      <c r="E833" s="247"/>
      <c r="F833" s="424"/>
      <c r="G833" s="247"/>
      <c r="H833" s="247"/>
      <c r="I833" s="168"/>
    </row>
    <row r="834" spans="2:9" ht="12.75" x14ac:dyDescent="0.2">
      <c r="B834" s="168"/>
      <c r="C834" s="247"/>
      <c r="D834" s="247"/>
      <c r="E834" s="247"/>
      <c r="F834" s="424"/>
      <c r="G834" s="247"/>
      <c r="H834" s="247"/>
      <c r="I834" s="168"/>
    </row>
    <row r="835" spans="2:9" ht="12.75" x14ac:dyDescent="0.2">
      <c r="B835" s="168"/>
      <c r="C835" s="247"/>
      <c r="D835" s="247"/>
      <c r="E835" s="247"/>
      <c r="F835" s="424"/>
      <c r="G835" s="247"/>
      <c r="H835" s="247"/>
      <c r="I835" s="168"/>
    </row>
    <row r="836" spans="2:9" ht="12.75" x14ac:dyDescent="0.2">
      <c r="B836" s="168"/>
      <c r="C836" s="247"/>
      <c r="D836" s="247"/>
      <c r="E836" s="247"/>
      <c r="F836" s="424"/>
      <c r="G836" s="247"/>
      <c r="H836" s="247"/>
      <c r="I836" s="168"/>
    </row>
    <row r="837" spans="2:9" ht="12.75" x14ac:dyDescent="0.2">
      <c r="B837" s="168"/>
      <c r="C837" s="247"/>
      <c r="D837" s="247"/>
      <c r="E837" s="247"/>
      <c r="F837" s="424"/>
      <c r="G837" s="247"/>
      <c r="H837" s="247"/>
      <c r="I837" s="168"/>
    </row>
    <row r="838" spans="2:9" ht="12.75" x14ac:dyDescent="0.2">
      <c r="B838" s="168"/>
      <c r="C838" s="247"/>
      <c r="D838" s="247"/>
      <c r="E838" s="247"/>
      <c r="F838" s="424"/>
      <c r="G838" s="247"/>
      <c r="H838" s="247"/>
      <c r="I838" s="168"/>
    </row>
    <row r="839" spans="2:9" ht="12.75" x14ac:dyDescent="0.2">
      <c r="B839" s="168"/>
      <c r="C839" s="247"/>
      <c r="D839" s="247"/>
      <c r="E839" s="247"/>
      <c r="F839" s="424"/>
      <c r="G839" s="247"/>
      <c r="H839" s="247"/>
      <c r="I839" s="168"/>
    </row>
    <row r="840" spans="2:9" ht="12.75" x14ac:dyDescent="0.2">
      <c r="B840" s="168"/>
      <c r="C840" s="247"/>
      <c r="D840" s="247"/>
      <c r="E840" s="247"/>
      <c r="F840" s="424"/>
      <c r="G840" s="247"/>
      <c r="H840" s="247"/>
      <c r="I840" s="168"/>
    </row>
    <row r="841" spans="2:9" ht="12.75" x14ac:dyDescent="0.2">
      <c r="B841" s="168"/>
      <c r="C841" s="247"/>
      <c r="D841" s="247"/>
      <c r="E841" s="247"/>
      <c r="F841" s="424"/>
      <c r="G841" s="247"/>
      <c r="H841" s="247"/>
      <c r="I841" s="168"/>
    </row>
    <row r="842" spans="2:9" ht="12.75" x14ac:dyDescent="0.2">
      <c r="B842" s="168"/>
      <c r="C842" s="247"/>
      <c r="D842" s="247"/>
      <c r="E842" s="247"/>
      <c r="F842" s="424"/>
      <c r="G842" s="247"/>
      <c r="H842" s="247"/>
      <c r="I842" s="168"/>
    </row>
    <row r="843" spans="2:9" ht="12.75" x14ac:dyDescent="0.2">
      <c r="B843" s="168"/>
      <c r="C843" s="247"/>
      <c r="D843" s="247"/>
      <c r="E843" s="247"/>
      <c r="F843" s="424"/>
      <c r="G843" s="247"/>
      <c r="H843" s="247"/>
      <c r="I843" s="168"/>
    </row>
    <row r="844" spans="2:9" ht="12.75" x14ac:dyDescent="0.2">
      <c r="B844" s="168"/>
      <c r="C844" s="247"/>
      <c r="D844" s="247"/>
      <c r="E844" s="247"/>
      <c r="F844" s="424"/>
      <c r="G844" s="247"/>
      <c r="H844" s="247"/>
      <c r="I844" s="168"/>
    </row>
    <row r="845" spans="2:9" ht="12.75" x14ac:dyDescent="0.2">
      <c r="B845" s="168"/>
      <c r="C845" s="247"/>
      <c r="D845" s="247"/>
      <c r="E845" s="247"/>
      <c r="F845" s="424"/>
      <c r="G845" s="247"/>
      <c r="H845" s="247"/>
      <c r="I845" s="168"/>
    </row>
    <row r="846" spans="2:9" ht="12.75" x14ac:dyDescent="0.2">
      <c r="B846" s="168"/>
      <c r="C846" s="247"/>
      <c r="D846" s="247"/>
      <c r="E846" s="247"/>
      <c r="F846" s="424"/>
      <c r="G846" s="247"/>
      <c r="H846" s="247"/>
      <c r="I846" s="168"/>
    </row>
    <row r="847" spans="2:9" ht="12.75" x14ac:dyDescent="0.2">
      <c r="B847" s="168"/>
      <c r="C847" s="247"/>
      <c r="D847" s="247"/>
      <c r="E847" s="247"/>
      <c r="F847" s="424"/>
      <c r="G847" s="247"/>
      <c r="H847" s="247"/>
      <c r="I847" s="168"/>
    </row>
    <row r="848" spans="2:9" ht="12.75" x14ac:dyDescent="0.2">
      <c r="B848" s="168"/>
      <c r="C848" s="247"/>
      <c r="D848" s="247"/>
      <c r="E848" s="247"/>
      <c r="F848" s="424"/>
      <c r="G848" s="247"/>
      <c r="H848" s="247"/>
      <c r="I848" s="168"/>
    </row>
    <row r="849" spans="2:9" ht="12.75" x14ac:dyDescent="0.2">
      <c r="B849" s="168"/>
      <c r="C849" s="247"/>
      <c r="D849" s="247"/>
      <c r="E849" s="247"/>
      <c r="F849" s="424"/>
      <c r="G849" s="247"/>
      <c r="H849" s="247"/>
      <c r="I849" s="168"/>
    </row>
    <row r="850" spans="2:9" ht="12.75" x14ac:dyDescent="0.2">
      <c r="B850" s="168"/>
      <c r="C850" s="247"/>
      <c r="D850" s="247"/>
      <c r="E850" s="247"/>
      <c r="F850" s="424"/>
      <c r="G850" s="247"/>
      <c r="H850" s="247"/>
      <c r="I850" s="168"/>
    </row>
    <row r="851" spans="2:9" ht="12.75" x14ac:dyDescent="0.2">
      <c r="B851" s="168"/>
      <c r="C851" s="247"/>
      <c r="D851" s="247"/>
      <c r="E851" s="247"/>
      <c r="F851" s="424"/>
      <c r="G851" s="247"/>
      <c r="H851" s="247"/>
      <c r="I851" s="168"/>
    </row>
    <row r="852" spans="2:9" ht="12.75" x14ac:dyDescent="0.2">
      <c r="B852" s="168"/>
      <c r="C852" s="247"/>
      <c r="D852" s="247"/>
      <c r="E852" s="247"/>
      <c r="F852" s="424"/>
      <c r="G852" s="247"/>
      <c r="H852" s="247"/>
      <c r="I852" s="168"/>
    </row>
    <row r="853" spans="2:9" ht="12.75" x14ac:dyDescent="0.2">
      <c r="B853" s="168"/>
      <c r="C853" s="247"/>
      <c r="D853" s="247"/>
      <c r="E853" s="247"/>
      <c r="F853" s="424"/>
      <c r="G853" s="247"/>
      <c r="H853" s="247"/>
      <c r="I853" s="168"/>
    </row>
    <row r="854" spans="2:9" ht="12.75" x14ac:dyDescent="0.2">
      <c r="B854" s="168"/>
      <c r="C854" s="247"/>
      <c r="D854" s="247"/>
      <c r="E854" s="247"/>
      <c r="F854" s="424"/>
      <c r="G854" s="247"/>
      <c r="H854" s="247"/>
      <c r="I854" s="168"/>
    </row>
    <row r="855" spans="2:9" ht="12.75" x14ac:dyDescent="0.2">
      <c r="B855" s="168"/>
      <c r="C855" s="247"/>
      <c r="D855" s="247"/>
      <c r="E855" s="247"/>
      <c r="F855" s="424"/>
      <c r="G855" s="247"/>
      <c r="H855" s="247"/>
      <c r="I855" s="168"/>
    </row>
    <row r="856" spans="2:9" ht="12.75" x14ac:dyDescent="0.2">
      <c r="B856" s="168"/>
      <c r="C856" s="247"/>
      <c r="D856" s="247"/>
      <c r="E856" s="247"/>
      <c r="F856" s="424"/>
      <c r="G856" s="247"/>
      <c r="H856" s="247"/>
      <c r="I856" s="168"/>
    </row>
    <row r="857" spans="2:9" ht="12.75" x14ac:dyDescent="0.2">
      <c r="B857" s="168"/>
      <c r="C857" s="247"/>
      <c r="D857" s="247"/>
      <c r="E857" s="247"/>
      <c r="F857" s="424"/>
      <c r="G857" s="247"/>
      <c r="H857" s="247"/>
      <c r="I857" s="168"/>
    </row>
    <row r="858" spans="2:9" ht="12.75" x14ac:dyDescent="0.2">
      <c r="B858" s="168"/>
      <c r="C858" s="247"/>
      <c r="D858" s="247"/>
      <c r="E858" s="247"/>
      <c r="F858" s="424"/>
      <c r="G858" s="247"/>
      <c r="H858" s="247"/>
      <c r="I858" s="168"/>
    </row>
    <row r="859" spans="2:9" ht="12.75" x14ac:dyDescent="0.2">
      <c r="B859" s="168"/>
      <c r="C859" s="247"/>
      <c r="D859" s="247"/>
      <c r="E859" s="247"/>
      <c r="F859" s="424"/>
      <c r="G859" s="247"/>
      <c r="H859" s="247"/>
      <c r="I859" s="168"/>
    </row>
    <row r="860" spans="2:9" ht="12.75" x14ac:dyDescent="0.2">
      <c r="B860" s="168"/>
      <c r="C860" s="247"/>
      <c r="D860" s="247"/>
      <c r="E860" s="247"/>
      <c r="F860" s="424"/>
      <c r="G860" s="247"/>
      <c r="H860" s="247"/>
      <c r="I860" s="168"/>
    </row>
    <row r="861" spans="2:9" ht="12.75" x14ac:dyDescent="0.2">
      <c r="B861" s="168"/>
      <c r="C861" s="247"/>
      <c r="D861" s="247"/>
      <c r="E861" s="247"/>
      <c r="F861" s="424"/>
      <c r="G861" s="247"/>
      <c r="H861" s="247"/>
      <c r="I861" s="168"/>
    </row>
    <row r="862" spans="2:9" ht="12.75" x14ac:dyDescent="0.2">
      <c r="B862" s="168"/>
      <c r="C862" s="247"/>
      <c r="D862" s="247"/>
      <c r="E862" s="247"/>
      <c r="F862" s="424"/>
      <c r="G862" s="247"/>
      <c r="H862" s="247"/>
      <c r="I862" s="168"/>
    </row>
    <row r="863" spans="2:9" ht="12.75" x14ac:dyDescent="0.2">
      <c r="B863" s="168"/>
      <c r="C863" s="247"/>
      <c r="D863" s="247"/>
      <c r="E863" s="247"/>
      <c r="F863" s="424"/>
      <c r="G863" s="247"/>
      <c r="H863" s="247"/>
      <c r="I863" s="168"/>
    </row>
    <row r="864" spans="2:9" ht="12.75" x14ac:dyDescent="0.2">
      <c r="B864" s="168"/>
      <c r="C864" s="247"/>
      <c r="D864" s="247"/>
      <c r="E864" s="247"/>
      <c r="F864" s="424"/>
      <c r="G864" s="247"/>
      <c r="H864" s="247"/>
      <c r="I864" s="168"/>
    </row>
    <row r="865" spans="2:9" ht="12.75" x14ac:dyDescent="0.2">
      <c r="B865" s="168"/>
      <c r="C865" s="247"/>
      <c r="D865" s="247"/>
      <c r="E865" s="247"/>
      <c r="F865" s="424"/>
      <c r="G865" s="247"/>
      <c r="H865" s="247"/>
      <c r="I865" s="168"/>
    </row>
    <row r="866" spans="2:9" ht="12.75" x14ac:dyDescent="0.2">
      <c r="B866" s="168"/>
      <c r="C866" s="247"/>
      <c r="D866" s="247"/>
      <c r="E866" s="247"/>
      <c r="F866" s="424"/>
      <c r="G866" s="247"/>
      <c r="H866" s="247"/>
      <c r="I866" s="168"/>
    </row>
    <row r="867" spans="2:9" ht="12.75" x14ac:dyDescent="0.2">
      <c r="B867" s="168"/>
      <c r="C867" s="247"/>
      <c r="D867" s="247"/>
      <c r="E867" s="247"/>
      <c r="F867" s="424"/>
      <c r="G867" s="247"/>
      <c r="H867" s="247"/>
      <c r="I867" s="168"/>
    </row>
    <row r="868" spans="2:9" ht="12.75" x14ac:dyDescent="0.2">
      <c r="B868" s="168"/>
      <c r="C868" s="247"/>
      <c r="D868" s="247"/>
      <c r="E868" s="247"/>
      <c r="F868" s="424"/>
      <c r="G868" s="247"/>
      <c r="H868" s="247"/>
      <c r="I868" s="168"/>
    </row>
    <row r="869" spans="2:9" ht="12.75" x14ac:dyDescent="0.2">
      <c r="B869" s="168"/>
      <c r="C869" s="247"/>
      <c r="D869" s="247"/>
      <c r="E869" s="247"/>
      <c r="F869" s="424"/>
      <c r="G869" s="247"/>
      <c r="H869" s="247"/>
      <c r="I869" s="168"/>
    </row>
    <row r="870" spans="2:9" ht="12.75" x14ac:dyDescent="0.2">
      <c r="B870" s="168"/>
      <c r="C870" s="247"/>
      <c r="D870" s="247"/>
      <c r="E870" s="247"/>
      <c r="F870" s="424"/>
      <c r="G870" s="247"/>
      <c r="H870" s="247"/>
      <c r="I870" s="168"/>
    </row>
    <row r="871" spans="2:9" ht="12.75" x14ac:dyDescent="0.2">
      <c r="B871" s="168"/>
      <c r="C871" s="247"/>
      <c r="D871" s="247"/>
      <c r="E871" s="247"/>
      <c r="F871" s="424"/>
      <c r="G871" s="247"/>
      <c r="H871" s="247"/>
      <c r="I871" s="168"/>
    </row>
    <row r="872" spans="2:9" ht="12.75" x14ac:dyDescent="0.2">
      <c r="B872" s="168"/>
      <c r="C872" s="247"/>
      <c r="D872" s="247"/>
      <c r="E872" s="247"/>
      <c r="F872" s="424"/>
      <c r="G872" s="247"/>
      <c r="H872" s="247"/>
      <c r="I872" s="168"/>
    </row>
    <row r="873" spans="2:9" ht="12.75" x14ac:dyDescent="0.2">
      <c r="B873" s="168"/>
      <c r="C873" s="247"/>
      <c r="D873" s="247"/>
      <c r="E873" s="247"/>
      <c r="F873" s="424"/>
      <c r="G873" s="247"/>
      <c r="H873" s="247"/>
      <c r="I873" s="168"/>
    </row>
    <row r="874" spans="2:9" ht="12.75" x14ac:dyDescent="0.2">
      <c r="B874" s="168"/>
      <c r="C874" s="247"/>
      <c r="D874" s="247"/>
      <c r="E874" s="247"/>
      <c r="F874" s="424"/>
      <c r="G874" s="247"/>
      <c r="H874" s="247"/>
      <c r="I874" s="168"/>
    </row>
    <row r="875" spans="2:9" ht="12.75" x14ac:dyDescent="0.2">
      <c r="B875" s="168"/>
      <c r="C875" s="247"/>
      <c r="D875" s="247"/>
      <c r="E875" s="247"/>
      <c r="F875" s="424"/>
      <c r="G875" s="247"/>
      <c r="H875" s="247"/>
      <c r="I875" s="168"/>
    </row>
    <row r="876" spans="2:9" ht="12.75" x14ac:dyDescent="0.2">
      <c r="B876" s="168"/>
      <c r="C876" s="247"/>
      <c r="D876" s="247"/>
      <c r="E876" s="247"/>
      <c r="F876" s="424"/>
      <c r="G876" s="247"/>
      <c r="H876" s="247"/>
      <c r="I876" s="168"/>
    </row>
    <row r="877" spans="2:9" ht="12.75" x14ac:dyDescent="0.2">
      <c r="B877" s="168"/>
      <c r="C877" s="247"/>
      <c r="D877" s="247"/>
      <c r="E877" s="247"/>
      <c r="F877" s="424"/>
      <c r="G877" s="247"/>
      <c r="H877" s="247"/>
      <c r="I877" s="168"/>
    </row>
    <row r="878" spans="2:9" ht="12.75" x14ac:dyDescent="0.2">
      <c r="B878" s="168"/>
      <c r="C878" s="247"/>
      <c r="D878" s="247"/>
      <c r="E878" s="247"/>
      <c r="F878" s="424"/>
      <c r="G878" s="247"/>
      <c r="H878" s="247"/>
      <c r="I878" s="168"/>
    </row>
    <row r="879" spans="2:9" ht="12.75" x14ac:dyDescent="0.2">
      <c r="B879" s="168"/>
      <c r="C879" s="247"/>
      <c r="D879" s="247"/>
      <c r="E879" s="247"/>
      <c r="F879" s="424"/>
      <c r="G879" s="247"/>
      <c r="H879" s="247"/>
      <c r="I879" s="168"/>
    </row>
    <row r="880" spans="2:9" ht="12.75" x14ac:dyDescent="0.2">
      <c r="B880" s="168"/>
      <c r="C880" s="247"/>
      <c r="D880" s="247"/>
      <c r="E880" s="247"/>
      <c r="F880" s="424"/>
      <c r="G880" s="247"/>
      <c r="H880" s="247"/>
      <c r="I880" s="168"/>
    </row>
    <row r="881" spans="2:9" ht="12.75" x14ac:dyDescent="0.2">
      <c r="B881" s="168"/>
      <c r="C881" s="247"/>
      <c r="D881" s="247"/>
      <c r="E881" s="247"/>
      <c r="F881" s="424"/>
      <c r="G881" s="247"/>
      <c r="H881" s="247"/>
      <c r="I881" s="168"/>
    </row>
    <row r="882" spans="2:9" ht="12.75" x14ac:dyDescent="0.2">
      <c r="B882" s="168"/>
      <c r="C882" s="247"/>
      <c r="D882" s="247"/>
      <c r="E882" s="247"/>
      <c r="F882" s="424"/>
      <c r="G882" s="247"/>
      <c r="H882" s="247"/>
      <c r="I882" s="168"/>
    </row>
    <row r="883" spans="2:9" ht="12.75" x14ac:dyDescent="0.2">
      <c r="B883" s="168"/>
      <c r="C883" s="247"/>
      <c r="D883" s="247"/>
      <c r="E883" s="247"/>
      <c r="F883" s="424"/>
      <c r="G883" s="247"/>
      <c r="H883" s="247"/>
      <c r="I883" s="168"/>
    </row>
    <row r="884" spans="2:9" ht="12.75" x14ac:dyDescent="0.2">
      <c r="B884" s="168"/>
      <c r="C884" s="247"/>
      <c r="D884" s="247"/>
      <c r="E884" s="247"/>
      <c r="F884" s="424"/>
      <c r="G884" s="247"/>
      <c r="H884" s="247"/>
      <c r="I884" s="168"/>
    </row>
    <row r="885" spans="2:9" ht="12.75" x14ac:dyDescent="0.2">
      <c r="B885" s="168"/>
      <c r="C885" s="247"/>
      <c r="D885" s="247"/>
      <c r="E885" s="247"/>
      <c r="F885" s="424"/>
      <c r="G885" s="247"/>
      <c r="H885" s="247"/>
      <c r="I885" s="168"/>
    </row>
    <row r="886" spans="2:9" ht="12.75" x14ac:dyDescent="0.2">
      <c r="B886" s="168"/>
      <c r="C886" s="247"/>
      <c r="D886" s="247"/>
      <c r="E886" s="247"/>
      <c r="F886" s="424"/>
      <c r="G886" s="247"/>
      <c r="H886" s="247"/>
      <c r="I886" s="168"/>
    </row>
    <row r="887" spans="2:9" ht="12.75" x14ac:dyDescent="0.2">
      <c r="B887" s="168"/>
      <c r="C887" s="247"/>
      <c r="D887" s="247"/>
      <c r="E887" s="247"/>
      <c r="F887" s="424"/>
      <c r="G887" s="247"/>
      <c r="H887" s="247"/>
      <c r="I887" s="168"/>
    </row>
    <row r="888" spans="2:9" ht="12.75" x14ac:dyDescent="0.2">
      <c r="B888" s="168"/>
      <c r="C888" s="247"/>
      <c r="D888" s="247"/>
      <c r="E888" s="247"/>
      <c r="F888" s="424"/>
      <c r="G888" s="247"/>
      <c r="H888" s="247"/>
      <c r="I888" s="168"/>
    </row>
    <row r="889" spans="2:9" ht="12.75" x14ac:dyDescent="0.2">
      <c r="B889" s="168"/>
      <c r="C889" s="247"/>
      <c r="D889" s="247"/>
      <c r="E889" s="247"/>
      <c r="F889" s="424"/>
      <c r="G889" s="247"/>
      <c r="H889" s="247"/>
      <c r="I889" s="168"/>
    </row>
    <row r="890" spans="2:9" ht="12.75" x14ac:dyDescent="0.2">
      <c r="B890" s="168"/>
      <c r="C890" s="247"/>
      <c r="D890" s="247"/>
      <c r="E890" s="247"/>
      <c r="F890" s="424"/>
      <c r="G890" s="247"/>
      <c r="H890" s="247"/>
      <c r="I890" s="168"/>
    </row>
    <row r="891" spans="2:9" ht="12.75" x14ac:dyDescent="0.2">
      <c r="B891" s="168"/>
      <c r="C891" s="247"/>
      <c r="D891" s="247"/>
      <c r="E891" s="247"/>
      <c r="F891" s="424"/>
      <c r="G891" s="247"/>
      <c r="H891" s="247"/>
      <c r="I891" s="168"/>
    </row>
    <row r="892" spans="2:9" ht="12.75" x14ac:dyDescent="0.2">
      <c r="B892" s="168"/>
      <c r="C892" s="247"/>
      <c r="D892" s="247"/>
      <c r="E892" s="247"/>
      <c r="F892" s="424"/>
      <c r="G892" s="247"/>
      <c r="H892" s="247"/>
      <c r="I892" s="168"/>
    </row>
    <row r="893" spans="2:9" ht="12.75" x14ac:dyDescent="0.2">
      <c r="B893" s="168"/>
      <c r="C893" s="247"/>
      <c r="D893" s="247"/>
      <c r="E893" s="247"/>
      <c r="F893" s="424"/>
      <c r="G893" s="247"/>
      <c r="H893" s="247"/>
      <c r="I893" s="168"/>
    </row>
    <row r="894" spans="2:9" ht="12.75" x14ac:dyDescent="0.2">
      <c r="B894" s="168"/>
      <c r="C894" s="247"/>
      <c r="D894" s="247"/>
      <c r="E894" s="247"/>
      <c r="F894" s="424"/>
      <c r="G894" s="247"/>
      <c r="H894" s="247"/>
      <c r="I894" s="168"/>
    </row>
    <row r="895" spans="2:9" ht="12.75" x14ac:dyDescent="0.2">
      <c r="B895" s="168"/>
      <c r="C895" s="247"/>
      <c r="D895" s="247"/>
      <c r="E895" s="247"/>
      <c r="F895" s="424"/>
      <c r="G895" s="247"/>
      <c r="H895" s="247"/>
      <c r="I895" s="168"/>
    </row>
    <row r="896" spans="2:9" ht="12.75" x14ac:dyDescent="0.2">
      <c r="B896" s="168"/>
      <c r="C896" s="247"/>
      <c r="D896" s="247"/>
      <c r="E896" s="247"/>
      <c r="F896" s="424"/>
      <c r="G896" s="247"/>
      <c r="H896" s="247"/>
      <c r="I896" s="168"/>
    </row>
    <row r="897" spans="2:9" ht="12.75" x14ac:dyDescent="0.2">
      <c r="B897" s="168"/>
      <c r="C897" s="247"/>
      <c r="D897" s="247"/>
      <c r="E897" s="247"/>
      <c r="F897" s="424"/>
      <c r="G897" s="247"/>
      <c r="H897" s="247"/>
      <c r="I897" s="168"/>
    </row>
    <row r="898" spans="2:9" ht="12.75" x14ac:dyDescent="0.2">
      <c r="B898" s="168"/>
      <c r="C898" s="247"/>
      <c r="D898" s="247"/>
      <c r="E898" s="247"/>
      <c r="F898" s="424"/>
      <c r="G898" s="247"/>
      <c r="H898" s="247"/>
      <c r="I898" s="168"/>
    </row>
    <row r="899" spans="2:9" ht="12.75" x14ac:dyDescent="0.2">
      <c r="B899" s="168"/>
      <c r="C899" s="247"/>
      <c r="D899" s="247"/>
      <c r="E899" s="247"/>
      <c r="F899" s="424"/>
      <c r="G899" s="247"/>
      <c r="H899" s="247"/>
      <c r="I899" s="168"/>
    </row>
    <row r="900" spans="2:9" ht="12.75" x14ac:dyDescent="0.2">
      <c r="B900" s="168"/>
      <c r="C900" s="247"/>
      <c r="D900" s="247"/>
      <c r="E900" s="247"/>
      <c r="F900" s="424"/>
      <c r="G900" s="247"/>
      <c r="H900" s="247"/>
      <c r="I900" s="168"/>
    </row>
    <row r="901" spans="2:9" ht="12.75" x14ac:dyDescent="0.2">
      <c r="B901" s="168"/>
      <c r="C901" s="247"/>
      <c r="D901" s="247"/>
      <c r="E901" s="247"/>
      <c r="F901" s="424"/>
      <c r="G901" s="247"/>
      <c r="H901" s="247"/>
      <c r="I901" s="168"/>
    </row>
    <row r="902" spans="2:9" ht="12.75" x14ac:dyDescent="0.2">
      <c r="B902" s="168"/>
      <c r="C902" s="247"/>
      <c r="D902" s="247"/>
      <c r="E902" s="247"/>
      <c r="F902" s="424"/>
      <c r="G902" s="247"/>
      <c r="H902" s="247"/>
      <c r="I902" s="168"/>
    </row>
    <row r="903" spans="2:9" ht="12.75" x14ac:dyDescent="0.2">
      <c r="B903" s="168"/>
      <c r="C903" s="247"/>
      <c r="D903" s="247"/>
      <c r="E903" s="247"/>
      <c r="F903" s="424"/>
      <c r="G903" s="247"/>
      <c r="H903" s="247"/>
      <c r="I903" s="168"/>
    </row>
    <row r="904" spans="2:9" ht="12.75" x14ac:dyDescent="0.2">
      <c r="B904" s="168"/>
      <c r="C904" s="247"/>
      <c r="D904" s="247"/>
      <c r="E904" s="247"/>
      <c r="F904" s="424"/>
      <c r="G904" s="247"/>
      <c r="H904" s="247"/>
      <c r="I904" s="168"/>
    </row>
    <row r="905" spans="2:9" ht="12.75" x14ac:dyDescent="0.2">
      <c r="B905" s="168"/>
      <c r="C905" s="247"/>
      <c r="D905" s="247"/>
      <c r="E905" s="247"/>
      <c r="F905" s="424"/>
      <c r="G905" s="247"/>
      <c r="H905" s="247"/>
      <c r="I905" s="168"/>
    </row>
    <row r="906" spans="2:9" ht="12.75" x14ac:dyDescent="0.2">
      <c r="B906" s="168"/>
      <c r="C906" s="247"/>
      <c r="D906" s="247"/>
      <c r="E906" s="247"/>
      <c r="F906" s="424"/>
      <c r="G906" s="247"/>
      <c r="H906" s="247"/>
      <c r="I906" s="168"/>
    </row>
    <row r="907" spans="2:9" ht="12.75" x14ac:dyDescent="0.2">
      <c r="B907" s="168"/>
      <c r="C907" s="247"/>
      <c r="D907" s="247"/>
      <c r="E907" s="247"/>
      <c r="F907" s="424"/>
      <c r="G907" s="247"/>
      <c r="H907" s="247"/>
      <c r="I907" s="168"/>
    </row>
    <row r="908" spans="2:9" ht="12.75" x14ac:dyDescent="0.2">
      <c r="B908" s="168"/>
      <c r="C908" s="247"/>
      <c r="D908" s="247"/>
      <c r="E908" s="247"/>
      <c r="F908" s="424"/>
      <c r="G908" s="247"/>
      <c r="H908" s="247"/>
      <c r="I908" s="168"/>
    </row>
    <row r="909" spans="2:9" ht="12.75" x14ac:dyDescent="0.2">
      <c r="B909" s="168"/>
      <c r="C909" s="247"/>
      <c r="D909" s="247"/>
      <c r="E909" s="247"/>
      <c r="F909" s="424"/>
      <c r="G909" s="247"/>
      <c r="H909" s="247"/>
      <c r="I909" s="168"/>
    </row>
    <row r="910" spans="2:9" ht="12.75" x14ac:dyDescent="0.2">
      <c r="B910" s="168"/>
      <c r="C910" s="247"/>
      <c r="D910" s="247"/>
      <c r="E910" s="247"/>
      <c r="F910" s="424"/>
      <c r="G910" s="247"/>
      <c r="H910" s="247"/>
      <c r="I910" s="168"/>
    </row>
    <row r="911" spans="2:9" ht="12.75" x14ac:dyDescent="0.2">
      <c r="B911" s="168"/>
      <c r="C911" s="247"/>
      <c r="D911" s="247"/>
      <c r="E911" s="247"/>
      <c r="F911" s="424"/>
      <c r="G911" s="247"/>
      <c r="H911" s="247"/>
      <c r="I911" s="168"/>
    </row>
    <row r="912" spans="2:9" ht="12.75" x14ac:dyDescent="0.2">
      <c r="B912" s="168"/>
      <c r="C912" s="247"/>
      <c r="D912" s="247"/>
      <c r="E912" s="247"/>
      <c r="F912" s="424"/>
      <c r="G912" s="247"/>
      <c r="H912" s="247"/>
      <c r="I912" s="168"/>
    </row>
    <row r="913" spans="2:9" ht="12.75" x14ac:dyDescent="0.2">
      <c r="B913" s="168"/>
      <c r="C913" s="247"/>
      <c r="D913" s="247"/>
      <c r="E913" s="247"/>
      <c r="F913" s="424"/>
      <c r="G913" s="247"/>
      <c r="H913" s="247"/>
      <c r="I913" s="168"/>
    </row>
    <row r="914" spans="2:9" ht="12.75" x14ac:dyDescent="0.2">
      <c r="B914" s="168"/>
      <c r="C914" s="247"/>
      <c r="D914" s="247"/>
      <c r="E914" s="247"/>
      <c r="F914" s="424"/>
      <c r="G914" s="247"/>
      <c r="H914" s="247"/>
      <c r="I914" s="168"/>
    </row>
    <row r="915" spans="2:9" ht="12.75" x14ac:dyDescent="0.2">
      <c r="B915" s="168"/>
      <c r="C915" s="247"/>
      <c r="D915" s="247"/>
      <c r="E915" s="247"/>
      <c r="F915" s="424"/>
      <c r="G915" s="247"/>
      <c r="H915" s="247"/>
      <c r="I915" s="168"/>
    </row>
    <row r="916" spans="2:9" ht="12.75" x14ac:dyDescent="0.2">
      <c r="B916" s="168"/>
      <c r="C916" s="247"/>
      <c r="D916" s="247"/>
      <c r="E916" s="247"/>
      <c r="F916" s="424"/>
      <c r="G916" s="247"/>
      <c r="H916" s="247"/>
      <c r="I916" s="168"/>
    </row>
    <row r="917" spans="2:9" ht="12.75" x14ac:dyDescent="0.2">
      <c r="B917" s="168"/>
      <c r="C917" s="247"/>
      <c r="D917" s="247"/>
      <c r="E917" s="247"/>
      <c r="F917" s="424"/>
      <c r="G917" s="247"/>
      <c r="H917" s="247"/>
      <c r="I917" s="168"/>
    </row>
    <row r="918" spans="2:9" ht="12.75" x14ac:dyDescent="0.2">
      <c r="B918" s="168"/>
      <c r="C918" s="247"/>
      <c r="D918" s="247"/>
      <c r="E918" s="247"/>
      <c r="F918" s="424"/>
      <c r="G918" s="247"/>
      <c r="H918" s="247"/>
      <c r="I918" s="168"/>
    </row>
    <row r="919" spans="2:9" ht="12.75" x14ac:dyDescent="0.2">
      <c r="B919" s="168"/>
      <c r="C919" s="247"/>
      <c r="D919" s="247"/>
      <c r="E919" s="247"/>
      <c r="F919" s="424"/>
      <c r="G919" s="247"/>
      <c r="H919" s="247"/>
      <c r="I919" s="168"/>
    </row>
    <row r="920" spans="2:9" ht="12.75" x14ac:dyDescent="0.2">
      <c r="B920" s="168"/>
      <c r="C920" s="247"/>
      <c r="D920" s="247"/>
      <c r="E920" s="247"/>
      <c r="F920" s="424"/>
      <c r="G920" s="247"/>
      <c r="H920" s="247"/>
      <c r="I920" s="168"/>
    </row>
    <row r="921" spans="2:9" ht="12.75" x14ac:dyDescent="0.2">
      <c r="B921" s="168"/>
      <c r="C921" s="247"/>
      <c r="D921" s="247"/>
      <c r="E921" s="247"/>
      <c r="F921" s="424"/>
      <c r="G921" s="247"/>
      <c r="H921" s="247"/>
      <c r="I921" s="168"/>
    </row>
    <row r="922" spans="2:9" ht="12.75" x14ac:dyDescent="0.2">
      <c r="B922" s="168"/>
      <c r="C922" s="247"/>
      <c r="D922" s="247"/>
      <c r="E922" s="247"/>
      <c r="F922" s="424"/>
      <c r="G922" s="247"/>
      <c r="H922" s="247"/>
      <c r="I922" s="168"/>
    </row>
    <row r="923" spans="2:9" ht="12.75" x14ac:dyDescent="0.2">
      <c r="B923" s="168"/>
      <c r="C923" s="247"/>
      <c r="D923" s="247"/>
      <c r="E923" s="247"/>
      <c r="F923" s="424"/>
      <c r="G923" s="247"/>
      <c r="H923" s="247"/>
      <c r="I923" s="168"/>
    </row>
    <row r="924" spans="2:9" ht="12.75" x14ac:dyDescent="0.2">
      <c r="B924" s="168"/>
      <c r="C924" s="247"/>
      <c r="D924" s="247"/>
      <c r="E924" s="247"/>
      <c r="F924" s="424"/>
      <c r="G924" s="247"/>
      <c r="H924" s="247"/>
      <c r="I924" s="168"/>
    </row>
    <row r="925" spans="2:9" ht="12.75" x14ac:dyDescent="0.2">
      <c r="B925" s="168"/>
      <c r="C925" s="247"/>
      <c r="D925" s="247"/>
      <c r="E925" s="247"/>
      <c r="F925" s="424"/>
      <c r="G925" s="247"/>
      <c r="H925" s="247"/>
      <c r="I925" s="168"/>
    </row>
    <row r="926" spans="2:9" ht="12.75" x14ac:dyDescent="0.2">
      <c r="B926" s="168"/>
      <c r="C926" s="247"/>
      <c r="D926" s="247"/>
      <c r="E926" s="247"/>
      <c r="F926" s="424"/>
      <c r="G926" s="247"/>
      <c r="H926" s="247"/>
      <c r="I926" s="168"/>
    </row>
    <row r="927" spans="2:9" ht="12.75" x14ac:dyDescent="0.2">
      <c r="B927" s="168"/>
      <c r="C927" s="247"/>
      <c r="D927" s="247"/>
      <c r="E927" s="247"/>
      <c r="F927" s="424"/>
      <c r="G927" s="247"/>
      <c r="H927" s="247"/>
      <c r="I927" s="168"/>
    </row>
    <row r="928" spans="2:9" ht="12.75" x14ac:dyDescent="0.2">
      <c r="B928" s="168"/>
      <c r="C928" s="247"/>
      <c r="D928" s="247"/>
      <c r="E928" s="247"/>
      <c r="F928" s="424"/>
      <c r="G928" s="247"/>
      <c r="H928" s="247"/>
      <c r="I928" s="168"/>
    </row>
    <row r="929" spans="2:9" ht="12.75" x14ac:dyDescent="0.2">
      <c r="B929" s="168"/>
      <c r="C929" s="247"/>
      <c r="D929" s="247"/>
      <c r="E929" s="247"/>
      <c r="F929" s="424"/>
      <c r="G929" s="247"/>
      <c r="H929" s="247"/>
      <c r="I929" s="168"/>
    </row>
    <row r="930" spans="2:9" ht="12.75" x14ac:dyDescent="0.2">
      <c r="B930" s="168"/>
      <c r="C930" s="247"/>
      <c r="D930" s="247"/>
      <c r="E930" s="247"/>
      <c r="F930" s="424"/>
      <c r="G930" s="247"/>
      <c r="H930" s="247"/>
      <c r="I930" s="168"/>
    </row>
    <row r="931" spans="2:9" ht="12.75" x14ac:dyDescent="0.2">
      <c r="B931" s="168"/>
      <c r="C931" s="247"/>
      <c r="D931" s="247"/>
      <c r="E931" s="247"/>
      <c r="F931" s="424"/>
      <c r="G931" s="247"/>
      <c r="H931" s="247"/>
      <c r="I931" s="168"/>
    </row>
    <row r="932" spans="2:9" ht="12.75" x14ac:dyDescent="0.2">
      <c r="B932" s="168"/>
      <c r="C932" s="247"/>
      <c r="D932" s="247"/>
      <c r="E932" s="247"/>
      <c r="F932" s="424"/>
      <c r="G932" s="247"/>
      <c r="H932" s="247"/>
      <c r="I932" s="168"/>
    </row>
    <row r="933" spans="2:9" ht="12.75" x14ac:dyDescent="0.2">
      <c r="B933" s="168"/>
      <c r="C933" s="247"/>
      <c r="D933" s="247"/>
      <c r="E933" s="247"/>
      <c r="F933" s="424"/>
      <c r="G933" s="247"/>
      <c r="H933" s="247"/>
      <c r="I933" s="168"/>
    </row>
    <row r="934" spans="2:9" ht="12.75" x14ac:dyDescent="0.2">
      <c r="B934" s="168"/>
      <c r="C934" s="247"/>
      <c r="D934" s="247"/>
      <c r="E934" s="247"/>
      <c r="F934" s="424"/>
      <c r="G934" s="247"/>
      <c r="H934" s="247"/>
      <c r="I934" s="168"/>
    </row>
    <row r="935" spans="2:9" ht="12.75" x14ac:dyDescent="0.2">
      <c r="B935" s="168"/>
      <c r="C935" s="247"/>
      <c r="D935" s="247"/>
      <c r="E935" s="247"/>
      <c r="F935" s="424"/>
      <c r="G935" s="247"/>
      <c r="H935" s="247"/>
      <c r="I935" s="168"/>
    </row>
    <row r="936" spans="2:9" ht="12.75" x14ac:dyDescent="0.2">
      <c r="B936" s="168"/>
      <c r="C936" s="247"/>
      <c r="D936" s="247"/>
      <c r="E936" s="247"/>
      <c r="F936" s="424"/>
      <c r="G936" s="247"/>
      <c r="H936" s="247"/>
      <c r="I936" s="168"/>
    </row>
    <row r="937" spans="2:9" ht="12.75" x14ac:dyDescent="0.2">
      <c r="B937" s="168"/>
      <c r="C937" s="247"/>
      <c r="D937" s="247"/>
      <c r="E937" s="247"/>
      <c r="F937" s="424"/>
      <c r="G937" s="247"/>
      <c r="H937" s="247"/>
      <c r="I937" s="168"/>
    </row>
    <row r="938" spans="2:9" ht="12.75" x14ac:dyDescent="0.2">
      <c r="B938" s="168"/>
      <c r="C938" s="247"/>
      <c r="D938" s="247"/>
      <c r="E938" s="247"/>
      <c r="F938" s="424"/>
      <c r="G938" s="247"/>
      <c r="H938" s="247"/>
      <c r="I938" s="168"/>
    </row>
    <row r="939" spans="2:9" ht="12.75" x14ac:dyDescent="0.2">
      <c r="B939" s="168"/>
      <c r="C939" s="247"/>
      <c r="D939" s="247"/>
      <c r="E939" s="247"/>
      <c r="F939" s="424"/>
      <c r="G939" s="247"/>
      <c r="H939" s="247"/>
      <c r="I939" s="168"/>
    </row>
    <row r="940" spans="2:9" ht="12.75" x14ac:dyDescent="0.2">
      <c r="B940" s="168"/>
      <c r="C940" s="247"/>
      <c r="D940" s="247"/>
      <c r="E940" s="247"/>
      <c r="F940" s="424"/>
      <c r="G940" s="247"/>
      <c r="H940" s="247"/>
      <c r="I940" s="168"/>
    </row>
    <row r="941" spans="2:9" ht="12.75" x14ac:dyDescent="0.2">
      <c r="B941" s="168"/>
      <c r="C941" s="247"/>
      <c r="D941" s="247"/>
      <c r="E941" s="247"/>
      <c r="F941" s="424"/>
      <c r="G941" s="247"/>
      <c r="H941" s="247"/>
      <c r="I941" s="168"/>
    </row>
    <row r="942" spans="2:9" ht="12.75" x14ac:dyDescent="0.2">
      <c r="B942" s="168"/>
      <c r="C942" s="247"/>
      <c r="D942" s="247"/>
      <c r="E942" s="247"/>
      <c r="F942" s="424"/>
      <c r="G942" s="247"/>
      <c r="H942" s="247"/>
      <c r="I942" s="168"/>
    </row>
    <row r="943" spans="2:9" ht="12.75" x14ac:dyDescent="0.2">
      <c r="B943" s="168"/>
      <c r="C943" s="247"/>
      <c r="D943" s="247"/>
      <c r="E943" s="247"/>
      <c r="F943" s="424"/>
      <c r="G943" s="247"/>
      <c r="H943" s="247"/>
      <c r="I943" s="168"/>
    </row>
    <row r="944" spans="2:9" ht="12.75" x14ac:dyDescent="0.2">
      <c r="B944" s="168"/>
      <c r="C944" s="247"/>
      <c r="D944" s="247"/>
      <c r="E944" s="247"/>
      <c r="F944" s="424"/>
      <c r="G944" s="247"/>
      <c r="H944" s="247"/>
      <c r="I944" s="168"/>
    </row>
    <row r="945" spans="2:9" ht="12.75" x14ac:dyDescent="0.2">
      <c r="B945" s="168"/>
      <c r="C945" s="247"/>
      <c r="D945" s="247"/>
      <c r="E945" s="247"/>
      <c r="F945" s="424"/>
      <c r="G945" s="247"/>
      <c r="H945" s="247"/>
      <c r="I945" s="168"/>
    </row>
    <row r="946" spans="2:9" ht="12.75" x14ac:dyDescent="0.2">
      <c r="B946" s="168"/>
      <c r="C946" s="247"/>
      <c r="D946" s="247"/>
      <c r="E946" s="247"/>
      <c r="F946" s="424"/>
      <c r="G946" s="247"/>
      <c r="H946" s="247"/>
      <c r="I946" s="168"/>
    </row>
    <row r="947" spans="2:9" ht="12.75" x14ac:dyDescent="0.2">
      <c r="B947" s="168"/>
      <c r="C947" s="247"/>
      <c r="D947" s="247"/>
      <c r="E947" s="247"/>
      <c r="F947" s="424"/>
      <c r="G947" s="247"/>
      <c r="H947" s="247"/>
      <c r="I947" s="168"/>
    </row>
    <row r="948" spans="2:9" ht="12.75" x14ac:dyDescent="0.2">
      <c r="B948" s="168"/>
      <c r="C948" s="247"/>
      <c r="D948" s="247"/>
      <c r="E948" s="247"/>
      <c r="F948" s="424"/>
      <c r="G948" s="247"/>
      <c r="H948" s="247"/>
      <c r="I948" s="168"/>
    </row>
    <row r="949" spans="2:9" ht="12.75" x14ac:dyDescent="0.2">
      <c r="B949" s="168"/>
      <c r="C949" s="247"/>
      <c r="D949" s="247"/>
      <c r="E949" s="247"/>
      <c r="F949" s="424"/>
      <c r="G949" s="247"/>
      <c r="H949" s="247"/>
      <c r="I949" s="168"/>
    </row>
    <row r="950" spans="2:9" ht="12.75" x14ac:dyDescent="0.2">
      <c r="B950" s="168"/>
      <c r="C950" s="247"/>
      <c r="D950" s="247"/>
      <c r="E950" s="247"/>
      <c r="F950" s="424"/>
      <c r="G950" s="247"/>
      <c r="H950" s="247"/>
      <c r="I950" s="168"/>
    </row>
    <row r="951" spans="2:9" ht="12.75" x14ac:dyDescent="0.2">
      <c r="B951" s="168"/>
      <c r="C951" s="247"/>
      <c r="D951" s="247"/>
      <c r="E951" s="247"/>
      <c r="F951" s="424"/>
      <c r="G951" s="247"/>
      <c r="H951" s="247"/>
      <c r="I951" s="168"/>
    </row>
    <row r="952" spans="2:9" ht="12.75" x14ac:dyDescent="0.2">
      <c r="B952" s="168"/>
      <c r="C952" s="247"/>
      <c r="D952" s="247"/>
      <c r="E952" s="247"/>
      <c r="F952" s="424"/>
      <c r="G952" s="247"/>
      <c r="H952" s="247"/>
      <c r="I952" s="168"/>
    </row>
    <row r="953" spans="2:9" ht="12.75" x14ac:dyDescent="0.2">
      <c r="B953" s="168"/>
      <c r="C953" s="247"/>
      <c r="D953" s="247"/>
      <c r="E953" s="247"/>
      <c r="F953" s="424"/>
      <c r="G953" s="247"/>
      <c r="H953" s="247"/>
      <c r="I953" s="168"/>
    </row>
    <row r="954" spans="2:9" ht="12.75" x14ac:dyDescent="0.2">
      <c r="B954" s="168"/>
      <c r="C954" s="247"/>
      <c r="D954" s="247"/>
      <c r="E954" s="247"/>
      <c r="F954" s="424"/>
      <c r="G954" s="247"/>
      <c r="H954" s="247"/>
      <c r="I954" s="168"/>
    </row>
    <row r="955" spans="2:9" ht="12.75" x14ac:dyDescent="0.2">
      <c r="B955" s="168"/>
      <c r="C955" s="247"/>
      <c r="D955" s="247"/>
      <c r="E955" s="247"/>
      <c r="F955" s="424"/>
      <c r="G955" s="247"/>
      <c r="H955" s="247"/>
      <c r="I955" s="168"/>
    </row>
    <row r="956" spans="2:9" ht="12.75" x14ac:dyDescent="0.2">
      <c r="B956" s="168"/>
      <c r="C956" s="247"/>
      <c r="D956" s="247"/>
      <c r="E956" s="247"/>
      <c r="F956" s="424"/>
      <c r="G956" s="247"/>
      <c r="H956" s="247"/>
      <c r="I956" s="168"/>
    </row>
    <row r="957" spans="2:9" ht="12.75" x14ac:dyDescent="0.2">
      <c r="B957" s="168"/>
      <c r="C957" s="247"/>
      <c r="D957" s="247"/>
      <c r="E957" s="247"/>
      <c r="F957" s="424"/>
      <c r="G957" s="247"/>
      <c r="H957" s="247"/>
      <c r="I957" s="168"/>
    </row>
    <row r="958" spans="2:9" ht="12.75" x14ac:dyDescent="0.2">
      <c r="B958" s="168"/>
      <c r="C958" s="247"/>
      <c r="D958" s="247"/>
      <c r="E958" s="247"/>
      <c r="F958" s="424"/>
      <c r="G958" s="247"/>
      <c r="H958" s="247"/>
      <c r="I958" s="168"/>
    </row>
    <row r="959" spans="2:9" ht="12.75" x14ac:dyDescent="0.2">
      <c r="B959" s="168"/>
      <c r="C959" s="247"/>
      <c r="D959" s="247"/>
      <c r="E959" s="247"/>
      <c r="F959" s="424"/>
      <c r="G959" s="247"/>
      <c r="H959" s="247"/>
      <c r="I959" s="168"/>
    </row>
    <row r="960" spans="2:9" ht="12.75" x14ac:dyDescent="0.2">
      <c r="B960" s="168"/>
      <c r="C960" s="247"/>
      <c r="D960" s="247"/>
      <c r="E960" s="247"/>
      <c r="F960" s="424"/>
      <c r="G960" s="247"/>
      <c r="H960" s="247"/>
      <c r="I960" s="168"/>
    </row>
    <row r="961" spans="2:9" ht="12.75" x14ac:dyDescent="0.2">
      <c r="B961" s="168"/>
      <c r="C961" s="247"/>
      <c r="D961" s="247"/>
      <c r="E961" s="247"/>
      <c r="F961" s="424"/>
      <c r="G961" s="247"/>
      <c r="H961" s="247"/>
      <c r="I961" s="168"/>
    </row>
    <row r="962" spans="2:9" ht="12.75" x14ac:dyDescent="0.2">
      <c r="B962" s="168"/>
      <c r="C962" s="247"/>
      <c r="D962" s="247"/>
      <c r="E962" s="247"/>
      <c r="F962" s="424"/>
      <c r="G962" s="247"/>
      <c r="H962" s="247"/>
      <c r="I962" s="168"/>
    </row>
    <row r="963" spans="2:9" ht="12.75" x14ac:dyDescent="0.2">
      <c r="B963" s="168"/>
      <c r="C963" s="247"/>
      <c r="D963" s="247"/>
      <c r="E963" s="247"/>
      <c r="F963" s="424"/>
      <c r="G963" s="247"/>
      <c r="H963" s="247"/>
      <c r="I963" s="168"/>
    </row>
    <row r="964" spans="2:9" ht="12.75" x14ac:dyDescent="0.2">
      <c r="B964" s="168"/>
      <c r="C964" s="247"/>
      <c r="D964" s="247"/>
      <c r="E964" s="247"/>
      <c r="F964" s="424"/>
      <c r="G964" s="247"/>
      <c r="H964" s="247"/>
      <c r="I964" s="168"/>
    </row>
    <row r="965" spans="2:9" ht="12.75" x14ac:dyDescent="0.2">
      <c r="B965" s="168"/>
      <c r="C965" s="247"/>
      <c r="D965" s="247"/>
      <c r="E965" s="247"/>
      <c r="F965" s="424"/>
      <c r="G965" s="247"/>
      <c r="H965" s="247"/>
      <c r="I965" s="168"/>
    </row>
    <row r="966" spans="2:9" ht="12.75" x14ac:dyDescent="0.2">
      <c r="B966" s="168"/>
      <c r="C966" s="247"/>
      <c r="D966" s="247"/>
      <c r="E966" s="247"/>
      <c r="F966" s="424"/>
      <c r="G966" s="247"/>
      <c r="H966" s="247"/>
      <c r="I966" s="168"/>
    </row>
    <row r="967" spans="2:9" ht="12.75" x14ac:dyDescent="0.2">
      <c r="B967" s="168"/>
      <c r="C967" s="247"/>
      <c r="D967" s="247"/>
      <c r="E967" s="247"/>
      <c r="F967" s="424"/>
      <c r="G967" s="247"/>
      <c r="H967" s="247"/>
      <c r="I967" s="168"/>
    </row>
    <row r="968" spans="2:9" ht="12.75" x14ac:dyDescent="0.2">
      <c r="B968" s="168"/>
      <c r="C968" s="247"/>
      <c r="D968" s="247"/>
      <c r="E968" s="247"/>
      <c r="F968" s="424"/>
      <c r="G968" s="247"/>
      <c r="H968" s="247"/>
      <c r="I968" s="168"/>
    </row>
    <row r="969" spans="2:9" ht="12.75" x14ac:dyDescent="0.2">
      <c r="B969" s="168"/>
      <c r="C969" s="247"/>
      <c r="D969" s="247"/>
      <c r="E969" s="247"/>
      <c r="F969" s="424"/>
      <c r="G969" s="247"/>
      <c r="H969" s="247"/>
      <c r="I969" s="168"/>
    </row>
    <row r="970" spans="2:9" ht="12.75" x14ac:dyDescent="0.2">
      <c r="B970" s="168"/>
      <c r="C970" s="247"/>
      <c r="D970" s="247"/>
      <c r="E970" s="247"/>
      <c r="F970" s="424"/>
      <c r="G970" s="247"/>
      <c r="H970" s="247"/>
      <c r="I970" s="168"/>
    </row>
    <row r="971" spans="2:9" ht="12.75" x14ac:dyDescent="0.2">
      <c r="B971" s="168"/>
      <c r="C971" s="247"/>
      <c r="D971" s="247"/>
      <c r="E971" s="247"/>
      <c r="F971" s="424"/>
      <c r="G971" s="247"/>
      <c r="H971" s="247"/>
      <c r="I971" s="168"/>
    </row>
    <row r="972" spans="2:9" ht="12.75" x14ac:dyDescent="0.2">
      <c r="B972" s="168"/>
      <c r="C972" s="247"/>
      <c r="D972" s="247"/>
      <c r="E972" s="247"/>
      <c r="F972" s="424"/>
      <c r="G972" s="247"/>
      <c r="H972" s="247"/>
      <c r="I972" s="168"/>
    </row>
    <row r="973" spans="2:9" ht="12.75" x14ac:dyDescent="0.2">
      <c r="B973" s="168"/>
      <c r="C973" s="247"/>
      <c r="D973" s="247"/>
      <c r="E973" s="247"/>
      <c r="F973" s="424"/>
      <c r="G973" s="247"/>
      <c r="H973" s="247"/>
      <c r="I973" s="168"/>
    </row>
    <row r="974" spans="2:9" ht="12.75" x14ac:dyDescent="0.2">
      <c r="B974" s="168"/>
      <c r="C974" s="247"/>
      <c r="D974" s="247"/>
      <c r="E974" s="247"/>
      <c r="F974" s="424"/>
      <c r="G974" s="247"/>
      <c r="H974" s="247"/>
      <c r="I974" s="168"/>
    </row>
    <row r="975" spans="2:9" ht="12.75" x14ac:dyDescent="0.2">
      <c r="B975" s="168"/>
      <c r="C975" s="247"/>
      <c r="D975" s="247"/>
      <c r="E975" s="247"/>
      <c r="F975" s="424"/>
      <c r="G975" s="247"/>
      <c r="H975" s="247"/>
      <c r="I975" s="168"/>
    </row>
    <row r="976" spans="2:9" ht="12.75" x14ac:dyDescent="0.2">
      <c r="B976" s="168"/>
      <c r="C976" s="247"/>
      <c r="D976" s="247"/>
      <c r="E976" s="247"/>
      <c r="F976" s="424"/>
      <c r="G976" s="247"/>
      <c r="H976" s="247"/>
      <c r="I976" s="168"/>
    </row>
    <row r="977" spans="2:9" ht="12.75" x14ac:dyDescent="0.2">
      <c r="B977" s="168"/>
      <c r="C977" s="247"/>
      <c r="D977" s="247"/>
      <c r="E977" s="247"/>
      <c r="F977" s="424"/>
      <c r="G977" s="247"/>
      <c r="H977" s="247"/>
      <c r="I977" s="168"/>
    </row>
    <row r="978" spans="2:9" ht="12.75" x14ac:dyDescent="0.2">
      <c r="B978" s="168"/>
      <c r="C978" s="247"/>
      <c r="D978" s="247"/>
      <c r="E978" s="247"/>
      <c r="F978" s="424"/>
      <c r="G978" s="247"/>
      <c r="H978" s="247"/>
      <c r="I978" s="168"/>
    </row>
    <row r="979" spans="2:9" ht="12.75" x14ac:dyDescent="0.2">
      <c r="B979" s="168"/>
      <c r="C979" s="247"/>
      <c r="D979" s="247"/>
      <c r="E979" s="247"/>
      <c r="F979" s="424"/>
      <c r="G979" s="247"/>
      <c r="H979" s="247"/>
      <c r="I979" s="168"/>
    </row>
    <row r="980" spans="2:9" ht="12.75" x14ac:dyDescent="0.2">
      <c r="B980" s="168"/>
      <c r="C980" s="247"/>
      <c r="D980" s="247"/>
      <c r="E980" s="247"/>
      <c r="F980" s="424"/>
      <c r="G980" s="247"/>
      <c r="H980" s="247"/>
      <c r="I980" s="168"/>
    </row>
    <row r="981" spans="2:9" ht="12.75" x14ac:dyDescent="0.2">
      <c r="B981" s="168"/>
      <c r="C981" s="247"/>
      <c r="D981" s="247"/>
      <c r="E981" s="247"/>
      <c r="F981" s="424"/>
      <c r="G981" s="247"/>
      <c r="H981" s="247"/>
      <c r="I981" s="168"/>
    </row>
    <row r="982" spans="2:9" ht="12.75" x14ac:dyDescent="0.2">
      <c r="B982" s="168"/>
      <c r="C982" s="247"/>
      <c r="D982" s="247"/>
      <c r="E982" s="247"/>
      <c r="F982" s="424"/>
      <c r="G982" s="247"/>
      <c r="H982" s="247"/>
      <c r="I982" s="168"/>
    </row>
    <row r="983" spans="2:9" ht="12.75" x14ac:dyDescent="0.2">
      <c r="B983" s="168"/>
      <c r="C983" s="247"/>
      <c r="D983" s="247"/>
      <c r="E983" s="247"/>
      <c r="F983" s="424"/>
      <c r="G983" s="247"/>
      <c r="H983" s="247"/>
      <c r="I983" s="168"/>
    </row>
    <row r="984" spans="2:9" ht="12.75" x14ac:dyDescent="0.2">
      <c r="B984" s="168"/>
      <c r="C984" s="247"/>
      <c r="D984" s="247"/>
      <c r="E984" s="247"/>
      <c r="F984" s="424"/>
      <c r="G984" s="247"/>
      <c r="H984" s="247"/>
      <c r="I984" s="168"/>
    </row>
    <row r="985" spans="2:9" ht="12.75" x14ac:dyDescent="0.2">
      <c r="B985" s="168"/>
      <c r="C985" s="247"/>
      <c r="D985" s="247"/>
      <c r="E985" s="247"/>
      <c r="F985" s="424"/>
      <c r="G985" s="247"/>
      <c r="H985" s="247"/>
      <c r="I985" s="168"/>
    </row>
    <row r="986" spans="2:9" ht="12.75" x14ac:dyDescent="0.2">
      <c r="B986" s="168"/>
      <c r="C986" s="247"/>
      <c r="D986" s="247"/>
      <c r="E986" s="247"/>
      <c r="F986" s="424"/>
      <c r="G986" s="247"/>
      <c r="H986" s="247"/>
      <c r="I986" s="168"/>
    </row>
    <row r="987" spans="2:9" ht="12.75" x14ac:dyDescent="0.2">
      <c r="B987" s="168"/>
      <c r="C987" s="247"/>
      <c r="D987" s="247"/>
      <c r="E987" s="247"/>
      <c r="F987" s="424"/>
      <c r="G987" s="247"/>
      <c r="H987" s="247"/>
      <c r="I987" s="168"/>
    </row>
    <row r="988" spans="2:9" ht="12.75" x14ac:dyDescent="0.2">
      <c r="B988" s="168"/>
      <c r="C988" s="247"/>
      <c r="D988" s="247"/>
      <c r="E988" s="247"/>
      <c r="F988" s="424"/>
      <c r="G988" s="247"/>
      <c r="H988" s="247"/>
      <c r="I988" s="168"/>
    </row>
    <row r="989" spans="2:9" ht="12.75" x14ac:dyDescent="0.2">
      <c r="B989" s="168"/>
      <c r="C989" s="247"/>
      <c r="D989" s="247"/>
      <c r="E989" s="247"/>
      <c r="F989" s="424"/>
      <c r="G989" s="247"/>
      <c r="H989" s="247"/>
      <c r="I989" s="168"/>
    </row>
    <row r="990" spans="2:9" ht="12.75" x14ac:dyDescent="0.2">
      <c r="B990" s="168"/>
      <c r="C990" s="247"/>
      <c r="D990" s="247"/>
      <c r="E990" s="247"/>
      <c r="F990" s="424"/>
      <c r="G990" s="247"/>
      <c r="H990" s="247"/>
      <c r="I990" s="168"/>
    </row>
    <row r="991" spans="2:9" ht="12.75" x14ac:dyDescent="0.2">
      <c r="B991" s="168"/>
      <c r="C991" s="247"/>
      <c r="D991" s="247"/>
      <c r="E991" s="247"/>
      <c r="F991" s="424"/>
      <c r="G991" s="247"/>
      <c r="H991" s="247"/>
      <c r="I991" s="168"/>
    </row>
    <row r="992" spans="2:9" ht="12.75" x14ac:dyDescent="0.2">
      <c r="B992" s="168"/>
      <c r="C992" s="247"/>
      <c r="D992" s="247"/>
      <c r="E992" s="247"/>
      <c r="F992" s="424"/>
      <c r="G992" s="247"/>
      <c r="H992" s="247"/>
      <c r="I992" s="168"/>
    </row>
    <row r="993" spans="2:9" ht="12.75" x14ac:dyDescent="0.2">
      <c r="B993" s="168"/>
      <c r="C993" s="247"/>
      <c r="D993" s="247"/>
      <c r="E993" s="247"/>
      <c r="F993" s="424"/>
      <c r="G993" s="247"/>
      <c r="H993" s="247"/>
      <c r="I993" s="168"/>
    </row>
    <row r="994" spans="2:9" ht="12.75" x14ac:dyDescent="0.2">
      <c r="B994" s="168"/>
      <c r="C994" s="247"/>
      <c r="D994" s="247"/>
      <c r="E994" s="247"/>
      <c r="F994" s="424"/>
      <c r="G994" s="247"/>
      <c r="H994" s="247"/>
      <c r="I994" s="168"/>
    </row>
    <row r="995" spans="2:9" ht="12.75" x14ac:dyDescent="0.2">
      <c r="B995" s="168"/>
      <c r="C995" s="247"/>
      <c r="D995" s="247"/>
      <c r="E995" s="247"/>
      <c r="F995" s="424"/>
      <c r="G995" s="247"/>
      <c r="H995" s="247"/>
      <c r="I995" s="168"/>
    </row>
    <row r="996" spans="2:9" ht="12.75" x14ac:dyDescent="0.2">
      <c r="B996" s="168"/>
      <c r="C996" s="247"/>
      <c r="D996" s="247"/>
      <c r="E996" s="247"/>
      <c r="F996" s="424"/>
      <c r="G996" s="247"/>
      <c r="H996" s="247"/>
      <c r="I996" s="168"/>
    </row>
    <row r="997" spans="2:9" ht="12.75" x14ac:dyDescent="0.2">
      <c r="B997" s="168"/>
      <c r="C997" s="247"/>
      <c r="D997" s="247"/>
      <c r="E997" s="247"/>
      <c r="F997" s="424"/>
      <c r="G997" s="247"/>
      <c r="H997" s="247"/>
      <c r="I997" s="168"/>
    </row>
    <row r="998" spans="2:9" ht="12.75" x14ac:dyDescent="0.2">
      <c r="B998" s="168"/>
      <c r="C998" s="247"/>
      <c r="D998" s="247"/>
      <c r="E998" s="247"/>
      <c r="F998" s="424"/>
      <c r="G998" s="247"/>
      <c r="H998" s="247"/>
      <c r="I998" s="168"/>
    </row>
    <row r="999" spans="2:9" ht="12.75" x14ac:dyDescent="0.2">
      <c r="B999" s="168"/>
      <c r="C999" s="247"/>
      <c r="D999" s="247"/>
      <c r="E999" s="247"/>
      <c r="F999" s="424"/>
      <c r="G999" s="247"/>
      <c r="H999" s="247"/>
      <c r="I999" s="168"/>
    </row>
    <row r="1000" spans="2:9" ht="12.75" x14ac:dyDescent="0.2">
      <c r="B1000" s="168"/>
      <c r="C1000" s="247"/>
      <c r="D1000" s="247"/>
      <c r="E1000" s="247"/>
      <c r="F1000" s="424"/>
      <c r="G1000" s="247"/>
      <c r="H1000" s="247"/>
      <c r="I1000" s="168"/>
    </row>
    <row r="1001" spans="2:9" ht="12.75" x14ac:dyDescent="0.2">
      <c r="B1001" s="168"/>
      <c r="C1001" s="247"/>
      <c r="D1001" s="247"/>
      <c r="E1001" s="247"/>
      <c r="F1001" s="424"/>
      <c r="G1001" s="247"/>
      <c r="H1001" s="247"/>
      <c r="I1001" s="168"/>
    </row>
    <row r="1002" spans="2:9" ht="12.75" x14ac:dyDescent="0.2">
      <c r="B1002" s="168"/>
      <c r="C1002" s="247"/>
      <c r="D1002" s="247"/>
      <c r="E1002" s="247"/>
      <c r="F1002" s="424"/>
      <c r="G1002" s="247"/>
      <c r="H1002" s="247"/>
      <c r="I1002" s="168"/>
    </row>
    <row r="1003" spans="2:9" ht="12.75" x14ac:dyDescent="0.2">
      <c r="B1003" s="168"/>
      <c r="C1003" s="247"/>
      <c r="D1003" s="247"/>
      <c r="E1003" s="247"/>
      <c r="F1003" s="424"/>
      <c r="G1003" s="247"/>
      <c r="H1003" s="247"/>
      <c r="I1003" s="168"/>
    </row>
    <row r="1004" spans="2:9" ht="12.75" x14ac:dyDescent="0.2">
      <c r="B1004" s="168"/>
      <c r="C1004" s="247"/>
      <c r="D1004" s="247"/>
      <c r="E1004" s="247"/>
      <c r="F1004" s="424"/>
      <c r="G1004" s="247"/>
      <c r="H1004" s="247"/>
      <c r="I1004" s="168"/>
    </row>
    <row r="1005" spans="2:9" ht="12.75" x14ac:dyDescent="0.2">
      <c r="B1005" s="168"/>
      <c r="C1005" s="247"/>
      <c r="D1005" s="247"/>
      <c r="E1005" s="247"/>
      <c r="F1005" s="424"/>
      <c r="G1005" s="247"/>
      <c r="H1005" s="247"/>
      <c r="I1005" s="168"/>
    </row>
    <row r="1006" spans="2:9" ht="12.75" x14ac:dyDescent="0.2">
      <c r="B1006" s="168"/>
      <c r="C1006" s="247"/>
      <c r="D1006" s="247"/>
      <c r="E1006" s="247"/>
      <c r="F1006" s="424"/>
      <c r="G1006" s="247"/>
      <c r="H1006" s="247"/>
      <c r="I1006" s="168"/>
    </row>
    <row r="1007" spans="2:9" ht="12.75" x14ac:dyDescent="0.2">
      <c r="B1007" s="168"/>
      <c r="C1007" s="247"/>
      <c r="D1007" s="247"/>
      <c r="E1007" s="247"/>
      <c r="F1007" s="424"/>
      <c r="G1007" s="247"/>
      <c r="H1007" s="247"/>
      <c r="I1007" s="168"/>
    </row>
    <row r="1008" spans="2:9" ht="12.75" x14ac:dyDescent="0.2">
      <c r="B1008" s="168"/>
      <c r="C1008" s="247"/>
      <c r="D1008" s="247"/>
      <c r="E1008" s="247"/>
      <c r="F1008" s="424"/>
      <c r="G1008" s="247"/>
      <c r="H1008" s="247"/>
      <c r="I1008" s="168"/>
    </row>
    <row r="1009" spans="2:9" ht="12.75" x14ac:dyDescent="0.2">
      <c r="B1009" s="168"/>
      <c r="C1009" s="247"/>
      <c r="D1009" s="247"/>
      <c r="E1009" s="247"/>
      <c r="F1009" s="424"/>
      <c r="G1009" s="247"/>
      <c r="H1009" s="247"/>
      <c r="I1009" s="168"/>
    </row>
    <row r="1010" spans="2:9" ht="12.75" x14ac:dyDescent="0.2">
      <c r="B1010" s="168"/>
      <c r="C1010" s="247"/>
      <c r="D1010" s="247"/>
      <c r="E1010" s="247"/>
      <c r="F1010" s="424"/>
      <c r="G1010" s="247"/>
      <c r="H1010" s="247"/>
      <c r="I1010" s="168"/>
    </row>
    <row r="1011" spans="2:9" ht="12.75" x14ac:dyDescent="0.2">
      <c r="B1011" s="168"/>
      <c r="C1011" s="247"/>
      <c r="D1011" s="247"/>
      <c r="E1011" s="247"/>
      <c r="F1011" s="424"/>
      <c r="G1011" s="247"/>
      <c r="H1011" s="247"/>
      <c r="I1011" s="168"/>
    </row>
    <row r="1012" spans="2:9" ht="12.75" x14ac:dyDescent="0.2">
      <c r="B1012" s="168"/>
      <c r="C1012" s="247"/>
      <c r="D1012" s="247"/>
      <c r="E1012" s="247"/>
      <c r="F1012" s="424"/>
      <c r="G1012" s="247"/>
      <c r="H1012" s="247"/>
      <c r="I1012" s="168"/>
    </row>
    <row r="1013" spans="2:9" ht="12.75" x14ac:dyDescent="0.2">
      <c r="B1013" s="168"/>
      <c r="C1013" s="247"/>
      <c r="D1013" s="247"/>
      <c r="E1013" s="247"/>
      <c r="F1013" s="424"/>
      <c r="G1013" s="247"/>
      <c r="H1013" s="247"/>
      <c r="I1013" s="168"/>
    </row>
    <row r="1014" spans="2:9" ht="12.75" x14ac:dyDescent="0.2">
      <c r="B1014" s="168"/>
      <c r="C1014" s="247"/>
      <c r="D1014" s="247"/>
      <c r="E1014" s="247"/>
      <c r="F1014" s="424"/>
      <c r="G1014" s="247"/>
      <c r="H1014" s="247"/>
      <c r="I1014" s="168"/>
    </row>
    <row r="1015" spans="2:9" ht="12.75" x14ac:dyDescent="0.2">
      <c r="B1015" s="168"/>
      <c r="C1015" s="247"/>
      <c r="D1015" s="247"/>
      <c r="E1015" s="247"/>
      <c r="F1015" s="424"/>
      <c r="G1015" s="247"/>
      <c r="H1015" s="247"/>
      <c r="I1015" s="168"/>
    </row>
    <row r="1016" spans="2:9" ht="12.75" x14ac:dyDescent="0.2">
      <c r="B1016" s="168"/>
      <c r="C1016" s="247"/>
      <c r="D1016" s="247"/>
      <c r="E1016" s="247"/>
      <c r="F1016" s="424"/>
      <c r="G1016" s="247"/>
      <c r="H1016" s="247"/>
      <c r="I1016" s="168"/>
    </row>
    <row r="1017" spans="2:9" ht="12.75" x14ac:dyDescent="0.2">
      <c r="B1017" s="168"/>
      <c r="C1017" s="247"/>
      <c r="D1017" s="247"/>
      <c r="E1017" s="247"/>
      <c r="F1017" s="424"/>
      <c r="G1017" s="247"/>
      <c r="H1017" s="247"/>
      <c r="I1017" s="168"/>
    </row>
    <row r="1018" spans="2:9" ht="12.75" x14ac:dyDescent="0.2">
      <c r="B1018" s="168"/>
      <c r="C1018" s="247"/>
      <c r="D1018" s="247"/>
      <c r="E1018" s="247"/>
      <c r="F1018" s="424"/>
      <c r="G1018" s="247"/>
      <c r="H1018" s="247"/>
      <c r="I1018" s="168"/>
    </row>
    <row r="1019" spans="2:9" ht="12.75" x14ac:dyDescent="0.2">
      <c r="B1019" s="168"/>
      <c r="C1019" s="247"/>
      <c r="D1019" s="247"/>
      <c r="E1019" s="247"/>
      <c r="F1019" s="424"/>
      <c r="G1019" s="247"/>
      <c r="H1019" s="247"/>
      <c r="I1019" s="168"/>
    </row>
    <row r="1020" spans="2:9" ht="12.75" x14ac:dyDescent="0.2">
      <c r="B1020" s="168"/>
      <c r="C1020" s="247"/>
      <c r="D1020" s="247"/>
      <c r="E1020" s="247"/>
      <c r="F1020" s="424"/>
      <c r="G1020" s="247"/>
      <c r="H1020" s="247"/>
      <c r="I1020" s="168"/>
    </row>
    <row r="1021" spans="2:9" ht="12.75" x14ac:dyDescent="0.2">
      <c r="B1021" s="168"/>
      <c r="C1021" s="247"/>
      <c r="D1021" s="247"/>
      <c r="E1021" s="247"/>
      <c r="F1021" s="424"/>
      <c r="G1021" s="247"/>
      <c r="H1021" s="247"/>
      <c r="I1021" s="168"/>
    </row>
    <row r="1022" spans="2:9" ht="12.75" x14ac:dyDescent="0.2">
      <c r="B1022" s="168"/>
      <c r="C1022" s="247"/>
      <c r="D1022" s="247"/>
      <c r="E1022" s="247"/>
      <c r="F1022" s="424"/>
      <c r="G1022" s="247"/>
      <c r="H1022" s="247"/>
      <c r="I1022" s="168"/>
    </row>
    <row r="1023" spans="2:9" ht="12.75" x14ac:dyDescent="0.2">
      <c r="B1023" s="168"/>
      <c r="C1023" s="247"/>
      <c r="D1023" s="247"/>
      <c r="E1023" s="247"/>
      <c r="F1023" s="424"/>
      <c r="G1023" s="247"/>
      <c r="H1023" s="247"/>
      <c r="I1023" s="168"/>
    </row>
    <row r="1024" spans="2:9" ht="12.75" x14ac:dyDescent="0.2">
      <c r="B1024" s="168"/>
      <c r="C1024" s="247"/>
      <c r="D1024" s="247"/>
      <c r="E1024" s="247"/>
      <c r="F1024" s="424"/>
      <c r="G1024" s="247"/>
      <c r="H1024" s="247"/>
      <c r="I1024" s="168"/>
    </row>
    <row r="1025" spans="2:9" ht="12.75" x14ac:dyDescent="0.2">
      <c r="B1025" s="168"/>
      <c r="C1025" s="247"/>
      <c r="D1025" s="247"/>
      <c r="E1025" s="247"/>
      <c r="F1025" s="424"/>
      <c r="G1025" s="247"/>
      <c r="H1025" s="247"/>
      <c r="I1025" s="168"/>
    </row>
    <row r="1026" spans="2:9" ht="12.75" x14ac:dyDescent="0.2">
      <c r="B1026" s="168"/>
      <c r="C1026" s="247"/>
      <c r="D1026" s="247"/>
      <c r="E1026" s="247"/>
      <c r="F1026" s="424"/>
      <c r="G1026" s="247"/>
      <c r="H1026" s="247"/>
      <c r="I1026" s="168"/>
    </row>
    <row r="1027" spans="2:9" ht="12.75" x14ac:dyDescent="0.2">
      <c r="B1027" s="168"/>
      <c r="C1027" s="247"/>
      <c r="D1027" s="247"/>
      <c r="E1027" s="247"/>
      <c r="F1027" s="424"/>
      <c r="G1027" s="247"/>
      <c r="H1027" s="247"/>
      <c r="I1027" s="168"/>
    </row>
    <row r="1028" spans="2:9" ht="12.75" x14ac:dyDescent="0.2">
      <c r="B1028" s="168"/>
      <c r="C1028" s="247"/>
      <c r="D1028" s="247"/>
      <c r="E1028" s="247"/>
      <c r="F1028" s="424"/>
      <c r="G1028" s="247"/>
      <c r="H1028" s="247"/>
      <c r="I1028" s="168"/>
    </row>
    <row r="1029" spans="2:9" ht="12.75" x14ac:dyDescent="0.2">
      <c r="B1029" s="168"/>
      <c r="C1029" s="247"/>
      <c r="D1029" s="247"/>
      <c r="E1029" s="247"/>
      <c r="F1029" s="424"/>
      <c r="G1029" s="247"/>
      <c r="H1029" s="247"/>
      <c r="I1029" s="168"/>
    </row>
    <row r="1030" spans="2:9" ht="12.75" x14ac:dyDescent="0.2">
      <c r="B1030" s="168"/>
      <c r="C1030" s="247"/>
      <c r="D1030" s="247"/>
      <c r="E1030" s="247"/>
      <c r="F1030" s="424"/>
      <c r="G1030" s="247"/>
      <c r="H1030" s="247"/>
      <c r="I1030" s="168"/>
    </row>
    <row r="1031" spans="2:9" ht="12.75" x14ac:dyDescent="0.2">
      <c r="B1031" s="168"/>
      <c r="C1031" s="247"/>
      <c r="D1031" s="247"/>
      <c r="E1031" s="247"/>
      <c r="F1031" s="424"/>
      <c r="G1031" s="247"/>
      <c r="H1031" s="247"/>
      <c r="I1031" s="168"/>
    </row>
    <row r="1032" spans="2:9" ht="12.75" x14ac:dyDescent="0.2">
      <c r="B1032" s="168"/>
      <c r="C1032" s="247"/>
      <c r="D1032" s="247"/>
      <c r="E1032" s="247"/>
      <c r="F1032" s="424"/>
      <c r="G1032" s="247"/>
      <c r="H1032" s="247"/>
      <c r="I1032" s="168"/>
    </row>
    <row r="1033" spans="2:9" ht="12.75" x14ac:dyDescent="0.2">
      <c r="B1033" s="168"/>
      <c r="C1033" s="247"/>
      <c r="D1033" s="247"/>
      <c r="E1033" s="247"/>
      <c r="F1033" s="424"/>
      <c r="G1033" s="247"/>
      <c r="H1033" s="247"/>
      <c r="I1033" s="168"/>
    </row>
    <row r="1034" spans="2:9" ht="12.75" x14ac:dyDescent="0.2">
      <c r="B1034" s="168"/>
      <c r="C1034" s="247"/>
      <c r="D1034" s="247"/>
      <c r="E1034" s="247"/>
      <c r="F1034" s="424"/>
      <c r="G1034" s="247"/>
      <c r="H1034" s="247"/>
      <c r="I1034" s="168"/>
    </row>
    <row r="1035" spans="2:9" ht="12.75" x14ac:dyDescent="0.2">
      <c r="B1035" s="168"/>
      <c r="C1035" s="247"/>
      <c r="D1035" s="247"/>
      <c r="E1035" s="247"/>
      <c r="F1035" s="424"/>
      <c r="G1035" s="247"/>
      <c r="H1035" s="247"/>
      <c r="I1035" s="168"/>
    </row>
    <row r="1036" spans="2:9" ht="12.75" x14ac:dyDescent="0.2">
      <c r="B1036" s="168"/>
      <c r="C1036" s="247"/>
      <c r="D1036" s="247"/>
      <c r="E1036" s="247"/>
      <c r="F1036" s="424"/>
      <c r="G1036" s="247"/>
      <c r="H1036" s="247"/>
      <c r="I1036" s="168"/>
    </row>
    <row r="1037" spans="2:9" ht="12.75" x14ac:dyDescent="0.2">
      <c r="B1037" s="168"/>
      <c r="C1037" s="247"/>
      <c r="D1037" s="247"/>
      <c r="E1037" s="247"/>
      <c r="F1037" s="424"/>
      <c r="G1037" s="247"/>
      <c r="H1037" s="247"/>
      <c r="I1037" s="168"/>
    </row>
    <row r="1038" spans="2:9" ht="12.75" x14ac:dyDescent="0.2">
      <c r="B1038" s="168"/>
      <c r="C1038" s="247"/>
      <c r="D1038" s="247"/>
      <c r="E1038" s="247"/>
      <c r="F1038" s="424"/>
      <c r="G1038" s="247"/>
      <c r="H1038" s="247"/>
      <c r="I1038" s="168"/>
    </row>
    <row r="1039" spans="2:9" ht="12.75" x14ac:dyDescent="0.2">
      <c r="B1039" s="168"/>
      <c r="C1039" s="247"/>
      <c r="D1039" s="247"/>
      <c r="E1039" s="247"/>
      <c r="F1039" s="424"/>
      <c r="G1039" s="247"/>
      <c r="H1039" s="247"/>
      <c r="I1039" s="168"/>
    </row>
    <row r="1040" spans="2:9" ht="12.75" x14ac:dyDescent="0.2">
      <c r="B1040" s="168"/>
      <c r="C1040" s="247"/>
      <c r="D1040" s="247"/>
      <c r="E1040" s="247"/>
      <c r="F1040" s="424"/>
      <c r="G1040" s="247"/>
      <c r="H1040" s="247"/>
      <c r="I1040" s="168"/>
    </row>
    <row r="1041" spans="2:9" ht="12.75" x14ac:dyDescent="0.2">
      <c r="B1041" s="168"/>
      <c r="C1041" s="247"/>
      <c r="D1041" s="247"/>
      <c r="E1041" s="247"/>
      <c r="F1041" s="424"/>
      <c r="G1041" s="247"/>
      <c r="H1041" s="247"/>
      <c r="I1041" s="168"/>
    </row>
    <row r="1042" spans="2:9" ht="12.75" x14ac:dyDescent="0.2">
      <c r="B1042" s="168"/>
      <c r="C1042" s="247"/>
      <c r="D1042" s="247"/>
      <c r="E1042" s="247"/>
      <c r="F1042" s="424"/>
      <c r="G1042" s="247"/>
      <c r="H1042" s="247"/>
      <c r="I1042" s="168"/>
    </row>
    <row r="1043" spans="2:9" ht="12.75" x14ac:dyDescent="0.2">
      <c r="B1043" s="168"/>
      <c r="C1043" s="247"/>
      <c r="D1043" s="247"/>
      <c r="E1043" s="247"/>
      <c r="F1043" s="424"/>
      <c r="G1043" s="247"/>
      <c r="H1043" s="247"/>
      <c r="I1043" s="168"/>
    </row>
    <row r="1044" spans="2:9" ht="12.75" x14ac:dyDescent="0.2">
      <c r="B1044" s="168"/>
      <c r="C1044" s="247"/>
      <c r="D1044" s="247"/>
      <c r="E1044" s="247"/>
      <c r="F1044" s="424"/>
      <c r="G1044" s="247"/>
      <c r="H1044" s="247"/>
      <c r="I1044" s="168"/>
    </row>
    <row r="1045" spans="2:9" ht="12.75" x14ac:dyDescent="0.2">
      <c r="B1045" s="168"/>
      <c r="C1045" s="247"/>
      <c r="D1045" s="247"/>
      <c r="E1045" s="247"/>
      <c r="F1045" s="424"/>
      <c r="G1045" s="247"/>
      <c r="H1045" s="247"/>
      <c r="I1045" s="168"/>
    </row>
    <row r="1046" spans="2:9" ht="12.75" x14ac:dyDescent="0.2">
      <c r="B1046" s="168"/>
      <c r="C1046" s="247"/>
      <c r="D1046" s="247"/>
      <c r="E1046" s="247"/>
      <c r="F1046" s="424"/>
      <c r="G1046" s="247"/>
      <c r="H1046" s="247"/>
      <c r="I1046" s="168"/>
    </row>
    <row r="1047" spans="2:9" ht="12.75" x14ac:dyDescent="0.2">
      <c r="B1047" s="168"/>
      <c r="C1047" s="247"/>
      <c r="D1047" s="247"/>
      <c r="E1047" s="247"/>
      <c r="F1047" s="424"/>
      <c r="G1047" s="247"/>
      <c r="H1047" s="247"/>
      <c r="I1047" s="168"/>
    </row>
    <row r="1048" spans="2:9" ht="12.75" x14ac:dyDescent="0.2">
      <c r="B1048" s="168"/>
      <c r="C1048" s="247"/>
      <c r="D1048" s="247"/>
      <c r="E1048" s="247"/>
      <c r="F1048" s="424"/>
      <c r="G1048" s="247"/>
      <c r="H1048" s="247"/>
      <c r="I1048" s="168"/>
    </row>
    <row r="1049" spans="2:9" ht="12.75" x14ac:dyDescent="0.2">
      <c r="B1049" s="168"/>
      <c r="C1049" s="247"/>
      <c r="D1049" s="247"/>
      <c r="E1049" s="247"/>
      <c r="F1049" s="424"/>
      <c r="G1049" s="247"/>
      <c r="H1049" s="247"/>
      <c r="I1049" s="168"/>
    </row>
    <row r="1050" spans="2:9" ht="12.75" x14ac:dyDescent="0.2">
      <c r="B1050" s="168"/>
      <c r="C1050" s="247"/>
      <c r="D1050" s="247"/>
      <c r="E1050" s="247"/>
      <c r="F1050" s="424"/>
      <c r="G1050" s="247"/>
      <c r="H1050" s="247"/>
      <c r="I1050" s="168"/>
    </row>
    <row r="1051" spans="2:9" ht="12.75" x14ac:dyDescent="0.2">
      <c r="B1051" s="168"/>
      <c r="C1051" s="247"/>
      <c r="D1051" s="247"/>
      <c r="E1051" s="247"/>
      <c r="F1051" s="424"/>
      <c r="G1051" s="247"/>
      <c r="H1051" s="247"/>
      <c r="I1051" s="168"/>
    </row>
    <row r="1052" spans="2:9" ht="12.75" x14ac:dyDescent="0.2">
      <c r="B1052" s="168"/>
      <c r="C1052" s="247"/>
      <c r="D1052" s="247"/>
      <c r="E1052" s="247"/>
      <c r="F1052" s="424"/>
      <c r="G1052" s="247"/>
      <c r="H1052" s="247"/>
      <c r="I1052" s="168"/>
    </row>
    <row r="1053" spans="2:9" ht="12.75" x14ac:dyDescent="0.2">
      <c r="B1053" s="168"/>
      <c r="C1053" s="247"/>
      <c r="D1053" s="247"/>
      <c r="E1053" s="247"/>
      <c r="F1053" s="424"/>
      <c r="G1053" s="247"/>
      <c r="H1053" s="247"/>
      <c r="I1053" s="168"/>
    </row>
    <row r="1054" spans="2:9" ht="12.75" x14ac:dyDescent="0.2">
      <c r="B1054" s="168"/>
      <c r="C1054" s="247"/>
      <c r="D1054" s="247"/>
      <c r="E1054" s="247"/>
      <c r="F1054" s="424"/>
      <c r="G1054" s="247"/>
      <c r="H1054" s="247"/>
      <c r="I1054" s="168"/>
    </row>
    <row r="1055" spans="2:9" ht="12.75" x14ac:dyDescent="0.2">
      <c r="B1055" s="168"/>
      <c r="C1055" s="247"/>
      <c r="D1055" s="247"/>
      <c r="E1055" s="247"/>
      <c r="F1055" s="424"/>
      <c r="G1055" s="247"/>
      <c r="H1055" s="247"/>
      <c r="I1055" s="168"/>
    </row>
    <row r="1056" spans="2:9" ht="12.75" x14ac:dyDescent="0.2">
      <c r="B1056" s="168"/>
      <c r="C1056" s="247"/>
      <c r="D1056" s="247"/>
      <c r="E1056" s="247"/>
      <c r="F1056" s="424"/>
      <c r="G1056" s="247"/>
      <c r="H1056" s="247"/>
      <c r="I1056" s="168"/>
    </row>
    <row r="1057" spans="2:9" ht="12.75" x14ac:dyDescent="0.2">
      <c r="B1057" s="168"/>
      <c r="C1057" s="247"/>
      <c r="D1057" s="247"/>
      <c r="E1057" s="247"/>
      <c r="F1057" s="424"/>
      <c r="G1057" s="247"/>
      <c r="H1057" s="247"/>
      <c r="I1057" s="168"/>
    </row>
    <row r="1058" spans="2:9" ht="12.75" x14ac:dyDescent="0.2">
      <c r="B1058" s="168"/>
      <c r="C1058" s="247"/>
      <c r="D1058" s="247"/>
      <c r="E1058" s="247"/>
      <c r="F1058" s="424"/>
      <c r="G1058" s="247"/>
      <c r="H1058" s="247"/>
      <c r="I1058" s="168"/>
    </row>
    <row r="1059" spans="2:9" ht="12.75" x14ac:dyDescent="0.2">
      <c r="B1059" s="168"/>
      <c r="C1059" s="247"/>
      <c r="D1059" s="247"/>
      <c r="E1059" s="247"/>
      <c r="F1059" s="424"/>
      <c r="G1059" s="247"/>
      <c r="H1059" s="247"/>
      <c r="I1059" s="168"/>
    </row>
    <row r="1060" spans="2:9" ht="12.75" x14ac:dyDescent="0.2">
      <c r="B1060" s="168"/>
      <c r="C1060" s="247"/>
      <c r="D1060" s="247"/>
      <c r="E1060" s="247"/>
      <c r="F1060" s="424"/>
      <c r="G1060" s="247"/>
      <c r="H1060" s="247"/>
      <c r="I1060" s="168"/>
    </row>
    <row r="1061" spans="2:9" ht="12.75" x14ac:dyDescent="0.2">
      <c r="B1061" s="168"/>
      <c r="C1061" s="247"/>
      <c r="D1061" s="247"/>
      <c r="E1061" s="247"/>
      <c r="F1061" s="424"/>
      <c r="G1061" s="247"/>
      <c r="H1061" s="247"/>
      <c r="I1061" s="168"/>
    </row>
    <row r="1062" spans="2:9" ht="12.75" x14ac:dyDescent="0.2">
      <c r="B1062" s="168"/>
      <c r="C1062" s="247"/>
      <c r="D1062" s="247"/>
      <c r="E1062" s="247"/>
      <c r="F1062" s="424"/>
      <c r="G1062" s="247"/>
      <c r="H1062" s="247"/>
      <c r="I1062" s="168"/>
    </row>
    <row r="1063" spans="2:9" ht="12.75" x14ac:dyDescent="0.2">
      <c r="B1063" s="168"/>
      <c r="C1063" s="247"/>
      <c r="D1063" s="247"/>
      <c r="E1063" s="247"/>
      <c r="F1063" s="424"/>
      <c r="G1063" s="247"/>
      <c r="H1063" s="247"/>
      <c r="I1063" s="168"/>
    </row>
    <row r="1064" spans="2:9" ht="12.75" x14ac:dyDescent="0.2">
      <c r="B1064" s="168"/>
      <c r="C1064" s="247"/>
      <c r="D1064" s="247"/>
      <c r="E1064" s="247"/>
      <c r="F1064" s="424"/>
      <c r="G1064" s="247"/>
      <c r="H1064" s="247"/>
      <c r="I1064" s="168"/>
    </row>
    <row r="1065" spans="2:9" ht="12.75" x14ac:dyDescent="0.2">
      <c r="B1065" s="168"/>
      <c r="C1065" s="247"/>
      <c r="D1065" s="247"/>
      <c r="E1065" s="247"/>
      <c r="F1065" s="424"/>
      <c r="G1065" s="247"/>
      <c r="H1065" s="247"/>
      <c r="I1065" s="168"/>
    </row>
    <row r="1066" spans="2:9" ht="12.75" x14ac:dyDescent="0.2">
      <c r="B1066" s="168"/>
      <c r="C1066" s="247"/>
      <c r="D1066" s="247"/>
      <c r="E1066" s="247"/>
      <c r="F1066" s="424"/>
      <c r="G1066" s="247"/>
      <c r="H1066" s="247"/>
      <c r="I1066" s="168"/>
    </row>
    <row r="1067" spans="2:9" ht="12.75" x14ac:dyDescent="0.2">
      <c r="B1067" s="168"/>
      <c r="C1067" s="247"/>
      <c r="D1067" s="247"/>
      <c r="E1067" s="247"/>
      <c r="F1067" s="424"/>
      <c r="G1067" s="247"/>
      <c r="H1067" s="247"/>
      <c r="I1067" s="168"/>
    </row>
    <row r="1068" spans="2:9" ht="12.75" x14ac:dyDescent="0.2">
      <c r="B1068" s="168"/>
      <c r="C1068" s="247"/>
      <c r="D1068" s="247"/>
      <c r="E1068" s="247"/>
      <c r="F1068" s="424"/>
      <c r="G1068" s="247"/>
      <c r="H1068" s="247"/>
      <c r="I1068" s="168"/>
    </row>
    <row r="1069" spans="2:9" ht="12.75" x14ac:dyDescent="0.2">
      <c r="B1069" s="168"/>
      <c r="C1069" s="247"/>
      <c r="D1069" s="247"/>
      <c r="E1069" s="247"/>
      <c r="F1069" s="424"/>
      <c r="G1069" s="247"/>
      <c r="H1069" s="247"/>
      <c r="I1069" s="168"/>
    </row>
    <row r="1070" spans="2:9" ht="12.75" x14ac:dyDescent="0.2">
      <c r="B1070" s="168"/>
      <c r="C1070" s="247"/>
      <c r="D1070" s="247"/>
      <c r="E1070" s="247"/>
      <c r="F1070" s="424"/>
      <c r="G1070" s="247"/>
      <c r="H1070" s="247"/>
      <c r="I1070" s="168"/>
    </row>
    <row r="1071" spans="2:9" ht="12.75" x14ac:dyDescent="0.2">
      <c r="B1071" s="168"/>
      <c r="C1071" s="247"/>
      <c r="D1071" s="247"/>
      <c r="E1071" s="247"/>
      <c r="F1071" s="424"/>
      <c r="G1071" s="247"/>
      <c r="H1071" s="247"/>
      <c r="I1071" s="168"/>
    </row>
    <row r="1072" spans="2:9" ht="12.75" x14ac:dyDescent="0.2">
      <c r="B1072" s="168"/>
      <c r="C1072" s="247"/>
      <c r="D1072" s="247"/>
      <c r="E1072" s="247"/>
      <c r="F1072" s="424"/>
      <c r="G1072" s="247"/>
      <c r="H1072" s="247"/>
      <c r="I1072" s="168"/>
    </row>
    <row r="1073" spans="2:9" ht="12.75" x14ac:dyDescent="0.2">
      <c r="B1073" s="168"/>
      <c r="C1073" s="247"/>
      <c r="D1073" s="247"/>
      <c r="E1073" s="247"/>
      <c r="F1073" s="424"/>
      <c r="G1073" s="247"/>
      <c r="H1073" s="247"/>
      <c r="I1073" s="168"/>
    </row>
    <row r="1074" spans="2:9" ht="12.75" x14ac:dyDescent="0.2">
      <c r="B1074" s="168"/>
      <c r="C1074" s="247"/>
      <c r="D1074" s="247"/>
      <c r="E1074" s="247"/>
      <c r="F1074" s="424"/>
      <c r="G1074" s="247"/>
      <c r="H1074" s="247"/>
      <c r="I1074" s="168"/>
    </row>
    <row r="1075" spans="2:9" ht="12.75" x14ac:dyDescent="0.2">
      <c r="B1075" s="168"/>
      <c r="C1075" s="247"/>
      <c r="D1075" s="247"/>
      <c r="E1075" s="247"/>
      <c r="F1075" s="424"/>
      <c r="G1075" s="247"/>
      <c r="H1075" s="247"/>
      <c r="I1075" s="168"/>
    </row>
    <row r="1076" spans="2:9" ht="12.75" x14ac:dyDescent="0.2">
      <c r="B1076" s="168"/>
      <c r="C1076" s="247"/>
      <c r="D1076" s="247"/>
      <c r="E1076" s="247"/>
      <c r="F1076" s="424"/>
      <c r="G1076" s="247"/>
      <c r="H1076" s="247"/>
      <c r="I1076" s="168"/>
    </row>
    <row r="1077" spans="2:9" ht="12.75" x14ac:dyDescent="0.2">
      <c r="B1077" s="168"/>
      <c r="C1077" s="247"/>
      <c r="D1077" s="247"/>
      <c r="E1077" s="247"/>
      <c r="F1077" s="424"/>
      <c r="G1077" s="247"/>
      <c r="H1077" s="247"/>
      <c r="I1077" s="168"/>
    </row>
    <row r="1078" spans="2:9" ht="12.75" x14ac:dyDescent="0.2">
      <c r="B1078" s="168"/>
      <c r="C1078" s="247"/>
      <c r="D1078" s="247"/>
      <c r="E1078" s="247"/>
      <c r="F1078" s="424"/>
      <c r="G1078" s="247"/>
      <c r="H1078" s="247"/>
      <c r="I1078" s="168"/>
    </row>
    <row r="1079" spans="2:9" ht="12.75" x14ac:dyDescent="0.2">
      <c r="B1079" s="168"/>
      <c r="C1079" s="247"/>
      <c r="D1079" s="247"/>
      <c r="E1079" s="247"/>
      <c r="F1079" s="424"/>
      <c r="G1079" s="247"/>
      <c r="H1079" s="247"/>
      <c r="I1079" s="168"/>
    </row>
    <row r="1080" spans="2:9" ht="12.75" x14ac:dyDescent="0.2">
      <c r="B1080" s="168"/>
      <c r="C1080" s="247"/>
      <c r="D1080" s="247"/>
      <c r="E1080" s="247"/>
      <c r="F1080" s="424"/>
      <c r="G1080" s="247"/>
      <c r="H1080" s="247"/>
      <c r="I1080" s="168"/>
    </row>
    <row r="1081" spans="2:9" ht="12.75" x14ac:dyDescent="0.2">
      <c r="B1081" s="168"/>
      <c r="C1081" s="247"/>
      <c r="D1081" s="247"/>
      <c r="E1081" s="247"/>
      <c r="F1081" s="424"/>
      <c r="G1081" s="247"/>
      <c r="H1081" s="247"/>
      <c r="I1081" s="168"/>
    </row>
    <row r="1082" spans="2:9" ht="12.75" x14ac:dyDescent="0.2">
      <c r="B1082" s="168"/>
      <c r="C1082" s="247"/>
      <c r="D1082" s="247"/>
      <c r="E1082" s="247"/>
      <c r="F1082" s="424"/>
      <c r="G1082" s="247"/>
      <c r="H1082" s="247"/>
      <c r="I1082" s="168"/>
    </row>
    <row r="1083" spans="2:9" ht="12.75" x14ac:dyDescent="0.2">
      <c r="B1083" s="168"/>
      <c r="C1083" s="247"/>
      <c r="D1083" s="247"/>
      <c r="E1083" s="247"/>
      <c r="F1083" s="424"/>
      <c r="G1083" s="247"/>
      <c r="H1083" s="247"/>
      <c r="I1083" s="168"/>
    </row>
    <row r="1084" spans="2:9" ht="12.75" x14ac:dyDescent="0.2">
      <c r="B1084" s="168"/>
      <c r="C1084" s="247"/>
      <c r="D1084" s="247"/>
      <c r="E1084" s="247"/>
      <c r="F1084" s="424"/>
      <c r="G1084" s="247"/>
      <c r="H1084" s="247"/>
      <c r="I1084" s="168"/>
    </row>
    <row r="1085" spans="2:9" ht="12.75" x14ac:dyDescent="0.2">
      <c r="B1085" s="168"/>
      <c r="C1085" s="247"/>
      <c r="D1085" s="247"/>
      <c r="E1085" s="247"/>
      <c r="F1085" s="424"/>
      <c r="G1085" s="247"/>
      <c r="H1085" s="247"/>
      <c r="I1085" s="168"/>
    </row>
    <row r="1086" spans="2:9" ht="12.75" x14ac:dyDescent="0.2">
      <c r="B1086" s="168"/>
      <c r="C1086" s="247"/>
      <c r="D1086" s="247"/>
      <c r="E1086" s="247"/>
      <c r="F1086" s="424"/>
      <c r="G1086" s="247"/>
      <c r="H1086" s="247"/>
      <c r="I1086" s="168"/>
    </row>
    <row r="1087" spans="2:9" ht="12.75" x14ac:dyDescent="0.2">
      <c r="B1087" s="168"/>
      <c r="C1087" s="247"/>
      <c r="D1087" s="247"/>
      <c r="E1087" s="247"/>
      <c r="F1087" s="424"/>
      <c r="G1087" s="247"/>
      <c r="H1087" s="247"/>
      <c r="I1087" s="168"/>
    </row>
    <row r="1088" spans="2:9" ht="12.75" x14ac:dyDescent="0.2">
      <c r="B1088" s="168"/>
      <c r="C1088" s="247"/>
      <c r="D1088" s="247"/>
      <c r="E1088" s="247"/>
      <c r="F1088" s="424"/>
      <c r="G1088" s="247"/>
      <c r="H1088" s="247"/>
      <c r="I1088" s="168"/>
    </row>
    <row r="1089" spans="2:9" ht="12.75" x14ac:dyDescent="0.2">
      <c r="B1089" s="168"/>
      <c r="C1089" s="247"/>
      <c r="D1089" s="247"/>
      <c r="E1089" s="247"/>
      <c r="F1089" s="424"/>
      <c r="G1089" s="247"/>
      <c r="H1089" s="247"/>
      <c r="I1089" s="168"/>
    </row>
    <row r="1090" spans="2:9" ht="12.75" x14ac:dyDescent="0.2">
      <c r="B1090" s="168"/>
      <c r="C1090" s="247"/>
      <c r="D1090" s="247"/>
      <c r="E1090" s="247"/>
      <c r="F1090" s="424"/>
      <c r="G1090" s="247"/>
      <c r="H1090" s="247"/>
      <c r="I1090" s="168"/>
    </row>
    <row r="1091" spans="2:9" ht="12.75" x14ac:dyDescent="0.2">
      <c r="B1091" s="168"/>
      <c r="C1091" s="247"/>
      <c r="D1091" s="247"/>
      <c r="E1091" s="247"/>
      <c r="F1091" s="424"/>
      <c r="G1091" s="247"/>
      <c r="H1091" s="247"/>
      <c r="I1091" s="168"/>
    </row>
    <row r="1092" spans="2:9" ht="12.75" x14ac:dyDescent="0.2">
      <c r="B1092" s="168"/>
      <c r="C1092" s="247"/>
      <c r="D1092" s="247"/>
      <c r="E1092" s="247"/>
      <c r="F1092" s="424"/>
      <c r="G1092" s="247"/>
      <c r="H1092" s="247"/>
      <c r="I1092" s="168"/>
    </row>
    <row r="1093" spans="2:9" ht="12.75" x14ac:dyDescent="0.2">
      <c r="B1093" s="168"/>
      <c r="C1093" s="247"/>
      <c r="D1093" s="247"/>
      <c r="E1093" s="247"/>
      <c r="F1093" s="424"/>
      <c r="G1093" s="247"/>
      <c r="H1093" s="247"/>
      <c r="I1093" s="168"/>
    </row>
    <row r="1094" spans="2:9" ht="12.75" x14ac:dyDescent="0.2">
      <c r="B1094" s="168"/>
      <c r="C1094" s="247"/>
      <c r="D1094" s="247"/>
      <c r="E1094" s="247"/>
      <c r="F1094" s="424"/>
      <c r="G1094" s="247"/>
      <c r="H1094" s="247"/>
      <c r="I1094" s="168"/>
    </row>
    <row r="1095" spans="2:9" ht="12.75" x14ac:dyDescent="0.2">
      <c r="B1095" s="168"/>
      <c r="C1095" s="247"/>
      <c r="D1095" s="247"/>
      <c r="E1095" s="247"/>
      <c r="F1095" s="424"/>
      <c r="G1095" s="247"/>
      <c r="H1095" s="247"/>
      <c r="I1095" s="168"/>
    </row>
    <row r="1096" spans="2:9" ht="12.75" x14ac:dyDescent="0.2">
      <c r="B1096" s="168"/>
      <c r="C1096" s="247"/>
      <c r="D1096" s="247"/>
      <c r="E1096" s="247"/>
      <c r="F1096" s="424"/>
      <c r="G1096" s="247"/>
      <c r="H1096" s="247"/>
      <c r="I1096" s="168"/>
    </row>
    <row r="1097" spans="2:9" ht="12.75" x14ac:dyDescent="0.2">
      <c r="B1097" s="168"/>
      <c r="C1097" s="247"/>
      <c r="D1097" s="247"/>
      <c r="E1097" s="247"/>
      <c r="F1097" s="424"/>
      <c r="G1097" s="247"/>
      <c r="H1097" s="247"/>
      <c r="I1097" s="168"/>
    </row>
    <row r="1098" spans="2:9" ht="12.75" x14ac:dyDescent="0.2">
      <c r="B1098" s="168"/>
      <c r="C1098" s="247"/>
      <c r="D1098" s="247"/>
      <c r="E1098" s="247"/>
      <c r="F1098" s="424"/>
      <c r="G1098" s="247"/>
      <c r="H1098" s="247"/>
      <c r="I1098" s="168"/>
    </row>
    <row r="1099" spans="2:9" ht="12.75" x14ac:dyDescent="0.2">
      <c r="B1099" s="168"/>
      <c r="C1099" s="247"/>
      <c r="D1099" s="247"/>
      <c r="E1099" s="247"/>
      <c r="F1099" s="424"/>
      <c r="G1099" s="247"/>
      <c r="H1099" s="247"/>
      <c r="I1099" s="168"/>
    </row>
    <row r="1100" spans="2:9" ht="12.75" x14ac:dyDescent="0.2">
      <c r="B1100" s="168"/>
      <c r="C1100" s="247"/>
      <c r="D1100" s="247"/>
      <c r="E1100" s="247"/>
      <c r="F1100" s="424"/>
      <c r="G1100" s="247"/>
      <c r="H1100" s="247"/>
      <c r="I1100" s="168"/>
    </row>
    <row r="1101" spans="2:9" ht="12.75" x14ac:dyDescent="0.2">
      <c r="B1101" s="168"/>
      <c r="C1101" s="247"/>
      <c r="D1101" s="247"/>
      <c r="E1101" s="247"/>
      <c r="F1101" s="424"/>
      <c r="G1101" s="247"/>
      <c r="H1101" s="247"/>
      <c r="I1101" s="168"/>
    </row>
    <row r="1102" spans="2:9" ht="12.75" x14ac:dyDescent="0.2">
      <c r="B1102" s="168"/>
      <c r="C1102" s="247"/>
      <c r="D1102" s="247"/>
      <c r="E1102" s="247"/>
      <c r="F1102" s="424"/>
      <c r="G1102" s="247"/>
      <c r="H1102" s="247"/>
      <c r="I1102" s="168"/>
    </row>
    <row r="1103" spans="2:9" ht="12.75" x14ac:dyDescent="0.2">
      <c r="B1103" s="168"/>
      <c r="C1103" s="247"/>
      <c r="D1103" s="247"/>
      <c r="E1103" s="247"/>
      <c r="F1103" s="424"/>
      <c r="G1103" s="247"/>
      <c r="H1103" s="247"/>
      <c r="I1103" s="168"/>
    </row>
    <row r="1104" spans="2:9" ht="12.75" x14ac:dyDescent="0.2">
      <c r="B1104" s="168"/>
      <c r="C1104" s="247"/>
      <c r="D1104" s="247"/>
      <c r="E1104" s="247"/>
      <c r="F1104" s="424"/>
      <c r="G1104" s="247"/>
      <c r="H1104" s="247"/>
      <c r="I1104" s="168"/>
    </row>
    <row r="1105" spans="2:9" ht="12.75" x14ac:dyDescent="0.2">
      <c r="B1105" s="168"/>
      <c r="C1105" s="247"/>
      <c r="D1105" s="247"/>
      <c r="E1105" s="247"/>
      <c r="F1105" s="424"/>
      <c r="G1105" s="247"/>
      <c r="H1105" s="247"/>
      <c r="I1105" s="168"/>
    </row>
    <row r="1106" spans="2:9" ht="12.75" x14ac:dyDescent="0.2">
      <c r="B1106" s="168"/>
      <c r="C1106" s="247"/>
      <c r="D1106" s="247"/>
      <c r="E1106" s="247"/>
      <c r="F1106" s="424"/>
      <c r="G1106" s="247"/>
      <c r="H1106" s="247"/>
      <c r="I1106" s="168"/>
    </row>
    <row r="1107" spans="2:9" ht="12.75" x14ac:dyDescent="0.2">
      <c r="B1107" s="168"/>
      <c r="C1107" s="247"/>
      <c r="D1107" s="247"/>
      <c r="E1107" s="247"/>
      <c r="F1107" s="424"/>
      <c r="G1107" s="247"/>
      <c r="H1107" s="247"/>
      <c r="I1107" s="168"/>
    </row>
    <row r="1108" spans="2:9" ht="12.75" x14ac:dyDescent="0.2">
      <c r="B1108" s="168"/>
      <c r="C1108" s="247"/>
      <c r="D1108" s="247"/>
      <c r="E1108" s="247"/>
      <c r="F1108" s="424"/>
      <c r="G1108" s="247"/>
      <c r="H1108" s="247"/>
      <c r="I1108" s="168"/>
    </row>
    <row r="1109" spans="2:9" ht="12.75" x14ac:dyDescent="0.2">
      <c r="B1109" s="168"/>
      <c r="C1109" s="247"/>
      <c r="D1109" s="247"/>
      <c r="E1109" s="247"/>
      <c r="F1109" s="424"/>
      <c r="G1109" s="247"/>
      <c r="H1109" s="247"/>
      <c r="I1109" s="168"/>
    </row>
    <row r="1110" spans="2:9" ht="12.75" x14ac:dyDescent="0.2">
      <c r="B1110" s="168"/>
      <c r="C1110" s="247"/>
      <c r="D1110" s="247"/>
      <c r="E1110" s="247"/>
      <c r="F1110" s="424"/>
      <c r="G1110" s="247"/>
      <c r="H1110" s="247"/>
      <c r="I1110" s="168"/>
    </row>
    <row r="1111" spans="2:9" ht="12.75" x14ac:dyDescent="0.2">
      <c r="B1111" s="168"/>
      <c r="C1111" s="247"/>
      <c r="D1111" s="247"/>
      <c r="E1111" s="247"/>
      <c r="F1111" s="424"/>
      <c r="G1111" s="247"/>
      <c r="H1111" s="247"/>
      <c r="I1111" s="168"/>
    </row>
    <row r="1112" spans="2:9" ht="12.75" x14ac:dyDescent="0.2">
      <c r="B1112" s="168"/>
      <c r="C1112" s="247"/>
      <c r="D1112" s="247"/>
      <c r="E1112" s="247"/>
      <c r="F1112" s="424"/>
      <c r="G1112" s="247"/>
      <c r="H1112" s="247"/>
      <c r="I1112" s="168"/>
    </row>
    <row r="1113" spans="2:9" ht="12.75" x14ac:dyDescent="0.2">
      <c r="B1113" s="168"/>
      <c r="C1113" s="247"/>
      <c r="D1113" s="247"/>
      <c r="E1113" s="247"/>
      <c r="F1113" s="424"/>
      <c r="G1113" s="247"/>
      <c r="H1113" s="247"/>
      <c r="I1113" s="168"/>
    </row>
    <row r="1114" spans="2:9" ht="12.75" x14ac:dyDescent="0.2">
      <c r="B1114" s="168"/>
      <c r="C1114" s="247"/>
      <c r="D1114" s="247"/>
      <c r="E1114" s="247"/>
      <c r="F1114" s="424"/>
      <c r="G1114" s="247"/>
      <c r="H1114" s="247"/>
      <c r="I1114" s="168"/>
    </row>
    <row r="1115" spans="2:9" ht="12.75" x14ac:dyDescent="0.2">
      <c r="B1115" s="168"/>
      <c r="C1115" s="247"/>
      <c r="D1115" s="247"/>
      <c r="E1115" s="247"/>
      <c r="F1115" s="424"/>
      <c r="G1115" s="247"/>
      <c r="H1115" s="247"/>
      <c r="I1115" s="168"/>
    </row>
    <row r="1116" spans="2:9" ht="12.75" x14ac:dyDescent="0.2">
      <c r="B1116" s="168"/>
      <c r="C1116" s="247"/>
      <c r="D1116" s="247"/>
      <c r="E1116" s="247"/>
      <c r="F1116" s="424"/>
      <c r="G1116" s="247"/>
      <c r="H1116" s="247"/>
      <c r="I1116" s="168"/>
    </row>
    <row r="1117" spans="2:9" ht="12.75" x14ac:dyDescent="0.2">
      <c r="B1117" s="168"/>
      <c r="C1117" s="247"/>
      <c r="D1117" s="247"/>
      <c r="E1117" s="247"/>
      <c r="F1117" s="424"/>
      <c r="G1117" s="247"/>
      <c r="H1117" s="247"/>
      <c r="I1117" s="168"/>
    </row>
    <row r="1118" spans="2:9" ht="12.75" x14ac:dyDescent="0.2">
      <c r="B1118" s="168"/>
      <c r="C1118" s="247"/>
      <c r="D1118" s="247"/>
      <c r="E1118" s="247"/>
      <c r="F1118" s="424"/>
      <c r="G1118" s="247"/>
      <c r="H1118" s="247"/>
      <c r="I1118" s="168"/>
    </row>
    <row r="1119" spans="2:9" ht="12.75" x14ac:dyDescent="0.2">
      <c r="B1119" s="168"/>
      <c r="C1119" s="247"/>
      <c r="D1119" s="247"/>
      <c r="E1119" s="247"/>
      <c r="F1119" s="424"/>
      <c r="G1119" s="247"/>
      <c r="H1119" s="247"/>
      <c r="I1119" s="168"/>
    </row>
    <row r="1120" spans="2:9" ht="12.75" x14ac:dyDescent="0.2">
      <c r="B1120" s="168"/>
      <c r="C1120" s="247"/>
      <c r="D1120" s="247"/>
      <c r="E1120" s="247"/>
      <c r="F1120" s="424"/>
      <c r="G1120" s="247"/>
      <c r="H1120" s="247"/>
      <c r="I1120" s="168"/>
    </row>
    <row r="1121" spans="2:9" ht="12.75" x14ac:dyDescent="0.2">
      <c r="B1121" s="168"/>
      <c r="C1121" s="247"/>
      <c r="D1121" s="247"/>
      <c r="E1121" s="247"/>
      <c r="F1121" s="424"/>
      <c r="G1121" s="247"/>
      <c r="H1121" s="247"/>
      <c r="I1121" s="168"/>
    </row>
    <row r="1122" spans="2:9" ht="12.75" x14ac:dyDescent="0.2">
      <c r="B1122" s="168"/>
      <c r="C1122" s="247"/>
      <c r="D1122" s="247"/>
      <c r="E1122" s="247"/>
      <c r="F1122" s="424"/>
      <c r="G1122" s="247"/>
      <c r="H1122" s="247"/>
      <c r="I1122" s="168"/>
    </row>
    <row r="1123" spans="2:9" ht="12.75" x14ac:dyDescent="0.2">
      <c r="B1123" s="168"/>
      <c r="C1123" s="247"/>
      <c r="D1123" s="247"/>
      <c r="E1123" s="247"/>
      <c r="F1123" s="424"/>
      <c r="G1123" s="247"/>
      <c r="H1123" s="247"/>
      <c r="I1123" s="168"/>
    </row>
    <row r="1124" spans="2:9" ht="12.75" x14ac:dyDescent="0.2">
      <c r="B1124" s="168"/>
      <c r="C1124" s="247"/>
      <c r="D1124" s="247"/>
      <c r="E1124" s="247"/>
      <c r="F1124" s="424"/>
      <c r="G1124" s="247"/>
      <c r="H1124" s="247"/>
      <c r="I1124" s="168"/>
    </row>
    <row r="1125" spans="2:9" ht="12.75" x14ac:dyDescent="0.2">
      <c r="B1125" s="168"/>
      <c r="C1125" s="247"/>
      <c r="D1125" s="247"/>
      <c r="E1125" s="247"/>
      <c r="F1125" s="424"/>
      <c r="G1125" s="247"/>
      <c r="H1125" s="247"/>
      <c r="I1125" s="168"/>
    </row>
    <row r="1126" spans="2:9" x14ac:dyDescent="0.2">
      <c r="B1126" s="168"/>
      <c r="C1126" s="168"/>
      <c r="D1126" s="168"/>
      <c r="E1126" s="168"/>
      <c r="F1126" s="168"/>
      <c r="G1126" s="168"/>
      <c r="H1126" s="168"/>
      <c r="I1126" s="168"/>
    </row>
    <row r="1127" spans="2:9" x14ac:dyDescent="0.2">
      <c r="B1127" s="168"/>
      <c r="C1127" s="168"/>
      <c r="D1127" s="168"/>
      <c r="E1127" s="168"/>
      <c r="F1127" s="168"/>
      <c r="G1127" s="168"/>
      <c r="H1127" s="168"/>
      <c r="I1127" s="168"/>
    </row>
    <row r="1128" spans="2:9" x14ac:dyDescent="0.2">
      <c r="B1128" s="168"/>
      <c r="C1128" s="168"/>
      <c r="D1128" s="168"/>
      <c r="E1128" s="168"/>
      <c r="F1128" s="168"/>
      <c r="G1128" s="168"/>
      <c r="H1128" s="168"/>
      <c r="I1128" s="168"/>
    </row>
    <row r="1129" spans="2:9" x14ac:dyDescent="0.2">
      <c r="B1129" s="168"/>
      <c r="C1129" s="168"/>
      <c r="D1129" s="168"/>
      <c r="E1129" s="168"/>
      <c r="F1129" s="168"/>
      <c r="G1129" s="168"/>
      <c r="H1129" s="168"/>
      <c r="I1129" s="168"/>
    </row>
    <row r="1130" spans="2:9" x14ac:dyDescent="0.2">
      <c r="B1130" s="168"/>
      <c r="C1130" s="168"/>
      <c r="D1130" s="168"/>
      <c r="E1130" s="168"/>
      <c r="F1130" s="168"/>
      <c r="G1130" s="168"/>
      <c r="H1130" s="168"/>
      <c r="I1130" s="168"/>
    </row>
    <row r="1131" spans="2:9" x14ac:dyDescent="0.2">
      <c r="B1131" s="168"/>
      <c r="C1131" s="168"/>
      <c r="D1131" s="168"/>
      <c r="E1131" s="168"/>
      <c r="F1131" s="168"/>
      <c r="G1131" s="168"/>
      <c r="H1131" s="168"/>
      <c r="I1131" s="168"/>
    </row>
    <row r="1132" spans="2:9" x14ac:dyDescent="0.2">
      <c r="B1132" s="168"/>
      <c r="C1132" s="168"/>
      <c r="D1132" s="168"/>
      <c r="E1132" s="168"/>
      <c r="F1132" s="168"/>
      <c r="G1132" s="168"/>
      <c r="H1132" s="168"/>
      <c r="I1132" s="168"/>
    </row>
    <row r="1133" spans="2:9" x14ac:dyDescent="0.2">
      <c r="B1133" s="168"/>
      <c r="C1133" s="168"/>
      <c r="D1133" s="168"/>
      <c r="E1133" s="168"/>
      <c r="F1133" s="168"/>
      <c r="G1133" s="168"/>
      <c r="H1133" s="168"/>
      <c r="I1133" s="168"/>
    </row>
    <row r="1134" spans="2:9" x14ac:dyDescent="0.2">
      <c r="B1134" s="168"/>
      <c r="C1134" s="168"/>
      <c r="D1134" s="168"/>
      <c r="E1134" s="168"/>
      <c r="F1134" s="168"/>
      <c r="G1134" s="168"/>
      <c r="H1134" s="168"/>
      <c r="I1134" s="168"/>
    </row>
    <row r="1135" spans="2:9" x14ac:dyDescent="0.2">
      <c r="B1135" s="168"/>
      <c r="C1135" s="168"/>
      <c r="D1135" s="168"/>
      <c r="E1135" s="168"/>
      <c r="F1135" s="168"/>
      <c r="G1135" s="168"/>
      <c r="H1135" s="168"/>
      <c r="I1135" s="168"/>
    </row>
    <row r="1136" spans="2:9" x14ac:dyDescent="0.2">
      <c r="B1136" s="168"/>
      <c r="C1136" s="168"/>
      <c r="D1136" s="168"/>
      <c r="E1136" s="168"/>
      <c r="F1136" s="168"/>
      <c r="G1136" s="168"/>
      <c r="H1136" s="168"/>
      <c r="I1136" s="168"/>
    </row>
    <row r="1137" spans="2:9" x14ac:dyDescent="0.2">
      <c r="B1137" s="168"/>
      <c r="C1137" s="168"/>
      <c r="D1137" s="168"/>
      <c r="E1137" s="168"/>
      <c r="F1137" s="168"/>
      <c r="G1137" s="168"/>
      <c r="H1137" s="168"/>
      <c r="I1137" s="168"/>
    </row>
    <row r="1138" spans="2:9" x14ac:dyDescent="0.2">
      <c r="B1138" s="168"/>
      <c r="C1138" s="168"/>
      <c r="D1138" s="168"/>
      <c r="E1138" s="168"/>
      <c r="F1138" s="168"/>
      <c r="G1138" s="168"/>
      <c r="H1138" s="168"/>
      <c r="I1138" s="168"/>
    </row>
    <row r="1139" spans="2:9" x14ac:dyDescent="0.2">
      <c r="B1139" s="168"/>
      <c r="C1139" s="168"/>
      <c r="D1139" s="168"/>
      <c r="E1139" s="168"/>
      <c r="F1139" s="168"/>
      <c r="G1139" s="168"/>
      <c r="H1139" s="168"/>
      <c r="I1139" s="168"/>
    </row>
    <row r="1140" spans="2:9" x14ac:dyDescent="0.2">
      <c r="B1140" s="168"/>
      <c r="C1140" s="168"/>
      <c r="D1140" s="168"/>
      <c r="E1140" s="168"/>
      <c r="F1140" s="168"/>
      <c r="G1140" s="168"/>
      <c r="H1140" s="168"/>
      <c r="I1140" s="168"/>
    </row>
    <row r="1141" spans="2:9" x14ac:dyDescent="0.2">
      <c r="B1141" s="168"/>
      <c r="C1141" s="168"/>
      <c r="D1141" s="168"/>
      <c r="E1141" s="168"/>
      <c r="F1141" s="168"/>
      <c r="G1141" s="168"/>
      <c r="H1141" s="168"/>
      <c r="I1141" s="168"/>
    </row>
    <row r="1142" spans="2:9" x14ac:dyDescent="0.2">
      <c r="B1142" s="168"/>
      <c r="C1142" s="168"/>
      <c r="D1142" s="168"/>
      <c r="E1142" s="168"/>
      <c r="F1142" s="168"/>
      <c r="G1142" s="168"/>
      <c r="H1142" s="168"/>
      <c r="I1142" s="168"/>
    </row>
    <row r="1143" spans="2:9" x14ac:dyDescent="0.2">
      <c r="B1143" s="168"/>
      <c r="C1143" s="168"/>
      <c r="D1143" s="168"/>
      <c r="E1143" s="168"/>
      <c r="F1143" s="168"/>
      <c r="G1143" s="168"/>
      <c r="H1143" s="168"/>
      <c r="I1143" s="168"/>
    </row>
    <row r="1144" spans="2:9" x14ac:dyDescent="0.2">
      <c r="B1144" s="168"/>
      <c r="C1144" s="168"/>
      <c r="D1144" s="168"/>
      <c r="E1144" s="168"/>
      <c r="F1144" s="168"/>
      <c r="G1144" s="168"/>
      <c r="H1144" s="168"/>
      <c r="I1144" s="168"/>
    </row>
    <row r="1145" spans="2:9" x14ac:dyDescent="0.2">
      <c r="B1145" s="168"/>
      <c r="C1145" s="168"/>
      <c r="D1145" s="168"/>
      <c r="E1145" s="168"/>
      <c r="F1145" s="168"/>
      <c r="G1145" s="168"/>
      <c r="H1145" s="168"/>
      <c r="I1145" s="168"/>
    </row>
    <row r="1146" spans="2:9" x14ac:dyDescent="0.2">
      <c r="B1146" s="168"/>
      <c r="C1146" s="168"/>
      <c r="D1146" s="168"/>
      <c r="E1146" s="168"/>
      <c r="F1146" s="168"/>
      <c r="G1146" s="168"/>
      <c r="H1146" s="168"/>
      <c r="I1146" s="168"/>
    </row>
    <row r="1147" spans="2:9" x14ac:dyDescent="0.2">
      <c r="B1147" s="168"/>
      <c r="C1147" s="168"/>
      <c r="D1147" s="168"/>
      <c r="E1147" s="168"/>
      <c r="F1147" s="168"/>
      <c r="G1147" s="168"/>
      <c r="H1147" s="168"/>
      <c r="I1147" s="168"/>
    </row>
    <row r="1148" spans="2:9" x14ac:dyDescent="0.2">
      <c r="B1148" s="168"/>
      <c r="C1148" s="168"/>
      <c r="D1148" s="168"/>
      <c r="E1148" s="168"/>
      <c r="F1148" s="168"/>
      <c r="G1148" s="168"/>
      <c r="H1148" s="168"/>
      <c r="I1148" s="168"/>
    </row>
    <row r="1149" spans="2:9" x14ac:dyDescent="0.2">
      <c r="B1149" s="168"/>
      <c r="C1149" s="168"/>
      <c r="D1149" s="168"/>
      <c r="E1149" s="168"/>
      <c r="F1149" s="168"/>
      <c r="G1149" s="168"/>
      <c r="H1149" s="168"/>
      <c r="I1149" s="168"/>
    </row>
    <row r="1150" spans="2:9" x14ac:dyDescent="0.2">
      <c r="B1150" s="168"/>
      <c r="C1150" s="168"/>
      <c r="D1150" s="168"/>
      <c r="E1150" s="168"/>
      <c r="F1150" s="168"/>
      <c r="G1150" s="168"/>
      <c r="H1150" s="168"/>
      <c r="I1150" s="168"/>
    </row>
    <row r="1151" spans="2:9" x14ac:dyDescent="0.2">
      <c r="B1151" s="168"/>
      <c r="C1151" s="168"/>
      <c r="D1151" s="168"/>
      <c r="E1151" s="168"/>
      <c r="F1151" s="168"/>
      <c r="G1151" s="168"/>
      <c r="H1151" s="168"/>
      <c r="I1151" s="168"/>
    </row>
    <row r="1152" spans="2:9" x14ac:dyDescent="0.2">
      <c r="B1152" s="168"/>
      <c r="C1152" s="168"/>
      <c r="D1152" s="168"/>
      <c r="E1152" s="168"/>
      <c r="F1152" s="168"/>
      <c r="G1152" s="168"/>
      <c r="H1152" s="168"/>
      <c r="I1152" s="168"/>
    </row>
    <row r="1153" spans="2:9" x14ac:dyDescent="0.2">
      <c r="B1153" s="168"/>
      <c r="C1153" s="168"/>
      <c r="D1153" s="168"/>
      <c r="E1153" s="168"/>
      <c r="F1153" s="168"/>
      <c r="G1153" s="168"/>
      <c r="H1153" s="168"/>
      <c r="I1153" s="168"/>
    </row>
    <row r="1154" spans="2:9" x14ac:dyDescent="0.2">
      <c r="B1154" s="168"/>
      <c r="C1154" s="168"/>
      <c r="D1154" s="168"/>
      <c r="E1154" s="168"/>
      <c r="F1154" s="168"/>
      <c r="G1154" s="168"/>
      <c r="H1154" s="168"/>
      <c r="I1154" s="168"/>
    </row>
    <row r="1155" spans="2:9" x14ac:dyDescent="0.2">
      <c r="B1155" s="168"/>
      <c r="C1155" s="168"/>
      <c r="D1155" s="168"/>
      <c r="E1155" s="168"/>
      <c r="F1155" s="168"/>
      <c r="G1155" s="168"/>
      <c r="H1155" s="168"/>
      <c r="I1155" s="168"/>
    </row>
    <row r="1156" spans="2:9" x14ac:dyDescent="0.2">
      <c r="B1156" s="168"/>
      <c r="C1156" s="168"/>
      <c r="D1156" s="168"/>
      <c r="E1156" s="168"/>
      <c r="F1156" s="168"/>
      <c r="G1156" s="168"/>
      <c r="H1156" s="168"/>
      <c r="I1156" s="168"/>
    </row>
    <row r="1157" spans="2:9" x14ac:dyDescent="0.2">
      <c r="B1157" s="168"/>
      <c r="C1157" s="168"/>
      <c r="D1157" s="168"/>
      <c r="E1157" s="168"/>
      <c r="F1157" s="168"/>
      <c r="G1157" s="168"/>
      <c r="H1157" s="168"/>
      <c r="I1157" s="168"/>
    </row>
    <row r="1158" spans="2:9" x14ac:dyDescent="0.2">
      <c r="B1158" s="168"/>
      <c r="C1158" s="168"/>
      <c r="D1158" s="168"/>
      <c r="E1158" s="168"/>
      <c r="F1158" s="168"/>
      <c r="G1158" s="168"/>
      <c r="H1158" s="168"/>
      <c r="I1158" s="168"/>
    </row>
    <row r="1159" spans="2:9" x14ac:dyDescent="0.2">
      <c r="B1159" s="168"/>
      <c r="C1159" s="168"/>
      <c r="D1159" s="168"/>
      <c r="E1159" s="168"/>
      <c r="F1159" s="168"/>
      <c r="G1159" s="168"/>
      <c r="H1159" s="168"/>
      <c r="I1159" s="168"/>
    </row>
    <row r="1160" spans="2:9" x14ac:dyDescent="0.2">
      <c r="B1160" s="168"/>
      <c r="C1160" s="168"/>
      <c r="D1160" s="168"/>
      <c r="E1160" s="168"/>
      <c r="F1160" s="168"/>
      <c r="G1160" s="168"/>
      <c r="H1160" s="168"/>
      <c r="I1160" s="168"/>
    </row>
    <row r="1161" spans="2:9" x14ac:dyDescent="0.2">
      <c r="B1161" s="168"/>
      <c r="C1161" s="168"/>
      <c r="D1161" s="168"/>
      <c r="E1161" s="168"/>
      <c r="F1161" s="168"/>
      <c r="G1161" s="168"/>
      <c r="H1161" s="168"/>
      <c r="I1161" s="168"/>
    </row>
    <row r="1162" spans="2:9" x14ac:dyDescent="0.2">
      <c r="B1162" s="168"/>
      <c r="C1162" s="168"/>
      <c r="D1162" s="168"/>
      <c r="E1162" s="168"/>
      <c r="F1162" s="168"/>
      <c r="G1162" s="168"/>
      <c r="H1162" s="168"/>
      <c r="I1162" s="168"/>
    </row>
    <row r="1163" spans="2:9" x14ac:dyDescent="0.2">
      <c r="B1163" s="168"/>
      <c r="C1163" s="168"/>
      <c r="D1163" s="168"/>
      <c r="E1163" s="168"/>
      <c r="F1163" s="168"/>
      <c r="G1163" s="168"/>
      <c r="H1163" s="168"/>
      <c r="I1163" s="168"/>
    </row>
    <row r="1164" spans="2:9" x14ac:dyDescent="0.2">
      <c r="B1164" s="168"/>
      <c r="C1164" s="168"/>
      <c r="D1164" s="168"/>
      <c r="E1164" s="168"/>
      <c r="F1164" s="168"/>
      <c r="G1164" s="168"/>
      <c r="H1164" s="168"/>
      <c r="I1164" s="168"/>
    </row>
    <row r="1165" spans="2:9" x14ac:dyDescent="0.2">
      <c r="B1165" s="168"/>
      <c r="C1165" s="168"/>
      <c r="D1165" s="168"/>
      <c r="E1165" s="168"/>
      <c r="F1165" s="168"/>
      <c r="G1165" s="168"/>
      <c r="H1165" s="168"/>
      <c r="I1165" s="168"/>
    </row>
    <row r="1166" spans="2:9" x14ac:dyDescent="0.2">
      <c r="B1166" s="168"/>
      <c r="C1166" s="168"/>
      <c r="D1166" s="168"/>
      <c r="E1166" s="168"/>
      <c r="F1166" s="168"/>
      <c r="G1166" s="168"/>
      <c r="H1166" s="168"/>
      <c r="I1166" s="168"/>
    </row>
    <row r="1167" spans="2:9" x14ac:dyDescent="0.2">
      <c r="B1167" s="168"/>
      <c r="C1167" s="168"/>
      <c r="D1167" s="168"/>
      <c r="E1167" s="168"/>
      <c r="F1167" s="168"/>
      <c r="G1167" s="168"/>
      <c r="H1167" s="168"/>
      <c r="I1167" s="168"/>
    </row>
    <row r="1168" spans="2:9" x14ac:dyDescent="0.2">
      <c r="B1168" s="168"/>
      <c r="C1168" s="168"/>
      <c r="D1168" s="168"/>
      <c r="E1168" s="168"/>
      <c r="F1168" s="168"/>
      <c r="G1168" s="168"/>
      <c r="H1168" s="168"/>
      <c r="I1168" s="168"/>
    </row>
    <row r="1169" spans="2:9" x14ac:dyDescent="0.2">
      <c r="B1169" s="168"/>
      <c r="C1169" s="168"/>
      <c r="D1169" s="168"/>
      <c r="E1169" s="168"/>
      <c r="F1169" s="168"/>
      <c r="G1169" s="168"/>
      <c r="H1169" s="168"/>
      <c r="I1169" s="168"/>
    </row>
    <row r="1170" spans="2:9" x14ac:dyDescent="0.2">
      <c r="B1170" s="168"/>
      <c r="C1170" s="168"/>
      <c r="D1170" s="168"/>
      <c r="E1170" s="168"/>
      <c r="F1170" s="168"/>
      <c r="G1170" s="168"/>
      <c r="H1170" s="168"/>
      <c r="I1170" s="168"/>
    </row>
    <row r="1171" spans="2:9" x14ac:dyDescent="0.2">
      <c r="B1171" s="168"/>
      <c r="C1171" s="168"/>
      <c r="D1171" s="168"/>
      <c r="E1171" s="168"/>
      <c r="F1171" s="168"/>
      <c r="G1171" s="168"/>
      <c r="H1171" s="168"/>
      <c r="I1171" s="168"/>
    </row>
    <row r="1172" spans="2:9" x14ac:dyDescent="0.2">
      <c r="B1172" s="168"/>
      <c r="C1172" s="168"/>
      <c r="D1172" s="168"/>
      <c r="E1172" s="168"/>
      <c r="F1172" s="168"/>
      <c r="G1172" s="168"/>
      <c r="H1172" s="168"/>
      <c r="I1172" s="168"/>
    </row>
    <row r="1173" spans="2:9" x14ac:dyDescent="0.2">
      <c r="B1173" s="168"/>
      <c r="C1173" s="168"/>
      <c r="D1173" s="168"/>
      <c r="E1173" s="168"/>
      <c r="F1173" s="168"/>
      <c r="G1173" s="168"/>
      <c r="H1173" s="168"/>
      <c r="I1173" s="168"/>
    </row>
    <row r="1174" spans="2:9" x14ac:dyDescent="0.2">
      <c r="B1174" s="168"/>
      <c r="C1174" s="168"/>
      <c r="D1174" s="168"/>
      <c r="E1174" s="168"/>
      <c r="F1174" s="168"/>
      <c r="G1174" s="168"/>
      <c r="H1174" s="168"/>
      <c r="I1174" s="168"/>
    </row>
    <row r="1175" spans="2:9" x14ac:dyDescent="0.2">
      <c r="B1175" s="168"/>
      <c r="C1175" s="168"/>
      <c r="D1175" s="168"/>
      <c r="E1175" s="168"/>
      <c r="F1175" s="168"/>
      <c r="G1175" s="168"/>
      <c r="H1175" s="168"/>
      <c r="I1175" s="168"/>
    </row>
    <row r="1176" spans="2:9" x14ac:dyDescent="0.2">
      <c r="B1176" s="168"/>
      <c r="C1176" s="168"/>
      <c r="D1176" s="168"/>
      <c r="E1176" s="168"/>
      <c r="F1176" s="168"/>
      <c r="G1176" s="168"/>
      <c r="H1176" s="168"/>
      <c r="I1176" s="168"/>
    </row>
    <row r="1177" spans="2:9" x14ac:dyDescent="0.2">
      <c r="B1177" s="168"/>
      <c r="C1177" s="168"/>
      <c r="D1177" s="168"/>
      <c r="E1177" s="168"/>
      <c r="F1177" s="168"/>
      <c r="G1177" s="168"/>
      <c r="H1177" s="168"/>
      <c r="I1177" s="168"/>
    </row>
    <row r="1178" spans="2:9" x14ac:dyDescent="0.2">
      <c r="B1178" s="168"/>
      <c r="C1178" s="168"/>
      <c r="D1178" s="168"/>
      <c r="E1178" s="168"/>
      <c r="F1178" s="168"/>
      <c r="G1178" s="168"/>
      <c r="H1178" s="168"/>
      <c r="I1178" s="168"/>
    </row>
    <row r="1179" spans="2:9" x14ac:dyDescent="0.2">
      <c r="B1179" s="168"/>
      <c r="C1179" s="168"/>
      <c r="D1179" s="168"/>
      <c r="E1179" s="168"/>
      <c r="F1179" s="168"/>
      <c r="G1179" s="168"/>
      <c r="H1179" s="168"/>
      <c r="I1179" s="168"/>
    </row>
    <row r="1180" spans="2:9" x14ac:dyDescent="0.2">
      <c r="B1180" s="168"/>
      <c r="C1180" s="168"/>
      <c r="D1180" s="168"/>
      <c r="E1180" s="168"/>
      <c r="F1180" s="168"/>
      <c r="G1180" s="168"/>
      <c r="H1180" s="168"/>
      <c r="I1180" s="168"/>
    </row>
    <row r="1181" spans="2:9" x14ac:dyDescent="0.2">
      <c r="B1181" s="168"/>
      <c r="C1181" s="168"/>
      <c r="D1181" s="168"/>
      <c r="E1181" s="168"/>
      <c r="F1181" s="168"/>
      <c r="G1181" s="168"/>
      <c r="H1181" s="168"/>
      <c r="I1181" s="168"/>
    </row>
    <row r="1182" spans="2:9" x14ac:dyDescent="0.2">
      <c r="B1182" s="168"/>
      <c r="C1182" s="168"/>
      <c r="D1182" s="168"/>
      <c r="E1182" s="168"/>
      <c r="F1182" s="168"/>
      <c r="G1182" s="168"/>
      <c r="H1182" s="168"/>
      <c r="I1182" s="168"/>
    </row>
    <row r="1183" spans="2:9" x14ac:dyDescent="0.2">
      <c r="B1183" s="168"/>
      <c r="C1183" s="168"/>
      <c r="D1183" s="168"/>
      <c r="E1183" s="168"/>
      <c r="F1183" s="168"/>
      <c r="G1183" s="168"/>
      <c r="H1183" s="168"/>
      <c r="I1183" s="168"/>
    </row>
    <row r="1184" spans="2:9" x14ac:dyDescent="0.2">
      <c r="B1184" s="168"/>
      <c r="C1184" s="168"/>
      <c r="D1184" s="168"/>
      <c r="E1184" s="168"/>
      <c r="F1184" s="168"/>
      <c r="G1184" s="168"/>
      <c r="H1184" s="168"/>
      <c r="I1184" s="168"/>
    </row>
    <row r="1185" spans="2:9" x14ac:dyDescent="0.2">
      <c r="B1185" s="168"/>
      <c r="C1185" s="168"/>
      <c r="D1185" s="168"/>
      <c r="E1185" s="168"/>
      <c r="F1185" s="168"/>
      <c r="G1185" s="168"/>
      <c r="H1185" s="168"/>
      <c r="I1185" s="168"/>
    </row>
    <row r="1186" spans="2:9" x14ac:dyDescent="0.2">
      <c r="B1186" s="168"/>
      <c r="C1186" s="168"/>
      <c r="D1186" s="168"/>
      <c r="E1186" s="168"/>
      <c r="F1186" s="168"/>
      <c r="G1186" s="168"/>
      <c r="H1186" s="168"/>
      <c r="I1186" s="168"/>
    </row>
    <row r="1187" spans="2:9" x14ac:dyDescent="0.2">
      <c r="B1187" s="168"/>
      <c r="C1187" s="168"/>
      <c r="D1187" s="168"/>
      <c r="E1187" s="168"/>
      <c r="F1187" s="168"/>
      <c r="G1187" s="168"/>
      <c r="H1187" s="168"/>
      <c r="I1187" s="168"/>
    </row>
    <row r="1188" spans="2:9" x14ac:dyDescent="0.2">
      <c r="B1188" s="168"/>
      <c r="C1188" s="168"/>
      <c r="D1188" s="168"/>
      <c r="E1188" s="168"/>
      <c r="F1188" s="168"/>
      <c r="G1188" s="168"/>
      <c r="H1188" s="168"/>
      <c r="I1188" s="168"/>
    </row>
    <row r="1189" spans="2:9" x14ac:dyDescent="0.2">
      <c r="B1189" s="168"/>
      <c r="C1189" s="168"/>
      <c r="D1189" s="168"/>
      <c r="E1189" s="168"/>
      <c r="F1189" s="168"/>
      <c r="G1189" s="168"/>
      <c r="H1189" s="168"/>
      <c r="I1189" s="168"/>
    </row>
    <row r="1190" spans="2:9" x14ac:dyDescent="0.2">
      <c r="B1190" s="168"/>
      <c r="C1190" s="168"/>
      <c r="D1190" s="168"/>
      <c r="E1190" s="168"/>
      <c r="F1190" s="168"/>
      <c r="G1190" s="168"/>
      <c r="H1190" s="168"/>
      <c r="I1190" s="168"/>
    </row>
    <row r="1191" spans="2:9" x14ac:dyDescent="0.2">
      <c r="B1191" s="168"/>
      <c r="C1191" s="168"/>
      <c r="D1191" s="168"/>
      <c r="E1191" s="168"/>
      <c r="F1191" s="168"/>
      <c r="G1191" s="168"/>
      <c r="H1191" s="168"/>
      <c r="I1191" s="168"/>
    </row>
    <row r="1192" spans="2:9" x14ac:dyDescent="0.2">
      <c r="B1192" s="168"/>
      <c r="C1192" s="168"/>
      <c r="D1192" s="168"/>
      <c r="E1192" s="168"/>
      <c r="F1192" s="168"/>
      <c r="G1192" s="168"/>
      <c r="H1192" s="168"/>
      <c r="I1192" s="168"/>
    </row>
    <row r="1193" spans="2:9" x14ac:dyDescent="0.2">
      <c r="B1193" s="168"/>
      <c r="C1193" s="168"/>
      <c r="D1193" s="168"/>
      <c r="E1193" s="168"/>
      <c r="F1193" s="168"/>
      <c r="G1193" s="168"/>
      <c r="H1193" s="168"/>
      <c r="I1193" s="168"/>
    </row>
    <row r="1194" spans="2:9" x14ac:dyDescent="0.2">
      <c r="B1194" s="168"/>
      <c r="C1194" s="168"/>
      <c r="D1194" s="168"/>
      <c r="E1194" s="168"/>
      <c r="F1194" s="168"/>
      <c r="G1194" s="168"/>
      <c r="H1194" s="168"/>
      <c r="I1194" s="168"/>
    </row>
    <row r="1195" spans="2:9" x14ac:dyDescent="0.2">
      <c r="B1195" s="168"/>
      <c r="C1195" s="168"/>
      <c r="D1195" s="168"/>
      <c r="E1195" s="168"/>
      <c r="F1195" s="168"/>
      <c r="G1195" s="168"/>
      <c r="H1195" s="168"/>
      <c r="I1195" s="168"/>
    </row>
    <row r="1196" spans="2:9" x14ac:dyDescent="0.2">
      <c r="B1196" s="168"/>
      <c r="C1196" s="168"/>
      <c r="D1196" s="168"/>
      <c r="E1196" s="168"/>
      <c r="F1196" s="168"/>
      <c r="G1196" s="168"/>
      <c r="H1196" s="168"/>
      <c r="I1196" s="168"/>
    </row>
    <row r="1197" spans="2:9" x14ac:dyDescent="0.2">
      <c r="B1197" s="168"/>
      <c r="C1197" s="168"/>
      <c r="D1197" s="168"/>
      <c r="E1197" s="168"/>
      <c r="F1197" s="168"/>
      <c r="G1197" s="168"/>
      <c r="H1197" s="168"/>
      <c r="I1197" s="168"/>
    </row>
    <row r="1198" spans="2:9" x14ac:dyDescent="0.2">
      <c r="B1198" s="168"/>
      <c r="C1198" s="168"/>
      <c r="D1198" s="168"/>
      <c r="E1198" s="168"/>
      <c r="F1198" s="168"/>
      <c r="G1198" s="168"/>
      <c r="H1198" s="168"/>
      <c r="I1198" s="168"/>
    </row>
    <row r="1199" spans="2:9" x14ac:dyDescent="0.2">
      <c r="B1199" s="168"/>
      <c r="C1199" s="168"/>
      <c r="D1199" s="168"/>
      <c r="E1199" s="168"/>
      <c r="F1199" s="168"/>
      <c r="G1199" s="168"/>
      <c r="H1199" s="168"/>
      <c r="I1199" s="168"/>
    </row>
    <row r="1200" spans="2:9" x14ac:dyDescent="0.2">
      <c r="B1200" s="168"/>
      <c r="C1200" s="168"/>
      <c r="D1200" s="168"/>
      <c r="E1200" s="168"/>
      <c r="F1200" s="168"/>
      <c r="G1200" s="168"/>
      <c r="H1200" s="168"/>
      <c r="I1200" s="168"/>
    </row>
    <row r="1201" spans="2:9" x14ac:dyDescent="0.2">
      <c r="B1201" s="168"/>
      <c r="C1201" s="168"/>
      <c r="D1201" s="168"/>
      <c r="E1201" s="168"/>
      <c r="F1201" s="168"/>
      <c r="G1201" s="168"/>
      <c r="H1201" s="168"/>
      <c r="I1201" s="168"/>
    </row>
    <row r="1202" spans="2:9" x14ac:dyDescent="0.2">
      <c r="B1202" s="168"/>
      <c r="C1202" s="168"/>
      <c r="D1202" s="168"/>
      <c r="E1202" s="168"/>
      <c r="F1202" s="168"/>
      <c r="G1202" s="168"/>
      <c r="H1202" s="168"/>
      <c r="I1202" s="168"/>
    </row>
    <row r="1203" spans="2:9" x14ac:dyDescent="0.2">
      <c r="B1203" s="168"/>
      <c r="C1203" s="168"/>
      <c r="D1203" s="168"/>
      <c r="E1203" s="168"/>
      <c r="F1203" s="168"/>
      <c r="G1203" s="168"/>
      <c r="H1203" s="168"/>
      <c r="I1203" s="168"/>
    </row>
    <row r="1204" spans="2:9" x14ac:dyDescent="0.2">
      <c r="B1204" s="168"/>
      <c r="C1204" s="168"/>
      <c r="D1204" s="168"/>
      <c r="E1204" s="168"/>
      <c r="F1204" s="168"/>
      <c r="G1204" s="168"/>
      <c r="H1204" s="168"/>
      <c r="I1204" s="168"/>
    </row>
    <row r="1205" spans="2:9" x14ac:dyDescent="0.2">
      <c r="B1205" s="168"/>
      <c r="C1205" s="168"/>
      <c r="D1205" s="168"/>
      <c r="E1205" s="168"/>
      <c r="F1205" s="168"/>
      <c r="G1205" s="168"/>
      <c r="H1205" s="168"/>
      <c r="I1205" s="168"/>
    </row>
    <row r="1206" spans="2:9" x14ac:dyDescent="0.2">
      <c r="B1206" s="168"/>
      <c r="C1206" s="168"/>
      <c r="D1206" s="168"/>
      <c r="E1206" s="168"/>
      <c r="F1206" s="168"/>
      <c r="G1206" s="168"/>
      <c r="H1206" s="168"/>
      <c r="I1206" s="168"/>
    </row>
    <row r="1207" spans="2:9" x14ac:dyDescent="0.2">
      <c r="B1207" s="168"/>
      <c r="C1207" s="168"/>
      <c r="D1207" s="168"/>
      <c r="E1207" s="168"/>
      <c r="F1207" s="168"/>
      <c r="G1207" s="168"/>
      <c r="H1207" s="168"/>
      <c r="I1207" s="168"/>
    </row>
    <row r="1208" spans="2:9" x14ac:dyDescent="0.2">
      <c r="B1208" s="168"/>
      <c r="C1208" s="168"/>
      <c r="D1208" s="168"/>
      <c r="E1208" s="168"/>
      <c r="F1208" s="168"/>
      <c r="G1208" s="168"/>
      <c r="H1208" s="168"/>
      <c r="I1208" s="168"/>
    </row>
    <row r="1209" spans="2:9" x14ac:dyDescent="0.2">
      <c r="B1209" s="168"/>
      <c r="C1209" s="168"/>
      <c r="D1209" s="168"/>
      <c r="E1209" s="168"/>
      <c r="F1209" s="168"/>
      <c r="G1209" s="168"/>
      <c r="H1209" s="168"/>
      <c r="I1209" s="168"/>
    </row>
    <row r="1210" spans="2:9" x14ac:dyDescent="0.2">
      <c r="B1210" s="168"/>
      <c r="C1210" s="168"/>
      <c r="D1210" s="168"/>
      <c r="E1210" s="168"/>
      <c r="F1210" s="168"/>
      <c r="G1210" s="168"/>
      <c r="H1210" s="168"/>
      <c r="I1210" s="168"/>
    </row>
    <row r="1211" spans="2:9" x14ac:dyDescent="0.2">
      <c r="B1211" s="168"/>
      <c r="C1211" s="168"/>
      <c r="D1211" s="168"/>
      <c r="E1211" s="168"/>
      <c r="F1211" s="168"/>
      <c r="G1211" s="168"/>
      <c r="H1211" s="168"/>
      <c r="I1211" s="168"/>
    </row>
    <row r="1212" spans="2:9" x14ac:dyDescent="0.2">
      <c r="B1212" s="168"/>
      <c r="C1212" s="168"/>
      <c r="D1212" s="168"/>
      <c r="E1212" s="168"/>
      <c r="F1212" s="168"/>
      <c r="G1212" s="168"/>
      <c r="H1212" s="168"/>
      <c r="I1212" s="168"/>
    </row>
    <row r="1213" spans="2:9" x14ac:dyDescent="0.2">
      <c r="B1213" s="168"/>
      <c r="C1213" s="168"/>
      <c r="D1213" s="168"/>
      <c r="E1213" s="168"/>
      <c r="F1213" s="168"/>
      <c r="G1213" s="168"/>
      <c r="H1213" s="168"/>
      <c r="I1213" s="168"/>
    </row>
    <row r="1214" spans="2:9" x14ac:dyDescent="0.2">
      <c r="B1214" s="168"/>
      <c r="C1214" s="168"/>
      <c r="D1214" s="168"/>
      <c r="E1214" s="168"/>
      <c r="F1214" s="168"/>
      <c r="G1214" s="168"/>
      <c r="H1214" s="168"/>
      <c r="I1214" s="168"/>
    </row>
    <row r="1215" spans="2:9" x14ac:dyDescent="0.2">
      <c r="B1215" s="168"/>
      <c r="C1215" s="168"/>
      <c r="D1215" s="168"/>
      <c r="E1215" s="168"/>
      <c r="F1215" s="168"/>
      <c r="G1215" s="168"/>
      <c r="H1215" s="168"/>
      <c r="I1215" s="168"/>
    </row>
    <row r="1216" spans="2:9" x14ac:dyDescent="0.2">
      <c r="B1216" s="168"/>
      <c r="C1216" s="168"/>
      <c r="D1216" s="168"/>
      <c r="E1216" s="168"/>
      <c r="F1216" s="168"/>
      <c r="G1216" s="168"/>
      <c r="H1216" s="168"/>
      <c r="I1216" s="168"/>
    </row>
    <row r="1217" spans="2:9" x14ac:dyDescent="0.2">
      <c r="B1217" s="168"/>
      <c r="C1217" s="168"/>
      <c r="D1217" s="168"/>
      <c r="E1217" s="168"/>
      <c r="F1217" s="168"/>
      <c r="G1217" s="168"/>
      <c r="H1217" s="168"/>
      <c r="I1217" s="168"/>
    </row>
    <row r="1218" spans="2:9" x14ac:dyDescent="0.2">
      <c r="B1218" s="168"/>
      <c r="C1218" s="168"/>
      <c r="D1218" s="168"/>
      <c r="E1218" s="168"/>
      <c r="F1218" s="168"/>
      <c r="G1218" s="168"/>
      <c r="H1218" s="168"/>
      <c r="I1218" s="168"/>
    </row>
    <row r="1219" spans="2:9" x14ac:dyDescent="0.2">
      <c r="B1219" s="168"/>
      <c r="C1219" s="168"/>
      <c r="D1219" s="168"/>
      <c r="E1219" s="168"/>
      <c r="F1219" s="168"/>
      <c r="G1219" s="168"/>
      <c r="H1219" s="168"/>
      <c r="I1219" s="168"/>
    </row>
    <row r="1220" spans="2:9" x14ac:dyDescent="0.2">
      <c r="B1220" s="168"/>
      <c r="C1220" s="168"/>
      <c r="D1220" s="168"/>
      <c r="E1220" s="168"/>
      <c r="F1220" s="168"/>
      <c r="G1220" s="168"/>
      <c r="H1220" s="168"/>
      <c r="I1220" s="168"/>
    </row>
    <row r="1221" spans="2:9" x14ac:dyDescent="0.2">
      <c r="B1221" s="168"/>
      <c r="C1221" s="168"/>
      <c r="D1221" s="168"/>
      <c r="E1221" s="168"/>
      <c r="F1221" s="168"/>
      <c r="G1221" s="168"/>
      <c r="H1221" s="168"/>
      <c r="I1221" s="168"/>
    </row>
    <row r="1222" spans="2:9" x14ac:dyDescent="0.2">
      <c r="B1222" s="168"/>
      <c r="C1222" s="168"/>
      <c r="D1222" s="168"/>
      <c r="E1222" s="168"/>
      <c r="F1222" s="168"/>
      <c r="G1222" s="168"/>
      <c r="H1222" s="168"/>
      <c r="I1222" s="168"/>
    </row>
    <row r="1223" spans="2:9" x14ac:dyDescent="0.2">
      <c r="B1223" s="168"/>
      <c r="C1223" s="168"/>
      <c r="D1223" s="168"/>
      <c r="E1223" s="168"/>
      <c r="F1223" s="168"/>
      <c r="G1223" s="168"/>
      <c r="H1223" s="168"/>
      <c r="I1223" s="168"/>
    </row>
    <row r="1224" spans="2:9" x14ac:dyDescent="0.2">
      <c r="B1224" s="168"/>
      <c r="C1224" s="168"/>
      <c r="D1224" s="168"/>
      <c r="E1224" s="168"/>
      <c r="F1224" s="168"/>
      <c r="G1224" s="168"/>
      <c r="H1224" s="168"/>
      <c r="I1224" s="168"/>
    </row>
    <row r="1225" spans="2:9" x14ac:dyDescent="0.2">
      <c r="B1225" s="168"/>
      <c r="C1225" s="168"/>
      <c r="D1225" s="168"/>
      <c r="E1225" s="168"/>
      <c r="F1225" s="168"/>
      <c r="G1225" s="168"/>
      <c r="H1225" s="168"/>
      <c r="I1225" s="168"/>
    </row>
    <row r="1226" spans="2:9" x14ac:dyDescent="0.2">
      <c r="B1226" s="168"/>
      <c r="C1226" s="168"/>
      <c r="D1226" s="168"/>
      <c r="E1226" s="168"/>
      <c r="F1226" s="168"/>
      <c r="G1226" s="168"/>
      <c r="H1226" s="168"/>
      <c r="I1226" s="168"/>
    </row>
    <row r="1227" spans="2:9" x14ac:dyDescent="0.2">
      <c r="B1227" s="168"/>
      <c r="C1227" s="168"/>
      <c r="D1227" s="168"/>
      <c r="E1227" s="168"/>
      <c r="F1227" s="168"/>
      <c r="G1227" s="168"/>
      <c r="H1227" s="168"/>
      <c r="I1227" s="168"/>
    </row>
    <row r="1228" spans="2:9" x14ac:dyDescent="0.2">
      <c r="B1228" s="168"/>
      <c r="C1228" s="168"/>
      <c r="D1228" s="168"/>
      <c r="E1228" s="168"/>
      <c r="F1228" s="168"/>
      <c r="G1228" s="168"/>
      <c r="H1228" s="168"/>
      <c r="I1228" s="168"/>
    </row>
    <row r="1229" spans="2:9" x14ac:dyDescent="0.2">
      <c r="B1229" s="168"/>
      <c r="C1229" s="168"/>
      <c r="D1229" s="168"/>
      <c r="E1229" s="168"/>
      <c r="F1229" s="168"/>
      <c r="G1229" s="168"/>
      <c r="H1229" s="168"/>
      <c r="I1229" s="168"/>
    </row>
    <row r="1230" spans="2:9" x14ac:dyDescent="0.2">
      <c r="B1230" s="168"/>
      <c r="C1230" s="168"/>
      <c r="D1230" s="168"/>
      <c r="E1230" s="168"/>
      <c r="F1230" s="168"/>
      <c r="G1230" s="168"/>
      <c r="H1230" s="168"/>
      <c r="I1230" s="168"/>
    </row>
    <row r="1231" spans="2:9" x14ac:dyDescent="0.2">
      <c r="B1231" s="168"/>
      <c r="C1231" s="168"/>
      <c r="D1231" s="168"/>
      <c r="E1231" s="168"/>
      <c r="F1231" s="168"/>
      <c r="G1231" s="168"/>
      <c r="H1231" s="168"/>
      <c r="I1231" s="168"/>
    </row>
    <row r="1232" spans="2:9" x14ac:dyDescent="0.2">
      <c r="B1232" s="168"/>
      <c r="C1232" s="168"/>
      <c r="D1232" s="168"/>
      <c r="E1232" s="168"/>
      <c r="F1232" s="168"/>
      <c r="G1232" s="168"/>
      <c r="H1232" s="168"/>
      <c r="I1232" s="168"/>
    </row>
    <row r="1233" spans="2:9" x14ac:dyDescent="0.2">
      <c r="B1233" s="168"/>
      <c r="C1233" s="168"/>
      <c r="D1233" s="168"/>
      <c r="E1233" s="168"/>
      <c r="F1233" s="168"/>
      <c r="G1233" s="168"/>
      <c r="H1233" s="168"/>
      <c r="I1233" s="168"/>
    </row>
    <row r="1234" spans="2:9" x14ac:dyDescent="0.2">
      <c r="B1234" s="168"/>
      <c r="C1234" s="168"/>
      <c r="D1234" s="168"/>
      <c r="E1234" s="168"/>
      <c r="F1234" s="168"/>
      <c r="G1234" s="168"/>
      <c r="H1234" s="168"/>
      <c r="I1234" s="168"/>
    </row>
    <row r="1235" spans="2:9" x14ac:dyDescent="0.2">
      <c r="B1235" s="168"/>
      <c r="C1235" s="168"/>
      <c r="D1235" s="168"/>
      <c r="E1235" s="168"/>
      <c r="F1235" s="168"/>
      <c r="G1235" s="168"/>
      <c r="H1235" s="168"/>
      <c r="I1235" s="168"/>
    </row>
    <row r="1236" spans="2:9" x14ac:dyDescent="0.2">
      <c r="B1236" s="168"/>
      <c r="C1236" s="168"/>
      <c r="D1236" s="168"/>
      <c r="E1236" s="168"/>
      <c r="F1236" s="168"/>
      <c r="G1236" s="168"/>
      <c r="H1236" s="168"/>
      <c r="I1236" s="168"/>
    </row>
    <row r="1237" spans="2:9" x14ac:dyDescent="0.2">
      <c r="B1237" s="168"/>
      <c r="C1237" s="168"/>
      <c r="D1237" s="168"/>
      <c r="E1237" s="168"/>
      <c r="F1237" s="168"/>
      <c r="G1237" s="168"/>
      <c r="H1237" s="168"/>
      <c r="I1237" s="168"/>
    </row>
    <row r="1238" spans="2:9" x14ac:dyDescent="0.2">
      <c r="B1238" s="168"/>
      <c r="C1238" s="168"/>
      <c r="D1238" s="168"/>
      <c r="E1238" s="168"/>
      <c r="F1238" s="168"/>
      <c r="G1238" s="168"/>
      <c r="H1238" s="168"/>
      <c r="I1238" s="168"/>
    </row>
    <row r="1239" spans="2:9" x14ac:dyDescent="0.2">
      <c r="B1239" s="168"/>
      <c r="C1239" s="168"/>
      <c r="D1239" s="168"/>
      <c r="E1239" s="168"/>
      <c r="F1239" s="168"/>
      <c r="G1239" s="168"/>
      <c r="H1239" s="168"/>
      <c r="I1239" s="168"/>
    </row>
    <row r="1240" spans="2:9" x14ac:dyDescent="0.2">
      <c r="B1240" s="168"/>
      <c r="C1240" s="168"/>
      <c r="D1240" s="168"/>
      <c r="E1240" s="168"/>
      <c r="F1240" s="168"/>
      <c r="G1240" s="168"/>
      <c r="H1240" s="168"/>
      <c r="I1240" s="168"/>
    </row>
    <row r="1241" spans="2:9" x14ac:dyDescent="0.2">
      <c r="B1241" s="168"/>
      <c r="C1241" s="168"/>
      <c r="D1241" s="168"/>
      <c r="E1241" s="168"/>
      <c r="F1241" s="168"/>
      <c r="G1241" s="168"/>
      <c r="H1241" s="168"/>
      <c r="I1241" s="168"/>
    </row>
    <row r="1242" spans="2:9" x14ac:dyDescent="0.2">
      <c r="B1242" s="168"/>
      <c r="C1242" s="168"/>
      <c r="D1242" s="168"/>
      <c r="E1242" s="168"/>
      <c r="F1242" s="168"/>
      <c r="G1242" s="168"/>
      <c r="H1242" s="168"/>
      <c r="I1242" s="168"/>
    </row>
    <row r="1243" spans="2:9" x14ac:dyDescent="0.2">
      <c r="B1243" s="168"/>
      <c r="C1243" s="168"/>
      <c r="D1243" s="168"/>
      <c r="E1243" s="168"/>
      <c r="F1243" s="168"/>
      <c r="G1243" s="168"/>
      <c r="H1243" s="168"/>
      <c r="I1243" s="168"/>
    </row>
    <row r="1244" spans="2:9" x14ac:dyDescent="0.2">
      <c r="B1244" s="168"/>
      <c r="C1244" s="168"/>
      <c r="D1244" s="168"/>
      <c r="E1244" s="168"/>
      <c r="F1244" s="168"/>
      <c r="G1244" s="168"/>
      <c r="H1244" s="168"/>
      <c r="I1244" s="168"/>
    </row>
    <row r="1245" spans="2:9" x14ac:dyDescent="0.2">
      <c r="B1245" s="168"/>
      <c r="C1245" s="168"/>
      <c r="D1245" s="168"/>
      <c r="E1245" s="168"/>
      <c r="F1245" s="168"/>
      <c r="G1245" s="168"/>
      <c r="H1245" s="168"/>
      <c r="I1245" s="168"/>
    </row>
    <row r="1246" spans="2:9" x14ac:dyDescent="0.2">
      <c r="B1246" s="168"/>
      <c r="C1246" s="168"/>
      <c r="D1246" s="168"/>
      <c r="E1246" s="168"/>
      <c r="F1246" s="168"/>
      <c r="G1246" s="168"/>
      <c r="H1246" s="168"/>
      <c r="I1246" s="168"/>
    </row>
    <row r="1247" spans="2:9" x14ac:dyDescent="0.2">
      <c r="B1247" s="168"/>
      <c r="C1247" s="168"/>
      <c r="D1247" s="168"/>
      <c r="E1247" s="168"/>
      <c r="F1247" s="168"/>
      <c r="G1247" s="168"/>
      <c r="H1247" s="168"/>
      <c r="I1247" s="168"/>
    </row>
    <row r="1248" spans="2:9" x14ac:dyDescent="0.2">
      <c r="B1248" s="168"/>
      <c r="C1248" s="168"/>
      <c r="D1248" s="168"/>
      <c r="E1248" s="168"/>
      <c r="F1248" s="168"/>
      <c r="G1248" s="168"/>
      <c r="H1248" s="168"/>
      <c r="I1248" s="168"/>
    </row>
    <row r="1249" spans="2:9" x14ac:dyDescent="0.2">
      <c r="B1249" s="168"/>
      <c r="C1249" s="168"/>
      <c r="D1249" s="168"/>
      <c r="E1249" s="168"/>
      <c r="F1249" s="168"/>
      <c r="G1249" s="168"/>
      <c r="H1249" s="168"/>
      <c r="I1249" s="168"/>
    </row>
    <row r="1250" spans="2:9" x14ac:dyDescent="0.2">
      <c r="B1250" s="168"/>
      <c r="C1250" s="168"/>
      <c r="D1250" s="168"/>
      <c r="E1250" s="168"/>
      <c r="F1250" s="168"/>
      <c r="G1250" s="168"/>
      <c r="H1250" s="168"/>
      <c r="I1250" s="168"/>
    </row>
    <row r="1251" spans="2:9" x14ac:dyDescent="0.2">
      <c r="B1251" s="168"/>
      <c r="C1251" s="168"/>
      <c r="D1251" s="168"/>
      <c r="E1251" s="168"/>
      <c r="F1251" s="168"/>
      <c r="G1251" s="168"/>
      <c r="H1251" s="168"/>
      <c r="I1251" s="168"/>
    </row>
    <row r="1252" spans="2:9" x14ac:dyDescent="0.2">
      <c r="B1252" s="168"/>
      <c r="C1252" s="168"/>
      <c r="D1252" s="168"/>
      <c r="E1252" s="168"/>
      <c r="F1252" s="168"/>
      <c r="G1252" s="168"/>
      <c r="H1252" s="168"/>
      <c r="I1252" s="168"/>
    </row>
    <row r="1253" spans="2:9" x14ac:dyDescent="0.2">
      <c r="B1253" s="168"/>
      <c r="C1253" s="168"/>
      <c r="D1253" s="168"/>
      <c r="E1253" s="168"/>
      <c r="F1253" s="168"/>
      <c r="G1253" s="168"/>
      <c r="H1253" s="168"/>
      <c r="I1253" s="168"/>
    </row>
    <row r="1254" spans="2:9" x14ac:dyDescent="0.2">
      <c r="B1254" s="168"/>
      <c r="C1254" s="168"/>
      <c r="D1254" s="168"/>
      <c r="E1254" s="168"/>
      <c r="F1254" s="168"/>
      <c r="G1254" s="168"/>
      <c r="H1254" s="168"/>
      <c r="I1254" s="168"/>
    </row>
    <row r="1255" spans="2:9" x14ac:dyDescent="0.2">
      <c r="B1255" s="168"/>
      <c r="C1255" s="168"/>
      <c r="D1255" s="168"/>
      <c r="E1255" s="168"/>
      <c r="F1255" s="168"/>
      <c r="G1255" s="168"/>
      <c r="H1255" s="168"/>
      <c r="I1255" s="168"/>
    </row>
    <row r="1256" spans="2:9" x14ac:dyDescent="0.2">
      <c r="B1256" s="168"/>
      <c r="C1256" s="168"/>
      <c r="D1256" s="168"/>
      <c r="E1256" s="168"/>
      <c r="F1256" s="168"/>
      <c r="G1256" s="168"/>
      <c r="H1256" s="168"/>
      <c r="I1256" s="168"/>
    </row>
    <row r="1257" spans="2:9" x14ac:dyDescent="0.2">
      <c r="B1257" s="168"/>
      <c r="C1257" s="168"/>
      <c r="D1257" s="168"/>
      <c r="E1257" s="168"/>
      <c r="F1257" s="168"/>
      <c r="G1257" s="168"/>
      <c r="H1257" s="168"/>
      <c r="I1257" s="168"/>
    </row>
    <row r="1258" spans="2:9" x14ac:dyDescent="0.2">
      <c r="B1258" s="168"/>
      <c r="C1258" s="168"/>
      <c r="D1258" s="168"/>
      <c r="E1258" s="168"/>
      <c r="F1258" s="168"/>
      <c r="G1258" s="168"/>
      <c r="H1258" s="168"/>
      <c r="I1258" s="168"/>
    </row>
    <row r="1259" spans="2:9" x14ac:dyDescent="0.2">
      <c r="B1259" s="168"/>
      <c r="C1259" s="168"/>
      <c r="D1259" s="168"/>
      <c r="E1259" s="168"/>
      <c r="F1259" s="168"/>
      <c r="G1259" s="168"/>
      <c r="H1259" s="168"/>
      <c r="I1259" s="168"/>
    </row>
    <row r="1260" spans="2:9" x14ac:dyDescent="0.2">
      <c r="B1260" s="168"/>
      <c r="C1260" s="168"/>
      <c r="D1260" s="168"/>
      <c r="E1260" s="168"/>
      <c r="F1260" s="168"/>
      <c r="G1260" s="168"/>
      <c r="H1260" s="168"/>
      <c r="I1260" s="168"/>
    </row>
    <row r="1261" spans="2:9" x14ac:dyDescent="0.2">
      <c r="B1261" s="168"/>
      <c r="C1261" s="168"/>
      <c r="D1261" s="168"/>
      <c r="E1261" s="168"/>
      <c r="F1261" s="168"/>
      <c r="G1261" s="168"/>
      <c r="H1261" s="168"/>
      <c r="I1261" s="168"/>
    </row>
    <row r="1262" spans="2:9" x14ac:dyDescent="0.2">
      <c r="B1262" s="168"/>
      <c r="C1262" s="168"/>
      <c r="D1262" s="168"/>
      <c r="E1262" s="168"/>
      <c r="F1262" s="168"/>
      <c r="G1262" s="168"/>
      <c r="H1262" s="168"/>
      <c r="I1262" s="168"/>
    </row>
    <row r="1263" spans="2:9" x14ac:dyDescent="0.2">
      <c r="B1263" s="168"/>
      <c r="C1263" s="168"/>
      <c r="D1263" s="168"/>
      <c r="E1263" s="168"/>
      <c r="F1263" s="168"/>
      <c r="G1263" s="168"/>
      <c r="H1263" s="168"/>
      <c r="I1263" s="168"/>
    </row>
    <row r="1264" spans="2:9" x14ac:dyDescent="0.2">
      <c r="B1264" s="168"/>
      <c r="C1264" s="168"/>
      <c r="D1264" s="168"/>
      <c r="E1264" s="168"/>
      <c r="F1264" s="168"/>
      <c r="G1264" s="168"/>
      <c r="H1264" s="168"/>
      <c r="I1264" s="168"/>
    </row>
    <row r="1265" spans="2:9" x14ac:dyDescent="0.2">
      <c r="B1265" s="168"/>
      <c r="C1265" s="168"/>
      <c r="D1265" s="168"/>
      <c r="E1265" s="168"/>
      <c r="F1265" s="168"/>
      <c r="G1265" s="168"/>
      <c r="H1265" s="168"/>
      <c r="I1265" s="168"/>
    </row>
    <row r="1266" spans="2:9" x14ac:dyDescent="0.2">
      <c r="B1266" s="168"/>
      <c r="C1266" s="168"/>
      <c r="D1266" s="168"/>
      <c r="E1266" s="168"/>
      <c r="F1266" s="168"/>
      <c r="G1266" s="168"/>
      <c r="H1266" s="168"/>
      <c r="I1266" s="168"/>
    </row>
    <row r="1267" spans="2:9" x14ac:dyDescent="0.2">
      <c r="B1267" s="168"/>
      <c r="C1267" s="168"/>
      <c r="D1267" s="168"/>
      <c r="E1267" s="168"/>
      <c r="F1267" s="168"/>
      <c r="G1267" s="168"/>
      <c r="H1267" s="168"/>
      <c r="I1267" s="168"/>
    </row>
    <row r="1268" spans="2:9" x14ac:dyDescent="0.2">
      <c r="B1268" s="168"/>
      <c r="C1268" s="168"/>
      <c r="D1268" s="168"/>
      <c r="E1268" s="168"/>
      <c r="F1268" s="168"/>
      <c r="G1268" s="168"/>
      <c r="H1268" s="168"/>
      <c r="I1268" s="168"/>
    </row>
    <row r="1269" spans="2:9" x14ac:dyDescent="0.2">
      <c r="B1269" s="168"/>
      <c r="C1269" s="168"/>
      <c r="D1269" s="168"/>
      <c r="E1269" s="168"/>
      <c r="F1269" s="168"/>
      <c r="G1269" s="168"/>
      <c r="H1269" s="168"/>
      <c r="I1269" s="168"/>
    </row>
    <row r="1270" spans="2:9" x14ac:dyDescent="0.2">
      <c r="B1270" s="168"/>
      <c r="C1270" s="168"/>
      <c r="D1270" s="168"/>
      <c r="E1270" s="168"/>
      <c r="F1270" s="168"/>
      <c r="G1270" s="168"/>
      <c r="H1270" s="168"/>
      <c r="I1270" s="168"/>
    </row>
    <row r="1271" spans="2:9" x14ac:dyDescent="0.2">
      <c r="B1271" s="168"/>
      <c r="C1271" s="168"/>
      <c r="D1271" s="168"/>
      <c r="E1271" s="168"/>
      <c r="F1271" s="168"/>
      <c r="G1271" s="168"/>
      <c r="H1271" s="168"/>
      <c r="I1271" s="168"/>
    </row>
    <row r="1272" spans="2:9" x14ac:dyDescent="0.2">
      <c r="B1272" s="168"/>
      <c r="C1272" s="168"/>
      <c r="D1272" s="168"/>
      <c r="E1272" s="168"/>
      <c r="F1272" s="168"/>
      <c r="G1272" s="168"/>
      <c r="H1272" s="168"/>
      <c r="I1272" s="168"/>
    </row>
    <row r="1273" spans="2:9" x14ac:dyDescent="0.2">
      <c r="B1273" s="168"/>
      <c r="C1273" s="168"/>
      <c r="D1273" s="168"/>
      <c r="E1273" s="168"/>
      <c r="F1273" s="168"/>
      <c r="G1273" s="168"/>
      <c r="H1273" s="168"/>
      <c r="I1273" s="168"/>
    </row>
    <row r="1274" spans="2:9" x14ac:dyDescent="0.2">
      <c r="B1274" s="168"/>
      <c r="C1274" s="168"/>
      <c r="D1274" s="168"/>
      <c r="E1274" s="168"/>
      <c r="F1274" s="168"/>
      <c r="G1274" s="168"/>
      <c r="H1274" s="168"/>
      <c r="I1274" s="168"/>
    </row>
    <row r="1275" spans="2:9" x14ac:dyDescent="0.2">
      <c r="B1275" s="168"/>
      <c r="C1275" s="168"/>
      <c r="D1275" s="168"/>
      <c r="E1275" s="168"/>
      <c r="F1275" s="168"/>
      <c r="G1275" s="168"/>
      <c r="H1275" s="168"/>
      <c r="I1275" s="168"/>
    </row>
    <row r="1276" spans="2:9" x14ac:dyDescent="0.2">
      <c r="B1276" s="168"/>
      <c r="C1276" s="168"/>
      <c r="D1276" s="168"/>
      <c r="E1276" s="168"/>
      <c r="F1276" s="168"/>
      <c r="G1276" s="168"/>
      <c r="H1276" s="168"/>
      <c r="I1276" s="168"/>
    </row>
    <row r="1277" spans="2:9" x14ac:dyDescent="0.2">
      <c r="B1277" s="168"/>
      <c r="C1277" s="168"/>
      <c r="D1277" s="168"/>
      <c r="E1277" s="168"/>
      <c r="F1277" s="168"/>
      <c r="G1277" s="168"/>
      <c r="H1277" s="168"/>
      <c r="I1277" s="168"/>
    </row>
    <row r="1278" spans="2:9" x14ac:dyDescent="0.2">
      <c r="B1278" s="168"/>
      <c r="C1278" s="168"/>
      <c r="D1278" s="168"/>
      <c r="E1278" s="168"/>
      <c r="F1278" s="168"/>
      <c r="G1278" s="168"/>
      <c r="H1278" s="168"/>
      <c r="I1278" s="168"/>
    </row>
    <row r="1279" spans="2:9" x14ac:dyDescent="0.2">
      <c r="B1279" s="168"/>
      <c r="C1279" s="168"/>
      <c r="D1279" s="168"/>
      <c r="E1279" s="168"/>
      <c r="F1279" s="168"/>
      <c r="G1279" s="168"/>
      <c r="H1279" s="168"/>
      <c r="I1279" s="168"/>
    </row>
    <row r="1280" spans="2:9" x14ac:dyDescent="0.2">
      <c r="B1280" s="168"/>
      <c r="C1280" s="168"/>
      <c r="D1280" s="168"/>
      <c r="E1280" s="168"/>
      <c r="F1280" s="168"/>
      <c r="G1280" s="168"/>
      <c r="H1280" s="168"/>
      <c r="I1280" s="168"/>
    </row>
    <row r="1281" spans="2:9" x14ac:dyDescent="0.2">
      <c r="B1281" s="168"/>
      <c r="C1281" s="168"/>
      <c r="D1281" s="168"/>
      <c r="E1281" s="168"/>
      <c r="F1281" s="168"/>
      <c r="G1281" s="168"/>
      <c r="H1281" s="168"/>
      <c r="I1281" s="168"/>
    </row>
    <row r="1282" spans="2:9" x14ac:dyDescent="0.2">
      <c r="B1282" s="168"/>
      <c r="C1282" s="168"/>
      <c r="D1282" s="168"/>
      <c r="E1282" s="168"/>
      <c r="F1282" s="168"/>
      <c r="G1282" s="168"/>
      <c r="H1282" s="168"/>
      <c r="I1282" s="168"/>
    </row>
    <row r="1283" spans="2:9" x14ac:dyDescent="0.2">
      <c r="B1283" s="168"/>
      <c r="C1283" s="168"/>
      <c r="D1283" s="168"/>
      <c r="E1283" s="168"/>
      <c r="F1283" s="168"/>
      <c r="G1283" s="168"/>
      <c r="H1283" s="168"/>
      <c r="I1283" s="168"/>
    </row>
    <row r="1284" spans="2:9" x14ac:dyDescent="0.2">
      <c r="B1284" s="168"/>
      <c r="C1284" s="168"/>
      <c r="D1284" s="168"/>
      <c r="E1284" s="168"/>
      <c r="F1284" s="168"/>
      <c r="G1284" s="168"/>
      <c r="H1284" s="168"/>
      <c r="I1284" s="168"/>
    </row>
    <row r="1285" spans="2:9" x14ac:dyDescent="0.2">
      <c r="B1285" s="168"/>
      <c r="C1285" s="168"/>
      <c r="D1285" s="168"/>
      <c r="E1285" s="168"/>
      <c r="F1285" s="168"/>
      <c r="G1285" s="168"/>
      <c r="H1285" s="168"/>
      <c r="I1285" s="168"/>
    </row>
    <row r="1286" spans="2:9" x14ac:dyDescent="0.2">
      <c r="B1286" s="168"/>
      <c r="C1286" s="168"/>
      <c r="D1286" s="168"/>
      <c r="E1286" s="168"/>
      <c r="F1286" s="168"/>
      <c r="G1286" s="168"/>
      <c r="H1286" s="168"/>
      <c r="I1286" s="168"/>
    </row>
    <row r="1287" spans="2:9" x14ac:dyDescent="0.2">
      <c r="B1287" s="168"/>
      <c r="C1287" s="168"/>
      <c r="D1287" s="168"/>
      <c r="E1287" s="168"/>
      <c r="F1287" s="168"/>
      <c r="G1287" s="168"/>
      <c r="H1287" s="168"/>
      <c r="I1287" s="168"/>
    </row>
    <row r="1288" spans="2:9" x14ac:dyDescent="0.2">
      <c r="B1288" s="168"/>
      <c r="C1288" s="168"/>
      <c r="D1288" s="168"/>
      <c r="E1288" s="168"/>
      <c r="F1288" s="168"/>
      <c r="G1288" s="168"/>
      <c r="H1288" s="168"/>
      <c r="I1288" s="168"/>
    </row>
    <row r="1289" spans="2:9" x14ac:dyDescent="0.2">
      <c r="B1289" s="168"/>
      <c r="C1289" s="168"/>
      <c r="D1289" s="168"/>
      <c r="E1289" s="168"/>
      <c r="F1289" s="168"/>
      <c r="G1289" s="168"/>
      <c r="H1289" s="168"/>
      <c r="I1289" s="168"/>
    </row>
    <row r="1290" spans="2:9" x14ac:dyDescent="0.2">
      <c r="B1290" s="168"/>
      <c r="C1290" s="168"/>
      <c r="D1290" s="168"/>
      <c r="E1290" s="168"/>
      <c r="F1290" s="168"/>
      <c r="G1290" s="168"/>
      <c r="H1290" s="168"/>
      <c r="I1290" s="168"/>
    </row>
    <row r="1291" spans="2:9" x14ac:dyDescent="0.2">
      <c r="B1291" s="168"/>
      <c r="C1291" s="168"/>
      <c r="D1291" s="168"/>
      <c r="E1291" s="168"/>
      <c r="F1291" s="168"/>
      <c r="G1291" s="168"/>
      <c r="H1291" s="168"/>
      <c r="I1291" s="168"/>
    </row>
    <row r="1292" spans="2:9" x14ac:dyDescent="0.2">
      <c r="B1292" s="168"/>
      <c r="C1292" s="168"/>
      <c r="D1292" s="168"/>
      <c r="E1292" s="168"/>
      <c r="F1292" s="168"/>
      <c r="G1292" s="168"/>
      <c r="H1292" s="168"/>
      <c r="I1292" s="168"/>
    </row>
    <row r="1293" spans="2:9" x14ac:dyDescent="0.2">
      <c r="B1293" s="168"/>
      <c r="C1293" s="168"/>
      <c r="D1293" s="168"/>
      <c r="E1293" s="168"/>
      <c r="F1293" s="168"/>
      <c r="G1293" s="168"/>
      <c r="H1293" s="168"/>
      <c r="I1293" s="168"/>
    </row>
    <row r="1294" spans="2:9" x14ac:dyDescent="0.2">
      <c r="B1294" s="168"/>
      <c r="C1294" s="168"/>
      <c r="D1294" s="168"/>
      <c r="E1294" s="168"/>
      <c r="F1294" s="168"/>
      <c r="G1294" s="168"/>
      <c r="H1294" s="168"/>
      <c r="I1294" s="168"/>
    </row>
    <row r="1295" spans="2:9" x14ac:dyDescent="0.2">
      <c r="B1295" s="168"/>
      <c r="C1295" s="168"/>
      <c r="D1295" s="168"/>
      <c r="E1295" s="168"/>
      <c r="F1295" s="168"/>
      <c r="G1295" s="168"/>
      <c r="H1295" s="168"/>
      <c r="I1295" s="168"/>
    </row>
    <row r="1296" spans="2:9" x14ac:dyDescent="0.2">
      <c r="B1296" s="168"/>
      <c r="C1296" s="168"/>
      <c r="D1296" s="168"/>
      <c r="E1296" s="168"/>
      <c r="F1296" s="168"/>
      <c r="G1296" s="168"/>
      <c r="H1296" s="168"/>
      <c r="I1296" s="168"/>
    </row>
    <row r="1297" spans="2:9" x14ac:dyDescent="0.2">
      <c r="B1297" s="168"/>
      <c r="C1297" s="168"/>
      <c r="D1297" s="168"/>
      <c r="E1297" s="168"/>
      <c r="F1297" s="168"/>
      <c r="G1297" s="168"/>
      <c r="H1297" s="168"/>
      <c r="I1297" s="168"/>
    </row>
    <row r="1298" spans="2:9" x14ac:dyDescent="0.2">
      <c r="B1298" s="168"/>
      <c r="C1298" s="168"/>
      <c r="D1298" s="168"/>
      <c r="E1298" s="168"/>
      <c r="F1298" s="168"/>
      <c r="G1298" s="168"/>
      <c r="H1298" s="168"/>
      <c r="I1298" s="168"/>
    </row>
    <row r="1299" spans="2:9" x14ac:dyDescent="0.2">
      <c r="B1299" s="168"/>
      <c r="C1299" s="168"/>
      <c r="D1299" s="168"/>
      <c r="E1299" s="168"/>
      <c r="F1299" s="168"/>
      <c r="G1299" s="168"/>
      <c r="H1299" s="168"/>
      <c r="I1299" s="168"/>
    </row>
    <row r="1300" spans="2:9" x14ac:dyDescent="0.2">
      <c r="B1300" s="168"/>
      <c r="C1300" s="168"/>
      <c r="D1300" s="168"/>
      <c r="E1300" s="168"/>
      <c r="F1300" s="168"/>
      <c r="G1300" s="168"/>
      <c r="H1300" s="168"/>
      <c r="I1300" s="168"/>
    </row>
    <row r="1301" spans="2:9" x14ac:dyDescent="0.2">
      <c r="B1301" s="168"/>
      <c r="C1301" s="168"/>
      <c r="D1301" s="168"/>
      <c r="E1301" s="168"/>
      <c r="F1301" s="168"/>
      <c r="G1301" s="168"/>
      <c r="H1301" s="168"/>
      <c r="I1301" s="168"/>
    </row>
    <row r="1302" spans="2:9" x14ac:dyDescent="0.2">
      <c r="B1302" s="168"/>
      <c r="C1302" s="168"/>
      <c r="D1302" s="168"/>
      <c r="E1302" s="168"/>
      <c r="F1302" s="168"/>
      <c r="G1302" s="168"/>
      <c r="H1302" s="168"/>
      <c r="I1302" s="168"/>
    </row>
    <row r="1303" spans="2:9" x14ac:dyDescent="0.2">
      <c r="B1303" s="168"/>
      <c r="C1303" s="168"/>
      <c r="D1303" s="168"/>
      <c r="E1303" s="168"/>
      <c r="F1303" s="168"/>
      <c r="G1303" s="168"/>
      <c r="H1303" s="168"/>
      <c r="I1303" s="168"/>
    </row>
    <row r="1304" spans="2:9" x14ac:dyDescent="0.2">
      <c r="B1304" s="168"/>
      <c r="C1304" s="168"/>
      <c r="D1304" s="168"/>
      <c r="E1304" s="168"/>
      <c r="F1304" s="168"/>
      <c r="G1304" s="168"/>
      <c r="H1304" s="168"/>
      <c r="I1304" s="168"/>
    </row>
    <row r="1305" spans="2:9" x14ac:dyDescent="0.2">
      <c r="B1305" s="168"/>
      <c r="C1305" s="168"/>
      <c r="D1305" s="168"/>
      <c r="E1305" s="168"/>
      <c r="F1305" s="168"/>
      <c r="G1305" s="168"/>
      <c r="H1305" s="168"/>
      <c r="I1305" s="168"/>
    </row>
    <row r="1306" spans="2:9" x14ac:dyDescent="0.2">
      <c r="B1306" s="168"/>
      <c r="C1306" s="168"/>
      <c r="D1306" s="168"/>
      <c r="E1306" s="168"/>
      <c r="F1306" s="168"/>
      <c r="G1306" s="168"/>
      <c r="H1306" s="168"/>
      <c r="I1306" s="168"/>
    </row>
    <row r="1307" spans="2:9" x14ac:dyDescent="0.2">
      <c r="B1307" s="168"/>
      <c r="C1307" s="168"/>
      <c r="D1307" s="168"/>
      <c r="E1307" s="168"/>
      <c r="F1307" s="168"/>
      <c r="G1307" s="168"/>
      <c r="H1307" s="168"/>
      <c r="I1307" s="168"/>
    </row>
    <row r="1308" spans="2:9" x14ac:dyDescent="0.2">
      <c r="B1308" s="168"/>
      <c r="C1308" s="168"/>
      <c r="D1308" s="168"/>
      <c r="E1308" s="168"/>
      <c r="F1308" s="168"/>
      <c r="G1308" s="168"/>
      <c r="H1308" s="168"/>
      <c r="I1308" s="168"/>
    </row>
    <row r="1309" spans="2:9" x14ac:dyDescent="0.2">
      <c r="B1309" s="168"/>
      <c r="C1309" s="168"/>
      <c r="D1309" s="168"/>
      <c r="E1309" s="168"/>
      <c r="F1309" s="168"/>
      <c r="G1309" s="168"/>
      <c r="H1309" s="168"/>
      <c r="I1309" s="168"/>
    </row>
    <row r="1310" spans="2:9" x14ac:dyDescent="0.2">
      <c r="B1310" s="168"/>
      <c r="C1310" s="168"/>
      <c r="D1310" s="168"/>
      <c r="E1310" s="168"/>
      <c r="F1310" s="168"/>
      <c r="G1310" s="168"/>
      <c r="H1310" s="168"/>
      <c r="I1310" s="168"/>
    </row>
    <row r="1311" spans="2:9" x14ac:dyDescent="0.2">
      <c r="B1311" s="168"/>
      <c r="C1311" s="168"/>
      <c r="D1311" s="168"/>
      <c r="E1311" s="168"/>
      <c r="F1311" s="168"/>
      <c r="G1311" s="168"/>
      <c r="H1311" s="168"/>
      <c r="I1311" s="168"/>
    </row>
    <row r="1312" spans="2:9" x14ac:dyDescent="0.2">
      <c r="B1312" s="168"/>
      <c r="C1312" s="168"/>
      <c r="D1312" s="168"/>
      <c r="E1312" s="168"/>
      <c r="F1312" s="168"/>
      <c r="G1312" s="168"/>
      <c r="H1312" s="168"/>
      <c r="I1312" s="168"/>
    </row>
    <row r="1313" spans="2:9" x14ac:dyDescent="0.2">
      <c r="B1313" s="168"/>
      <c r="C1313" s="168"/>
      <c r="D1313" s="168"/>
      <c r="E1313" s="168"/>
      <c r="F1313" s="168"/>
      <c r="G1313" s="168"/>
      <c r="H1313" s="168"/>
      <c r="I1313" s="168"/>
    </row>
    <row r="1314" spans="2:9" x14ac:dyDescent="0.2">
      <c r="B1314" s="168"/>
      <c r="C1314" s="168"/>
      <c r="D1314" s="168"/>
      <c r="E1314" s="168"/>
      <c r="F1314" s="168"/>
      <c r="G1314" s="168"/>
      <c r="H1314" s="168"/>
      <c r="I1314" s="168"/>
    </row>
    <row r="1315" spans="2:9" x14ac:dyDescent="0.2">
      <c r="B1315" s="168"/>
      <c r="C1315" s="168"/>
      <c r="D1315" s="168"/>
      <c r="E1315" s="168"/>
      <c r="F1315" s="168"/>
      <c r="G1315" s="168"/>
      <c r="H1315" s="168"/>
      <c r="I1315" s="168"/>
    </row>
    <row r="1316" spans="2:9" x14ac:dyDescent="0.2">
      <c r="B1316" s="168"/>
      <c r="C1316" s="168"/>
      <c r="D1316" s="168"/>
      <c r="E1316" s="168"/>
      <c r="F1316" s="168"/>
      <c r="G1316" s="168"/>
      <c r="H1316" s="168"/>
      <c r="I1316" s="168"/>
    </row>
    <row r="1317" spans="2:9" x14ac:dyDescent="0.2">
      <c r="B1317" s="168"/>
      <c r="C1317" s="168"/>
      <c r="D1317" s="168"/>
      <c r="E1317" s="168"/>
      <c r="F1317" s="168"/>
      <c r="G1317" s="168"/>
      <c r="H1317" s="168"/>
      <c r="I1317" s="168"/>
    </row>
    <row r="1318" spans="2:9" x14ac:dyDescent="0.2">
      <c r="B1318" s="168"/>
      <c r="C1318" s="168"/>
      <c r="D1318" s="168"/>
      <c r="E1318" s="168"/>
      <c r="F1318" s="168"/>
      <c r="G1318" s="168"/>
      <c r="H1318" s="168"/>
      <c r="I1318" s="168"/>
    </row>
    <row r="1319" spans="2:9" x14ac:dyDescent="0.2">
      <c r="B1319" s="168"/>
      <c r="C1319" s="168"/>
      <c r="D1319" s="168"/>
      <c r="E1319" s="168"/>
      <c r="F1319" s="168"/>
      <c r="G1319" s="168"/>
      <c r="H1319" s="168"/>
      <c r="I1319" s="168"/>
    </row>
    <row r="1320" spans="2:9" x14ac:dyDescent="0.2">
      <c r="B1320" s="168"/>
      <c r="C1320" s="168"/>
      <c r="D1320" s="168"/>
      <c r="E1320" s="168"/>
      <c r="F1320" s="168"/>
      <c r="G1320" s="168"/>
      <c r="H1320" s="168"/>
      <c r="I1320" s="168"/>
    </row>
    <row r="1321" spans="2:9" x14ac:dyDescent="0.2">
      <c r="B1321" s="168"/>
      <c r="C1321" s="168"/>
      <c r="D1321" s="168"/>
      <c r="E1321" s="168"/>
      <c r="F1321" s="168"/>
      <c r="G1321" s="168"/>
      <c r="H1321" s="168"/>
      <c r="I1321" s="168"/>
    </row>
    <row r="1322" spans="2:9" x14ac:dyDescent="0.2">
      <c r="B1322" s="168"/>
      <c r="C1322" s="168"/>
      <c r="D1322" s="168"/>
      <c r="E1322" s="168"/>
      <c r="F1322" s="168"/>
      <c r="G1322" s="168"/>
      <c r="H1322" s="168"/>
      <c r="I1322" s="168"/>
    </row>
    <row r="1323" spans="2:9" x14ac:dyDescent="0.2">
      <c r="B1323" s="168"/>
      <c r="C1323" s="168"/>
      <c r="D1323" s="168"/>
      <c r="E1323" s="168"/>
      <c r="F1323" s="168"/>
      <c r="G1323" s="168"/>
      <c r="H1323" s="168"/>
      <c r="I1323" s="168"/>
    </row>
    <row r="1324" spans="2:9" x14ac:dyDescent="0.2">
      <c r="B1324" s="168"/>
      <c r="C1324" s="168"/>
      <c r="D1324" s="168"/>
      <c r="E1324" s="168"/>
      <c r="F1324" s="168"/>
      <c r="G1324" s="168"/>
      <c r="H1324" s="168"/>
      <c r="I1324" s="168"/>
    </row>
    <row r="1325" spans="2:9" x14ac:dyDescent="0.2">
      <c r="B1325" s="168"/>
      <c r="C1325" s="168"/>
      <c r="D1325" s="168"/>
      <c r="E1325" s="168"/>
      <c r="F1325" s="168"/>
      <c r="G1325" s="168"/>
      <c r="H1325" s="168"/>
      <c r="I1325" s="168"/>
    </row>
    <row r="1326" spans="2:9" x14ac:dyDescent="0.2">
      <c r="B1326" s="168"/>
      <c r="C1326" s="168"/>
      <c r="D1326" s="168"/>
      <c r="E1326" s="168"/>
      <c r="F1326" s="168"/>
      <c r="G1326" s="168"/>
      <c r="H1326" s="168"/>
      <c r="I1326" s="168"/>
    </row>
    <row r="1327" spans="2:9" x14ac:dyDescent="0.2">
      <c r="B1327" s="168"/>
      <c r="C1327" s="168"/>
      <c r="D1327" s="168"/>
      <c r="E1327" s="168"/>
      <c r="F1327" s="168"/>
      <c r="G1327" s="168"/>
      <c r="H1327" s="168"/>
      <c r="I1327" s="168"/>
    </row>
    <row r="1328" spans="2:9" x14ac:dyDescent="0.2">
      <c r="B1328" s="168"/>
      <c r="C1328" s="168"/>
      <c r="D1328" s="168"/>
      <c r="E1328" s="168"/>
      <c r="F1328" s="168"/>
      <c r="G1328" s="168"/>
      <c r="H1328" s="168"/>
      <c r="I1328" s="168"/>
    </row>
    <row r="1329" spans="2:9" x14ac:dyDescent="0.2">
      <c r="B1329" s="168"/>
      <c r="C1329" s="168"/>
      <c r="D1329" s="168"/>
      <c r="E1329" s="168"/>
      <c r="F1329" s="168"/>
      <c r="G1329" s="168"/>
      <c r="H1329" s="168"/>
      <c r="I1329" s="168"/>
    </row>
    <row r="1330" spans="2:9" x14ac:dyDescent="0.2">
      <c r="B1330" s="168"/>
      <c r="C1330" s="168"/>
      <c r="D1330" s="168"/>
      <c r="E1330" s="168"/>
      <c r="F1330" s="168"/>
      <c r="G1330" s="168"/>
      <c r="H1330" s="168"/>
      <c r="I1330" s="168"/>
    </row>
    <row r="1331" spans="2:9" x14ac:dyDescent="0.2">
      <c r="B1331" s="168"/>
      <c r="C1331" s="168"/>
      <c r="D1331" s="168"/>
      <c r="E1331" s="168"/>
      <c r="F1331" s="168"/>
      <c r="G1331" s="168"/>
      <c r="H1331" s="168"/>
      <c r="I1331" s="168"/>
    </row>
    <row r="1332" spans="2:9" x14ac:dyDescent="0.2">
      <c r="B1332" s="168"/>
      <c r="C1332" s="168"/>
      <c r="D1332" s="168"/>
      <c r="E1332" s="168"/>
      <c r="F1332" s="168"/>
      <c r="G1332" s="168"/>
      <c r="H1332" s="168"/>
      <c r="I1332" s="168"/>
    </row>
    <row r="1333" spans="2:9" x14ac:dyDescent="0.2">
      <c r="B1333" s="168"/>
      <c r="C1333" s="168"/>
      <c r="D1333" s="168"/>
      <c r="E1333" s="168"/>
      <c r="F1333" s="168"/>
      <c r="G1333" s="168"/>
      <c r="H1333" s="168"/>
      <c r="I1333" s="168"/>
    </row>
    <row r="1334" spans="2:9" x14ac:dyDescent="0.2">
      <c r="B1334" s="168"/>
      <c r="C1334" s="168"/>
      <c r="D1334" s="168"/>
      <c r="E1334" s="168"/>
      <c r="F1334" s="168"/>
      <c r="G1334" s="168"/>
      <c r="H1334" s="168"/>
      <c r="I1334" s="168"/>
    </row>
    <row r="1335" spans="2:9" x14ac:dyDescent="0.2">
      <c r="B1335" s="168"/>
      <c r="C1335" s="168"/>
      <c r="D1335" s="168"/>
      <c r="E1335" s="168"/>
      <c r="F1335" s="168"/>
      <c r="G1335" s="168"/>
      <c r="H1335" s="168"/>
      <c r="I1335" s="168"/>
    </row>
    <row r="1336" spans="2:9" x14ac:dyDescent="0.2">
      <c r="B1336" s="168"/>
      <c r="C1336" s="168"/>
      <c r="D1336" s="168"/>
      <c r="E1336" s="168"/>
      <c r="F1336" s="168"/>
      <c r="G1336" s="168"/>
      <c r="H1336" s="168"/>
      <c r="I1336" s="168"/>
    </row>
    <row r="1337" spans="2:9" x14ac:dyDescent="0.2">
      <c r="B1337" s="168"/>
      <c r="C1337" s="168"/>
      <c r="D1337" s="168"/>
      <c r="E1337" s="168"/>
      <c r="F1337" s="168"/>
      <c r="G1337" s="168"/>
      <c r="H1337" s="168"/>
      <c r="I1337" s="168"/>
    </row>
    <row r="1338" spans="2:9" x14ac:dyDescent="0.2">
      <c r="B1338" s="168"/>
      <c r="C1338" s="168"/>
      <c r="D1338" s="168"/>
      <c r="E1338" s="168"/>
      <c r="F1338" s="168"/>
      <c r="G1338" s="168"/>
      <c r="H1338" s="168"/>
      <c r="I1338" s="168"/>
    </row>
    <row r="1339" spans="2:9" x14ac:dyDescent="0.2">
      <c r="B1339" s="168"/>
      <c r="C1339" s="168"/>
      <c r="D1339" s="168"/>
      <c r="E1339" s="168"/>
      <c r="F1339" s="168"/>
      <c r="G1339" s="168"/>
      <c r="H1339" s="168"/>
      <c r="I1339" s="168"/>
    </row>
    <row r="1340" spans="2:9" x14ac:dyDescent="0.2">
      <c r="B1340" s="168"/>
      <c r="C1340" s="168"/>
      <c r="D1340" s="168"/>
      <c r="E1340" s="168"/>
      <c r="F1340" s="168"/>
      <c r="G1340" s="168"/>
      <c r="H1340" s="168"/>
      <c r="I1340" s="168"/>
    </row>
    <row r="1341" spans="2:9" x14ac:dyDescent="0.2">
      <c r="B1341" s="168"/>
      <c r="C1341" s="168"/>
      <c r="D1341" s="168"/>
      <c r="E1341" s="168"/>
      <c r="F1341" s="168"/>
      <c r="G1341" s="168"/>
      <c r="H1341" s="168"/>
      <c r="I1341" s="168"/>
    </row>
    <row r="1342" spans="2:9" x14ac:dyDescent="0.2">
      <c r="B1342" s="168"/>
      <c r="C1342" s="168"/>
      <c r="D1342" s="168"/>
      <c r="E1342" s="168"/>
      <c r="F1342" s="168"/>
      <c r="G1342" s="168"/>
      <c r="H1342" s="168"/>
      <c r="I1342" s="168"/>
    </row>
    <row r="1343" spans="2:9" x14ac:dyDescent="0.2">
      <c r="B1343" s="168"/>
      <c r="C1343" s="168"/>
      <c r="D1343" s="168"/>
      <c r="E1343" s="168"/>
      <c r="F1343" s="168"/>
      <c r="G1343" s="168"/>
      <c r="H1343" s="168"/>
      <c r="I1343" s="168"/>
    </row>
    <row r="1344" spans="2:9" x14ac:dyDescent="0.2">
      <c r="B1344" s="168"/>
      <c r="C1344" s="168"/>
      <c r="D1344" s="168"/>
      <c r="E1344" s="168"/>
      <c r="F1344" s="168"/>
      <c r="G1344" s="168"/>
      <c r="H1344" s="168"/>
      <c r="I1344" s="168"/>
    </row>
    <row r="1345" spans="2:9" x14ac:dyDescent="0.2">
      <c r="B1345" s="168"/>
      <c r="C1345" s="168"/>
      <c r="D1345" s="168"/>
      <c r="E1345" s="168"/>
      <c r="F1345" s="168"/>
      <c r="G1345" s="168"/>
      <c r="H1345" s="168"/>
      <c r="I1345" s="168"/>
    </row>
    <row r="1346" spans="2:9" x14ac:dyDescent="0.2">
      <c r="B1346" s="168"/>
      <c r="C1346" s="168"/>
      <c r="D1346" s="168"/>
      <c r="E1346" s="168"/>
      <c r="F1346" s="168"/>
      <c r="G1346" s="168"/>
      <c r="H1346" s="168"/>
      <c r="I1346" s="168"/>
    </row>
    <row r="1347" spans="2:9" x14ac:dyDescent="0.2">
      <c r="B1347" s="168"/>
      <c r="C1347" s="168"/>
      <c r="D1347" s="168"/>
      <c r="E1347" s="168"/>
      <c r="F1347" s="168"/>
      <c r="G1347" s="168"/>
      <c r="H1347" s="168"/>
      <c r="I1347" s="168"/>
    </row>
    <row r="1348" spans="2:9" x14ac:dyDescent="0.2">
      <c r="B1348" s="168"/>
      <c r="C1348" s="168"/>
      <c r="D1348" s="168"/>
      <c r="E1348" s="168"/>
      <c r="F1348" s="168"/>
      <c r="G1348" s="168"/>
      <c r="H1348" s="168"/>
      <c r="I1348" s="168"/>
    </row>
    <row r="1349" spans="2:9" x14ac:dyDescent="0.2">
      <c r="B1349" s="168"/>
      <c r="C1349" s="168"/>
      <c r="D1349" s="168"/>
      <c r="E1349" s="168"/>
      <c r="F1349" s="168"/>
      <c r="G1349" s="168"/>
      <c r="H1349" s="168"/>
      <c r="I1349" s="168"/>
    </row>
    <row r="1350" spans="2:9" x14ac:dyDescent="0.2">
      <c r="B1350" s="168"/>
      <c r="C1350" s="168"/>
      <c r="D1350" s="168"/>
      <c r="E1350" s="168"/>
      <c r="F1350" s="168"/>
      <c r="G1350" s="168"/>
      <c r="H1350" s="168"/>
      <c r="I1350" s="168"/>
    </row>
    <row r="1351" spans="2:9" x14ac:dyDescent="0.2">
      <c r="B1351" s="168"/>
      <c r="C1351" s="168"/>
      <c r="D1351" s="168"/>
      <c r="E1351" s="168"/>
      <c r="F1351" s="168"/>
      <c r="G1351" s="168"/>
      <c r="H1351" s="168"/>
      <c r="I1351" s="168"/>
    </row>
    <row r="1352" spans="2:9" x14ac:dyDescent="0.2">
      <c r="B1352" s="168"/>
      <c r="C1352" s="168"/>
      <c r="D1352" s="168"/>
      <c r="E1352" s="168"/>
      <c r="F1352" s="168"/>
      <c r="G1352" s="168"/>
      <c r="H1352" s="168"/>
      <c r="I1352" s="168"/>
    </row>
    <row r="1353" spans="2:9" x14ac:dyDescent="0.2">
      <c r="B1353" s="168"/>
      <c r="C1353" s="168"/>
      <c r="D1353" s="168"/>
      <c r="E1353" s="168"/>
      <c r="F1353" s="168"/>
      <c r="G1353" s="168"/>
      <c r="H1353" s="168"/>
      <c r="I1353" s="168"/>
    </row>
    <row r="1354" spans="2:9" x14ac:dyDescent="0.2">
      <c r="B1354" s="168"/>
      <c r="C1354" s="168"/>
      <c r="D1354" s="168"/>
      <c r="E1354" s="168"/>
      <c r="F1354" s="168"/>
      <c r="G1354" s="168"/>
      <c r="H1354" s="168"/>
      <c r="I1354" s="168"/>
    </row>
    <row r="1355" spans="2:9" x14ac:dyDescent="0.2">
      <c r="B1355" s="168"/>
      <c r="C1355" s="168"/>
      <c r="D1355" s="168"/>
      <c r="E1355" s="168"/>
      <c r="F1355" s="168"/>
      <c r="G1355" s="168"/>
      <c r="H1355" s="168"/>
      <c r="I1355" s="168"/>
    </row>
    <row r="1356" spans="2:9" x14ac:dyDescent="0.2">
      <c r="B1356" s="168"/>
      <c r="C1356" s="168"/>
      <c r="D1356" s="168"/>
      <c r="E1356" s="168"/>
      <c r="F1356" s="168"/>
      <c r="G1356" s="168"/>
      <c r="H1356" s="168"/>
      <c r="I1356" s="168"/>
    </row>
    <row r="1357" spans="2:9" x14ac:dyDescent="0.2">
      <c r="B1357" s="168"/>
      <c r="C1357" s="168"/>
      <c r="D1357" s="168"/>
      <c r="E1357" s="168"/>
      <c r="F1357" s="168"/>
      <c r="G1357" s="168"/>
      <c r="H1357" s="168"/>
      <c r="I1357" s="168"/>
    </row>
    <row r="1358" spans="2:9" x14ac:dyDescent="0.2">
      <c r="B1358" s="168"/>
      <c r="C1358" s="168"/>
      <c r="D1358" s="168"/>
      <c r="E1358" s="168"/>
      <c r="F1358" s="168"/>
      <c r="G1358" s="168"/>
      <c r="H1358" s="168"/>
      <c r="I1358" s="168"/>
    </row>
    <row r="1359" spans="2:9" x14ac:dyDescent="0.2">
      <c r="B1359" s="168"/>
      <c r="C1359" s="168"/>
      <c r="D1359" s="168"/>
      <c r="E1359" s="168"/>
      <c r="F1359" s="168"/>
      <c r="G1359" s="168"/>
      <c r="H1359" s="168"/>
      <c r="I1359" s="168"/>
    </row>
    <row r="1360" spans="2:9" x14ac:dyDescent="0.2">
      <c r="B1360" s="168"/>
      <c r="C1360" s="168"/>
      <c r="D1360" s="168"/>
      <c r="E1360" s="168"/>
      <c r="F1360" s="168"/>
      <c r="G1360" s="168"/>
      <c r="H1360" s="168"/>
      <c r="I1360" s="168"/>
    </row>
    <row r="1361" spans="2:9" x14ac:dyDescent="0.2">
      <c r="B1361" s="168"/>
      <c r="C1361" s="168"/>
      <c r="D1361" s="168"/>
      <c r="E1361" s="168"/>
      <c r="F1361" s="168"/>
      <c r="G1361" s="168"/>
      <c r="H1361" s="168"/>
      <c r="I1361" s="168"/>
    </row>
    <row r="1362" spans="2:9" x14ac:dyDescent="0.2">
      <c r="B1362" s="168"/>
      <c r="C1362" s="168"/>
      <c r="D1362" s="168"/>
      <c r="E1362" s="168"/>
      <c r="F1362" s="168"/>
      <c r="G1362" s="168"/>
      <c r="H1362" s="168"/>
      <c r="I1362" s="168"/>
    </row>
    <row r="1363" spans="2:9" x14ac:dyDescent="0.2">
      <c r="B1363" s="168"/>
      <c r="C1363" s="168"/>
      <c r="D1363" s="168"/>
      <c r="E1363" s="168"/>
      <c r="F1363" s="168"/>
      <c r="G1363" s="168"/>
      <c r="H1363" s="168"/>
      <c r="I1363" s="168"/>
    </row>
    <row r="1364" spans="2:9" x14ac:dyDescent="0.2">
      <c r="B1364" s="168"/>
      <c r="C1364" s="168"/>
      <c r="D1364" s="168"/>
      <c r="E1364" s="168"/>
      <c r="F1364" s="168"/>
      <c r="G1364" s="168"/>
      <c r="H1364" s="168"/>
      <c r="I1364" s="168"/>
    </row>
    <row r="1365" spans="2:9" x14ac:dyDescent="0.2">
      <c r="B1365" s="168"/>
      <c r="C1365" s="168"/>
      <c r="D1365" s="168"/>
      <c r="E1365" s="168"/>
      <c r="F1365" s="168"/>
      <c r="G1365" s="168"/>
      <c r="H1365" s="168"/>
      <c r="I1365" s="168"/>
    </row>
    <row r="1366" spans="2:9" x14ac:dyDescent="0.2">
      <c r="B1366" s="168"/>
      <c r="C1366" s="168"/>
      <c r="D1366" s="168"/>
      <c r="E1366" s="168"/>
      <c r="F1366" s="168"/>
      <c r="G1366" s="168"/>
      <c r="H1366" s="168"/>
      <c r="I1366" s="168"/>
    </row>
    <row r="1367" spans="2:9" x14ac:dyDescent="0.2">
      <c r="B1367" s="168"/>
      <c r="C1367" s="168"/>
      <c r="D1367" s="168"/>
      <c r="E1367" s="168"/>
      <c r="F1367" s="168"/>
      <c r="G1367" s="168"/>
      <c r="H1367" s="168"/>
      <c r="I1367" s="168"/>
    </row>
    <row r="1368" spans="2:9" x14ac:dyDescent="0.2">
      <c r="B1368" s="168"/>
      <c r="C1368" s="168"/>
      <c r="D1368" s="168"/>
      <c r="E1368" s="168"/>
      <c r="F1368" s="168"/>
      <c r="G1368" s="168"/>
      <c r="H1368" s="168"/>
      <c r="I1368" s="168"/>
    </row>
    <row r="1369" spans="2:9" x14ac:dyDescent="0.2">
      <c r="B1369" s="168"/>
      <c r="C1369" s="168"/>
      <c r="D1369" s="168"/>
      <c r="E1369" s="168"/>
      <c r="F1369" s="168"/>
      <c r="G1369" s="168"/>
      <c r="H1369" s="168"/>
      <c r="I1369" s="168"/>
    </row>
    <row r="1370" spans="2:9" x14ac:dyDescent="0.2">
      <c r="B1370" s="168"/>
      <c r="C1370" s="168"/>
      <c r="D1370" s="168"/>
      <c r="E1370" s="168"/>
      <c r="F1370" s="168"/>
      <c r="G1370" s="168"/>
      <c r="H1370" s="168"/>
      <c r="I1370" s="168"/>
    </row>
    <row r="1371" spans="2:9" x14ac:dyDescent="0.2">
      <c r="B1371" s="168"/>
      <c r="C1371" s="168"/>
      <c r="D1371" s="168"/>
      <c r="E1371" s="168"/>
      <c r="F1371" s="168"/>
      <c r="G1371" s="168"/>
      <c r="H1371" s="168"/>
      <c r="I1371" s="168"/>
    </row>
    <row r="1372" spans="2:9" x14ac:dyDescent="0.2">
      <c r="B1372" s="168"/>
      <c r="C1372" s="168"/>
      <c r="D1372" s="168"/>
      <c r="E1372" s="168"/>
      <c r="F1372" s="168"/>
      <c r="G1372" s="168"/>
      <c r="H1372" s="168"/>
      <c r="I1372" s="168"/>
    </row>
    <row r="1373" spans="2:9" x14ac:dyDescent="0.2">
      <c r="B1373" s="168"/>
      <c r="C1373" s="168"/>
      <c r="D1373" s="168"/>
      <c r="E1373" s="168"/>
      <c r="F1373" s="168"/>
      <c r="G1373" s="168"/>
      <c r="H1373" s="168"/>
      <c r="I1373" s="168"/>
    </row>
    <row r="1374" spans="2:9" x14ac:dyDescent="0.2">
      <c r="B1374" s="168"/>
      <c r="C1374" s="168"/>
      <c r="D1374" s="168"/>
      <c r="E1374" s="168"/>
      <c r="F1374" s="168"/>
      <c r="G1374" s="168"/>
      <c r="H1374" s="168"/>
      <c r="I1374" s="168"/>
    </row>
    <row r="1375" spans="2:9" x14ac:dyDescent="0.2">
      <c r="B1375" s="168"/>
      <c r="C1375" s="168"/>
      <c r="D1375" s="168"/>
      <c r="E1375" s="168"/>
      <c r="F1375" s="168"/>
      <c r="G1375" s="168"/>
      <c r="H1375" s="168"/>
      <c r="I1375" s="168"/>
    </row>
    <row r="1376" spans="2:9" x14ac:dyDescent="0.2">
      <c r="B1376" s="168"/>
      <c r="C1376" s="168"/>
      <c r="D1376" s="168"/>
      <c r="E1376" s="168"/>
      <c r="F1376" s="168"/>
      <c r="G1376" s="168"/>
      <c r="H1376" s="168"/>
      <c r="I1376" s="168"/>
    </row>
    <row r="1377" spans="2:9" x14ac:dyDescent="0.2">
      <c r="B1377" s="168"/>
      <c r="C1377" s="168"/>
      <c r="D1377" s="168"/>
      <c r="E1377" s="168"/>
      <c r="F1377" s="168"/>
      <c r="G1377" s="168"/>
      <c r="H1377" s="168"/>
      <c r="I1377" s="168"/>
    </row>
    <row r="1378" spans="2:9" x14ac:dyDescent="0.2">
      <c r="B1378" s="168"/>
      <c r="C1378" s="168"/>
      <c r="D1378" s="168"/>
      <c r="E1378" s="168"/>
      <c r="F1378" s="168"/>
      <c r="G1378" s="168"/>
      <c r="H1378" s="168"/>
      <c r="I1378" s="168"/>
    </row>
    <row r="1379" spans="2:9" x14ac:dyDescent="0.2">
      <c r="B1379" s="168"/>
      <c r="C1379" s="168"/>
      <c r="D1379" s="168"/>
      <c r="E1379" s="168"/>
      <c r="F1379" s="168"/>
      <c r="G1379" s="168"/>
      <c r="H1379" s="168"/>
      <c r="I1379" s="168"/>
    </row>
    <row r="1380" spans="2:9" x14ac:dyDescent="0.2">
      <c r="B1380" s="168"/>
      <c r="C1380" s="168"/>
      <c r="D1380" s="168"/>
      <c r="E1380" s="168"/>
      <c r="F1380" s="168"/>
      <c r="G1380" s="168"/>
      <c r="H1380" s="168"/>
      <c r="I1380" s="168"/>
    </row>
    <row r="1381" spans="2:9" x14ac:dyDescent="0.2">
      <c r="B1381" s="168"/>
      <c r="C1381" s="168"/>
      <c r="D1381" s="168"/>
      <c r="E1381" s="168"/>
      <c r="F1381" s="168"/>
      <c r="G1381" s="168"/>
      <c r="H1381" s="168"/>
      <c r="I1381" s="168"/>
    </row>
    <row r="1382" spans="2:9" x14ac:dyDescent="0.2">
      <c r="B1382" s="168"/>
      <c r="C1382" s="168"/>
      <c r="D1382" s="168"/>
      <c r="E1382" s="168"/>
      <c r="F1382" s="168"/>
      <c r="G1382" s="168"/>
      <c r="H1382" s="168"/>
      <c r="I1382" s="168"/>
    </row>
    <row r="1383" spans="2:9" x14ac:dyDescent="0.2">
      <c r="B1383" s="168"/>
      <c r="C1383" s="168"/>
      <c r="D1383" s="168"/>
      <c r="E1383" s="168"/>
      <c r="F1383" s="168"/>
      <c r="G1383" s="168"/>
      <c r="H1383" s="168"/>
      <c r="I1383" s="168"/>
    </row>
    <row r="1384" spans="2:9" x14ac:dyDescent="0.2">
      <c r="B1384" s="168"/>
      <c r="C1384" s="168"/>
      <c r="D1384" s="168"/>
      <c r="E1384" s="168"/>
      <c r="F1384" s="168"/>
      <c r="G1384" s="168"/>
      <c r="H1384" s="168"/>
      <c r="I1384" s="168"/>
    </row>
    <row r="1385" spans="2:9" x14ac:dyDescent="0.2">
      <c r="B1385" s="168"/>
      <c r="C1385" s="168"/>
      <c r="D1385" s="168"/>
      <c r="E1385" s="168"/>
      <c r="F1385" s="168"/>
      <c r="G1385" s="168"/>
      <c r="H1385" s="168"/>
      <c r="I1385" s="168"/>
    </row>
    <row r="1386" spans="2:9" x14ac:dyDescent="0.2">
      <c r="B1386" s="168"/>
      <c r="C1386" s="168"/>
      <c r="D1386" s="168"/>
      <c r="E1386" s="168"/>
      <c r="F1386" s="168"/>
      <c r="G1386" s="168"/>
      <c r="H1386" s="168"/>
      <c r="I1386" s="168"/>
    </row>
    <row r="1387" spans="2:9" x14ac:dyDescent="0.2">
      <c r="B1387" s="168"/>
      <c r="C1387" s="168"/>
      <c r="D1387" s="168"/>
      <c r="E1387" s="168"/>
      <c r="F1387" s="168"/>
      <c r="G1387" s="168"/>
      <c r="H1387" s="168"/>
      <c r="I1387" s="168"/>
    </row>
    <row r="1388" spans="2:9" x14ac:dyDescent="0.2">
      <c r="B1388" s="168"/>
      <c r="C1388" s="168"/>
      <c r="D1388" s="168"/>
      <c r="E1388" s="168"/>
      <c r="F1388" s="168"/>
      <c r="G1388" s="168"/>
      <c r="H1388" s="168"/>
      <c r="I1388" s="168"/>
    </row>
    <row r="1389" spans="2:9" x14ac:dyDescent="0.2">
      <c r="B1389" s="168"/>
      <c r="C1389" s="168"/>
      <c r="D1389" s="168"/>
      <c r="E1389" s="168"/>
      <c r="F1389" s="168"/>
      <c r="G1389" s="168"/>
      <c r="H1389" s="168"/>
      <c r="I1389" s="168"/>
    </row>
    <row r="1390" spans="2:9" x14ac:dyDescent="0.2">
      <c r="B1390" s="168"/>
      <c r="C1390" s="168"/>
      <c r="D1390" s="168"/>
      <c r="E1390" s="168"/>
      <c r="F1390" s="168"/>
      <c r="G1390" s="168"/>
      <c r="H1390" s="168"/>
      <c r="I1390" s="168"/>
    </row>
    <row r="1391" spans="2:9" x14ac:dyDescent="0.2">
      <c r="B1391" s="168"/>
      <c r="C1391" s="168"/>
      <c r="D1391" s="168"/>
      <c r="E1391" s="168"/>
      <c r="F1391" s="168"/>
      <c r="G1391" s="168"/>
      <c r="H1391" s="168"/>
      <c r="I1391" s="168"/>
    </row>
    <row r="1392" spans="2:9" x14ac:dyDescent="0.2">
      <c r="B1392" s="168"/>
      <c r="C1392" s="168"/>
      <c r="D1392" s="168"/>
      <c r="E1392" s="168"/>
      <c r="F1392" s="168"/>
      <c r="G1392" s="168"/>
      <c r="H1392" s="168"/>
      <c r="I1392" s="168"/>
    </row>
    <row r="1393" spans="2:9" x14ac:dyDescent="0.2">
      <c r="B1393" s="168"/>
      <c r="C1393" s="168"/>
      <c r="D1393" s="168"/>
      <c r="E1393" s="168"/>
      <c r="F1393" s="168"/>
      <c r="G1393" s="168"/>
      <c r="H1393" s="168"/>
      <c r="I1393" s="168"/>
    </row>
    <row r="1394" spans="2:9" x14ac:dyDescent="0.2">
      <c r="B1394" s="168"/>
      <c r="C1394" s="168"/>
      <c r="D1394" s="168"/>
      <c r="E1394" s="168"/>
      <c r="F1394" s="168"/>
      <c r="G1394" s="168"/>
      <c r="H1394" s="168"/>
      <c r="I1394" s="168"/>
    </row>
    <row r="1395" spans="2:9" x14ac:dyDescent="0.2">
      <c r="B1395" s="168"/>
      <c r="C1395" s="168"/>
      <c r="D1395" s="168"/>
      <c r="E1395" s="168"/>
      <c r="F1395" s="168"/>
      <c r="G1395" s="168"/>
      <c r="H1395" s="168"/>
      <c r="I1395" s="168"/>
    </row>
    <row r="1396" spans="2:9" x14ac:dyDescent="0.2">
      <c r="B1396" s="168"/>
      <c r="C1396" s="168"/>
      <c r="D1396" s="168"/>
      <c r="E1396" s="168"/>
      <c r="F1396" s="168"/>
      <c r="G1396" s="168"/>
      <c r="H1396" s="168"/>
      <c r="I1396" s="168"/>
    </row>
    <row r="1397" spans="2:9" x14ac:dyDescent="0.2">
      <c r="B1397" s="168"/>
      <c r="C1397" s="168"/>
      <c r="D1397" s="168"/>
      <c r="E1397" s="168"/>
      <c r="F1397" s="168"/>
      <c r="G1397" s="168"/>
      <c r="H1397" s="168"/>
      <c r="I1397" s="168"/>
    </row>
    <row r="1398" spans="2:9" x14ac:dyDescent="0.2">
      <c r="B1398" s="168"/>
      <c r="C1398" s="168"/>
      <c r="D1398" s="168"/>
      <c r="E1398" s="168"/>
      <c r="F1398" s="168"/>
      <c r="G1398" s="168"/>
      <c r="H1398" s="168"/>
      <c r="I1398" s="168"/>
    </row>
    <row r="1399" spans="2:9" x14ac:dyDescent="0.2">
      <c r="B1399" s="168"/>
      <c r="C1399" s="168"/>
      <c r="D1399" s="168"/>
      <c r="E1399" s="168"/>
      <c r="F1399" s="168"/>
      <c r="G1399" s="168"/>
      <c r="H1399" s="168"/>
      <c r="I1399" s="168"/>
    </row>
    <row r="1400" spans="2:9" x14ac:dyDescent="0.2">
      <c r="B1400" s="168"/>
      <c r="C1400" s="168"/>
      <c r="D1400" s="168"/>
      <c r="E1400" s="168"/>
      <c r="F1400" s="168"/>
      <c r="G1400" s="168"/>
      <c r="H1400" s="168"/>
      <c r="I1400" s="168"/>
    </row>
    <row r="1401" spans="2:9" x14ac:dyDescent="0.2">
      <c r="B1401" s="168"/>
      <c r="C1401" s="168"/>
      <c r="D1401" s="168"/>
      <c r="E1401" s="168"/>
      <c r="F1401" s="168"/>
      <c r="G1401" s="168"/>
      <c r="H1401" s="168"/>
      <c r="I1401" s="168"/>
    </row>
    <row r="1402" spans="2:9" x14ac:dyDescent="0.2">
      <c r="B1402" s="168"/>
      <c r="C1402" s="168"/>
      <c r="D1402" s="168"/>
      <c r="E1402" s="168"/>
      <c r="F1402" s="168"/>
      <c r="G1402" s="168"/>
      <c r="H1402" s="168"/>
      <c r="I1402" s="168"/>
    </row>
    <row r="1403" spans="2:9" x14ac:dyDescent="0.2">
      <c r="B1403" s="168"/>
      <c r="C1403" s="168"/>
      <c r="D1403" s="168"/>
      <c r="E1403" s="168"/>
      <c r="F1403" s="168"/>
      <c r="G1403" s="168"/>
      <c r="H1403" s="168"/>
      <c r="I1403" s="168"/>
    </row>
    <row r="1404" spans="2:9" x14ac:dyDescent="0.2">
      <c r="B1404" s="168"/>
      <c r="C1404" s="168"/>
      <c r="D1404" s="168"/>
      <c r="E1404" s="168"/>
      <c r="F1404" s="168"/>
      <c r="G1404" s="168"/>
      <c r="H1404" s="168"/>
      <c r="I1404" s="168"/>
    </row>
    <row r="1405" spans="2:9" x14ac:dyDescent="0.2">
      <c r="B1405" s="168"/>
      <c r="C1405" s="168"/>
      <c r="D1405" s="168"/>
      <c r="E1405" s="168"/>
      <c r="F1405" s="168"/>
      <c r="G1405" s="168"/>
      <c r="H1405" s="168"/>
      <c r="I1405" s="168"/>
    </row>
    <row r="1406" spans="2:9" x14ac:dyDescent="0.2">
      <c r="B1406" s="168"/>
      <c r="C1406" s="168"/>
      <c r="D1406" s="168"/>
      <c r="E1406" s="168"/>
      <c r="F1406" s="168"/>
      <c r="G1406" s="168"/>
      <c r="H1406" s="168"/>
      <c r="I1406" s="168"/>
    </row>
    <row r="1407" spans="2:9" x14ac:dyDescent="0.2">
      <c r="B1407" s="168"/>
      <c r="C1407" s="168"/>
      <c r="D1407" s="168"/>
      <c r="E1407" s="168"/>
      <c r="F1407" s="168"/>
      <c r="G1407" s="168"/>
      <c r="H1407" s="168"/>
      <c r="I1407" s="168"/>
    </row>
    <row r="1408" spans="2:9" x14ac:dyDescent="0.2">
      <c r="B1408" s="168"/>
      <c r="C1408" s="168"/>
      <c r="D1408" s="168"/>
      <c r="E1408" s="168"/>
      <c r="F1408" s="168"/>
      <c r="G1408" s="168"/>
      <c r="H1408" s="168"/>
      <c r="I1408" s="168"/>
    </row>
    <row r="1409" spans="2:9" x14ac:dyDescent="0.2">
      <c r="B1409" s="168"/>
      <c r="C1409" s="168"/>
      <c r="D1409" s="168"/>
      <c r="E1409" s="168"/>
      <c r="F1409" s="168"/>
      <c r="G1409" s="168"/>
      <c r="H1409" s="168"/>
      <c r="I1409" s="168"/>
    </row>
    <row r="1410" spans="2:9" x14ac:dyDescent="0.2">
      <c r="B1410" s="168"/>
      <c r="C1410" s="168"/>
      <c r="D1410" s="168"/>
      <c r="E1410" s="168"/>
      <c r="F1410" s="168"/>
      <c r="G1410" s="168"/>
      <c r="H1410" s="168"/>
      <c r="I1410" s="168"/>
    </row>
    <row r="1411" spans="2:9" x14ac:dyDescent="0.2">
      <c r="B1411" s="168"/>
      <c r="C1411" s="168"/>
      <c r="D1411" s="168"/>
      <c r="E1411" s="168"/>
      <c r="F1411" s="168"/>
      <c r="G1411" s="168"/>
      <c r="H1411" s="168"/>
      <c r="I1411" s="168"/>
    </row>
    <row r="1412" spans="2:9" x14ac:dyDescent="0.2">
      <c r="B1412" s="168"/>
      <c r="C1412" s="168"/>
      <c r="D1412" s="168"/>
      <c r="E1412" s="168"/>
      <c r="F1412" s="168"/>
      <c r="G1412" s="168"/>
      <c r="H1412" s="168"/>
      <c r="I1412" s="168"/>
    </row>
    <row r="1413" spans="2:9" x14ac:dyDescent="0.2">
      <c r="B1413" s="168"/>
      <c r="C1413" s="168"/>
      <c r="D1413" s="168"/>
      <c r="E1413" s="168"/>
      <c r="F1413" s="168"/>
      <c r="G1413" s="168"/>
      <c r="H1413" s="168"/>
      <c r="I1413" s="168"/>
    </row>
    <row r="1414" spans="2:9" x14ac:dyDescent="0.2">
      <c r="B1414" s="168"/>
      <c r="C1414" s="168"/>
      <c r="D1414" s="168"/>
      <c r="E1414" s="168"/>
      <c r="F1414" s="168"/>
      <c r="G1414" s="168"/>
      <c r="H1414" s="168"/>
      <c r="I1414" s="168"/>
    </row>
    <row r="1415" spans="2:9" x14ac:dyDescent="0.2">
      <c r="B1415" s="168"/>
      <c r="C1415" s="168"/>
      <c r="D1415" s="168"/>
      <c r="E1415" s="168"/>
      <c r="F1415" s="168"/>
      <c r="G1415" s="168"/>
      <c r="H1415" s="168"/>
      <c r="I1415" s="168"/>
    </row>
    <row r="1416" spans="2:9" x14ac:dyDescent="0.2">
      <c r="B1416" s="168"/>
      <c r="C1416" s="168"/>
      <c r="D1416" s="168"/>
      <c r="E1416" s="168"/>
      <c r="F1416" s="168"/>
      <c r="G1416" s="168"/>
      <c r="H1416" s="168"/>
      <c r="I1416" s="168"/>
    </row>
    <row r="1417" spans="2:9" x14ac:dyDescent="0.2">
      <c r="B1417" s="168"/>
      <c r="C1417" s="168"/>
      <c r="D1417" s="168"/>
      <c r="E1417" s="168"/>
      <c r="F1417" s="168"/>
      <c r="G1417" s="168"/>
      <c r="H1417" s="168"/>
      <c r="I1417" s="168"/>
    </row>
    <row r="1418" spans="2:9" x14ac:dyDescent="0.2">
      <c r="B1418" s="168"/>
      <c r="C1418" s="168"/>
      <c r="D1418" s="168"/>
      <c r="E1418" s="168"/>
      <c r="F1418" s="168"/>
      <c r="G1418" s="168"/>
      <c r="H1418" s="168"/>
      <c r="I1418" s="168"/>
    </row>
    <row r="1419" spans="2:9" x14ac:dyDescent="0.2">
      <c r="B1419" s="168"/>
      <c r="C1419" s="168"/>
      <c r="D1419" s="168"/>
      <c r="E1419" s="168"/>
      <c r="F1419" s="168"/>
      <c r="G1419" s="168"/>
      <c r="H1419" s="168"/>
      <c r="I1419" s="168"/>
    </row>
    <row r="1420" spans="2:9" x14ac:dyDescent="0.2">
      <c r="B1420" s="168"/>
      <c r="C1420" s="168"/>
      <c r="D1420" s="168"/>
      <c r="E1420" s="168"/>
      <c r="F1420" s="168"/>
      <c r="G1420" s="168"/>
      <c r="H1420" s="168"/>
      <c r="I1420" s="168"/>
    </row>
    <row r="1421" spans="2:9" x14ac:dyDescent="0.2">
      <c r="B1421" s="168"/>
      <c r="C1421" s="168"/>
      <c r="D1421" s="168"/>
      <c r="E1421" s="168"/>
      <c r="F1421" s="168"/>
      <c r="G1421" s="168"/>
      <c r="H1421" s="168"/>
      <c r="I1421" s="168"/>
    </row>
    <row r="1422" spans="2:9" x14ac:dyDescent="0.2">
      <c r="B1422" s="168"/>
      <c r="C1422" s="168"/>
      <c r="D1422" s="168"/>
      <c r="E1422" s="168"/>
      <c r="F1422" s="168"/>
      <c r="G1422" s="168"/>
      <c r="H1422" s="168"/>
      <c r="I1422" s="168"/>
    </row>
    <row r="1423" spans="2:9" x14ac:dyDescent="0.2">
      <c r="B1423" s="168"/>
      <c r="C1423" s="168"/>
      <c r="D1423" s="168"/>
      <c r="E1423" s="168"/>
      <c r="F1423" s="168"/>
      <c r="G1423" s="168"/>
      <c r="H1423" s="168"/>
      <c r="I1423" s="168"/>
    </row>
    <row r="1424" spans="2:9" x14ac:dyDescent="0.2">
      <c r="B1424" s="168"/>
      <c r="C1424" s="168"/>
      <c r="D1424" s="168"/>
      <c r="E1424" s="168"/>
      <c r="F1424" s="168"/>
      <c r="G1424" s="168"/>
      <c r="H1424" s="168"/>
      <c r="I1424" s="168"/>
    </row>
    <row r="1425" spans="2:9" x14ac:dyDescent="0.2">
      <c r="B1425" s="168"/>
      <c r="C1425" s="168"/>
      <c r="D1425" s="168"/>
      <c r="E1425" s="168"/>
      <c r="F1425" s="168"/>
      <c r="G1425" s="168"/>
      <c r="H1425" s="168"/>
      <c r="I1425" s="168"/>
    </row>
    <row r="1426" spans="2:9" x14ac:dyDescent="0.2">
      <c r="B1426" s="168"/>
      <c r="C1426" s="168"/>
      <c r="D1426" s="168"/>
      <c r="E1426" s="168"/>
      <c r="F1426" s="168"/>
      <c r="G1426" s="168"/>
      <c r="H1426" s="168"/>
      <c r="I1426" s="168"/>
    </row>
    <row r="1427" spans="2:9" x14ac:dyDescent="0.2">
      <c r="B1427" s="168"/>
      <c r="C1427" s="168"/>
      <c r="D1427" s="168"/>
      <c r="E1427" s="168"/>
      <c r="F1427" s="168"/>
      <c r="G1427" s="168"/>
      <c r="H1427" s="168"/>
      <c r="I1427" s="168"/>
    </row>
    <row r="1428" spans="2:9" x14ac:dyDescent="0.2">
      <c r="B1428" s="168"/>
      <c r="C1428" s="168"/>
      <c r="D1428" s="168"/>
      <c r="E1428" s="168"/>
      <c r="F1428" s="168"/>
      <c r="G1428" s="168"/>
      <c r="H1428" s="168"/>
      <c r="I1428" s="168"/>
    </row>
    <row r="1429" spans="2:9" x14ac:dyDescent="0.2">
      <c r="B1429" s="168"/>
      <c r="C1429" s="168"/>
      <c r="D1429" s="168"/>
      <c r="E1429" s="168"/>
      <c r="F1429" s="168"/>
      <c r="G1429" s="168"/>
      <c r="H1429" s="168"/>
      <c r="I1429" s="168"/>
    </row>
    <row r="1430" spans="2:9" x14ac:dyDescent="0.2">
      <c r="B1430" s="168"/>
      <c r="C1430" s="168"/>
      <c r="D1430" s="168"/>
      <c r="E1430" s="168"/>
      <c r="F1430" s="168"/>
      <c r="G1430" s="168"/>
      <c r="H1430" s="168"/>
      <c r="I1430" s="168"/>
    </row>
    <row r="1431" spans="2:9" x14ac:dyDescent="0.2">
      <c r="B1431" s="168"/>
      <c r="C1431" s="168"/>
      <c r="D1431" s="168"/>
      <c r="E1431" s="168"/>
      <c r="F1431" s="168"/>
      <c r="G1431" s="168"/>
      <c r="H1431" s="168"/>
      <c r="I1431" s="168"/>
    </row>
    <row r="1432" spans="2:9" x14ac:dyDescent="0.2">
      <c r="B1432" s="168"/>
      <c r="C1432" s="168"/>
      <c r="D1432" s="168"/>
      <c r="E1432" s="168"/>
      <c r="F1432" s="168"/>
      <c r="G1432" s="168"/>
      <c r="H1432" s="168"/>
      <c r="I1432" s="168"/>
    </row>
    <row r="1433" spans="2:9" x14ac:dyDescent="0.2">
      <c r="B1433" s="168"/>
      <c r="C1433" s="168"/>
      <c r="D1433" s="168"/>
      <c r="E1433" s="168"/>
      <c r="F1433" s="168"/>
      <c r="G1433" s="168"/>
      <c r="H1433" s="168"/>
      <c r="I1433" s="168"/>
    </row>
    <row r="1434" spans="2:9" x14ac:dyDescent="0.2">
      <c r="B1434" s="168"/>
      <c r="C1434" s="168"/>
      <c r="D1434" s="168"/>
      <c r="E1434" s="168"/>
      <c r="F1434" s="168"/>
      <c r="G1434" s="168"/>
      <c r="H1434" s="168"/>
      <c r="I1434" s="168"/>
    </row>
    <row r="1435" spans="2:9" x14ac:dyDescent="0.2">
      <c r="B1435" s="168"/>
      <c r="C1435" s="168"/>
      <c r="D1435" s="168"/>
      <c r="E1435" s="168"/>
      <c r="F1435" s="168"/>
      <c r="G1435" s="168"/>
      <c r="H1435" s="168"/>
      <c r="I1435" s="168"/>
    </row>
    <row r="1436" spans="2:9" x14ac:dyDescent="0.2">
      <c r="B1436" s="168"/>
      <c r="C1436" s="168"/>
      <c r="D1436" s="168"/>
      <c r="E1436" s="168"/>
      <c r="F1436" s="168"/>
      <c r="G1436" s="168"/>
      <c r="H1436" s="168"/>
      <c r="I1436" s="168"/>
    </row>
    <row r="1437" spans="2:9" x14ac:dyDescent="0.2">
      <c r="B1437" s="168"/>
      <c r="C1437" s="168"/>
      <c r="D1437" s="168"/>
      <c r="E1437" s="168"/>
      <c r="F1437" s="168"/>
      <c r="G1437" s="168"/>
      <c r="H1437" s="168"/>
      <c r="I1437" s="168"/>
    </row>
    <row r="1438" spans="2:9" x14ac:dyDescent="0.2">
      <c r="B1438" s="168"/>
      <c r="C1438" s="168"/>
      <c r="D1438" s="168"/>
      <c r="E1438" s="168"/>
      <c r="F1438" s="168"/>
      <c r="G1438" s="168"/>
      <c r="H1438" s="168"/>
      <c r="I1438" s="168"/>
    </row>
    <row r="1439" spans="2:9" x14ac:dyDescent="0.2">
      <c r="B1439" s="168"/>
      <c r="C1439" s="168"/>
      <c r="D1439" s="168"/>
      <c r="E1439" s="168"/>
      <c r="F1439" s="168"/>
      <c r="G1439" s="168"/>
      <c r="H1439" s="168"/>
      <c r="I1439" s="168"/>
    </row>
    <row r="1440" spans="2:9" x14ac:dyDescent="0.2">
      <c r="B1440" s="168"/>
      <c r="C1440" s="168"/>
      <c r="D1440" s="168"/>
      <c r="E1440" s="168"/>
      <c r="F1440" s="168"/>
      <c r="G1440" s="168"/>
      <c r="H1440" s="168"/>
      <c r="I1440" s="168"/>
    </row>
    <row r="1441" spans="2:9" x14ac:dyDescent="0.2">
      <c r="B1441" s="168"/>
      <c r="C1441" s="168"/>
      <c r="D1441" s="168"/>
      <c r="E1441" s="168"/>
      <c r="F1441" s="168"/>
      <c r="G1441" s="168"/>
      <c r="H1441" s="168"/>
      <c r="I1441" s="168"/>
    </row>
    <row r="1442" spans="2:9" x14ac:dyDescent="0.2">
      <c r="B1442" s="168"/>
      <c r="C1442" s="168"/>
      <c r="D1442" s="168"/>
      <c r="E1442" s="168"/>
      <c r="F1442" s="168"/>
      <c r="G1442" s="168"/>
      <c r="H1442" s="168"/>
      <c r="I1442" s="168"/>
    </row>
    <row r="1443" spans="2:9" x14ac:dyDescent="0.2">
      <c r="B1443" s="168"/>
      <c r="C1443" s="168"/>
      <c r="D1443" s="168"/>
      <c r="E1443" s="168"/>
      <c r="F1443" s="168"/>
      <c r="G1443" s="168"/>
      <c r="H1443" s="168"/>
      <c r="I1443" s="168"/>
    </row>
    <row r="1444" spans="2:9" x14ac:dyDescent="0.2">
      <c r="B1444" s="168"/>
      <c r="C1444" s="168"/>
      <c r="D1444" s="168"/>
      <c r="E1444" s="168"/>
      <c r="F1444" s="168"/>
      <c r="G1444" s="168"/>
      <c r="H1444" s="168"/>
      <c r="I1444" s="168"/>
    </row>
    <row r="1445" spans="2:9" x14ac:dyDescent="0.2">
      <c r="B1445" s="168"/>
      <c r="C1445" s="168"/>
      <c r="D1445" s="168"/>
      <c r="E1445" s="168"/>
      <c r="F1445" s="168"/>
      <c r="G1445" s="168"/>
      <c r="H1445" s="168"/>
      <c r="I1445" s="168"/>
    </row>
    <row r="1446" spans="2:9" x14ac:dyDescent="0.2">
      <c r="B1446" s="168"/>
      <c r="C1446" s="168"/>
      <c r="D1446" s="168"/>
      <c r="E1446" s="168"/>
      <c r="F1446" s="168"/>
      <c r="G1446" s="168"/>
      <c r="H1446" s="168"/>
      <c r="I1446" s="168"/>
    </row>
    <row r="1447" spans="2:9" x14ac:dyDescent="0.2">
      <c r="B1447" s="168"/>
      <c r="C1447" s="168"/>
      <c r="D1447" s="168"/>
      <c r="E1447" s="168"/>
      <c r="F1447" s="168"/>
      <c r="G1447" s="168"/>
      <c r="H1447" s="168"/>
      <c r="I1447" s="168"/>
    </row>
    <row r="1448" spans="2:9" x14ac:dyDescent="0.2">
      <c r="B1448" s="168"/>
      <c r="C1448" s="168"/>
      <c r="D1448" s="168"/>
      <c r="E1448" s="168"/>
      <c r="F1448" s="168"/>
      <c r="G1448" s="168"/>
      <c r="H1448" s="168"/>
      <c r="I1448" s="168"/>
    </row>
    <row r="1449" spans="2:9" x14ac:dyDescent="0.2">
      <c r="B1449" s="168"/>
      <c r="C1449" s="168"/>
      <c r="D1449" s="168"/>
      <c r="E1449" s="168"/>
      <c r="F1449" s="168"/>
      <c r="G1449" s="168"/>
      <c r="H1449" s="168"/>
      <c r="I1449" s="168"/>
    </row>
    <row r="1450" spans="2:9" x14ac:dyDescent="0.2">
      <c r="B1450" s="168"/>
      <c r="C1450" s="168"/>
      <c r="D1450" s="168"/>
      <c r="E1450" s="168"/>
      <c r="F1450" s="168"/>
      <c r="G1450" s="168"/>
      <c r="H1450" s="168"/>
      <c r="I1450" s="168"/>
    </row>
    <row r="1451" spans="2:9" x14ac:dyDescent="0.2">
      <c r="B1451" s="168"/>
      <c r="C1451" s="168"/>
      <c r="D1451" s="168"/>
      <c r="E1451" s="168"/>
      <c r="F1451" s="168"/>
      <c r="G1451" s="168"/>
      <c r="H1451" s="168"/>
      <c r="I1451" s="168"/>
    </row>
    <row r="1452" spans="2:9" x14ac:dyDescent="0.2">
      <c r="B1452" s="168"/>
      <c r="C1452" s="168"/>
      <c r="D1452" s="168"/>
      <c r="E1452" s="168"/>
      <c r="F1452" s="168"/>
      <c r="G1452" s="168"/>
      <c r="H1452" s="168"/>
      <c r="I1452" s="168"/>
    </row>
    <row r="1453" spans="2:9" x14ac:dyDescent="0.2">
      <c r="B1453" s="168"/>
      <c r="C1453" s="168"/>
      <c r="D1453" s="168"/>
      <c r="E1453" s="168"/>
      <c r="F1453" s="168"/>
      <c r="G1453" s="168"/>
      <c r="H1453" s="168"/>
      <c r="I1453" s="168"/>
    </row>
    <row r="1454" spans="2:9" x14ac:dyDescent="0.2">
      <c r="B1454" s="168"/>
      <c r="C1454" s="168"/>
      <c r="D1454" s="168"/>
      <c r="E1454" s="168"/>
      <c r="F1454" s="168"/>
      <c r="G1454" s="168"/>
      <c r="H1454" s="168"/>
      <c r="I1454" s="168"/>
    </row>
    <row r="1455" spans="2:9" x14ac:dyDescent="0.2">
      <c r="B1455" s="168"/>
      <c r="C1455" s="168"/>
      <c r="D1455" s="168"/>
      <c r="E1455" s="168"/>
      <c r="F1455" s="168"/>
      <c r="G1455" s="168"/>
      <c r="H1455" s="168"/>
      <c r="I1455" s="168"/>
    </row>
    <row r="1456" spans="2:9" x14ac:dyDescent="0.2">
      <c r="B1456" s="168"/>
      <c r="C1456" s="168"/>
      <c r="D1456" s="168"/>
      <c r="E1456" s="168"/>
      <c r="F1456" s="168"/>
      <c r="G1456" s="168"/>
      <c r="H1456" s="168"/>
      <c r="I1456" s="168"/>
    </row>
    <row r="1457" spans="2:9" x14ac:dyDescent="0.2">
      <c r="B1457" s="168"/>
      <c r="C1457" s="168"/>
      <c r="D1457" s="168"/>
      <c r="E1457" s="168"/>
      <c r="F1457" s="168"/>
      <c r="G1457" s="168"/>
      <c r="H1457" s="168"/>
      <c r="I1457" s="168"/>
    </row>
    <row r="1458" spans="2:9" x14ac:dyDescent="0.2">
      <c r="B1458" s="168"/>
      <c r="C1458" s="168"/>
      <c r="D1458" s="168"/>
      <c r="E1458" s="168"/>
      <c r="F1458" s="168"/>
      <c r="G1458" s="168"/>
      <c r="H1458" s="168"/>
      <c r="I1458" s="168"/>
    </row>
    <row r="1459" spans="2:9" x14ac:dyDescent="0.2">
      <c r="B1459" s="168"/>
      <c r="C1459" s="168"/>
      <c r="D1459" s="168"/>
      <c r="E1459" s="168"/>
      <c r="F1459" s="168"/>
      <c r="G1459" s="168"/>
      <c r="H1459" s="168"/>
      <c r="I1459" s="168"/>
    </row>
    <row r="1460" spans="2:9" x14ac:dyDescent="0.2">
      <c r="B1460" s="168"/>
      <c r="C1460" s="168"/>
      <c r="D1460" s="168"/>
      <c r="E1460" s="168"/>
      <c r="F1460" s="168"/>
      <c r="G1460" s="168"/>
      <c r="H1460" s="168"/>
      <c r="I1460" s="168"/>
    </row>
    <row r="1461" spans="2:9" x14ac:dyDescent="0.2">
      <c r="B1461" s="168"/>
      <c r="C1461" s="168"/>
      <c r="D1461" s="168"/>
      <c r="E1461" s="168"/>
      <c r="F1461" s="168"/>
      <c r="G1461" s="168"/>
      <c r="H1461" s="168"/>
      <c r="I1461" s="168"/>
    </row>
    <row r="1462" spans="2:9" x14ac:dyDescent="0.2">
      <c r="B1462" s="168"/>
      <c r="C1462" s="168"/>
      <c r="D1462" s="168"/>
      <c r="E1462" s="168"/>
      <c r="F1462" s="168"/>
      <c r="G1462" s="168"/>
      <c r="H1462" s="168"/>
      <c r="I1462" s="168"/>
    </row>
    <row r="1463" spans="2:9" x14ac:dyDescent="0.2">
      <c r="B1463" s="168"/>
      <c r="C1463" s="168"/>
      <c r="D1463" s="168"/>
      <c r="E1463" s="168"/>
      <c r="F1463" s="168"/>
      <c r="G1463" s="168"/>
      <c r="H1463" s="168"/>
      <c r="I1463" s="168"/>
    </row>
    <row r="1464" spans="2:9" x14ac:dyDescent="0.2">
      <c r="B1464" s="168"/>
      <c r="C1464" s="168"/>
      <c r="D1464" s="168"/>
      <c r="E1464" s="168"/>
      <c r="F1464" s="168"/>
      <c r="G1464" s="168"/>
      <c r="H1464" s="168"/>
      <c r="I1464" s="168"/>
    </row>
    <row r="1465" spans="2:9" x14ac:dyDescent="0.2">
      <c r="B1465" s="168"/>
      <c r="C1465" s="168"/>
      <c r="D1465" s="168"/>
      <c r="E1465" s="168"/>
      <c r="F1465" s="168"/>
      <c r="G1465" s="168"/>
      <c r="H1465" s="168"/>
      <c r="I1465" s="168"/>
    </row>
    <row r="1466" spans="2:9" x14ac:dyDescent="0.2">
      <c r="B1466" s="168"/>
      <c r="C1466" s="168"/>
      <c r="D1466" s="168"/>
      <c r="E1466" s="168"/>
      <c r="F1466" s="168"/>
      <c r="G1466" s="168"/>
      <c r="H1466" s="168"/>
      <c r="I1466" s="168"/>
    </row>
    <row r="1467" spans="2:9" x14ac:dyDescent="0.2">
      <c r="B1467" s="168"/>
      <c r="C1467" s="168"/>
      <c r="D1467" s="168"/>
      <c r="E1467" s="168"/>
      <c r="F1467" s="168"/>
      <c r="G1467" s="168"/>
      <c r="H1467" s="168"/>
      <c r="I1467" s="168"/>
    </row>
    <row r="1468" spans="2:9" x14ac:dyDescent="0.2">
      <c r="B1468" s="168"/>
      <c r="C1468" s="168"/>
      <c r="D1468" s="168"/>
      <c r="E1468" s="168"/>
      <c r="F1468" s="168"/>
      <c r="G1468" s="168"/>
      <c r="H1468" s="168"/>
      <c r="I1468" s="168"/>
    </row>
    <row r="1469" spans="2:9" x14ac:dyDescent="0.2">
      <c r="B1469" s="168"/>
      <c r="C1469" s="168"/>
      <c r="D1469" s="168"/>
      <c r="E1469" s="168"/>
      <c r="F1469" s="168"/>
      <c r="G1469" s="168"/>
      <c r="H1469" s="168"/>
      <c r="I1469" s="168"/>
    </row>
    <row r="1470" spans="2:9" x14ac:dyDescent="0.2">
      <c r="B1470" s="168"/>
      <c r="C1470" s="168"/>
      <c r="D1470" s="168"/>
      <c r="E1470" s="168"/>
      <c r="F1470" s="168"/>
      <c r="G1470" s="168"/>
      <c r="H1470" s="168"/>
      <c r="I1470" s="168"/>
    </row>
    <row r="1471" spans="2:9" x14ac:dyDescent="0.2">
      <c r="B1471" s="168"/>
      <c r="C1471" s="168"/>
      <c r="D1471" s="168"/>
      <c r="E1471" s="168"/>
      <c r="F1471" s="168"/>
      <c r="G1471" s="168"/>
      <c r="H1471" s="168"/>
      <c r="I1471" s="168"/>
    </row>
    <row r="1472" spans="2:9" x14ac:dyDescent="0.2">
      <c r="B1472" s="168"/>
      <c r="C1472" s="168"/>
      <c r="D1472" s="168"/>
      <c r="E1472" s="168"/>
      <c r="F1472" s="168"/>
      <c r="G1472" s="168"/>
      <c r="H1472" s="168"/>
      <c r="I1472" s="168"/>
    </row>
    <row r="1473" spans="2:9" x14ac:dyDescent="0.2">
      <c r="B1473" s="168"/>
      <c r="C1473" s="168"/>
      <c r="D1473" s="168"/>
      <c r="E1473" s="168"/>
      <c r="F1473" s="168"/>
      <c r="G1473" s="168"/>
      <c r="H1473" s="168"/>
      <c r="I1473" s="168"/>
    </row>
    <row r="1474" spans="2:9" x14ac:dyDescent="0.2">
      <c r="B1474" s="168"/>
      <c r="C1474" s="168"/>
      <c r="D1474" s="168"/>
      <c r="E1474" s="168"/>
      <c r="F1474" s="168"/>
      <c r="G1474" s="168"/>
      <c r="H1474" s="168"/>
      <c r="I1474" s="168"/>
    </row>
    <row r="1475" spans="2:9" x14ac:dyDescent="0.2">
      <c r="B1475" s="168"/>
      <c r="C1475" s="168"/>
      <c r="D1475" s="168"/>
      <c r="E1475" s="168"/>
      <c r="F1475" s="168"/>
      <c r="G1475" s="168"/>
      <c r="H1475" s="168"/>
      <c r="I1475" s="168"/>
    </row>
    <row r="1476" spans="2:9" x14ac:dyDescent="0.2">
      <c r="B1476" s="168"/>
      <c r="C1476" s="168"/>
      <c r="D1476" s="168"/>
      <c r="E1476" s="168"/>
      <c r="F1476" s="168"/>
      <c r="G1476" s="168"/>
      <c r="H1476" s="168"/>
      <c r="I1476" s="168"/>
    </row>
    <row r="1477" spans="2:9" x14ac:dyDescent="0.2">
      <c r="B1477" s="168"/>
      <c r="C1477" s="168"/>
      <c r="D1477" s="168"/>
      <c r="E1477" s="168"/>
      <c r="F1477" s="168"/>
      <c r="G1477" s="168"/>
      <c r="H1477" s="168"/>
      <c r="I1477" s="168"/>
    </row>
    <row r="1478" spans="2:9" x14ac:dyDescent="0.2">
      <c r="B1478" s="168"/>
      <c r="C1478" s="168"/>
      <c r="D1478" s="168"/>
      <c r="E1478" s="168"/>
      <c r="F1478" s="168"/>
      <c r="G1478" s="168"/>
      <c r="H1478" s="168"/>
      <c r="I1478" s="168"/>
    </row>
    <row r="1479" spans="2:9" x14ac:dyDescent="0.2">
      <c r="B1479" s="168"/>
      <c r="C1479" s="168"/>
      <c r="D1479" s="168"/>
      <c r="E1479" s="168"/>
      <c r="F1479" s="168"/>
      <c r="G1479" s="168"/>
      <c r="H1479" s="168"/>
      <c r="I1479" s="168"/>
    </row>
    <row r="1480" spans="2:9" x14ac:dyDescent="0.2">
      <c r="B1480" s="168"/>
      <c r="C1480" s="168"/>
      <c r="D1480" s="168"/>
      <c r="E1480" s="168"/>
      <c r="F1480" s="168"/>
      <c r="G1480" s="168"/>
      <c r="H1480" s="168"/>
      <c r="I1480" s="168"/>
    </row>
    <row r="1481" spans="2:9" x14ac:dyDescent="0.2">
      <c r="B1481" s="168"/>
      <c r="C1481" s="168"/>
      <c r="D1481" s="168"/>
      <c r="E1481" s="168"/>
      <c r="F1481" s="168"/>
      <c r="G1481" s="168"/>
      <c r="H1481" s="168"/>
      <c r="I1481" s="168"/>
    </row>
    <row r="1482" spans="2:9" x14ac:dyDescent="0.2">
      <c r="B1482" s="168"/>
      <c r="C1482" s="168"/>
      <c r="D1482" s="168"/>
      <c r="E1482" s="168"/>
      <c r="F1482" s="168"/>
      <c r="G1482" s="168"/>
      <c r="H1482" s="168"/>
      <c r="I1482" s="168"/>
    </row>
    <row r="1483" spans="2:9" x14ac:dyDescent="0.2">
      <c r="B1483" s="168"/>
      <c r="C1483" s="168"/>
      <c r="D1483" s="168"/>
      <c r="E1483" s="168"/>
      <c r="F1483" s="168"/>
      <c r="G1483" s="168"/>
      <c r="H1483" s="168"/>
      <c r="I1483" s="168"/>
    </row>
    <row r="1484" spans="2:9" x14ac:dyDescent="0.2">
      <c r="B1484" s="168"/>
      <c r="C1484" s="168"/>
      <c r="D1484" s="168"/>
      <c r="E1484" s="168"/>
      <c r="F1484" s="168"/>
      <c r="G1484" s="168"/>
      <c r="H1484" s="168"/>
      <c r="I1484" s="168"/>
    </row>
    <row r="1485" spans="2:9" x14ac:dyDescent="0.2">
      <c r="B1485" s="168"/>
      <c r="C1485" s="168"/>
      <c r="D1485" s="168"/>
      <c r="E1485" s="168"/>
      <c r="F1485" s="168"/>
      <c r="G1485" s="168"/>
      <c r="H1485" s="168"/>
      <c r="I1485" s="168"/>
    </row>
    <row r="1486" spans="2:9" x14ac:dyDescent="0.2">
      <c r="B1486" s="168"/>
      <c r="C1486" s="168"/>
      <c r="D1486" s="168"/>
      <c r="E1486" s="168"/>
      <c r="F1486" s="168"/>
      <c r="G1486" s="168"/>
      <c r="H1486" s="168"/>
      <c r="I1486" s="168"/>
    </row>
    <row r="1487" spans="2:9" x14ac:dyDescent="0.2">
      <c r="B1487" s="168"/>
      <c r="C1487" s="168"/>
      <c r="D1487" s="168"/>
      <c r="E1487" s="168"/>
      <c r="F1487" s="168"/>
      <c r="G1487" s="168"/>
      <c r="H1487" s="168"/>
      <c r="I1487" s="168"/>
    </row>
    <row r="1488" spans="2:9" x14ac:dyDescent="0.2">
      <c r="B1488" s="168"/>
      <c r="C1488" s="168"/>
      <c r="D1488" s="168"/>
      <c r="E1488" s="168"/>
      <c r="F1488" s="168"/>
      <c r="G1488" s="168"/>
      <c r="H1488" s="168"/>
      <c r="I1488" s="168"/>
    </row>
    <row r="1489" spans="2:9" x14ac:dyDescent="0.2">
      <c r="B1489" s="168"/>
      <c r="C1489" s="168"/>
      <c r="D1489" s="168"/>
      <c r="E1489" s="168"/>
      <c r="F1489" s="168"/>
      <c r="G1489" s="168"/>
      <c r="H1489" s="168"/>
      <c r="I1489" s="168"/>
    </row>
    <row r="1490" spans="2:9" x14ac:dyDescent="0.2">
      <c r="B1490" s="168"/>
      <c r="C1490" s="168"/>
      <c r="D1490" s="168"/>
      <c r="E1490" s="168"/>
      <c r="F1490" s="168"/>
      <c r="G1490" s="168"/>
      <c r="H1490" s="168"/>
      <c r="I1490" s="168"/>
    </row>
    <row r="1491" spans="2:9" x14ac:dyDescent="0.2">
      <c r="B1491" s="168"/>
      <c r="C1491" s="168"/>
      <c r="D1491" s="168"/>
      <c r="E1491" s="168"/>
      <c r="F1491" s="168"/>
      <c r="G1491" s="168"/>
      <c r="H1491" s="168"/>
      <c r="I1491" s="168"/>
    </row>
    <row r="1492" spans="2:9" x14ac:dyDescent="0.2">
      <c r="B1492" s="168"/>
      <c r="C1492" s="168"/>
      <c r="D1492" s="168"/>
      <c r="E1492" s="168"/>
      <c r="F1492" s="168"/>
      <c r="G1492" s="168"/>
      <c r="H1492" s="168"/>
      <c r="I1492" s="168"/>
    </row>
    <row r="1493" spans="2:9" x14ac:dyDescent="0.2">
      <c r="B1493" s="168"/>
      <c r="C1493" s="168"/>
      <c r="D1493" s="168"/>
      <c r="E1493" s="168"/>
      <c r="F1493" s="168"/>
      <c r="G1493" s="168"/>
      <c r="H1493" s="168"/>
      <c r="I1493" s="168"/>
    </row>
    <row r="1494" spans="2:9" x14ac:dyDescent="0.2">
      <c r="B1494" s="168"/>
      <c r="C1494" s="168"/>
      <c r="D1494" s="168"/>
      <c r="E1494" s="168"/>
      <c r="F1494" s="168"/>
      <c r="G1494" s="168"/>
      <c r="H1494" s="168"/>
      <c r="I1494" s="168"/>
    </row>
    <row r="1495" spans="2:9" x14ac:dyDescent="0.2">
      <c r="B1495" s="168"/>
      <c r="C1495" s="168"/>
      <c r="D1495" s="168"/>
      <c r="E1495" s="168"/>
      <c r="F1495" s="168"/>
      <c r="G1495" s="168"/>
      <c r="H1495" s="168"/>
      <c r="I1495" s="168"/>
    </row>
    <row r="1496" spans="2:9" x14ac:dyDescent="0.2">
      <c r="B1496" s="168"/>
      <c r="C1496" s="168"/>
      <c r="D1496" s="168"/>
      <c r="E1496" s="168"/>
      <c r="F1496" s="168"/>
      <c r="G1496" s="168"/>
      <c r="H1496" s="168"/>
      <c r="I1496" s="168"/>
    </row>
    <row r="1497" spans="2:9" x14ac:dyDescent="0.2">
      <c r="B1497" s="168"/>
      <c r="C1497" s="168"/>
      <c r="D1497" s="168"/>
      <c r="E1497" s="168"/>
      <c r="F1497" s="168"/>
      <c r="G1497" s="168"/>
      <c r="H1497" s="168"/>
      <c r="I1497" s="168"/>
    </row>
    <row r="1498" spans="2:9" x14ac:dyDescent="0.2">
      <c r="B1498" s="168"/>
      <c r="C1498" s="168"/>
      <c r="D1498" s="168"/>
      <c r="E1498" s="168"/>
      <c r="F1498" s="168"/>
      <c r="G1498" s="168"/>
      <c r="H1498" s="168"/>
      <c r="I1498" s="168"/>
    </row>
    <row r="1499" spans="2:9" x14ac:dyDescent="0.2">
      <c r="B1499" s="168"/>
      <c r="C1499" s="168"/>
      <c r="D1499" s="168"/>
      <c r="E1499" s="168"/>
      <c r="F1499" s="168"/>
      <c r="G1499" s="168"/>
      <c r="H1499" s="168"/>
      <c r="I1499" s="168"/>
    </row>
    <row r="1500" spans="2:9" x14ac:dyDescent="0.2">
      <c r="B1500" s="168"/>
      <c r="C1500" s="168"/>
      <c r="D1500" s="168"/>
      <c r="E1500" s="168"/>
      <c r="F1500" s="168"/>
      <c r="G1500" s="168"/>
      <c r="H1500" s="168"/>
      <c r="I1500" s="168"/>
    </row>
    <row r="1501" spans="2:9" x14ac:dyDescent="0.2">
      <c r="B1501" s="168"/>
      <c r="C1501" s="168"/>
      <c r="D1501" s="168"/>
      <c r="E1501" s="168"/>
      <c r="F1501" s="168"/>
      <c r="G1501" s="168"/>
      <c r="H1501" s="168"/>
      <c r="I1501" s="168"/>
    </row>
    <row r="1502" spans="2:9" x14ac:dyDescent="0.2">
      <c r="B1502" s="168"/>
      <c r="C1502" s="168"/>
      <c r="D1502" s="168"/>
      <c r="E1502" s="168"/>
      <c r="F1502" s="168"/>
      <c r="G1502" s="168"/>
      <c r="H1502" s="168"/>
      <c r="I1502" s="168"/>
    </row>
    <row r="1503" spans="2:9" x14ac:dyDescent="0.2">
      <c r="B1503" s="168"/>
      <c r="C1503" s="168"/>
      <c r="D1503" s="168"/>
      <c r="E1503" s="168"/>
      <c r="F1503" s="168"/>
      <c r="G1503" s="168"/>
      <c r="H1503" s="168"/>
      <c r="I1503" s="168"/>
    </row>
    <row r="1504" spans="2:9" x14ac:dyDescent="0.2">
      <c r="B1504" s="168"/>
      <c r="C1504" s="168"/>
      <c r="D1504" s="168"/>
      <c r="E1504" s="168"/>
      <c r="F1504" s="168"/>
      <c r="G1504" s="168"/>
      <c r="H1504" s="168"/>
      <c r="I1504" s="168"/>
    </row>
    <row r="1505" spans="2:9" x14ac:dyDescent="0.2">
      <c r="B1505" s="168"/>
      <c r="C1505" s="168"/>
      <c r="D1505" s="168"/>
      <c r="E1505" s="168"/>
      <c r="F1505" s="168"/>
      <c r="G1505" s="168"/>
      <c r="H1505" s="168"/>
      <c r="I1505" s="168"/>
    </row>
    <row r="1506" spans="2:9" x14ac:dyDescent="0.2">
      <c r="B1506" s="168"/>
      <c r="C1506" s="168"/>
      <c r="D1506" s="168"/>
      <c r="E1506" s="168"/>
      <c r="F1506" s="168"/>
      <c r="G1506" s="168"/>
      <c r="H1506" s="168"/>
      <c r="I1506" s="168"/>
    </row>
    <row r="1507" spans="2:9" x14ac:dyDescent="0.2">
      <c r="B1507" s="168"/>
      <c r="C1507" s="168"/>
      <c r="D1507" s="168"/>
      <c r="E1507" s="168"/>
      <c r="F1507" s="168"/>
      <c r="G1507" s="168"/>
      <c r="H1507" s="168"/>
      <c r="I1507" s="168"/>
    </row>
    <row r="1508" spans="2:9" x14ac:dyDescent="0.2">
      <c r="B1508" s="168"/>
      <c r="C1508" s="168"/>
      <c r="D1508" s="168"/>
      <c r="E1508" s="168"/>
      <c r="F1508" s="168"/>
      <c r="G1508" s="168"/>
      <c r="H1508" s="168"/>
      <c r="I1508" s="168"/>
    </row>
    <row r="1509" spans="2:9" x14ac:dyDescent="0.2">
      <c r="B1509" s="168"/>
      <c r="C1509" s="168"/>
      <c r="D1509" s="168"/>
      <c r="E1509" s="168"/>
      <c r="F1509" s="168"/>
      <c r="G1509" s="168"/>
      <c r="H1509" s="168"/>
      <c r="I1509" s="168"/>
    </row>
    <row r="1510" spans="2:9" x14ac:dyDescent="0.2">
      <c r="B1510" s="168"/>
      <c r="C1510" s="168"/>
      <c r="D1510" s="168"/>
      <c r="E1510" s="168"/>
      <c r="F1510" s="168"/>
      <c r="G1510" s="168"/>
      <c r="H1510" s="168"/>
      <c r="I1510" s="168"/>
    </row>
    <row r="1511" spans="2:9" x14ac:dyDescent="0.2">
      <c r="B1511" s="168"/>
      <c r="C1511" s="168"/>
      <c r="D1511" s="168"/>
      <c r="E1511" s="168"/>
      <c r="F1511" s="168"/>
      <c r="G1511" s="168"/>
      <c r="H1511" s="168"/>
      <c r="I1511" s="168"/>
    </row>
    <row r="1512" spans="2:9" x14ac:dyDescent="0.2">
      <c r="B1512" s="168"/>
      <c r="C1512" s="168"/>
      <c r="D1512" s="168"/>
      <c r="E1512" s="168"/>
      <c r="F1512" s="168"/>
      <c r="G1512" s="168"/>
      <c r="H1512" s="168"/>
      <c r="I1512" s="168"/>
    </row>
    <row r="1513" spans="2:9" x14ac:dyDescent="0.2">
      <c r="B1513" s="168"/>
      <c r="C1513" s="168"/>
      <c r="D1513" s="168"/>
      <c r="E1513" s="168"/>
      <c r="F1513" s="168"/>
      <c r="G1513" s="168"/>
      <c r="H1513" s="168"/>
      <c r="I1513" s="168"/>
    </row>
    <row r="1514" spans="2:9" x14ac:dyDescent="0.2">
      <c r="B1514" s="168"/>
      <c r="C1514" s="168"/>
      <c r="D1514" s="168"/>
      <c r="E1514" s="168"/>
      <c r="F1514" s="168"/>
      <c r="G1514" s="168"/>
      <c r="H1514" s="168"/>
      <c r="I1514" s="168"/>
    </row>
    <row r="1515" spans="2:9" x14ac:dyDescent="0.2">
      <c r="B1515" s="168"/>
      <c r="C1515" s="168"/>
      <c r="D1515" s="168"/>
      <c r="E1515" s="168"/>
      <c r="F1515" s="168"/>
      <c r="G1515" s="168"/>
      <c r="H1515" s="168"/>
      <c r="I1515" s="168"/>
    </row>
    <row r="1516" spans="2:9" x14ac:dyDescent="0.2">
      <c r="B1516" s="168"/>
      <c r="C1516" s="168"/>
      <c r="D1516" s="168"/>
      <c r="E1516" s="168"/>
      <c r="F1516" s="168"/>
      <c r="G1516" s="168"/>
      <c r="H1516" s="168"/>
      <c r="I1516" s="168"/>
    </row>
    <row r="1517" spans="2:9" x14ac:dyDescent="0.2">
      <c r="B1517" s="168"/>
      <c r="C1517" s="168"/>
      <c r="D1517" s="168"/>
      <c r="E1517" s="168"/>
      <c r="F1517" s="168"/>
      <c r="G1517" s="168"/>
      <c r="H1517" s="168"/>
      <c r="I1517" s="168"/>
    </row>
    <row r="1518" spans="2:9" x14ac:dyDescent="0.2">
      <c r="B1518" s="168"/>
      <c r="C1518" s="168"/>
      <c r="D1518" s="168"/>
      <c r="E1518" s="168"/>
      <c r="F1518" s="168"/>
      <c r="G1518" s="168"/>
      <c r="H1518" s="168"/>
      <c r="I1518" s="168"/>
    </row>
    <row r="1519" spans="2:9" x14ac:dyDescent="0.2">
      <c r="B1519" s="168"/>
      <c r="C1519" s="168"/>
      <c r="D1519" s="168"/>
      <c r="E1519" s="168"/>
      <c r="F1519" s="168"/>
      <c r="G1519" s="168"/>
      <c r="H1519" s="168"/>
      <c r="I1519" s="168"/>
    </row>
    <row r="1520" spans="2:9" x14ac:dyDescent="0.2">
      <c r="B1520" s="168"/>
      <c r="C1520" s="168"/>
      <c r="D1520" s="168"/>
      <c r="E1520" s="168"/>
      <c r="F1520" s="168"/>
      <c r="G1520" s="168"/>
      <c r="H1520" s="168"/>
      <c r="I1520" s="168"/>
    </row>
    <row r="1521" spans="2:9" x14ac:dyDescent="0.2">
      <c r="B1521" s="168"/>
      <c r="C1521" s="168"/>
      <c r="D1521" s="168"/>
      <c r="E1521" s="168"/>
      <c r="F1521" s="168"/>
      <c r="G1521" s="168"/>
      <c r="H1521" s="168"/>
      <c r="I1521" s="168"/>
    </row>
    <row r="1522" spans="2:9" x14ac:dyDescent="0.2">
      <c r="B1522" s="168"/>
      <c r="C1522" s="168"/>
      <c r="D1522" s="168"/>
      <c r="E1522" s="168"/>
      <c r="F1522" s="168"/>
      <c r="G1522" s="168"/>
      <c r="H1522" s="168"/>
      <c r="I1522" s="168"/>
    </row>
    <row r="1523" spans="2:9" x14ac:dyDescent="0.2">
      <c r="B1523" s="168"/>
      <c r="C1523" s="168"/>
      <c r="D1523" s="168"/>
      <c r="E1523" s="168"/>
      <c r="F1523" s="168"/>
      <c r="G1523" s="168"/>
      <c r="H1523" s="168"/>
      <c r="I1523" s="168"/>
    </row>
    <row r="1524" spans="2:9" x14ac:dyDescent="0.2">
      <c r="B1524" s="168"/>
      <c r="C1524" s="168"/>
      <c r="D1524" s="168"/>
      <c r="E1524" s="168"/>
      <c r="F1524" s="168"/>
      <c r="G1524" s="168"/>
      <c r="H1524" s="168"/>
      <c r="I1524" s="168"/>
    </row>
    <row r="1525" spans="2:9" x14ac:dyDescent="0.2">
      <c r="B1525" s="168"/>
      <c r="C1525" s="168"/>
      <c r="D1525" s="168"/>
      <c r="E1525" s="168"/>
      <c r="F1525" s="168"/>
      <c r="G1525" s="168"/>
      <c r="H1525" s="168"/>
      <c r="I1525" s="168"/>
    </row>
    <row r="1526" spans="2:9" x14ac:dyDescent="0.2">
      <c r="B1526" s="168"/>
      <c r="C1526" s="168"/>
      <c r="D1526" s="168"/>
      <c r="E1526" s="168"/>
      <c r="F1526" s="168"/>
      <c r="G1526" s="168"/>
      <c r="H1526" s="168"/>
      <c r="I1526" s="168"/>
    </row>
    <row r="1527" spans="2:9" x14ac:dyDescent="0.2">
      <c r="B1527" s="168"/>
      <c r="C1527" s="168"/>
      <c r="D1527" s="168"/>
      <c r="E1527" s="168"/>
      <c r="F1527" s="168"/>
      <c r="G1527" s="168"/>
      <c r="H1527" s="168"/>
      <c r="I1527" s="168"/>
    </row>
    <row r="1528" spans="2:9" x14ac:dyDescent="0.2">
      <c r="B1528" s="168"/>
      <c r="C1528" s="168"/>
      <c r="D1528" s="168"/>
      <c r="E1528" s="168"/>
      <c r="F1528" s="168"/>
      <c r="G1528" s="168"/>
      <c r="H1528" s="168"/>
      <c r="I1528" s="168"/>
    </row>
    <row r="1529" spans="2:9" x14ac:dyDescent="0.2">
      <c r="B1529" s="168"/>
      <c r="C1529" s="168"/>
      <c r="D1529" s="168"/>
      <c r="E1529" s="168"/>
      <c r="F1529" s="168"/>
      <c r="G1529" s="168"/>
      <c r="H1529" s="168"/>
      <c r="I1529" s="168"/>
    </row>
    <row r="1530" spans="2:9" x14ac:dyDescent="0.2">
      <c r="B1530" s="168"/>
      <c r="C1530" s="168"/>
      <c r="D1530" s="168"/>
      <c r="E1530" s="168"/>
      <c r="F1530" s="168"/>
      <c r="G1530" s="168"/>
      <c r="H1530" s="168"/>
      <c r="I1530" s="168"/>
    </row>
    <row r="1531" spans="2:9" x14ac:dyDescent="0.2">
      <c r="B1531" s="168"/>
      <c r="C1531" s="168"/>
      <c r="D1531" s="168"/>
      <c r="E1531" s="168"/>
      <c r="F1531" s="168"/>
      <c r="G1531" s="168"/>
      <c r="H1531" s="168"/>
      <c r="I1531" s="168"/>
    </row>
    <row r="1532" spans="2:9" x14ac:dyDescent="0.2">
      <c r="B1532" s="168"/>
      <c r="C1532" s="168"/>
      <c r="D1532" s="168"/>
      <c r="E1532" s="168"/>
      <c r="F1532" s="168"/>
      <c r="G1532" s="168"/>
      <c r="H1532" s="168"/>
      <c r="I1532" s="168"/>
    </row>
    <row r="1533" spans="2:9" x14ac:dyDescent="0.2">
      <c r="B1533" s="168"/>
      <c r="C1533" s="168"/>
      <c r="D1533" s="168"/>
      <c r="E1533" s="168"/>
      <c r="F1533" s="168"/>
      <c r="G1533" s="168"/>
      <c r="H1533" s="168"/>
      <c r="I1533" s="168"/>
    </row>
    <row r="1534" spans="2:9" x14ac:dyDescent="0.2">
      <c r="B1534" s="168"/>
      <c r="C1534" s="168"/>
      <c r="D1534" s="168"/>
      <c r="E1534" s="168"/>
      <c r="F1534" s="168"/>
      <c r="G1534" s="168"/>
      <c r="H1534" s="168"/>
      <c r="I1534" s="168"/>
    </row>
    <row r="1535" spans="2:9" x14ac:dyDescent="0.2">
      <c r="B1535" s="168"/>
      <c r="C1535" s="168"/>
      <c r="D1535" s="168"/>
      <c r="E1535" s="168"/>
      <c r="F1535" s="168"/>
      <c r="G1535" s="168"/>
      <c r="H1535" s="168"/>
      <c r="I1535" s="168"/>
    </row>
    <row r="1536" spans="2:9" x14ac:dyDescent="0.2">
      <c r="B1536" s="168"/>
      <c r="C1536" s="168"/>
      <c r="D1536" s="168"/>
      <c r="E1536" s="168"/>
      <c r="F1536" s="168"/>
      <c r="G1536" s="168"/>
      <c r="H1536" s="168"/>
      <c r="I1536" s="168"/>
    </row>
    <row r="1537" spans="2:9" x14ac:dyDescent="0.2">
      <c r="B1537" s="168"/>
      <c r="C1537" s="168"/>
      <c r="D1537" s="168"/>
      <c r="E1537" s="168"/>
      <c r="F1537" s="168"/>
      <c r="G1537" s="168"/>
      <c r="H1537" s="168"/>
      <c r="I1537" s="168"/>
    </row>
    <row r="1538" spans="2:9" x14ac:dyDescent="0.2">
      <c r="B1538" s="168"/>
      <c r="C1538" s="168"/>
      <c r="D1538" s="168"/>
      <c r="E1538" s="168"/>
      <c r="F1538" s="168"/>
      <c r="G1538" s="168"/>
      <c r="H1538" s="168"/>
      <c r="I1538" s="168"/>
    </row>
    <row r="1539" spans="2:9" x14ac:dyDescent="0.2">
      <c r="B1539" s="168"/>
      <c r="C1539" s="168"/>
      <c r="D1539" s="168"/>
      <c r="E1539" s="168"/>
      <c r="F1539" s="168"/>
      <c r="G1539" s="168"/>
      <c r="H1539" s="168"/>
      <c r="I1539" s="168"/>
    </row>
    <row r="1540" spans="2:9" x14ac:dyDescent="0.2">
      <c r="B1540" s="168"/>
      <c r="C1540" s="168"/>
      <c r="D1540" s="168"/>
      <c r="E1540" s="168"/>
      <c r="F1540" s="168"/>
      <c r="G1540" s="168"/>
      <c r="H1540" s="168"/>
      <c r="I1540" s="168"/>
    </row>
    <row r="1541" spans="2:9" x14ac:dyDescent="0.2">
      <c r="B1541" s="168"/>
      <c r="C1541" s="168"/>
      <c r="D1541" s="168"/>
      <c r="E1541" s="168"/>
      <c r="F1541" s="168"/>
      <c r="G1541" s="168"/>
      <c r="H1541" s="168"/>
      <c r="I1541" s="168"/>
    </row>
    <row r="1542" spans="2:9" x14ac:dyDescent="0.2">
      <c r="B1542" s="168"/>
      <c r="C1542" s="168"/>
      <c r="D1542" s="168"/>
      <c r="E1542" s="168"/>
      <c r="F1542" s="168"/>
      <c r="G1542" s="168"/>
      <c r="H1542" s="168"/>
      <c r="I1542" s="168"/>
    </row>
    <row r="1543" spans="2:9" x14ac:dyDescent="0.2">
      <c r="B1543" s="168"/>
      <c r="C1543" s="168"/>
      <c r="D1543" s="168"/>
      <c r="E1543" s="168"/>
      <c r="F1543" s="168"/>
      <c r="G1543" s="168"/>
      <c r="H1543" s="168"/>
      <c r="I1543" s="168"/>
    </row>
    <row r="1544" spans="2:9" x14ac:dyDescent="0.2">
      <c r="B1544" s="168"/>
      <c r="C1544" s="168"/>
      <c r="D1544" s="168"/>
      <c r="E1544" s="168"/>
      <c r="F1544" s="168"/>
      <c r="G1544" s="168"/>
      <c r="H1544" s="168"/>
      <c r="I1544" s="168"/>
    </row>
    <row r="1545" spans="2:9" x14ac:dyDescent="0.2">
      <c r="B1545" s="168"/>
      <c r="C1545" s="168"/>
      <c r="D1545" s="168"/>
      <c r="E1545" s="168"/>
      <c r="F1545" s="168"/>
      <c r="G1545" s="168"/>
      <c r="H1545" s="168"/>
      <c r="I1545" s="168"/>
    </row>
    <row r="1546" spans="2:9" x14ac:dyDescent="0.2">
      <c r="B1546" s="168"/>
      <c r="C1546" s="168"/>
      <c r="D1546" s="168"/>
      <c r="E1546" s="168"/>
      <c r="F1546" s="168"/>
      <c r="G1546" s="168"/>
      <c r="H1546" s="168"/>
      <c r="I1546" s="168"/>
    </row>
    <row r="1547" spans="2:9" x14ac:dyDescent="0.2">
      <c r="B1547" s="168"/>
      <c r="C1547" s="168"/>
      <c r="D1547" s="168"/>
      <c r="E1547" s="168"/>
      <c r="F1547" s="168"/>
      <c r="G1547" s="168"/>
      <c r="H1547" s="168"/>
      <c r="I1547" s="168"/>
    </row>
    <row r="1548" spans="2:9" x14ac:dyDescent="0.2">
      <c r="B1548" s="168"/>
      <c r="C1548" s="168"/>
      <c r="D1548" s="168"/>
      <c r="E1548" s="168"/>
      <c r="F1548" s="168"/>
      <c r="G1548" s="168"/>
      <c r="H1548" s="168"/>
      <c r="I1548" s="168"/>
    </row>
    <row r="1549" spans="2:9" x14ac:dyDescent="0.2">
      <c r="B1549" s="168"/>
      <c r="C1549" s="168"/>
      <c r="D1549" s="168"/>
      <c r="E1549" s="168"/>
      <c r="F1549" s="168"/>
      <c r="G1549" s="168"/>
      <c r="H1549" s="168"/>
      <c r="I1549" s="168"/>
    </row>
    <row r="1550" spans="2:9" x14ac:dyDescent="0.2">
      <c r="B1550" s="168"/>
      <c r="C1550" s="168"/>
      <c r="D1550" s="168"/>
      <c r="E1550" s="168"/>
      <c r="F1550" s="168"/>
      <c r="G1550" s="168"/>
      <c r="H1550" s="168"/>
      <c r="I1550" s="168"/>
    </row>
    <row r="1551" spans="2:9" x14ac:dyDescent="0.2">
      <c r="B1551" s="168"/>
      <c r="C1551" s="168"/>
      <c r="D1551" s="168"/>
      <c r="E1551" s="168"/>
      <c r="F1551" s="168"/>
      <c r="G1551" s="168"/>
      <c r="H1551" s="168"/>
      <c r="I1551" s="168"/>
    </row>
    <row r="1552" spans="2:9" x14ac:dyDescent="0.2">
      <c r="B1552" s="168"/>
      <c r="C1552" s="168"/>
      <c r="D1552" s="168"/>
      <c r="E1552" s="168"/>
      <c r="F1552" s="168"/>
      <c r="G1552" s="168"/>
      <c r="H1552" s="168"/>
      <c r="I1552" s="168"/>
    </row>
    <row r="1553" spans="2:9" x14ac:dyDescent="0.2">
      <c r="B1553" s="168"/>
      <c r="C1553" s="168"/>
      <c r="D1553" s="168"/>
      <c r="E1553" s="168"/>
      <c r="F1553" s="168"/>
      <c r="G1553" s="168"/>
      <c r="H1553" s="168"/>
      <c r="I1553" s="168"/>
    </row>
    <row r="1554" spans="2:9" x14ac:dyDescent="0.2">
      <c r="B1554" s="168"/>
      <c r="C1554" s="168"/>
      <c r="D1554" s="168"/>
      <c r="E1554" s="168"/>
      <c r="F1554" s="168"/>
      <c r="G1554" s="168"/>
      <c r="H1554" s="168"/>
      <c r="I1554" s="168"/>
    </row>
    <row r="1555" spans="2:9" x14ac:dyDescent="0.2">
      <c r="B1555" s="168"/>
      <c r="C1555" s="168"/>
      <c r="D1555" s="168"/>
      <c r="E1555" s="168"/>
      <c r="F1555" s="168"/>
      <c r="G1555" s="168"/>
      <c r="H1555" s="168"/>
      <c r="I1555" s="168"/>
    </row>
    <row r="1556" spans="2:9" x14ac:dyDescent="0.2">
      <c r="B1556" s="168"/>
      <c r="C1556" s="168"/>
      <c r="D1556" s="168"/>
      <c r="E1556" s="168"/>
      <c r="F1556" s="168"/>
      <c r="G1556" s="168"/>
      <c r="H1556" s="168"/>
      <c r="I1556" s="168"/>
    </row>
    <row r="1557" spans="2:9" x14ac:dyDescent="0.2">
      <c r="B1557" s="168"/>
      <c r="C1557" s="168"/>
      <c r="D1557" s="168"/>
      <c r="E1557" s="168"/>
      <c r="F1557" s="168"/>
      <c r="G1557" s="168"/>
      <c r="H1557" s="168"/>
      <c r="I1557" s="168"/>
    </row>
    <row r="1558" spans="2:9" x14ac:dyDescent="0.2">
      <c r="B1558" s="168"/>
      <c r="C1558" s="168"/>
      <c r="D1558" s="168"/>
      <c r="E1558" s="168"/>
      <c r="F1558" s="168"/>
      <c r="G1558" s="168"/>
      <c r="H1558" s="168"/>
      <c r="I1558" s="168"/>
    </row>
    <row r="1559" spans="2:9" x14ac:dyDescent="0.2">
      <c r="B1559" s="168"/>
      <c r="C1559" s="168"/>
      <c r="D1559" s="168"/>
      <c r="E1559" s="168"/>
      <c r="F1559" s="168"/>
      <c r="G1559" s="168"/>
      <c r="H1559" s="168"/>
      <c r="I1559" s="168"/>
    </row>
    <row r="1560" spans="2:9" x14ac:dyDescent="0.2">
      <c r="B1560" s="168"/>
      <c r="C1560" s="168"/>
      <c r="D1560" s="168"/>
      <c r="E1560" s="168"/>
      <c r="F1560" s="168"/>
      <c r="G1560" s="168"/>
      <c r="H1560" s="168"/>
      <c r="I1560" s="168"/>
    </row>
    <row r="1561" spans="2:9" x14ac:dyDescent="0.2">
      <c r="B1561" s="168"/>
      <c r="C1561" s="168"/>
      <c r="D1561" s="168"/>
      <c r="E1561" s="168"/>
      <c r="F1561" s="168"/>
      <c r="G1561" s="168"/>
      <c r="H1561" s="168"/>
      <c r="I1561" s="168"/>
    </row>
    <row r="1562" spans="2:9" x14ac:dyDescent="0.2">
      <c r="B1562" s="168"/>
      <c r="C1562" s="168"/>
      <c r="D1562" s="168"/>
      <c r="E1562" s="168"/>
      <c r="F1562" s="168"/>
      <c r="G1562" s="168"/>
      <c r="H1562" s="168"/>
      <c r="I1562" s="168"/>
    </row>
    <row r="1563" spans="2:9" x14ac:dyDescent="0.2">
      <c r="B1563" s="168"/>
      <c r="C1563" s="168"/>
      <c r="D1563" s="168"/>
      <c r="E1563" s="168"/>
      <c r="F1563" s="168"/>
      <c r="G1563" s="168"/>
      <c r="H1563" s="168"/>
      <c r="I1563" s="168"/>
    </row>
    <row r="1564" spans="2:9" x14ac:dyDescent="0.2">
      <c r="B1564" s="168"/>
      <c r="C1564" s="168"/>
      <c r="D1564" s="168"/>
      <c r="E1564" s="168"/>
      <c r="F1564" s="168"/>
      <c r="G1564" s="168"/>
      <c r="H1564" s="168"/>
      <c r="I1564" s="168"/>
    </row>
    <row r="1565" spans="2:9" x14ac:dyDescent="0.2">
      <c r="B1565" s="168"/>
      <c r="C1565" s="168"/>
      <c r="D1565" s="168"/>
      <c r="E1565" s="168"/>
      <c r="F1565" s="168"/>
      <c r="G1565" s="168"/>
      <c r="H1565" s="168"/>
      <c r="I1565" s="168"/>
    </row>
    <row r="1566" spans="2:9" x14ac:dyDescent="0.2">
      <c r="B1566" s="168"/>
      <c r="C1566" s="168"/>
      <c r="D1566" s="168"/>
      <c r="E1566" s="168"/>
      <c r="F1566" s="168"/>
      <c r="G1566" s="168"/>
      <c r="H1566" s="168"/>
      <c r="I1566" s="168"/>
    </row>
    <row r="1567" spans="2:9" x14ac:dyDescent="0.2">
      <c r="B1567" s="168"/>
      <c r="C1567" s="168"/>
      <c r="D1567" s="168"/>
      <c r="E1567" s="168"/>
      <c r="F1567" s="168"/>
      <c r="G1567" s="168"/>
      <c r="H1567" s="168"/>
      <c r="I1567" s="168"/>
    </row>
    <row r="1568" spans="2:9" x14ac:dyDescent="0.2">
      <c r="B1568" s="168"/>
      <c r="C1568" s="168"/>
      <c r="D1568" s="168"/>
      <c r="E1568" s="168"/>
      <c r="F1568" s="168"/>
      <c r="G1568" s="168"/>
      <c r="H1568" s="168"/>
      <c r="I1568" s="168"/>
    </row>
    <row r="1569" spans="2:9" x14ac:dyDescent="0.2">
      <c r="B1569" s="168"/>
      <c r="C1569" s="168"/>
      <c r="D1569" s="168"/>
      <c r="E1569" s="168"/>
      <c r="F1569" s="168"/>
      <c r="G1569" s="168"/>
      <c r="H1569" s="168"/>
      <c r="I1569" s="168"/>
    </row>
    <row r="1570" spans="2:9" x14ac:dyDescent="0.2">
      <c r="B1570" s="168"/>
      <c r="C1570" s="168"/>
      <c r="D1570" s="168"/>
      <c r="E1570" s="168"/>
      <c r="F1570" s="168"/>
      <c r="G1570" s="168"/>
      <c r="H1570" s="168"/>
      <c r="I1570" s="168"/>
    </row>
    <row r="1571" spans="2:9" x14ac:dyDescent="0.2">
      <c r="B1571" s="168"/>
      <c r="C1571" s="168"/>
      <c r="D1571" s="168"/>
      <c r="E1571" s="168"/>
      <c r="F1571" s="168"/>
      <c r="G1571" s="168"/>
      <c r="H1571" s="168"/>
      <c r="I1571" s="168"/>
    </row>
    <row r="1572" spans="2:9" x14ac:dyDescent="0.2">
      <c r="B1572" s="168"/>
      <c r="C1572" s="168"/>
      <c r="D1572" s="168"/>
      <c r="E1572" s="168"/>
      <c r="F1572" s="168"/>
      <c r="G1572" s="168"/>
      <c r="H1572" s="168"/>
      <c r="I1572" s="168"/>
    </row>
    <row r="1573" spans="2:9" x14ac:dyDescent="0.2">
      <c r="B1573" s="168"/>
      <c r="C1573" s="168"/>
      <c r="D1573" s="168"/>
      <c r="E1573" s="168"/>
      <c r="F1573" s="168"/>
      <c r="G1573" s="168"/>
      <c r="H1573" s="168"/>
      <c r="I1573" s="168"/>
    </row>
    <row r="1574" spans="2:9" x14ac:dyDescent="0.2">
      <c r="B1574" s="168"/>
      <c r="C1574" s="168"/>
      <c r="D1574" s="168"/>
      <c r="E1574" s="168"/>
      <c r="F1574" s="168"/>
      <c r="G1574" s="168"/>
      <c r="H1574" s="168"/>
      <c r="I1574" s="168"/>
    </row>
    <row r="1575" spans="2:9" x14ac:dyDescent="0.2">
      <c r="B1575" s="168"/>
      <c r="C1575" s="168"/>
      <c r="D1575" s="168"/>
      <c r="E1575" s="168"/>
      <c r="F1575" s="168"/>
      <c r="G1575" s="168"/>
      <c r="H1575" s="168"/>
      <c r="I1575" s="168"/>
    </row>
    <row r="1576" spans="2:9" x14ac:dyDescent="0.2">
      <c r="B1576" s="168"/>
      <c r="C1576" s="168"/>
      <c r="D1576" s="168"/>
      <c r="E1576" s="168"/>
      <c r="F1576" s="168"/>
      <c r="G1576" s="168"/>
      <c r="H1576" s="168"/>
      <c r="I1576" s="168"/>
    </row>
    <row r="1577" spans="2:9" x14ac:dyDescent="0.2">
      <c r="B1577" s="168"/>
      <c r="C1577" s="168"/>
      <c r="D1577" s="168"/>
      <c r="E1577" s="168"/>
      <c r="F1577" s="168"/>
      <c r="G1577" s="168"/>
      <c r="H1577" s="168"/>
      <c r="I1577" s="168"/>
    </row>
    <row r="1578" spans="2:9" x14ac:dyDescent="0.2">
      <c r="B1578" s="168"/>
      <c r="C1578" s="168"/>
      <c r="D1578" s="168"/>
      <c r="E1578" s="168"/>
      <c r="F1578" s="168"/>
      <c r="G1578" s="168"/>
      <c r="H1578" s="168"/>
      <c r="I1578" s="168"/>
    </row>
    <row r="1579" spans="2:9" x14ac:dyDescent="0.2">
      <c r="B1579" s="168"/>
      <c r="C1579" s="168"/>
      <c r="D1579" s="168"/>
      <c r="E1579" s="168"/>
      <c r="F1579" s="168"/>
      <c r="G1579" s="168"/>
      <c r="H1579" s="168"/>
      <c r="I1579" s="168"/>
    </row>
    <row r="1580" spans="2:9" x14ac:dyDescent="0.2">
      <c r="B1580" s="168"/>
      <c r="C1580" s="168"/>
      <c r="D1580" s="168"/>
      <c r="E1580" s="168"/>
      <c r="F1580" s="168"/>
      <c r="G1580" s="168"/>
      <c r="H1580" s="168"/>
      <c r="I1580" s="168"/>
    </row>
    <row r="1581" spans="2:9" x14ac:dyDescent="0.2">
      <c r="B1581" s="168"/>
      <c r="C1581" s="168"/>
      <c r="D1581" s="168"/>
      <c r="E1581" s="168"/>
      <c r="F1581" s="168"/>
      <c r="G1581" s="168"/>
      <c r="H1581" s="168"/>
      <c r="I1581" s="168"/>
    </row>
    <row r="1582" spans="2:9" x14ac:dyDescent="0.2">
      <c r="B1582" s="168"/>
      <c r="C1582" s="168"/>
      <c r="D1582" s="168"/>
      <c r="E1582" s="168"/>
      <c r="F1582" s="168"/>
      <c r="G1582" s="168"/>
      <c r="H1582" s="168"/>
      <c r="I1582" s="168"/>
    </row>
    <row r="1583" spans="2:9" x14ac:dyDescent="0.2">
      <c r="B1583" s="168"/>
      <c r="C1583" s="168"/>
      <c r="D1583" s="168"/>
      <c r="E1583" s="168"/>
      <c r="F1583" s="168"/>
      <c r="G1583" s="168"/>
      <c r="H1583" s="168"/>
      <c r="I1583" s="168"/>
    </row>
    <row r="1584" spans="2:9" x14ac:dyDescent="0.2">
      <c r="B1584" s="168"/>
      <c r="C1584" s="168"/>
      <c r="D1584" s="168"/>
      <c r="E1584" s="168"/>
      <c r="F1584" s="168"/>
      <c r="G1584" s="168"/>
      <c r="H1584" s="168"/>
      <c r="I1584" s="168"/>
    </row>
    <row r="1585" spans="2:9" x14ac:dyDescent="0.2">
      <c r="B1585" s="168"/>
      <c r="C1585" s="168"/>
      <c r="D1585" s="168"/>
      <c r="E1585" s="168"/>
      <c r="F1585" s="168"/>
      <c r="G1585" s="168"/>
      <c r="H1585" s="168"/>
      <c r="I1585" s="168"/>
    </row>
    <row r="1586" spans="2:9" x14ac:dyDescent="0.2">
      <c r="B1586" s="168"/>
      <c r="C1586" s="168"/>
      <c r="D1586" s="168"/>
      <c r="E1586" s="168"/>
      <c r="F1586" s="168"/>
      <c r="G1586" s="168"/>
      <c r="H1586" s="168"/>
      <c r="I1586" s="168"/>
    </row>
    <row r="1587" spans="2:9" x14ac:dyDescent="0.2">
      <c r="B1587" s="168"/>
      <c r="C1587" s="168"/>
      <c r="D1587" s="168"/>
      <c r="E1587" s="168"/>
      <c r="F1587" s="168"/>
      <c r="G1587" s="168"/>
      <c r="H1587" s="168"/>
      <c r="I1587" s="168"/>
    </row>
    <row r="1588" spans="2:9" x14ac:dyDescent="0.2">
      <c r="B1588" s="168"/>
      <c r="C1588" s="168"/>
      <c r="D1588" s="168"/>
      <c r="E1588" s="168"/>
      <c r="F1588" s="168"/>
      <c r="G1588" s="168"/>
      <c r="H1588" s="168"/>
      <c r="I1588" s="168"/>
    </row>
    <row r="1589" spans="2:9" x14ac:dyDescent="0.2">
      <c r="B1589" s="168"/>
      <c r="C1589" s="168"/>
      <c r="D1589" s="168"/>
      <c r="E1589" s="168"/>
      <c r="F1589" s="168"/>
      <c r="G1589" s="168"/>
      <c r="H1589" s="168"/>
      <c r="I1589" s="168"/>
    </row>
    <row r="1590" spans="2:9" x14ac:dyDescent="0.2">
      <c r="B1590" s="168"/>
      <c r="C1590" s="168"/>
      <c r="D1590" s="168"/>
      <c r="E1590" s="168"/>
      <c r="F1590" s="168"/>
      <c r="G1590" s="168"/>
      <c r="H1590" s="168"/>
      <c r="I1590" s="168"/>
    </row>
    <row r="1591" spans="2:9" x14ac:dyDescent="0.2">
      <c r="B1591" s="168"/>
      <c r="C1591" s="168"/>
      <c r="D1591" s="168"/>
      <c r="E1591" s="168"/>
      <c r="F1591" s="168"/>
      <c r="G1591" s="168"/>
      <c r="H1591" s="168"/>
      <c r="I1591" s="168"/>
    </row>
    <row r="1592" spans="2:9" x14ac:dyDescent="0.2">
      <c r="B1592" s="168"/>
      <c r="C1592" s="168"/>
      <c r="D1592" s="168"/>
      <c r="E1592" s="168"/>
      <c r="F1592" s="168"/>
      <c r="G1592" s="168"/>
      <c r="H1592" s="168"/>
      <c r="I1592" s="168"/>
    </row>
    <row r="1593" spans="2:9" x14ac:dyDescent="0.2">
      <c r="B1593" s="168"/>
      <c r="C1593" s="168"/>
      <c r="D1593" s="168"/>
      <c r="E1593" s="168"/>
      <c r="F1593" s="168"/>
      <c r="G1593" s="168"/>
      <c r="H1593" s="168"/>
      <c r="I1593" s="168"/>
    </row>
    <row r="1594" spans="2:9" x14ac:dyDescent="0.2">
      <c r="B1594" s="168"/>
      <c r="C1594" s="168"/>
      <c r="D1594" s="168"/>
      <c r="E1594" s="168"/>
      <c r="F1594" s="168"/>
      <c r="G1594" s="168"/>
      <c r="H1594" s="168"/>
      <c r="I1594" s="168"/>
    </row>
    <row r="1595" spans="2:9" x14ac:dyDescent="0.2">
      <c r="B1595" s="168"/>
      <c r="C1595" s="168"/>
      <c r="D1595" s="168"/>
      <c r="E1595" s="168"/>
      <c r="F1595" s="168"/>
      <c r="G1595" s="168"/>
      <c r="H1595" s="168"/>
      <c r="I1595" s="168"/>
    </row>
    <row r="1596" spans="2:9" x14ac:dyDescent="0.2">
      <c r="B1596" s="168"/>
      <c r="C1596" s="168"/>
      <c r="D1596" s="168"/>
      <c r="E1596" s="168"/>
      <c r="F1596" s="168"/>
      <c r="G1596" s="168"/>
      <c r="H1596" s="168"/>
      <c r="I1596" s="168"/>
    </row>
    <row r="1597" spans="2:9" x14ac:dyDescent="0.2">
      <c r="B1597" s="168"/>
      <c r="C1597" s="168"/>
      <c r="D1597" s="168"/>
      <c r="E1597" s="168"/>
      <c r="F1597" s="168"/>
      <c r="G1597" s="168"/>
      <c r="H1597" s="168"/>
      <c r="I1597" s="168"/>
    </row>
    <row r="1598" spans="2:9" x14ac:dyDescent="0.2">
      <c r="B1598" s="168"/>
      <c r="C1598" s="168"/>
      <c r="D1598" s="168"/>
      <c r="E1598" s="168"/>
      <c r="F1598" s="168"/>
      <c r="G1598" s="168"/>
      <c r="H1598" s="168"/>
      <c r="I1598" s="168"/>
    </row>
    <row r="1599" spans="2:9" x14ac:dyDescent="0.2">
      <c r="B1599" s="168"/>
      <c r="C1599" s="168"/>
      <c r="D1599" s="168"/>
      <c r="E1599" s="168"/>
      <c r="F1599" s="168"/>
      <c r="G1599" s="168"/>
      <c r="H1599" s="168"/>
      <c r="I1599" s="168"/>
    </row>
    <row r="1600" spans="2:9" x14ac:dyDescent="0.2">
      <c r="B1600" s="168"/>
      <c r="C1600" s="168"/>
      <c r="D1600" s="168"/>
      <c r="E1600" s="168"/>
      <c r="F1600" s="168"/>
      <c r="G1600" s="168"/>
      <c r="H1600" s="168"/>
      <c r="I1600" s="168"/>
    </row>
    <row r="1601" spans="2:9" x14ac:dyDescent="0.2">
      <c r="B1601" s="168"/>
      <c r="C1601" s="168"/>
      <c r="D1601" s="168"/>
      <c r="E1601" s="168"/>
      <c r="F1601" s="168"/>
      <c r="G1601" s="168"/>
      <c r="H1601" s="168"/>
      <c r="I1601" s="168"/>
    </row>
    <row r="1602" spans="2:9" x14ac:dyDescent="0.2">
      <c r="B1602" s="168"/>
      <c r="C1602" s="168"/>
      <c r="D1602" s="168"/>
      <c r="E1602" s="168"/>
      <c r="F1602" s="168"/>
      <c r="G1602" s="168"/>
      <c r="H1602" s="168"/>
      <c r="I1602" s="168"/>
    </row>
    <row r="1603" spans="2:9" x14ac:dyDescent="0.2">
      <c r="B1603" s="168"/>
      <c r="C1603" s="168"/>
      <c r="D1603" s="168"/>
      <c r="E1603" s="168"/>
      <c r="F1603" s="168"/>
      <c r="G1603" s="168"/>
      <c r="H1603" s="168"/>
      <c r="I1603" s="168"/>
    </row>
    <row r="1604" spans="2:9" x14ac:dyDescent="0.2">
      <c r="B1604" s="168"/>
      <c r="C1604" s="168"/>
      <c r="D1604" s="168"/>
      <c r="E1604" s="168"/>
      <c r="F1604" s="168"/>
      <c r="G1604" s="168"/>
      <c r="H1604" s="168"/>
      <c r="I1604" s="168"/>
    </row>
    <row r="1605" spans="2:9" x14ac:dyDescent="0.2">
      <c r="B1605" s="168"/>
      <c r="C1605" s="168"/>
      <c r="D1605" s="168"/>
      <c r="E1605" s="168"/>
      <c r="F1605" s="168"/>
      <c r="G1605" s="168"/>
      <c r="H1605" s="168"/>
      <c r="I1605" s="168"/>
    </row>
    <row r="1606" spans="2:9" x14ac:dyDescent="0.2">
      <c r="B1606" s="168"/>
      <c r="C1606" s="168"/>
      <c r="D1606" s="168"/>
      <c r="E1606" s="168"/>
      <c r="F1606" s="168"/>
      <c r="G1606" s="168"/>
      <c r="H1606" s="168"/>
      <c r="I1606" s="168"/>
    </row>
    <row r="1607" spans="2:9" x14ac:dyDescent="0.2">
      <c r="B1607" s="168"/>
      <c r="C1607" s="168"/>
      <c r="D1607" s="168"/>
      <c r="E1607" s="168"/>
      <c r="F1607" s="168"/>
      <c r="G1607" s="168"/>
      <c r="H1607" s="168"/>
      <c r="I1607" s="168"/>
    </row>
    <row r="1608" spans="2:9" x14ac:dyDescent="0.2">
      <c r="B1608" s="168"/>
      <c r="C1608" s="168"/>
      <c r="D1608" s="168"/>
      <c r="E1608" s="168"/>
      <c r="F1608" s="168"/>
      <c r="G1608" s="168"/>
      <c r="H1608" s="168"/>
      <c r="I1608" s="168"/>
    </row>
    <row r="1609" spans="2:9" x14ac:dyDescent="0.2">
      <c r="B1609" s="168"/>
      <c r="C1609" s="168"/>
      <c r="D1609" s="168"/>
      <c r="E1609" s="168"/>
      <c r="F1609" s="168"/>
      <c r="G1609" s="168"/>
      <c r="H1609" s="168"/>
      <c r="I1609" s="168"/>
    </row>
    <row r="1610" spans="2:9" x14ac:dyDescent="0.2">
      <c r="B1610" s="168"/>
      <c r="C1610" s="168"/>
      <c r="D1610" s="168"/>
      <c r="E1610" s="168"/>
      <c r="F1610" s="168"/>
      <c r="G1610" s="168"/>
      <c r="H1610" s="168"/>
      <c r="I1610" s="168"/>
    </row>
    <row r="1611" spans="2:9" x14ac:dyDescent="0.2">
      <c r="B1611" s="168"/>
      <c r="C1611" s="168"/>
      <c r="D1611" s="168"/>
      <c r="E1611" s="168"/>
      <c r="F1611" s="168"/>
      <c r="G1611" s="168"/>
      <c r="H1611" s="168"/>
      <c r="I1611" s="168"/>
    </row>
    <row r="1612" spans="2:9" x14ac:dyDescent="0.2">
      <c r="B1612" s="168"/>
      <c r="C1612" s="168"/>
      <c r="D1612" s="168"/>
      <c r="E1612" s="168"/>
      <c r="F1612" s="168"/>
      <c r="G1612" s="168"/>
      <c r="H1612" s="168"/>
      <c r="I1612" s="168"/>
    </row>
    <row r="1613" spans="2:9" x14ac:dyDescent="0.2">
      <c r="B1613" s="168"/>
      <c r="C1613" s="168"/>
      <c r="D1613" s="168"/>
      <c r="E1613" s="168"/>
      <c r="F1613" s="168"/>
      <c r="G1613" s="168"/>
      <c r="H1613" s="168"/>
      <c r="I1613" s="168"/>
    </row>
    <row r="1614" spans="2:9" x14ac:dyDescent="0.2">
      <c r="B1614" s="168"/>
      <c r="C1614" s="168"/>
      <c r="D1614" s="168"/>
      <c r="E1614" s="168"/>
      <c r="F1614" s="168"/>
      <c r="G1614" s="168"/>
      <c r="H1614" s="168"/>
      <c r="I1614" s="168"/>
    </row>
    <row r="1615" spans="2:9" x14ac:dyDescent="0.2">
      <c r="B1615" s="168"/>
      <c r="C1615" s="168"/>
      <c r="D1615" s="168"/>
      <c r="E1615" s="168"/>
      <c r="F1615" s="168"/>
      <c r="G1615" s="168"/>
      <c r="H1615" s="168"/>
      <c r="I1615" s="168"/>
    </row>
    <row r="1616" spans="2:9" x14ac:dyDescent="0.2">
      <c r="B1616" s="168"/>
      <c r="C1616" s="168"/>
      <c r="D1616" s="168"/>
      <c r="E1616" s="168"/>
      <c r="F1616" s="168"/>
      <c r="G1616" s="168"/>
      <c r="H1616" s="168"/>
      <c r="I1616" s="168"/>
    </row>
    <row r="1617" spans="2:9" x14ac:dyDescent="0.2">
      <c r="B1617" s="168"/>
      <c r="C1617" s="168"/>
      <c r="D1617" s="168"/>
      <c r="E1617" s="168"/>
      <c r="F1617" s="168"/>
      <c r="G1617" s="168"/>
      <c r="H1617" s="168"/>
      <c r="I1617" s="168"/>
    </row>
    <row r="1618" spans="2:9" x14ac:dyDescent="0.2">
      <c r="B1618" s="168"/>
      <c r="C1618" s="168"/>
      <c r="D1618" s="168"/>
      <c r="E1618" s="168"/>
      <c r="F1618" s="168"/>
      <c r="G1618" s="168"/>
      <c r="H1618" s="168"/>
      <c r="I1618" s="168"/>
    </row>
    <row r="1619" spans="2:9" x14ac:dyDescent="0.2">
      <c r="B1619" s="168"/>
      <c r="C1619" s="168"/>
      <c r="D1619" s="168"/>
      <c r="E1619" s="168"/>
      <c r="F1619" s="168"/>
      <c r="G1619" s="168"/>
      <c r="H1619" s="168"/>
      <c r="I1619" s="168"/>
    </row>
    <row r="1620" spans="2:9" x14ac:dyDescent="0.2">
      <c r="B1620" s="168"/>
      <c r="C1620" s="168"/>
      <c r="D1620" s="168"/>
      <c r="E1620" s="168"/>
      <c r="F1620" s="168"/>
      <c r="G1620" s="168"/>
      <c r="H1620" s="168"/>
      <c r="I1620" s="168"/>
    </row>
    <row r="1621" spans="2:9" x14ac:dyDescent="0.2">
      <c r="B1621" s="168"/>
      <c r="C1621" s="168"/>
      <c r="D1621" s="168"/>
      <c r="E1621" s="168"/>
      <c r="F1621" s="168"/>
      <c r="G1621" s="168"/>
      <c r="H1621" s="168"/>
      <c r="I1621" s="168"/>
    </row>
    <row r="1622" spans="2:9" x14ac:dyDescent="0.2">
      <c r="B1622" s="168"/>
      <c r="C1622" s="168"/>
      <c r="D1622" s="168"/>
      <c r="E1622" s="168"/>
      <c r="F1622" s="168"/>
      <c r="G1622" s="168"/>
      <c r="H1622" s="168"/>
      <c r="I1622" s="168"/>
    </row>
    <row r="1623" spans="2:9" x14ac:dyDescent="0.2">
      <c r="B1623" s="168"/>
      <c r="C1623" s="168"/>
      <c r="D1623" s="168"/>
      <c r="E1623" s="168"/>
      <c r="F1623" s="168"/>
      <c r="G1623" s="168"/>
      <c r="H1623" s="168"/>
      <c r="I1623" s="168"/>
    </row>
    <row r="1624" spans="2:9" x14ac:dyDescent="0.2">
      <c r="B1624" s="168"/>
      <c r="C1624" s="168"/>
      <c r="D1624" s="168"/>
      <c r="E1624" s="168"/>
      <c r="F1624" s="168"/>
      <c r="G1624" s="168"/>
      <c r="H1624" s="168"/>
      <c r="I1624" s="168"/>
    </row>
    <row r="1625" spans="2:9" x14ac:dyDescent="0.2">
      <c r="B1625" s="168"/>
      <c r="C1625" s="168"/>
      <c r="D1625" s="168"/>
      <c r="E1625" s="168"/>
      <c r="F1625" s="168"/>
      <c r="G1625" s="168"/>
      <c r="H1625" s="168"/>
      <c r="I1625" s="168"/>
    </row>
    <row r="1626" spans="2:9" x14ac:dyDescent="0.2">
      <c r="B1626" s="168"/>
      <c r="C1626" s="168"/>
      <c r="D1626" s="168"/>
      <c r="E1626" s="168"/>
      <c r="F1626" s="168"/>
      <c r="G1626" s="168"/>
      <c r="H1626" s="168"/>
      <c r="I1626" s="168"/>
    </row>
    <row r="1627" spans="2:9" x14ac:dyDescent="0.2">
      <c r="B1627" s="168"/>
      <c r="C1627" s="168"/>
      <c r="D1627" s="168"/>
      <c r="E1627" s="168"/>
      <c r="F1627" s="168"/>
      <c r="G1627" s="168"/>
      <c r="H1627" s="168"/>
      <c r="I1627" s="168"/>
    </row>
    <row r="1628" spans="2:9" x14ac:dyDescent="0.2">
      <c r="B1628" s="168"/>
      <c r="C1628" s="168"/>
      <c r="D1628" s="168"/>
      <c r="E1628" s="168"/>
      <c r="F1628" s="168"/>
      <c r="G1628" s="168"/>
      <c r="H1628" s="168"/>
      <c r="I1628" s="168"/>
    </row>
    <row r="1629" spans="2:9" x14ac:dyDescent="0.2">
      <c r="B1629" s="168"/>
      <c r="C1629" s="168"/>
      <c r="D1629" s="168"/>
      <c r="E1629" s="168"/>
      <c r="F1629" s="168"/>
      <c r="G1629" s="168"/>
      <c r="H1629" s="168"/>
      <c r="I1629" s="168"/>
    </row>
    <row r="1630" spans="2:9" x14ac:dyDescent="0.2">
      <c r="B1630" s="168"/>
      <c r="C1630" s="168"/>
      <c r="D1630" s="168"/>
      <c r="E1630" s="168"/>
      <c r="F1630" s="168"/>
      <c r="G1630" s="168"/>
      <c r="H1630" s="168"/>
      <c r="I1630" s="168"/>
    </row>
    <row r="1631" spans="2:9" x14ac:dyDescent="0.2">
      <c r="B1631" s="168"/>
      <c r="C1631" s="168"/>
      <c r="D1631" s="168"/>
      <c r="E1631" s="168"/>
      <c r="F1631" s="168"/>
      <c r="G1631" s="168"/>
      <c r="H1631" s="168"/>
      <c r="I1631" s="168"/>
    </row>
    <row r="1632" spans="2:9" x14ac:dyDescent="0.2">
      <c r="B1632" s="168"/>
      <c r="C1632" s="168"/>
      <c r="D1632" s="168"/>
      <c r="E1632" s="168"/>
      <c r="F1632" s="168"/>
      <c r="G1632" s="168"/>
      <c r="H1632" s="168"/>
      <c r="I1632" s="168"/>
    </row>
    <row r="1633" spans="2:9" x14ac:dyDescent="0.2">
      <c r="B1633" s="168"/>
      <c r="C1633" s="168"/>
      <c r="D1633" s="168"/>
      <c r="E1633" s="168"/>
      <c r="F1633" s="168"/>
      <c r="G1633" s="168"/>
      <c r="H1633" s="168"/>
      <c r="I1633" s="168"/>
    </row>
    <row r="1634" spans="2:9" x14ac:dyDescent="0.2">
      <c r="B1634" s="168"/>
      <c r="C1634" s="168"/>
      <c r="D1634" s="168"/>
      <c r="E1634" s="168"/>
      <c r="F1634" s="168"/>
      <c r="G1634" s="168"/>
      <c r="H1634" s="168"/>
      <c r="I1634" s="168"/>
    </row>
    <row r="1635" spans="2:9" x14ac:dyDescent="0.2">
      <c r="B1635" s="168"/>
      <c r="C1635" s="168"/>
      <c r="D1635" s="168"/>
      <c r="E1635" s="168"/>
      <c r="F1635" s="168"/>
      <c r="G1635" s="168"/>
      <c r="H1635" s="168"/>
      <c r="I1635" s="168"/>
    </row>
    <row r="1636" spans="2:9" x14ac:dyDescent="0.2">
      <c r="B1636" s="168"/>
      <c r="C1636" s="168"/>
      <c r="D1636" s="168"/>
      <c r="E1636" s="168"/>
      <c r="F1636" s="168"/>
      <c r="G1636" s="168"/>
      <c r="H1636" s="168"/>
      <c r="I1636" s="168"/>
    </row>
    <row r="1637" spans="2:9" x14ac:dyDescent="0.2">
      <c r="B1637" s="168"/>
      <c r="C1637" s="168"/>
      <c r="D1637" s="168"/>
      <c r="E1637" s="168"/>
      <c r="F1637" s="168"/>
      <c r="G1637" s="168"/>
      <c r="H1637" s="168"/>
      <c r="I1637" s="168"/>
    </row>
    <row r="1638" spans="2:9" x14ac:dyDescent="0.2">
      <c r="B1638" s="168"/>
      <c r="C1638" s="168"/>
      <c r="D1638" s="168"/>
      <c r="E1638" s="168"/>
      <c r="F1638" s="168"/>
      <c r="G1638" s="168"/>
      <c r="H1638" s="168"/>
      <c r="I1638" s="168"/>
    </row>
    <row r="1639" spans="2:9" x14ac:dyDescent="0.2">
      <c r="B1639" s="168"/>
      <c r="C1639" s="168"/>
      <c r="D1639" s="168"/>
      <c r="E1639" s="168"/>
      <c r="F1639" s="168"/>
      <c r="G1639" s="168"/>
      <c r="H1639" s="168"/>
      <c r="I1639" s="168"/>
    </row>
    <row r="1640" spans="2:9" x14ac:dyDescent="0.2">
      <c r="B1640" s="168"/>
      <c r="C1640" s="168"/>
      <c r="D1640" s="168"/>
      <c r="E1640" s="168"/>
      <c r="F1640" s="168"/>
      <c r="G1640" s="168"/>
      <c r="H1640" s="168"/>
      <c r="I1640" s="168"/>
    </row>
    <row r="1641" spans="2:9" x14ac:dyDescent="0.2">
      <c r="B1641" s="168"/>
      <c r="C1641" s="168"/>
      <c r="D1641" s="168"/>
      <c r="E1641" s="168"/>
      <c r="F1641" s="168"/>
      <c r="G1641" s="168"/>
      <c r="H1641" s="168"/>
      <c r="I1641" s="168"/>
    </row>
    <row r="1642" spans="2:9" x14ac:dyDescent="0.2">
      <c r="B1642" s="168"/>
      <c r="C1642" s="168"/>
      <c r="D1642" s="168"/>
      <c r="E1642" s="168"/>
      <c r="F1642" s="168"/>
      <c r="G1642" s="168"/>
      <c r="H1642" s="168"/>
      <c r="I1642" s="168"/>
    </row>
    <row r="1643" spans="2:9" x14ac:dyDescent="0.2">
      <c r="B1643" s="168"/>
      <c r="C1643" s="168"/>
      <c r="D1643" s="168"/>
      <c r="E1643" s="168"/>
      <c r="F1643" s="168"/>
      <c r="G1643" s="168"/>
      <c r="H1643" s="168"/>
      <c r="I1643" s="168"/>
    </row>
    <row r="1644" spans="2:9" x14ac:dyDescent="0.2">
      <c r="B1644" s="168"/>
      <c r="C1644" s="168"/>
      <c r="D1644" s="168"/>
      <c r="E1644" s="168"/>
      <c r="F1644" s="168"/>
      <c r="G1644" s="168"/>
      <c r="H1644" s="168"/>
      <c r="I1644" s="168"/>
    </row>
    <row r="1645" spans="2:9" x14ac:dyDescent="0.2">
      <c r="B1645" s="168"/>
      <c r="C1645" s="168"/>
      <c r="D1645" s="168"/>
      <c r="E1645" s="168"/>
      <c r="F1645" s="168"/>
      <c r="G1645" s="168"/>
      <c r="H1645" s="168"/>
      <c r="I1645" s="168"/>
    </row>
    <row r="1646" spans="2:9" x14ac:dyDescent="0.2">
      <c r="B1646" s="168"/>
      <c r="C1646" s="168"/>
      <c r="D1646" s="168"/>
      <c r="E1646" s="168"/>
      <c r="F1646" s="168"/>
      <c r="G1646" s="168"/>
      <c r="H1646" s="168"/>
      <c r="I1646" s="168"/>
    </row>
    <row r="1647" spans="2:9" x14ac:dyDescent="0.2">
      <c r="B1647" s="168"/>
      <c r="C1647" s="168"/>
      <c r="D1647" s="168"/>
      <c r="E1647" s="168"/>
      <c r="F1647" s="168"/>
      <c r="G1647" s="168"/>
      <c r="H1647" s="168"/>
      <c r="I1647" s="168"/>
    </row>
    <row r="1648" spans="2:9" x14ac:dyDescent="0.2">
      <c r="B1648" s="168"/>
      <c r="C1648" s="168"/>
      <c r="D1648" s="168"/>
      <c r="E1648" s="168"/>
      <c r="F1648" s="168"/>
      <c r="G1648" s="168"/>
      <c r="H1648" s="168"/>
      <c r="I1648" s="168"/>
    </row>
    <row r="1649" spans="2:9" x14ac:dyDescent="0.2">
      <c r="B1649" s="168"/>
      <c r="C1649" s="168"/>
      <c r="D1649" s="168"/>
      <c r="E1649" s="168"/>
      <c r="F1649" s="168"/>
      <c r="G1649" s="168"/>
      <c r="H1649" s="168"/>
      <c r="I1649" s="168"/>
    </row>
    <row r="1650" spans="2:9" x14ac:dyDescent="0.2">
      <c r="B1650" s="168"/>
      <c r="C1650" s="168"/>
      <c r="D1650" s="168"/>
      <c r="E1650" s="168"/>
      <c r="F1650" s="168"/>
      <c r="G1650" s="168"/>
      <c r="H1650" s="168"/>
      <c r="I1650" s="168"/>
    </row>
    <row r="1651" spans="2:9" x14ac:dyDescent="0.2">
      <c r="B1651" s="168"/>
      <c r="C1651" s="168"/>
      <c r="D1651" s="168"/>
      <c r="E1651" s="168"/>
      <c r="F1651" s="168"/>
      <c r="G1651" s="168"/>
      <c r="H1651" s="168"/>
      <c r="I1651" s="168"/>
    </row>
    <row r="1652" spans="2:9" x14ac:dyDescent="0.2">
      <c r="B1652" s="168"/>
      <c r="C1652" s="168"/>
      <c r="D1652" s="168"/>
      <c r="E1652" s="168"/>
      <c r="F1652" s="168"/>
      <c r="G1652" s="168"/>
      <c r="H1652" s="168"/>
      <c r="I1652" s="168"/>
    </row>
    <row r="1653" spans="2:9" x14ac:dyDescent="0.2">
      <c r="B1653" s="168"/>
      <c r="C1653" s="168"/>
      <c r="D1653" s="168"/>
      <c r="E1653" s="168"/>
      <c r="F1653" s="168"/>
      <c r="G1653" s="168"/>
      <c r="H1653" s="168"/>
      <c r="I1653" s="168"/>
    </row>
    <row r="1654" spans="2:9" x14ac:dyDescent="0.2">
      <c r="B1654" s="168"/>
      <c r="C1654" s="168"/>
      <c r="D1654" s="168"/>
      <c r="E1654" s="168"/>
      <c r="F1654" s="168"/>
      <c r="G1654" s="168"/>
      <c r="H1654" s="168"/>
      <c r="I1654" s="168"/>
    </row>
    <row r="1655" spans="2:9" x14ac:dyDescent="0.2">
      <c r="B1655" s="168"/>
      <c r="C1655" s="168"/>
      <c r="D1655" s="168"/>
      <c r="E1655" s="168"/>
      <c r="F1655" s="168"/>
      <c r="G1655" s="168"/>
      <c r="H1655" s="168"/>
      <c r="I1655" s="168"/>
    </row>
    <row r="1656" spans="2:9" x14ac:dyDescent="0.2">
      <c r="B1656" s="168"/>
      <c r="C1656" s="168"/>
      <c r="D1656" s="168"/>
      <c r="E1656" s="168"/>
      <c r="F1656" s="168"/>
      <c r="G1656" s="168"/>
      <c r="H1656" s="168"/>
      <c r="I1656" s="168"/>
    </row>
    <row r="1657" spans="2:9" x14ac:dyDescent="0.2">
      <c r="B1657" s="168"/>
      <c r="C1657" s="168"/>
      <c r="D1657" s="168"/>
      <c r="E1657" s="168"/>
      <c r="F1657" s="168"/>
      <c r="G1657" s="168"/>
      <c r="H1657" s="168"/>
      <c r="I1657" s="168"/>
    </row>
    <row r="1658" spans="2:9" x14ac:dyDescent="0.2">
      <c r="B1658" s="168"/>
      <c r="C1658" s="168"/>
      <c r="D1658" s="168"/>
      <c r="E1658" s="168"/>
      <c r="F1658" s="168"/>
      <c r="G1658" s="168"/>
      <c r="H1658" s="168"/>
      <c r="I1658" s="168"/>
    </row>
    <row r="1659" spans="2:9" x14ac:dyDescent="0.2">
      <c r="B1659" s="168"/>
      <c r="C1659" s="168"/>
      <c r="D1659" s="168"/>
      <c r="E1659" s="168"/>
      <c r="F1659" s="168"/>
      <c r="G1659" s="168"/>
      <c r="H1659" s="168"/>
      <c r="I1659" s="168"/>
    </row>
    <row r="1660" spans="2:9" x14ac:dyDescent="0.2">
      <c r="B1660" s="168"/>
      <c r="C1660" s="168"/>
      <c r="D1660" s="168"/>
      <c r="E1660" s="168"/>
      <c r="F1660" s="168"/>
      <c r="G1660" s="168"/>
      <c r="H1660" s="168"/>
      <c r="I1660" s="168"/>
    </row>
    <row r="1661" spans="2:9" x14ac:dyDescent="0.2">
      <c r="B1661" s="168"/>
      <c r="C1661" s="168"/>
      <c r="D1661" s="168"/>
      <c r="E1661" s="168"/>
      <c r="F1661" s="168"/>
      <c r="G1661" s="168"/>
      <c r="H1661" s="168"/>
      <c r="I1661" s="168"/>
    </row>
    <row r="1662" spans="2:9" x14ac:dyDescent="0.2">
      <c r="B1662" s="168"/>
      <c r="C1662" s="168"/>
      <c r="D1662" s="168"/>
      <c r="E1662" s="168"/>
      <c r="F1662" s="168"/>
      <c r="G1662" s="168"/>
      <c r="H1662" s="168"/>
      <c r="I1662" s="168"/>
    </row>
    <row r="1663" spans="2:9" x14ac:dyDescent="0.2">
      <c r="B1663" s="168"/>
      <c r="C1663" s="168"/>
      <c r="D1663" s="168"/>
      <c r="E1663" s="168"/>
      <c r="F1663" s="168"/>
      <c r="G1663" s="168"/>
      <c r="H1663" s="168"/>
      <c r="I1663" s="168"/>
    </row>
    <row r="1664" spans="2:9" x14ac:dyDescent="0.2">
      <c r="B1664" s="168"/>
      <c r="C1664" s="168"/>
      <c r="D1664" s="168"/>
      <c r="E1664" s="168"/>
      <c r="F1664" s="168"/>
      <c r="G1664" s="168"/>
      <c r="H1664" s="168"/>
      <c r="I1664" s="168"/>
    </row>
    <row r="1665" spans="2:9" x14ac:dyDescent="0.2">
      <c r="B1665" s="168"/>
      <c r="C1665" s="168"/>
      <c r="D1665" s="168"/>
      <c r="E1665" s="168"/>
      <c r="F1665" s="168"/>
      <c r="G1665" s="168"/>
      <c r="H1665" s="168"/>
      <c r="I1665" s="168"/>
    </row>
    <row r="1666" spans="2:9" x14ac:dyDescent="0.2">
      <c r="B1666" s="168"/>
      <c r="C1666" s="168"/>
      <c r="D1666" s="168"/>
      <c r="E1666" s="168"/>
      <c r="F1666" s="168"/>
      <c r="G1666" s="168"/>
      <c r="H1666" s="168"/>
      <c r="I1666" s="168"/>
    </row>
    <row r="1667" spans="2:9" x14ac:dyDescent="0.2">
      <c r="B1667" s="168"/>
      <c r="C1667" s="168"/>
      <c r="D1667" s="168"/>
      <c r="E1667" s="168"/>
      <c r="F1667" s="168"/>
      <c r="G1667" s="168"/>
      <c r="H1667" s="168"/>
      <c r="I1667" s="168"/>
    </row>
    <row r="1668" spans="2:9" x14ac:dyDescent="0.2">
      <c r="B1668" s="168"/>
      <c r="C1668" s="168"/>
      <c r="D1668" s="168"/>
      <c r="E1668" s="168"/>
      <c r="F1668" s="168"/>
      <c r="G1668" s="168"/>
      <c r="H1668" s="168"/>
      <c r="I1668" s="168"/>
    </row>
    <row r="1669" spans="2:9" x14ac:dyDescent="0.2">
      <c r="B1669" s="168"/>
      <c r="C1669" s="168"/>
      <c r="D1669" s="168"/>
      <c r="E1669" s="168"/>
      <c r="F1669" s="168"/>
      <c r="G1669" s="168"/>
      <c r="H1669" s="168"/>
      <c r="I1669" s="168"/>
    </row>
    <row r="1670" spans="2:9" x14ac:dyDescent="0.2">
      <c r="B1670" s="168"/>
      <c r="C1670" s="168"/>
      <c r="D1670" s="168"/>
      <c r="E1670" s="168"/>
      <c r="F1670" s="168"/>
      <c r="G1670" s="168"/>
      <c r="H1670" s="168"/>
      <c r="I1670" s="168"/>
    </row>
    <row r="1671" spans="2:9" x14ac:dyDescent="0.2">
      <c r="B1671" s="168"/>
      <c r="C1671" s="168"/>
      <c r="D1671" s="168"/>
      <c r="E1671" s="168"/>
      <c r="F1671" s="168"/>
      <c r="G1671" s="168"/>
      <c r="H1671" s="168"/>
      <c r="I1671" s="168"/>
    </row>
    <row r="1672" spans="2:9" x14ac:dyDescent="0.2">
      <c r="B1672" s="168"/>
      <c r="C1672" s="168"/>
      <c r="D1672" s="168"/>
      <c r="E1672" s="168"/>
      <c r="F1672" s="168"/>
      <c r="G1672" s="168"/>
      <c r="H1672" s="168"/>
      <c r="I1672" s="168"/>
    </row>
    <row r="1673" spans="2:9" x14ac:dyDescent="0.2">
      <c r="B1673" s="168"/>
      <c r="C1673" s="168"/>
      <c r="D1673" s="168"/>
      <c r="E1673" s="168"/>
      <c r="F1673" s="168"/>
      <c r="G1673" s="168"/>
      <c r="H1673" s="168"/>
      <c r="I1673" s="168"/>
    </row>
    <row r="1674" spans="2:9" x14ac:dyDescent="0.2">
      <c r="B1674" s="168"/>
      <c r="C1674" s="168"/>
      <c r="D1674" s="168"/>
      <c r="E1674" s="168"/>
      <c r="F1674" s="168"/>
      <c r="G1674" s="168"/>
      <c r="H1674" s="168"/>
      <c r="I1674" s="168"/>
    </row>
    <row r="1675" spans="2:9" x14ac:dyDescent="0.2">
      <c r="B1675" s="168"/>
      <c r="C1675" s="168"/>
      <c r="D1675" s="168"/>
      <c r="E1675" s="168"/>
      <c r="F1675" s="168"/>
      <c r="G1675" s="168"/>
      <c r="H1675" s="168"/>
      <c r="I1675" s="168"/>
    </row>
    <row r="1676" spans="2:9" x14ac:dyDescent="0.2">
      <c r="B1676" s="168"/>
      <c r="C1676" s="168"/>
      <c r="D1676" s="168"/>
      <c r="E1676" s="168"/>
      <c r="F1676" s="168"/>
      <c r="G1676" s="168"/>
      <c r="H1676" s="168"/>
      <c r="I1676" s="168"/>
    </row>
    <row r="1677" spans="2:9" x14ac:dyDescent="0.2">
      <c r="B1677" s="168"/>
      <c r="C1677" s="168"/>
      <c r="D1677" s="168"/>
      <c r="E1677" s="168"/>
      <c r="F1677" s="168"/>
      <c r="G1677" s="168"/>
      <c r="H1677" s="168"/>
      <c r="I1677" s="168"/>
    </row>
    <row r="1678" spans="2:9" x14ac:dyDescent="0.2">
      <c r="B1678" s="168"/>
      <c r="C1678" s="168"/>
      <c r="D1678" s="168"/>
      <c r="E1678" s="168"/>
      <c r="F1678" s="168"/>
      <c r="G1678" s="168"/>
      <c r="H1678" s="168"/>
      <c r="I1678" s="168"/>
    </row>
    <row r="1679" spans="2:9" x14ac:dyDescent="0.2">
      <c r="B1679" s="168"/>
      <c r="C1679" s="168"/>
      <c r="D1679" s="168"/>
      <c r="E1679" s="168"/>
      <c r="F1679" s="168"/>
      <c r="G1679" s="168"/>
      <c r="H1679" s="168"/>
      <c r="I1679" s="168"/>
    </row>
    <row r="1680" spans="2:9" x14ac:dyDescent="0.2">
      <c r="B1680" s="168"/>
      <c r="C1680" s="168"/>
      <c r="D1680" s="168"/>
      <c r="E1680" s="168"/>
      <c r="F1680" s="168"/>
      <c r="G1680" s="168"/>
      <c r="H1680" s="168"/>
      <c r="I1680" s="168"/>
    </row>
    <row r="1681" spans="2:9" x14ac:dyDescent="0.2">
      <c r="B1681" s="168"/>
      <c r="C1681" s="168"/>
      <c r="D1681" s="168"/>
      <c r="E1681" s="168"/>
      <c r="F1681" s="168"/>
      <c r="G1681" s="168"/>
      <c r="H1681" s="168"/>
      <c r="I1681" s="168"/>
    </row>
    <row r="1682" spans="2:9" x14ac:dyDescent="0.2">
      <c r="B1682" s="168"/>
      <c r="C1682" s="168"/>
      <c r="D1682" s="168"/>
      <c r="E1682" s="168"/>
      <c r="F1682" s="168"/>
      <c r="G1682" s="168"/>
      <c r="H1682" s="168"/>
      <c r="I1682" s="168"/>
    </row>
    <row r="1683" spans="2:9" x14ac:dyDescent="0.2">
      <c r="B1683" s="168"/>
      <c r="C1683" s="168"/>
      <c r="D1683" s="168"/>
      <c r="E1683" s="168"/>
      <c r="F1683" s="168"/>
      <c r="G1683" s="168"/>
      <c r="H1683" s="168"/>
      <c r="I1683" s="168"/>
    </row>
    <row r="1684" spans="2:9" x14ac:dyDescent="0.2">
      <c r="B1684" s="168"/>
      <c r="C1684" s="168"/>
      <c r="D1684" s="168"/>
      <c r="E1684" s="168"/>
      <c r="F1684" s="168"/>
      <c r="G1684" s="168"/>
      <c r="H1684" s="168"/>
      <c r="I1684" s="168"/>
    </row>
    <row r="1685" spans="2:9" x14ac:dyDescent="0.2">
      <c r="B1685" s="168"/>
      <c r="C1685" s="168"/>
      <c r="D1685" s="168"/>
      <c r="E1685" s="168"/>
      <c r="F1685" s="168"/>
      <c r="G1685" s="168"/>
      <c r="H1685" s="168"/>
      <c r="I1685" s="168"/>
    </row>
    <row r="1686" spans="2:9" x14ac:dyDescent="0.2">
      <c r="B1686" s="168"/>
      <c r="C1686" s="168"/>
      <c r="D1686" s="168"/>
      <c r="E1686" s="168"/>
      <c r="F1686" s="168"/>
      <c r="G1686" s="168"/>
      <c r="H1686" s="168"/>
      <c r="I1686" s="168"/>
    </row>
    <row r="1687" spans="2:9" x14ac:dyDescent="0.2">
      <c r="B1687" s="168"/>
      <c r="C1687" s="168"/>
      <c r="D1687" s="168"/>
      <c r="E1687" s="168"/>
      <c r="F1687" s="168"/>
      <c r="G1687" s="168"/>
      <c r="H1687" s="168"/>
      <c r="I1687" s="168"/>
    </row>
    <row r="1688" spans="2:9" x14ac:dyDescent="0.2">
      <c r="B1688" s="168"/>
      <c r="C1688" s="168"/>
      <c r="D1688" s="168"/>
      <c r="E1688" s="168"/>
      <c r="F1688" s="168"/>
      <c r="G1688" s="168"/>
      <c r="H1688" s="168"/>
      <c r="I1688" s="168"/>
    </row>
    <row r="1689" spans="2:9" x14ac:dyDescent="0.2">
      <c r="B1689" s="168"/>
      <c r="C1689" s="168"/>
      <c r="D1689" s="168"/>
      <c r="E1689" s="168"/>
      <c r="F1689" s="168"/>
      <c r="G1689" s="168"/>
      <c r="H1689" s="168"/>
      <c r="I1689" s="168"/>
    </row>
    <row r="1690" spans="2:9" x14ac:dyDescent="0.2">
      <c r="B1690" s="168"/>
      <c r="C1690" s="168"/>
      <c r="D1690" s="168"/>
      <c r="E1690" s="168"/>
      <c r="F1690" s="168"/>
      <c r="G1690" s="168"/>
      <c r="H1690" s="168"/>
      <c r="I1690" s="168"/>
    </row>
    <row r="1691" spans="2:9" x14ac:dyDescent="0.2">
      <c r="B1691" s="168"/>
      <c r="C1691" s="168"/>
      <c r="D1691" s="168"/>
      <c r="E1691" s="168"/>
      <c r="F1691" s="168"/>
      <c r="G1691" s="168"/>
      <c r="H1691" s="168"/>
      <c r="I1691" s="168"/>
    </row>
    <row r="1692" spans="2:9" x14ac:dyDescent="0.2">
      <c r="B1692" s="168"/>
      <c r="C1692" s="168"/>
      <c r="D1692" s="168"/>
      <c r="E1692" s="168"/>
      <c r="F1692" s="168"/>
      <c r="G1692" s="168"/>
      <c r="H1692" s="168"/>
      <c r="I1692" s="168"/>
    </row>
    <row r="1693" spans="2:9" x14ac:dyDescent="0.2">
      <c r="B1693" s="168"/>
      <c r="C1693" s="168"/>
      <c r="D1693" s="168"/>
      <c r="E1693" s="168"/>
      <c r="F1693" s="168"/>
      <c r="G1693" s="168"/>
      <c r="H1693" s="168"/>
      <c r="I1693" s="168"/>
    </row>
    <row r="1694" spans="2:9" x14ac:dyDescent="0.2">
      <c r="B1694" s="168"/>
      <c r="C1694" s="168"/>
      <c r="D1694" s="168"/>
      <c r="E1694" s="168"/>
      <c r="F1694" s="168"/>
      <c r="G1694" s="168"/>
      <c r="H1694" s="168"/>
      <c r="I1694" s="168"/>
    </row>
    <row r="1695" spans="2:9" x14ac:dyDescent="0.2">
      <c r="B1695" s="168"/>
      <c r="C1695" s="168"/>
      <c r="D1695" s="168"/>
      <c r="E1695" s="168"/>
      <c r="F1695" s="168"/>
      <c r="G1695" s="168"/>
      <c r="H1695" s="168"/>
      <c r="I1695" s="168"/>
    </row>
    <row r="1696" spans="2:9" x14ac:dyDescent="0.2">
      <c r="B1696" s="168"/>
      <c r="C1696" s="168"/>
      <c r="D1696" s="168"/>
      <c r="E1696" s="168"/>
      <c r="F1696" s="168"/>
      <c r="G1696" s="168"/>
      <c r="H1696" s="168"/>
      <c r="I1696" s="168"/>
    </row>
    <row r="1697" spans="2:9" x14ac:dyDescent="0.2">
      <c r="B1697" s="168"/>
      <c r="C1697" s="168"/>
      <c r="D1697" s="168"/>
      <c r="E1697" s="168"/>
      <c r="F1697" s="168"/>
      <c r="G1697" s="168"/>
      <c r="H1697" s="168"/>
      <c r="I1697" s="168"/>
    </row>
    <row r="1698" spans="2:9" x14ac:dyDescent="0.2">
      <c r="B1698" s="168"/>
      <c r="C1698" s="168"/>
      <c r="D1698" s="168"/>
      <c r="E1698" s="168"/>
      <c r="F1698" s="168"/>
      <c r="G1698" s="168"/>
      <c r="H1698" s="168"/>
      <c r="I1698" s="168"/>
    </row>
    <row r="1699" spans="2:9" x14ac:dyDescent="0.2">
      <c r="B1699" s="168"/>
      <c r="C1699" s="168"/>
      <c r="D1699" s="168"/>
      <c r="E1699" s="168"/>
      <c r="F1699" s="168"/>
      <c r="G1699" s="168"/>
      <c r="H1699" s="168"/>
      <c r="I1699" s="168"/>
    </row>
    <row r="1700" spans="2:9" x14ac:dyDescent="0.2">
      <c r="B1700" s="168"/>
      <c r="C1700" s="168"/>
      <c r="D1700" s="168"/>
      <c r="E1700" s="168"/>
      <c r="F1700" s="168"/>
      <c r="G1700" s="168"/>
      <c r="H1700" s="168"/>
      <c r="I1700" s="168"/>
    </row>
    <row r="1701" spans="2:9" x14ac:dyDescent="0.2">
      <c r="B1701" s="168"/>
      <c r="C1701" s="168"/>
      <c r="D1701" s="168"/>
      <c r="E1701" s="168"/>
      <c r="F1701" s="168"/>
      <c r="G1701" s="168"/>
      <c r="H1701" s="168"/>
      <c r="I1701" s="168"/>
    </row>
    <row r="1702" spans="2:9" x14ac:dyDescent="0.2">
      <c r="B1702" s="168"/>
      <c r="C1702" s="168"/>
      <c r="D1702" s="168"/>
      <c r="E1702" s="168"/>
      <c r="F1702" s="168"/>
      <c r="G1702" s="168"/>
      <c r="H1702" s="168"/>
      <c r="I1702" s="168"/>
    </row>
    <row r="1703" spans="2:9" x14ac:dyDescent="0.2">
      <c r="B1703" s="168"/>
      <c r="C1703" s="168"/>
      <c r="D1703" s="168"/>
      <c r="E1703" s="168"/>
      <c r="F1703" s="168"/>
      <c r="G1703" s="168"/>
      <c r="H1703" s="168"/>
      <c r="I1703" s="168"/>
    </row>
    <row r="1704" spans="2:9" x14ac:dyDescent="0.2">
      <c r="B1704" s="168"/>
      <c r="C1704" s="168"/>
      <c r="D1704" s="168"/>
      <c r="E1704" s="168"/>
      <c r="F1704" s="168"/>
      <c r="G1704" s="168"/>
      <c r="H1704" s="168"/>
      <c r="I1704" s="168"/>
    </row>
    <row r="1705" spans="2:9" x14ac:dyDescent="0.2">
      <c r="B1705" s="168"/>
      <c r="C1705" s="168"/>
      <c r="D1705" s="168"/>
      <c r="E1705" s="168"/>
      <c r="F1705" s="168"/>
      <c r="G1705" s="168"/>
      <c r="H1705" s="168"/>
      <c r="I1705" s="168"/>
    </row>
    <row r="1706" spans="2:9" x14ac:dyDescent="0.2">
      <c r="B1706" s="168"/>
      <c r="C1706" s="168"/>
      <c r="D1706" s="168"/>
      <c r="E1706" s="168"/>
      <c r="F1706" s="168"/>
      <c r="G1706" s="168"/>
      <c r="H1706" s="168"/>
      <c r="I1706" s="168"/>
    </row>
    <row r="1707" spans="2:9" x14ac:dyDescent="0.2">
      <c r="B1707" s="168"/>
      <c r="C1707" s="168"/>
      <c r="D1707" s="168"/>
      <c r="E1707" s="168"/>
      <c r="F1707" s="168"/>
      <c r="G1707" s="168"/>
      <c r="H1707" s="168"/>
      <c r="I1707" s="168"/>
    </row>
    <row r="1708" spans="2:9" x14ac:dyDescent="0.2">
      <c r="B1708" s="168"/>
      <c r="C1708" s="168"/>
      <c r="D1708" s="168"/>
      <c r="E1708" s="168"/>
      <c r="F1708" s="168"/>
      <c r="G1708" s="168"/>
      <c r="H1708" s="168"/>
      <c r="I1708" s="168"/>
    </row>
    <row r="1709" spans="2:9" x14ac:dyDescent="0.2">
      <c r="B1709" s="168"/>
      <c r="C1709" s="168"/>
      <c r="D1709" s="168"/>
      <c r="E1709" s="168"/>
      <c r="F1709" s="168"/>
      <c r="G1709" s="168"/>
      <c r="H1709" s="168"/>
      <c r="I1709" s="168"/>
    </row>
    <row r="1710" spans="2:9" x14ac:dyDescent="0.2">
      <c r="B1710" s="168"/>
      <c r="C1710" s="168"/>
      <c r="D1710" s="168"/>
      <c r="E1710" s="168"/>
      <c r="F1710" s="168"/>
      <c r="G1710" s="168"/>
      <c r="H1710" s="168"/>
      <c r="I1710" s="168"/>
    </row>
    <row r="1711" spans="2:9" x14ac:dyDescent="0.2">
      <c r="B1711" s="168"/>
      <c r="C1711" s="168"/>
      <c r="D1711" s="168"/>
      <c r="E1711" s="168"/>
      <c r="F1711" s="168"/>
      <c r="G1711" s="168"/>
      <c r="H1711" s="168"/>
      <c r="I1711" s="168"/>
    </row>
    <row r="1712" spans="2:9" x14ac:dyDescent="0.2">
      <c r="B1712" s="168"/>
      <c r="C1712" s="168"/>
      <c r="D1712" s="168"/>
      <c r="E1712" s="168"/>
      <c r="F1712" s="168"/>
      <c r="G1712" s="168"/>
      <c r="H1712" s="168"/>
      <c r="I1712" s="168"/>
    </row>
    <row r="1713" spans="2:9" x14ac:dyDescent="0.2">
      <c r="B1713" s="168"/>
      <c r="C1713" s="168"/>
      <c r="D1713" s="168"/>
      <c r="E1713" s="168"/>
      <c r="F1713" s="168"/>
      <c r="G1713" s="168"/>
      <c r="H1713" s="168"/>
      <c r="I1713" s="168"/>
    </row>
    <row r="1714" spans="2:9" x14ac:dyDescent="0.2">
      <c r="B1714" s="168"/>
      <c r="C1714" s="168"/>
      <c r="D1714" s="168"/>
      <c r="E1714" s="168"/>
      <c r="F1714" s="168"/>
      <c r="G1714" s="168"/>
      <c r="H1714" s="168"/>
      <c r="I1714" s="168"/>
    </row>
    <row r="1715" spans="2:9" x14ac:dyDescent="0.2">
      <c r="B1715" s="168"/>
      <c r="C1715" s="168"/>
      <c r="D1715" s="168"/>
      <c r="E1715" s="168"/>
      <c r="F1715" s="168"/>
      <c r="G1715" s="168"/>
      <c r="H1715" s="168"/>
      <c r="I1715" s="168"/>
    </row>
    <row r="1716" spans="2:9" x14ac:dyDescent="0.2">
      <c r="B1716" s="168"/>
      <c r="C1716" s="168"/>
      <c r="D1716" s="168"/>
      <c r="E1716" s="168"/>
      <c r="F1716" s="168"/>
      <c r="G1716" s="168"/>
      <c r="H1716" s="168"/>
      <c r="I1716" s="168"/>
    </row>
    <row r="1717" spans="2:9" x14ac:dyDescent="0.2">
      <c r="B1717" s="168"/>
      <c r="C1717" s="168"/>
      <c r="D1717" s="168"/>
      <c r="E1717" s="168"/>
      <c r="F1717" s="168"/>
      <c r="G1717" s="168"/>
      <c r="H1717" s="168"/>
      <c r="I1717" s="168"/>
    </row>
    <row r="1718" spans="2:9" x14ac:dyDescent="0.2">
      <c r="B1718" s="168"/>
      <c r="C1718" s="168"/>
      <c r="D1718" s="168"/>
      <c r="E1718" s="168"/>
      <c r="F1718" s="168"/>
      <c r="G1718" s="168"/>
      <c r="H1718" s="168"/>
      <c r="I1718" s="168"/>
    </row>
    <row r="1719" spans="2:9" x14ac:dyDescent="0.2">
      <c r="B1719" s="168"/>
      <c r="C1719" s="168"/>
      <c r="D1719" s="168"/>
      <c r="E1719" s="168"/>
      <c r="F1719" s="168"/>
      <c r="G1719" s="168"/>
      <c r="H1719" s="168"/>
      <c r="I1719" s="168"/>
    </row>
    <row r="1720" spans="2:9" x14ac:dyDescent="0.2">
      <c r="B1720" s="168"/>
      <c r="C1720" s="168"/>
      <c r="D1720" s="168"/>
      <c r="E1720" s="168"/>
      <c r="F1720" s="168"/>
      <c r="G1720" s="168"/>
      <c r="H1720" s="168"/>
      <c r="I1720" s="168"/>
    </row>
    <row r="1721" spans="2:9" x14ac:dyDescent="0.2">
      <c r="B1721" s="168"/>
      <c r="C1721" s="168"/>
      <c r="D1721" s="168"/>
      <c r="E1721" s="168"/>
      <c r="F1721" s="168"/>
      <c r="G1721" s="168"/>
      <c r="H1721" s="168"/>
      <c r="I1721" s="168"/>
    </row>
    <row r="1722" spans="2:9" x14ac:dyDescent="0.2">
      <c r="B1722" s="168"/>
      <c r="C1722" s="168"/>
      <c r="D1722" s="168"/>
      <c r="E1722" s="168"/>
      <c r="F1722" s="168"/>
      <c r="G1722" s="168"/>
      <c r="H1722" s="168"/>
      <c r="I1722" s="168"/>
    </row>
    <row r="1723" spans="2:9" x14ac:dyDescent="0.2">
      <c r="B1723" s="168"/>
      <c r="C1723" s="168"/>
      <c r="D1723" s="168"/>
      <c r="E1723" s="168"/>
      <c r="F1723" s="168"/>
      <c r="G1723" s="168"/>
      <c r="H1723" s="168"/>
      <c r="I1723" s="168"/>
    </row>
    <row r="1724" spans="2:9" x14ac:dyDescent="0.2">
      <c r="B1724" s="168"/>
      <c r="C1724" s="168"/>
      <c r="D1724" s="168"/>
      <c r="E1724" s="168"/>
      <c r="F1724" s="168"/>
      <c r="G1724" s="168"/>
      <c r="H1724" s="168"/>
      <c r="I1724" s="168"/>
    </row>
    <row r="1725" spans="2:9" x14ac:dyDescent="0.2">
      <c r="B1725" s="168"/>
      <c r="C1725" s="168"/>
      <c r="D1725" s="168"/>
      <c r="E1725" s="168"/>
      <c r="F1725" s="168"/>
      <c r="G1725" s="168"/>
      <c r="H1725" s="168"/>
      <c r="I1725" s="168"/>
    </row>
    <row r="1726" spans="2:9" x14ac:dyDescent="0.2">
      <c r="B1726" s="168"/>
      <c r="C1726" s="168"/>
      <c r="D1726" s="168"/>
      <c r="E1726" s="168"/>
      <c r="F1726" s="168"/>
      <c r="G1726" s="168"/>
      <c r="H1726" s="168"/>
      <c r="I1726" s="168"/>
    </row>
    <row r="1727" spans="2:9" x14ac:dyDescent="0.2">
      <c r="B1727" s="168"/>
      <c r="C1727" s="168"/>
      <c r="D1727" s="168"/>
      <c r="E1727" s="168"/>
      <c r="F1727" s="168"/>
      <c r="G1727" s="168"/>
      <c r="H1727" s="168"/>
      <c r="I1727" s="168"/>
    </row>
    <row r="1728" spans="2:9" x14ac:dyDescent="0.2">
      <c r="B1728" s="168"/>
      <c r="C1728" s="168"/>
      <c r="D1728" s="168"/>
      <c r="E1728" s="168"/>
      <c r="F1728" s="168"/>
      <c r="G1728" s="168"/>
      <c r="H1728" s="168"/>
      <c r="I1728" s="168"/>
    </row>
    <row r="1729" spans="2:9" x14ac:dyDescent="0.2">
      <c r="B1729" s="168"/>
      <c r="C1729" s="168"/>
      <c r="D1729" s="168"/>
      <c r="E1729" s="168"/>
      <c r="F1729" s="168"/>
      <c r="G1729" s="168"/>
      <c r="H1729" s="168"/>
      <c r="I1729" s="168"/>
    </row>
    <row r="1730" spans="2:9" x14ac:dyDescent="0.2">
      <c r="B1730" s="168"/>
      <c r="C1730" s="168"/>
      <c r="D1730" s="168"/>
      <c r="E1730" s="168"/>
      <c r="F1730" s="168"/>
      <c r="G1730" s="168"/>
      <c r="H1730" s="168"/>
      <c r="I1730" s="168"/>
    </row>
    <row r="1731" spans="2:9" x14ac:dyDescent="0.2">
      <c r="B1731" s="168"/>
      <c r="C1731" s="168"/>
      <c r="D1731" s="168"/>
      <c r="E1731" s="168"/>
      <c r="F1731" s="168"/>
      <c r="G1731" s="168"/>
      <c r="H1731" s="168"/>
      <c r="I1731" s="168"/>
    </row>
    <row r="1732" spans="2:9" x14ac:dyDescent="0.2">
      <c r="B1732" s="168"/>
      <c r="C1732" s="168"/>
      <c r="D1732" s="168"/>
      <c r="E1732" s="168"/>
      <c r="F1732" s="168"/>
      <c r="G1732" s="168"/>
      <c r="H1732" s="168"/>
      <c r="I1732" s="168"/>
    </row>
    <row r="1733" spans="2:9" x14ac:dyDescent="0.2">
      <c r="B1733" s="168"/>
      <c r="C1733" s="168"/>
      <c r="D1733" s="168"/>
      <c r="E1733" s="168"/>
      <c r="F1733" s="168"/>
      <c r="G1733" s="168"/>
      <c r="H1733" s="168"/>
      <c r="I1733" s="168"/>
    </row>
    <row r="1734" spans="2:9" x14ac:dyDescent="0.2">
      <c r="B1734" s="168"/>
      <c r="C1734" s="168"/>
      <c r="D1734" s="168"/>
      <c r="E1734" s="168"/>
      <c r="F1734" s="168"/>
      <c r="G1734" s="168"/>
      <c r="H1734" s="168"/>
      <c r="I1734" s="168"/>
    </row>
    <row r="1735" spans="2:9" x14ac:dyDescent="0.2">
      <c r="B1735" s="168"/>
      <c r="C1735" s="168"/>
      <c r="D1735" s="168"/>
      <c r="E1735" s="168"/>
      <c r="F1735" s="168"/>
      <c r="G1735" s="168"/>
      <c r="H1735" s="168"/>
      <c r="I1735" s="168"/>
    </row>
    <row r="1736" spans="2:9" x14ac:dyDescent="0.2">
      <c r="B1736" s="168"/>
      <c r="C1736" s="168"/>
      <c r="D1736" s="168"/>
      <c r="E1736" s="168"/>
      <c r="F1736" s="168"/>
      <c r="G1736" s="168"/>
      <c r="H1736" s="168"/>
      <c r="I1736" s="168"/>
    </row>
    <row r="1737" spans="2:9" x14ac:dyDescent="0.2">
      <c r="B1737" s="168"/>
      <c r="C1737" s="168"/>
      <c r="D1737" s="168"/>
      <c r="E1737" s="168"/>
      <c r="F1737" s="168"/>
      <c r="G1737" s="168"/>
      <c r="H1737" s="168"/>
      <c r="I1737" s="168"/>
    </row>
    <row r="1738" spans="2:9" x14ac:dyDescent="0.2">
      <c r="B1738" s="168"/>
      <c r="C1738" s="168"/>
      <c r="D1738" s="168"/>
      <c r="E1738" s="168"/>
      <c r="F1738" s="168"/>
      <c r="G1738" s="168"/>
      <c r="H1738" s="168"/>
      <c r="I1738" s="168"/>
    </row>
    <row r="1739" spans="2:9" x14ac:dyDescent="0.2">
      <c r="B1739" s="168"/>
      <c r="C1739" s="168"/>
      <c r="D1739" s="168"/>
      <c r="E1739" s="168"/>
      <c r="F1739" s="168"/>
      <c r="G1739" s="168"/>
      <c r="H1739" s="168"/>
      <c r="I1739" s="168"/>
    </row>
    <row r="1740" spans="2:9" x14ac:dyDescent="0.2">
      <c r="B1740" s="168"/>
      <c r="C1740" s="168"/>
      <c r="D1740" s="168"/>
      <c r="E1740" s="168"/>
      <c r="F1740" s="168"/>
      <c r="G1740" s="168"/>
      <c r="H1740" s="168"/>
      <c r="I1740" s="168"/>
    </row>
    <row r="1741" spans="2:9" x14ac:dyDescent="0.2">
      <c r="B1741" s="168"/>
      <c r="C1741" s="168"/>
      <c r="D1741" s="168"/>
      <c r="E1741" s="168"/>
      <c r="F1741" s="168"/>
      <c r="G1741" s="168"/>
      <c r="H1741" s="168"/>
      <c r="I1741" s="168"/>
    </row>
    <row r="1742" spans="2:9" x14ac:dyDescent="0.2">
      <c r="B1742" s="168"/>
      <c r="C1742" s="168"/>
      <c r="D1742" s="168"/>
      <c r="E1742" s="168"/>
      <c r="F1742" s="168"/>
      <c r="G1742" s="168"/>
      <c r="H1742" s="168"/>
      <c r="I1742" s="168"/>
    </row>
    <row r="1743" spans="2:9" x14ac:dyDescent="0.2">
      <c r="B1743" s="168"/>
      <c r="C1743" s="168"/>
      <c r="D1743" s="168"/>
      <c r="E1743" s="168"/>
      <c r="F1743" s="168"/>
      <c r="G1743" s="168"/>
      <c r="H1743" s="168"/>
      <c r="I1743" s="168"/>
    </row>
    <row r="1744" spans="2:9" x14ac:dyDescent="0.2">
      <c r="B1744" s="168"/>
      <c r="C1744" s="168"/>
      <c r="D1744" s="168"/>
      <c r="E1744" s="168"/>
      <c r="F1744" s="168"/>
      <c r="G1744" s="168"/>
      <c r="H1744" s="168"/>
      <c r="I1744" s="168"/>
    </row>
    <row r="1745" spans="2:9" x14ac:dyDescent="0.2">
      <c r="B1745" s="168"/>
      <c r="C1745" s="168"/>
      <c r="D1745" s="168"/>
      <c r="E1745" s="168"/>
      <c r="F1745" s="168"/>
      <c r="G1745" s="168"/>
      <c r="H1745" s="168"/>
      <c r="I1745" s="168"/>
    </row>
    <row r="1746" spans="2:9" x14ac:dyDescent="0.2">
      <c r="B1746" s="168"/>
      <c r="C1746" s="168"/>
      <c r="D1746" s="168"/>
      <c r="E1746" s="168"/>
      <c r="F1746" s="168"/>
      <c r="G1746" s="168"/>
      <c r="H1746" s="168"/>
      <c r="I1746" s="168"/>
    </row>
    <row r="1747" spans="2:9" x14ac:dyDescent="0.2">
      <c r="B1747" s="168"/>
      <c r="C1747" s="168"/>
      <c r="D1747" s="168"/>
      <c r="E1747" s="168"/>
      <c r="F1747" s="168"/>
      <c r="G1747" s="168"/>
      <c r="H1747" s="168"/>
      <c r="I1747" s="168"/>
    </row>
    <row r="1748" spans="2:9" x14ac:dyDescent="0.2">
      <c r="B1748" s="168"/>
      <c r="C1748" s="168"/>
      <c r="D1748" s="168"/>
      <c r="E1748" s="168"/>
      <c r="F1748" s="168"/>
      <c r="G1748" s="168"/>
      <c r="H1748" s="168"/>
      <c r="I1748" s="168"/>
    </row>
    <row r="1749" spans="2:9" x14ac:dyDescent="0.2">
      <c r="B1749" s="168"/>
      <c r="C1749" s="168"/>
      <c r="D1749" s="168"/>
      <c r="E1749" s="168"/>
      <c r="F1749" s="168"/>
      <c r="G1749" s="168"/>
      <c r="H1749" s="168"/>
      <c r="I1749" s="168"/>
    </row>
    <row r="1750" spans="2:9" x14ac:dyDescent="0.2">
      <c r="B1750" s="168"/>
      <c r="C1750" s="168"/>
      <c r="D1750" s="168"/>
      <c r="E1750" s="168"/>
      <c r="F1750" s="168"/>
      <c r="G1750" s="168"/>
      <c r="H1750" s="168"/>
      <c r="I1750" s="168"/>
    </row>
    <row r="1751" spans="2:9" x14ac:dyDescent="0.2">
      <c r="B1751" s="168"/>
      <c r="C1751" s="168"/>
      <c r="D1751" s="168"/>
      <c r="E1751" s="168"/>
      <c r="F1751" s="168"/>
      <c r="G1751" s="168"/>
      <c r="H1751" s="168"/>
      <c r="I1751" s="168"/>
    </row>
    <row r="1752" spans="2:9" x14ac:dyDescent="0.2">
      <c r="B1752" s="168"/>
      <c r="C1752" s="168"/>
      <c r="D1752" s="168"/>
      <c r="E1752" s="168"/>
      <c r="F1752" s="168"/>
      <c r="G1752" s="168"/>
      <c r="H1752" s="168"/>
      <c r="I1752" s="168"/>
    </row>
    <row r="1753" spans="2:9" x14ac:dyDescent="0.2">
      <c r="B1753" s="168"/>
      <c r="C1753" s="168"/>
      <c r="D1753" s="168"/>
      <c r="E1753" s="168"/>
      <c r="F1753" s="168"/>
      <c r="G1753" s="168"/>
      <c r="H1753" s="168"/>
      <c r="I1753" s="168"/>
    </row>
    <row r="1754" spans="2:9" x14ac:dyDescent="0.2">
      <c r="B1754" s="168"/>
      <c r="C1754" s="168"/>
      <c r="D1754" s="168"/>
      <c r="E1754" s="168"/>
      <c r="F1754" s="168"/>
      <c r="G1754" s="168"/>
      <c r="H1754" s="168"/>
      <c r="I1754" s="168"/>
    </row>
    <row r="1755" spans="2:9" x14ac:dyDescent="0.2">
      <c r="B1755" s="168"/>
      <c r="C1755" s="168"/>
      <c r="D1755" s="168"/>
      <c r="E1755" s="168"/>
      <c r="F1755" s="168"/>
      <c r="G1755" s="168"/>
      <c r="H1755" s="168"/>
      <c r="I1755" s="168"/>
    </row>
    <row r="1756" spans="2:9" x14ac:dyDescent="0.2">
      <c r="B1756" s="168"/>
      <c r="C1756" s="168"/>
      <c r="D1756" s="168"/>
      <c r="E1756" s="168"/>
      <c r="F1756" s="168"/>
      <c r="G1756" s="168"/>
      <c r="H1756" s="168"/>
      <c r="I1756" s="168"/>
    </row>
    <row r="1757" spans="2:9" x14ac:dyDescent="0.2">
      <c r="B1757" s="168"/>
      <c r="C1757" s="168"/>
      <c r="D1757" s="168"/>
      <c r="E1757" s="168"/>
      <c r="F1757" s="168"/>
      <c r="G1757" s="168"/>
      <c r="H1757" s="168"/>
      <c r="I1757" s="168"/>
    </row>
    <row r="1758" spans="2:9" x14ac:dyDescent="0.2">
      <c r="B1758" s="168"/>
      <c r="C1758" s="168"/>
      <c r="D1758" s="168"/>
      <c r="E1758" s="168"/>
      <c r="F1758" s="168"/>
      <c r="G1758" s="168"/>
      <c r="H1758" s="168"/>
      <c r="I1758" s="168"/>
    </row>
    <row r="1759" spans="2:9" x14ac:dyDescent="0.2">
      <c r="B1759" s="168"/>
      <c r="C1759" s="168"/>
      <c r="D1759" s="168"/>
      <c r="E1759" s="168"/>
      <c r="F1759" s="168"/>
      <c r="G1759" s="168"/>
      <c r="H1759" s="168"/>
      <c r="I1759" s="168"/>
    </row>
    <row r="1760" spans="2:9" x14ac:dyDescent="0.2">
      <c r="B1760" s="168"/>
      <c r="C1760" s="168"/>
      <c r="D1760" s="168"/>
      <c r="E1760" s="168"/>
      <c r="F1760" s="168"/>
      <c r="G1760" s="168"/>
      <c r="H1760" s="168"/>
      <c r="I1760" s="168"/>
    </row>
    <row r="1761" spans="2:9" x14ac:dyDescent="0.2">
      <c r="B1761" s="168"/>
      <c r="C1761" s="168"/>
      <c r="D1761" s="168"/>
      <c r="E1761" s="168"/>
      <c r="F1761" s="168"/>
      <c r="G1761" s="168"/>
      <c r="H1761" s="168"/>
      <c r="I1761" s="168"/>
    </row>
    <row r="1762" spans="2:9" x14ac:dyDescent="0.2">
      <c r="B1762" s="168"/>
      <c r="C1762" s="168"/>
      <c r="D1762" s="168"/>
      <c r="E1762" s="168"/>
      <c r="F1762" s="168"/>
      <c r="G1762" s="168"/>
      <c r="H1762" s="168"/>
      <c r="I1762" s="168"/>
    </row>
    <row r="1763" spans="2:9" x14ac:dyDescent="0.2">
      <c r="B1763" s="168"/>
      <c r="C1763" s="168"/>
      <c r="D1763" s="168"/>
      <c r="E1763" s="168"/>
      <c r="F1763" s="168"/>
      <c r="G1763" s="168"/>
      <c r="H1763" s="168"/>
      <c r="I1763" s="168"/>
    </row>
    <row r="1764" spans="2:9" x14ac:dyDescent="0.2">
      <c r="B1764" s="168"/>
      <c r="C1764" s="168"/>
      <c r="D1764" s="168"/>
      <c r="E1764" s="168"/>
      <c r="F1764" s="168"/>
      <c r="G1764" s="168"/>
      <c r="H1764" s="168"/>
      <c r="I1764" s="168"/>
    </row>
    <row r="1765" spans="2:9" x14ac:dyDescent="0.2">
      <c r="B1765" s="168"/>
      <c r="C1765" s="168"/>
      <c r="D1765" s="168"/>
      <c r="E1765" s="168"/>
      <c r="F1765" s="168"/>
      <c r="G1765" s="168"/>
      <c r="H1765" s="168"/>
      <c r="I1765" s="168"/>
    </row>
    <row r="1766" spans="2:9" x14ac:dyDescent="0.2">
      <c r="B1766" s="168"/>
      <c r="C1766" s="168"/>
      <c r="D1766" s="168"/>
      <c r="E1766" s="168"/>
      <c r="F1766" s="168"/>
      <c r="G1766" s="168"/>
      <c r="H1766" s="168"/>
      <c r="I1766" s="168"/>
    </row>
    <row r="1767" spans="2:9" x14ac:dyDescent="0.2">
      <c r="B1767" s="168"/>
      <c r="C1767" s="168"/>
      <c r="D1767" s="168"/>
      <c r="E1767" s="168"/>
      <c r="F1767" s="168"/>
      <c r="G1767" s="168"/>
      <c r="H1767" s="168"/>
      <c r="I1767" s="168"/>
    </row>
    <row r="1768" spans="2:9" x14ac:dyDescent="0.2">
      <c r="B1768" s="168"/>
      <c r="C1768" s="168"/>
      <c r="D1768" s="168"/>
      <c r="E1768" s="168"/>
      <c r="F1768" s="168"/>
      <c r="G1768" s="168"/>
      <c r="H1768" s="168"/>
      <c r="I1768" s="168"/>
    </row>
    <row r="1769" spans="2:9" x14ac:dyDescent="0.2">
      <c r="B1769" s="168"/>
      <c r="C1769" s="168"/>
      <c r="D1769" s="168"/>
      <c r="E1769" s="168"/>
      <c r="F1769" s="168"/>
      <c r="G1769" s="168"/>
      <c r="H1769" s="168"/>
      <c r="I1769" s="168"/>
    </row>
    <row r="1770" spans="2:9" x14ac:dyDescent="0.2">
      <c r="B1770" s="168"/>
      <c r="C1770" s="168"/>
      <c r="D1770" s="168"/>
      <c r="E1770" s="168"/>
      <c r="F1770" s="168"/>
      <c r="G1770" s="168"/>
      <c r="H1770" s="168"/>
      <c r="I1770" s="168"/>
    </row>
    <row r="1771" spans="2:9" x14ac:dyDescent="0.2">
      <c r="B1771" s="168"/>
      <c r="C1771" s="168"/>
      <c r="D1771" s="168"/>
      <c r="E1771" s="168"/>
      <c r="F1771" s="168"/>
      <c r="G1771" s="168"/>
      <c r="H1771" s="168"/>
      <c r="I1771" s="168"/>
    </row>
    <row r="1772" spans="2:9" x14ac:dyDescent="0.2">
      <c r="B1772" s="168"/>
      <c r="C1772" s="168"/>
      <c r="D1772" s="168"/>
      <c r="E1772" s="168"/>
      <c r="F1772" s="168"/>
      <c r="G1772" s="168"/>
      <c r="H1772" s="168"/>
      <c r="I1772" s="168"/>
    </row>
    <row r="1773" spans="2:9" x14ac:dyDescent="0.2">
      <c r="B1773" s="168"/>
      <c r="C1773" s="168"/>
      <c r="D1773" s="168"/>
      <c r="E1773" s="168"/>
      <c r="F1773" s="168"/>
      <c r="G1773" s="168"/>
      <c r="H1773" s="168"/>
      <c r="I1773" s="168"/>
    </row>
    <row r="1774" spans="2:9" x14ac:dyDescent="0.2">
      <c r="B1774" s="168"/>
      <c r="C1774" s="168"/>
      <c r="D1774" s="168"/>
      <c r="E1774" s="168"/>
      <c r="F1774" s="168"/>
      <c r="G1774" s="168"/>
      <c r="H1774" s="168"/>
      <c r="I1774" s="168"/>
    </row>
    <row r="1775" spans="2:9" x14ac:dyDescent="0.2">
      <c r="B1775" s="168"/>
      <c r="C1775" s="168"/>
      <c r="D1775" s="168"/>
      <c r="E1775" s="168"/>
      <c r="F1775" s="168"/>
      <c r="G1775" s="168"/>
      <c r="H1775" s="168"/>
      <c r="I1775" s="168"/>
    </row>
    <row r="1776" spans="2:9" x14ac:dyDescent="0.2">
      <c r="B1776" s="168"/>
      <c r="C1776" s="168"/>
      <c r="D1776" s="168"/>
      <c r="E1776" s="168"/>
      <c r="F1776" s="168"/>
      <c r="G1776" s="168"/>
      <c r="H1776" s="168"/>
      <c r="I1776" s="168"/>
    </row>
    <row r="1777" spans="2:9" x14ac:dyDescent="0.2">
      <c r="B1777" s="168"/>
      <c r="C1777" s="168"/>
      <c r="D1777" s="168"/>
      <c r="E1777" s="168"/>
      <c r="F1777" s="168"/>
      <c r="G1777" s="168"/>
      <c r="H1777" s="168"/>
      <c r="I1777" s="168"/>
    </row>
    <row r="1778" spans="2:9" x14ac:dyDescent="0.2">
      <c r="B1778" s="168"/>
      <c r="C1778" s="168"/>
      <c r="D1778" s="168"/>
      <c r="E1778" s="168"/>
      <c r="F1778" s="168"/>
      <c r="G1778" s="168"/>
      <c r="H1778" s="168"/>
      <c r="I1778" s="168"/>
    </row>
    <row r="1779" spans="2:9" x14ac:dyDescent="0.2">
      <c r="B1779" s="168"/>
      <c r="C1779" s="168"/>
      <c r="D1779" s="168"/>
      <c r="E1779" s="168"/>
      <c r="F1779" s="168"/>
      <c r="G1779" s="168"/>
      <c r="H1779" s="168"/>
      <c r="I1779" s="168"/>
    </row>
    <row r="1780" spans="2:9" x14ac:dyDescent="0.2">
      <c r="B1780" s="168"/>
      <c r="C1780" s="168"/>
      <c r="D1780" s="168"/>
      <c r="E1780" s="168"/>
      <c r="F1780" s="168"/>
      <c r="G1780" s="168"/>
      <c r="H1780" s="168"/>
      <c r="I1780" s="168"/>
    </row>
    <row r="1781" spans="2:9" x14ac:dyDescent="0.2">
      <c r="B1781" s="168"/>
      <c r="C1781" s="168"/>
      <c r="D1781" s="168"/>
      <c r="E1781" s="168"/>
      <c r="F1781" s="168"/>
      <c r="G1781" s="168"/>
      <c r="H1781" s="168"/>
      <c r="I1781" s="168"/>
    </row>
    <row r="1782" spans="2:9" x14ac:dyDescent="0.2">
      <c r="B1782" s="168"/>
      <c r="C1782" s="168"/>
      <c r="D1782" s="168"/>
      <c r="E1782" s="168"/>
      <c r="F1782" s="168"/>
      <c r="G1782" s="168"/>
      <c r="H1782" s="168"/>
      <c r="I1782" s="168"/>
    </row>
    <row r="1783" spans="2:9" x14ac:dyDescent="0.2">
      <c r="B1783" s="168"/>
      <c r="C1783" s="168"/>
      <c r="D1783" s="168"/>
      <c r="E1783" s="168"/>
      <c r="F1783" s="168"/>
      <c r="G1783" s="168"/>
      <c r="H1783" s="168"/>
      <c r="I1783" s="168"/>
    </row>
    <row r="1784" spans="2:9" x14ac:dyDescent="0.2">
      <c r="B1784" s="168"/>
      <c r="C1784" s="168"/>
      <c r="D1784" s="168"/>
      <c r="E1784" s="168"/>
      <c r="F1784" s="168"/>
      <c r="G1784" s="168"/>
      <c r="H1784" s="168"/>
      <c r="I1784" s="168"/>
    </row>
    <row r="1785" spans="2:9" x14ac:dyDescent="0.2">
      <c r="B1785" s="168"/>
      <c r="C1785" s="168"/>
      <c r="D1785" s="168"/>
      <c r="E1785" s="168"/>
      <c r="F1785" s="168"/>
      <c r="G1785" s="168"/>
      <c r="H1785" s="168"/>
      <c r="I1785" s="168"/>
    </row>
    <row r="1786" spans="2:9" x14ac:dyDescent="0.2">
      <c r="B1786" s="168"/>
      <c r="C1786" s="168"/>
      <c r="D1786" s="168"/>
      <c r="E1786" s="168"/>
      <c r="F1786" s="168"/>
      <c r="G1786" s="168"/>
      <c r="H1786" s="168"/>
      <c r="I1786" s="168"/>
    </row>
    <row r="1787" spans="2:9" x14ac:dyDescent="0.2">
      <c r="B1787" s="168"/>
      <c r="C1787" s="168"/>
      <c r="D1787" s="168"/>
      <c r="E1787" s="168"/>
      <c r="F1787" s="168"/>
      <c r="G1787" s="168"/>
      <c r="H1787" s="168"/>
      <c r="I1787" s="168"/>
    </row>
    <row r="1788" spans="2:9" x14ac:dyDescent="0.2">
      <c r="B1788" s="168"/>
      <c r="C1788" s="168"/>
      <c r="D1788" s="168"/>
      <c r="E1788" s="168"/>
      <c r="F1788" s="168"/>
      <c r="G1788" s="168"/>
      <c r="H1788" s="168"/>
      <c r="I1788" s="168"/>
    </row>
    <row r="1789" spans="2:9" x14ac:dyDescent="0.2">
      <c r="B1789" s="168"/>
      <c r="C1789" s="168"/>
      <c r="D1789" s="168"/>
      <c r="E1789" s="168"/>
      <c r="F1789" s="168"/>
      <c r="G1789" s="168"/>
      <c r="H1789" s="168"/>
      <c r="I1789" s="168"/>
    </row>
    <row r="1790" spans="2:9" x14ac:dyDescent="0.2">
      <c r="B1790" s="168"/>
      <c r="C1790" s="168"/>
      <c r="D1790" s="168"/>
      <c r="E1790" s="168"/>
      <c r="F1790" s="168"/>
      <c r="G1790" s="168"/>
      <c r="H1790" s="168"/>
      <c r="I1790" s="168"/>
    </row>
    <row r="1791" spans="2:9" x14ac:dyDescent="0.2">
      <c r="B1791" s="168"/>
      <c r="C1791" s="168"/>
      <c r="D1791" s="168"/>
      <c r="E1791" s="168"/>
      <c r="F1791" s="168"/>
      <c r="G1791" s="168"/>
      <c r="H1791" s="168"/>
      <c r="I1791" s="168"/>
    </row>
    <row r="1792" spans="2:9" x14ac:dyDescent="0.2">
      <c r="B1792" s="168"/>
      <c r="C1792" s="168"/>
      <c r="D1792" s="168"/>
      <c r="E1792" s="168"/>
      <c r="F1792" s="168"/>
      <c r="G1792" s="168"/>
      <c r="H1792" s="168"/>
      <c r="I1792" s="168"/>
    </row>
    <row r="1793" spans="2:9" x14ac:dyDescent="0.2">
      <c r="B1793" s="168"/>
      <c r="C1793" s="168"/>
      <c r="D1793" s="168"/>
      <c r="E1793" s="168"/>
      <c r="F1793" s="168"/>
      <c r="G1793" s="168"/>
      <c r="H1793" s="168"/>
      <c r="I1793" s="168"/>
    </row>
    <row r="1794" spans="2:9" x14ac:dyDescent="0.2">
      <c r="B1794" s="168"/>
      <c r="C1794" s="168"/>
      <c r="D1794" s="168"/>
      <c r="E1794" s="168"/>
      <c r="F1794" s="168"/>
      <c r="G1794" s="168"/>
      <c r="H1794" s="168"/>
      <c r="I1794" s="168"/>
    </row>
    <row r="1795" spans="2:9" x14ac:dyDescent="0.2">
      <c r="B1795" s="168"/>
      <c r="C1795" s="168"/>
      <c r="D1795" s="168"/>
      <c r="E1795" s="168"/>
      <c r="F1795" s="168"/>
      <c r="G1795" s="168"/>
      <c r="H1795" s="168"/>
      <c r="I1795" s="168"/>
    </row>
    <row r="1796" spans="2:9" x14ac:dyDescent="0.2">
      <c r="B1796" s="168"/>
      <c r="C1796" s="168"/>
      <c r="D1796" s="168"/>
      <c r="E1796" s="168"/>
      <c r="F1796" s="168"/>
      <c r="G1796" s="168"/>
      <c r="H1796" s="168"/>
      <c r="I1796" s="168"/>
    </row>
    <row r="1797" spans="2:9" x14ac:dyDescent="0.2">
      <c r="B1797" s="168"/>
      <c r="C1797" s="168"/>
      <c r="D1797" s="168"/>
      <c r="E1797" s="168"/>
      <c r="F1797" s="168"/>
      <c r="G1797" s="168"/>
      <c r="H1797" s="168"/>
      <c r="I1797" s="168"/>
    </row>
    <row r="1798" spans="2:9" x14ac:dyDescent="0.2">
      <c r="B1798" s="168"/>
      <c r="C1798" s="168"/>
      <c r="D1798" s="168"/>
      <c r="E1798" s="168"/>
      <c r="F1798" s="168"/>
      <c r="G1798" s="168"/>
      <c r="H1798" s="168"/>
      <c r="I1798" s="168"/>
    </row>
    <row r="1799" spans="2:9" x14ac:dyDescent="0.2">
      <c r="B1799" s="168"/>
      <c r="C1799" s="168"/>
      <c r="D1799" s="168"/>
      <c r="E1799" s="168"/>
      <c r="F1799" s="168"/>
      <c r="G1799" s="168"/>
      <c r="H1799" s="168"/>
      <c r="I1799" s="168"/>
    </row>
    <row r="1800" spans="2:9" x14ac:dyDescent="0.2">
      <c r="B1800" s="168"/>
      <c r="C1800" s="168"/>
      <c r="D1800" s="168"/>
      <c r="E1800" s="168"/>
      <c r="F1800" s="168"/>
      <c r="G1800" s="168"/>
      <c r="H1800" s="168"/>
      <c r="I1800" s="168"/>
    </row>
    <row r="1801" spans="2:9" x14ac:dyDescent="0.2">
      <c r="B1801" s="168"/>
      <c r="C1801" s="168"/>
      <c r="D1801" s="168"/>
      <c r="E1801" s="168"/>
      <c r="F1801" s="168"/>
      <c r="G1801" s="168"/>
      <c r="H1801" s="168"/>
      <c r="I1801" s="168"/>
    </row>
    <row r="1802" spans="2:9" x14ac:dyDescent="0.2">
      <c r="B1802" s="168"/>
      <c r="C1802" s="168"/>
      <c r="D1802" s="168"/>
      <c r="E1802" s="168"/>
      <c r="F1802" s="168"/>
      <c r="G1802" s="168"/>
      <c r="H1802" s="168"/>
      <c r="I1802" s="168"/>
    </row>
    <row r="1803" spans="2:9" x14ac:dyDescent="0.2">
      <c r="B1803" s="168"/>
      <c r="C1803" s="168"/>
      <c r="D1803" s="168"/>
      <c r="E1803" s="168"/>
      <c r="F1803" s="168"/>
      <c r="G1803" s="168"/>
      <c r="H1803" s="168"/>
      <c r="I1803" s="168"/>
    </row>
    <row r="1804" spans="2:9" x14ac:dyDescent="0.2">
      <c r="B1804" s="168"/>
      <c r="C1804" s="168"/>
      <c r="D1804" s="168"/>
      <c r="E1804" s="168"/>
      <c r="F1804" s="168"/>
      <c r="G1804" s="168"/>
      <c r="H1804" s="168"/>
      <c r="I1804" s="168"/>
    </row>
    <row r="1805" spans="2:9" x14ac:dyDescent="0.2">
      <c r="B1805" s="168"/>
      <c r="C1805" s="168"/>
      <c r="D1805" s="168"/>
      <c r="E1805" s="168"/>
      <c r="F1805" s="168"/>
      <c r="G1805" s="168"/>
      <c r="H1805" s="168"/>
      <c r="I1805" s="168"/>
    </row>
    <row r="1806" spans="2:9" x14ac:dyDescent="0.2">
      <c r="B1806" s="168"/>
      <c r="C1806" s="168"/>
      <c r="D1806" s="168"/>
      <c r="E1806" s="168"/>
      <c r="F1806" s="168"/>
      <c r="G1806" s="168"/>
      <c r="H1806" s="168"/>
      <c r="I1806" s="168"/>
    </row>
    <row r="1807" spans="2:9" x14ac:dyDescent="0.2">
      <c r="B1807" s="168"/>
      <c r="C1807" s="168"/>
      <c r="D1807" s="168"/>
      <c r="E1807" s="168"/>
      <c r="F1807" s="168"/>
      <c r="G1807" s="168"/>
      <c r="H1807" s="168"/>
      <c r="I1807" s="168"/>
    </row>
    <row r="1808" spans="2:9" x14ac:dyDescent="0.2">
      <c r="B1808" s="168"/>
      <c r="C1808" s="168"/>
      <c r="D1808" s="168"/>
      <c r="E1808" s="168"/>
      <c r="F1808" s="168"/>
      <c r="G1808" s="168"/>
      <c r="H1808" s="168"/>
      <c r="I1808" s="168"/>
    </row>
    <row r="1809" spans="2:9" x14ac:dyDescent="0.2">
      <c r="B1809" s="168"/>
      <c r="C1809" s="168"/>
      <c r="D1809" s="168"/>
      <c r="E1809" s="168"/>
      <c r="F1809" s="168"/>
      <c r="G1809" s="168"/>
      <c r="H1809" s="168"/>
      <c r="I1809" s="168"/>
    </row>
    <row r="1810" spans="2:9" x14ac:dyDescent="0.2">
      <c r="B1810" s="168"/>
      <c r="C1810" s="168"/>
      <c r="D1810" s="168"/>
      <c r="E1810" s="168"/>
      <c r="F1810" s="168"/>
      <c r="G1810" s="168"/>
      <c r="H1810" s="168"/>
      <c r="I1810" s="168"/>
    </row>
    <row r="1811" spans="2:9" x14ac:dyDescent="0.2">
      <c r="B1811" s="168"/>
      <c r="C1811" s="168"/>
      <c r="D1811" s="168"/>
      <c r="E1811" s="168"/>
      <c r="F1811" s="168"/>
      <c r="G1811" s="168"/>
      <c r="H1811" s="168"/>
      <c r="I1811" s="168"/>
    </row>
    <row r="1812" spans="2:9" x14ac:dyDescent="0.2">
      <c r="B1812" s="168"/>
      <c r="C1812" s="168"/>
      <c r="D1812" s="168"/>
      <c r="E1812" s="168"/>
      <c r="F1812" s="168"/>
      <c r="G1812" s="168"/>
      <c r="H1812" s="168"/>
      <c r="I1812" s="168"/>
    </row>
    <row r="1813" spans="2:9" x14ac:dyDescent="0.2">
      <c r="B1813" s="168"/>
      <c r="C1813" s="168"/>
      <c r="D1813" s="168"/>
      <c r="E1813" s="168"/>
      <c r="F1813" s="168"/>
      <c r="G1813" s="168"/>
      <c r="H1813" s="168"/>
      <c r="I1813" s="168"/>
    </row>
    <row r="1814" spans="2:9" x14ac:dyDescent="0.2">
      <c r="B1814" s="168"/>
      <c r="C1814" s="168"/>
      <c r="D1814" s="168"/>
      <c r="E1814" s="168"/>
      <c r="F1814" s="168"/>
      <c r="G1814" s="168"/>
      <c r="H1814" s="168"/>
      <c r="I1814" s="168"/>
    </row>
    <row r="1815" spans="2:9" x14ac:dyDescent="0.2">
      <c r="B1815" s="168"/>
      <c r="C1815" s="168"/>
      <c r="D1815" s="168"/>
      <c r="E1815" s="168"/>
      <c r="F1815" s="168"/>
      <c r="G1815" s="168"/>
      <c r="H1815" s="168"/>
      <c r="I1815" s="168"/>
    </row>
    <row r="1816" spans="2:9" x14ac:dyDescent="0.2">
      <c r="B1816" s="168"/>
      <c r="C1816" s="168"/>
      <c r="D1816" s="168"/>
      <c r="E1816" s="168"/>
      <c r="F1816" s="168"/>
      <c r="G1816" s="168"/>
      <c r="H1816" s="168"/>
      <c r="I1816" s="168"/>
    </row>
    <row r="1817" spans="2:9" x14ac:dyDescent="0.2">
      <c r="B1817" s="168"/>
      <c r="C1817" s="168"/>
      <c r="D1817" s="168"/>
      <c r="E1817" s="168"/>
      <c r="F1817" s="168"/>
      <c r="G1817" s="168"/>
      <c r="H1817" s="168"/>
      <c r="I1817" s="168"/>
    </row>
    <row r="1818" spans="2:9" x14ac:dyDescent="0.2">
      <c r="B1818" s="168"/>
      <c r="C1818" s="168"/>
      <c r="D1818" s="168"/>
      <c r="E1818" s="168"/>
      <c r="F1818" s="168"/>
      <c r="G1818" s="168"/>
      <c r="H1818" s="168"/>
      <c r="I1818" s="168"/>
    </row>
    <row r="1819" spans="2:9" x14ac:dyDescent="0.2">
      <c r="B1819" s="168"/>
      <c r="C1819" s="168"/>
      <c r="D1819" s="168"/>
      <c r="E1819" s="168"/>
      <c r="F1819" s="168"/>
      <c r="G1819" s="168"/>
      <c r="H1819" s="168"/>
      <c r="I1819" s="168"/>
    </row>
    <row r="1820" spans="2:9" x14ac:dyDescent="0.2">
      <c r="B1820" s="168"/>
      <c r="C1820" s="168"/>
      <c r="D1820" s="168"/>
      <c r="E1820" s="168"/>
      <c r="F1820" s="168"/>
      <c r="G1820" s="168"/>
      <c r="H1820" s="168"/>
      <c r="I1820" s="168"/>
    </row>
    <row r="1821" spans="2:9" x14ac:dyDescent="0.2">
      <c r="B1821" s="168"/>
      <c r="C1821" s="168"/>
      <c r="D1821" s="168"/>
      <c r="E1821" s="168"/>
      <c r="F1821" s="168"/>
      <c r="G1821" s="168"/>
      <c r="H1821" s="168"/>
      <c r="I1821" s="168"/>
    </row>
    <row r="1822" spans="2:9" x14ac:dyDescent="0.2">
      <c r="B1822" s="168"/>
      <c r="C1822" s="168"/>
      <c r="D1822" s="168"/>
      <c r="E1822" s="168"/>
      <c r="F1822" s="168"/>
      <c r="G1822" s="168"/>
      <c r="H1822" s="168"/>
      <c r="I1822" s="168"/>
    </row>
    <row r="1823" spans="2:9" x14ac:dyDescent="0.2">
      <c r="B1823" s="168"/>
      <c r="C1823" s="168"/>
      <c r="D1823" s="168"/>
      <c r="E1823" s="168"/>
      <c r="F1823" s="168"/>
      <c r="G1823" s="168"/>
      <c r="H1823" s="168"/>
      <c r="I1823" s="168"/>
    </row>
    <row r="1824" spans="2:9" x14ac:dyDescent="0.2">
      <c r="B1824" s="168"/>
      <c r="C1824" s="168"/>
      <c r="D1824" s="168"/>
      <c r="E1824" s="168"/>
      <c r="F1824" s="168"/>
      <c r="G1824" s="168"/>
      <c r="H1824" s="168"/>
      <c r="I1824" s="168"/>
    </row>
    <row r="1825" spans="2:9" x14ac:dyDescent="0.2">
      <c r="B1825" s="168"/>
      <c r="C1825" s="168"/>
      <c r="D1825" s="168"/>
      <c r="E1825" s="168"/>
      <c r="F1825" s="168"/>
      <c r="G1825" s="168"/>
      <c r="H1825" s="168"/>
      <c r="I1825" s="168"/>
    </row>
    <row r="1826" spans="2:9" x14ac:dyDescent="0.2">
      <c r="B1826" s="168"/>
      <c r="C1826" s="168"/>
      <c r="D1826" s="168"/>
      <c r="E1826" s="168"/>
      <c r="F1826" s="168"/>
      <c r="G1826" s="168"/>
      <c r="H1826" s="168"/>
      <c r="I1826" s="168"/>
    </row>
    <row r="1827" spans="2:9" x14ac:dyDescent="0.2">
      <c r="B1827" s="168"/>
      <c r="C1827" s="168"/>
      <c r="D1827" s="168"/>
      <c r="E1827" s="168"/>
      <c r="F1827" s="168"/>
      <c r="G1827" s="168"/>
      <c r="H1827" s="168"/>
      <c r="I1827" s="168"/>
    </row>
    <row r="1828" spans="2:9" x14ac:dyDescent="0.2">
      <c r="B1828" s="168"/>
      <c r="C1828" s="168"/>
      <c r="D1828" s="168"/>
      <c r="E1828" s="168"/>
      <c r="F1828" s="168"/>
      <c r="G1828" s="168"/>
      <c r="H1828" s="168"/>
      <c r="I1828" s="168"/>
    </row>
    <row r="1829" spans="2:9" x14ac:dyDescent="0.2">
      <c r="B1829" s="168"/>
      <c r="C1829" s="168"/>
      <c r="D1829" s="168"/>
      <c r="E1829" s="168"/>
      <c r="F1829" s="168"/>
      <c r="G1829" s="168"/>
      <c r="H1829" s="168"/>
      <c r="I1829" s="168"/>
    </row>
    <row r="1830" spans="2:9" x14ac:dyDescent="0.2">
      <c r="B1830" s="168"/>
      <c r="C1830" s="168"/>
      <c r="D1830" s="168"/>
      <c r="E1830" s="168"/>
      <c r="F1830" s="168"/>
      <c r="G1830" s="168"/>
      <c r="H1830" s="168"/>
      <c r="I1830" s="168"/>
    </row>
    <row r="1831" spans="2:9" x14ac:dyDescent="0.2">
      <c r="B1831" s="168"/>
      <c r="C1831" s="168"/>
      <c r="D1831" s="168"/>
      <c r="E1831" s="168"/>
      <c r="F1831" s="168"/>
      <c r="G1831" s="168"/>
      <c r="H1831" s="168"/>
      <c r="I1831" s="168"/>
    </row>
    <row r="1832" spans="2:9" x14ac:dyDescent="0.2">
      <c r="B1832" s="168"/>
      <c r="C1832" s="168"/>
      <c r="D1832" s="168"/>
      <c r="E1832" s="168"/>
      <c r="F1832" s="168"/>
      <c r="G1832" s="168"/>
      <c r="H1832" s="168"/>
      <c r="I1832" s="168"/>
    </row>
    <row r="1833" spans="2:9" x14ac:dyDescent="0.2">
      <c r="B1833" s="168"/>
      <c r="C1833" s="168"/>
      <c r="D1833" s="168"/>
      <c r="E1833" s="168"/>
      <c r="F1833" s="168"/>
      <c r="G1833" s="168"/>
      <c r="H1833" s="168"/>
      <c r="I1833" s="168"/>
    </row>
    <row r="1834" spans="2:9" x14ac:dyDescent="0.2">
      <c r="B1834" s="168"/>
      <c r="C1834" s="168"/>
      <c r="D1834" s="168"/>
      <c r="E1834" s="168"/>
      <c r="F1834" s="168"/>
      <c r="G1834" s="168"/>
      <c r="H1834" s="168"/>
      <c r="I1834" s="168"/>
    </row>
    <row r="1835" spans="2:9" x14ac:dyDescent="0.2">
      <c r="B1835" s="168"/>
      <c r="C1835" s="168"/>
      <c r="D1835" s="168"/>
      <c r="E1835" s="168"/>
      <c r="F1835" s="168"/>
      <c r="G1835" s="168"/>
      <c r="H1835" s="168"/>
      <c r="I1835" s="168"/>
    </row>
    <row r="1836" spans="2:9" x14ac:dyDescent="0.2">
      <c r="B1836" s="168"/>
      <c r="C1836" s="168"/>
      <c r="D1836" s="168"/>
      <c r="E1836" s="168"/>
      <c r="F1836" s="168"/>
      <c r="G1836" s="168"/>
      <c r="H1836" s="168"/>
      <c r="I1836" s="168"/>
    </row>
    <row r="1837" spans="2:9" x14ac:dyDescent="0.2">
      <c r="B1837" s="168"/>
      <c r="C1837" s="168"/>
      <c r="D1837" s="168"/>
      <c r="E1837" s="168"/>
      <c r="F1837" s="168"/>
      <c r="G1837" s="168"/>
      <c r="H1837" s="168"/>
      <c r="I1837" s="168"/>
    </row>
    <row r="1838" spans="2:9" x14ac:dyDescent="0.2">
      <c r="B1838" s="168"/>
      <c r="C1838" s="168"/>
      <c r="D1838" s="168"/>
      <c r="E1838" s="168"/>
      <c r="F1838" s="168"/>
      <c r="G1838" s="168"/>
      <c r="H1838" s="168"/>
      <c r="I1838" s="168"/>
    </row>
    <row r="1839" spans="2:9" x14ac:dyDescent="0.2">
      <c r="B1839" s="168"/>
      <c r="C1839" s="168"/>
      <c r="D1839" s="168"/>
      <c r="E1839" s="168"/>
      <c r="F1839" s="168"/>
      <c r="G1839" s="168"/>
      <c r="H1839" s="168"/>
      <c r="I1839" s="168"/>
    </row>
    <row r="1840" spans="2:9" x14ac:dyDescent="0.2">
      <c r="B1840" s="168"/>
      <c r="C1840" s="168"/>
      <c r="D1840" s="168"/>
      <c r="E1840" s="168"/>
      <c r="F1840" s="168"/>
      <c r="G1840" s="168"/>
      <c r="H1840" s="168"/>
      <c r="I1840" s="168"/>
    </row>
    <row r="1841" spans="2:9" x14ac:dyDescent="0.2">
      <c r="B1841" s="168"/>
      <c r="C1841" s="168"/>
      <c r="D1841" s="168"/>
      <c r="E1841" s="168"/>
      <c r="F1841" s="168"/>
      <c r="G1841" s="168"/>
      <c r="H1841" s="168"/>
      <c r="I1841" s="168"/>
    </row>
    <row r="1842" spans="2:9" x14ac:dyDescent="0.2">
      <c r="B1842" s="168"/>
      <c r="C1842" s="168"/>
      <c r="D1842" s="168"/>
      <c r="E1842" s="168"/>
      <c r="F1842" s="168"/>
      <c r="G1842" s="168"/>
      <c r="H1842" s="168"/>
      <c r="I1842" s="168"/>
    </row>
    <row r="1843" spans="2:9" x14ac:dyDescent="0.2">
      <c r="B1843" s="168"/>
      <c r="C1843" s="168"/>
      <c r="D1843" s="168"/>
      <c r="E1843" s="168"/>
      <c r="F1843" s="168"/>
      <c r="G1843" s="168"/>
      <c r="H1843" s="168"/>
      <c r="I1843" s="168"/>
    </row>
    <row r="1844" spans="2:9" x14ac:dyDescent="0.2">
      <c r="B1844" s="168"/>
      <c r="C1844" s="168"/>
      <c r="D1844" s="168"/>
      <c r="E1844" s="168"/>
      <c r="F1844" s="168"/>
      <c r="G1844" s="168"/>
      <c r="H1844" s="168"/>
      <c r="I1844" s="168"/>
    </row>
    <row r="1845" spans="2:9" x14ac:dyDescent="0.2">
      <c r="B1845" s="168"/>
      <c r="C1845" s="168"/>
      <c r="D1845" s="168"/>
      <c r="E1845" s="168"/>
      <c r="F1845" s="168"/>
      <c r="G1845" s="168"/>
      <c r="H1845" s="168"/>
      <c r="I1845" s="168"/>
    </row>
    <row r="1846" spans="2:9" x14ac:dyDescent="0.2">
      <c r="B1846" s="168"/>
      <c r="C1846" s="168"/>
      <c r="D1846" s="168"/>
      <c r="E1846" s="168"/>
      <c r="F1846" s="168"/>
      <c r="G1846" s="168"/>
      <c r="H1846" s="168"/>
      <c r="I1846" s="168"/>
    </row>
    <row r="1847" spans="2:9" x14ac:dyDescent="0.2">
      <c r="B1847" s="168"/>
      <c r="C1847" s="168"/>
      <c r="D1847" s="168"/>
      <c r="E1847" s="168"/>
      <c r="F1847" s="168"/>
      <c r="G1847" s="168"/>
      <c r="H1847" s="168"/>
      <c r="I1847" s="168"/>
    </row>
    <row r="1848" spans="2:9" x14ac:dyDescent="0.2">
      <c r="B1848" s="168"/>
      <c r="C1848" s="168"/>
      <c r="D1848" s="168"/>
      <c r="E1848" s="168"/>
      <c r="F1848" s="168"/>
      <c r="G1848" s="168"/>
      <c r="H1848" s="168"/>
      <c r="I1848" s="168"/>
    </row>
    <row r="1849" spans="2:9" x14ac:dyDescent="0.2">
      <c r="B1849" s="168"/>
      <c r="C1849" s="168"/>
      <c r="D1849" s="168"/>
      <c r="E1849" s="168"/>
      <c r="F1849" s="168"/>
      <c r="G1849" s="168"/>
      <c r="H1849" s="168"/>
      <c r="I1849" s="168"/>
    </row>
    <row r="1850" spans="2:9" x14ac:dyDescent="0.2">
      <c r="B1850" s="168"/>
      <c r="C1850" s="168"/>
      <c r="D1850" s="168"/>
      <c r="E1850" s="168"/>
      <c r="F1850" s="168"/>
      <c r="G1850" s="168"/>
      <c r="H1850" s="168"/>
      <c r="I1850" s="168"/>
    </row>
    <row r="1851" spans="2:9" x14ac:dyDescent="0.2">
      <c r="B1851" s="168"/>
      <c r="C1851" s="168"/>
      <c r="D1851" s="168"/>
      <c r="E1851" s="168"/>
      <c r="F1851" s="168"/>
      <c r="G1851" s="168"/>
      <c r="H1851" s="168"/>
      <c r="I1851" s="168"/>
    </row>
    <row r="1852" spans="2:9" x14ac:dyDescent="0.2">
      <c r="B1852" s="168"/>
      <c r="C1852" s="168"/>
      <c r="D1852" s="168"/>
      <c r="E1852" s="168"/>
      <c r="F1852" s="168"/>
      <c r="G1852" s="168"/>
      <c r="H1852" s="168"/>
      <c r="I1852" s="168"/>
    </row>
    <row r="1853" spans="2:9" x14ac:dyDescent="0.2">
      <c r="B1853" s="168"/>
      <c r="C1853" s="168"/>
      <c r="D1853" s="168"/>
      <c r="E1853" s="168"/>
      <c r="F1853" s="168"/>
      <c r="G1853" s="168"/>
      <c r="H1853" s="168"/>
      <c r="I1853" s="168"/>
    </row>
    <row r="1854" spans="2:9" x14ac:dyDescent="0.2">
      <c r="B1854" s="168"/>
      <c r="C1854" s="168"/>
      <c r="D1854" s="168"/>
      <c r="E1854" s="168"/>
      <c r="F1854" s="168"/>
      <c r="G1854" s="168"/>
      <c r="H1854" s="168"/>
      <c r="I1854" s="168"/>
    </row>
    <row r="1855" spans="2:9" x14ac:dyDescent="0.2">
      <c r="B1855" s="168"/>
      <c r="C1855" s="168"/>
      <c r="D1855" s="168"/>
      <c r="E1855" s="168"/>
      <c r="F1855" s="168"/>
      <c r="G1855" s="168"/>
      <c r="H1855" s="168"/>
      <c r="I1855" s="168"/>
    </row>
    <row r="1856" spans="2:9" x14ac:dyDescent="0.2">
      <c r="B1856" s="168"/>
      <c r="C1856" s="168"/>
      <c r="D1856" s="168"/>
      <c r="E1856" s="168"/>
      <c r="F1856" s="168"/>
      <c r="G1856" s="168"/>
      <c r="H1856" s="168"/>
      <c r="I1856" s="168"/>
    </row>
    <row r="1857" spans="2:9" x14ac:dyDescent="0.2">
      <c r="B1857" s="168"/>
      <c r="C1857" s="168"/>
      <c r="D1857" s="168"/>
      <c r="E1857" s="168"/>
      <c r="F1857" s="168"/>
      <c r="G1857" s="168"/>
      <c r="H1857" s="168"/>
      <c r="I1857" s="168"/>
    </row>
    <row r="1858" spans="2:9" x14ac:dyDescent="0.2">
      <c r="B1858" s="168"/>
      <c r="C1858" s="168"/>
      <c r="D1858" s="168"/>
      <c r="E1858" s="168"/>
      <c r="F1858" s="168"/>
      <c r="G1858" s="168"/>
      <c r="H1858" s="168"/>
      <c r="I1858" s="168"/>
    </row>
    <row r="1859" spans="2:9" x14ac:dyDescent="0.2">
      <c r="B1859" s="168"/>
      <c r="C1859" s="168"/>
      <c r="D1859" s="168"/>
      <c r="E1859" s="168"/>
      <c r="F1859" s="168"/>
      <c r="G1859" s="168"/>
      <c r="H1859" s="168"/>
      <c r="I1859" s="168"/>
    </row>
    <row r="1860" spans="2:9" x14ac:dyDescent="0.2">
      <c r="B1860" s="168"/>
      <c r="C1860" s="168"/>
      <c r="D1860" s="168"/>
      <c r="E1860" s="168"/>
      <c r="F1860" s="168"/>
      <c r="G1860" s="168"/>
      <c r="H1860" s="168"/>
      <c r="I1860" s="168"/>
    </row>
    <row r="1861" spans="2:9" x14ac:dyDescent="0.2">
      <c r="B1861" s="168"/>
      <c r="C1861" s="168"/>
      <c r="D1861" s="168"/>
      <c r="E1861" s="168"/>
      <c r="F1861" s="168"/>
      <c r="G1861" s="168"/>
      <c r="H1861" s="168"/>
      <c r="I1861" s="168"/>
    </row>
    <row r="1862" spans="2:9" x14ac:dyDescent="0.2">
      <c r="B1862" s="168"/>
      <c r="C1862" s="168"/>
      <c r="D1862" s="168"/>
      <c r="E1862" s="168"/>
      <c r="F1862" s="168"/>
      <c r="G1862" s="168"/>
      <c r="H1862" s="168"/>
      <c r="I1862" s="168"/>
    </row>
    <row r="1863" spans="2:9" x14ac:dyDescent="0.2">
      <c r="B1863" s="168"/>
      <c r="C1863" s="168"/>
      <c r="D1863" s="168"/>
      <c r="E1863" s="168"/>
      <c r="F1863" s="168"/>
      <c r="G1863" s="168"/>
      <c r="H1863" s="168"/>
      <c r="I1863" s="168"/>
    </row>
    <row r="1864" spans="2:9" x14ac:dyDescent="0.2">
      <c r="B1864" s="168"/>
      <c r="C1864" s="168"/>
      <c r="D1864" s="168"/>
      <c r="E1864" s="168"/>
      <c r="F1864" s="168"/>
      <c r="G1864" s="168"/>
      <c r="H1864" s="168"/>
      <c r="I1864" s="168"/>
    </row>
    <row r="1865" spans="2:9" x14ac:dyDescent="0.2">
      <c r="B1865" s="168"/>
      <c r="C1865" s="168"/>
      <c r="D1865" s="168"/>
      <c r="E1865" s="168"/>
      <c r="F1865" s="168"/>
      <c r="G1865" s="168"/>
      <c r="H1865" s="168"/>
      <c r="I1865" s="168"/>
    </row>
    <row r="1866" spans="2:9" x14ac:dyDescent="0.2">
      <c r="B1866" s="168"/>
      <c r="C1866" s="168"/>
      <c r="D1866" s="168"/>
      <c r="E1866" s="168"/>
      <c r="F1866" s="168"/>
      <c r="G1866" s="168"/>
      <c r="H1866" s="168"/>
      <c r="I1866" s="168"/>
    </row>
    <row r="1867" spans="2:9" x14ac:dyDescent="0.2">
      <c r="B1867" s="168"/>
      <c r="C1867" s="168"/>
      <c r="D1867" s="168"/>
      <c r="E1867" s="168"/>
      <c r="F1867" s="168"/>
      <c r="G1867" s="168"/>
      <c r="H1867" s="168"/>
      <c r="I1867" s="168"/>
    </row>
    <row r="1868" spans="2:9" x14ac:dyDescent="0.2">
      <c r="B1868" s="168"/>
      <c r="C1868" s="168"/>
      <c r="D1868" s="168"/>
      <c r="E1868" s="168"/>
      <c r="F1868" s="168"/>
      <c r="G1868" s="168"/>
      <c r="H1868" s="168"/>
      <c r="I1868" s="168"/>
    </row>
    <row r="1869" spans="2:9" x14ac:dyDescent="0.2">
      <c r="B1869" s="168"/>
      <c r="C1869" s="168"/>
      <c r="D1869" s="168"/>
      <c r="E1869" s="168"/>
      <c r="F1869" s="168"/>
      <c r="G1869" s="168"/>
      <c r="H1869" s="168"/>
      <c r="I1869" s="168"/>
    </row>
    <row r="1870" spans="2:9" x14ac:dyDescent="0.2">
      <c r="B1870" s="168"/>
      <c r="C1870" s="168"/>
      <c r="D1870" s="168"/>
      <c r="E1870" s="168"/>
      <c r="F1870" s="168"/>
      <c r="G1870" s="168"/>
      <c r="H1870" s="168"/>
      <c r="I1870" s="168"/>
    </row>
    <row r="1871" spans="2:9" x14ac:dyDescent="0.2">
      <c r="B1871" s="168"/>
      <c r="C1871" s="168"/>
      <c r="D1871" s="168"/>
      <c r="E1871" s="168"/>
      <c r="F1871" s="168"/>
      <c r="G1871" s="168"/>
      <c r="H1871" s="168"/>
      <c r="I1871" s="168"/>
    </row>
    <row r="1872" spans="2:9" x14ac:dyDescent="0.2">
      <c r="B1872" s="168"/>
      <c r="C1872" s="168"/>
      <c r="D1872" s="168"/>
      <c r="E1872" s="168"/>
      <c r="F1872" s="168"/>
      <c r="G1872" s="168"/>
      <c r="H1872" s="168"/>
      <c r="I1872" s="168"/>
    </row>
    <row r="1873" spans="2:9" x14ac:dyDescent="0.2">
      <c r="B1873" s="168"/>
      <c r="C1873" s="168"/>
      <c r="D1873" s="168"/>
      <c r="E1873" s="168"/>
      <c r="F1873" s="168"/>
      <c r="G1873" s="168"/>
      <c r="H1873" s="168"/>
      <c r="I1873" s="168"/>
    </row>
    <row r="1874" spans="2:9" x14ac:dyDescent="0.2">
      <c r="B1874" s="168"/>
      <c r="C1874" s="168"/>
      <c r="D1874" s="168"/>
      <c r="E1874" s="168"/>
      <c r="F1874" s="168"/>
      <c r="G1874" s="168"/>
      <c r="H1874" s="168"/>
      <c r="I1874" s="168"/>
    </row>
    <row r="1875" spans="2:9" x14ac:dyDescent="0.2">
      <c r="B1875" s="168"/>
      <c r="C1875" s="168"/>
      <c r="D1875" s="168"/>
      <c r="E1875" s="168"/>
      <c r="F1875" s="168"/>
      <c r="G1875" s="168"/>
      <c r="H1875" s="168"/>
      <c r="I1875" s="168"/>
    </row>
    <row r="1876" spans="2:9" x14ac:dyDescent="0.2">
      <c r="B1876" s="168"/>
      <c r="C1876" s="168"/>
      <c r="D1876" s="168"/>
      <c r="E1876" s="168"/>
      <c r="F1876" s="168"/>
      <c r="G1876" s="168"/>
      <c r="H1876" s="168"/>
      <c r="I1876" s="168"/>
    </row>
    <row r="1877" spans="2:9" x14ac:dyDescent="0.2">
      <c r="B1877" s="168"/>
      <c r="C1877" s="168"/>
      <c r="D1877" s="168"/>
      <c r="E1877" s="168"/>
      <c r="F1877" s="168"/>
      <c r="G1877" s="168"/>
      <c r="H1877" s="168"/>
      <c r="I1877" s="168"/>
    </row>
    <row r="1878" spans="2:9" x14ac:dyDescent="0.2">
      <c r="B1878" s="168"/>
      <c r="C1878" s="168"/>
      <c r="D1878" s="168"/>
      <c r="E1878" s="168"/>
      <c r="F1878" s="168"/>
      <c r="G1878" s="168"/>
      <c r="H1878" s="168"/>
      <c r="I1878" s="168"/>
    </row>
    <row r="1879" spans="2:9" x14ac:dyDescent="0.2">
      <c r="B1879" s="168"/>
      <c r="C1879" s="168"/>
      <c r="D1879" s="168"/>
      <c r="E1879" s="168"/>
      <c r="F1879" s="168"/>
      <c r="G1879" s="168"/>
      <c r="H1879" s="168"/>
      <c r="I1879" s="168"/>
    </row>
    <row r="1880" spans="2:9" x14ac:dyDescent="0.2">
      <c r="B1880" s="168"/>
      <c r="C1880" s="168"/>
      <c r="D1880" s="168"/>
      <c r="E1880" s="168"/>
      <c r="F1880" s="168"/>
      <c r="G1880" s="168"/>
      <c r="H1880" s="168"/>
      <c r="I1880" s="168"/>
    </row>
    <row r="1881" spans="2:9" x14ac:dyDescent="0.2">
      <c r="B1881" s="168"/>
      <c r="C1881" s="168"/>
      <c r="D1881" s="168"/>
      <c r="E1881" s="168"/>
      <c r="F1881" s="168"/>
      <c r="G1881" s="168"/>
      <c r="H1881" s="168"/>
      <c r="I1881" s="168"/>
    </row>
    <row r="1882" spans="2:9" x14ac:dyDescent="0.2">
      <c r="B1882" s="168"/>
      <c r="C1882" s="168"/>
      <c r="D1882" s="168"/>
      <c r="E1882" s="168"/>
      <c r="F1882" s="168"/>
      <c r="G1882" s="168"/>
      <c r="H1882" s="168"/>
      <c r="I1882" s="168"/>
    </row>
    <row r="1883" spans="2:9" x14ac:dyDescent="0.2">
      <c r="B1883" s="168"/>
      <c r="C1883" s="168"/>
      <c r="D1883" s="168"/>
      <c r="E1883" s="168"/>
      <c r="F1883" s="168"/>
      <c r="G1883" s="168"/>
      <c r="H1883" s="168"/>
      <c r="I1883" s="168"/>
    </row>
    <row r="1884" spans="2:9" x14ac:dyDescent="0.2">
      <c r="B1884" s="168"/>
      <c r="C1884" s="168"/>
      <c r="D1884" s="168"/>
      <c r="E1884" s="168"/>
      <c r="F1884" s="168"/>
      <c r="G1884" s="168"/>
      <c r="H1884" s="168"/>
      <c r="I1884" s="168"/>
    </row>
    <row r="1885" spans="2:9" x14ac:dyDescent="0.2">
      <c r="B1885" s="168"/>
      <c r="C1885" s="168"/>
      <c r="D1885" s="168"/>
      <c r="E1885" s="168"/>
      <c r="F1885" s="168"/>
      <c r="G1885" s="168"/>
      <c r="H1885" s="168"/>
      <c r="I1885" s="168"/>
    </row>
    <row r="1886" spans="2:9" x14ac:dyDescent="0.2">
      <c r="B1886" s="168"/>
      <c r="C1886" s="168"/>
      <c r="D1886" s="168"/>
      <c r="E1886" s="168"/>
      <c r="F1886" s="168"/>
      <c r="G1886" s="168"/>
      <c r="H1886" s="168"/>
      <c r="I1886" s="168"/>
    </row>
    <row r="1887" spans="2:9" x14ac:dyDescent="0.2">
      <c r="B1887" s="168"/>
      <c r="C1887" s="168"/>
      <c r="D1887" s="168"/>
      <c r="E1887" s="168"/>
      <c r="F1887" s="168"/>
      <c r="G1887" s="168"/>
      <c r="H1887" s="168"/>
      <c r="I1887" s="168"/>
    </row>
    <row r="1888" spans="2:9" x14ac:dyDescent="0.2">
      <c r="B1888" s="168"/>
      <c r="C1888" s="168"/>
      <c r="D1888" s="168"/>
      <c r="E1888" s="168"/>
      <c r="F1888" s="168"/>
      <c r="G1888" s="168"/>
      <c r="H1888" s="168"/>
      <c r="I1888" s="168"/>
    </row>
    <row r="1889" spans="2:9" x14ac:dyDescent="0.2">
      <c r="B1889" s="168"/>
      <c r="C1889" s="168"/>
      <c r="D1889" s="168"/>
      <c r="E1889" s="168"/>
      <c r="F1889" s="168"/>
      <c r="G1889" s="168"/>
      <c r="H1889" s="168"/>
      <c r="I1889" s="168"/>
    </row>
    <row r="1890" spans="2:9" x14ac:dyDescent="0.2">
      <c r="B1890" s="168"/>
      <c r="C1890" s="168"/>
      <c r="D1890" s="168"/>
      <c r="E1890" s="168"/>
      <c r="F1890" s="168"/>
      <c r="G1890" s="168"/>
      <c r="H1890" s="168"/>
      <c r="I1890" s="168"/>
    </row>
    <row r="1891" spans="2:9" x14ac:dyDescent="0.2">
      <c r="B1891" s="168"/>
      <c r="C1891" s="168"/>
      <c r="D1891" s="168"/>
      <c r="E1891" s="168"/>
      <c r="F1891" s="168"/>
      <c r="G1891" s="168"/>
      <c r="H1891" s="168"/>
      <c r="I1891" s="168"/>
    </row>
    <row r="1892" spans="2:9" x14ac:dyDescent="0.2">
      <c r="B1892" s="168"/>
      <c r="C1892" s="168"/>
      <c r="D1892" s="168"/>
      <c r="E1892" s="168"/>
      <c r="F1892" s="168"/>
      <c r="G1892" s="168"/>
      <c r="H1892" s="168"/>
      <c r="I1892" s="168"/>
    </row>
    <row r="1893" spans="2:9" x14ac:dyDescent="0.2">
      <c r="B1893" s="168"/>
      <c r="C1893" s="168"/>
      <c r="D1893" s="168"/>
      <c r="E1893" s="168"/>
      <c r="F1893" s="168"/>
      <c r="G1893" s="168"/>
      <c r="H1893" s="168"/>
      <c r="I1893" s="168"/>
    </row>
    <row r="1894" spans="2:9" x14ac:dyDescent="0.2">
      <c r="B1894" s="168"/>
      <c r="C1894" s="168"/>
      <c r="D1894" s="168"/>
      <c r="E1894" s="168"/>
      <c r="F1894" s="168"/>
      <c r="G1894" s="168"/>
      <c r="H1894" s="168"/>
      <c r="I1894" s="168"/>
    </row>
    <row r="1895" spans="2:9" x14ac:dyDescent="0.2">
      <c r="B1895" s="168"/>
      <c r="C1895" s="168"/>
      <c r="D1895" s="168"/>
      <c r="E1895" s="168"/>
      <c r="F1895" s="168"/>
      <c r="G1895" s="168"/>
      <c r="H1895" s="168"/>
      <c r="I1895" s="168"/>
    </row>
    <row r="1896" spans="2:9" x14ac:dyDescent="0.2">
      <c r="B1896" s="168"/>
      <c r="C1896" s="168"/>
      <c r="D1896" s="168"/>
      <c r="E1896" s="168"/>
      <c r="F1896" s="168"/>
      <c r="G1896" s="168"/>
      <c r="H1896" s="168"/>
      <c r="I1896" s="168"/>
    </row>
    <row r="1897" spans="2:9" x14ac:dyDescent="0.2">
      <c r="B1897" s="168"/>
      <c r="C1897" s="168"/>
      <c r="D1897" s="168"/>
      <c r="E1897" s="168"/>
      <c r="F1897" s="168"/>
      <c r="G1897" s="168"/>
      <c r="H1897" s="168"/>
      <c r="I1897" s="168"/>
    </row>
    <row r="1898" spans="2:9" x14ac:dyDescent="0.2">
      <c r="B1898" s="168"/>
      <c r="C1898" s="168"/>
      <c r="D1898" s="168"/>
      <c r="E1898" s="168"/>
      <c r="F1898" s="168"/>
      <c r="G1898" s="168"/>
      <c r="H1898" s="168"/>
      <c r="I1898" s="168"/>
    </row>
    <row r="1899" spans="2:9" x14ac:dyDescent="0.2">
      <c r="B1899" s="168"/>
      <c r="C1899" s="168"/>
      <c r="D1899" s="168"/>
      <c r="E1899" s="168"/>
      <c r="F1899" s="168"/>
      <c r="G1899" s="168"/>
      <c r="H1899" s="168"/>
      <c r="I1899" s="168"/>
    </row>
    <row r="1900" spans="2:9" x14ac:dyDescent="0.2">
      <c r="B1900" s="168"/>
      <c r="C1900" s="168"/>
      <c r="D1900" s="168"/>
      <c r="E1900" s="168"/>
      <c r="F1900" s="168"/>
      <c r="G1900" s="168"/>
      <c r="H1900" s="168"/>
      <c r="I1900" s="168"/>
    </row>
    <row r="1901" spans="2:9" x14ac:dyDescent="0.2">
      <c r="B1901" s="168"/>
      <c r="C1901" s="168"/>
      <c r="D1901" s="168"/>
      <c r="E1901" s="168"/>
      <c r="F1901" s="168"/>
      <c r="G1901" s="168"/>
      <c r="H1901" s="168"/>
      <c r="I1901" s="168"/>
    </row>
    <row r="1902" spans="2:9" x14ac:dyDescent="0.2">
      <c r="B1902" s="168"/>
      <c r="C1902" s="168"/>
      <c r="D1902" s="168"/>
      <c r="E1902" s="168"/>
      <c r="F1902" s="168"/>
      <c r="G1902" s="168"/>
      <c r="H1902" s="168"/>
      <c r="I1902" s="168"/>
    </row>
    <row r="1903" spans="2:9" x14ac:dyDescent="0.2">
      <c r="B1903" s="168"/>
      <c r="C1903" s="168"/>
      <c r="D1903" s="168"/>
      <c r="E1903" s="168"/>
      <c r="F1903" s="168"/>
      <c r="G1903" s="168"/>
      <c r="H1903" s="168"/>
      <c r="I1903" s="168"/>
    </row>
    <row r="1904" spans="2:9" x14ac:dyDescent="0.2">
      <c r="B1904" s="168"/>
      <c r="C1904" s="168"/>
      <c r="D1904" s="168"/>
      <c r="E1904" s="168"/>
      <c r="F1904" s="168"/>
      <c r="G1904" s="168"/>
      <c r="H1904" s="168"/>
      <c r="I1904" s="168"/>
    </row>
    <row r="1905" spans="2:9" x14ac:dyDescent="0.2">
      <c r="B1905" s="168"/>
      <c r="C1905" s="168"/>
      <c r="D1905" s="168"/>
      <c r="E1905" s="168"/>
      <c r="F1905" s="168"/>
      <c r="G1905" s="168"/>
      <c r="H1905" s="168"/>
      <c r="I1905" s="168"/>
    </row>
    <row r="1906" spans="2:9" x14ac:dyDescent="0.2">
      <c r="B1906" s="168"/>
      <c r="C1906" s="168"/>
      <c r="D1906" s="168"/>
      <c r="E1906" s="168"/>
      <c r="F1906" s="168"/>
      <c r="G1906" s="168"/>
      <c r="H1906" s="168"/>
      <c r="I1906" s="168"/>
    </row>
    <row r="1907" spans="2:9" x14ac:dyDescent="0.2">
      <c r="B1907" s="168"/>
      <c r="C1907" s="168"/>
      <c r="D1907" s="168"/>
      <c r="E1907" s="168"/>
      <c r="F1907" s="168"/>
      <c r="G1907" s="168"/>
      <c r="H1907" s="168"/>
      <c r="I1907" s="168"/>
    </row>
    <row r="1908" spans="2:9" x14ac:dyDescent="0.2">
      <c r="B1908" s="168"/>
      <c r="C1908" s="168"/>
      <c r="D1908" s="168"/>
      <c r="E1908" s="168"/>
      <c r="F1908" s="168"/>
      <c r="G1908" s="168"/>
      <c r="H1908" s="168"/>
      <c r="I1908" s="168"/>
    </row>
    <row r="1909" spans="2:9" x14ac:dyDescent="0.2">
      <c r="B1909" s="168"/>
      <c r="C1909" s="168"/>
      <c r="D1909" s="168"/>
      <c r="E1909" s="168"/>
      <c r="F1909" s="168"/>
      <c r="G1909" s="168"/>
      <c r="H1909" s="168"/>
      <c r="I1909" s="168"/>
    </row>
    <row r="1910" spans="2:9" x14ac:dyDescent="0.2">
      <c r="B1910" s="168"/>
      <c r="C1910" s="168"/>
      <c r="D1910" s="168"/>
      <c r="E1910" s="168"/>
      <c r="F1910" s="168"/>
      <c r="G1910" s="168"/>
      <c r="H1910" s="168"/>
      <c r="I1910" s="168"/>
    </row>
    <row r="1911" spans="2:9" x14ac:dyDescent="0.2">
      <c r="B1911" s="168"/>
      <c r="C1911" s="168"/>
      <c r="D1911" s="168"/>
      <c r="E1911" s="168"/>
      <c r="F1911" s="168"/>
      <c r="G1911" s="168"/>
      <c r="H1911" s="168"/>
      <c r="I1911" s="168"/>
    </row>
    <row r="1912" spans="2:9" x14ac:dyDescent="0.2">
      <c r="B1912" s="168"/>
      <c r="C1912" s="168"/>
      <c r="D1912" s="168"/>
      <c r="E1912" s="168"/>
      <c r="F1912" s="168"/>
      <c r="G1912" s="168"/>
      <c r="H1912" s="168"/>
      <c r="I1912" s="168"/>
    </row>
    <row r="1913" spans="2:9" x14ac:dyDescent="0.2">
      <c r="B1913" s="168"/>
      <c r="C1913" s="168"/>
      <c r="D1913" s="168"/>
      <c r="E1913" s="168"/>
      <c r="F1913" s="168"/>
      <c r="G1913" s="168"/>
      <c r="H1913" s="168"/>
      <c r="I1913" s="168"/>
    </row>
    <row r="1914" spans="2:9" x14ac:dyDescent="0.2">
      <c r="B1914" s="168"/>
      <c r="C1914" s="168"/>
      <c r="D1914" s="168"/>
      <c r="E1914" s="168"/>
      <c r="F1914" s="168"/>
      <c r="G1914" s="168"/>
      <c r="H1914" s="168"/>
      <c r="I1914" s="168"/>
    </row>
    <row r="1915" spans="2:9" x14ac:dyDescent="0.2">
      <c r="B1915" s="168"/>
      <c r="C1915" s="168"/>
      <c r="D1915" s="168"/>
      <c r="E1915" s="168"/>
      <c r="F1915" s="168"/>
      <c r="G1915" s="168"/>
      <c r="H1915" s="168"/>
      <c r="I1915" s="168"/>
    </row>
    <row r="1916" spans="2:9" x14ac:dyDescent="0.2">
      <c r="B1916" s="168"/>
      <c r="C1916" s="168"/>
      <c r="D1916" s="168"/>
      <c r="E1916" s="168"/>
      <c r="F1916" s="168"/>
      <c r="G1916" s="168"/>
      <c r="H1916" s="168"/>
      <c r="I1916" s="168"/>
    </row>
    <row r="1917" spans="2:9" x14ac:dyDescent="0.2">
      <c r="B1917" s="168"/>
      <c r="C1917" s="168"/>
      <c r="D1917" s="168"/>
      <c r="E1917" s="168"/>
      <c r="F1917" s="168"/>
      <c r="G1917" s="168"/>
      <c r="H1917" s="168"/>
      <c r="I1917" s="168"/>
    </row>
    <row r="1918" spans="2:9" x14ac:dyDescent="0.2">
      <c r="B1918" s="168"/>
      <c r="C1918" s="168"/>
      <c r="D1918" s="168"/>
      <c r="E1918" s="168"/>
      <c r="F1918" s="168"/>
      <c r="G1918" s="168"/>
      <c r="H1918" s="168"/>
      <c r="I1918" s="168"/>
    </row>
    <row r="1919" spans="2:9" x14ac:dyDescent="0.2">
      <c r="B1919" s="168"/>
      <c r="C1919" s="168"/>
      <c r="D1919" s="168"/>
      <c r="E1919" s="168"/>
      <c r="F1919" s="168"/>
      <c r="G1919" s="168"/>
      <c r="H1919" s="168"/>
      <c r="I1919" s="168"/>
    </row>
    <row r="1920" spans="2:9" x14ac:dyDescent="0.2">
      <c r="B1920" s="168"/>
      <c r="C1920" s="168"/>
      <c r="D1920" s="168"/>
      <c r="E1920" s="168"/>
      <c r="F1920" s="168"/>
      <c r="G1920" s="168"/>
      <c r="H1920" s="168"/>
      <c r="I1920" s="168"/>
    </row>
    <row r="1921" spans="2:9" x14ac:dyDescent="0.2">
      <c r="B1921" s="168"/>
      <c r="C1921" s="168"/>
      <c r="D1921" s="168"/>
      <c r="E1921" s="168"/>
      <c r="F1921" s="168"/>
      <c r="G1921" s="168"/>
      <c r="H1921" s="168"/>
      <c r="I1921" s="168"/>
    </row>
    <row r="1922" spans="2:9" x14ac:dyDescent="0.2">
      <c r="B1922" s="168"/>
      <c r="C1922" s="168"/>
      <c r="D1922" s="168"/>
      <c r="E1922" s="168"/>
      <c r="F1922" s="168"/>
      <c r="G1922" s="168"/>
      <c r="H1922" s="168"/>
      <c r="I1922" s="168"/>
    </row>
    <row r="1923" spans="2:9" x14ac:dyDescent="0.2">
      <c r="B1923" s="168"/>
      <c r="C1923" s="168"/>
      <c r="D1923" s="168"/>
      <c r="E1923" s="168"/>
      <c r="F1923" s="168"/>
      <c r="G1923" s="168"/>
      <c r="H1923" s="168"/>
      <c r="I1923" s="168"/>
    </row>
    <row r="1924" spans="2:9" x14ac:dyDescent="0.2">
      <c r="B1924" s="168"/>
      <c r="C1924" s="168"/>
      <c r="D1924" s="168"/>
      <c r="E1924" s="168"/>
      <c r="F1924" s="168"/>
      <c r="G1924" s="168"/>
      <c r="H1924" s="168"/>
      <c r="I1924" s="168"/>
    </row>
    <row r="1925" spans="2:9" x14ac:dyDescent="0.2">
      <c r="B1925" s="168"/>
      <c r="C1925" s="168"/>
      <c r="D1925" s="168"/>
      <c r="E1925" s="168"/>
      <c r="F1925" s="168"/>
      <c r="G1925" s="168"/>
      <c r="H1925" s="168"/>
      <c r="I1925" s="168"/>
    </row>
    <row r="1926" spans="2:9" x14ac:dyDescent="0.2">
      <c r="B1926" s="168"/>
      <c r="C1926" s="168"/>
      <c r="D1926" s="168"/>
      <c r="E1926" s="168"/>
      <c r="F1926" s="168"/>
      <c r="G1926" s="168"/>
      <c r="H1926" s="168"/>
      <c r="I1926" s="168"/>
    </row>
    <row r="1927" spans="2:9" x14ac:dyDescent="0.2">
      <c r="B1927" s="168"/>
      <c r="C1927" s="168"/>
      <c r="D1927" s="168"/>
      <c r="E1927" s="168"/>
      <c r="F1927" s="168"/>
      <c r="G1927" s="168"/>
      <c r="H1927" s="168"/>
      <c r="I1927" s="168"/>
    </row>
    <row r="1928" spans="2:9" x14ac:dyDescent="0.2">
      <c r="B1928" s="168"/>
      <c r="C1928" s="168"/>
      <c r="D1928" s="168"/>
      <c r="E1928" s="168"/>
      <c r="F1928" s="168"/>
      <c r="G1928" s="168"/>
      <c r="H1928" s="168"/>
      <c r="I1928" s="168"/>
    </row>
    <row r="1929" spans="2:9" x14ac:dyDescent="0.2">
      <c r="B1929" s="168"/>
      <c r="C1929" s="168"/>
      <c r="D1929" s="168"/>
      <c r="E1929" s="168"/>
      <c r="F1929" s="168"/>
      <c r="G1929" s="168"/>
      <c r="H1929" s="168"/>
      <c r="I1929" s="168"/>
    </row>
    <row r="1930" spans="2:9" x14ac:dyDescent="0.2">
      <c r="B1930" s="168"/>
      <c r="C1930" s="168"/>
      <c r="D1930" s="168"/>
      <c r="E1930" s="168"/>
      <c r="F1930" s="168"/>
      <c r="G1930" s="168"/>
      <c r="H1930" s="168"/>
      <c r="I1930" s="168"/>
    </row>
    <row r="1931" spans="2:9" x14ac:dyDescent="0.2">
      <c r="B1931" s="168"/>
      <c r="C1931" s="168"/>
      <c r="D1931" s="168"/>
      <c r="E1931" s="168"/>
      <c r="F1931" s="168"/>
      <c r="G1931" s="168"/>
      <c r="H1931" s="168"/>
      <c r="I1931" s="168"/>
    </row>
    <row r="1932" spans="2:9" x14ac:dyDescent="0.2">
      <c r="B1932" s="168"/>
      <c r="C1932" s="168"/>
      <c r="D1932" s="168"/>
      <c r="E1932" s="168"/>
      <c r="F1932" s="168"/>
      <c r="G1932" s="168"/>
      <c r="H1932" s="168"/>
      <c r="I1932" s="168"/>
    </row>
    <row r="1933" spans="2:9" x14ac:dyDescent="0.2">
      <c r="B1933" s="168"/>
      <c r="C1933" s="168"/>
      <c r="D1933" s="168"/>
      <c r="E1933" s="168"/>
      <c r="F1933" s="168"/>
      <c r="G1933" s="168"/>
      <c r="H1933" s="168"/>
      <c r="I1933" s="168"/>
    </row>
    <row r="1934" spans="2:9" x14ac:dyDescent="0.2">
      <c r="B1934" s="168"/>
      <c r="C1934" s="168"/>
      <c r="D1934" s="168"/>
      <c r="E1934" s="168"/>
      <c r="F1934" s="168"/>
      <c r="G1934" s="168"/>
      <c r="H1934" s="168"/>
      <c r="I1934" s="168"/>
    </row>
    <row r="1935" spans="2:9" x14ac:dyDescent="0.2">
      <c r="B1935" s="168"/>
      <c r="C1935" s="168"/>
      <c r="D1935" s="168"/>
      <c r="E1935" s="168"/>
      <c r="F1935" s="168"/>
      <c r="G1935" s="168"/>
      <c r="H1935" s="168"/>
      <c r="I1935" s="168"/>
    </row>
    <row r="1936" spans="2:9" x14ac:dyDescent="0.2">
      <c r="B1936" s="168"/>
      <c r="C1936" s="168"/>
      <c r="D1936" s="168"/>
      <c r="E1936" s="168"/>
      <c r="F1936" s="168"/>
      <c r="G1936" s="168"/>
      <c r="H1936" s="168"/>
      <c r="I1936" s="168"/>
    </row>
    <row r="1937" spans="2:9" x14ac:dyDescent="0.2">
      <c r="B1937" s="168"/>
      <c r="C1937" s="168"/>
      <c r="D1937" s="168"/>
      <c r="E1937" s="168"/>
      <c r="F1937" s="168"/>
      <c r="G1937" s="168"/>
      <c r="H1937" s="168"/>
      <c r="I1937" s="168"/>
    </row>
    <row r="1938" spans="2:9" x14ac:dyDescent="0.2">
      <c r="B1938" s="168"/>
      <c r="C1938" s="168"/>
      <c r="D1938" s="168"/>
      <c r="E1938" s="168"/>
      <c r="F1938" s="168"/>
      <c r="G1938" s="168"/>
      <c r="H1938" s="168"/>
      <c r="I1938" s="168"/>
    </row>
    <row r="1939" spans="2:9" x14ac:dyDescent="0.2">
      <c r="B1939" s="168"/>
      <c r="C1939" s="168"/>
      <c r="D1939" s="168"/>
      <c r="E1939" s="168"/>
      <c r="F1939" s="168"/>
      <c r="G1939" s="168"/>
      <c r="H1939" s="168"/>
      <c r="I1939" s="168"/>
    </row>
    <row r="1940" spans="2:9" x14ac:dyDescent="0.2">
      <c r="B1940" s="168"/>
      <c r="C1940" s="168"/>
      <c r="D1940" s="168"/>
      <c r="E1940" s="168"/>
      <c r="F1940" s="168"/>
      <c r="G1940" s="168"/>
      <c r="H1940" s="168"/>
      <c r="I1940" s="168"/>
    </row>
    <row r="1941" spans="2:9" x14ac:dyDescent="0.2">
      <c r="B1941" s="168"/>
      <c r="C1941" s="168"/>
      <c r="D1941" s="168"/>
      <c r="E1941" s="168"/>
      <c r="F1941" s="168"/>
      <c r="G1941" s="168"/>
      <c r="H1941" s="168"/>
      <c r="I1941" s="168"/>
    </row>
    <row r="1942" spans="2:9" x14ac:dyDescent="0.2">
      <c r="B1942" s="168"/>
      <c r="C1942" s="168"/>
      <c r="D1942" s="168"/>
      <c r="E1942" s="168"/>
      <c r="F1942" s="168"/>
      <c r="G1942" s="168"/>
      <c r="H1942" s="168"/>
      <c r="I1942" s="168"/>
    </row>
    <row r="1943" spans="2:9" x14ac:dyDescent="0.2">
      <c r="B1943" s="168"/>
      <c r="C1943" s="168"/>
      <c r="D1943" s="168"/>
      <c r="E1943" s="168"/>
      <c r="F1943" s="168"/>
      <c r="G1943" s="168"/>
      <c r="H1943" s="168"/>
      <c r="I1943" s="168"/>
    </row>
    <row r="1944" spans="2:9" x14ac:dyDescent="0.2">
      <c r="B1944" s="168"/>
      <c r="C1944" s="168"/>
      <c r="D1944" s="168"/>
      <c r="E1944" s="168"/>
      <c r="F1944" s="168"/>
      <c r="G1944" s="168"/>
      <c r="H1944" s="168"/>
      <c r="I1944" s="168"/>
    </row>
    <row r="1945" spans="2:9" x14ac:dyDescent="0.2">
      <c r="B1945" s="168"/>
      <c r="C1945" s="168"/>
      <c r="D1945" s="168"/>
      <c r="E1945" s="168"/>
      <c r="F1945" s="168"/>
      <c r="G1945" s="168"/>
      <c r="H1945" s="168"/>
      <c r="I1945" s="168"/>
    </row>
    <row r="1946" spans="2:9" x14ac:dyDescent="0.2">
      <c r="B1946" s="168"/>
      <c r="C1946" s="168"/>
      <c r="D1946" s="168"/>
      <c r="E1946" s="168"/>
      <c r="F1946" s="168"/>
      <c r="G1946" s="168"/>
      <c r="H1946" s="168"/>
      <c r="I1946" s="168"/>
    </row>
    <row r="1947" spans="2:9" x14ac:dyDescent="0.2">
      <c r="B1947" s="168"/>
      <c r="C1947" s="168"/>
      <c r="D1947" s="168"/>
      <c r="E1947" s="168"/>
      <c r="F1947" s="168"/>
      <c r="G1947" s="168"/>
      <c r="H1947" s="168"/>
      <c r="I1947" s="168"/>
    </row>
    <row r="1948" spans="2:9" x14ac:dyDescent="0.2">
      <c r="B1948" s="168"/>
      <c r="C1948" s="168"/>
      <c r="D1948" s="168"/>
      <c r="E1948" s="168"/>
      <c r="F1948" s="168"/>
      <c r="G1948" s="168"/>
      <c r="H1948" s="168"/>
      <c r="I1948" s="168"/>
    </row>
    <row r="1949" spans="2:9" x14ac:dyDescent="0.2">
      <c r="B1949" s="168"/>
      <c r="C1949" s="168"/>
      <c r="D1949" s="168"/>
      <c r="E1949" s="168"/>
      <c r="F1949" s="168"/>
      <c r="G1949" s="168"/>
      <c r="H1949" s="168"/>
      <c r="I1949" s="168"/>
    </row>
    <row r="1950" spans="2:9" x14ac:dyDescent="0.2">
      <c r="B1950" s="168"/>
      <c r="C1950" s="168"/>
      <c r="D1950" s="168"/>
      <c r="E1950" s="168"/>
      <c r="F1950" s="168"/>
      <c r="G1950" s="168"/>
      <c r="H1950" s="168"/>
      <c r="I1950" s="168"/>
    </row>
    <row r="1951" spans="2:9" x14ac:dyDescent="0.2">
      <c r="B1951" s="168"/>
      <c r="C1951" s="168"/>
      <c r="D1951" s="168"/>
      <c r="E1951" s="168"/>
      <c r="F1951" s="168"/>
      <c r="G1951" s="168"/>
      <c r="H1951" s="168"/>
      <c r="I1951" s="168"/>
    </row>
    <row r="1952" spans="2:9" x14ac:dyDescent="0.2">
      <c r="B1952" s="168"/>
      <c r="C1952" s="168"/>
      <c r="D1952" s="168"/>
      <c r="E1952" s="168"/>
      <c r="F1952" s="168"/>
      <c r="G1952" s="168"/>
      <c r="H1952" s="168"/>
      <c r="I1952" s="168"/>
    </row>
    <row r="1953" spans="2:9" x14ac:dyDescent="0.2">
      <c r="B1953" s="168"/>
      <c r="C1953" s="168"/>
      <c r="D1953" s="168"/>
      <c r="E1953" s="168"/>
      <c r="F1953" s="168"/>
      <c r="G1953" s="168"/>
      <c r="H1953" s="168"/>
      <c r="I1953" s="168"/>
    </row>
    <row r="1954" spans="2:9" x14ac:dyDescent="0.2">
      <c r="B1954" s="168"/>
      <c r="C1954" s="168"/>
      <c r="D1954" s="168"/>
      <c r="E1954" s="168"/>
      <c r="F1954" s="168"/>
      <c r="G1954" s="168"/>
      <c r="H1954" s="168"/>
      <c r="I1954" s="168"/>
    </row>
    <row r="1955" spans="2:9" x14ac:dyDescent="0.2">
      <c r="B1955" s="168"/>
      <c r="C1955" s="168"/>
      <c r="D1955" s="168"/>
      <c r="E1955" s="168"/>
      <c r="F1955" s="168"/>
      <c r="G1955" s="168"/>
      <c r="H1955" s="168"/>
      <c r="I1955" s="168"/>
    </row>
    <row r="1956" spans="2:9" x14ac:dyDescent="0.2">
      <c r="B1956" s="168"/>
      <c r="C1956" s="168"/>
      <c r="D1956" s="168"/>
      <c r="E1956" s="168"/>
      <c r="F1956" s="168"/>
      <c r="G1956" s="168"/>
      <c r="H1956" s="168"/>
      <c r="I1956" s="168"/>
    </row>
    <row r="1957" spans="2:9" x14ac:dyDescent="0.2">
      <c r="B1957" s="168"/>
      <c r="C1957" s="168"/>
      <c r="D1957" s="168"/>
      <c r="E1957" s="168"/>
      <c r="F1957" s="168"/>
      <c r="G1957" s="168"/>
      <c r="H1957" s="168"/>
      <c r="I1957" s="168"/>
    </row>
    <row r="1958" spans="2:9" x14ac:dyDescent="0.2">
      <c r="B1958" s="168"/>
      <c r="C1958" s="168"/>
      <c r="D1958" s="168"/>
      <c r="E1958" s="168"/>
      <c r="F1958" s="168"/>
      <c r="G1958" s="168"/>
      <c r="H1958" s="168"/>
      <c r="I1958" s="168"/>
    </row>
    <row r="1959" spans="2:9" x14ac:dyDescent="0.2">
      <c r="B1959" s="168"/>
      <c r="C1959" s="168"/>
      <c r="D1959" s="168"/>
      <c r="E1959" s="168"/>
      <c r="F1959" s="168"/>
      <c r="G1959" s="168"/>
      <c r="H1959" s="168"/>
      <c r="I1959" s="168"/>
    </row>
    <row r="1960" spans="2:9" x14ac:dyDescent="0.2">
      <c r="B1960" s="168"/>
      <c r="C1960" s="168"/>
      <c r="D1960" s="168"/>
      <c r="E1960" s="168"/>
      <c r="F1960" s="168"/>
      <c r="G1960" s="168"/>
      <c r="H1960" s="168"/>
      <c r="I1960" s="168"/>
    </row>
    <row r="1961" spans="2:9" x14ac:dyDescent="0.2">
      <c r="B1961" s="168"/>
      <c r="C1961" s="168"/>
      <c r="D1961" s="168"/>
      <c r="E1961" s="168"/>
      <c r="F1961" s="168"/>
      <c r="G1961" s="168"/>
      <c r="H1961" s="168"/>
      <c r="I1961" s="168"/>
    </row>
    <row r="1962" spans="2:9" x14ac:dyDescent="0.2">
      <c r="B1962" s="168"/>
      <c r="C1962" s="168"/>
      <c r="D1962" s="168"/>
      <c r="E1962" s="168"/>
      <c r="F1962" s="168"/>
      <c r="G1962" s="168"/>
      <c r="H1962" s="168"/>
      <c r="I1962" s="168"/>
    </row>
    <row r="1963" spans="2:9" x14ac:dyDescent="0.2">
      <c r="B1963" s="168"/>
      <c r="C1963" s="168"/>
      <c r="D1963" s="168"/>
      <c r="E1963" s="168"/>
      <c r="F1963" s="168"/>
      <c r="G1963" s="168"/>
      <c r="H1963" s="168"/>
      <c r="I1963" s="168"/>
    </row>
    <row r="1964" spans="2:9" x14ac:dyDescent="0.2">
      <c r="B1964" s="168"/>
      <c r="C1964" s="168"/>
      <c r="D1964" s="168"/>
      <c r="E1964" s="168"/>
      <c r="F1964" s="168"/>
      <c r="G1964" s="168"/>
      <c r="H1964" s="168"/>
      <c r="I1964" s="168"/>
    </row>
    <row r="1965" spans="2:9" x14ac:dyDescent="0.2">
      <c r="B1965" s="168"/>
      <c r="C1965" s="168"/>
      <c r="D1965" s="168"/>
      <c r="E1965" s="168"/>
      <c r="F1965" s="168"/>
      <c r="G1965" s="168"/>
      <c r="H1965" s="168"/>
      <c r="I1965" s="168"/>
    </row>
    <row r="1966" spans="2:9" x14ac:dyDescent="0.2">
      <c r="B1966" s="168"/>
      <c r="C1966" s="168"/>
      <c r="D1966" s="168"/>
      <c r="E1966" s="168"/>
      <c r="F1966" s="168"/>
      <c r="G1966" s="168"/>
      <c r="H1966" s="168"/>
      <c r="I1966" s="168"/>
    </row>
    <row r="1967" spans="2:9" x14ac:dyDescent="0.2">
      <c r="B1967" s="168"/>
      <c r="C1967" s="168"/>
      <c r="D1967" s="168"/>
      <c r="E1967" s="168"/>
      <c r="F1967" s="168"/>
      <c r="G1967" s="168"/>
      <c r="H1967" s="168"/>
      <c r="I1967" s="168"/>
    </row>
    <row r="1968" spans="2:9" x14ac:dyDescent="0.2">
      <c r="B1968" s="168"/>
      <c r="C1968" s="168"/>
      <c r="D1968" s="168"/>
      <c r="E1968" s="168"/>
      <c r="F1968" s="168"/>
      <c r="G1968" s="168"/>
      <c r="H1968" s="168"/>
      <c r="I1968" s="168"/>
    </row>
    <row r="1969" spans="2:9" x14ac:dyDescent="0.2">
      <c r="B1969" s="168"/>
      <c r="C1969" s="168"/>
      <c r="D1969" s="168"/>
      <c r="E1969" s="168"/>
      <c r="F1969" s="168"/>
      <c r="G1969" s="168"/>
      <c r="H1969" s="168"/>
      <c r="I1969" s="168"/>
    </row>
    <row r="1970" spans="2:9" x14ac:dyDescent="0.2">
      <c r="B1970" s="168"/>
      <c r="C1970" s="168"/>
      <c r="D1970" s="168"/>
      <c r="E1970" s="168"/>
      <c r="F1970" s="168"/>
      <c r="G1970" s="168"/>
      <c r="H1970" s="168"/>
      <c r="I1970" s="168"/>
    </row>
    <row r="1971" spans="2:9" x14ac:dyDescent="0.2">
      <c r="B1971" s="168"/>
      <c r="C1971" s="168"/>
      <c r="D1971" s="168"/>
      <c r="E1971" s="168"/>
      <c r="F1971" s="168"/>
      <c r="G1971" s="168"/>
      <c r="H1971" s="168"/>
      <c r="I1971" s="168"/>
    </row>
    <row r="1972" spans="2:9" x14ac:dyDescent="0.2">
      <c r="B1972" s="168"/>
      <c r="C1972" s="168"/>
      <c r="D1972" s="168"/>
      <c r="E1972" s="168"/>
      <c r="F1972" s="168"/>
      <c r="G1972" s="168"/>
      <c r="H1972" s="168"/>
      <c r="I1972" s="168"/>
    </row>
    <row r="1973" spans="2:9" x14ac:dyDescent="0.2">
      <c r="B1973" s="168"/>
      <c r="C1973" s="168"/>
      <c r="D1973" s="168"/>
      <c r="E1973" s="168"/>
      <c r="F1973" s="168"/>
      <c r="G1973" s="168"/>
      <c r="H1973" s="168"/>
      <c r="I1973" s="168"/>
    </row>
    <row r="1974" spans="2:9" x14ac:dyDescent="0.2">
      <c r="B1974" s="168"/>
      <c r="C1974" s="168"/>
      <c r="D1974" s="168"/>
      <c r="E1974" s="168"/>
      <c r="F1974" s="168"/>
      <c r="G1974" s="168"/>
      <c r="H1974" s="168"/>
      <c r="I1974" s="168"/>
    </row>
    <row r="1975" spans="2:9" x14ac:dyDescent="0.2">
      <c r="B1975" s="168"/>
      <c r="C1975" s="168"/>
      <c r="D1975" s="168"/>
      <c r="E1975" s="168"/>
      <c r="F1975" s="168"/>
      <c r="G1975" s="168"/>
      <c r="H1975" s="168"/>
      <c r="I1975" s="168"/>
    </row>
    <row r="1976" spans="2:9" x14ac:dyDescent="0.2">
      <c r="B1976" s="168"/>
      <c r="C1976" s="168"/>
      <c r="D1976" s="168"/>
      <c r="E1976" s="168"/>
      <c r="F1976" s="168"/>
      <c r="G1976" s="168"/>
      <c r="H1976" s="168"/>
      <c r="I1976" s="168"/>
    </row>
    <row r="1977" spans="2:9" x14ac:dyDescent="0.2">
      <c r="B1977" s="168"/>
      <c r="C1977" s="168"/>
      <c r="D1977" s="168"/>
      <c r="E1977" s="168"/>
      <c r="F1977" s="168"/>
      <c r="G1977" s="168"/>
      <c r="H1977" s="168"/>
      <c r="I1977" s="168"/>
    </row>
    <row r="1978" spans="2:9" x14ac:dyDescent="0.2">
      <c r="B1978" s="168"/>
      <c r="C1978" s="168"/>
      <c r="D1978" s="168"/>
      <c r="E1978" s="168"/>
      <c r="F1978" s="168"/>
      <c r="G1978" s="168"/>
      <c r="H1978" s="168"/>
      <c r="I1978" s="168"/>
    </row>
    <row r="1979" spans="2:9" x14ac:dyDescent="0.2">
      <c r="B1979" s="168"/>
      <c r="C1979" s="168"/>
      <c r="D1979" s="168"/>
      <c r="E1979" s="168"/>
      <c r="F1979" s="168"/>
      <c r="G1979" s="168"/>
      <c r="H1979" s="168"/>
      <c r="I1979" s="168"/>
    </row>
    <row r="1980" spans="2:9" x14ac:dyDescent="0.2">
      <c r="B1980" s="168"/>
      <c r="C1980" s="168"/>
      <c r="D1980" s="168"/>
      <c r="E1980" s="168"/>
      <c r="F1980" s="168"/>
      <c r="G1980" s="168"/>
      <c r="H1980" s="168"/>
      <c r="I1980" s="168"/>
    </row>
    <row r="1981" spans="2:9" x14ac:dyDescent="0.2">
      <c r="B1981" s="168"/>
      <c r="C1981" s="168"/>
      <c r="D1981" s="168"/>
      <c r="E1981" s="168"/>
      <c r="F1981" s="168"/>
      <c r="G1981" s="168"/>
      <c r="H1981" s="168"/>
      <c r="I1981" s="168"/>
    </row>
    <row r="1982" spans="2:9" x14ac:dyDescent="0.2">
      <c r="B1982" s="168"/>
      <c r="C1982" s="168"/>
      <c r="D1982" s="168"/>
      <c r="E1982" s="168"/>
      <c r="F1982" s="168"/>
      <c r="G1982" s="168"/>
      <c r="H1982" s="168"/>
      <c r="I1982" s="168"/>
    </row>
    <row r="1983" spans="2:9" x14ac:dyDescent="0.2">
      <c r="B1983" s="168"/>
      <c r="C1983" s="168"/>
      <c r="D1983" s="168"/>
      <c r="E1983" s="168"/>
      <c r="F1983" s="168"/>
      <c r="G1983" s="168"/>
      <c r="H1983" s="168"/>
      <c r="I1983" s="168"/>
    </row>
    <row r="1984" spans="2:9" x14ac:dyDescent="0.2">
      <c r="B1984" s="168"/>
      <c r="C1984" s="168"/>
      <c r="D1984" s="168"/>
      <c r="E1984" s="168"/>
      <c r="F1984" s="168"/>
      <c r="G1984" s="168"/>
      <c r="H1984" s="168"/>
      <c r="I1984" s="168"/>
    </row>
    <row r="1985" spans="2:9" x14ac:dyDescent="0.2">
      <c r="B1985" s="168"/>
      <c r="C1985" s="168"/>
      <c r="D1985" s="168"/>
      <c r="E1985" s="168"/>
      <c r="F1985" s="168"/>
      <c r="G1985" s="168"/>
      <c r="H1985" s="168"/>
      <c r="I1985" s="168"/>
    </row>
    <row r="1986" spans="2:9" x14ac:dyDescent="0.2">
      <c r="B1986" s="168"/>
      <c r="C1986" s="168"/>
      <c r="D1986" s="168"/>
      <c r="E1986" s="168"/>
      <c r="F1986" s="168"/>
      <c r="G1986" s="168"/>
      <c r="H1986" s="168"/>
      <c r="I1986" s="168"/>
    </row>
    <row r="1987" spans="2:9" x14ac:dyDescent="0.2">
      <c r="B1987" s="168"/>
      <c r="C1987" s="168"/>
      <c r="D1987" s="168"/>
      <c r="E1987" s="168"/>
      <c r="F1987" s="168"/>
      <c r="G1987" s="168"/>
      <c r="H1987" s="168"/>
      <c r="I1987" s="168"/>
    </row>
    <row r="1988" spans="2:9" x14ac:dyDescent="0.2">
      <c r="B1988" s="168"/>
      <c r="C1988" s="168"/>
      <c r="D1988" s="168"/>
      <c r="E1988" s="168"/>
      <c r="F1988" s="168"/>
      <c r="G1988" s="168"/>
      <c r="H1988" s="168"/>
      <c r="I1988" s="168"/>
    </row>
    <row r="1989" spans="2:9" x14ac:dyDescent="0.2">
      <c r="B1989" s="168"/>
      <c r="C1989" s="168"/>
      <c r="D1989" s="168"/>
      <c r="E1989" s="168"/>
      <c r="F1989" s="168"/>
      <c r="G1989" s="168"/>
      <c r="H1989" s="168"/>
      <c r="I1989" s="168"/>
    </row>
    <row r="1990" spans="2:9" x14ac:dyDescent="0.2">
      <c r="B1990" s="168"/>
      <c r="C1990" s="168"/>
      <c r="D1990" s="168"/>
      <c r="E1990" s="168"/>
      <c r="F1990" s="168"/>
      <c r="G1990" s="168"/>
      <c r="H1990" s="168"/>
      <c r="I1990" s="168"/>
    </row>
    <row r="1991" spans="2:9" x14ac:dyDescent="0.2">
      <c r="B1991" s="168"/>
      <c r="C1991" s="168"/>
      <c r="D1991" s="168"/>
      <c r="E1991" s="168"/>
      <c r="F1991" s="168"/>
      <c r="G1991" s="168"/>
      <c r="H1991" s="168"/>
      <c r="I1991" s="168"/>
    </row>
    <row r="1992" spans="2:9" x14ac:dyDescent="0.2">
      <c r="B1992" s="168"/>
      <c r="C1992" s="168"/>
      <c r="D1992" s="168"/>
      <c r="E1992" s="168"/>
      <c r="F1992" s="168"/>
      <c r="G1992" s="168"/>
      <c r="H1992" s="168"/>
      <c r="I1992" s="168"/>
    </row>
    <row r="1993" spans="2:9" x14ac:dyDescent="0.2">
      <c r="B1993" s="168"/>
      <c r="C1993" s="168"/>
      <c r="D1993" s="168"/>
      <c r="E1993" s="168"/>
      <c r="F1993" s="168"/>
      <c r="G1993" s="168"/>
      <c r="H1993" s="168"/>
      <c r="I1993" s="168"/>
    </row>
    <row r="1994" spans="2:9" x14ac:dyDescent="0.2">
      <c r="B1994" s="168"/>
      <c r="C1994" s="168"/>
      <c r="D1994" s="168"/>
      <c r="E1994" s="168"/>
      <c r="F1994" s="168"/>
      <c r="G1994" s="168"/>
      <c r="H1994" s="168"/>
      <c r="I1994" s="168"/>
    </row>
    <row r="1995" spans="2:9" x14ac:dyDescent="0.2">
      <c r="B1995" s="168"/>
      <c r="C1995" s="168"/>
      <c r="D1995" s="168"/>
      <c r="E1995" s="168"/>
      <c r="F1995" s="168"/>
      <c r="G1995" s="168"/>
      <c r="H1995" s="168"/>
      <c r="I1995" s="168"/>
    </row>
    <row r="1996" spans="2:9" x14ac:dyDescent="0.2">
      <c r="B1996" s="168"/>
      <c r="C1996" s="168"/>
      <c r="D1996" s="168"/>
      <c r="E1996" s="168"/>
      <c r="F1996" s="168"/>
      <c r="G1996" s="168"/>
      <c r="H1996" s="168"/>
      <c r="I1996" s="168"/>
    </row>
    <row r="1997" spans="2:9" x14ac:dyDescent="0.2">
      <c r="B1997" s="168"/>
      <c r="C1997" s="168"/>
      <c r="D1997" s="168"/>
      <c r="E1997" s="168"/>
      <c r="F1997" s="168"/>
      <c r="G1997" s="168"/>
      <c r="H1997" s="168"/>
      <c r="I1997" s="168"/>
    </row>
    <row r="1998" spans="2:9" x14ac:dyDescent="0.2">
      <c r="B1998" s="168"/>
      <c r="C1998" s="168"/>
      <c r="D1998" s="168"/>
      <c r="E1998" s="168"/>
      <c r="F1998" s="168"/>
      <c r="G1998" s="168"/>
      <c r="H1998" s="168"/>
      <c r="I1998" s="168"/>
    </row>
    <row r="1999" spans="2:9" x14ac:dyDescent="0.2">
      <c r="B1999" s="168"/>
      <c r="C1999" s="168"/>
      <c r="D1999" s="168"/>
      <c r="E1999" s="168"/>
      <c r="F1999" s="168"/>
      <c r="G1999" s="168"/>
      <c r="H1999" s="168"/>
      <c r="I1999" s="168"/>
    </row>
    <row r="2000" spans="2:9" x14ac:dyDescent="0.2">
      <c r="B2000" s="168"/>
      <c r="C2000" s="168"/>
      <c r="D2000" s="168"/>
      <c r="E2000" s="168"/>
      <c r="F2000" s="168"/>
      <c r="G2000" s="168"/>
      <c r="H2000" s="168"/>
      <c r="I2000" s="168"/>
    </row>
    <row r="2001" spans="2:9" x14ac:dyDescent="0.2">
      <c r="B2001" s="168"/>
      <c r="C2001" s="168"/>
      <c r="D2001" s="168"/>
      <c r="E2001" s="168"/>
      <c r="F2001" s="168"/>
      <c r="G2001" s="168"/>
      <c r="H2001" s="168"/>
      <c r="I2001" s="168"/>
    </row>
    <row r="2002" spans="2:9" x14ac:dyDescent="0.2">
      <c r="B2002" s="168"/>
      <c r="C2002" s="168"/>
      <c r="D2002" s="168"/>
      <c r="E2002" s="168"/>
      <c r="F2002" s="168"/>
      <c r="G2002" s="168"/>
      <c r="H2002" s="168"/>
      <c r="I2002" s="168"/>
    </row>
    <row r="2003" spans="2:9" x14ac:dyDescent="0.2">
      <c r="B2003" s="168"/>
      <c r="C2003" s="168"/>
      <c r="D2003" s="168"/>
      <c r="E2003" s="168"/>
      <c r="F2003" s="168"/>
      <c r="G2003" s="168"/>
      <c r="H2003" s="168"/>
      <c r="I2003" s="168"/>
    </row>
    <row r="2004" spans="2:9" x14ac:dyDescent="0.2">
      <c r="B2004" s="168"/>
      <c r="C2004" s="168"/>
      <c r="D2004" s="168"/>
      <c r="E2004" s="168"/>
      <c r="F2004" s="168"/>
      <c r="G2004" s="168"/>
      <c r="H2004" s="168"/>
      <c r="I2004" s="168"/>
    </row>
    <row r="2005" spans="2:9" x14ac:dyDescent="0.2">
      <c r="B2005" s="168"/>
      <c r="C2005" s="168"/>
      <c r="D2005" s="168"/>
      <c r="E2005" s="168"/>
      <c r="F2005" s="168"/>
      <c r="G2005" s="168"/>
      <c r="H2005" s="168"/>
      <c r="I2005" s="168"/>
    </row>
    <row r="2006" spans="2:9" x14ac:dyDescent="0.2">
      <c r="B2006" s="168"/>
      <c r="C2006" s="168"/>
      <c r="D2006" s="168"/>
      <c r="E2006" s="168"/>
      <c r="F2006" s="168"/>
      <c r="G2006" s="168"/>
      <c r="H2006" s="168"/>
      <c r="I2006" s="168"/>
    </row>
    <row r="2007" spans="2:9" x14ac:dyDescent="0.2">
      <c r="B2007" s="168"/>
      <c r="C2007" s="168"/>
      <c r="D2007" s="168"/>
      <c r="E2007" s="168"/>
      <c r="F2007" s="168"/>
      <c r="G2007" s="168"/>
      <c r="H2007" s="168"/>
      <c r="I2007" s="168"/>
    </row>
    <row r="2008" spans="2:9" x14ac:dyDescent="0.2">
      <c r="B2008" s="168"/>
      <c r="C2008" s="168"/>
      <c r="D2008" s="168"/>
      <c r="E2008" s="168"/>
      <c r="F2008" s="168"/>
      <c r="G2008" s="168"/>
      <c r="H2008" s="168"/>
      <c r="I2008" s="168"/>
    </row>
    <row r="2009" spans="2:9" x14ac:dyDescent="0.2">
      <c r="B2009" s="168"/>
      <c r="C2009" s="168"/>
      <c r="D2009" s="168"/>
      <c r="E2009" s="168"/>
      <c r="F2009" s="168"/>
      <c r="G2009" s="168"/>
      <c r="H2009" s="168"/>
      <c r="I2009" s="168"/>
    </row>
    <row r="2010" spans="2:9" x14ac:dyDescent="0.2">
      <c r="B2010" s="168"/>
      <c r="C2010" s="168"/>
      <c r="D2010" s="168"/>
      <c r="E2010" s="168"/>
      <c r="F2010" s="168"/>
      <c r="G2010" s="168"/>
      <c r="H2010" s="168"/>
      <c r="I2010" s="168"/>
    </row>
    <row r="2011" spans="2:9" x14ac:dyDescent="0.2">
      <c r="B2011" s="168"/>
      <c r="C2011" s="168"/>
      <c r="D2011" s="168"/>
      <c r="E2011" s="168"/>
      <c r="F2011" s="168"/>
      <c r="G2011" s="168"/>
      <c r="H2011" s="168"/>
      <c r="I2011" s="168"/>
    </row>
    <row r="2012" spans="2:9" x14ac:dyDescent="0.2">
      <c r="B2012" s="168"/>
      <c r="C2012" s="168"/>
      <c r="D2012" s="168"/>
      <c r="E2012" s="168"/>
      <c r="F2012" s="168"/>
      <c r="G2012" s="168"/>
      <c r="H2012" s="168"/>
      <c r="I2012" s="168"/>
    </row>
    <row r="2013" spans="2:9" x14ac:dyDescent="0.2">
      <c r="B2013" s="168"/>
      <c r="C2013" s="168"/>
      <c r="D2013" s="168"/>
      <c r="E2013" s="168"/>
      <c r="F2013" s="168"/>
      <c r="G2013" s="168"/>
      <c r="H2013" s="168"/>
      <c r="I2013" s="168"/>
    </row>
    <row r="2014" spans="2:9" x14ac:dyDescent="0.2">
      <c r="B2014" s="168"/>
      <c r="C2014" s="168"/>
      <c r="D2014" s="168"/>
      <c r="E2014" s="168"/>
      <c r="F2014" s="168"/>
      <c r="G2014" s="168"/>
      <c r="H2014" s="168"/>
      <c r="I2014" s="168"/>
    </row>
    <row r="2015" spans="2:9" x14ac:dyDescent="0.2">
      <c r="B2015" s="168"/>
      <c r="C2015" s="168"/>
      <c r="D2015" s="168"/>
      <c r="E2015" s="168"/>
      <c r="F2015" s="168"/>
      <c r="G2015" s="168"/>
      <c r="H2015" s="168"/>
      <c r="I2015" s="168"/>
    </row>
    <row r="2016" spans="2:9" x14ac:dyDescent="0.2">
      <c r="B2016" s="168"/>
      <c r="C2016" s="168"/>
      <c r="D2016" s="168"/>
      <c r="E2016" s="168"/>
      <c r="F2016" s="168"/>
      <c r="G2016" s="168"/>
      <c r="H2016" s="168"/>
      <c r="I2016" s="168"/>
    </row>
    <row r="2017" spans="2:9" x14ac:dyDescent="0.2">
      <c r="B2017" s="168"/>
      <c r="C2017" s="168"/>
      <c r="D2017" s="168"/>
      <c r="E2017" s="168"/>
      <c r="F2017" s="168"/>
      <c r="G2017" s="168"/>
      <c r="H2017" s="168"/>
      <c r="I2017" s="168"/>
    </row>
    <row r="2018" spans="2:9" x14ac:dyDescent="0.2">
      <c r="B2018" s="168"/>
      <c r="C2018" s="168"/>
      <c r="D2018" s="168"/>
      <c r="E2018" s="168"/>
      <c r="F2018" s="168"/>
      <c r="G2018" s="168"/>
      <c r="H2018" s="168"/>
      <c r="I2018" s="168"/>
    </row>
    <row r="2019" spans="2:9" x14ac:dyDescent="0.2">
      <c r="B2019" s="168"/>
      <c r="C2019" s="168"/>
      <c r="D2019" s="168"/>
      <c r="E2019" s="168"/>
      <c r="F2019" s="168"/>
      <c r="G2019" s="168"/>
      <c r="H2019" s="168"/>
      <c r="I2019" s="168"/>
    </row>
    <row r="2020" spans="2:9" x14ac:dyDescent="0.2">
      <c r="B2020" s="168"/>
      <c r="C2020" s="168"/>
      <c r="D2020" s="168"/>
      <c r="E2020" s="168"/>
      <c r="F2020" s="168"/>
      <c r="G2020" s="168"/>
      <c r="H2020" s="168"/>
      <c r="I2020" s="168"/>
    </row>
    <row r="2021" spans="2:9" x14ac:dyDescent="0.2">
      <c r="B2021" s="168"/>
      <c r="C2021" s="168"/>
      <c r="D2021" s="168"/>
      <c r="E2021" s="168"/>
      <c r="F2021" s="168"/>
      <c r="G2021" s="168"/>
      <c r="H2021" s="168"/>
      <c r="I2021" s="168"/>
    </row>
    <row r="2022" spans="2:9" x14ac:dyDescent="0.2">
      <c r="B2022" s="168"/>
      <c r="C2022" s="168"/>
      <c r="D2022" s="168"/>
      <c r="E2022" s="168"/>
      <c r="F2022" s="168"/>
      <c r="G2022" s="168"/>
      <c r="H2022" s="168"/>
      <c r="I2022" s="168"/>
    </row>
    <row r="2023" spans="2:9" x14ac:dyDescent="0.2">
      <c r="B2023" s="168"/>
      <c r="C2023" s="168"/>
      <c r="D2023" s="168"/>
      <c r="E2023" s="168"/>
      <c r="F2023" s="168"/>
      <c r="G2023" s="168"/>
      <c r="H2023" s="168"/>
      <c r="I2023" s="168"/>
    </row>
    <row r="2024" spans="2:9" x14ac:dyDescent="0.2">
      <c r="B2024" s="168"/>
      <c r="C2024" s="168"/>
      <c r="D2024" s="168"/>
      <c r="E2024" s="168"/>
      <c r="F2024" s="168"/>
      <c r="G2024" s="168"/>
      <c r="H2024" s="168"/>
      <c r="I2024" s="168"/>
    </row>
    <row r="2025" spans="2:9" x14ac:dyDescent="0.2">
      <c r="B2025" s="168"/>
      <c r="C2025" s="168"/>
      <c r="D2025" s="168"/>
      <c r="E2025" s="168"/>
      <c r="F2025" s="168"/>
      <c r="G2025" s="168"/>
      <c r="H2025" s="168"/>
      <c r="I2025" s="168"/>
    </row>
    <row r="2026" spans="2:9" x14ac:dyDescent="0.2">
      <c r="B2026" s="168"/>
      <c r="C2026" s="168"/>
      <c r="D2026" s="168"/>
      <c r="E2026" s="168"/>
      <c r="F2026" s="168"/>
      <c r="G2026" s="168"/>
      <c r="H2026" s="168"/>
      <c r="I2026" s="168"/>
    </row>
    <row r="2027" spans="2:9" x14ac:dyDescent="0.2">
      <c r="B2027" s="168"/>
      <c r="C2027" s="168"/>
      <c r="D2027" s="168"/>
      <c r="E2027" s="168"/>
      <c r="F2027" s="168"/>
      <c r="G2027" s="168"/>
      <c r="H2027" s="168"/>
      <c r="I2027" s="168"/>
    </row>
    <row r="2028" spans="2:9" x14ac:dyDescent="0.2">
      <c r="B2028" s="168"/>
      <c r="C2028" s="168"/>
      <c r="D2028" s="168"/>
      <c r="E2028" s="168"/>
      <c r="F2028" s="168"/>
      <c r="G2028" s="168"/>
      <c r="H2028" s="168"/>
      <c r="I2028" s="168"/>
    </row>
    <row r="2029" spans="2:9" x14ac:dyDescent="0.2">
      <c r="B2029" s="168"/>
      <c r="C2029" s="168"/>
      <c r="D2029" s="168"/>
      <c r="E2029" s="168"/>
      <c r="F2029" s="168"/>
      <c r="G2029" s="168"/>
      <c r="H2029" s="168"/>
      <c r="I2029" s="168"/>
    </row>
    <row r="2030" spans="2:9" x14ac:dyDescent="0.2">
      <c r="B2030" s="168"/>
      <c r="C2030" s="168"/>
      <c r="D2030" s="168"/>
      <c r="E2030" s="168"/>
      <c r="F2030" s="168"/>
      <c r="G2030" s="168"/>
      <c r="H2030" s="168"/>
      <c r="I2030" s="168"/>
    </row>
    <row r="2031" spans="2:9" x14ac:dyDescent="0.2">
      <c r="B2031" s="168"/>
      <c r="C2031" s="168"/>
      <c r="D2031" s="168"/>
      <c r="E2031" s="168"/>
      <c r="F2031" s="168"/>
      <c r="G2031" s="168"/>
      <c r="H2031" s="168"/>
      <c r="I2031" s="168"/>
    </row>
    <row r="2032" spans="2:9" x14ac:dyDescent="0.2">
      <c r="B2032" s="168"/>
      <c r="C2032" s="168"/>
      <c r="D2032" s="168"/>
      <c r="E2032" s="168"/>
      <c r="F2032" s="168"/>
      <c r="G2032" s="168"/>
      <c r="H2032" s="168"/>
      <c r="I2032" s="168"/>
    </row>
    <row r="2033" spans="2:9" x14ac:dyDescent="0.2">
      <c r="B2033" s="168"/>
      <c r="C2033" s="168"/>
      <c r="D2033" s="168"/>
      <c r="E2033" s="168"/>
      <c r="F2033" s="168"/>
      <c r="G2033" s="168"/>
      <c r="H2033" s="168"/>
      <c r="I2033" s="168"/>
    </row>
    <row r="2034" spans="2:9" x14ac:dyDescent="0.2">
      <c r="B2034" s="168"/>
      <c r="C2034" s="168"/>
      <c r="D2034" s="168"/>
      <c r="E2034" s="168"/>
      <c r="F2034" s="168"/>
      <c r="G2034" s="168"/>
      <c r="H2034" s="168"/>
      <c r="I2034" s="168"/>
    </row>
    <row r="2035" spans="2:9" x14ac:dyDescent="0.2">
      <c r="B2035" s="168"/>
      <c r="C2035" s="168"/>
      <c r="D2035" s="168"/>
      <c r="E2035" s="168"/>
      <c r="F2035" s="168"/>
      <c r="G2035" s="168"/>
      <c r="H2035" s="168"/>
      <c r="I2035" s="168"/>
    </row>
    <row r="2036" spans="2:9" x14ac:dyDescent="0.2">
      <c r="B2036" s="168"/>
      <c r="C2036" s="168"/>
      <c r="D2036" s="168"/>
      <c r="E2036" s="168"/>
      <c r="F2036" s="168"/>
      <c r="G2036" s="168"/>
      <c r="H2036" s="168"/>
      <c r="I2036" s="168"/>
    </row>
    <row r="2037" spans="2:9" x14ac:dyDescent="0.2">
      <c r="B2037" s="168"/>
      <c r="C2037" s="168"/>
      <c r="D2037" s="168"/>
      <c r="E2037" s="168"/>
      <c r="F2037" s="168"/>
      <c r="G2037" s="168"/>
      <c r="H2037" s="168"/>
      <c r="I2037" s="168"/>
    </row>
    <row r="2038" spans="2:9" x14ac:dyDescent="0.2">
      <c r="B2038" s="168"/>
      <c r="C2038" s="168"/>
      <c r="D2038" s="168"/>
      <c r="E2038" s="168"/>
      <c r="F2038" s="168"/>
      <c r="G2038" s="168"/>
      <c r="H2038" s="168"/>
      <c r="I2038" s="168"/>
    </row>
    <row r="2039" spans="2:9" x14ac:dyDescent="0.2">
      <c r="B2039" s="168"/>
      <c r="C2039" s="168"/>
      <c r="D2039" s="168"/>
      <c r="E2039" s="168"/>
      <c r="F2039" s="168"/>
      <c r="G2039" s="168"/>
      <c r="H2039" s="168"/>
      <c r="I2039" s="168"/>
    </row>
    <row r="2040" spans="2:9" x14ac:dyDescent="0.2">
      <c r="B2040" s="168"/>
      <c r="C2040" s="168"/>
      <c r="D2040" s="168"/>
      <c r="E2040" s="168"/>
      <c r="F2040" s="168"/>
      <c r="G2040" s="168"/>
      <c r="H2040" s="168"/>
      <c r="I2040" s="168"/>
    </row>
    <row r="2041" spans="2:9" x14ac:dyDescent="0.2">
      <c r="B2041" s="168"/>
      <c r="C2041" s="168"/>
      <c r="D2041" s="168"/>
      <c r="E2041" s="168"/>
      <c r="F2041" s="168"/>
      <c r="G2041" s="168"/>
      <c r="H2041" s="168"/>
      <c r="I2041" s="168"/>
    </row>
    <row r="2042" spans="2:9" x14ac:dyDescent="0.2">
      <c r="B2042" s="168"/>
      <c r="C2042" s="168"/>
      <c r="D2042" s="168"/>
      <c r="E2042" s="168"/>
      <c r="F2042" s="168"/>
      <c r="G2042" s="168"/>
      <c r="H2042" s="168"/>
      <c r="I2042" s="168"/>
    </row>
    <row r="2043" spans="2:9" x14ac:dyDescent="0.2">
      <c r="B2043" s="168"/>
      <c r="C2043" s="168"/>
      <c r="D2043" s="168"/>
      <c r="E2043" s="168"/>
      <c r="F2043" s="168"/>
      <c r="G2043" s="168"/>
      <c r="H2043" s="168"/>
      <c r="I2043" s="168"/>
    </row>
    <row r="2044" spans="2:9" x14ac:dyDescent="0.2">
      <c r="B2044" s="168"/>
      <c r="C2044" s="168"/>
      <c r="D2044" s="168"/>
      <c r="E2044" s="168"/>
      <c r="F2044" s="168"/>
      <c r="G2044" s="168"/>
      <c r="H2044" s="168"/>
      <c r="I2044" s="168"/>
    </row>
    <row r="2045" spans="2:9" x14ac:dyDescent="0.2">
      <c r="B2045" s="168"/>
      <c r="C2045" s="168"/>
      <c r="D2045" s="168"/>
      <c r="E2045" s="168"/>
      <c r="F2045" s="168"/>
      <c r="G2045" s="168"/>
      <c r="H2045" s="168"/>
      <c r="I2045" s="168"/>
    </row>
    <row r="2046" spans="2:9" x14ac:dyDescent="0.2">
      <c r="B2046" s="168"/>
      <c r="C2046" s="168"/>
      <c r="D2046" s="168"/>
      <c r="E2046" s="168"/>
      <c r="F2046" s="168"/>
      <c r="G2046" s="168"/>
      <c r="H2046" s="168"/>
      <c r="I2046" s="168"/>
    </row>
    <row r="2047" spans="2:9" x14ac:dyDescent="0.2">
      <c r="B2047" s="168"/>
      <c r="C2047" s="168"/>
      <c r="D2047" s="168"/>
      <c r="E2047" s="168"/>
      <c r="F2047" s="168"/>
      <c r="G2047" s="168"/>
      <c r="H2047" s="168"/>
      <c r="I2047" s="168"/>
    </row>
    <row r="2048" spans="2:9" x14ac:dyDescent="0.2">
      <c r="B2048" s="168"/>
      <c r="C2048" s="168"/>
      <c r="D2048" s="168"/>
      <c r="E2048" s="168"/>
      <c r="F2048" s="168"/>
      <c r="G2048" s="168"/>
      <c r="H2048" s="168"/>
      <c r="I2048" s="168"/>
    </row>
    <row r="2049" spans="2:9" x14ac:dyDescent="0.2">
      <c r="B2049" s="168"/>
      <c r="C2049" s="168"/>
      <c r="D2049" s="168"/>
      <c r="E2049" s="168"/>
      <c r="F2049" s="168"/>
      <c r="G2049" s="168"/>
      <c r="H2049" s="168"/>
      <c r="I2049" s="168"/>
    </row>
    <row r="2050" spans="2:9" x14ac:dyDescent="0.2">
      <c r="B2050" s="168"/>
      <c r="C2050" s="168"/>
      <c r="D2050" s="168"/>
      <c r="E2050" s="168"/>
      <c r="F2050" s="168"/>
      <c r="G2050" s="168"/>
      <c r="H2050" s="168"/>
      <c r="I2050" s="168"/>
    </row>
    <row r="2051" spans="2:9" x14ac:dyDescent="0.2">
      <c r="B2051" s="168"/>
      <c r="C2051" s="168"/>
      <c r="D2051" s="168"/>
      <c r="E2051" s="168"/>
      <c r="F2051" s="168"/>
      <c r="G2051" s="168"/>
      <c r="H2051" s="168"/>
      <c r="I2051" s="168"/>
    </row>
    <row r="2052" spans="2:9" x14ac:dyDescent="0.2">
      <c r="B2052" s="168"/>
      <c r="C2052" s="168"/>
      <c r="D2052" s="168"/>
      <c r="E2052" s="168"/>
      <c r="F2052" s="168"/>
      <c r="G2052" s="168"/>
      <c r="H2052" s="168"/>
      <c r="I2052" s="168"/>
    </row>
    <row r="2053" spans="2:9" x14ac:dyDescent="0.2">
      <c r="B2053" s="168"/>
      <c r="C2053" s="168"/>
      <c r="D2053" s="168"/>
      <c r="E2053" s="168"/>
      <c r="F2053" s="168"/>
      <c r="G2053" s="168"/>
      <c r="H2053" s="168"/>
      <c r="I2053" s="168"/>
    </row>
    <row r="2054" spans="2:9" x14ac:dyDescent="0.2">
      <c r="B2054" s="168"/>
      <c r="C2054" s="168"/>
      <c r="D2054" s="168"/>
      <c r="E2054" s="168"/>
      <c r="F2054" s="168"/>
      <c r="G2054" s="168"/>
      <c r="H2054" s="168"/>
      <c r="I2054" s="168"/>
    </row>
    <row r="2055" spans="2:9" x14ac:dyDescent="0.2">
      <c r="B2055" s="168"/>
      <c r="C2055" s="168"/>
      <c r="D2055" s="168"/>
      <c r="E2055" s="168"/>
      <c r="F2055" s="168"/>
      <c r="G2055" s="168"/>
      <c r="H2055" s="168"/>
      <c r="I2055" s="168"/>
    </row>
    <row r="2056" spans="2:9" x14ac:dyDescent="0.2">
      <c r="B2056" s="168"/>
      <c r="C2056" s="168"/>
      <c r="D2056" s="168"/>
      <c r="E2056" s="168"/>
      <c r="F2056" s="168"/>
      <c r="G2056" s="168"/>
      <c r="H2056" s="168"/>
      <c r="I2056" s="168"/>
    </row>
    <row r="2057" spans="2:9" x14ac:dyDescent="0.2">
      <c r="B2057" s="168"/>
      <c r="C2057" s="168"/>
      <c r="D2057" s="168"/>
      <c r="E2057" s="168"/>
      <c r="F2057" s="168"/>
      <c r="G2057" s="168"/>
      <c r="H2057" s="168"/>
      <c r="I2057" s="168"/>
    </row>
    <row r="2058" spans="2:9" x14ac:dyDescent="0.2">
      <c r="B2058" s="168"/>
      <c r="C2058" s="168"/>
      <c r="D2058" s="168"/>
      <c r="E2058" s="168"/>
      <c r="F2058" s="168"/>
      <c r="G2058" s="168"/>
      <c r="H2058" s="168"/>
      <c r="I2058" s="168"/>
    </row>
    <row r="2059" spans="2:9" x14ac:dyDescent="0.2">
      <c r="B2059" s="168"/>
      <c r="C2059" s="168"/>
      <c r="D2059" s="168"/>
      <c r="E2059" s="168"/>
      <c r="F2059" s="168"/>
      <c r="G2059" s="168"/>
      <c r="H2059" s="168"/>
      <c r="I2059" s="168"/>
    </row>
    <row r="2060" spans="2:9" x14ac:dyDescent="0.2">
      <c r="B2060" s="168"/>
      <c r="C2060" s="168"/>
      <c r="D2060" s="168"/>
      <c r="E2060" s="168"/>
      <c r="F2060" s="168"/>
      <c r="G2060" s="168"/>
      <c r="H2060" s="168"/>
      <c r="I2060" s="168"/>
    </row>
    <row r="2061" spans="2:9" x14ac:dyDescent="0.2">
      <c r="B2061" s="168"/>
      <c r="C2061" s="168"/>
      <c r="D2061" s="168"/>
      <c r="E2061" s="168"/>
      <c r="F2061" s="168"/>
      <c r="G2061" s="168"/>
      <c r="H2061" s="168"/>
      <c r="I2061" s="168"/>
    </row>
    <row r="2062" spans="2:9" x14ac:dyDescent="0.2">
      <c r="B2062" s="168"/>
      <c r="C2062" s="168"/>
      <c r="D2062" s="168"/>
      <c r="E2062" s="168"/>
      <c r="F2062" s="168"/>
      <c r="G2062" s="168"/>
      <c r="H2062" s="168"/>
      <c r="I2062" s="168"/>
    </row>
    <row r="2063" spans="2:9" x14ac:dyDescent="0.2">
      <c r="B2063" s="168"/>
      <c r="C2063" s="168"/>
      <c r="D2063" s="168"/>
      <c r="E2063" s="168"/>
      <c r="F2063" s="168"/>
      <c r="G2063" s="168"/>
      <c r="H2063" s="168"/>
      <c r="I2063" s="168"/>
    </row>
    <row r="2064" spans="2:9" x14ac:dyDescent="0.2">
      <c r="B2064" s="168"/>
      <c r="C2064" s="168"/>
      <c r="D2064" s="168"/>
      <c r="E2064" s="168"/>
      <c r="F2064" s="168"/>
      <c r="G2064" s="168"/>
      <c r="H2064" s="168"/>
      <c r="I2064" s="168"/>
    </row>
    <row r="2065" spans="2:9" x14ac:dyDescent="0.2">
      <c r="B2065" s="168"/>
      <c r="C2065" s="168"/>
      <c r="D2065" s="168"/>
      <c r="E2065" s="168"/>
      <c r="F2065" s="168"/>
      <c r="G2065" s="168"/>
      <c r="H2065" s="168"/>
      <c r="I2065" s="168"/>
    </row>
    <row r="2066" spans="2:9" x14ac:dyDescent="0.2">
      <c r="B2066" s="168"/>
      <c r="C2066" s="168"/>
      <c r="D2066" s="168"/>
      <c r="E2066" s="168"/>
      <c r="F2066" s="168"/>
      <c r="G2066" s="168"/>
      <c r="H2066" s="168"/>
      <c r="I2066" s="168"/>
    </row>
    <row r="2067" spans="2:9" x14ac:dyDescent="0.2">
      <c r="B2067" s="168"/>
      <c r="C2067" s="168"/>
      <c r="D2067" s="168"/>
      <c r="E2067" s="168"/>
      <c r="F2067" s="168"/>
      <c r="G2067" s="168"/>
      <c r="H2067" s="168"/>
      <c r="I2067" s="168"/>
    </row>
    <row r="2068" spans="2:9" x14ac:dyDescent="0.2">
      <c r="B2068" s="168"/>
      <c r="C2068" s="168"/>
      <c r="D2068" s="168"/>
      <c r="E2068" s="168"/>
      <c r="F2068" s="168"/>
      <c r="G2068" s="168"/>
      <c r="H2068" s="168"/>
      <c r="I2068" s="168"/>
    </row>
    <row r="2069" spans="2:9" x14ac:dyDescent="0.2">
      <c r="B2069" s="168"/>
      <c r="C2069" s="168"/>
      <c r="D2069" s="168"/>
      <c r="E2069" s="168"/>
      <c r="F2069" s="168"/>
      <c r="G2069" s="168"/>
      <c r="H2069" s="168"/>
      <c r="I2069" s="168"/>
    </row>
    <row r="2070" spans="2:9" x14ac:dyDescent="0.2">
      <c r="B2070" s="168"/>
      <c r="C2070" s="168"/>
      <c r="D2070" s="168"/>
      <c r="E2070" s="168"/>
      <c r="F2070" s="168"/>
      <c r="G2070" s="168"/>
      <c r="H2070" s="168"/>
      <c r="I2070" s="168"/>
    </row>
    <row r="2071" spans="2:9" x14ac:dyDescent="0.2">
      <c r="B2071" s="168"/>
      <c r="C2071" s="168"/>
      <c r="D2071" s="168"/>
      <c r="E2071" s="168"/>
      <c r="F2071" s="168"/>
      <c r="G2071" s="168"/>
      <c r="H2071" s="168"/>
      <c r="I2071" s="168"/>
    </row>
    <row r="2072" spans="2:9" x14ac:dyDescent="0.2">
      <c r="B2072" s="168"/>
      <c r="C2072" s="168"/>
      <c r="D2072" s="168"/>
      <c r="E2072" s="168"/>
      <c r="F2072" s="168"/>
      <c r="G2072" s="168"/>
      <c r="H2072" s="168"/>
      <c r="I2072" s="168"/>
    </row>
    <row r="2073" spans="2:9" x14ac:dyDescent="0.2">
      <c r="B2073" s="168"/>
      <c r="C2073" s="168"/>
      <c r="D2073" s="168"/>
      <c r="E2073" s="168"/>
      <c r="F2073" s="168"/>
      <c r="G2073" s="168"/>
      <c r="H2073" s="168"/>
      <c r="I2073" s="168"/>
    </row>
    <row r="2074" spans="2:9" x14ac:dyDescent="0.2">
      <c r="B2074" s="168"/>
      <c r="C2074" s="168"/>
      <c r="D2074" s="168"/>
      <c r="E2074" s="168"/>
      <c r="F2074" s="168"/>
      <c r="G2074" s="168"/>
      <c r="H2074" s="168"/>
      <c r="I2074" s="168"/>
    </row>
    <row r="2075" spans="2:9" x14ac:dyDescent="0.2">
      <c r="B2075" s="168"/>
      <c r="C2075" s="168"/>
      <c r="D2075" s="168"/>
      <c r="E2075" s="168"/>
      <c r="F2075" s="168"/>
      <c r="G2075" s="168"/>
      <c r="H2075" s="168"/>
      <c r="I2075" s="168"/>
    </row>
    <row r="2076" spans="2:9" x14ac:dyDescent="0.2">
      <c r="B2076" s="168"/>
      <c r="C2076" s="168"/>
      <c r="D2076" s="168"/>
      <c r="E2076" s="168"/>
      <c r="F2076" s="168"/>
      <c r="G2076" s="168"/>
      <c r="H2076" s="168"/>
      <c r="I2076" s="168"/>
    </row>
    <row r="2077" spans="2:9" x14ac:dyDescent="0.2">
      <c r="B2077" s="168"/>
      <c r="C2077" s="168"/>
      <c r="D2077" s="168"/>
      <c r="E2077" s="168"/>
      <c r="F2077" s="168"/>
      <c r="G2077" s="168"/>
      <c r="H2077" s="168"/>
      <c r="I2077" s="168"/>
    </row>
    <row r="2078" spans="2:9" x14ac:dyDescent="0.2">
      <c r="B2078" s="168"/>
      <c r="C2078" s="168"/>
      <c r="D2078" s="168"/>
      <c r="E2078" s="168"/>
      <c r="F2078" s="168"/>
      <c r="G2078" s="168"/>
      <c r="H2078" s="168"/>
      <c r="I2078" s="168"/>
    </row>
    <row r="2079" spans="2:9" x14ac:dyDescent="0.2">
      <c r="B2079" s="168"/>
      <c r="C2079" s="168"/>
      <c r="D2079" s="168"/>
      <c r="E2079" s="168"/>
      <c r="F2079" s="168"/>
      <c r="G2079" s="168"/>
      <c r="H2079" s="168"/>
      <c r="I2079" s="168"/>
    </row>
    <row r="2080" spans="2:9" x14ac:dyDescent="0.2">
      <c r="B2080" s="168"/>
      <c r="C2080" s="168"/>
      <c r="D2080" s="168"/>
      <c r="E2080" s="168"/>
      <c r="F2080" s="168"/>
      <c r="G2080" s="168"/>
      <c r="H2080" s="168"/>
      <c r="I2080" s="168"/>
    </row>
    <row r="2081" spans="2:9" x14ac:dyDescent="0.2">
      <c r="B2081" s="168"/>
      <c r="C2081" s="168"/>
      <c r="D2081" s="168"/>
      <c r="E2081" s="168"/>
      <c r="F2081" s="168"/>
      <c r="G2081" s="168"/>
      <c r="H2081" s="168"/>
      <c r="I2081" s="168"/>
    </row>
    <row r="2082" spans="2:9" x14ac:dyDescent="0.2">
      <c r="B2082" s="168"/>
      <c r="C2082" s="168"/>
      <c r="D2082" s="168"/>
      <c r="E2082" s="168"/>
      <c r="F2082" s="168"/>
      <c r="G2082" s="168"/>
      <c r="H2082" s="168"/>
      <c r="I2082" s="168"/>
    </row>
    <row r="2083" spans="2:9" x14ac:dyDescent="0.2">
      <c r="B2083" s="168"/>
      <c r="C2083" s="168"/>
      <c r="D2083" s="168"/>
      <c r="E2083" s="168"/>
      <c r="F2083" s="168"/>
      <c r="G2083" s="168"/>
      <c r="H2083" s="168"/>
      <c r="I2083" s="168"/>
    </row>
    <row r="2084" spans="2:9" x14ac:dyDescent="0.2">
      <c r="B2084" s="168"/>
      <c r="C2084" s="168"/>
      <c r="D2084" s="168"/>
      <c r="E2084" s="168"/>
      <c r="F2084" s="168"/>
      <c r="G2084" s="168"/>
      <c r="H2084" s="168"/>
      <c r="I2084" s="168"/>
    </row>
    <row r="2085" spans="2:9" x14ac:dyDescent="0.2">
      <c r="B2085" s="168"/>
      <c r="C2085" s="168"/>
      <c r="D2085" s="168"/>
      <c r="E2085" s="168"/>
      <c r="F2085" s="168"/>
      <c r="G2085" s="168"/>
      <c r="H2085" s="168"/>
      <c r="I2085" s="168"/>
    </row>
    <row r="2086" spans="2:9" x14ac:dyDescent="0.2">
      <c r="B2086" s="168"/>
      <c r="C2086" s="168"/>
      <c r="D2086" s="168"/>
      <c r="E2086" s="168"/>
      <c r="F2086" s="168"/>
      <c r="G2086" s="168"/>
      <c r="H2086" s="168"/>
      <c r="I2086" s="168"/>
    </row>
    <row r="2087" spans="2:9" x14ac:dyDescent="0.2">
      <c r="B2087" s="168"/>
      <c r="C2087" s="168"/>
      <c r="D2087" s="168"/>
      <c r="E2087" s="168"/>
      <c r="F2087" s="168"/>
      <c r="G2087" s="168"/>
      <c r="H2087" s="168"/>
      <c r="I2087" s="168"/>
    </row>
    <row r="2088" spans="2:9" x14ac:dyDescent="0.2">
      <c r="B2088" s="168"/>
      <c r="C2088" s="168"/>
      <c r="D2088" s="168"/>
      <c r="E2088" s="168"/>
      <c r="F2088" s="168"/>
      <c r="G2088" s="168"/>
      <c r="H2088" s="168"/>
      <c r="I2088" s="168"/>
    </row>
    <row r="2089" spans="2:9" x14ac:dyDescent="0.2">
      <c r="B2089" s="168"/>
      <c r="C2089" s="168"/>
      <c r="D2089" s="168"/>
      <c r="E2089" s="168"/>
      <c r="F2089" s="168"/>
      <c r="G2089" s="168"/>
      <c r="H2089" s="168"/>
      <c r="I2089" s="168"/>
    </row>
    <row r="2090" spans="2:9" x14ac:dyDescent="0.2">
      <c r="B2090" s="168"/>
      <c r="C2090" s="168"/>
      <c r="D2090" s="168"/>
      <c r="E2090" s="168"/>
      <c r="F2090" s="168"/>
      <c r="G2090" s="168"/>
      <c r="H2090" s="168"/>
      <c r="I2090" s="168"/>
    </row>
    <row r="2091" spans="2:9" x14ac:dyDescent="0.2">
      <c r="B2091" s="168"/>
      <c r="C2091" s="168"/>
      <c r="D2091" s="168"/>
      <c r="E2091" s="168"/>
      <c r="F2091" s="168"/>
      <c r="G2091" s="168"/>
      <c r="H2091" s="168"/>
      <c r="I2091" s="168"/>
    </row>
    <row r="2092" spans="2:9" x14ac:dyDescent="0.2">
      <c r="B2092" s="168"/>
      <c r="C2092" s="168"/>
      <c r="D2092" s="168"/>
      <c r="E2092" s="168"/>
      <c r="F2092" s="168"/>
      <c r="G2092" s="168"/>
      <c r="H2092" s="168"/>
      <c r="I2092" s="168"/>
    </row>
    <row r="2093" spans="2:9" x14ac:dyDescent="0.2">
      <c r="B2093" s="168"/>
      <c r="C2093" s="168"/>
      <c r="D2093" s="168"/>
      <c r="E2093" s="168"/>
      <c r="F2093" s="168"/>
      <c r="G2093" s="168"/>
      <c r="H2093" s="168"/>
      <c r="I2093" s="168"/>
    </row>
    <row r="2094" spans="2:9" x14ac:dyDescent="0.2">
      <c r="B2094" s="168"/>
      <c r="C2094" s="168"/>
      <c r="D2094" s="168"/>
      <c r="E2094" s="168"/>
      <c r="F2094" s="168"/>
      <c r="G2094" s="168"/>
      <c r="H2094" s="168"/>
      <c r="I2094" s="168"/>
    </row>
    <row r="2095" spans="2:9" x14ac:dyDescent="0.2">
      <c r="B2095" s="168"/>
      <c r="C2095" s="168"/>
      <c r="D2095" s="168"/>
      <c r="E2095" s="168"/>
      <c r="F2095" s="168"/>
      <c r="G2095" s="168"/>
      <c r="H2095" s="168"/>
      <c r="I2095" s="168"/>
    </row>
    <row r="2096" spans="2:9" x14ac:dyDescent="0.2">
      <c r="B2096" s="168"/>
      <c r="C2096" s="168"/>
      <c r="D2096" s="168"/>
      <c r="E2096" s="168"/>
      <c r="F2096" s="168"/>
      <c r="G2096" s="168"/>
      <c r="H2096" s="168"/>
      <c r="I2096" s="168"/>
    </row>
    <row r="2097" spans="2:9" x14ac:dyDescent="0.2">
      <c r="B2097" s="168"/>
      <c r="C2097" s="168"/>
      <c r="D2097" s="168"/>
      <c r="E2097" s="168"/>
      <c r="F2097" s="168"/>
      <c r="G2097" s="168"/>
      <c r="H2097" s="168"/>
      <c r="I2097" s="168"/>
    </row>
    <row r="2098" spans="2:9" x14ac:dyDescent="0.2">
      <c r="B2098" s="168"/>
      <c r="C2098" s="168"/>
      <c r="D2098" s="168"/>
      <c r="E2098" s="168"/>
      <c r="F2098" s="168"/>
      <c r="G2098" s="168"/>
      <c r="H2098" s="168"/>
      <c r="I2098" s="168"/>
    </row>
    <row r="2099" spans="2:9" x14ac:dyDescent="0.2">
      <c r="B2099" s="168"/>
      <c r="C2099" s="168"/>
      <c r="D2099" s="168"/>
      <c r="E2099" s="168"/>
      <c r="F2099" s="168"/>
      <c r="G2099" s="168"/>
      <c r="H2099" s="168"/>
      <c r="I2099" s="168"/>
    </row>
    <row r="2100" spans="2:9" x14ac:dyDescent="0.2">
      <c r="B2100" s="168"/>
      <c r="C2100" s="168"/>
      <c r="D2100" s="168"/>
      <c r="E2100" s="168"/>
      <c r="F2100" s="168"/>
      <c r="G2100" s="168"/>
      <c r="H2100" s="168"/>
      <c r="I2100" s="168"/>
    </row>
    <row r="2101" spans="2:9" x14ac:dyDescent="0.2">
      <c r="B2101" s="168"/>
      <c r="C2101" s="168"/>
      <c r="D2101" s="168"/>
      <c r="E2101" s="168"/>
      <c r="F2101" s="168"/>
      <c r="G2101" s="168"/>
      <c r="H2101" s="168"/>
      <c r="I2101" s="168"/>
    </row>
    <row r="2102" spans="2:9" x14ac:dyDescent="0.2">
      <c r="B2102" s="168"/>
      <c r="C2102" s="168"/>
      <c r="D2102" s="168"/>
      <c r="E2102" s="168"/>
      <c r="F2102" s="168"/>
      <c r="G2102" s="168"/>
      <c r="H2102" s="168"/>
      <c r="I2102" s="168"/>
    </row>
    <row r="2103" spans="2:9" x14ac:dyDescent="0.2">
      <c r="B2103" s="168"/>
      <c r="C2103" s="168"/>
      <c r="D2103" s="168"/>
      <c r="E2103" s="168"/>
      <c r="F2103" s="168"/>
      <c r="G2103" s="168"/>
      <c r="H2103" s="168"/>
      <c r="I2103" s="168"/>
    </row>
    <row r="2104" spans="2:9" x14ac:dyDescent="0.2">
      <c r="B2104" s="168"/>
      <c r="C2104" s="168"/>
      <c r="D2104" s="168"/>
      <c r="E2104" s="168"/>
      <c r="F2104" s="168"/>
      <c r="G2104" s="168"/>
      <c r="H2104" s="168"/>
      <c r="I2104" s="168"/>
    </row>
    <row r="2105" spans="2:9" x14ac:dyDescent="0.2">
      <c r="B2105" s="168"/>
      <c r="C2105" s="168"/>
      <c r="D2105" s="168"/>
      <c r="E2105" s="168"/>
      <c r="F2105" s="168"/>
      <c r="G2105" s="168"/>
      <c r="H2105" s="168"/>
      <c r="I2105" s="168"/>
    </row>
    <row r="2106" spans="2:9" x14ac:dyDescent="0.2">
      <c r="B2106" s="168"/>
      <c r="C2106" s="168"/>
      <c r="D2106" s="168"/>
      <c r="E2106" s="168"/>
      <c r="F2106" s="168"/>
      <c r="G2106" s="168"/>
      <c r="H2106" s="168"/>
      <c r="I2106" s="168"/>
    </row>
    <row r="2107" spans="2:9" x14ac:dyDescent="0.2">
      <c r="B2107" s="168"/>
      <c r="C2107" s="168"/>
      <c r="D2107" s="168"/>
      <c r="E2107" s="168"/>
      <c r="F2107" s="168"/>
      <c r="G2107" s="168"/>
      <c r="H2107" s="168"/>
      <c r="I2107" s="168"/>
    </row>
    <row r="2108" spans="2:9" x14ac:dyDescent="0.2">
      <c r="B2108" s="168"/>
      <c r="C2108" s="168"/>
      <c r="D2108" s="168"/>
      <c r="E2108" s="168"/>
      <c r="F2108" s="168"/>
      <c r="G2108" s="168"/>
      <c r="H2108" s="168"/>
      <c r="I2108" s="168"/>
    </row>
    <row r="2109" spans="2:9" x14ac:dyDescent="0.2">
      <c r="B2109" s="168"/>
      <c r="C2109" s="168"/>
      <c r="D2109" s="168"/>
      <c r="E2109" s="168"/>
      <c r="F2109" s="168"/>
      <c r="G2109" s="168"/>
      <c r="H2109" s="168"/>
      <c r="I2109" s="168"/>
    </row>
    <row r="2110" spans="2:9" x14ac:dyDescent="0.2">
      <c r="B2110" s="168"/>
      <c r="C2110" s="168"/>
      <c r="D2110" s="168"/>
      <c r="E2110" s="168"/>
      <c r="F2110" s="168"/>
      <c r="G2110" s="168"/>
      <c r="H2110" s="168"/>
      <c r="I2110" s="168"/>
    </row>
    <row r="2111" spans="2:9" x14ac:dyDescent="0.2">
      <c r="B2111" s="168"/>
      <c r="C2111" s="168"/>
      <c r="D2111" s="168"/>
      <c r="E2111" s="168"/>
      <c r="F2111" s="168"/>
      <c r="G2111" s="168"/>
      <c r="H2111" s="168"/>
      <c r="I2111" s="168"/>
    </row>
    <row r="2112" spans="2:9" x14ac:dyDescent="0.2">
      <c r="B2112" s="168"/>
      <c r="C2112" s="168"/>
      <c r="D2112" s="168"/>
      <c r="E2112" s="168"/>
      <c r="F2112" s="168"/>
      <c r="G2112" s="168"/>
      <c r="H2112" s="168"/>
      <c r="I2112" s="168"/>
    </row>
    <row r="2113" spans="2:9" x14ac:dyDescent="0.2">
      <c r="B2113" s="168"/>
      <c r="C2113" s="168"/>
      <c r="D2113" s="168"/>
      <c r="E2113" s="168"/>
      <c r="F2113" s="168"/>
      <c r="G2113" s="168"/>
      <c r="H2113" s="168"/>
      <c r="I2113" s="168"/>
    </row>
    <row r="2114" spans="2:9" x14ac:dyDescent="0.2">
      <c r="B2114" s="168"/>
      <c r="C2114" s="168"/>
      <c r="D2114" s="168"/>
      <c r="E2114" s="168"/>
      <c r="F2114" s="168"/>
      <c r="G2114" s="168"/>
      <c r="H2114" s="168"/>
      <c r="I2114" s="168"/>
    </row>
    <row r="2115" spans="2:9" x14ac:dyDescent="0.2">
      <c r="B2115" s="168"/>
      <c r="C2115" s="168"/>
      <c r="D2115" s="168"/>
      <c r="E2115" s="168"/>
      <c r="F2115" s="168"/>
      <c r="G2115" s="168"/>
      <c r="H2115" s="168"/>
      <c r="I2115" s="168"/>
    </row>
    <row r="2116" spans="2:9" x14ac:dyDescent="0.2">
      <c r="B2116" s="168"/>
      <c r="C2116" s="168"/>
      <c r="D2116" s="168"/>
      <c r="E2116" s="168"/>
      <c r="F2116" s="168"/>
      <c r="G2116" s="168"/>
      <c r="H2116" s="168"/>
      <c r="I2116" s="168"/>
    </row>
    <row r="2117" spans="2:9" x14ac:dyDescent="0.2">
      <c r="B2117" s="168"/>
      <c r="C2117" s="168"/>
      <c r="D2117" s="168"/>
      <c r="E2117" s="168"/>
      <c r="F2117" s="168"/>
      <c r="G2117" s="168"/>
      <c r="H2117" s="168"/>
      <c r="I2117" s="168"/>
    </row>
    <row r="2118" spans="2:9" x14ac:dyDescent="0.2">
      <c r="B2118" s="168"/>
      <c r="C2118" s="168"/>
      <c r="D2118" s="168"/>
      <c r="E2118" s="168"/>
      <c r="F2118" s="168"/>
      <c r="G2118" s="168"/>
      <c r="H2118" s="168"/>
      <c r="I2118" s="168"/>
    </row>
    <row r="2119" spans="2:9" x14ac:dyDescent="0.2">
      <c r="B2119" s="168"/>
      <c r="C2119" s="168"/>
      <c r="D2119" s="168"/>
      <c r="E2119" s="168"/>
      <c r="F2119" s="168"/>
      <c r="G2119" s="168"/>
      <c r="H2119" s="168"/>
      <c r="I2119" s="168"/>
    </row>
    <row r="2120" spans="2:9" x14ac:dyDescent="0.2">
      <c r="B2120" s="168"/>
      <c r="C2120" s="168"/>
      <c r="D2120" s="168"/>
      <c r="E2120" s="168"/>
      <c r="F2120" s="168"/>
      <c r="G2120" s="168"/>
      <c r="H2120" s="168"/>
      <c r="I2120" s="168"/>
    </row>
    <row r="2121" spans="2:9" x14ac:dyDescent="0.2">
      <c r="B2121" s="168"/>
      <c r="C2121" s="168"/>
      <c r="D2121" s="168"/>
      <c r="E2121" s="168"/>
      <c r="F2121" s="168"/>
      <c r="G2121" s="168"/>
      <c r="H2121" s="168"/>
      <c r="I2121" s="168"/>
    </row>
    <row r="2122" spans="2:9" x14ac:dyDescent="0.2">
      <c r="B2122" s="168"/>
      <c r="C2122" s="168"/>
      <c r="D2122" s="168"/>
      <c r="E2122" s="168"/>
      <c r="F2122" s="168"/>
      <c r="G2122" s="168"/>
      <c r="H2122" s="168"/>
      <c r="I2122" s="168"/>
    </row>
    <row r="2123" spans="2:9" x14ac:dyDescent="0.2">
      <c r="B2123" s="168"/>
      <c r="C2123" s="168"/>
      <c r="D2123" s="168"/>
      <c r="E2123" s="168"/>
      <c r="F2123" s="168"/>
      <c r="G2123" s="168"/>
      <c r="H2123" s="168"/>
      <c r="I2123" s="168"/>
    </row>
    <row r="2124" spans="2:9" x14ac:dyDescent="0.2">
      <c r="B2124" s="168"/>
      <c r="C2124" s="168"/>
      <c r="D2124" s="168"/>
      <c r="E2124" s="168"/>
      <c r="F2124" s="168"/>
      <c r="G2124" s="168"/>
      <c r="H2124" s="168"/>
      <c r="I2124" s="168"/>
    </row>
    <row r="2125" spans="2:9" x14ac:dyDescent="0.2">
      <c r="B2125" s="168"/>
      <c r="C2125" s="168"/>
      <c r="D2125" s="168"/>
      <c r="E2125" s="168"/>
      <c r="F2125" s="168"/>
      <c r="G2125" s="168"/>
      <c r="H2125" s="168"/>
      <c r="I2125" s="168"/>
    </row>
    <row r="2126" spans="2:9" x14ac:dyDescent="0.2">
      <c r="B2126" s="168"/>
      <c r="C2126" s="168"/>
      <c r="D2126" s="168"/>
      <c r="E2126" s="168"/>
      <c r="F2126" s="168"/>
      <c r="G2126" s="168"/>
      <c r="H2126" s="168"/>
      <c r="I2126" s="168"/>
    </row>
    <row r="2127" spans="2:9" x14ac:dyDescent="0.2">
      <c r="B2127" s="168"/>
      <c r="C2127" s="168"/>
      <c r="D2127" s="168"/>
      <c r="E2127" s="168"/>
      <c r="F2127" s="168"/>
      <c r="G2127" s="168"/>
      <c r="H2127" s="168"/>
      <c r="I2127" s="168"/>
    </row>
    <row r="2128" spans="2:9" x14ac:dyDescent="0.2">
      <c r="B2128" s="168"/>
      <c r="C2128" s="168"/>
      <c r="D2128" s="168"/>
      <c r="E2128" s="168"/>
      <c r="F2128" s="168"/>
      <c r="G2128" s="168"/>
      <c r="H2128" s="168"/>
      <c r="I2128" s="168"/>
    </row>
    <row r="2129" spans="2:9" x14ac:dyDescent="0.2">
      <c r="B2129" s="168"/>
      <c r="C2129" s="168"/>
      <c r="D2129" s="168"/>
      <c r="E2129" s="168"/>
      <c r="F2129" s="168"/>
      <c r="G2129" s="168"/>
      <c r="H2129" s="168"/>
      <c r="I2129" s="168"/>
    </row>
    <row r="2130" spans="2:9" x14ac:dyDescent="0.2">
      <c r="B2130" s="168"/>
      <c r="C2130" s="168"/>
      <c r="D2130" s="168"/>
      <c r="E2130" s="168"/>
      <c r="F2130" s="168"/>
      <c r="G2130" s="168"/>
      <c r="H2130" s="168"/>
      <c r="I2130" s="168"/>
    </row>
    <row r="2131" spans="2:9" x14ac:dyDescent="0.2">
      <c r="B2131" s="168"/>
      <c r="C2131" s="168"/>
      <c r="D2131" s="168"/>
      <c r="E2131" s="168"/>
      <c r="F2131" s="168"/>
      <c r="G2131" s="168"/>
      <c r="H2131" s="168"/>
      <c r="I2131" s="168"/>
    </row>
    <row r="2132" spans="2:9" x14ac:dyDescent="0.2">
      <c r="B2132" s="168"/>
      <c r="C2132" s="168"/>
      <c r="D2132" s="168"/>
      <c r="E2132" s="168"/>
      <c r="F2132" s="168"/>
      <c r="G2132" s="168"/>
      <c r="H2132" s="168"/>
      <c r="I2132" s="168"/>
    </row>
    <row r="2133" spans="2:9" x14ac:dyDescent="0.2">
      <c r="B2133" s="168"/>
      <c r="C2133" s="168"/>
      <c r="D2133" s="168"/>
      <c r="E2133" s="168"/>
      <c r="F2133" s="168"/>
      <c r="G2133" s="168"/>
      <c r="H2133" s="168"/>
      <c r="I2133" s="168"/>
    </row>
    <row r="2134" spans="2:9" x14ac:dyDescent="0.2">
      <c r="B2134" s="168"/>
      <c r="C2134" s="168"/>
      <c r="D2134" s="168"/>
      <c r="E2134" s="168"/>
      <c r="F2134" s="168"/>
      <c r="G2134" s="168"/>
      <c r="H2134" s="168"/>
      <c r="I2134" s="168"/>
    </row>
    <row r="2135" spans="2:9" x14ac:dyDescent="0.2">
      <c r="B2135" s="168"/>
      <c r="C2135" s="168"/>
      <c r="D2135" s="168"/>
      <c r="E2135" s="168"/>
      <c r="F2135" s="168"/>
      <c r="G2135" s="168"/>
      <c r="H2135" s="168"/>
      <c r="I2135" s="168"/>
    </row>
    <row r="2136" spans="2:9" x14ac:dyDescent="0.2">
      <c r="B2136" s="168"/>
      <c r="C2136" s="168"/>
      <c r="D2136" s="168"/>
      <c r="E2136" s="168"/>
      <c r="F2136" s="168"/>
      <c r="G2136" s="168"/>
      <c r="H2136" s="168"/>
      <c r="I2136" s="168"/>
    </row>
    <row r="2137" spans="2:9" x14ac:dyDescent="0.2">
      <c r="B2137" s="168"/>
      <c r="C2137" s="168"/>
      <c r="D2137" s="168"/>
      <c r="E2137" s="168"/>
      <c r="F2137" s="168"/>
      <c r="G2137" s="168"/>
      <c r="H2137" s="168"/>
      <c r="I2137" s="168"/>
    </row>
    <row r="2138" spans="2:9" x14ac:dyDescent="0.2">
      <c r="B2138" s="168"/>
      <c r="C2138" s="168"/>
      <c r="D2138" s="168"/>
      <c r="E2138" s="168"/>
      <c r="F2138" s="168"/>
      <c r="G2138" s="168"/>
      <c r="H2138" s="168"/>
      <c r="I2138" s="168"/>
    </row>
    <row r="2139" spans="2:9" x14ac:dyDescent="0.2">
      <c r="B2139" s="168"/>
      <c r="C2139" s="168"/>
      <c r="D2139" s="168"/>
      <c r="E2139" s="168"/>
      <c r="F2139" s="168"/>
      <c r="G2139" s="168"/>
      <c r="H2139" s="168"/>
      <c r="I2139" s="168"/>
    </row>
    <row r="2140" spans="2:9" x14ac:dyDescent="0.2">
      <c r="B2140" s="168"/>
      <c r="C2140" s="168"/>
      <c r="D2140" s="168"/>
      <c r="E2140" s="168"/>
      <c r="F2140" s="168"/>
      <c r="G2140" s="168"/>
      <c r="H2140" s="168"/>
      <c r="I2140" s="168"/>
    </row>
    <row r="2141" spans="2:9" x14ac:dyDescent="0.2">
      <c r="B2141" s="168"/>
      <c r="C2141" s="168"/>
      <c r="D2141" s="168"/>
      <c r="E2141" s="168"/>
      <c r="F2141" s="168"/>
      <c r="G2141" s="168"/>
      <c r="H2141" s="168"/>
      <c r="I2141" s="168"/>
    </row>
    <row r="2142" spans="2:9" x14ac:dyDescent="0.2">
      <c r="B2142" s="168"/>
      <c r="C2142" s="168"/>
      <c r="D2142" s="168"/>
      <c r="E2142" s="168"/>
      <c r="F2142" s="168"/>
      <c r="G2142" s="168"/>
      <c r="H2142" s="168"/>
      <c r="I2142" s="168"/>
    </row>
    <row r="2143" spans="2:9" x14ac:dyDescent="0.2">
      <c r="B2143" s="168"/>
      <c r="C2143" s="168"/>
      <c r="D2143" s="168"/>
      <c r="E2143" s="168"/>
      <c r="F2143" s="168"/>
      <c r="G2143" s="168"/>
      <c r="H2143" s="168"/>
      <c r="I2143" s="168"/>
    </row>
    <row r="2144" spans="2:9" x14ac:dyDescent="0.2">
      <c r="B2144" s="168"/>
      <c r="C2144" s="168"/>
      <c r="D2144" s="168"/>
      <c r="E2144" s="168"/>
      <c r="F2144" s="168"/>
      <c r="G2144" s="168"/>
      <c r="H2144" s="168"/>
      <c r="I2144" s="168"/>
    </row>
    <row r="2145" spans="2:9" x14ac:dyDescent="0.2">
      <c r="B2145" s="168"/>
      <c r="C2145" s="168"/>
      <c r="D2145" s="168"/>
      <c r="E2145" s="168"/>
      <c r="F2145" s="168"/>
      <c r="G2145" s="168"/>
      <c r="H2145" s="168"/>
      <c r="I2145" s="168"/>
    </row>
    <row r="2146" spans="2:9" x14ac:dyDescent="0.2">
      <c r="B2146" s="168"/>
      <c r="C2146" s="168"/>
      <c r="D2146" s="168"/>
      <c r="E2146" s="168"/>
      <c r="F2146" s="168"/>
      <c r="G2146" s="168"/>
      <c r="H2146" s="168"/>
      <c r="I2146" s="168"/>
    </row>
    <row r="2147" spans="2:9" x14ac:dyDescent="0.2">
      <c r="B2147" s="168"/>
      <c r="C2147" s="168"/>
      <c r="D2147" s="168"/>
      <c r="E2147" s="168"/>
      <c r="F2147" s="168"/>
      <c r="G2147" s="168"/>
      <c r="H2147" s="168"/>
      <c r="I2147" s="168"/>
    </row>
    <row r="2148" spans="2:9" x14ac:dyDescent="0.2">
      <c r="B2148" s="168"/>
      <c r="C2148" s="168"/>
      <c r="D2148" s="168"/>
      <c r="E2148" s="168"/>
      <c r="F2148" s="168"/>
      <c r="G2148" s="168"/>
      <c r="H2148" s="168"/>
      <c r="I2148" s="168"/>
    </row>
    <row r="2149" spans="2:9" x14ac:dyDescent="0.2">
      <c r="B2149" s="168"/>
      <c r="C2149" s="168"/>
      <c r="D2149" s="168"/>
      <c r="E2149" s="168"/>
      <c r="F2149" s="168"/>
      <c r="G2149" s="168"/>
      <c r="H2149" s="168"/>
      <c r="I2149" s="168"/>
    </row>
    <row r="2150" spans="2:9" x14ac:dyDescent="0.2">
      <c r="B2150" s="168"/>
      <c r="C2150" s="168"/>
      <c r="D2150" s="168"/>
      <c r="E2150" s="168"/>
      <c r="F2150" s="168"/>
      <c r="G2150" s="168"/>
      <c r="H2150" s="168"/>
      <c r="I2150" s="168"/>
    </row>
    <row r="2151" spans="2:9" x14ac:dyDescent="0.2">
      <c r="B2151" s="168"/>
      <c r="C2151" s="168"/>
      <c r="D2151" s="168"/>
      <c r="E2151" s="168"/>
      <c r="F2151" s="168"/>
      <c r="G2151" s="168"/>
      <c r="H2151" s="168"/>
      <c r="I2151" s="168"/>
    </row>
    <row r="2152" spans="2:9" x14ac:dyDescent="0.2">
      <c r="B2152" s="168"/>
      <c r="C2152" s="168"/>
      <c r="D2152" s="168"/>
      <c r="E2152" s="168"/>
      <c r="F2152" s="168"/>
      <c r="G2152" s="168"/>
      <c r="H2152" s="168"/>
      <c r="I2152" s="168"/>
    </row>
    <row r="2153" spans="2:9" x14ac:dyDescent="0.2">
      <c r="B2153" s="168"/>
      <c r="C2153" s="168"/>
      <c r="D2153" s="168"/>
      <c r="E2153" s="168"/>
      <c r="F2153" s="168"/>
      <c r="G2153" s="168"/>
      <c r="H2153" s="168"/>
      <c r="I2153" s="168"/>
    </row>
    <row r="2154" spans="2:9" x14ac:dyDescent="0.2">
      <c r="B2154" s="168"/>
      <c r="C2154" s="168"/>
      <c r="D2154" s="168"/>
      <c r="E2154" s="168"/>
      <c r="F2154" s="168"/>
      <c r="G2154" s="168"/>
      <c r="H2154" s="168"/>
      <c r="I2154" s="168"/>
    </row>
    <row r="2155" spans="2:9" x14ac:dyDescent="0.2">
      <c r="B2155" s="168"/>
      <c r="C2155" s="168"/>
      <c r="D2155" s="168"/>
      <c r="E2155" s="168"/>
      <c r="F2155" s="168"/>
      <c r="G2155" s="168"/>
      <c r="H2155" s="168"/>
      <c r="I2155" s="168"/>
    </row>
    <row r="2156" spans="2:9" x14ac:dyDescent="0.2">
      <c r="B2156" s="168"/>
      <c r="C2156" s="168"/>
      <c r="D2156" s="168"/>
      <c r="E2156" s="168"/>
      <c r="F2156" s="168"/>
      <c r="G2156" s="168"/>
      <c r="H2156" s="168"/>
      <c r="I2156" s="168"/>
    </row>
    <row r="2157" spans="2:9" x14ac:dyDescent="0.2">
      <c r="B2157" s="168"/>
      <c r="C2157" s="168"/>
      <c r="D2157" s="168"/>
      <c r="E2157" s="168"/>
      <c r="F2157" s="168"/>
      <c r="G2157" s="168"/>
      <c r="H2157" s="168"/>
      <c r="I2157" s="168"/>
    </row>
    <row r="2158" spans="2:9" x14ac:dyDescent="0.2">
      <c r="B2158" s="168"/>
      <c r="C2158" s="168"/>
      <c r="D2158" s="168"/>
      <c r="E2158" s="168"/>
      <c r="F2158" s="168"/>
      <c r="G2158" s="168"/>
      <c r="H2158" s="168"/>
      <c r="I2158" s="168"/>
    </row>
    <row r="2159" spans="2:9" x14ac:dyDescent="0.2">
      <c r="B2159" s="168"/>
      <c r="C2159" s="168"/>
      <c r="D2159" s="168"/>
      <c r="E2159" s="168"/>
      <c r="F2159" s="168"/>
      <c r="G2159" s="168"/>
      <c r="H2159" s="168"/>
      <c r="I2159" s="168"/>
    </row>
    <row r="2160" spans="2:9" x14ac:dyDescent="0.2">
      <c r="B2160" s="168"/>
      <c r="C2160" s="168"/>
      <c r="D2160" s="168"/>
      <c r="E2160" s="168"/>
      <c r="F2160" s="168"/>
      <c r="G2160" s="168"/>
      <c r="H2160" s="168"/>
      <c r="I2160" s="168"/>
    </row>
    <row r="2161" spans="2:9" x14ac:dyDescent="0.2">
      <c r="B2161" s="168"/>
      <c r="C2161" s="168"/>
      <c r="D2161" s="168"/>
      <c r="E2161" s="168"/>
      <c r="F2161" s="168"/>
      <c r="G2161" s="168"/>
      <c r="H2161" s="168"/>
      <c r="I2161" s="168"/>
    </row>
    <row r="2162" spans="2:9" x14ac:dyDescent="0.2">
      <c r="B2162" s="168"/>
      <c r="C2162" s="168"/>
      <c r="D2162" s="168"/>
      <c r="E2162" s="168"/>
      <c r="F2162" s="168"/>
      <c r="G2162" s="168"/>
      <c r="H2162" s="168"/>
      <c r="I2162" s="168"/>
    </row>
    <row r="2163" spans="2:9" x14ac:dyDescent="0.2">
      <c r="B2163" s="168"/>
      <c r="C2163" s="168"/>
      <c r="D2163" s="168"/>
      <c r="E2163" s="168"/>
      <c r="F2163" s="168"/>
      <c r="G2163" s="168"/>
      <c r="H2163" s="168"/>
      <c r="I2163" s="168"/>
    </row>
    <row r="2164" spans="2:9" x14ac:dyDescent="0.2">
      <c r="B2164" s="168"/>
      <c r="C2164" s="168"/>
      <c r="D2164" s="168"/>
      <c r="E2164" s="168"/>
      <c r="F2164" s="168"/>
      <c r="G2164" s="168"/>
      <c r="H2164" s="168"/>
      <c r="I2164" s="168"/>
    </row>
    <row r="2165" spans="2:9" x14ac:dyDescent="0.2">
      <c r="B2165" s="168"/>
      <c r="C2165" s="168"/>
      <c r="D2165" s="168"/>
      <c r="E2165" s="168"/>
      <c r="F2165" s="168"/>
      <c r="G2165" s="168"/>
      <c r="H2165" s="168"/>
      <c r="I2165" s="168"/>
    </row>
    <row r="2166" spans="2:9" x14ac:dyDescent="0.2">
      <c r="B2166" s="168"/>
      <c r="C2166" s="168"/>
      <c r="D2166" s="168"/>
      <c r="E2166" s="168"/>
      <c r="F2166" s="168"/>
      <c r="G2166" s="168"/>
      <c r="H2166" s="168"/>
      <c r="I2166" s="168"/>
    </row>
    <row r="2167" spans="2:9" x14ac:dyDescent="0.2">
      <c r="B2167" s="168"/>
      <c r="C2167" s="168"/>
      <c r="D2167" s="168"/>
      <c r="E2167" s="168"/>
      <c r="F2167" s="168"/>
      <c r="G2167" s="168"/>
      <c r="H2167" s="168"/>
      <c r="I2167" s="168"/>
    </row>
    <row r="2168" spans="2:9" x14ac:dyDescent="0.2">
      <c r="B2168" s="168"/>
      <c r="C2168" s="168"/>
      <c r="D2168" s="168"/>
      <c r="E2168" s="168"/>
      <c r="F2168" s="168"/>
      <c r="G2168" s="168"/>
      <c r="H2168" s="168"/>
      <c r="I2168" s="168"/>
    </row>
    <row r="2169" spans="2:9" x14ac:dyDescent="0.2">
      <c r="B2169" s="168"/>
      <c r="C2169" s="168"/>
      <c r="D2169" s="168"/>
      <c r="E2169" s="168"/>
      <c r="F2169" s="168"/>
      <c r="G2169" s="168"/>
      <c r="H2169" s="168"/>
      <c r="I2169" s="168"/>
    </row>
    <row r="2170" spans="2:9" x14ac:dyDescent="0.2">
      <c r="B2170" s="168"/>
      <c r="C2170" s="168"/>
      <c r="D2170" s="168"/>
      <c r="E2170" s="168"/>
      <c r="F2170" s="168"/>
      <c r="G2170" s="168"/>
      <c r="H2170" s="168"/>
      <c r="I2170" s="168"/>
    </row>
    <row r="2171" spans="2:9" x14ac:dyDescent="0.2">
      <c r="B2171" s="168"/>
      <c r="C2171" s="168"/>
      <c r="D2171" s="168"/>
      <c r="E2171" s="168"/>
      <c r="F2171" s="168"/>
      <c r="G2171" s="168"/>
      <c r="H2171" s="168"/>
      <c r="I2171" s="168"/>
    </row>
    <row r="2172" spans="2:9" x14ac:dyDescent="0.2">
      <c r="B2172" s="168"/>
      <c r="C2172" s="168"/>
      <c r="D2172" s="168"/>
      <c r="E2172" s="168"/>
      <c r="F2172" s="168"/>
      <c r="G2172" s="168"/>
      <c r="H2172" s="168"/>
      <c r="I2172" s="168"/>
    </row>
    <row r="2173" spans="2:9" x14ac:dyDescent="0.2">
      <c r="B2173" s="168"/>
      <c r="C2173" s="168"/>
      <c r="D2173" s="168"/>
      <c r="E2173" s="168"/>
      <c r="F2173" s="168"/>
      <c r="G2173" s="168"/>
      <c r="H2173" s="168"/>
      <c r="I2173" s="168"/>
    </row>
    <row r="2174" spans="2:9" x14ac:dyDescent="0.2">
      <c r="B2174" s="168"/>
      <c r="C2174" s="168"/>
      <c r="D2174" s="168"/>
      <c r="E2174" s="168"/>
      <c r="F2174" s="168"/>
      <c r="G2174" s="168"/>
      <c r="H2174" s="168"/>
      <c r="I2174" s="168"/>
    </row>
    <row r="2175" spans="2:9" x14ac:dyDescent="0.2">
      <c r="B2175" s="168"/>
      <c r="C2175" s="168"/>
      <c r="D2175" s="168"/>
      <c r="E2175" s="168"/>
      <c r="F2175" s="168"/>
      <c r="G2175" s="168"/>
      <c r="H2175" s="168"/>
      <c r="I2175" s="168"/>
    </row>
    <row r="2176" spans="2:9" x14ac:dyDescent="0.2">
      <c r="B2176" s="168"/>
      <c r="C2176" s="168"/>
      <c r="D2176" s="168"/>
      <c r="E2176" s="168"/>
      <c r="F2176" s="168"/>
      <c r="G2176" s="168"/>
      <c r="H2176" s="168"/>
      <c r="I2176" s="168"/>
    </row>
    <row r="2177" spans="2:9" x14ac:dyDescent="0.2">
      <c r="B2177" s="168"/>
      <c r="C2177" s="168"/>
      <c r="D2177" s="168"/>
      <c r="E2177" s="168"/>
      <c r="F2177" s="168"/>
      <c r="G2177" s="168"/>
      <c r="H2177" s="168"/>
      <c r="I2177" s="168"/>
    </row>
    <row r="2178" spans="2:9" x14ac:dyDescent="0.2">
      <c r="B2178" s="168"/>
      <c r="C2178" s="168"/>
      <c r="D2178" s="168"/>
      <c r="E2178" s="168"/>
      <c r="F2178" s="168"/>
      <c r="G2178" s="168"/>
      <c r="H2178" s="168"/>
      <c r="I2178" s="168"/>
    </row>
    <row r="2179" spans="2:9" x14ac:dyDescent="0.2">
      <c r="B2179" s="168"/>
      <c r="C2179" s="168"/>
      <c r="D2179" s="168"/>
      <c r="E2179" s="168"/>
      <c r="F2179" s="168"/>
      <c r="G2179" s="168"/>
      <c r="H2179" s="168"/>
      <c r="I2179" s="168"/>
    </row>
    <row r="2180" spans="2:9" x14ac:dyDescent="0.2">
      <c r="B2180" s="168"/>
      <c r="C2180" s="168"/>
      <c r="D2180" s="168"/>
      <c r="E2180" s="168"/>
      <c r="F2180" s="168"/>
      <c r="G2180" s="168"/>
      <c r="H2180" s="168"/>
      <c r="I2180" s="168"/>
    </row>
    <row r="2181" spans="2:9" x14ac:dyDescent="0.2">
      <c r="B2181" s="168"/>
      <c r="C2181" s="168"/>
      <c r="D2181" s="168"/>
      <c r="E2181" s="168"/>
      <c r="F2181" s="168"/>
      <c r="G2181" s="168"/>
      <c r="H2181" s="168"/>
      <c r="I2181" s="168"/>
    </row>
    <row r="2182" spans="2:9" x14ac:dyDescent="0.2">
      <c r="B2182" s="168"/>
      <c r="C2182" s="168"/>
      <c r="D2182" s="168"/>
      <c r="E2182" s="168"/>
      <c r="F2182" s="168"/>
      <c r="G2182" s="168"/>
      <c r="H2182" s="168"/>
      <c r="I2182" s="168"/>
    </row>
    <row r="2183" spans="2:9" x14ac:dyDescent="0.2">
      <c r="B2183" s="168"/>
      <c r="C2183" s="168"/>
      <c r="D2183" s="168"/>
      <c r="E2183" s="168"/>
      <c r="F2183" s="168"/>
      <c r="G2183" s="168"/>
      <c r="H2183" s="168"/>
      <c r="I2183" s="168"/>
    </row>
    <row r="2184" spans="2:9" x14ac:dyDescent="0.2">
      <c r="B2184" s="168"/>
      <c r="C2184" s="168"/>
      <c r="D2184" s="168"/>
      <c r="E2184" s="168"/>
      <c r="F2184" s="168"/>
      <c r="G2184" s="168"/>
      <c r="H2184" s="168"/>
      <c r="I2184" s="168"/>
    </row>
    <row r="2185" spans="2:9" x14ac:dyDescent="0.2">
      <c r="B2185" s="168"/>
      <c r="C2185" s="168"/>
      <c r="D2185" s="168"/>
      <c r="E2185" s="168"/>
      <c r="F2185" s="168"/>
      <c r="G2185" s="168"/>
      <c r="H2185" s="168"/>
      <c r="I2185" s="168"/>
    </row>
    <row r="2186" spans="2:9" x14ac:dyDescent="0.2">
      <c r="B2186" s="168"/>
      <c r="C2186" s="168"/>
      <c r="D2186" s="168"/>
      <c r="E2186" s="168"/>
      <c r="F2186" s="168"/>
      <c r="G2186" s="168"/>
      <c r="H2186" s="168"/>
      <c r="I2186" s="168"/>
    </row>
    <row r="2187" spans="2:9" x14ac:dyDescent="0.2">
      <c r="B2187" s="168"/>
      <c r="C2187" s="168"/>
      <c r="D2187" s="168"/>
      <c r="E2187" s="168"/>
      <c r="F2187" s="168"/>
      <c r="G2187" s="168"/>
      <c r="H2187" s="168"/>
      <c r="I2187" s="168"/>
    </row>
    <row r="2188" spans="2:9" x14ac:dyDescent="0.2">
      <c r="B2188" s="168"/>
      <c r="C2188" s="168"/>
      <c r="D2188" s="168"/>
      <c r="E2188" s="168"/>
      <c r="F2188" s="168"/>
      <c r="G2188" s="168"/>
      <c r="H2188" s="168"/>
      <c r="I2188" s="168"/>
    </row>
    <row r="2189" spans="2:9" x14ac:dyDescent="0.2">
      <c r="B2189" s="168"/>
      <c r="C2189" s="168"/>
      <c r="D2189" s="168"/>
      <c r="E2189" s="168"/>
      <c r="F2189" s="168"/>
      <c r="G2189" s="168"/>
      <c r="H2189" s="168"/>
      <c r="I2189" s="168"/>
    </row>
    <row r="2190" spans="2:9" x14ac:dyDescent="0.2">
      <c r="B2190" s="168"/>
      <c r="C2190" s="168"/>
      <c r="D2190" s="168"/>
      <c r="E2190" s="168"/>
      <c r="F2190" s="168"/>
      <c r="G2190" s="168"/>
      <c r="H2190" s="168"/>
      <c r="I2190" s="168"/>
    </row>
    <row r="2191" spans="2:9" x14ac:dyDescent="0.2">
      <c r="B2191" s="168"/>
      <c r="C2191" s="168"/>
      <c r="D2191" s="168"/>
      <c r="E2191" s="168"/>
      <c r="F2191" s="168"/>
      <c r="G2191" s="168"/>
      <c r="H2191" s="168"/>
      <c r="I2191" s="168"/>
    </row>
    <row r="2192" spans="2:9" x14ac:dyDescent="0.2">
      <c r="B2192" s="168"/>
      <c r="C2192" s="168"/>
      <c r="D2192" s="168"/>
      <c r="E2192" s="168"/>
      <c r="F2192" s="168"/>
      <c r="G2192" s="168"/>
      <c r="H2192" s="168"/>
      <c r="I2192" s="168"/>
    </row>
    <row r="2193" spans="2:9" x14ac:dyDescent="0.2">
      <c r="B2193" s="168"/>
      <c r="C2193" s="168"/>
      <c r="D2193" s="168"/>
      <c r="E2193" s="168"/>
      <c r="F2193" s="168"/>
      <c r="G2193" s="168"/>
      <c r="H2193" s="168"/>
      <c r="I2193" s="168"/>
    </row>
    <row r="2194" spans="2:9" x14ac:dyDescent="0.2">
      <c r="B2194" s="168"/>
      <c r="C2194" s="168"/>
      <c r="D2194" s="168"/>
      <c r="E2194" s="168"/>
      <c r="F2194" s="168"/>
      <c r="G2194" s="168"/>
      <c r="H2194" s="168"/>
      <c r="I2194" s="168"/>
    </row>
    <row r="2195" spans="2:9" x14ac:dyDescent="0.2">
      <c r="B2195" s="168"/>
      <c r="C2195" s="168"/>
      <c r="D2195" s="168"/>
      <c r="E2195" s="168"/>
      <c r="F2195" s="168"/>
      <c r="G2195" s="168"/>
      <c r="H2195" s="168"/>
      <c r="I2195" s="168"/>
    </row>
    <row r="2196" spans="2:9" x14ac:dyDescent="0.2">
      <c r="B2196" s="168"/>
      <c r="C2196" s="168"/>
      <c r="D2196" s="168"/>
      <c r="E2196" s="168"/>
      <c r="F2196" s="168"/>
      <c r="G2196" s="168"/>
      <c r="H2196" s="168"/>
      <c r="I2196" s="168"/>
    </row>
    <row r="2197" spans="2:9" x14ac:dyDescent="0.2">
      <c r="B2197" s="168"/>
      <c r="C2197" s="168"/>
      <c r="D2197" s="168"/>
      <c r="E2197" s="168"/>
      <c r="F2197" s="168"/>
      <c r="G2197" s="168"/>
      <c r="H2197" s="168"/>
      <c r="I2197" s="168"/>
    </row>
    <row r="2198" spans="2:9" x14ac:dyDescent="0.2">
      <c r="B2198" s="168"/>
      <c r="C2198" s="168"/>
      <c r="D2198" s="168"/>
      <c r="E2198" s="168"/>
      <c r="F2198" s="168"/>
      <c r="G2198" s="168"/>
      <c r="H2198" s="168"/>
      <c r="I2198" s="168"/>
    </row>
    <row r="2199" spans="2:9" x14ac:dyDescent="0.2">
      <c r="B2199" s="168"/>
      <c r="C2199" s="168"/>
      <c r="D2199" s="168"/>
      <c r="E2199" s="168"/>
      <c r="F2199" s="168"/>
      <c r="G2199" s="168"/>
      <c r="H2199" s="168"/>
      <c r="I2199" s="168"/>
    </row>
    <row r="2200" spans="2:9" x14ac:dyDescent="0.2">
      <c r="B2200" s="168"/>
      <c r="C2200" s="168"/>
      <c r="D2200" s="168"/>
      <c r="E2200" s="168"/>
      <c r="F2200" s="168"/>
      <c r="G2200" s="168"/>
      <c r="H2200" s="168"/>
      <c r="I2200" s="168"/>
    </row>
    <row r="2201" spans="2:9" x14ac:dyDescent="0.2">
      <c r="B2201" s="168"/>
      <c r="C2201" s="168"/>
      <c r="D2201" s="168"/>
      <c r="E2201" s="168"/>
      <c r="F2201" s="168"/>
      <c r="G2201" s="168"/>
      <c r="H2201" s="168"/>
      <c r="I2201" s="168"/>
    </row>
    <row r="2202" spans="2:9" x14ac:dyDescent="0.2">
      <c r="B2202" s="168"/>
      <c r="C2202" s="168"/>
      <c r="D2202" s="168"/>
      <c r="E2202" s="168"/>
      <c r="F2202" s="168"/>
      <c r="G2202" s="168"/>
      <c r="H2202" s="168"/>
      <c r="I2202" s="168"/>
    </row>
    <row r="2203" spans="2:9" x14ac:dyDescent="0.2">
      <c r="B2203" s="168"/>
      <c r="C2203" s="168"/>
      <c r="D2203" s="168"/>
      <c r="E2203" s="168"/>
      <c r="F2203" s="168"/>
      <c r="G2203" s="168"/>
      <c r="H2203" s="168"/>
      <c r="I2203" s="168"/>
    </row>
    <row r="2204" spans="2:9" x14ac:dyDescent="0.2">
      <c r="B2204" s="168"/>
      <c r="C2204" s="168"/>
      <c r="D2204" s="168"/>
      <c r="E2204" s="168"/>
      <c r="F2204" s="168"/>
      <c r="G2204" s="168"/>
      <c r="H2204" s="168"/>
      <c r="I2204" s="168"/>
    </row>
    <row r="2205" spans="2:9" x14ac:dyDescent="0.2">
      <c r="B2205" s="168"/>
      <c r="C2205" s="168"/>
      <c r="D2205" s="168"/>
      <c r="E2205" s="168"/>
      <c r="F2205" s="168"/>
      <c r="G2205" s="168"/>
      <c r="H2205" s="168"/>
      <c r="I2205" s="168"/>
    </row>
    <row r="2206" spans="2:9" x14ac:dyDescent="0.2">
      <c r="B2206" s="168"/>
      <c r="C2206" s="168"/>
      <c r="D2206" s="168"/>
      <c r="E2206" s="168"/>
      <c r="F2206" s="168"/>
      <c r="G2206" s="168"/>
      <c r="H2206" s="168"/>
      <c r="I2206" s="168"/>
    </row>
    <row r="2207" spans="2:9" x14ac:dyDescent="0.2">
      <c r="B2207" s="168"/>
      <c r="C2207" s="168"/>
      <c r="D2207" s="168"/>
      <c r="E2207" s="168"/>
      <c r="F2207" s="168"/>
      <c r="G2207" s="168"/>
      <c r="H2207" s="168"/>
      <c r="I2207" s="168"/>
    </row>
    <row r="2208" spans="2:9" x14ac:dyDescent="0.2">
      <c r="B2208" s="168"/>
      <c r="C2208" s="168"/>
      <c r="D2208" s="168"/>
      <c r="E2208" s="168"/>
      <c r="F2208" s="168"/>
      <c r="G2208" s="168"/>
      <c r="H2208" s="168"/>
      <c r="I2208" s="168"/>
    </row>
    <row r="2209" spans="2:9" x14ac:dyDescent="0.2">
      <c r="B2209" s="168"/>
      <c r="C2209" s="168"/>
      <c r="D2209" s="168"/>
      <c r="E2209" s="168"/>
      <c r="F2209" s="168"/>
      <c r="G2209" s="168"/>
      <c r="H2209" s="168"/>
      <c r="I2209" s="168"/>
    </row>
    <row r="2210" spans="2:9" x14ac:dyDescent="0.2">
      <c r="B2210" s="168"/>
      <c r="C2210" s="168"/>
      <c r="D2210" s="168"/>
      <c r="E2210" s="168"/>
      <c r="F2210" s="168"/>
      <c r="G2210" s="168"/>
      <c r="H2210" s="168"/>
      <c r="I2210" s="168"/>
    </row>
    <row r="2211" spans="2:9" x14ac:dyDescent="0.2">
      <c r="B2211" s="168"/>
      <c r="C2211" s="168"/>
      <c r="D2211" s="168"/>
      <c r="E2211" s="168"/>
      <c r="F2211" s="168"/>
      <c r="G2211" s="168"/>
      <c r="H2211" s="168"/>
      <c r="I2211" s="168"/>
    </row>
    <row r="2212" spans="2:9" x14ac:dyDescent="0.2">
      <c r="B2212" s="168"/>
      <c r="C2212" s="168"/>
      <c r="D2212" s="168"/>
      <c r="E2212" s="168"/>
      <c r="F2212" s="168"/>
      <c r="G2212" s="168"/>
      <c r="H2212" s="168"/>
      <c r="I2212" s="168"/>
    </row>
    <row r="2213" spans="2:9" x14ac:dyDescent="0.2">
      <c r="B2213" s="168"/>
      <c r="C2213" s="168"/>
      <c r="D2213" s="168"/>
      <c r="E2213" s="168"/>
      <c r="F2213" s="168"/>
      <c r="G2213" s="168"/>
      <c r="H2213" s="168"/>
      <c r="I2213" s="168"/>
    </row>
    <row r="2214" spans="2:9" x14ac:dyDescent="0.2">
      <c r="B2214" s="168"/>
      <c r="C2214" s="168"/>
      <c r="D2214" s="168"/>
      <c r="E2214" s="168"/>
      <c r="F2214" s="168"/>
      <c r="G2214" s="168"/>
      <c r="H2214" s="168"/>
      <c r="I2214" s="168"/>
    </row>
    <row r="2215" spans="2:9" x14ac:dyDescent="0.2">
      <c r="B2215" s="168"/>
      <c r="C2215" s="168"/>
      <c r="D2215" s="168"/>
      <c r="E2215" s="168"/>
      <c r="F2215" s="168"/>
      <c r="G2215" s="168"/>
      <c r="H2215" s="168"/>
      <c r="I2215" s="168"/>
    </row>
    <row r="2216" spans="2:9" x14ac:dyDescent="0.2">
      <c r="B2216" s="168"/>
      <c r="C2216" s="168"/>
      <c r="D2216" s="168"/>
      <c r="E2216" s="168"/>
      <c r="F2216" s="168"/>
      <c r="G2216" s="168"/>
      <c r="H2216" s="168"/>
      <c r="I2216" s="168"/>
    </row>
    <row r="2217" spans="2:9" x14ac:dyDescent="0.2">
      <c r="B2217" s="168"/>
      <c r="C2217" s="168"/>
      <c r="D2217" s="168"/>
      <c r="E2217" s="168"/>
      <c r="F2217" s="168"/>
      <c r="G2217" s="168"/>
      <c r="H2217" s="168"/>
      <c r="I2217" s="168"/>
    </row>
    <row r="2218" spans="2:9" x14ac:dyDescent="0.2">
      <c r="B2218" s="168"/>
      <c r="C2218" s="168"/>
      <c r="D2218" s="168"/>
      <c r="E2218" s="168"/>
      <c r="F2218" s="168"/>
      <c r="G2218" s="168"/>
      <c r="H2218" s="168"/>
      <c r="I2218" s="168"/>
    </row>
    <row r="2219" spans="2:9" x14ac:dyDescent="0.2">
      <c r="B2219" s="168"/>
      <c r="C2219" s="168"/>
      <c r="D2219" s="168"/>
      <c r="E2219" s="168"/>
      <c r="F2219" s="168"/>
      <c r="G2219" s="168"/>
      <c r="H2219" s="168"/>
      <c r="I2219" s="168"/>
    </row>
    <row r="2220" spans="2:9" x14ac:dyDescent="0.2">
      <c r="B2220" s="168"/>
      <c r="C2220" s="168"/>
      <c r="D2220" s="168"/>
      <c r="E2220" s="168"/>
      <c r="F2220" s="168"/>
      <c r="G2220" s="168"/>
      <c r="H2220" s="168"/>
      <c r="I2220" s="168"/>
    </row>
    <row r="2221" spans="2:9" x14ac:dyDescent="0.2">
      <c r="B2221" s="168"/>
      <c r="C2221" s="168"/>
      <c r="D2221" s="168"/>
      <c r="E2221" s="168"/>
      <c r="F2221" s="168"/>
      <c r="G2221" s="168"/>
      <c r="H2221" s="168"/>
      <c r="I2221" s="168"/>
    </row>
    <row r="2222" spans="2:9" x14ac:dyDescent="0.2">
      <c r="B2222" s="168"/>
      <c r="C2222" s="168"/>
      <c r="D2222" s="168"/>
      <c r="E2222" s="168"/>
      <c r="F2222" s="168"/>
      <c r="G2222" s="168"/>
      <c r="H2222" s="168"/>
      <c r="I2222" s="168"/>
    </row>
    <row r="2223" spans="2:9" x14ac:dyDescent="0.2">
      <c r="B2223" s="168"/>
      <c r="C2223" s="168"/>
      <c r="D2223" s="168"/>
      <c r="E2223" s="168"/>
      <c r="F2223" s="168"/>
      <c r="G2223" s="168"/>
      <c r="H2223" s="168"/>
      <c r="I2223" s="168"/>
    </row>
    <row r="2224" spans="2:9" x14ac:dyDescent="0.2">
      <c r="B2224" s="168"/>
      <c r="C2224" s="168"/>
      <c r="D2224" s="168"/>
      <c r="E2224" s="168"/>
      <c r="F2224" s="168"/>
      <c r="G2224" s="168"/>
      <c r="H2224" s="168"/>
      <c r="I2224" s="168"/>
    </row>
    <row r="2225" spans="2:9" x14ac:dyDescent="0.2">
      <c r="B2225" s="168"/>
      <c r="C2225" s="168"/>
      <c r="D2225" s="168"/>
      <c r="E2225" s="168"/>
      <c r="F2225" s="168"/>
      <c r="G2225" s="168"/>
      <c r="H2225" s="168"/>
      <c r="I2225" s="168"/>
    </row>
    <row r="2226" spans="2:9" x14ac:dyDescent="0.2">
      <c r="B2226" s="168"/>
      <c r="C2226" s="168"/>
      <c r="D2226" s="168"/>
      <c r="E2226" s="168"/>
      <c r="F2226" s="168"/>
      <c r="G2226" s="168"/>
      <c r="H2226" s="168"/>
      <c r="I2226" s="168"/>
    </row>
    <row r="2227" spans="2:9" x14ac:dyDescent="0.2">
      <c r="B2227" s="168"/>
      <c r="C2227" s="168"/>
      <c r="D2227" s="168"/>
      <c r="E2227" s="168"/>
      <c r="F2227" s="168"/>
      <c r="G2227" s="168"/>
      <c r="H2227" s="168"/>
      <c r="I2227" s="168"/>
    </row>
    <row r="2228" spans="2:9" x14ac:dyDescent="0.2">
      <c r="B2228" s="168"/>
      <c r="C2228" s="168"/>
      <c r="D2228" s="168"/>
      <c r="E2228" s="168"/>
      <c r="F2228" s="168"/>
      <c r="G2228" s="168"/>
      <c r="H2228" s="168"/>
      <c r="I2228" s="168"/>
    </row>
    <row r="2229" spans="2:9" x14ac:dyDescent="0.2">
      <c r="B2229" s="168"/>
      <c r="C2229" s="168"/>
      <c r="D2229" s="168"/>
      <c r="E2229" s="168"/>
      <c r="F2229" s="168"/>
      <c r="G2229" s="168"/>
      <c r="H2229" s="168"/>
      <c r="I2229" s="168"/>
    </row>
    <row r="2230" spans="2:9" x14ac:dyDescent="0.2">
      <c r="B2230" s="168"/>
      <c r="C2230" s="168"/>
      <c r="D2230" s="168"/>
      <c r="E2230" s="168"/>
      <c r="F2230" s="168"/>
      <c r="G2230" s="168"/>
      <c r="H2230" s="168"/>
      <c r="I2230" s="168"/>
    </row>
    <row r="2231" spans="2:9" x14ac:dyDescent="0.2">
      <c r="B2231" s="168"/>
      <c r="C2231" s="168"/>
      <c r="D2231" s="168"/>
      <c r="E2231" s="168"/>
      <c r="F2231" s="168"/>
      <c r="G2231" s="168"/>
      <c r="H2231" s="168"/>
      <c r="I2231" s="168"/>
    </row>
    <row r="2232" spans="2:9" x14ac:dyDescent="0.2">
      <c r="B2232" s="168"/>
      <c r="C2232" s="168"/>
      <c r="D2232" s="168"/>
      <c r="E2232" s="168"/>
      <c r="F2232" s="168"/>
      <c r="G2232" s="168"/>
      <c r="H2232" s="168"/>
      <c r="I2232" s="168"/>
    </row>
    <row r="2233" spans="2:9" x14ac:dyDescent="0.2">
      <c r="B2233" s="168"/>
      <c r="C2233" s="168"/>
      <c r="D2233" s="168"/>
      <c r="E2233" s="168"/>
      <c r="F2233" s="168"/>
      <c r="G2233" s="168"/>
      <c r="H2233" s="168"/>
      <c r="I2233" s="168"/>
    </row>
    <row r="2234" spans="2:9" x14ac:dyDescent="0.2">
      <c r="B2234" s="168"/>
      <c r="C2234" s="168"/>
      <c r="D2234" s="168"/>
      <c r="E2234" s="168"/>
      <c r="F2234" s="168"/>
      <c r="G2234" s="168"/>
      <c r="H2234" s="168"/>
      <c r="I2234" s="168"/>
    </row>
    <row r="2235" spans="2:9" x14ac:dyDescent="0.2">
      <c r="B2235" s="168"/>
      <c r="C2235" s="168"/>
      <c r="D2235" s="168"/>
      <c r="E2235" s="168"/>
      <c r="F2235" s="168"/>
      <c r="G2235" s="168"/>
      <c r="H2235" s="168"/>
      <c r="I2235" s="168"/>
    </row>
    <row r="2236" spans="2:9" x14ac:dyDescent="0.2">
      <c r="B2236" s="168"/>
      <c r="C2236" s="168"/>
      <c r="D2236" s="168"/>
      <c r="E2236" s="168"/>
      <c r="F2236" s="168"/>
      <c r="G2236" s="168"/>
      <c r="H2236" s="168"/>
      <c r="I2236" s="168"/>
    </row>
    <row r="2237" spans="2:9" x14ac:dyDescent="0.2">
      <c r="B2237" s="168"/>
      <c r="C2237" s="168"/>
      <c r="D2237" s="168"/>
      <c r="E2237" s="168"/>
      <c r="F2237" s="168"/>
      <c r="G2237" s="168"/>
      <c r="H2237" s="168"/>
      <c r="I2237" s="168"/>
    </row>
    <row r="2238" spans="2:9" x14ac:dyDescent="0.2">
      <c r="B2238" s="168"/>
      <c r="C2238" s="168"/>
      <c r="D2238" s="168"/>
      <c r="E2238" s="168"/>
      <c r="F2238" s="168"/>
      <c r="G2238" s="168"/>
      <c r="H2238" s="168"/>
      <c r="I2238" s="168"/>
    </row>
    <row r="2239" spans="2:9" x14ac:dyDescent="0.2">
      <c r="B2239" s="168"/>
      <c r="C2239" s="168"/>
      <c r="D2239" s="168"/>
      <c r="E2239" s="168"/>
      <c r="F2239" s="168"/>
      <c r="G2239" s="168"/>
      <c r="H2239" s="168"/>
      <c r="I2239" s="168"/>
    </row>
    <row r="2240" spans="2:9" x14ac:dyDescent="0.2">
      <c r="B2240" s="168"/>
      <c r="C2240" s="168"/>
      <c r="D2240" s="168"/>
      <c r="E2240" s="168"/>
      <c r="F2240" s="168"/>
      <c r="G2240" s="168"/>
      <c r="H2240" s="168"/>
      <c r="I2240" s="168"/>
    </row>
    <row r="2241" spans="2:9" x14ac:dyDescent="0.2">
      <c r="B2241" s="168"/>
      <c r="C2241" s="168"/>
      <c r="D2241" s="168"/>
      <c r="E2241" s="168"/>
      <c r="F2241" s="168"/>
      <c r="G2241" s="168"/>
      <c r="H2241" s="168"/>
      <c r="I2241" s="168"/>
    </row>
    <row r="2242" spans="2:9" x14ac:dyDescent="0.2">
      <c r="B2242" s="168"/>
      <c r="C2242" s="168"/>
      <c r="D2242" s="168"/>
      <c r="E2242" s="168"/>
      <c r="F2242" s="168"/>
      <c r="G2242" s="168"/>
      <c r="H2242" s="168"/>
      <c r="I2242" s="168"/>
    </row>
    <row r="2243" spans="2:9" x14ac:dyDescent="0.2">
      <c r="B2243" s="168"/>
      <c r="C2243" s="168"/>
      <c r="D2243" s="168"/>
      <c r="E2243" s="168"/>
      <c r="F2243" s="168"/>
      <c r="G2243" s="168"/>
      <c r="H2243" s="168"/>
      <c r="I2243" s="168"/>
    </row>
    <row r="2244" spans="2:9" x14ac:dyDescent="0.2">
      <c r="B2244" s="168"/>
      <c r="C2244" s="168"/>
      <c r="D2244" s="168"/>
      <c r="E2244" s="168"/>
      <c r="F2244" s="168"/>
      <c r="G2244" s="168"/>
      <c r="H2244" s="168"/>
      <c r="I2244" s="168"/>
    </row>
    <row r="2245" spans="2:9" x14ac:dyDescent="0.2">
      <c r="B2245" s="168"/>
      <c r="C2245" s="168"/>
      <c r="D2245" s="168"/>
      <c r="E2245" s="168"/>
      <c r="F2245" s="168"/>
      <c r="G2245" s="168"/>
      <c r="H2245" s="168"/>
      <c r="I2245" s="168"/>
    </row>
    <row r="2246" spans="2:9" x14ac:dyDescent="0.2">
      <c r="B2246" s="168"/>
      <c r="C2246" s="168"/>
      <c r="D2246" s="168"/>
      <c r="E2246" s="168"/>
      <c r="F2246" s="168"/>
      <c r="G2246" s="168"/>
      <c r="H2246" s="168"/>
      <c r="I2246" s="168"/>
    </row>
    <row r="2247" spans="2:9" x14ac:dyDescent="0.2">
      <c r="B2247" s="168"/>
      <c r="C2247" s="168"/>
      <c r="D2247" s="168"/>
      <c r="E2247" s="168"/>
      <c r="F2247" s="168"/>
      <c r="G2247" s="168"/>
      <c r="H2247" s="168"/>
      <c r="I2247" s="168"/>
    </row>
    <row r="2248" spans="2:9" x14ac:dyDescent="0.2">
      <c r="B2248" s="168"/>
      <c r="C2248" s="168"/>
      <c r="D2248" s="168"/>
      <c r="E2248" s="168"/>
      <c r="F2248" s="168"/>
      <c r="G2248" s="168"/>
      <c r="H2248" s="168"/>
      <c r="I2248" s="168"/>
    </row>
    <row r="2249" spans="2:9" x14ac:dyDescent="0.2">
      <c r="B2249" s="168"/>
      <c r="C2249" s="168"/>
      <c r="D2249" s="168"/>
      <c r="E2249" s="168"/>
      <c r="F2249" s="168"/>
      <c r="G2249" s="168"/>
      <c r="H2249" s="168"/>
      <c r="I2249" s="168"/>
    </row>
    <row r="2250" spans="2:9" x14ac:dyDescent="0.2">
      <c r="B2250" s="168"/>
      <c r="C2250" s="168"/>
      <c r="D2250" s="168"/>
      <c r="E2250" s="168"/>
      <c r="F2250" s="168"/>
      <c r="G2250" s="168"/>
      <c r="H2250" s="168"/>
      <c r="I2250" s="168"/>
    </row>
    <row r="2251" spans="2:9" x14ac:dyDescent="0.2">
      <c r="B2251" s="168"/>
      <c r="C2251" s="168"/>
      <c r="D2251" s="168"/>
      <c r="E2251" s="168"/>
      <c r="F2251" s="168"/>
      <c r="G2251" s="168"/>
      <c r="H2251" s="168"/>
      <c r="I2251" s="168"/>
    </row>
    <row r="2252" spans="2:9" x14ac:dyDescent="0.2">
      <c r="B2252" s="168"/>
      <c r="C2252" s="168"/>
      <c r="D2252" s="168"/>
      <c r="E2252" s="168"/>
      <c r="F2252" s="168"/>
      <c r="G2252" s="168"/>
      <c r="H2252" s="168"/>
      <c r="I2252" s="168"/>
    </row>
    <row r="2253" spans="2:9" x14ac:dyDescent="0.2">
      <c r="B2253" s="168"/>
      <c r="C2253" s="168"/>
      <c r="D2253" s="168"/>
      <c r="E2253" s="168"/>
      <c r="F2253" s="168"/>
      <c r="G2253" s="168"/>
      <c r="H2253" s="168"/>
      <c r="I2253" s="168"/>
    </row>
    <row r="2254" spans="2:9" x14ac:dyDescent="0.2">
      <c r="B2254" s="168"/>
      <c r="C2254" s="168"/>
      <c r="D2254" s="168"/>
      <c r="E2254" s="168"/>
      <c r="F2254" s="168"/>
      <c r="G2254" s="168"/>
      <c r="H2254" s="168"/>
      <c r="I2254" s="168"/>
    </row>
    <row r="2255" spans="2:9" x14ac:dyDescent="0.2">
      <c r="B2255" s="168"/>
      <c r="C2255" s="168"/>
      <c r="D2255" s="168"/>
      <c r="E2255" s="168"/>
      <c r="F2255" s="168"/>
      <c r="G2255" s="168"/>
      <c r="H2255" s="168"/>
      <c r="I2255" s="168"/>
    </row>
    <row r="2256" spans="2:9" x14ac:dyDescent="0.2">
      <c r="B2256" s="168"/>
      <c r="C2256" s="168"/>
      <c r="D2256" s="168"/>
      <c r="E2256" s="168"/>
      <c r="F2256" s="168"/>
      <c r="G2256" s="168"/>
      <c r="H2256" s="168"/>
      <c r="I2256" s="168"/>
    </row>
    <row r="2257" spans="2:9" x14ac:dyDescent="0.2">
      <c r="B2257" s="168"/>
      <c r="C2257" s="168"/>
      <c r="D2257" s="168"/>
      <c r="E2257" s="168"/>
      <c r="F2257" s="168"/>
      <c r="G2257" s="168"/>
      <c r="H2257" s="168"/>
      <c r="I2257" s="168"/>
    </row>
    <row r="2258" spans="2:9" x14ac:dyDescent="0.2">
      <c r="B2258" s="168"/>
      <c r="C2258" s="168"/>
      <c r="D2258" s="168"/>
      <c r="E2258" s="168"/>
      <c r="F2258" s="168"/>
      <c r="G2258" s="168"/>
      <c r="H2258" s="168"/>
      <c r="I2258" s="168"/>
    </row>
    <row r="2259" spans="2:9" x14ac:dyDescent="0.2">
      <c r="B2259" s="168"/>
      <c r="C2259" s="168"/>
      <c r="D2259" s="168"/>
      <c r="E2259" s="168"/>
      <c r="F2259" s="168"/>
      <c r="G2259" s="168"/>
      <c r="H2259" s="168"/>
      <c r="I2259" s="168"/>
    </row>
    <row r="2260" spans="2:9" x14ac:dyDescent="0.2">
      <c r="B2260" s="168"/>
      <c r="C2260" s="168"/>
      <c r="D2260" s="168"/>
      <c r="E2260" s="168"/>
      <c r="F2260" s="168"/>
      <c r="G2260" s="168"/>
      <c r="H2260" s="168"/>
      <c r="I2260" s="168"/>
    </row>
    <row r="2261" spans="2:9" x14ac:dyDescent="0.2">
      <c r="B2261" s="168"/>
      <c r="C2261" s="168"/>
      <c r="D2261" s="168"/>
      <c r="E2261" s="168"/>
      <c r="F2261" s="168"/>
      <c r="G2261" s="168"/>
      <c r="H2261" s="168"/>
      <c r="I2261" s="168"/>
    </row>
    <row r="2262" spans="2:9" x14ac:dyDescent="0.2">
      <c r="B2262" s="168"/>
      <c r="C2262" s="168"/>
      <c r="D2262" s="168"/>
      <c r="E2262" s="168"/>
      <c r="F2262" s="168"/>
      <c r="G2262" s="168"/>
      <c r="H2262" s="168"/>
      <c r="I2262" s="168"/>
    </row>
    <row r="2263" spans="2:9" x14ac:dyDescent="0.2">
      <c r="B2263" s="168"/>
      <c r="C2263" s="168"/>
      <c r="D2263" s="168"/>
      <c r="E2263" s="168"/>
      <c r="F2263" s="168"/>
      <c r="G2263" s="168"/>
      <c r="H2263" s="168"/>
      <c r="I2263" s="168"/>
    </row>
    <row r="2264" spans="2:9" x14ac:dyDescent="0.2">
      <c r="B2264" s="168"/>
      <c r="C2264" s="168"/>
      <c r="D2264" s="168"/>
      <c r="E2264" s="168"/>
      <c r="F2264" s="168"/>
      <c r="G2264" s="168"/>
      <c r="H2264" s="168"/>
      <c r="I2264" s="168"/>
    </row>
    <row r="2265" spans="2:9" x14ac:dyDescent="0.2">
      <c r="B2265" s="168"/>
      <c r="C2265" s="168"/>
      <c r="D2265" s="168"/>
      <c r="E2265" s="168"/>
      <c r="F2265" s="168"/>
      <c r="G2265" s="168"/>
      <c r="H2265" s="168"/>
      <c r="I2265" s="168"/>
    </row>
    <row r="2266" spans="2:9" x14ac:dyDescent="0.2">
      <c r="B2266" s="168"/>
      <c r="C2266" s="168"/>
      <c r="D2266" s="168"/>
      <c r="E2266" s="168"/>
      <c r="F2266" s="168"/>
      <c r="G2266" s="168"/>
      <c r="H2266" s="168"/>
      <c r="I2266" s="168"/>
    </row>
    <row r="2267" spans="2:9" x14ac:dyDescent="0.2">
      <c r="B2267" s="168"/>
      <c r="C2267" s="168"/>
      <c r="D2267" s="168"/>
      <c r="E2267" s="168"/>
      <c r="F2267" s="168"/>
      <c r="G2267" s="168"/>
      <c r="H2267" s="168"/>
      <c r="I2267" s="168"/>
    </row>
    <row r="2268" spans="2:9" x14ac:dyDescent="0.2">
      <c r="B2268" s="168"/>
      <c r="C2268" s="168"/>
      <c r="D2268" s="168"/>
      <c r="E2268" s="168"/>
      <c r="F2268" s="168"/>
      <c r="G2268" s="168"/>
      <c r="H2268" s="168"/>
      <c r="I2268" s="168"/>
    </row>
    <row r="2269" spans="2:9" x14ac:dyDescent="0.2">
      <c r="B2269" s="168"/>
      <c r="C2269" s="168"/>
      <c r="D2269" s="168"/>
      <c r="E2269" s="168"/>
      <c r="F2269" s="168"/>
      <c r="G2269" s="168"/>
      <c r="H2269" s="168"/>
      <c r="I2269" s="168"/>
    </row>
    <row r="2270" spans="2:9" x14ac:dyDescent="0.2">
      <c r="B2270" s="168"/>
      <c r="C2270" s="168"/>
      <c r="D2270" s="168"/>
      <c r="E2270" s="168"/>
      <c r="F2270" s="168"/>
      <c r="G2270" s="168"/>
      <c r="H2270" s="168"/>
      <c r="I2270" s="168"/>
    </row>
    <row r="2271" spans="2:9" x14ac:dyDescent="0.2">
      <c r="B2271" s="168"/>
      <c r="C2271" s="168"/>
      <c r="D2271" s="168"/>
      <c r="E2271" s="168"/>
      <c r="F2271" s="168"/>
      <c r="G2271" s="168"/>
      <c r="H2271" s="168"/>
      <c r="I2271" s="168"/>
    </row>
    <row r="2272" spans="2:9" x14ac:dyDescent="0.2">
      <c r="B2272" s="168"/>
      <c r="C2272" s="168"/>
      <c r="D2272" s="168"/>
      <c r="E2272" s="168"/>
      <c r="F2272" s="168"/>
      <c r="G2272" s="168"/>
      <c r="H2272" s="168"/>
      <c r="I2272" s="168"/>
    </row>
    <row r="2273" spans="2:9" x14ac:dyDescent="0.2">
      <c r="B2273" s="168"/>
      <c r="C2273" s="168"/>
      <c r="D2273" s="168"/>
      <c r="E2273" s="168"/>
      <c r="F2273" s="168"/>
      <c r="G2273" s="168"/>
      <c r="H2273" s="168"/>
      <c r="I2273" s="168"/>
    </row>
    <row r="2274" spans="2:9" x14ac:dyDescent="0.2">
      <c r="B2274" s="168"/>
      <c r="C2274" s="168"/>
      <c r="D2274" s="168"/>
      <c r="E2274" s="168"/>
      <c r="F2274" s="168"/>
      <c r="G2274" s="168"/>
      <c r="H2274" s="168"/>
      <c r="I2274" s="168"/>
    </row>
    <row r="2275" spans="2:9" x14ac:dyDescent="0.2">
      <c r="B2275" s="168"/>
      <c r="C2275" s="168"/>
      <c r="D2275" s="168"/>
      <c r="E2275" s="168"/>
      <c r="F2275" s="168"/>
      <c r="G2275" s="168"/>
      <c r="H2275" s="168"/>
      <c r="I2275" s="168"/>
    </row>
    <row r="2276" spans="2:9" x14ac:dyDescent="0.2">
      <c r="B2276" s="168"/>
      <c r="C2276" s="168"/>
      <c r="D2276" s="168"/>
      <c r="E2276" s="168"/>
      <c r="F2276" s="168"/>
      <c r="G2276" s="168"/>
      <c r="H2276" s="168"/>
      <c r="I2276" s="168"/>
    </row>
    <row r="2277" spans="2:9" x14ac:dyDescent="0.2">
      <c r="B2277" s="168"/>
      <c r="C2277" s="168"/>
      <c r="D2277" s="168"/>
      <c r="E2277" s="168"/>
      <c r="F2277" s="168"/>
      <c r="G2277" s="168"/>
      <c r="H2277" s="168"/>
      <c r="I2277" s="168"/>
    </row>
    <row r="2278" spans="2:9" x14ac:dyDescent="0.2">
      <c r="B2278" s="168"/>
      <c r="C2278" s="168"/>
      <c r="D2278" s="168"/>
      <c r="E2278" s="168"/>
      <c r="F2278" s="168"/>
      <c r="G2278" s="168"/>
      <c r="H2278" s="168"/>
      <c r="I2278" s="168"/>
    </row>
    <row r="2279" spans="2:9" x14ac:dyDescent="0.2">
      <c r="B2279" s="168"/>
      <c r="C2279" s="168"/>
      <c r="D2279" s="168"/>
      <c r="E2279" s="168"/>
      <c r="F2279" s="168"/>
      <c r="G2279" s="168"/>
      <c r="H2279" s="168"/>
      <c r="I2279" s="168"/>
    </row>
    <row r="2280" spans="2:9" x14ac:dyDescent="0.2">
      <c r="B2280" s="168"/>
      <c r="C2280" s="168"/>
      <c r="D2280" s="168"/>
      <c r="E2280" s="168"/>
      <c r="F2280" s="168"/>
      <c r="G2280" s="168"/>
      <c r="H2280" s="168"/>
      <c r="I2280" s="168"/>
    </row>
    <row r="2281" spans="2:9" x14ac:dyDescent="0.2">
      <c r="B2281" s="168"/>
      <c r="C2281" s="168"/>
      <c r="D2281" s="168"/>
      <c r="E2281" s="168"/>
      <c r="F2281" s="168"/>
      <c r="G2281" s="168"/>
      <c r="H2281" s="168"/>
      <c r="I2281" s="168"/>
    </row>
    <row r="2282" spans="2:9" x14ac:dyDescent="0.2">
      <c r="B2282" s="168"/>
      <c r="C2282" s="168"/>
      <c r="D2282" s="168"/>
      <c r="E2282" s="168"/>
      <c r="F2282" s="168"/>
      <c r="G2282" s="168"/>
      <c r="H2282" s="168"/>
      <c r="I2282" s="168"/>
    </row>
    <row r="2283" spans="2:9" x14ac:dyDescent="0.2">
      <c r="B2283" s="168"/>
      <c r="C2283" s="168"/>
      <c r="D2283" s="168"/>
      <c r="E2283" s="168"/>
      <c r="F2283" s="168"/>
      <c r="G2283" s="168"/>
      <c r="H2283" s="168"/>
      <c r="I2283" s="168"/>
    </row>
    <row r="2284" spans="2:9" x14ac:dyDescent="0.2">
      <c r="B2284" s="168"/>
      <c r="C2284" s="168"/>
      <c r="D2284" s="168"/>
      <c r="E2284" s="168"/>
      <c r="F2284" s="168"/>
      <c r="G2284" s="168"/>
      <c r="H2284" s="168"/>
      <c r="I2284" s="168"/>
    </row>
    <row r="2285" spans="2:9" x14ac:dyDescent="0.2">
      <c r="B2285" s="168"/>
      <c r="C2285" s="168"/>
      <c r="D2285" s="168"/>
      <c r="E2285" s="168"/>
      <c r="F2285" s="168"/>
      <c r="G2285" s="168"/>
      <c r="H2285" s="168"/>
      <c r="I2285" s="168"/>
    </row>
    <row r="2286" spans="2:9" x14ac:dyDescent="0.2">
      <c r="B2286" s="168"/>
      <c r="C2286" s="168"/>
      <c r="D2286" s="168"/>
      <c r="E2286" s="168"/>
      <c r="F2286" s="168"/>
      <c r="G2286" s="168"/>
      <c r="H2286" s="168"/>
      <c r="I2286" s="168"/>
    </row>
    <row r="2287" spans="2:9" x14ac:dyDescent="0.2">
      <c r="B2287" s="168"/>
      <c r="C2287" s="168"/>
      <c r="D2287" s="168"/>
      <c r="E2287" s="168"/>
      <c r="F2287" s="168"/>
      <c r="G2287" s="168"/>
      <c r="H2287" s="168"/>
      <c r="I2287" s="168"/>
    </row>
    <row r="2288" spans="2:9" x14ac:dyDescent="0.2">
      <c r="B2288" s="168"/>
      <c r="C2288" s="168"/>
      <c r="D2288" s="168"/>
      <c r="E2288" s="168"/>
      <c r="F2288" s="168"/>
      <c r="G2288" s="168"/>
      <c r="H2288" s="168"/>
      <c r="I2288" s="168"/>
    </row>
    <row r="2289" spans="2:9" x14ac:dyDescent="0.2">
      <c r="B2289" s="168"/>
      <c r="C2289" s="168"/>
      <c r="D2289" s="168"/>
      <c r="E2289" s="168"/>
      <c r="F2289" s="168"/>
      <c r="G2289" s="168"/>
      <c r="H2289" s="168"/>
      <c r="I2289" s="168"/>
    </row>
    <row r="2290" spans="2:9" x14ac:dyDescent="0.2">
      <c r="B2290" s="168"/>
      <c r="C2290" s="168"/>
      <c r="D2290" s="168"/>
      <c r="E2290" s="168"/>
      <c r="F2290" s="168"/>
      <c r="G2290" s="168"/>
      <c r="H2290" s="168"/>
      <c r="I2290" s="168"/>
    </row>
    <row r="2291" spans="2:9" x14ac:dyDescent="0.2">
      <c r="B2291" s="168"/>
      <c r="C2291" s="168"/>
      <c r="D2291" s="168"/>
      <c r="E2291" s="168"/>
      <c r="F2291" s="168"/>
      <c r="G2291" s="168"/>
      <c r="H2291" s="168"/>
      <c r="I2291" s="168"/>
    </row>
    <row r="2292" spans="2:9" x14ac:dyDescent="0.2">
      <c r="B2292" s="168"/>
      <c r="C2292" s="168"/>
      <c r="D2292" s="168"/>
      <c r="E2292" s="168"/>
      <c r="F2292" s="168"/>
      <c r="G2292" s="168"/>
      <c r="H2292" s="168"/>
      <c r="I2292" s="168"/>
    </row>
    <row r="2293" spans="2:9" x14ac:dyDescent="0.2">
      <c r="B2293" s="168"/>
      <c r="C2293" s="168"/>
      <c r="D2293" s="168"/>
      <c r="E2293" s="168"/>
      <c r="F2293" s="168"/>
      <c r="G2293" s="168"/>
      <c r="H2293" s="168"/>
      <c r="I2293" s="168"/>
    </row>
    <row r="2294" spans="2:9" x14ac:dyDescent="0.2">
      <c r="B2294" s="168"/>
      <c r="C2294" s="168"/>
      <c r="D2294" s="168"/>
      <c r="E2294" s="168"/>
      <c r="F2294" s="168"/>
      <c r="G2294" s="168"/>
      <c r="H2294" s="168"/>
      <c r="I2294" s="168"/>
    </row>
    <row r="2295" spans="2:9" x14ac:dyDescent="0.2">
      <c r="B2295" s="168"/>
      <c r="C2295" s="168"/>
      <c r="D2295" s="168"/>
      <c r="E2295" s="168"/>
      <c r="F2295" s="168"/>
      <c r="G2295" s="168"/>
      <c r="H2295" s="168"/>
      <c r="I2295" s="168"/>
    </row>
    <row r="2296" spans="2:9" x14ac:dyDescent="0.2">
      <c r="B2296" s="168"/>
      <c r="C2296" s="168"/>
      <c r="D2296" s="168"/>
      <c r="E2296" s="168"/>
      <c r="F2296" s="168"/>
      <c r="G2296" s="168"/>
      <c r="H2296" s="168"/>
      <c r="I2296" s="168"/>
    </row>
    <row r="2297" spans="2:9" x14ac:dyDescent="0.2">
      <c r="B2297" s="168"/>
      <c r="C2297" s="168"/>
      <c r="D2297" s="168"/>
      <c r="E2297" s="168"/>
      <c r="F2297" s="168"/>
      <c r="G2297" s="168"/>
      <c r="H2297" s="168"/>
      <c r="I2297" s="168"/>
    </row>
    <row r="2298" spans="2:9" x14ac:dyDescent="0.2">
      <c r="B2298" s="168"/>
      <c r="C2298" s="168"/>
      <c r="D2298" s="168"/>
      <c r="E2298" s="168"/>
      <c r="F2298" s="168"/>
      <c r="G2298" s="168"/>
      <c r="H2298" s="168"/>
      <c r="I2298" s="168"/>
    </row>
    <row r="2299" spans="2:9" x14ac:dyDescent="0.2">
      <c r="B2299" s="168"/>
      <c r="C2299" s="168"/>
      <c r="D2299" s="168"/>
      <c r="E2299" s="168"/>
      <c r="F2299" s="168"/>
      <c r="G2299" s="168"/>
      <c r="H2299" s="168"/>
      <c r="I2299" s="168"/>
    </row>
    <row r="2300" spans="2:9" x14ac:dyDescent="0.2">
      <c r="B2300" s="168"/>
      <c r="C2300" s="168"/>
      <c r="D2300" s="168"/>
      <c r="E2300" s="168"/>
      <c r="F2300" s="168"/>
      <c r="G2300" s="168"/>
      <c r="H2300" s="168"/>
      <c r="I2300" s="168"/>
    </row>
    <row r="2301" spans="2:9" x14ac:dyDescent="0.2">
      <c r="B2301" s="168"/>
      <c r="C2301" s="168"/>
      <c r="D2301" s="168"/>
      <c r="E2301" s="168"/>
      <c r="F2301" s="168"/>
      <c r="G2301" s="168"/>
      <c r="H2301" s="168"/>
      <c r="I2301" s="168"/>
    </row>
    <row r="2302" spans="2:9" x14ac:dyDescent="0.2">
      <c r="B2302" s="168"/>
      <c r="C2302" s="168"/>
      <c r="D2302" s="168"/>
      <c r="E2302" s="168"/>
      <c r="F2302" s="168"/>
      <c r="G2302" s="168"/>
      <c r="H2302" s="168"/>
      <c r="I2302" s="168"/>
    </row>
    <row r="2303" spans="2:9" x14ac:dyDescent="0.2">
      <c r="B2303" s="168"/>
      <c r="C2303" s="168"/>
      <c r="D2303" s="168"/>
      <c r="E2303" s="168"/>
      <c r="F2303" s="168"/>
      <c r="G2303" s="168"/>
      <c r="H2303" s="168"/>
      <c r="I2303" s="168"/>
    </row>
    <row r="2304" spans="2:9" x14ac:dyDescent="0.2">
      <c r="B2304" s="168"/>
      <c r="C2304" s="168"/>
      <c r="D2304" s="168"/>
      <c r="E2304" s="168"/>
      <c r="F2304" s="168"/>
      <c r="G2304" s="168"/>
      <c r="H2304" s="168"/>
      <c r="I2304" s="168"/>
    </row>
    <row r="2305" spans="2:9" x14ac:dyDescent="0.2">
      <c r="B2305" s="168"/>
      <c r="C2305" s="168"/>
      <c r="D2305" s="168"/>
      <c r="E2305" s="168"/>
      <c r="F2305" s="168"/>
      <c r="G2305" s="168"/>
      <c r="H2305" s="168"/>
      <c r="I2305" s="168"/>
    </row>
    <row r="2306" spans="2:9" x14ac:dyDescent="0.2">
      <c r="B2306" s="168"/>
      <c r="C2306" s="168"/>
      <c r="D2306" s="168"/>
      <c r="E2306" s="168"/>
      <c r="F2306" s="168"/>
      <c r="G2306" s="168"/>
      <c r="H2306" s="168"/>
      <c r="I2306" s="168"/>
    </row>
    <row r="2307" spans="2:9" x14ac:dyDescent="0.2">
      <c r="B2307" s="168"/>
      <c r="C2307" s="168"/>
      <c r="D2307" s="168"/>
      <c r="E2307" s="168"/>
      <c r="F2307" s="168"/>
      <c r="G2307" s="168"/>
      <c r="H2307" s="168"/>
      <c r="I2307" s="168"/>
    </row>
    <row r="2308" spans="2:9" x14ac:dyDescent="0.2">
      <c r="B2308" s="168"/>
      <c r="C2308" s="168"/>
      <c r="D2308" s="168"/>
      <c r="E2308" s="168"/>
      <c r="F2308" s="168"/>
      <c r="G2308" s="168"/>
      <c r="H2308" s="168"/>
      <c r="I2308" s="168"/>
    </row>
    <row r="2309" spans="2:9" x14ac:dyDescent="0.2">
      <c r="B2309" s="168"/>
      <c r="C2309" s="168"/>
      <c r="D2309" s="168"/>
      <c r="E2309" s="168"/>
      <c r="F2309" s="168"/>
      <c r="G2309" s="168"/>
      <c r="H2309" s="168"/>
      <c r="I2309" s="168"/>
    </row>
    <row r="2310" spans="2:9" x14ac:dyDescent="0.2">
      <c r="B2310" s="168"/>
      <c r="C2310" s="168"/>
      <c r="D2310" s="168"/>
      <c r="E2310" s="168"/>
      <c r="F2310" s="168"/>
      <c r="G2310" s="168"/>
      <c r="H2310" s="168"/>
      <c r="I2310" s="168"/>
    </row>
    <row r="2311" spans="2:9" x14ac:dyDescent="0.2">
      <c r="B2311" s="168"/>
      <c r="C2311" s="168"/>
      <c r="D2311" s="168"/>
      <c r="E2311" s="168"/>
      <c r="F2311" s="168"/>
      <c r="G2311" s="168"/>
      <c r="H2311" s="168"/>
      <c r="I2311" s="168"/>
    </row>
    <row r="2312" spans="2:9" x14ac:dyDescent="0.2">
      <c r="B2312" s="168"/>
      <c r="C2312" s="168"/>
      <c r="D2312" s="168"/>
      <c r="E2312" s="168"/>
      <c r="F2312" s="168"/>
      <c r="G2312" s="168"/>
      <c r="H2312" s="168"/>
      <c r="I2312" s="168"/>
    </row>
    <row r="2313" spans="2:9" x14ac:dyDescent="0.2">
      <c r="B2313" s="168"/>
      <c r="C2313" s="168"/>
      <c r="D2313" s="168"/>
      <c r="E2313" s="168"/>
      <c r="F2313" s="168"/>
      <c r="G2313" s="168"/>
      <c r="H2313" s="168"/>
      <c r="I2313" s="168"/>
    </row>
    <row r="2314" spans="2:9" x14ac:dyDescent="0.2">
      <c r="B2314" s="168"/>
      <c r="C2314" s="168"/>
      <c r="D2314" s="168"/>
      <c r="E2314" s="168"/>
      <c r="F2314" s="168"/>
      <c r="G2314" s="168"/>
      <c r="H2314" s="168"/>
      <c r="I2314" s="168"/>
    </row>
    <row r="2315" spans="2:9" x14ac:dyDescent="0.2">
      <c r="B2315" s="168"/>
      <c r="C2315" s="168"/>
      <c r="D2315" s="168"/>
      <c r="E2315" s="168"/>
      <c r="F2315" s="168"/>
      <c r="G2315" s="168"/>
      <c r="H2315" s="168"/>
      <c r="I2315" s="168"/>
    </row>
    <row r="2316" spans="2:9" x14ac:dyDescent="0.2">
      <c r="B2316" s="168"/>
      <c r="C2316" s="168"/>
      <c r="D2316" s="168"/>
      <c r="E2316" s="168"/>
      <c r="F2316" s="168"/>
      <c r="G2316" s="168"/>
      <c r="H2316" s="168"/>
      <c r="I2316" s="168"/>
    </row>
    <row r="2317" spans="2:9" x14ac:dyDescent="0.2">
      <c r="B2317" s="168"/>
      <c r="C2317" s="168"/>
      <c r="D2317" s="168"/>
      <c r="E2317" s="168"/>
      <c r="F2317" s="168"/>
      <c r="G2317" s="168"/>
      <c r="H2317" s="168"/>
      <c r="I2317" s="168"/>
    </row>
    <row r="2318" spans="2:9" x14ac:dyDescent="0.2">
      <c r="B2318" s="168"/>
      <c r="C2318" s="168"/>
      <c r="D2318" s="168"/>
      <c r="E2318" s="168"/>
      <c r="F2318" s="168"/>
      <c r="G2318" s="168"/>
      <c r="H2318" s="168"/>
      <c r="I2318" s="168"/>
    </row>
    <row r="2319" spans="2:9" x14ac:dyDescent="0.2">
      <c r="B2319" s="168"/>
      <c r="C2319" s="168"/>
      <c r="D2319" s="168"/>
      <c r="E2319" s="168"/>
      <c r="F2319" s="168"/>
      <c r="G2319" s="168"/>
      <c r="H2319" s="168"/>
      <c r="I2319" s="168"/>
    </row>
    <row r="2320" spans="2:9" x14ac:dyDescent="0.2">
      <c r="B2320" s="168"/>
      <c r="C2320" s="168"/>
      <c r="D2320" s="168"/>
      <c r="E2320" s="168"/>
      <c r="F2320" s="168"/>
      <c r="G2320" s="168"/>
      <c r="H2320" s="168"/>
      <c r="I2320" s="168"/>
    </row>
    <row r="2321" spans="2:9" x14ac:dyDescent="0.2">
      <c r="B2321" s="168"/>
      <c r="C2321" s="168"/>
      <c r="D2321" s="168"/>
      <c r="E2321" s="168"/>
      <c r="F2321" s="168"/>
      <c r="G2321" s="168"/>
      <c r="H2321" s="168"/>
      <c r="I2321" s="168"/>
    </row>
    <row r="2322" spans="2:9" x14ac:dyDescent="0.2">
      <c r="B2322" s="168"/>
      <c r="C2322" s="168"/>
      <c r="D2322" s="168"/>
      <c r="E2322" s="168"/>
      <c r="F2322" s="168"/>
      <c r="G2322" s="168"/>
      <c r="H2322" s="168"/>
      <c r="I2322" s="168"/>
    </row>
    <row r="2323" spans="2:9" x14ac:dyDescent="0.2">
      <c r="B2323" s="168"/>
      <c r="C2323" s="168"/>
      <c r="D2323" s="168"/>
      <c r="E2323" s="168"/>
      <c r="F2323" s="168"/>
      <c r="G2323" s="168"/>
      <c r="H2323" s="168"/>
      <c r="I2323" s="168"/>
    </row>
    <row r="2324" spans="2:9" x14ac:dyDescent="0.2">
      <c r="B2324" s="168"/>
      <c r="C2324" s="168"/>
      <c r="D2324" s="168"/>
      <c r="E2324" s="168"/>
      <c r="F2324" s="168"/>
      <c r="G2324" s="168"/>
      <c r="H2324" s="168"/>
      <c r="I2324" s="168"/>
    </row>
    <row r="2325" spans="2:9" x14ac:dyDescent="0.2">
      <c r="B2325" s="168"/>
      <c r="C2325" s="168"/>
      <c r="D2325" s="168"/>
      <c r="E2325" s="168"/>
      <c r="F2325" s="168"/>
      <c r="G2325" s="168"/>
      <c r="H2325" s="168"/>
      <c r="I2325" s="168"/>
    </row>
    <row r="2326" spans="2:9" x14ac:dyDescent="0.2">
      <c r="B2326" s="168"/>
      <c r="C2326" s="168"/>
      <c r="D2326" s="168"/>
      <c r="E2326" s="168"/>
      <c r="F2326" s="168"/>
      <c r="G2326" s="168"/>
      <c r="H2326" s="168"/>
      <c r="I2326" s="168"/>
    </row>
    <row r="2327" spans="2:9" x14ac:dyDescent="0.2">
      <c r="B2327" s="168"/>
      <c r="C2327" s="168"/>
      <c r="D2327" s="168"/>
      <c r="E2327" s="168"/>
      <c r="F2327" s="168"/>
      <c r="G2327" s="168"/>
      <c r="H2327" s="168"/>
      <c r="I2327" s="168"/>
    </row>
    <row r="2328" spans="2:9" x14ac:dyDescent="0.2">
      <c r="B2328" s="168"/>
      <c r="C2328" s="168"/>
      <c r="D2328" s="168"/>
      <c r="E2328" s="168"/>
      <c r="F2328" s="168"/>
      <c r="G2328" s="168"/>
      <c r="H2328" s="168"/>
      <c r="I2328" s="168"/>
    </row>
    <row r="2329" spans="2:9" x14ac:dyDescent="0.2">
      <c r="B2329" s="168"/>
      <c r="C2329" s="168"/>
      <c r="D2329" s="168"/>
      <c r="E2329" s="168"/>
      <c r="F2329" s="168"/>
      <c r="G2329" s="168"/>
      <c r="H2329" s="168"/>
      <c r="I2329" s="168"/>
    </row>
    <row r="2330" spans="2:9" x14ac:dyDescent="0.2">
      <c r="B2330" s="168"/>
      <c r="C2330" s="168"/>
      <c r="D2330" s="168"/>
      <c r="E2330" s="168"/>
      <c r="F2330" s="168"/>
      <c r="G2330" s="168"/>
      <c r="H2330" s="168"/>
      <c r="I2330" s="168"/>
    </row>
    <row r="2331" spans="2:9" x14ac:dyDescent="0.2">
      <c r="B2331" s="168"/>
      <c r="C2331" s="168"/>
      <c r="D2331" s="168"/>
      <c r="E2331" s="168"/>
      <c r="F2331" s="168"/>
      <c r="G2331" s="168"/>
      <c r="H2331" s="168"/>
      <c r="I2331" s="168"/>
    </row>
    <row r="2332" spans="2:9" x14ac:dyDescent="0.2">
      <c r="B2332" s="168"/>
      <c r="C2332" s="168"/>
      <c r="D2332" s="168"/>
      <c r="E2332" s="168"/>
      <c r="F2332" s="168"/>
      <c r="G2332" s="168"/>
      <c r="H2332" s="168"/>
      <c r="I2332" s="168"/>
    </row>
    <row r="2333" spans="2:9" x14ac:dyDescent="0.2">
      <c r="B2333" s="168"/>
      <c r="C2333" s="168"/>
      <c r="D2333" s="168"/>
      <c r="E2333" s="168"/>
      <c r="F2333" s="168"/>
      <c r="G2333" s="168"/>
      <c r="H2333" s="168"/>
      <c r="I2333" s="168"/>
    </row>
    <row r="2334" spans="2:9" x14ac:dyDescent="0.2">
      <c r="B2334" s="168"/>
      <c r="C2334" s="168"/>
      <c r="D2334" s="168"/>
      <c r="E2334" s="168"/>
      <c r="F2334" s="168"/>
      <c r="G2334" s="168"/>
      <c r="H2334" s="168"/>
      <c r="I2334" s="168"/>
    </row>
    <row r="2335" spans="2:9" x14ac:dyDescent="0.2">
      <c r="B2335" s="168"/>
      <c r="C2335" s="168"/>
      <c r="D2335" s="168"/>
      <c r="E2335" s="168"/>
      <c r="F2335" s="168"/>
      <c r="G2335" s="168"/>
      <c r="H2335" s="168"/>
      <c r="I2335" s="168"/>
    </row>
    <row r="2336" spans="2:9" x14ac:dyDescent="0.2">
      <c r="B2336" s="168"/>
      <c r="C2336" s="168"/>
      <c r="D2336" s="168"/>
      <c r="E2336" s="168"/>
      <c r="F2336" s="168"/>
      <c r="G2336" s="168"/>
      <c r="H2336" s="168"/>
      <c r="I2336" s="168"/>
    </row>
    <row r="2337" spans="2:9" x14ac:dyDescent="0.2">
      <c r="B2337" s="168"/>
      <c r="C2337" s="168"/>
      <c r="D2337" s="168"/>
      <c r="E2337" s="168"/>
      <c r="F2337" s="168"/>
      <c r="G2337" s="168"/>
      <c r="H2337" s="168"/>
      <c r="I2337" s="168"/>
    </row>
    <row r="2338" spans="2:9" x14ac:dyDescent="0.2">
      <c r="B2338" s="168"/>
      <c r="C2338" s="168"/>
      <c r="D2338" s="168"/>
      <c r="E2338" s="168"/>
      <c r="F2338" s="168"/>
      <c r="G2338" s="168"/>
      <c r="H2338" s="168"/>
      <c r="I2338" s="168"/>
    </row>
    <row r="2339" spans="2:9" x14ac:dyDescent="0.2">
      <c r="B2339" s="168"/>
      <c r="C2339" s="168"/>
      <c r="D2339" s="168"/>
      <c r="E2339" s="168"/>
      <c r="F2339" s="168"/>
      <c r="G2339" s="168"/>
      <c r="H2339" s="168"/>
      <c r="I2339" s="168"/>
    </row>
    <row r="2340" spans="2:9" x14ac:dyDescent="0.2">
      <c r="B2340" s="168"/>
      <c r="C2340" s="168"/>
      <c r="D2340" s="168"/>
      <c r="E2340" s="168"/>
      <c r="F2340" s="168"/>
      <c r="G2340" s="168"/>
      <c r="H2340" s="168"/>
      <c r="I2340" s="168"/>
    </row>
    <row r="2341" spans="2:9" x14ac:dyDescent="0.2">
      <c r="B2341" s="168"/>
      <c r="C2341" s="168"/>
      <c r="D2341" s="168"/>
      <c r="E2341" s="168"/>
      <c r="F2341" s="168"/>
      <c r="G2341" s="168"/>
      <c r="H2341" s="168"/>
      <c r="I2341" s="168"/>
    </row>
    <row r="2342" spans="2:9" x14ac:dyDescent="0.2">
      <c r="B2342" s="168"/>
      <c r="C2342" s="168"/>
      <c r="D2342" s="168"/>
      <c r="E2342" s="168"/>
      <c r="F2342" s="168"/>
      <c r="G2342" s="168"/>
      <c r="H2342" s="168"/>
      <c r="I2342" s="168"/>
    </row>
    <row r="2343" spans="2:9" x14ac:dyDescent="0.2">
      <c r="B2343" s="168"/>
      <c r="C2343" s="168"/>
      <c r="D2343" s="168"/>
      <c r="E2343" s="168"/>
      <c r="F2343" s="168"/>
      <c r="G2343" s="168"/>
      <c r="H2343" s="168"/>
      <c r="I2343" s="168"/>
    </row>
    <row r="2344" spans="2:9" x14ac:dyDescent="0.2">
      <c r="B2344" s="168"/>
      <c r="C2344" s="168"/>
      <c r="D2344" s="168"/>
      <c r="E2344" s="168"/>
      <c r="F2344" s="168"/>
      <c r="G2344" s="168"/>
      <c r="H2344" s="168"/>
      <c r="I2344" s="168"/>
    </row>
    <row r="2345" spans="2:9" x14ac:dyDescent="0.2">
      <c r="B2345" s="168"/>
      <c r="C2345" s="168"/>
      <c r="D2345" s="168"/>
      <c r="E2345" s="168"/>
      <c r="F2345" s="168"/>
      <c r="G2345" s="168"/>
      <c r="H2345" s="168"/>
      <c r="I2345" s="168"/>
    </row>
    <row r="2346" spans="2:9" x14ac:dyDescent="0.2">
      <c r="B2346" s="168"/>
      <c r="C2346" s="168"/>
      <c r="D2346" s="168"/>
      <c r="E2346" s="168"/>
      <c r="F2346" s="168"/>
      <c r="G2346" s="168"/>
      <c r="H2346" s="168"/>
      <c r="I2346" s="168"/>
    </row>
    <row r="2347" spans="2:9" x14ac:dyDescent="0.2">
      <c r="B2347" s="168"/>
      <c r="C2347" s="168"/>
      <c r="D2347" s="168"/>
      <c r="E2347" s="168"/>
      <c r="F2347" s="168"/>
      <c r="G2347" s="168"/>
      <c r="H2347" s="168"/>
      <c r="I2347" s="168"/>
    </row>
    <row r="2348" spans="2:9" x14ac:dyDescent="0.2">
      <c r="B2348" s="168"/>
      <c r="C2348" s="168"/>
      <c r="D2348" s="168"/>
      <c r="E2348" s="168"/>
      <c r="F2348" s="168"/>
      <c r="G2348" s="168"/>
      <c r="H2348" s="168"/>
      <c r="I2348" s="168"/>
    </row>
    <row r="2349" spans="2:9" x14ac:dyDescent="0.2">
      <c r="B2349" s="168"/>
      <c r="C2349" s="168"/>
      <c r="D2349" s="168"/>
      <c r="E2349" s="168"/>
      <c r="F2349" s="168"/>
      <c r="G2349" s="168"/>
      <c r="H2349" s="168"/>
      <c r="I2349" s="168"/>
    </row>
    <row r="2350" spans="2:9" x14ac:dyDescent="0.2">
      <c r="B2350" s="168"/>
      <c r="C2350" s="168"/>
      <c r="D2350" s="168"/>
      <c r="E2350" s="168"/>
      <c r="F2350" s="168"/>
      <c r="G2350" s="168"/>
      <c r="H2350" s="168"/>
      <c r="I2350" s="168"/>
    </row>
    <row r="2351" spans="2:9" x14ac:dyDescent="0.2">
      <c r="B2351" s="168"/>
      <c r="C2351" s="168"/>
      <c r="D2351" s="168"/>
      <c r="E2351" s="168"/>
      <c r="F2351" s="168"/>
      <c r="G2351" s="168"/>
      <c r="H2351" s="168"/>
      <c r="I2351" s="168"/>
    </row>
    <row r="2352" spans="2:9" x14ac:dyDescent="0.2">
      <c r="B2352" s="168"/>
      <c r="C2352" s="168"/>
      <c r="D2352" s="168"/>
      <c r="E2352" s="168"/>
      <c r="F2352" s="168"/>
      <c r="G2352" s="168"/>
      <c r="H2352" s="168"/>
      <c r="I2352" s="168"/>
    </row>
    <row r="2353" spans="2:9" x14ac:dyDescent="0.2">
      <c r="B2353" s="168"/>
      <c r="C2353" s="168"/>
      <c r="D2353" s="168"/>
      <c r="E2353" s="168"/>
      <c r="F2353" s="168"/>
      <c r="G2353" s="168"/>
      <c r="H2353" s="168"/>
      <c r="I2353" s="168"/>
    </row>
    <row r="2354" spans="2:9" x14ac:dyDescent="0.2">
      <c r="B2354" s="168"/>
      <c r="C2354" s="168"/>
      <c r="D2354" s="168"/>
      <c r="E2354" s="168"/>
      <c r="F2354" s="168"/>
      <c r="G2354" s="168"/>
      <c r="H2354" s="168"/>
      <c r="I2354" s="168"/>
    </row>
    <row r="2355" spans="2:9" x14ac:dyDescent="0.2">
      <c r="B2355" s="168"/>
      <c r="C2355" s="168"/>
      <c r="D2355" s="168"/>
      <c r="E2355" s="168"/>
      <c r="F2355" s="168"/>
      <c r="G2355" s="168"/>
      <c r="H2355" s="168"/>
      <c r="I2355" s="168"/>
    </row>
    <row r="2356" spans="2:9" x14ac:dyDescent="0.2">
      <c r="B2356" s="168"/>
      <c r="C2356" s="168"/>
      <c r="D2356" s="168"/>
      <c r="E2356" s="168"/>
      <c r="F2356" s="168"/>
      <c r="G2356" s="168"/>
      <c r="H2356" s="168"/>
      <c r="I2356" s="168"/>
    </row>
    <row r="2357" spans="2:9" x14ac:dyDescent="0.2">
      <c r="B2357" s="168"/>
      <c r="C2357" s="168"/>
      <c r="D2357" s="168"/>
      <c r="E2357" s="168"/>
      <c r="F2357" s="168"/>
      <c r="G2357" s="168"/>
      <c r="H2357" s="168"/>
      <c r="I2357" s="168"/>
    </row>
    <row r="2358" spans="2:9" x14ac:dyDescent="0.2">
      <c r="B2358" s="168"/>
      <c r="C2358" s="168"/>
      <c r="D2358" s="168"/>
      <c r="E2358" s="168"/>
      <c r="F2358" s="168"/>
      <c r="G2358" s="168"/>
      <c r="H2358" s="168"/>
      <c r="I2358" s="168"/>
    </row>
    <row r="2359" spans="2:9" x14ac:dyDescent="0.2">
      <c r="B2359" s="168"/>
      <c r="C2359" s="168"/>
      <c r="D2359" s="168"/>
      <c r="E2359" s="168"/>
      <c r="F2359" s="168"/>
      <c r="G2359" s="168"/>
      <c r="H2359" s="168"/>
      <c r="I2359" s="168"/>
    </row>
    <row r="2360" spans="2:9" x14ac:dyDescent="0.2">
      <c r="B2360" s="168"/>
      <c r="C2360" s="168"/>
      <c r="D2360" s="168"/>
      <c r="E2360" s="168"/>
      <c r="F2360" s="168"/>
      <c r="G2360" s="168"/>
      <c r="H2360" s="168"/>
      <c r="I2360" s="168"/>
    </row>
    <row r="2361" spans="2:9" x14ac:dyDescent="0.2">
      <c r="B2361" s="168"/>
      <c r="C2361" s="168"/>
      <c r="D2361" s="168"/>
      <c r="E2361" s="168"/>
      <c r="F2361" s="168"/>
      <c r="G2361" s="168"/>
      <c r="H2361" s="168"/>
      <c r="I2361" s="168"/>
    </row>
    <row r="2362" spans="2:9" x14ac:dyDescent="0.2">
      <c r="B2362" s="168"/>
      <c r="C2362" s="168"/>
      <c r="D2362" s="168"/>
      <c r="E2362" s="168"/>
      <c r="F2362" s="168"/>
      <c r="G2362" s="168"/>
      <c r="H2362" s="168"/>
      <c r="I2362" s="168"/>
    </row>
    <row r="2363" spans="2:9" x14ac:dyDescent="0.2">
      <c r="B2363" s="168"/>
      <c r="C2363" s="168"/>
      <c r="D2363" s="168"/>
      <c r="E2363" s="168"/>
      <c r="F2363" s="168"/>
      <c r="G2363" s="168"/>
      <c r="H2363" s="168"/>
      <c r="I2363" s="168"/>
    </row>
    <row r="2364" spans="2:9" x14ac:dyDescent="0.2">
      <c r="B2364" s="168"/>
      <c r="C2364" s="168"/>
      <c r="D2364" s="168"/>
      <c r="E2364" s="168"/>
      <c r="F2364" s="168"/>
      <c r="G2364" s="168"/>
      <c r="H2364" s="168"/>
      <c r="I2364" s="168"/>
    </row>
    <row r="2365" spans="2:9" x14ac:dyDescent="0.2">
      <c r="B2365" s="168"/>
      <c r="C2365" s="168"/>
      <c r="D2365" s="168"/>
      <c r="E2365" s="168"/>
      <c r="F2365" s="168"/>
      <c r="G2365" s="168"/>
      <c r="H2365" s="168"/>
      <c r="I2365" s="168"/>
    </row>
    <row r="2366" spans="2:9" x14ac:dyDescent="0.2">
      <c r="B2366" s="168"/>
      <c r="C2366" s="168"/>
      <c r="D2366" s="168"/>
      <c r="E2366" s="168"/>
      <c r="F2366" s="168"/>
      <c r="G2366" s="168"/>
      <c r="H2366" s="168"/>
      <c r="I2366" s="168"/>
    </row>
    <row r="2367" spans="2:9" x14ac:dyDescent="0.2">
      <c r="B2367" s="168"/>
      <c r="C2367" s="168"/>
      <c r="D2367" s="168"/>
      <c r="E2367" s="168"/>
      <c r="F2367" s="168"/>
      <c r="G2367" s="168"/>
      <c r="H2367" s="168"/>
      <c r="I2367" s="168"/>
    </row>
    <row r="2368" spans="2:9" x14ac:dyDescent="0.2">
      <c r="B2368" s="168"/>
      <c r="C2368" s="168"/>
      <c r="D2368" s="168"/>
      <c r="E2368" s="168"/>
      <c r="F2368" s="168"/>
      <c r="G2368" s="168"/>
      <c r="H2368" s="168"/>
      <c r="I2368" s="168"/>
    </row>
    <row r="2369" spans="2:9" x14ac:dyDescent="0.2">
      <c r="B2369" s="168"/>
      <c r="C2369" s="168"/>
      <c r="D2369" s="168"/>
      <c r="E2369" s="168"/>
      <c r="F2369" s="168"/>
      <c r="G2369" s="168"/>
      <c r="H2369" s="168"/>
      <c r="I2369" s="168"/>
    </row>
    <row r="2370" spans="2:9" x14ac:dyDescent="0.2">
      <c r="B2370" s="168"/>
      <c r="C2370" s="168"/>
      <c r="D2370" s="168"/>
      <c r="E2370" s="168"/>
      <c r="F2370" s="168"/>
      <c r="G2370" s="168"/>
      <c r="H2370" s="168"/>
      <c r="I2370" s="168"/>
    </row>
    <row r="2371" spans="2:9" x14ac:dyDescent="0.2">
      <c r="B2371" s="168"/>
      <c r="C2371" s="168"/>
      <c r="D2371" s="168"/>
      <c r="E2371" s="168"/>
      <c r="F2371" s="168"/>
      <c r="G2371" s="168"/>
      <c r="H2371" s="168"/>
      <c r="I2371" s="168"/>
    </row>
    <row r="2372" spans="2:9" x14ac:dyDescent="0.2">
      <c r="B2372" s="168"/>
      <c r="C2372" s="168"/>
      <c r="D2372" s="168"/>
      <c r="E2372" s="168"/>
      <c r="F2372" s="168"/>
      <c r="G2372" s="168"/>
      <c r="H2372" s="168"/>
      <c r="I2372" s="168"/>
    </row>
    <row r="2373" spans="2:9" x14ac:dyDescent="0.2">
      <c r="B2373" s="168"/>
      <c r="C2373" s="168"/>
      <c r="D2373" s="168"/>
      <c r="E2373" s="168"/>
      <c r="F2373" s="168"/>
      <c r="G2373" s="168"/>
      <c r="H2373" s="168"/>
      <c r="I2373" s="168"/>
    </row>
  </sheetData>
  <mergeCells count="8">
    <mergeCell ref="A1:I1"/>
    <mergeCell ref="A2:I2"/>
    <mergeCell ref="I4:I5"/>
    <mergeCell ref="B4:B5"/>
    <mergeCell ref="C4:D4"/>
    <mergeCell ref="E4:F4"/>
    <mergeCell ref="G4:H4"/>
    <mergeCell ref="A4:A5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5" max="16383" man="1"/>
    <brk id="104" max="16383" man="1"/>
    <brk id="157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1"/>
  <sheetViews>
    <sheetView zoomScaleNormal="100" zoomScaleSheetLayoutView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3" sqref="A3:A5"/>
    </sheetView>
  </sheetViews>
  <sheetFormatPr defaultRowHeight="11.25" x14ac:dyDescent="0.2"/>
  <cols>
    <col min="1" max="1" width="23.7109375" style="1" customWidth="1"/>
    <col min="2" max="6" width="10.7109375" style="1" customWidth="1"/>
    <col min="7" max="7" width="11.7109375" style="1" customWidth="1"/>
    <col min="8" max="16384" width="9.140625" style="1"/>
  </cols>
  <sheetData>
    <row r="1" spans="1:7" ht="15" customHeight="1" x14ac:dyDescent="0.2">
      <c r="A1" s="944" t="s">
        <v>1054</v>
      </c>
      <c r="B1" s="945"/>
      <c r="C1" s="945"/>
      <c r="D1" s="945"/>
      <c r="E1" s="945"/>
      <c r="F1" s="945"/>
      <c r="G1" s="945"/>
    </row>
    <row r="2" spans="1:7" ht="9.9499999999999993" customHeight="1" thickBot="1" x14ac:dyDescent="0.3">
      <c r="A2" s="109"/>
      <c r="B2" s="438"/>
      <c r="C2" s="109"/>
      <c r="D2" s="109"/>
      <c r="E2" s="109"/>
      <c r="F2" s="109"/>
      <c r="G2" s="109"/>
    </row>
    <row r="3" spans="1:7" s="454" customFormat="1" ht="21.95" customHeight="1" x14ac:dyDescent="0.2">
      <c r="A3" s="946" t="s">
        <v>1053</v>
      </c>
      <c r="B3" s="949" t="s">
        <v>1052</v>
      </c>
      <c r="C3" s="949" t="s">
        <v>1051</v>
      </c>
      <c r="D3" s="949" t="s">
        <v>1050</v>
      </c>
      <c r="E3" s="949" t="s">
        <v>1049</v>
      </c>
      <c r="F3" s="949" t="s">
        <v>1048</v>
      </c>
      <c r="G3" s="952" t="s">
        <v>1047</v>
      </c>
    </row>
    <row r="4" spans="1:7" s="454" customFormat="1" ht="21.95" customHeight="1" x14ac:dyDescent="0.2">
      <c r="A4" s="947"/>
      <c r="B4" s="950"/>
      <c r="C4" s="950"/>
      <c r="D4" s="950"/>
      <c r="E4" s="950"/>
      <c r="F4" s="950"/>
      <c r="G4" s="953"/>
    </row>
    <row r="5" spans="1:7" s="454" customFormat="1" ht="21.95" customHeight="1" x14ac:dyDescent="0.2">
      <c r="A5" s="948"/>
      <c r="B5" s="951"/>
      <c r="C5" s="951"/>
      <c r="D5" s="951"/>
      <c r="E5" s="951"/>
      <c r="F5" s="951"/>
      <c r="G5" s="954"/>
    </row>
    <row r="6" spans="1:7" s="454" customFormat="1" ht="27.95" customHeight="1" x14ac:dyDescent="0.2">
      <c r="A6" s="456" t="s">
        <v>1046</v>
      </c>
      <c r="B6" s="455">
        <v>711023</v>
      </c>
      <c r="C6" s="455">
        <v>495356</v>
      </c>
      <c r="D6" s="455">
        <v>363112</v>
      </c>
      <c r="E6" s="455">
        <v>72002</v>
      </c>
      <c r="F6" s="455">
        <v>39401</v>
      </c>
      <c r="G6" s="455">
        <v>14757</v>
      </c>
    </row>
    <row r="7" spans="1:7" s="454" customFormat="1" ht="17.100000000000001" customHeight="1" x14ac:dyDescent="0.2">
      <c r="A7" s="456" t="s">
        <v>210</v>
      </c>
      <c r="B7" s="455">
        <v>556508</v>
      </c>
      <c r="C7" s="455">
        <v>375580</v>
      </c>
      <c r="D7" s="449">
        <v>291468</v>
      </c>
      <c r="E7" s="455">
        <v>39087</v>
      </c>
      <c r="F7" s="455">
        <v>18998</v>
      </c>
      <c r="G7" s="455">
        <v>8716</v>
      </c>
    </row>
    <row r="8" spans="1:7" s="454" customFormat="1" ht="17.100000000000001" customHeight="1" x14ac:dyDescent="0.2">
      <c r="A8" s="456" t="s">
        <v>211</v>
      </c>
      <c r="B8" s="455">
        <v>154515</v>
      </c>
      <c r="C8" s="455">
        <v>119776</v>
      </c>
      <c r="D8" s="449">
        <v>71644</v>
      </c>
      <c r="E8" s="455">
        <v>32915</v>
      </c>
      <c r="F8" s="455">
        <v>20403</v>
      </c>
      <c r="G8" s="455">
        <v>6041</v>
      </c>
    </row>
    <row r="9" spans="1:7" s="454" customFormat="1" ht="18" customHeight="1" x14ac:dyDescent="0.2">
      <c r="A9" s="450" t="s">
        <v>1045</v>
      </c>
      <c r="B9" s="449">
        <v>248598</v>
      </c>
      <c r="C9" s="449">
        <v>178261</v>
      </c>
      <c r="D9" s="449">
        <v>136710</v>
      </c>
      <c r="E9" s="449">
        <v>0</v>
      </c>
      <c r="F9" s="449">
        <v>4229</v>
      </c>
      <c r="G9" s="449">
        <v>2227</v>
      </c>
    </row>
    <row r="10" spans="1:7" s="454" customFormat="1" ht="12" customHeight="1" x14ac:dyDescent="0.2">
      <c r="A10" s="448" t="s">
        <v>1044</v>
      </c>
      <c r="B10" s="447">
        <v>14</v>
      </c>
      <c r="C10" s="447">
        <v>12</v>
      </c>
      <c r="D10" s="447">
        <v>11</v>
      </c>
      <c r="E10" s="447">
        <v>0</v>
      </c>
      <c r="F10" s="447">
        <v>7</v>
      </c>
      <c r="G10" s="447">
        <v>0</v>
      </c>
    </row>
    <row r="11" spans="1:7" s="454" customFormat="1" ht="12" customHeight="1" x14ac:dyDescent="0.2">
      <c r="A11" s="448" t="s">
        <v>1043</v>
      </c>
      <c r="B11" s="447">
        <v>223148</v>
      </c>
      <c r="C11" s="447">
        <v>161127</v>
      </c>
      <c r="D11" s="447">
        <v>129708</v>
      </c>
      <c r="E11" s="447">
        <v>0</v>
      </c>
      <c r="F11" s="447">
        <v>2943</v>
      </c>
      <c r="G11" s="447">
        <v>1805</v>
      </c>
    </row>
    <row r="12" spans="1:7" s="454" customFormat="1" ht="12" customHeight="1" x14ac:dyDescent="0.2">
      <c r="A12" s="448" t="s">
        <v>1042</v>
      </c>
      <c r="B12" s="447">
        <v>1800</v>
      </c>
      <c r="C12" s="447">
        <v>1800</v>
      </c>
      <c r="D12" s="447">
        <v>650</v>
      </c>
      <c r="E12" s="447">
        <v>0</v>
      </c>
      <c r="F12" s="447">
        <v>123</v>
      </c>
      <c r="G12" s="447">
        <v>32</v>
      </c>
    </row>
    <row r="13" spans="1:7" s="454" customFormat="1" ht="12" customHeight="1" x14ac:dyDescent="0.2">
      <c r="A13" s="448" t="s">
        <v>1041</v>
      </c>
      <c r="B13" s="447">
        <v>7358</v>
      </c>
      <c r="C13" s="447">
        <v>3576</v>
      </c>
      <c r="D13" s="447">
        <v>1944</v>
      </c>
      <c r="E13" s="447">
        <v>0</v>
      </c>
      <c r="F13" s="447">
        <v>321</v>
      </c>
      <c r="G13" s="447">
        <v>76</v>
      </c>
    </row>
    <row r="14" spans="1:7" ht="12" customHeight="1" x14ac:dyDescent="0.2">
      <c r="A14" s="448" t="s">
        <v>1040</v>
      </c>
      <c r="B14" s="447">
        <v>3272</v>
      </c>
      <c r="C14" s="447">
        <v>2023</v>
      </c>
      <c r="D14" s="447">
        <v>1514</v>
      </c>
      <c r="E14" s="447">
        <v>0</v>
      </c>
      <c r="F14" s="447">
        <v>134</v>
      </c>
      <c r="G14" s="447">
        <v>166</v>
      </c>
    </row>
    <row r="15" spans="1:7" ht="12" customHeight="1" x14ac:dyDescent="0.2">
      <c r="A15" s="448" t="s">
        <v>1039</v>
      </c>
      <c r="B15" s="447">
        <v>12118</v>
      </c>
      <c r="C15" s="447">
        <v>9225</v>
      </c>
      <c r="D15" s="447">
        <v>2436</v>
      </c>
      <c r="E15" s="447">
        <v>0</v>
      </c>
      <c r="F15" s="447">
        <v>503</v>
      </c>
      <c r="G15" s="447">
        <v>148</v>
      </c>
    </row>
    <row r="16" spans="1:7" ht="12" customHeight="1" x14ac:dyDescent="0.2">
      <c r="A16" s="448" t="s">
        <v>1038</v>
      </c>
      <c r="B16" s="447">
        <v>888</v>
      </c>
      <c r="C16" s="447">
        <v>498</v>
      </c>
      <c r="D16" s="447">
        <v>447</v>
      </c>
      <c r="E16" s="447">
        <v>0</v>
      </c>
      <c r="F16" s="447">
        <v>198</v>
      </c>
      <c r="G16" s="447">
        <v>0</v>
      </c>
    </row>
    <row r="17" spans="1:7" ht="20.100000000000001" customHeight="1" x14ac:dyDescent="0.2">
      <c r="A17" s="450" t="s">
        <v>1037</v>
      </c>
      <c r="B17" s="449">
        <v>10695</v>
      </c>
      <c r="C17" s="449">
        <v>8995</v>
      </c>
      <c r="D17" s="449">
        <v>8016</v>
      </c>
      <c r="E17" s="449">
        <v>7333</v>
      </c>
      <c r="F17" s="449">
        <v>658</v>
      </c>
      <c r="G17" s="449">
        <v>284</v>
      </c>
    </row>
    <row r="18" spans="1:7" ht="12" customHeight="1" x14ac:dyDescent="0.2">
      <c r="A18" s="448" t="s">
        <v>4</v>
      </c>
      <c r="B18" s="447">
        <v>1182</v>
      </c>
      <c r="C18" s="447">
        <v>1180</v>
      </c>
      <c r="D18" s="447">
        <v>249</v>
      </c>
      <c r="E18" s="447">
        <v>0</v>
      </c>
      <c r="F18" s="447">
        <v>121</v>
      </c>
      <c r="G18" s="447">
        <v>16</v>
      </c>
    </row>
    <row r="19" spans="1:7" ht="12" customHeight="1" x14ac:dyDescent="0.2">
      <c r="A19" s="448" t="s">
        <v>5</v>
      </c>
      <c r="B19" s="447">
        <v>482</v>
      </c>
      <c r="C19" s="447">
        <v>482</v>
      </c>
      <c r="D19" s="447">
        <v>434</v>
      </c>
      <c r="E19" s="447">
        <v>0</v>
      </c>
      <c r="F19" s="447">
        <v>52</v>
      </c>
      <c r="G19" s="447">
        <v>0</v>
      </c>
    </row>
    <row r="20" spans="1:7" ht="12" customHeight="1" x14ac:dyDescent="0.2">
      <c r="A20" s="448" t="s">
        <v>6</v>
      </c>
      <c r="B20" s="447">
        <v>9031</v>
      </c>
      <c r="C20" s="447">
        <v>7333</v>
      </c>
      <c r="D20" s="447">
        <v>7333</v>
      </c>
      <c r="E20" s="447">
        <v>7333</v>
      </c>
      <c r="F20" s="447">
        <v>485</v>
      </c>
      <c r="G20" s="447">
        <v>268</v>
      </c>
    </row>
    <row r="21" spans="1:7" ht="20.100000000000001" customHeight="1" x14ac:dyDescent="0.2">
      <c r="A21" s="450" t="s">
        <v>1036</v>
      </c>
      <c r="B21" s="449">
        <v>12830</v>
      </c>
      <c r="C21" s="449">
        <v>10107</v>
      </c>
      <c r="D21" s="449">
        <v>6705</v>
      </c>
      <c r="E21" s="449">
        <v>5150</v>
      </c>
      <c r="F21" s="449">
        <v>10360</v>
      </c>
      <c r="G21" s="449">
        <v>427</v>
      </c>
    </row>
    <row r="22" spans="1:7" ht="12" customHeight="1" x14ac:dyDescent="0.2">
      <c r="A22" s="448" t="s">
        <v>7</v>
      </c>
      <c r="B22" s="447">
        <v>388</v>
      </c>
      <c r="C22" s="447">
        <v>369</v>
      </c>
      <c r="D22" s="447">
        <v>332</v>
      </c>
      <c r="E22" s="447">
        <v>0</v>
      </c>
      <c r="F22" s="447">
        <v>9288</v>
      </c>
      <c r="G22" s="447">
        <v>0</v>
      </c>
    </row>
    <row r="23" spans="1:7" ht="12" customHeight="1" x14ac:dyDescent="0.2">
      <c r="A23" s="448" t="s">
        <v>8</v>
      </c>
      <c r="B23" s="447">
        <v>9297</v>
      </c>
      <c r="C23" s="447">
        <v>6985</v>
      </c>
      <c r="D23" s="447">
        <v>5150</v>
      </c>
      <c r="E23" s="447">
        <v>5150</v>
      </c>
      <c r="F23" s="447">
        <v>570</v>
      </c>
      <c r="G23" s="447">
        <v>410</v>
      </c>
    </row>
    <row r="24" spans="1:7" ht="12" customHeight="1" x14ac:dyDescent="0.2">
      <c r="A24" s="448" t="s">
        <v>9</v>
      </c>
      <c r="B24" s="447">
        <v>633</v>
      </c>
      <c r="C24" s="447">
        <v>624</v>
      </c>
      <c r="D24" s="447">
        <v>562</v>
      </c>
      <c r="E24" s="447">
        <v>0</v>
      </c>
      <c r="F24" s="447">
        <v>155</v>
      </c>
      <c r="G24" s="447">
        <v>0</v>
      </c>
    </row>
    <row r="25" spans="1:7" ht="12" customHeight="1" x14ac:dyDescent="0.2">
      <c r="A25" s="448" t="s">
        <v>10</v>
      </c>
      <c r="B25" s="447">
        <v>1989</v>
      </c>
      <c r="C25" s="447">
        <v>1606</v>
      </c>
      <c r="D25" s="447">
        <v>190</v>
      </c>
      <c r="E25" s="447">
        <v>0</v>
      </c>
      <c r="F25" s="447">
        <v>189</v>
      </c>
      <c r="G25" s="447">
        <v>17</v>
      </c>
    </row>
    <row r="26" spans="1:7" ht="12" customHeight="1" x14ac:dyDescent="0.2">
      <c r="A26" s="448" t="s">
        <v>11</v>
      </c>
      <c r="B26" s="447">
        <v>523</v>
      </c>
      <c r="C26" s="447">
        <v>523</v>
      </c>
      <c r="D26" s="447">
        <v>471</v>
      </c>
      <c r="E26" s="447">
        <v>0</v>
      </c>
      <c r="F26" s="447">
        <v>158</v>
      </c>
      <c r="G26" s="447">
        <v>0</v>
      </c>
    </row>
    <row r="27" spans="1:7" ht="20.100000000000001" customHeight="1" x14ac:dyDescent="0.2">
      <c r="A27" s="450" t="s">
        <v>1035</v>
      </c>
      <c r="B27" s="449">
        <v>7955</v>
      </c>
      <c r="C27" s="449">
        <v>6848</v>
      </c>
      <c r="D27" s="449">
        <v>2929</v>
      </c>
      <c r="E27" s="449">
        <v>2343</v>
      </c>
      <c r="F27" s="449">
        <v>785</v>
      </c>
      <c r="G27" s="449">
        <v>3130</v>
      </c>
    </row>
    <row r="28" spans="1:7" ht="12" customHeight="1" x14ac:dyDescent="0.2">
      <c r="A28" s="448" t="s">
        <v>13</v>
      </c>
      <c r="B28" s="447">
        <v>1709</v>
      </c>
      <c r="C28" s="447">
        <v>1689</v>
      </c>
      <c r="D28" s="447">
        <v>367</v>
      </c>
      <c r="E28" s="447">
        <v>367</v>
      </c>
      <c r="F28" s="447">
        <v>57</v>
      </c>
      <c r="G28" s="447">
        <v>2918</v>
      </c>
    </row>
    <row r="29" spans="1:7" ht="12" customHeight="1" x14ac:dyDescent="0.2">
      <c r="A29" s="448" t="s">
        <v>14</v>
      </c>
      <c r="B29" s="447">
        <v>3607</v>
      </c>
      <c r="C29" s="447">
        <v>3024</v>
      </c>
      <c r="D29" s="447">
        <v>1155</v>
      </c>
      <c r="E29" s="447">
        <v>1155</v>
      </c>
      <c r="F29" s="447">
        <v>433</v>
      </c>
      <c r="G29" s="447">
        <v>129</v>
      </c>
    </row>
    <row r="30" spans="1:7" ht="12" customHeight="1" x14ac:dyDescent="0.2">
      <c r="A30" s="448" t="s">
        <v>1034</v>
      </c>
      <c r="B30" s="447">
        <v>749</v>
      </c>
      <c r="C30" s="447">
        <v>651</v>
      </c>
      <c r="D30" s="447">
        <v>586</v>
      </c>
      <c r="E30" s="447">
        <v>0</v>
      </c>
      <c r="F30" s="447">
        <v>122</v>
      </c>
      <c r="G30" s="447">
        <v>0</v>
      </c>
    </row>
    <row r="31" spans="1:7" ht="12" customHeight="1" x14ac:dyDescent="0.2">
      <c r="A31" s="448" t="s">
        <v>16</v>
      </c>
      <c r="B31" s="447">
        <v>1310</v>
      </c>
      <c r="C31" s="447">
        <v>904</v>
      </c>
      <c r="D31" s="447">
        <v>739</v>
      </c>
      <c r="E31" s="447">
        <v>739</v>
      </c>
      <c r="F31" s="447">
        <v>101</v>
      </c>
      <c r="G31" s="447">
        <v>65</v>
      </c>
    </row>
    <row r="32" spans="1:7" ht="12" customHeight="1" x14ac:dyDescent="0.2">
      <c r="A32" s="448" t="s">
        <v>17</v>
      </c>
      <c r="B32" s="447">
        <v>580</v>
      </c>
      <c r="C32" s="447">
        <v>580</v>
      </c>
      <c r="D32" s="447">
        <v>82</v>
      </c>
      <c r="E32" s="447">
        <v>82</v>
      </c>
      <c r="F32" s="447">
        <v>72</v>
      </c>
      <c r="G32" s="447">
        <v>18</v>
      </c>
    </row>
    <row r="33" spans="1:12" ht="20.100000000000001" customHeight="1" x14ac:dyDescent="0.2">
      <c r="A33" s="450" t="s">
        <v>1033</v>
      </c>
      <c r="B33" s="449">
        <v>28972</v>
      </c>
      <c r="C33" s="449">
        <v>21594</v>
      </c>
      <c r="D33" s="449">
        <v>11476</v>
      </c>
      <c r="E33" s="449">
        <v>3581</v>
      </c>
      <c r="F33" s="449">
        <v>2174</v>
      </c>
      <c r="G33" s="449">
        <v>385</v>
      </c>
    </row>
    <row r="34" spans="1:12" ht="12" customHeight="1" x14ac:dyDescent="0.2">
      <c r="A34" s="448" t="s">
        <v>18</v>
      </c>
      <c r="B34" s="447">
        <v>645</v>
      </c>
      <c r="C34" s="447">
        <v>535</v>
      </c>
      <c r="D34" s="447">
        <v>71</v>
      </c>
      <c r="E34" s="447">
        <v>0</v>
      </c>
      <c r="F34" s="447">
        <v>503</v>
      </c>
      <c r="G34" s="447">
        <v>6</v>
      </c>
    </row>
    <row r="35" spans="1:12" ht="12" customHeight="1" x14ac:dyDescent="0.2">
      <c r="A35" s="448" t="s">
        <v>19</v>
      </c>
      <c r="B35" s="447">
        <v>1440</v>
      </c>
      <c r="C35" s="447">
        <v>1440</v>
      </c>
      <c r="D35" s="447">
        <v>533</v>
      </c>
      <c r="E35" s="447">
        <v>0</v>
      </c>
      <c r="F35" s="447">
        <v>131</v>
      </c>
      <c r="G35" s="447">
        <v>31</v>
      </c>
    </row>
    <row r="36" spans="1:12" ht="12" customHeight="1" x14ac:dyDescent="0.2">
      <c r="A36" s="448" t="s">
        <v>20</v>
      </c>
      <c r="B36" s="447">
        <v>5387</v>
      </c>
      <c r="C36" s="447">
        <v>4279</v>
      </c>
      <c r="D36" s="447">
        <v>2764</v>
      </c>
      <c r="E36" s="447">
        <v>2764</v>
      </c>
      <c r="F36" s="447">
        <v>411</v>
      </c>
      <c r="G36" s="447">
        <v>198</v>
      </c>
    </row>
    <row r="37" spans="1:12" ht="12" customHeight="1" x14ac:dyDescent="0.2">
      <c r="A37" s="448" t="s">
        <v>21</v>
      </c>
      <c r="B37" s="447">
        <v>2720</v>
      </c>
      <c r="C37" s="447">
        <v>2545</v>
      </c>
      <c r="D37" s="447">
        <v>2291</v>
      </c>
      <c r="E37" s="447">
        <v>0</v>
      </c>
      <c r="F37" s="447">
        <v>251</v>
      </c>
      <c r="G37" s="447">
        <v>0</v>
      </c>
    </row>
    <row r="38" spans="1:12" ht="12" customHeight="1" x14ac:dyDescent="0.2">
      <c r="A38" s="448" t="s">
        <v>22</v>
      </c>
      <c r="B38" s="447">
        <v>2686</v>
      </c>
      <c r="C38" s="447">
        <v>1247</v>
      </c>
      <c r="D38" s="447">
        <v>737</v>
      </c>
      <c r="E38" s="447">
        <v>737</v>
      </c>
      <c r="F38" s="447">
        <v>231</v>
      </c>
      <c r="G38" s="447">
        <v>1</v>
      </c>
    </row>
    <row r="39" spans="1:12" ht="12" customHeight="1" x14ac:dyDescent="0.2">
      <c r="A39" s="448" t="s">
        <v>23</v>
      </c>
      <c r="B39" s="447">
        <v>462</v>
      </c>
      <c r="C39" s="447">
        <v>462</v>
      </c>
      <c r="D39" s="447">
        <v>30</v>
      </c>
      <c r="E39" s="447">
        <v>30</v>
      </c>
      <c r="F39" s="447">
        <v>57</v>
      </c>
      <c r="G39" s="447">
        <v>8</v>
      </c>
    </row>
    <row r="40" spans="1:12" ht="12" customHeight="1" x14ac:dyDescent="0.2">
      <c r="A40" s="448" t="s">
        <v>24</v>
      </c>
      <c r="B40" s="447">
        <v>15272</v>
      </c>
      <c r="C40" s="447">
        <v>10726</v>
      </c>
      <c r="D40" s="447">
        <v>5000</v>
      </c>
      <c r="E40" s="447">
        <v>0</v>
      </c>
      <c r="F40" s="447">
        <v>543</v>
      </c>
      <c r="G40" s="447">
        <v>139</v>
      </c>
    </row>
    <row r="41" spans="1:12" ht="12" customHeight="1" x14ac:dyDescent="0.2">
      <c r="A41" s="448" t="s">
        <v>25</v>
      </c>
      <c r="B41" s="447">
        <v>360</v>
      </c>
      <c r="C41" s="447">
        <v>360</v>
      </c>
      <c r="D41" s="447">
        <v>50</v>
      </c>
      <c r="E41" s="447">
        <v>50</v>
      </c>
      <c r="F41" s="447">
        <v>47</v>
      </c>
      <c r="G41" s="447">
        <v>2</v>
      </c>
    </row>
    <row r="42" spans="1:12" s="441" customFormat="1" ht="9.9499999999999993" customHeight="1" x14ac:dyDescent="0.2">
      <c r="A42" s="446"/>
      <c r="B42" s="445"/>
      <c r="C42" s="445"/>
      <c r="D42" s="445"/>
      <c r="E42" s="445"/>
      <c r="F42" s="445"/>
      <c r="G42" s="445"/>
      <c r="H42" s="445"/>
      <c r="I42" s="445"/>
      <c r="J42" s="445"/>
      <c r="K42" s="444"/>
      <c r="L42" s="444"/>
    </row>
    <row r="43" spans="1:12" s="452" customFormat="1" ht="12.95" customHeight="1" x14ac:dyDescent="0.2">
      <c r="A43" s="443" t="s">
        <v>1005</v>
      </c>
      <c r="B43" s="453"/>
      <c r="C43" s="453"/>
      <c r="D43" s="453"/>
      <c r="E43" s="453"/>
      <c r="F43" s="453"/>
      <c r="G43" s="453"/>
    </row>
    <row r="44" spans="1:12" s="441" customFormat="1" ht="12" customHeight="1" x14ac:dyDescent="0.2">
      <c r="A44" s="443" t="s">
        <v>1032</v>
      </c>
      <c r="B44" s="442"/>
      <c r="C44" s="442"/>
      <c r="D44" s="442"/>
      <c r="E44" s="442"/>
      <c r="F44" s="442"/>
      <c r="G44" s="442"/>
    </row>
    <row r="45" spans="1:12" s="441" customFormat="1" ht="12" customHeight="1" x14ac:dyDescent="0.2">
      <c r="A45" s="451" t="s">
        <v>1031</v>
      </c>
      <c r="B45" s="442"/>
      <c r="C45" s="442"/>
      <c r="D45" s="442"/>
      <c r="E45" s="442"/>
      <c r="F45" s="442"/>
      <c r="G45" s="442"/>
    </row>
    <row r="46" spans="1:12" ht="21.95" customHeight="1" x14ac:dyDescent="0.2">
      <c r="A46" s="450" t="s">
        <v>1030</v>
      </c>
      <c r="B46" s="449">
        <v>12268</v>
      </c>
      <c r="C46" s="449">
        <v>11578</v>
      </c>
      <c r="D46" s="449">
        <v>5339</v>
      </c>
      <c r="E46" s="449">
        <v>4489</v>
      </c>
      <c r="F46" s="449">
        <v>1573</v>
      </c>
      <c r="G46" s="449">
        <v>342</v>
      </c>
    </row>
    <row r="47" spans="1:12" ht="12" customHeight="1" x14ac:dyDescent="0.2">
      <c r="A47" s="448" t="s">
        <v>26</v>
      </c>
      <c r="B47" s="447">
        <v>2118</v>
      </c>
      <c r="C47" s="447">
        <v>1862</v>
      </c>
      <c r="D47" s="447">
        <v>850</v>
      </c>
      <c r="E47" s="447">
        <v>0</v>
      </c>
      <c r="F47" s="447">
        <v>206</v>
      </c>
      <c r="G47" s="447">
        <v>143</v>
      </c>
    </row>
    <row r="48" spans="1:12" ht="12" customHeight="1" x14ac:dyDescent="0.2">
      <c r="A48" s="448" t="s">
        <v>27</v>
      </c>
      <c r="B48" s="447">
        <v>1544</v>
      </c>
      <c r="C48" s="447">
        <v>1250</v>
      </c>
      <c r="D48" s="447">
        <v>409</v>
      </c>
      <c r="E48" s="447">
        <v>409</v>
      </c>
      <c r="F48" s="447">
        <v>582</v>
      </c>
      <c r="G48" s="447">
        <v>54</v>
      </c>
    </row>
    <row r="49" spans="1:7" ht="12" customHeight="1" x14ac:dyDescent="0.2">
      <c r="A49" s="448" t="s">
        <v>28</v>
      </c>
      <c r="B49" s="447">
        <v>1553</v>
      </c>
      <c r="C49" s="447">
        <v>1423</v>
      </c>
      <c r="D49" s="447">
        <v>205</v>
      </c>
      <c r="E49" s="447">
        <v>205</v>
      </c>
      <c r="F49" s="447">
        <v>231</v>
      </c>
      <c r="G49" s="447">
        <v>15</v>
      </c>
    </row>
    <row r="50" spans="1:7" ht="12" customHeight="1" x14ac:dyDescent="0.2">
      <c r="A50" s="448" t="s">
        <v>29</v>
      </c>
      <c r="B50" s="447">
        <v>7053</v>
      </c>
      <c r="C50" s="447">
        <v>7043</v>
      </c>
      <c r="D50" s="447">
        <v>3875</v>
      </c>
      <c r="E50" s="447">
        <v>3875</v>
      </c>
      <c r="F50" s="447">
        <v>554</v>
      </c>
      <c r="G50" s="447">
        <v>130</v>
      </c>
    </row>
    <row r="51" spans="1:7" ht="21.95" customHeight="1" x14ac:dyDescent="0.2">
      <c r="A51" s="450" t="s">
        <v>1029</v>
      </c>
      <c r="B51" s="449">
        <v>56180</v>
      </c>
      <c r="C51" s="449">
        <v>42421</v>
      </c>
      <c r="D51" s="449">
        <v>30024</v>
      </c>
      <c r="E51" s="449">
        <v>4149</v>
      </c>
      <c r="F51" s="449">
        <v>3137</v>
      </c>
      <c r="G51" s="449">
        <v>1195</v>
      </c>
    </row>
    <row r="52" spans="1:7" ht="12" customHeight="1" x14ac:dyDescent="0.2">
      <c r="A52" s="448" t="s">
        <v>30</v>
      </c>
      <c r="B52" s="447">
        <v>735</v>
      </c>
      <c r="C52" s="447">
        <v>656</v>
      </c>
      <c r="D52" s="447">
        <v>590</v>
      </c>
      <c r="E52" s="447">
        <v>0</v>
      </c>
      <c r="F52" s="447">
        <v>124</v>
      </c>
      <c r="G52" s="447">
        <v>0</v>
      </c>
    </row>
    <row r="53" spans="1:7" ht="12" customHeight="1" x14ac:dyDescent="0.2">
      <c r="A53" s="448" t="s">
        <v>31</v>
      </c>
      <c r="B53" s="447">
        <v>4408</v>
      </c>
      <c r="C53" s="447">
        <v>3372</v>
      </c>
      <c r="D53" s="447">
        <v>2193</v>
      </c>
      <c r="E53" s="447">
        <v>2193</v>
      </c>
      <c r="F53" s="447">
        <v>273</v>
      </c>
      <c r="G53" s="447">
        <v>117</v>
      </c>
    </row>
    <row r="54" spans="1:7" ht="12" customHeight="1" x14ac:dyDescent="0.2">
      <c r="A54" s="448" t="s">
        <v>32</v>
      </c>
      <c r="B54" s="447">
        <v>661</v>
      </c>
      <c r="C54" s="447">
        <v>661</v>
      </c>
      <c r="D54" s="447">
        <v>595</v>
      </c>
      <c r="E54" s="447">
        <v>0</v>
      </c>
      <c r="F54" s="447">
        <v>129</v>
      </c>
      <c r="G54" s="447">
        <v>0</v>
      </c>
    </row>
    <row r="55" spans="1:7" ht="12" customHeight="1" x14ac:dyDescent="0.2">
      <c r="A55" s="448" t="s">
        <v>33</v>
      </c>
      <c r="B55" s="447">
        <v>700</v>
      </c>
      <c r="C55" s="447">
        <v>668</v>
      </c>
      <c r="D55" s="447">
        <v>366</v>
      </c>
      <c r="E55" s="447">
        <v>366</v>
      </c>
      <c r="F55" s="447">
        <v>68</v>
      </c>
      <c r="G55" s="447">
        <v>32</v>
      </c>
    </row>
    <row r="56" spans="1:7" ht="12" customHeight="1" x14ac:dyDescent="0.2">
      <c r="A56" s="448" t="s">
        <v>34</v>
      </c>
      <c r="B56" s="447">
        <v>3868</v>
      </c>
      <c r="C56" s="447">
        <v>3562</v>
      </c>
      <c r="D56" s="447">
        <v>709</v>
      </c>
      <c r="E56" s="447">
        <v>709</v>
      </c>
      <c r="F56" s="447">
        <v>286</v>
      </c>
      <c r="G56" s="447">
        <v>91</v>
      </c>
    </row>
    <row r="57" spans="1:7" ht="12" customHeight="1" x14ac:dyDescent="0.2">
      <c r="A57" s="448" t="s">
        <v>36</v>
      </c>
      <c r="B57" s="447">
        <v>1300</v>
      </c>
      <c r="C57" s="447">
        <v>1275</v>
      </c>
      <c r="D57" s="447">
        <v>1148</v>
      </c>
      <c r="E57" s="447">
        <v>0</v>
      </c>
      <c r="F57" s="447">
        <v>202</v>
      </c>
      <c r="G57" s="447">
        <v>0</v>
      </c>
    </row>
    <row r="58" spans="1:7" ht="12" customHeight="1" x14ac:dyDescent="0.2">
      <c r="A58" s="448" t="s">
        <v>1028</v>
      </c>
      <c r="B58" s="447">
        <v>38291</v>
      </c>
      <c r="C58" s="447">
        <v>27248</v>
      </c>
      <c r="D58" s="447">
        <v>21784</v>
      </c>
      <c r="E58" s="447">
        <v>0</v>
      </c>
      <c r="F58" s="447">
        <v>1342</v>
      </c>
      <c r="G58" s="447">
        <v>875</v>
      </c>
    </row>
    <row r="59" spans="1:7" ht="12" customHeight="1" x14ac:dyDescent="0.2">
      <c r="A59" s="448" t="s">
        <v>37</v>
      </c>
      <c r="B59" s="447">
        <v>712</v>
      </c>
      <c r="C59" s="447">
        <v>712</v>
      </c>
      <c r="D59" s="447">
        <v>515</v>
      </c>
      <c r="E59" s="447">
        <v>0</v>
      </c>
      <c r="F59" s="447">
        <v>307</v>
      </c>
      <c r="G59" s="447">
        <v>13</v>
      </c>
    </row>
    <row r="60" spans="1:7" ht="12" customHeight="1" x14ac:dyDescent="0.2">
      <c r="A60" s="448" t="s">
        <v>39</v>
      </c>
      <c r="B60" s="447">
        <v>1632</v>
      </c>
      <c r="C60" s="447">
        <v>1381</v>
      </c>
      <c r="D60" s="447">
        <v>1243</v>
      </c>
      <c r="E60" s="447">
        <v>0</v>
      </c>
      <c r="F60" s="447">
        <v>135</v>
      </c>
      <c r="G60" s="447">
        <v>0</v>
      </c>
    </row>
    <row r="61" spans="1:7" ht="12" customHeight="1" x14ac:dyDescent="0.2">
      <c r="A61" s="448" t="s">
        <v>40</v>
      </c>
      <c r="B61" s="447">
        <v>360</v>
      </c>
      <c r="C61" s="447">
        <v>360</v>
      </c>
      <c r="D61" s="447">
        <v>36</v>
      </c>
      <c r="E61" s="447">
        <v>36</v>
      </c>
      <c r="F61" s="447">
        <v>42</v>
      </c>
      <c r="G61" s="447">
        <v>5</v>
      </c>
    </row>
    <row r="62" spans="1:7" ht="12" customHeight="1" x14ac:dyDescent="0.2">
      <c r="A62" s="448" t="s">
        <v>35</v>
      </c>
      <c r="B62" s="447">
        <v>3513</v>
      </c>
      <c r="C62" s="447">
        <v>2526</v>
      </c>
      <c r="D62" s="447">
        <v>845</v>
      </c>
      <c r="E62" s="447">
        <v>845</v>
      </c>
      <c r="F62" s="447">
        <v>229</v>
      </c>
      <c r="G62" s="447">
        <v>62</v>
      </c>
    </row>
    <row r="63" spans="1:7" ht="21.95" customHeight="1" x14ac:dyDescent="0.2">
      <c r="A63" s="450" t="s">
        <v>1027</v>
      </c>
      <c r="B63" s="449">
        <v>25615</v>
      </c>
      <c r="C63" s="449">
        <v>18233</v>
      </c>
      <c r="D63" s="449">
        <v>7155</v>
      </c>
      <c r="E63" s="449">
        <v>5870</v>
      </c>
      <c r="F63" s="449">
        <v>1716</v>
      </c>
      <c r="G63" s="449">
        <v>278</v>
      </c>
    </row>
    <row r="64" spans="1:7" ht="12" customHeight="1" x14ac:dyDescent="0.2">
      <c r="A64" s="448" t="s">
        <v>41</v>
      </c>
      <c r="B64" s="447">
        <v>3228</v>
      </c>
      <c r="C64" s="447">
        <v>2577</v>
      </c>
      <c r="D64" s="447">
        <v>322</v>
      </c>
      <c r="E64" s="447">
        <v>322</v>
      </c>
      <c r="F64" s="447">
        <v>262</v>
      </c>
      <c r="G64" s="447">
        <v>10</v>
      </c>
    </row>
    <row r="65" spans="1:7" ht="12" customHeight="1" x14ac:dyDescent="0.2">
      <c r="A65" s="448" t="s">
        <v>43</v>
      </c>
      <c r="B65" s="447">
        <v>1439</v>
      </c>
      <c r="C65" s="447">
        <v>1428</v>
      </c>
      <c r="D65" s="447">
        <v>1285</v>
      </c>
      <c r="E65" s="447">
        <v>0</v>
      </c>
      <c r="F65" s="447">
        <v>119</v>
      </c>
      <c r="G65" s="447">
        <v>0</v>
      </c>
    </row>
    <row r="66" spans="1:7" ht="12" customHeight="1" x14ac:dyDescent="0.2">
      <c r="A66" s="448" t="s">
        <v>44</v>
      </c>
      <c r="B66" s="447">
        <v>5442</v>
      </c>
      <c r="C66" s="447">
        <v>3795</v>
      </c>
      <c r="D66" s="447">
        <v>2092</v>
      </c>
      <c r="E66" s="447">
        <v>2092</v>
      </c>
      <c r="F66" s="447">
        <v>490</v>
      </c>
      <c r="G66" s="447">
        <v>104</v>
      </c>
    </row>
    <row r="67" spans="1:7" ht="12" customHeight="1" x14ac:dyDescent="0.2">
      <c r="A67" s="448" t="s">
        <v>45</v>
      </c>
      <c r="B67" s="447">
        <v>8400</v>
      </c>
      <c r="C67" s="447">
        <v>5024</v>
      </c>
      <c r="D67" s="447">
        <v>2330</v>
      </c>
      <c r="E67" s="447">
        <v>2330</v>
      </c>
      <c r="F67" s="447">
        <v>321</v>
      </c>
      <c r="G67" s="447">
        <v>101</v>
      </c>
    </row>
    <row r="68" spans="1:7" ht="12" customHeight="1" x14ac:dyDescent="0.2">
      <c r="A68" s="448" t="s">
        <v>46</v>
      </c>
      <c r="B68" s="447">
        <v>4483</v>
      </c>
      <c r="C68" s="447">
        <v>3581</v>
      </c>
      <c r="D68" s="447">
        <v>292</v>
      </c>
      <c r="E68" s="447">
        <v>292</v>
      </c>
      <c r="F68" s="447">
        <v>268</v>
      </c>
      <c r="G68" s="447">
        <v>22</v>
      </c>
    </row>
    <row r="69" spans="1:7" ht="12" customHeight="1" x14ac:dyDescent="0.2">
      <c r="A69" s="448" t="s">
        <v>47</v>
      </c>
      <c r="B69" s="447">
        <v>2623</v>
      </c>
      <c r="C69" s="447">
        <v>1828</v>
      </c>
      <c r="D69" s="447">
        <v>834</v>
      </c>
      <c r="E69" s="447">
        <v>834</v>
      </c>
      <c r="F69" s="447">
        <v>256</v>
      </c>
      <c r="G69" s="447">
        <v>41</v>
      </c>
    </row>
    <row r="70" spans="1:7" ht="21.95" customHeight="1" x14ac:dyDescent="0.2">
      <c r="A70" s="450" t="s">
        <v>1026</v>
      </c>
      <c r="B70" s="449">
        <v>23271</v>
      </c>
      <c r="C70" s="449">
        <v>11101</v>
      </c>
      <c r="D70" s="449">
        <v>7984</v>
      </c>
      <c r="E70" s="449">
        <v>293</v>
      </c>
      <c r="F70" s="449">
        <v>1225</v>
      </c>
      <c r="G70" s="449">
        <v>288</v>
      </c>
    </row>
    <row r="71" spans="1:7" ht="12" customHeight="1" x14ac:dyDescent="0.2">
      <c r="A71" s="448" t="s">
        <v>48</v>
      </c>
      <c r="B71" s="447">
        <v>463</v>
      </c>
      <c r="C71" s="447">
        <v>379</v>
      </c>
      <c r="D71" s="447">
        <v>340</v>
      </c>
      <c r="E71" s="447">
        <v>0</v>
      </c>
      <c r="F71" s="447">
        <v>36</v>
      </c>
      <c r="G71" s="447">
        <v>0</v>
      </c>
    </row>
    <row r="72" spans="1:7" ht="12" customHeight="1" x14ac:dyDescent="0.2">
      <c r="A72" s="448" t="s">
        <v>49</v>
      </c>
      <c r="B72" s="447">
        <v>2114</v>
      </c>
      <c r="C72" s="447">
        <v>1480</v>
      </c>
      <c r="D72" s="447">
        <v>232</v>
      </c>
      <c r="E72" s="447">
        <v>0</v>
      </c>
      <c r="F72" s="447">
        <v>124</v>
      </c>
      <c r="G72" s="447">
        <v>15</v>
      </c>
    </row>
    <row r="73" spans="1:7" ht="12" customHeight="1" x14ac:dyDescent="0.2">
      <c r="A73" s="448" t="s">
        <v>50</v>
      </c>
      <c r="B73" s="447">
        <v>380</v>
      </c>
      <c r="C73" s="447">
        <v>335</v>
      </c>
      <c r="D73" s="447">
        <v>300</v>
      </c>
      <c r="E73" s="447">
        <v>0</v>
      </c>
      <c r="F73" s="447">
        <v>56</v>
      </c>
      <c r="G73" s="447">
        <v>16</v>
      </c>
    </row>
    <row r="74" spans="1:7" ht="12" customHeight="1" x14ac:dyDescent="0.2">
      <c r="A74" s="448" t="s">
        <v>51</v>
      </c>
      <c r="B74" s="447">
        <v>308</v>
      </c>
      <c r="C74" s="447">
        <v>251</v>
      </c>
      <c r="D74" s="447">
        <v>251</v>
      </c>
      <c r="E74" s="447">
        <v>0</v>
      </c>
      <c r="F74" s="447">
        <v>37</v>
      </c>
      <c r="G74" s="447">
        <v>25</v>
      </c>
    </row>
    <row r="75" spans="1:7" ht="12" customHeight="1" x14ac:dyDescent="0.2">
      <c r="A75" s="448" t="s">
        <v>52</v>
      </c>
      <c r="B75" s="447">
        <v>10986</v>
      </c>
      <c r="C75" s="447">
        <v>3386</v>
      </c>
      <c r="D75" s="447">
        <v>1721</v>
      </c>
      <c r="E75" s="447">
        <v>0</v>
      </c>
      <c r="F75" s="447">
        <v>710</v>
      </c>
      <c r="G75" s="447">
        <v>75</v>
      </c>
    </row>
    <row r="76" spans="1:7" ht="12" customHeight="1" x14ac:dyDescent="0.2">
      <c r="A76" s="448" t="s">
        <v>53</v>
      </c>
      <c r="B76" s="447">
        <v>284</v>
      </c>
      <c r="C76" s="447">
        <v>219</v>
      </c>
      <c r="D76" s="447">
        <v>180</v>
      </c>
      <c r="E76" s="447">
        <v>0</v>
      </c>
      <c r="F76" s="447">
        <v>28</v>
      </c>
      <c r="G76" s="447">
        <v>20</v>
      </c>
    </row>
    <row r="77" spans="1:7" ht="12" customHeight="1" x14ac:dyDescent="0.2">
      <c r="A77" s="448" t="s">
        <v>54</v>
      </c>
      <c r="B77" s="447">
        <v>417</v>
      </c>
      <c r="C77" s="447">
        <v>384</v>
      </c>
      <c r="D77" s="447">
        <v>293</v>
      </c>
      <c r="E77" s="447">
        <v>293</v>
      </c>
      <c r="F77" s="447">
        <v>52</v>
      </c>
      <c r="G77" s="447">
        <v>14</v>
      </c>
    </row>
    <row r="78" spans="1:7" ht="12" customHeight="1" x14ac:dyDescent="0.2">
      <c r="A78" s="448" t="s">
        <v>55</v>
      </c>
      <c r="B78" s="447">
        <v>8319</v>
      </c>
      <c r="C78" s="447">
        <v>4667</v>
      </c>
      <c r="D78" s="447">
        <v>4667</v>
      </c>
      <c r="E78" s="447">
        <v>0</v>
      </c>
      <c r="F78" s="447">
        <v>182</v>
      </c>
      <c r="G78" s="447">
        <v>123</v>
      </c>
    </row>
    <row r="79" spans="1:7" ht="21.95" customHeight="1" x14ac:dyDescent="0.2">
      <c r="A79" s="450" t="s">
        <v>1025</v>
      </c>
      <c r="B79" s="449">
        <v>15471</v>
      </c>
      <c r="C79" s="449">
        <v>10378</v>
      </c>
      <c r="D79" s="449">
        <v>5905</v>
      </c>
      <c r="E79" s="449">
        <v>4938</v>
      </c>
      <c r="F79" s="449">
        <v>827</v>
      </c>
      <c r="G79" s="449">
        <v>231</v>
      </c>
    </row>
    <row r="80" spans="1:7" ht="12" customHeight="1" x14ac:dyDescent="0.2">
      <c r="A80" s="448" t="s">
        <v>56</v>
      </c>
      <c r="B80" s="447">
        <v>11374</v>
      </c>
      <c r="C80" s="447">
        <v>8177</v>
      </c>
      <c r="D80" s="447">
        <v>4938</v>
      </c>
      <c r="E80" s="447">
        <v>4938</v>
      </c>
      <c r="F80" s="447">
        <v>342</v>
      </c>
      <c r="G80" s="447">
        <v>142</v>
      </c>
    </row>
    <row r="81" spans="1:12" ht="12" customHeight="1" x14ac:dyDescent="0.2">
      <c r="A81" s="448" t="s">
        <v>57</v>
      </c>
      <c r="B81" s="447">
        <v>1084</v>
      </c>
      <c r="C81" s="447">
        <v>434</v>
      </c>
      <c r="D81" s="447">
        <v>66</v>
      </c>
      <c r="E81" s="447">
        <v>0</v>
      </c>
      <c r="F81" s="447">
        <v>35</v>
      </c>
      <c r="G81" s="447">
        <v>32</v>
      </c>
    </row>
    <row r="82" spans="1:12" ht="12" customHeight="1" x14ac:dyDescent="0.2">
      <c r="A82" s="448" t="s">
        <v>58</v>
      </c>
      <c r="B82" s="447">
        <v>335</v>
      </c>
      <c r="C82" s="447">
        <v>304</v>
      </c>
      <c r="D82" s="447">
        <v>258</v>
      </c>
      <c r="E82" s="447">
        <v>0</v>
      </c>
      <c r="F82" s="447">
        <v>39</v>
      </c>
      <c r="G82" s="447">
        <v>14</v>
      </c>
    </row>
    <row r="83" spans="1:12" ht="12" customHeight="1" x14ac:dyDescent="0.2">
      <c r="A83" s="448" t="s">
        <v>59</v>
      </c>
      <c r="B83" s="447">
        <v>750</v>
      </c>
      <c r="C83" s="447">
        <v>689</v>
      </c>
      <c r="D83" s="447">
        <v>83</v>
      </c>
      <c r="E83" s="447">
        <v>0</v>
      </c>
      <c r="F83" s="447">
        <v>279</v>
      </c>
      <c r="G83" s="447">
        <v>14</v>
      </c>
    </row>
    <row r="84" spans="1:12" ht="12" customHeight="1" x14ac:dyDescent="0.2">
      <c r="A84" s="448" t="s">
        <v>60</v>
      </c>
      <c r="B84" s="447">
        <v>599</v>
      </c>
      <c r="C84" s="447">
        <v>243</v>
      </c>
      <c r="D84" s="447">
        <v>217</v>
      </c>
      <c r="E84" s="447">
        <v>0</v>
      </c>
      <c r="F84" s="447">
        <v>75</v>
      </c>
      <c r="G84" s="447">
        <v>0</v>
      </c>
    </row>
    <row r="85" spans="1:12" ht="12" customHeight="1" x14ac:dyDescent="0.2">
      <c r="A85" s="448" t="s">
        <v>61</v>
      </c>
      <c r="B85" s="447">
        <v>1329</v>
      </c>
      <c r="C85" s="447">
        <v>531</v>
      </c>
      <c r="D85" s="447">
        <v>343</v>
      </c>
      <c r="E85" s="447">
        <v>0</v>
      </c>
      <c r="F85" s="447">
        <v>57</v>
      </c>
      <c r="G85" s="447">
        <v>29</v>
      </c>
    </row>
    <row r="86" spans="1:12" ht="21.95" customHeight="1" x14ac:dyDescent="0.2">
      <c r="A86" s="450" t="s">
        <v>1024</v>
      </c>
      <c r="B86" s="449">
        <v>15201</v>
      </c>
      <c r="C86" s="449">
        <v>9063</v>
      </c>
      <c r="D86" s="449">
        <v>7148</v>
      </c>
      <c r="E86" s="449">
        <v>960</v>
      </c>
      <c r="F86" s="449">
        <v>559</v>
      </c>
      <c r="G86" s="449">
        <v>360</v>
      </c>
    </row>
    <row r="87" spans="1:12" ht="12" customHeight="1" x14ac:dyDescent="0.2">
      <c r="A87" s="448" t="s">
        <v>62</v>
      </c>
      <c r="B87" s="447">
        <v>3000</v>
      </c>
      <c r="C87" s="447">
        <v>1300</v>
      </c>
      <c r="D87" s="447">
        <v>960</v>
      </c>
      <c r="E87" s="447">
        <v>960</v>
      </c>
      <c r="F87" s="447">
        <v>60</v>
      </c>
      <c r="G87" s="447">
        <v>57</v>
      </c>
    </row>
    <row r="88" spans="1:12" ht="12" customHeight="1" x14ac:dyDescent="0.2">
      <c r="A88" s="448" t="s">
        <v>63</v>
      </c>
      <c r="B88" s="447">
        <v>8552</v>
      </c>
      <c r="C88" s="447">
        <v>5796</v>
      </c>
      <c r="D88" s="447">
        <v>4769</v>
      </c>
      <c r="E88" s="447">
        <v>0</v>
      </c>
      <c r="F88" s="447">
        <v>316</v>
      </c>
      <c r="G88" s="447">
        <v>210</v>
      </c>
    </row>
    <row r="89" spans="1:12" ht="12" customHeight="1" x14ac:dyDescent="0.2">
      <c r="A89" s="448" t="s">
        <v>64</v>
      </c>
      <c r="B89" s="447">
        <v>3649</v>
      </c>
      <c r="C89" s="447">
        <v>1967</v>
      </c>
      <c r="D89" s="447">
        <v>1419</v>
      </c>
      <c r="E89" s="447">
        <v>0</v>
      </c>
      <c r="F89" s="447">
        <v>183</v>
      </c>
      <c r="G89" s="447">
        <v>93</v>
      </c>
    </row>
    <row r="90" spans="1:12" s="441" customFormat="1" ht="9.9499999999999993" customHeight="1" x14ac:dyDescent="0.2">
      <c r="A90" s="446"/>
      <c r="B90" s="445"/>
      <c r="C90" s="445"/>
      <c r="D90" s="445"/>
      <c r="E90" s="445"/>
      <c r="F90" s="445"/>
      <c r="G90" s="445"/>
      <c r="H90" s="445"/>
      <c r="I90" s="445"/>
      <c r="J90" s="445"/>
      <c r="K90" s="444"/>
      <c r="L90" s="444"/>
    </row>
    <row r="91" spans="1:12" s="441" customFormat="1" ht="12.95" customHeight="1" x14ac:dyDescent="0.2">
      <c r="A91" s="443" t="s">
        <v>1005</v>
      </c>
      <c r="B91" s="442"/>
      <c r="C91" s="442"/>
      <c r="D91" s="442"/>
      <c r="E91" s="442"/>
      <c r="F91" s="442"/>
      <c r="G91" s="442"/>
    </row>
    <row r="92" spans="1:12" ht="15.95" customHeight="1" x14ac:dyDescent="0.2">
      <c r="A92" s="450" t="s">
        <v>1023</v>
      </c>
      <c r="B92" s="449">
        <v>12184</v>
      </c>
      <c r="C92" s="449">
        <v>7666</v>
      </c>
      <c r="D92" s="449">
        <v>4913</v>
      </c>
      <c r="E92" s="449">
        <v>2805</v>
      </c>
      <c r="F92" s="449">
        <v>507</v>
      </c>
      <c r="G92" s="449">
        <v>237</v>
      </c>
    </row>
    <row r="93" spans="1:12" ht="12" customHeight="1" x14ac:dyDescent="0.2">
      <c r="A93" s="448" t="s">
        <v>65</v>
      </c>
      <c r="B93" s="447">
        <v>1131</v>
      </c>
      <c r="C93" s="447">
        <v>578</v>
      </c>
      <c r="D93" s="447">
        <v>578</v>
      </c>
      <c r="E93" s="447">
        <v>578</v>
      </c>
      <c r="F93" s="447">
        <v>52</v>
      </c>
      <c r="G93" s="447">
        <v>17</v>
      </c>
    </row>
    <row r="94" spans="1:12" ht="12" customHeight="1" x14ac:dyDescent="0.2">
      <c r="A94" s="448" t="s">
        <v>66</v>
      </c>
      <c r="B94" s="447">
        <v>968</v>
      </c>
      <c r="C94" s="447">
        <v>245</v>
      </c>
      <c r="D94" s="447">
        <v>72</v>
      </c>
      <c r="E94" s="447">
        <v>72</v>
      </c>
      <c r="F94" s="447">
        <v>51</v>
      </c>
      <c r="G94" s="447">
        <v>5</v>
      </c>
    </row>
    <row r="95" spans="1:12" ht="12" customHeight="1" x14ac:dyDescent="0.2">
      <c r="A95" s="448" t="s">
        <v>67</v>
      </c>
      <c r="B95" s="447">
        <v>364</v>
      </c>
      <c r="C95" s="447">
        <v>347</v>
      </c>
      <c r="D95" s="447">
        <v>311</v>
      </c>
      <c r="E95" s="447">
        <v>0</v>
      </c>
      <c r="F95" s="447">
        <v>38</v>
      </c>
      <c r="G95" s="447">
        <v>0</v>
      </c>
    </row>
    <row r="96" spans="1:12" ht="12" customHeight="1" x14ac:dyDescent="0.2">
      <c r="A96" s="448" t="s">
        <v>68</v>
      </c>
      <c r="B96" s="447">
        <v>199</v>
      </c>
      <c r="C96" s="447">
        <v>181</v>
      </c>
      <c r="D96" s="447">
        <v>162</v>
      </c>
      <c r="E96" s="447">
        <v>0</v>
      </c>
      <c r="F96" s="447">
        <v>66</v>
      </c>
      <c r="G96" s="447">
        <v>0</v>
      </c>
    </row>
    <row r="97" spans="1:7" ht="12" customHeight="1" x14ac:dyDescent="0.2">
      <c r="A97" s="448" t="s">
        <v>69</v>
      </c>
      <c r="B97" s="447">
        <v>854</v>
      </c>
      <c r="C97" s="447">
        <v>608</v>
      </c>
      <c r="D97" s="447">
        <v>500</v>
      </c>
      <c r="E97" s="447">
        <v>0</v>
      </c>
      <c r="F97" s="447">
        <v>22</v>
      </c>
      <c r="G97" s="447">
        <v>40</v>
      </c>
    </row>
    <row r="98" spans="1:7" ht="12" customHeight="1" x14ac:dyDescent="0.2">
      <c r="A98" s="448" t="s">
        <v>71</v>
      </c>
      <c r="B98" s="447">
        <v>871</v>
      </c>
      <c r="C98" s="447">
        <v>871</v>
      </c>
      <c r="D98" s="447">
        <v>456</v>
      </c>
      <c r="E98" s="447">
        <v>0</v>
      </c>
      <c r="F98" s="447">
        <v>43</v>
      </c>
      <c r="G98" s="447">
        <v>23</v>
      </c>
    </row>
    <row r="99" spans="1:7" ht="12" customHeight="1" x14ac:dyDescent="0.2">
      <c r="A99" s="448" t="s">
        <v>72</v>
      </c>
      <c r="B99" s="447">
        <v>7797</v>
      </c>
      <c r="C99" s="447">
        <v>4836</v>
      </c>
      <c r="D99" s="447">
        <v>2834</v>
      </c>
      <c r="E99" s="447">
        <v>2155</v>
      </c>
      <c r="F99" s="447">
        <v>235</v>
      </c>
      <c r="G99" s="447">
        <v>152</v>
      </c>
    </row>
    <row r="100" spans="1:7" ht="14.1" customHeight="1" x14ac:dyDescent="0.2">
      <c r="A100" s="450" t="s">
        <v>1022</v>
      </c>
      <c r="B100" s="449">
        <v>30136</v>
      </c>
      <c r="C100" s="449">
        <v>17765</v>
      </c>
      <c r="D100" s="449">
        <v>14206</v>
      </c>
      <c r="E100" s="449">
        <v>13260</v>
      </c>
      <c r="F100" s="449">
        <v>1425</v>
      </c>
      <c r="G100" s="449">
        <v>638</v>
      </c>
    </row>
    <row r="101" spans="1:7" ht="12" customHeight="1" x14ac:dyDescent="0.2">
      <c r="A101" s="448" t="s">
        <v>73</v>
      </c>
      <c r="B101" s="447">
        <v>5372</v>
      </c>
      <c r="C101" s="447">
        <v>2828</v>
      </c>
      <c r="D101" s="447">
        <v>2090</v>
      </c>
      <c r="E101" s="447">
        <v>1480</v>
      </c>
      <c r="F101" s="447">
        <v>672</v>
      </c>
      <c r="G101" s="447">
        <v>156</v>
      </c>
    </row>
    <row r="102" spans="1:7" ht="12" customHeight="1" x14ac:dyDescent="0.2">
      <c r="A102" s="448" t="s">
        <v>75</v>
      </c>
      <c r="B102" s="447">
        <v>261</v>
      </c>
      <c r="C102" s="447">
        <v>191</v>
      </c>
      <c r="D102" s="447">
        <v>10</v>
      </c>
      <c r="E102" s="447">
        <v>0</v>
      </c>
      <c r="F102" s="447">
        <v>51</v>
      </c>
      <c r="G102" s="447">
        <v>5</v>
      </c>
    </row>
    <row r="103" spans="1:7" ht="12" customHeight="1" x14ac:dyDescent="0.2">
      <c r="A103" s="448" t="s">
        <v>1021</v>
      </c>
      <c r="B103" s="447">
        <v>22650</v>
      </c>
      <c r="C103" s="447">
        <v>13462</v>
      </c>
      <c r="D103" s="447">
        <v>11780</v>
      </c>
      <c r="E103" s="447">
        <v>11780</v>
      </c>
      <c r="F103" s="447">
        <v>555</v>
      </c>
      <c r="G103" s="447">
        <v>413</v>
      </c>
    </row>
    <row r="104" spans="1:7" ht="12" customHeight="1" x14ac:dyDescent="0.2">
      <c r="A104" s="448" t="s">
        <v>77</v>
      </c>
      <c r="B104" s="447">
        <v>203</v>
      </c>
      <c r="C104" s="447">
        <v>170</v>
      </c>
      <c r="D104" s="447">
        <v>167</v>
      </c>
      <c r="E104" s="447">
        <v>0</v>
      </c>
      <c r="F104" s="447">
        <v>15</v>
      </c>
      <c r="G104" s="447">
        <v>18</v>
      </c>
    </row>
    <row r="105" spans="1:7" ht="12" customHeight="1" x14ac:dyDescent="0.2">
      <c r="A105" s="448" t="s">
        <v>78</v>
      </c>
      <c r="B105" s="447">
        <v>850</v>
      </c>
      <c r="C105" s="447">
        <v>484</v>
      </c>
      <c r="D105" s="447">
        <v>90</v>
      </c>
      <c r="E105" s="447">
        <v>0</v>
      </c>
      <c r="F105" s="447">
        <v>77</v>
      </c>
      <c r="G105" s="447">
        <v>36</v>
      </c>
    </row>
    <row r="106" spans="1:7" ht="12" customHeight="1" x14ac:dyDescent="0.2">
      <c r="A106" s="448" t="s">
        <v>76</v>
      </c>
      <c r="B106" s="447">
        <v>800</v>
      </c>
      <c r="C106" s="447">
        <v>630</v>
      </c>
      <c r="D106" s="447">
        <v>69</v>
      </c>
      <c r="E106" s="447">
        <v>0</v>
      </c>
      <c r="F106" s="447">
        <v>55</v>
      </c>
      <c r="G106" s="447">
        <v>10</v>
      </c>
    </row>
    <row r="107" spans="1:7" ht="14.1" customHeight="1" x14ac:dyDescent="0.2">
      <c r="A107" s="450" t="s">
        <v>1020</v>
      </c>
      <c r="B107" s="449">
        <v>12940</v>
      </c>
      <c r="C107" s="449">
        <v>8764</v>
      </c>
      <c r="D107" s="449">
        <v>7543</v>
      </c>
      <c r="E107" s="449">
        <v>5141</v>
      </c>
      <c r="F107" s="449">
        <v>606</v>
      </c>
      <c r="G107" s="449">
        <v>354</v>
      </c>
    </row>
    <row r="108" spans="1:7" ht="12" customHeight="1" x14ac:dyDescent="0.2">
      <c r="A108" s="448" t="s">
        <v>79</v>
      </c>
      <c r="B108" s="447">
        <v>2134</v>
      </c>
      <c r="C108" s="447">
        <v>1530</v>
      </c>
      <c r="D108" s="447">
        <v>859</v>
      </c>
      <c r="E108" s="447">
        <v>287</v>
      </c>
      <c r="F108" s="447">
        <v>109</v>
      </c>
      <c r="G108" s="447">
        <v>70</v>
      </c>
    </row>
    <row r="109" spans="1:7" ht="12" customHeight="1" x14ac:dyDescent="0.2">
      <c r="A109" s="448" t="s">
        <v>81</v>
      </c>
      <c r="B109" s="447">
        <v>2629</v>
      </c>
      <c r="C109" s="447">
        <v>2286</v>
      </c>
      <c r="D109" s="447">
        <v>2037</v>
      </c>
      <c r="E109" s="447">
        <v>1988</v>
      </c>
      <c r="F109" s="447">
        <v>158</v>
      </c>
      <c r="G109" s="447">
        <v>88</v>
      </c>
    </row>
    <row r="110" spans="1:7" ht="12" customHeight="1" x14ac:dyDescent="0.2">
      <c r="A110" s="448" t="s">
        <v>82</v>
      </c>
      <c r="B110" s="447">
        <v>115</v>
      </c>
      <c r="C110" s="447">
        <v>105</v>
      </c>
      <c r="D110" s="447">
        <v>70</v>
      </c>
      <c r="E110" s="447">
        <v>0</v>
      </c>
      <c r="F110" s="447">
        <v>13</v>
      </c>
      <c r="G110" s="447">
        <v>9</v>
      </c>
    </row>
    <row r="111" spans="1:7" ht="12" customHeight="1" x14ac:dyDescent="0.2">
      <c r="A111" s="448" t="s">
        <v>80</v>
      </c>
      <c r="B111" s="447">
        <v>5764</v>
      </c>
      <c r="C111" s="447">
        <v>3030</v>
      </c>
      <c r="D111" s="447">
        <v>2866</v>
      </c>
      <c r="E111" s="447">
        <v>2866</v>
      </c>
      <c r="F111" s="447">
        <v>109</v>
      </c>
      <c r="G111" s="447">
        <v>46</v>
      </c>
    </row>
    <row r="112" spans="1:7" ht="12" customHeight="1" x14ac:dyDescent="0.2">
      <c r="A112" s="448" t="s">
        <v>83</v>
      </c>
      <c r="B112" s="447">
        <v>975</v>
      </c>
      <c r="C112" s="447">
        <v>780</v>
      </c>
      <c r="D112" s="447">
        <v>678</v>
      </c>
      <c r="E112" s="447">
        <v>0</v>
      </c>
      <c r="F112" s="447">
        <v>149</v>
      </c>
      <c r="G112" s="447">
        <v>96</v>
      </c>
    </row>
    <row r="113" spans="1:7" ht="12" customHeight="1" x14ac:dyDescent="0.2">
      <c r="A113" s="448" t="s">
        <v>84</v>
      </c>
      <c r="B113" s="447">
        <v>1323</v>
      </c>
      <c r="C113" s="447">
        <v>1033</v>
      </c>
      <c r="D113" s="447">
        <v>1033</v>
      </c>
      <c r="E113" s="447">
        <v>0</v>
      </c>
      <c r="F113" s="447">
        <v>68</v>
      </c>
      <c r="G113" s="447">
        <v>45</v>
      </c>
    </row>
    <row r="114" spans="1:7" ht="14.1" customHeight="1" x14ac:dyDescent="0.2">
      <c r="A114" s="450" t="s">
        <v>1019</v>
      </c>
      <c r="B114" s="449">
        <v>17121</v>
      </c>
      <c r="C114" s="449">
        <v>11734</v>
      </c>
      <c r="D114" s="449">
        <v>5620</v>
      </c>
      <c r="E114" s="449">
        <v>1280</v>
      </c>
      <c r="F114" s="449">
        <v>561</v>
      </c>
      <c r="G114" s="449">
        <v>169</v>
      </c>
    </row>
    <row r="115" spans="1:7" ht="12" customHeight="1" x14ac:dyDescent="0.2">
      <c r="A115" s="448" t="s">
        <v>85</v>
      </c>
      <c r="B115" s="447">
        <v>8924</v>
      </c>
      <c r="C115" s="447">
        <v>4689</v>
      </c>
      <c r="D115" s="447">
        <v>2422</v>
      </c>
      <c r="E115" s="447">
        <v>215</v>
      </c>
      <c r="F115" s="447">
        <v>135</v>
      </c>
      <c r="G115" s="447">
        <v>50</v>
      </c>
    </row>
    <row r="116" spans="1:7" ht="12" customHeight="1" x14ac:dyDescent="0.2">
      <c r="A116" s="448" t="s">
        <v>86</v>
      </c>
      <c r="B116" s="447">
        <v>2666</v>
      </c>
      <c r="C116" s="447">
        <v>2547</v>
      </c>
      <c r="D116" s="447">
        <v>893</v>
      </c>
      <c r="E116" s="447">
        <v>0</v>
      </c>
      <c r="F116" s="447">
        <v>232</v>
      </c>
      <c r="G116" s="447">
        <v>29</v>
      </c>
    </row>
    <row r="117" spans="1:7" ht="12" customHeight="1" x14ac:dyDescent="0.2">
      <c r="A117" s="448" t="s">
        <v>87</v>
      </c>
      <c r="B117" s="447">
        <v>3867</v>
      </c>
      <c r="C117" s="447">
        <v>3334</v>
      </c>
      <c r="D117" s="447">
        <v>1240</v>
      </c>
      <c r="E117" s="447">
        <v>0</v>
      </c>
      <c r="F117" s="447">
        <v>54</v>
      </c>
      <c r="G117" s="447">
        <v>30</v>
      </c>
    </row>
    <row r="118" spans="1:7" ht="12" customHeight="1" x14ac:dyDescent="0.2">
      <c r="A118" s="448" t="s">
        <v>88</v>
      </c>
      <c r="B118" s="447">
        <v>1664</v>
      </c>
      <c r="C118" s="447">
        <v>1164</v>
      </c>
      <c r="D118" s="447">
        <v>1065</v>
      </c>
      <c r="E118" s="447">
        <v>1065</v>
      </c>
      <c r="F118" s="447">
        <v>140</v>
      </c>
      <c r="G118" s="447">
        <v>60</v>
      </c>
    </row>
    <row r="119" spans="1:7" ht="14.1" customHeight="1" x14ac:dyDescent="0.2">
      <c r="A119" s="450" t="s">
        <v>1018</v>
      </c>
      <c r="B119" s="449">
        <v>11697</v>
      </c>
      <c r="C119" s="449">
        <v>8719</v>
      </c>
      <c r="D119" s="449">
        <v>7134</v>
      </c>
      <c r="E119" s="449">
        <v>2223</v>
      </c>
      <c r="F119" s="449">
        <v>787</v>
      </c>
      <c r="G119" s="449">
        <v>202</v>
      </c>
    </row>
    <row r="120" spans="1:7" ht="12" customHeight="1" x14ac:dyDescent="0.2">
      <c r="A120" s="448" t="s">
        <v>89</v>
      </c>
      <c r="B120" s="447">
        <v>430</v>
      </c>
      <c r="C120" s="447">
        <v>340</v>
      </c>
      <c r="D120" s="447">
        <v>306</v>
      </c>
      <c r="E120" s="447">
        <v>0</v>
      </c>
      <c r="F120" s="447">
        <v>92</v>
      </c>
      <c r="G120" s="447">
        <v>0</v>
      </c>
    </row>
    <row r="121" spans="1:7" ht="12" customHeight="1" x14ac:dyDescent="0.2">
      <c r="A121" s="448" t="s">
        <v>90</v>
      </c>
      <c r="B121" s="447">
        <v>6330</v>
      </c>
      <c r="C121" s="447">
        <v>4123</v>
      </c>
      <c r="D121" s="447">
        <v>4123</v>
      </c>
      <c r="E121" s="447">
        <v>0</v>
      </c>
      <c r="F121" s="447">
        <v>370</v>
      </c>
      <c r="G121" s="447">
        <v>96</v>
      </c>
    </row>
    <row r="122" spans="1:7" ht="12" customHeight="1" x14ac:dyDescent="0.2">
      <c r="A122" s="448" t="s">
        <v>91</v>
      </c>
      <c r="B122" s="447">
        <v>2437</v>
      </c>
      <c r="C122" s="447">
        <v>1800</v>
      </c>
      <c r="D122" s="447">
        <v>1286</v>
      </c>
      <c r="E122" s="447">
        <v>1286</v>
      </c>
      <c r="F122" s="447">
        <v>290</v>
      </c>
      <c r="G122" s="447">
        <v>78</v>
      </c>
    </row>
    <row r="123" spans="1:7" ht="12" customHeight="1" x14ac:dyDescent="0.2">
      <c r="A123" s="448" t="s">
        <v>92</v>
      </c>
      <c r="B123" s="447">
        <v>2500</v>
      </c>
      <c r="C123" s="447">
        <v>2456</v>
      </c>
      <c r="D123" s="447">
        <v>1419</v>
      </c>
      <c r="E123" s="447">
        <v>937</v>
      </c>
      <c r="F123" s="447">
        <v>35</v>
      </c>
      <c r="G123" s="447">
        <v>28</v>
      </c>
    </row>
    <row r="124" spans="1:7" ht="14.1" customHeight="1" x14ac:dyDescent="0.2">
      <c r="A124" s="450" t="s">
        <v>1017</v>
      </c>
      <c r="B124" s="449">
        <v>23762</v>
      </c>
      <c r="C124" s="449">
        <v>15382</v>
      </c>
      <c r="D124" s="449">
        <v>15341</v>
      </c>
      <c r="E124" s="449">
        <v>0</v>
      </c>
      <c r="F124" s="449">
        <v>979</v>
      </c>
      <c r="G124" s="449">
        <v>455</v>
      </c>
    </row>
    <row r="125" spans="1:7" ht="12" customHeight="1" x14ac:dyDescent="0.2">
      <c r="A125" s="448" t="s">
        <v>93</v>
      </c>
      <c r="B125" s="447">
        <v>1429</v>
      </c>
      <c r="C125" s="447">
        <v>811</v>
      </c>
      <c r="D125" s="447">
        <v>810</v>
      </c>
      <c r="E125" s="447">
        <v>0</v>
      </c>
      <c r="F125" s="447">
        <v>55</v>
      </c>
      <c r="G125" s="447">
        <v>35</v>
      </c>
    </row>
    <row r="126" spans="1:7" ht="12" customHeight="1" x14ac:dyDescent="0.2">
      <c r="A126" s="448" t="s">
        <v>94</v>
      </c>
      <c r="B126" s="447">
        <v>1000</v>
      </c>
      <c r="C126" s="447">
        <v>1000</v>
      </c>
      <c r="D126" s="447">
        <v>1000</v>
      </c>
      <c r="E126" s="447">
        <v>0</v>
      </c>
      <c r="F126" s="447">
        <v>81</v>
      </c>
      <c r="G126" s="447">
        <v>41</v>
      </c>
    </row>
    <row r="127" spans="1:7" ht="12" customHeight="1" x14ac:dyDescent="0.2">
      <c r="A127" s="448" t="s">
        <v>95</v>
      </c>
      <c r="B127" s="447">
        <v>1000</v>
      </c>
      <c r="C127" s="447">
        <v>800</v>
      </c>
      <c r="D127" s="447">
        <v>800</v>
      </c>
      <c r="E127" s="447">
        <v>0</v>
      </c>
      <c r="F127" s="447">
        <v>29</v>
      </c>
      <c r="G127" s="447">
        <v>16</v>
      </c>
    </row>
    <row r="128" spans="1:7" ht="12" customHeight="1" x14ac:dyDescent="0.2">
      <c r="A128" s="448" t="s">
        <v>96</v>
      </c>
      <c r="B128" s="447">
        <v>2000</v>
      </c>
      <c r="C128" s="447">
        <v>1200</v>
      </c>
      <c r="D128" s="447">
        <v>1200</v>
      </c>
      <c r="E128" s="447">
        <v>0</v>
      </c>
      <c r="F128" s="447">
        <v>25</v>
      </c>
      <c r="G128" s="447">
        <v>38</v>
      </c>
    </row>
    <row r="129" spans="1:12" ht="12" customHeight="1" x14ac:dyDescent="0.2">
      <c r="A129" s="448" t="s">
        <v>97</v>
      </c>
      <c r="B129" s="447">
        <v>1996</v>
      </c>
      <c r="C129" s="447">
        <v>1296</v>
      </c>
      <c r="D129" s="447">
        <v>1296</v>
      </c>
      <c r="E129" s="447">
        <v>0</v>
      </c>
      <c r="F129" s="447">
        <v>240</v>
      </c>
      <c r="G129" s="447">
        <v>30</v>
      </c>
    </row>
    <row r="130" spans="1:12" ht="12" customHeight="1" x14ac:dyDescent="0.2">
      <c r="A130" s="448" t="s">
        <v>98</v>
      </c>
      <c r="B130" s="447">
        <v>2597</v>
      </c>
      <c r="C130" s="447">
        <v>1036</v>
      </c>
      <c r="D130" s="447">
        <v>1036</v>
      </c>
      <c r="E130" s="447">
        <v>0</v>
      </c>
      <c r="F130" s="447">
        <v>172</v>
      </c>
      <c r="G130" s="447">
        <v>49</v>
      </c>
    </row>
    <row r="131" spans="1:12" ht="12" customHeight="1" x14ac:dyDescent="0.2">
      <c r="A131" s="448" t="s">
        <v>99</v>
      </c>
      <c r="B131" s="447">
        <v>1501</v>
      </c>
      <c r="C131" s="447">
        <v>1221</v>
      </c>
      <c r="D131" s="447">
        <v>1221</v>
      </c>
      <c r="E131" s="447">
        <v>0</v>
      </c>
      <c r="F131" s="447">
        <v>79</v>
      </c>
      <c r="G131" s="447">
        <v>63</v>
      </c>
    </row>
    <row r="132" spans="1:12" ht="12" customHeight="1" x14ac:dyDescent="0.2">
      <c r="A132" s="448" t="s">
        <v>100</v>
      </c>
      <c r="B132" s="447">
        <v>709</v>
      </c>
      <c r="C132" s="447">
        <v>709</v>
      </c>
      <c r="D132" s="447">
        <v>709</v>
      </c>
      <c r="E132" s="447">
        <v>0</v>
      </c>
      <c r="F132" s="447">
        <v>47</v>
      </c>
      <c r="G132" s="447">
        <v>41</v>
      </c>
    </row>
    <row r="133" spans="1:12" ht="12" customHeight="1" x14ac:dyDescent="0.2">
      <c r="A133" s="448" t="s">
        <v>101</v>
      </c>
      <c r="B133" s="447">
        <v>9272</v>
      </c>
      <c r="C133" s="447">
        <v>5237</v>
      </c>
      <c r="D133" s="447">
        <v>5217</v>
      </c>
      <c r="E133" s="447">
        <v>0</v>
      </c>
      <c r="F133" s="447">
        <v>210</v>
      </c>
      <c r="G133" s="447">
        <v>96</v>
      </c>
    </row>
    <row r="134" spans="1:12" ht="12" customHeight="1" x14ac:dyDescent="0.2">
      <c r="A134" s="448" t="s">
        <v>102</v>
      </c>
      <c r="B134" s="447">
        <v>2258</v>
      </c>
      <c r="C134" s="447">
        <v>2072</v>
      </c>
      <c r="D134" s="447">
        <v>2052</v>
      </c>
      <c r="E134" s="447">
        <v>0</v>
      </c>
      <c r="F134" s="447">
        <v>41</v>
      </c>
      <c r="G134" s="447">
        <v>46</v>
      </c>
    </row>
    <row r="135" spans="1:12" ht="14.1" customHeight="1" x14ac:dyDescent="0.2">
      <c r="A135" s="450" t="s">
        <v>1016</v>
      </c>
      <c r="B135" s="449">
        <v>21952</v>
      </c>
      <c r="C135" s="449">
        <v>12463</v>
      </c>
      <c r="D135" s="449">
        <v>12005</v>
      </c>
      <c r="E135" s="449">
        <v>2452</v>
      </c>
      <c r="F135" s="449">
        <v>956</v>
      </c>
      <c r="G135" s="449">
        <v>679</v>
      </c>
    </row>
    <row r="136" spans="1:12" ht="12" customHeight="1" x14ac:dyDescent="0.2">
      <c r="A136" s="448" t="s">
        <v>1015</v>
      </c>
      <c r="B136" s="447">
        <v>4864</v>
      </c>
      <c r="C136" s="447">
        <v>2712</v>
      </c>
      <c r="D136" s="447">
        <v>2452</v>
      </c>
      <c r="E136" s="447">
        <v>2452</v>
      </c>
      <c r="F136" s="447">
        <v>282</v>
      </c>
      <c r="G136" s="447">
        <v>62</v>
      </c>
    </row>
    <row r="137" spans="1:12" ht="12" customHeight="1" x14ac:dyDescent="0.2">
      <c r="A137" s="448" t="s">
        <v>104</v>
      </c>
      <c r="B137" s="447">
        <v>2113</v>
      </c>
      <c r="C137" s="447">
        <v>1387</v>
      </c>
      <c r="D137" s="447">
        <v>1387</v>
      </c>
      <c r="E137" s="447">
        <v>0</v>
      </c>
      <c r="F137" s="447">
        <v>25</v>
      </c>
      <c r="G137" s="447">
        <v>13</v>
      </c>
    </row>
    <row r="138" spans="1:12" ht="12" customHeight="1" x14ac:dyDescent="0.2">
      <c r="A138" s="448" t="s">
        <v>105</v>
      </c>
      <c r="B138" s="447">
        <v>1881</v>
      </c>
      <c r="C138" s="447">
        <v>982</v>
      </c>
      <c r="D138" s="447">
        <v>961</v>
      </c>
      <c r="E138" s="447">
        <v>0</v>
      </c>
      <c r="F138" s="447">
        <v>282</v>
      </c>
      <c r="G138" s="447">
        <v>261</v>
      </c>
    </row>
    <row r="139" spans="1:12" ht="12" customHeight="1" x14ac:dyDescent="0.2">
      <c r="A139" s="448" t="s">
        <v>106</v>
      </c>
      <c r="B139" s="447">
        <v>13094</v>
      </c>
      <c r="C139" s="447">
        <v>7382</v>
      </c>
      <c r="D139" s="447">
        <v>7205</v>
      </c>
      <c r="E139" s="447">
        <v>0</v>
      </c>
      <c r="F139" s="447">
        <v>367</v>
      </c>
      <c r="G139" s="447">
        <v>343</v>
      </c>
    </row>
    <row r="140" spans="1:12" s="441" customFormat="1" ht="9.9499999999999993" customHeight="1" x14ac:dyDescent="0.2">
      <c r="A140" s="446"/>
      <c r="B140" s="445"/>
      <c r="C140" s="445"/>
      <c r="D140" s="445"/>
      <c r="E140" s="445"/>
      <c r="F140" s="445"/>
      <c r="G140" s="445"/>
      <c r="H140" s="445"/>
      <c r="I140" s="445"/>
      <c r="J140" s="445"/>
      <c r="K140" s="444"/>
      <c r="L140" s="444"/>
    </row>
    <row r="141" spans="1:12" s="441" customFormat="1" ht="12.95" customHeight="1" x14ac:dyDescent="0.2">
      <c r="A141" s="443" t="s">
        <v>1005</v>
      </c>
      <c r="B141" s="442"/>
      <c r="C141" s="442"/>
      <c r="D141" s="442"/>
      <c r="E141" s="442"/>
      <c r="F141" s="442"/>
      <c r="G141" s="442"/>
    </row>
    <row r="142" spans="1:12" ht="20.100000000000001" customHeight="1" x14ac:dyDescent="0.2">
      <c r="A142" s="450" t="s">
        <v>1014</v>
      </c>
      <c r="B142" s="449">
        <v>20221</v>
      </c>
      <c r="C142" s="449">
        <v>16055</v>
      </c>
      <c r="D142" s="449">
        <v>13437</v>
      </c>
      <c r="E142" s="449">
        <v>3190</v>
      </c>
      <c r="F142" s="449">
        <v>1431</v>
      </c>
      <c r="G142" s="449">
        <v>481</v>
      </c>
    </row>
    <row r="143" spans="1:12" ht="12" customHeight="1" x14ac:dyDescent="0.2">
      <c r="A143" s="448" t="s">
        <v>107</v>
      </c>
      <c r="B143" s="447">
        <v>2418</v>
      </c>
      <c r="C143" s="447">
        <v>2080</v>
      </c>
      <c r="D143" s="447">
        <v>1274</v>
      </c>
      <c r="E143" s="447">
        <v>0</v>
      </c>
      <c r="F143" s="447">
        <v>461</v>
      </c>
      <c r="G143" s="447">
        <v>28</v>
      </c>
    </row>
    <row r="144" spans="1:12" ht="12" customHeight="1" x14ac:dyDescent="0.2">
      <c r="A144" s="448" t="s">
        <v>108</v>
      </c>
      <c r="B144" s="447">
        <v>10157</v>
      </c>
      <c r="C144" s="447">
        <v>7430</v>
      </c>
      <c r="D144" s="447">
        <v>6340</v>
      </c>
      <c r="E144" s="447">
        <v>3190</v>
      </c>
      <c r="F144" s="447">
        <v>387</v>
      </c>
      <c r="G144" s="447">
        <v>308</v>
      </c>
    </row>
    <row r="145" spans="1:7" ht="12" customHeight="1" x14ac:dyDescent="0.2">
      <c r="A145" s="448" t="s">
        <v>109</v>
      </c>
      <c r="B145" s="447">
        <v>4346</v>
      </c>
      <c r="C145" s="447">
        <v>4345</v>
      </c>
      <c r="D145" s="447">
        <v>3623</v>
      </c>
      <c r="E145" s="447">
        <v>0</v>
      </c>
      <c r="F145" s="447">
        <v>116</v>
      </c>
      <c r="G145" s="447">
        <v>60</v>
      </c>
    </row>
    <row r="146" spans="1:7" ht="12" customHeight="1" x14ac:dyDescent="0.2">
      <c r="A146" s="448" t="s">
        <v>110</v>
      </c>
      <c r="B146" s="447">
        <v>2000</v>
      </c>
      <c r="C146" s="447">
        <v>1200</v>
      </c>
      <c r="D146" s="447">
        <v>1200</v>
      </c>
      <c r="E146" s="447">
        <v>0</v>
      </c>
      <c r="F146" s="447">
        <v>430</v>
      </c>
      <c r="G146" s="447">
        <v>58</v>
      </c>
    </row>
    <row r="147" spans="1:7" ht="12" customHeight="1" x14ac:dyDescent="0.2">
      <c r="A147" s="448" t="s">
        <v>111</v>
      </c>
      <c r="B147" s="447">
        <v>1300</v>
      </c>
      <c r="C147" s="447">
        <v>1000</v>
      </c>
      <c r="D147" s="447">
        <v>1000</v>
      </c>
      <c r="E147" s="447">
        <v>0</v>
      </c>
      <c r="F147" s="447">
        <v>37</v>
      </c>
      <c r="G147" s="447">
        <v>27</v>
      </c>
    </row>
    <row r="148" spans="1:7" ht="18.95" customHeight="1" x14ac:dyDescent="0.2">
      <c r="A148" s="450" t="s">
        <v>1013</v>
      </c>
      <c r="B148" s="449">
        <v>19275</v>
      </c>
      <c r="C148" s="449">
        <v>14682</v>
      </c>
      <c r="D148" s="449">
        <v>10042</v>
      </c>
      <c r="E148" s="449">
        <v>0</v>
      </c>
      <c r="F148" s="449">
        <v>1231</v>
      </c>
      <c r="G148" s="449">
        <v>335</v>
      </c>
    </row>
    <row r="149" spans="1:7" ht="12" customHeight="1" x14ac:dyDescent="0.2">
      <c r="A149" s="448" t="s">
        <v>112</v>
      </c>
      <c r="B149" s="447">
        <v>2095</v>
      </c>
      <c r="C149" s="447">
        <v>1326</v>
      </c>
      <c r="D149" s="447">
        <v>1261</v>
      </c>
      <c r="E149" s="447">
        <v>0</v>
      </c>
      <c r="F149" s="447">
        <v>147</v>
      </c>
      <c r="G149" s="447">
        <v>41</v>
      </c>
    </row>
    <row r="150" spans="1:7" ht="12" customHeight="1" x14ac:dyDescent="0.2">
      <c r="A150" s="448" t="s">
        <v>113</v>
      </c>
      <c r="B150" s="447">
        <v>751</v>
      </c>
      <c r="C150" s="447">
        <v>625</v>
      </c>
      <c r="D150" s="447">
        <v>625</v>
      </c>
      <c r="E150" s="447">
        <v>0</v>
      </c>
      <c r="F150" s="447">
        <v>124</v>
      </c>
      <c r="G150" s="447">
        <v>18</v>
      </c>
    </row>
    <row r="151" spans="1:7" ht="12" customHeight="1" x14ac:dyDescent="0.2">
      <c r="A151" s="448" t="s">
        <v>114</v>
      </c>
      <c r="B151" s="447">
        <v>280</v>
      </c>
      <c r="C151" s="447">
        <v>214</v>
      </c>
      <c r="D151" s="447">
        <v>73</v>
      </c>
      <c r="E151" s="447">
        <v>0</v>
      </c>
      <c r="F151" s="447">
        <v>18</v>
      </c>
      <c r="G151" s="447">
        <v>19</v>
      </c>
    </row>
    <row r="152" spans="1:7" ht="12" customHeight="1" x14ac:dyDescent="0.2">
      <c r="A152" s="448" t="s">
        <v>115</v>
      </c>
      <c r="B152" s="447">
        <v>12615</v>
      </c>
      <c r="C152" s="447">
        <v>9763</v>
      </c>
      <c r="D152" s="447">
        <v>6260</v>
      </c>
      <c r="E152" s="447">
        <v>0</v>
      </c>
      <c r="F152" s="447">
        <v>771</v>
      </c>
      <c r="G152" s="447">
        <v>222</v>
      </c>
    </row>
    <row r="153" spans="1:7" ht="12" customHeight="1" x14ac:dyDescent="0.2">
      <c r="A153" s="448" t="s">
        <v>116</v>
      </c>
      <c r="B153" s="447">
        <v>2959</v>
      </c>
      <c r="C153" s="447">
        <v>2340</v>
      </c>
      <c r="D153" s="447">
        <v>1573</v>
      </c>
      <c r="E153" s="447">
        <v>0</v>
      </c>
      <c r="F153" s="447">
        <v>133</v>
      </c>
      <c r="G153" s="447">
        <v>27</v>
      </c>
    </row>
    <row r="154" spans="1:7" ht="12" customHeight="1" x14ac:dyDescent="0.2">
      <c r="A154" s="448" t="s">
        <v>117</v>
      </c>
      <c r="B154" s="447">
        <v>575</v>
      </c>
      <c r="C154" s="447">
        <v>414</v>
      </c>
      <c r="D154" s="447">
        <v>250</v>
      </c>
      <c r="E154" s="447">
        <v>0</v>
      </c>
      <c r="F154" s="447">
        <v>38</v>
      </c>
      <c r="G154" s="447">
        <v>8</v>
      </c>
    </row>
    <row r="155" spans="1:7" ht="18.95" customHeight="1" x14ac:dyDescent="0.2">
      <c r="A155" s="450" t="s">
        <v>1012</v>
      </c>
      <c r="B155" s="449">
        <v>41740</v>
      </c>
      <c r="C155" s="449">
        <v>23777</v>
      </c>
      <c r="D155" s="449">
        <v>19097</v>
      </c>
      <c r="E155" s="449">
        <v>0</v>
      </c>
      <c r="F155" s="449">
        <v>1423</v>
      </c>
      <c r="G155" s="449">
        <v>951</v>
      </c>
    </row>
    <row r="156" spans="1:7" ht="12" customHeight="1" x14ac:dyDescent="0.2">
      <c r="A156" s="448" t="s">
        <v>118</v>
      </c>
      <c r="B156" s="447">
        <v>1869</v>
      </c>
      <c r="C156" s="447">
        <v>1766</v>
      </c>
      <c r="D156" s="447">
        <v>1242</v>
      </c>
      <c r="E156" s="447">
        <v>0</v>
      </c>
      <c r="F156" s="447">
        <v>122</v>
      </c>
      <c r="G156" s="447">
        <v>33</v>
      </c>
    </row>
    <row r="157" spans="1:7" ht="12" customHeight="1" x14ac:dyDescent="0.2">
      <c r="A157" s="448" t="s">
        <v>119</v>
      </c>
      <c r="B157" s="447">
        <v>126</v>
      </c>
      <c r="C157" s="447">
        <v>106</v>
      </c>
      <c r="D157" s="447">
        <v>50</v>
      </c>
      <c r="E157" s="447">
        <v>0</v>
      </c>
      <c r="F157" s="447">
        <v>20</v>
      </c>
      <c r="G157" s="447">
        <v>9</v>
      </c>
    </row>
    <row r="158" spans="1:7" ht="12" customHeight="1" x14ac:dyDescent="0.2">
      <c r="A158" s="448" t="s">
        <v>121</v>
      </c>
      <c r="B158" s="447">
        <v>40</v>
      </c>
      <c r="C158" s="447">
        <v>40</v>
      </c>
      <c r="D158" s="447">
        <v>40</v>
      </c>
      <c r="E158" s="447">
        <v>0</v>
      </c>
      <c r="F158" s="447">
        <v>7</v>
      </c>
      <c r="G158" s="447">
        <v>14</v>
      </c>
    </row>
    <row r="159" spans="1:7" ht="12" customHeight="1" x14ac:dyDescent="0.2">
      <c r="A159" s="448" t="s">
        <v>122</v>
      </c>
      <c r="B159" s="447">
        <v>80</v>
      </c>
      <c r="C159" s="447">
        <v>77</v>
      </c>
      <c r="D159" s="447">
        <v>77</v>
      </c>
      <c r="E159" s="447">
        <v>0</v>
      </c>
      <c r="F159" s="447">
        <v>31</v>
      </c>
      <c r="G159" s="447">
        <v>2</v>
      </c>
    </row>
    <row r="160" spans="1:7" ht="12" customHeight="1" x14ac:dyDescent="0.2">
      <c r="A160" s="448" t="s">
        <v>123</v>
      </c>
      <c r="B160" s="447">
        <v>207</v>
      </c>
      <c r="C160" s="447">
        <v>107</v>
      </c>
      <c r="D160" s="447">
        <v>87</v>
      </c>
      <c r="E160" s="447">
        <v>0</v>
      </c>
      <c r="F160" s="447">
        <v>83</v>
      </c>
      <c r="G160" s="447">
        <v>29</v>
      </c>
    </row>
    <row r="161" spans="1:7" ht="12" customHeight="1" x14ac:dyDescent="0.2">
      <c r="A161" s="448" t="s">
        <v>1011</v>
      </c>
      <c r="B161" s="447">
        <v>39418</v>
      </c>
      <c r="C161" s="447">
        <v>21681</v>
      </c>
      <c r="D161" s="447">
        <v>17601</v>
      </c>
      <c r="E161" s="447">
        <v>0</v>
      </c>
      <c r="F161" s="447">
        <v>1160</v>
      </c>
      <c r="G161" s="447">
        <v>864</v>
      </c>
    </row>
    <row r="162" spans="1:7" ht="18.95" customHeight="1" x14ac:dyDescent="0.2">
      <c r="A162" s="450" t="s">
        <v>1010</v>
      </c>
      <c r="B162" s="449">
        <v>4259</v>
      </c>
      <c r="C162" s="449">
        <v>2705</v>
      </c>
      <c r="D162" s="449">
        <v>2431</v>
      </c>
      <c r="E162" s="449">
        <v>0</v>
      </c>
      <c r="F162" s="449">
        <v>396</v>
      </c>
      <c r="G162" s="449">
        <v>132</v>
      </c>
    </row>
    <row r="163" spans="1:7" ht="12" customHeight="1" x14ac:dyDescent="0.2">
      <c r="A163" s="448" t="s">
        <v>124</v>
      </c>
      <c r="B163" s="447">
        <v>622</v>
      </c>
      <c r="C163" s="447">
        <v>498</v>
      </c>
      <c r="D163" s="447">
        <v>336</v>
      </c>
      <c r="E163" s="447">
        <v>0</v>
      </c>
      <c r="F163" s="447">
        <v>195</v>
      </c>
      <c r="G163" s="447">
        <v>40</v>
      </c>
    </row>
    <row r="164" spans="1:7" ht="12" customHeight="1" x14ac:dyDescent="0.2">
      <c r="A164" s="448" t="s">
        <v>125</v>
      </c>
      <c r="B164" s="447">
        <v>212</v>
      </c>
      <c r="C164" s="447">
        <v>212</v>
      </c>
      <c r="D164" s="447">
        <v>100</v>
      </c>
      <c r="E164" s="447">
        <v>0</v>
      </c>
      <c r="F164" s="447">
        <v>35</v>
      </c>
      <c r="G164" s="447">
        <v>19</v>
      </c>
    </row>
    <row r="165" spans="1:7" ht="12" customHeight="1" x14ac:dyDescent="0.2">
      <c r="A165" s="448" t="s">
        <v>126</v>
      </c>
      <c r="B165" s="447">
        <v>1190</v>
      </c>
      <c r="C165" s="447">
        <v>860</v>
      </c>
      <c r="D165" s="447">
        <v>860</v>
      </c>
      <c r="E165" s="447">
        <v>0</v>
      </c>
      <c r="F165" s="447">
        <v>26</v>
      </c>
      <c r="G165" s="447">
        <v>13</v>
      </c>
    </row>
    <row r="166" spans="1:7" ht="12" customHeight="1" x14ac:dyDescent="0.2">
      <c r="A166" s="448" t="s">
        <v>127</v>
      </c>
      <c r="B166" s="447">
        <v>2235</v>
      </c>
      <c r="C166" s="447">
        <v>1135</v>
      </c>
      <c r="D166" s="447">
        <v>1135</v>
      </c>
      <c r="E166" s="447">
        <v>0</v>
      </c>
      <c r="F166" s="447">
        <v>140</v>
      </c>
      <c r="G166" s="447">
        <v>60</v>
      </c>
    </row>
    <row r="167" spans="1:7" ht="18.95" customHeight="1" x14ac:dyDescent="0.2">
      <c r="A167" s="450" t="s">
        <v>1009</v>
      </c>
      <c r="B167" s="449">
        <v>10138</v>
      </c>
      <c r="C167" s="449">
        <v>7007</v>
      </c>
      <c r="D167" s="449">
        <v>5704</v>
      </c>
      <c r="E167" s="449">
        <v>416</v>
      </c>
      <c r="F167" s="449">
        <v>269</v>
      </c>
      <c r="G167" s="449">
        <v>203</v>
      </c>
    </row>
    <row r="168" spans="1:7" ht="12" customHeight="1" x14ac:dyDescent="0.2">
      <c r="A168" s="448" t="s">
        <v>128</v>
      </c>
      <c r="B168" s="447">
        <v>1612</v>
      </c>
      <c r="C168" s="447">
        <v>1102</v>
      </c>
      <c r="D168" s="447">
        <v>602</v>
      </c>
      <c r="E168" s="447">
        <v>0</v>
      </c>
      <c r="F168" s="447">
        <v>39</v>
      </c>
      <c r="G168" s="447">
        <v>17</v>
      </c>
    </row>
    <row r="169" spans="1:7" ht="12" customHeight="1" x14ac:dyDescent="0.2">
      <c r="A169" s="448" t="s">
        <v>129</v>
      </c>
      <c r="B169" s="447">
        <v>585</v>
      </c>
      <c r="C169" s="447">
        <v>535</v>
      </c>
      <c r="D169" s="447">
        <v>535</v>
      </c>
      <c r="E169" s="447">
        <v>0</v>
      </c>
      <c r="F169" s="447">
        <v>43</v>
      </c>
      <c r="G169" s="447">
        <v>40</v>
      </c>
    </row>
    <row r="170" spans="1:7" ht="12" customHeight="1" x14ac:dyDescent="0.2">
      <c r="A170" s="448" t="s">
        <v>1008</v>
      </c>
      <c r="B170" s="447">
        <v>685</v>
      </c>
      <c r="C170" s="447">
        <v>600</v>
      </c>
      <c r="D170" s="447">
        <v>416</v>
      </c>
      <c r="E170" s="447">
        <v>416</v>
      </c>
      <c r="F170" s="447">
        <v>54</v>
      </c>
      <c r="G170" s="447">
        <v>35</v>
      </c>
    </row>
    <row r="171" spans="1:7" ht="12" customHeight="1" x14ac:dyDescent="0.2">
      <c r="A171" s="448" t="s">
        <v>131</v>
      </c>
      <c r="B171" s="447">
        <v>7256</v>
      </c>
      <c r="C171" s="447">
        <v>4770</v>
      </c>
      <c r="D171" s="447">
        <v>4151</v>
      </c>
      <c r="E171" s="447">
        <v>0</v>
      </c>
      <c r="F171" s="447">
        <v>133</v>
      </c>
      <c r="G171" s="447">
        <v>111</v>
      </c>
    </row>
    <row r="172" spans="1:7" ht="18.95" customHeight="1" x14ac:dyDescent="0.2">
      <c r="A172" s="450" t="s">
        <v>1007</v>
      </c>
      <c r="B172" s="449">
        <v>13357</v>
      </c>
      <c r="C172" s="449">
        <v>9532</v>
      </c>
      <c r="D172" s="449">
        <v>7353</v>
      </c>
      <c r="E172" s="449">
        <v>1316</v>
      </c>
      <c r="F172" s="449">
        <v>847</v>
      </c>
      <c r="G172" s="449">
        <v>452</v>
      </c>
    </row>
    <row r="173" spans="1:7" ht="12" customHeight="1" x14ac:dyDescent="0.2">
      <c r="A173" s="448" t="s">
        <v>132</v>
      </c>
      <c r="B173" s="447">
        <v>220</v>
      </c>
      <c r="C173" s="447">
        <v>216</v>
      </c>
      <c r="D173" s="447">
        <v>50</v>
      </c>
      <c r="E173" s="447">
        <v>20</v>
      </c>
      <c r="F173" s="447">
        <v>25</v>
      </c>
      <c r="G173" s="447">
        <v>9</v>
      </c>
    </row>
    <row r="174" spans="1:7" ht="12" customHeight="1" x14ac:dyDescent="0.2">
      <c r="A174" s="448" t="s">
        <v>133</v>
      </c>
      <c r="B174" s="447">
        <v>1314</v>
      </c>
      <c r="C174" s="447">
        <v>1078</v>
      </c>
      <c r="D174" s="447">
        <v>960</v>
      </c>
      <c r="E174" s="447">
        <v>960</v>
      </c>
      <c r="F174" s="447">
        <v>70</v>
      </c>
      <c r="G174" s="447">
        <v>100</v>
      </c>
    </row>
    <row r="175" spans="1:7" ht="12" customHeight="1" x14ac:dyDescent="0.2">
      <c r="A175" s="448" t="s">
        <v>134</v>
      </c>
      <c r="B175" s="447">
        <v>895</v>
      </c>
      <c r="C175" s="447">
        <v>334</v>
      </c>
      <c r="D175" s="447">
        <v>334</v>
      </c>
      <c r="E175" s="447">
        <v>0</v>
      </c>
      <c r="F175" s="447">
        <v>85</v>
      </c>
      <c r="G175" s="447">
        <v>71</v>
      </c>
    </row>
    <row r="176" spans="1:7" ht="12" customHeight="1" x14ac:dyDescent="0.2">
      <c r="A176" s="448" t="s">
        <v>135</v>
      </c>
      <c r="B176" s="447">
        <v>10188</v>
      </c>
      <c r="C176" s="447">
        <v>7370</v>
      </c>
      <c r="D176" s="447">
        <v>5662</v>
      </c>
      <c r="E176" s="447">
        <v>136</v>
      </c>
      <c r="F176" s="447">
        <v>615</v>
      </c>
      <c r="G176" s="447">
        <v>247</v>
      </c>
    </row>
    <row r="177" spans="1:12" ht="12" customHeight="1" x14ac:dyDescent="0.2">
      <c r="A177" s="448" t="s">
        <v>136</v>
      </c>
      <c r="B177" s="447">
        <v>536</v>
      </c>
      <c r="C177" s="447">
        <v>437</v>
      </c>
      <c r="D177" s="447">
        <v>254</v>
      </c>
      <c r="E177" s="447">
        <v>200</v>
      </c>
      <c r="F177" s="447">
        <v>44</v>
      </c>
      <c r="G177" s="447">
        <v>21</v>
      </c>
    </row>
    <row r="178" spans="1:12" ht="12" customHeight="1" x14ac:dyDescent="0.2">
      <c r="A178" s="448" t="s">
        <v>137</v>
      </c>
      <c r="B178" s="447">
        <v>204</v>
      </c>
      <c r="C178" s="447">
        <v>97</v>
      </c>
      <c r="D178" s="447">
        <v>93</v>
      </c>
      <c r="E178" s="447">
        <v>0</v>
      </c>
      <c r="F178" s="447">
        <v>8</v>
      </c>
      <c r="G178" s="447">
        <v>4</v>
      </c>
    </row>
    <row r="179" spans="1:12" ht="18.95" customHeight="1" x14ac:dyDescent="0.2">
      <c r="A179" s="450" t="s">
        <v>1006</v>
      </c>
      <c r="B179" s="449">
        <v>15185</v>
      </c>
      <c r="C179" s="449">
        <v>10526</v>
      </c>
      <c r="D179" s="449">
        <v>8895</v>
      </c>
      <c r="E179" s="449">
        <v>813</v>
      </c>
      <c r="F179" s="449">
        <v>740</v>
      </c>
      <c r="G179" s="449">
        <v>322</v>
      </c>
    </row>
    <row r="180" spans="1:12" ht="12" customHeight="1" x14ac:dyDescent="0.2">
      <c r="A180" s="448" t="s">
        <v>138</v>
      </c>
      <c r="B180" s="447">
        <v>176</v>
      </c>
      <c r="C180" s="447">
        <v>173</v>
      </c>
      <c r="D180" s="447">
        <v>173</v>
      </c>
      <c r="E180" s="447">
        <v>0</v>
      </c>
      <c r="F180" s="447">
        <v>26</v>
      </c>
      <c r="G180" s="447">
        <v>18</v>
      </c>
    </row>
    <row r="181" spans="1:12" ht="12" customHeight="1" x14ac:dyDescent="0.2">
      <c r="A181" s="448" t="s">
        <v>139</v>
      </c>
      <c r="B181" s="447">
        <v>2987</v>
      </c>
      <c r="C181" s="447">
        <v>2006</v>
      </c>
      <c r="D181" s="447">
        <v>2006</v>
      </c>
      <c r="E181" s="447">
        <v>0</v>
      </c>
      <c r="F181" s="447">
        <v>167</v>
      </c>
      <c r="G181" s="447">
        <v>61</v>
      </c>
    </row>
    <row r="182" spans="1:12" ht="12" customHeight="1" x14ac:dyDescent="0.2">
      <c r="A182" s="448" t="s">
        <v>140</v>
      </c>
      <c r="B182" s="447">
        <v>1396</v>
      </c>
      <c r="C182" s="447">
        <v>1119</v>
      </c>
      <c r="D182" s="447">
        <v>458</v>
      </c>
      <c r="E182" s="447">
        <v>0</v>
      </c>
      <c r="F182" s="447">
        <v>50</v>
      </c>
      <c r="G182" s="447">
        <v>22</v>
      </c>
    </row>
    <row r="183" spans="1:12" ht="12" customHeight="1" x14ac:dyDescent="0.2">
      <c r="A183" s="448" t="s">
        <v>141</v>
      </c>
      <c r="B183" s="447">
        <v>6146</v>
      </c>
      <c r="C183" s="447">
        <v>4814</v>
      </c>
      <c r="D183" s="447">
        <v>3852</v>
      </c>
      <c r="E183" s="447">
        <v>0</v>
      </c>
      <c r="F183" s="447">
        <v>346</v>
      </c>
      <c r="G183" s="447">
        <v>103</v>
      </c>
    </row>
    <row r="184" spans="1:12" ht="12" customHeight="1" x14ac:dyDescent="0.2">
      <c r="A184" s="448" t="s">
        <v>142</v>
      </c>
      <c r="B184" s="447">
        <v>1412</v>
      </c>
      <c r="C184" s="447">
        <v>1200</v>
      </c>
      <c r="D184" s="447">
        <v>1200</v>
      </c>
      <c r="E184" s="447">
        <v>0</v>
      </c>
      <c r="F184" s="447">
        <v>42</v>
      </c>
      <c r="G184" s="447">
        <v>63</v>
      </c>
    </row>
    <row r="185" spans="1:12" ht="12" customHeight="1" x14ac:dyDescent="0.2">
      <c r="A185" s="448" t="s">
        <v>143</v>
      </c>
      <c r="B185" s="447">
        <v>2985</v>
      </c>
      <c r="C185" s="447">
        <v>1131</v>
      </c>
      <c r="D185" s="447">
        <v>1131</v>
      </c>
      <c r="E185" s="447">
        <v>813</v>
      </c>
      <c r="F185" s="447">
        <v>85</v>
      </c>
      <c r="G185" s="447">
        <v>55</v>
      </c>
    </row>
    <row r="186" spans="1:12" ht="12" customHeight="1" x14ac:dyDescent="0.2">
      <c r="A186" s="448" t="s">
        <v>144</v>
      </c>
      <c r="B186" s="447">
        <v>83</v>
      </c>
      <c r="C186" s="447">
        <v>83</v>
      </c>
      <c r="D186" s="447">
        <v>75</v>
      </c>
      <c r="E186" s="447">
        <v>0</v>
      </c>
      <c r="F186" s="447">
        <v>24</v>
      </c>
      <c r="G186" s="447">
        <v>0</v>
      </c>
    </row>
    <row r="187" spans="1:12" s="441" customFormat="1" ht="9.9499999999999993" customHeight="1" x14ac:dyDescent="0.2">
      <c r="A187" s="446"/>
      <c r="B187" s="445"/>
      <c r="C187" s="445"/>
      <c r="D187" s="445"/>
      <c r="E187" s="445"/>
      <c r="F187" s="445"/>
      <c r="G187" s="445"/>
      <c r="H187" s="445"/>
      <c r="I187" s="445"/>
      <c r="J187" s="445"/>
      <c r="K187" s="444"/>
      <c r="L187" s="444"/>
    </row>
    <row r="188" spans="1:12" s="441" customFormat="1" ht="12.95" customHeight="1" x14ac:dyDescent="0.2">
      <c r="A188" s="443" t="s">
        <v>1005</v>
      </c>
      <c r="B188" s="442"/>
      <c r="C188" s="442"/>
      <c r="D188" s="442"/>
      <c r="E188" s="442"/>
      <c r="F188" s="442"/>
      <c r="G188" s="442"/>
    </row>
    <row r="189" spans="1:12" ht="12.75" x14ac:dyDescent="0.25">
      <c r="A189" s="439"/>
      <c r="B189" s="440"/>
      <c r="C189" s="439"/>
      <c r="D189" s="439"/>
      <c r="E189" s="439"/>
      <c r="F189" s="439"/>
      <c r="G189" s="439"/>
    </row>
    <row r="190" spans="1:12" ht="12.75" x14ac:dyDescent="0.25">
      <c r="A190" s="439"/>
      <c r="B190" s="440"/>
      <c r="C190" s="439"/>
      <c r="D190" s="439"/>
      <c r="E190" s="439"/>
      <c r="F190" s="439"/>
      <c r="G190" s="439"/>
    </row>
    <row r="191" spans="1:12" ht="12.75" x14ac:dyDescent="0.25">
      <c r="A191" s="438"/>
      <c r="B191" s="438"/>
      <c r="C191" s="438"/>
      <c r="D191" s="438"/>
      <c r="E191" s="438"/>
      <c r="F191" s="438"/>
      <c r="G191" s="438"/>
    </row>
  </sheetData>
  <mergeCells count="8">
    <mergeCell ref="A1:G1"/>
    <mergeCell ref="A3:A5"/>
    <mergeCell ref="E3:E5"/>
    <mergeCell ref="F3:F5"/>
    <mergeCell ref="G3:G5"/>
    <mergeCell ref="B3:B5"/>
    <mergeCell ref="C3:C5"/>
    <mergeCell ref="D3:D5"/>
  </mergeCells>
  <pageMargins left="0.79" right="0.59" top="0.98" bottom="1.06" header="0.6" footer="0.4"/>
  <pageSetup paperSize="9" scale="98" orientation="portrait" r:id="rId1"/>
  <headerFooter alignWithMargins="0"/>
  <rowBreaks count="3" manualBreakCount="3">
    <brk id="45" max="16383" man="1"/>
    <brk id="91" max="16383" man="1"/>
    <brk id="141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"/>
  <sheetViews>
    <sheetView zoomScaleNormal="100" zoomScaleSheetLayoutView="100" workbookViewId="0">
      <pane xSplit="1" ySplit="6" topLeftCell="B7" activePane="bottomRight" state="frozen"/>
      <selection activeCell="B2" sqref="B2"/>
      <selection pane="topRight" activeCell="D2" sqref="D2"/>
      <selection pane="bottomLeft" activeCell="B15" sqref="B15"/>
      <selection pane="bottomRight" activeCell="D49" sqref="D49"/>
    </sheetView>
  </sheetViews>
  <sheetFormatPr defaultRowHeight="11.25" x14ac:dyDescent="0.2"/>
  <cols>
    <col min="1" max="1" width="23.7109375" style="17" customWidth="1"/>
    <col min="2" max="7" width="10.85546875" style="17" customWidth="1"/>
    <col min="8" max="12" width="12.85546875" style="17" customWidth="1"/>
    <col min="13" max="13" width="23.7109375" style="17" customWidth="1"/>
    <col min="14" max="16384" width="9.140625" style="17"/>
  </cols>
  <sheetData>
    <row r="1" spans="1:13" s="3" customFormat="1" ht="12.75" x14ac:dyDescent="0.2">
      <c r="G1" s="225" t="s">
        <v>2773</v>
      </c>
      <c r="H1" s="280" t="s">
        <v>2772</v>
      </c>
      <c r="M1" s="280"/>
    </row>
    <row r="2" spans="1:13" s="3" customFormat="1" ht="12.75" x14ac:dyDescent="0.2">
      <c r="G2" s="225" t="s">
        <v>2771</v>
      </c>
      <c r="H2" s="397" t="s">
        <v>2770</v>
      </c>
      <c r="M2" s="280"/>
    </row>
    <row r="3" spans="1:13" ht="9.9499999999999993" customHeight="1" thickBot="1" x14ac:dyDescent="0.25">
      <c r="G3" s="131"/>
      <c r="M3" s="131" t="s">
        <v>2769</v>
      </c>
    </row>
    <row r="4" spans="1:13" s="481" customFormat="1" ht="12.75" customHeight="1" x14ac:dyDescent="0.2">
      <c r="A4" s="866" t="s">
        <v>274</v>
      </c>
      <c r="B4" s="836" t="s">
        <v>2768</v>
      </c>
      <c r="C4" s="840" t="s">
        <v>2767</v>
      </c>
      <c r="D4" s="868"/>
      <c r="E4" s="868"/>
      <c r="F4" s="868"/>
      <c r="G4" s="868"/>
      <c r="H4" s="841" t="s">
        <v>2766</v>
      </c>
      <c r="I4" s="959" t="s">
        <v>2765</v>
      </c>
      <c r="J4" s="959" t="s">
        <v>2764</v>
      </c>
      <c r="K4" s="959" t="s">
        <v>2763</v>
      </c>
      <c r="L4" s="840" t="s">
        <v>2762</v>
      </c>
      <c r="M4" s="924" t="s">
        <v>274</v>
      </c>
    </row>
    <row r="5" spans="1:13" s="481" customFormat="1" x14ac:dyDescent="0.2">
      <c r="A5" s="958"/>
      <c r="B5" s="848"/>
      <c r="C5" s="852" t="s">
        <v>176</v>
      </c>
      <c r="D5" s="846" t="s">
        <v>578</v>
      </c>
      <c r="E5" s="955"/>
      <c r="F5" s="955"/>
      <c r="G5" s="955"/>
      <c r="H5" s="847"/>
      <c r="I5" s="960"/>
      <c r="J5" s="960"/>
      <c r="K5" s="960"/>
      <c r="L5" s="846"/>
      <c r="M5" s="956"/>
    </row>
    <row r="6" spans="1:13" s="481" customFormat="1" ht="22.5" x14ac:dyDescent="0.2">
      <c r="A6" s="873"/>
      <c r="B6" s="837"/>
      <c r="C6" s="837"/>
      <c r="D6" s="21" t="s">
        <v>2761</v>
      </c>
      <c r="E6" s="21" t="s">
        <v>2760</v>
      </c>
      <c r="F6" s="21" t="s">
        <v>2759</v>
      </c>
      <c r="G6" s="23" t="s">
        <v>2758</v>
      </c>
      <c r="H6" s="847"/>
      <c r="I6" s="960"/>
      <c r="J6" s="960"/>
      <c r="K6" s="960"/>
      <c r="L6" s="846"/>
      <c r="M6" s="957"/>
    </row>
    <row r="7" spans="1:13" s="345" customFormat="1" ht="18" customHeight="1" x14ac:dyDescent="0.2">
      <c r="A7" s="480" t="s">
        <v>1</v>
      </c>
      <c r="B7" s="471" t="s">
        <v>2757</v>
      </c>
      <c r="C7" s="471" t="s">
        <v>2756</v>
      </c>
      <c r="D7" s="471" t="s">
        <v>2755</v>
      </c>
      <c r="E7" s="471" t="s">
        <v>2754</v>
      </c>
      <c r="F7" s="471" t="s">
        <v>2753</v>
      </c>
      <c r="G7" s="471" t="s">
        <v>2752</v>
      </c>
      <c r="H7" s="471" t="s">
        <v>2751</v>
      </c>
      <c r="I7" s="471" t="s">
        <v>2750</v>
      </c>
      <c r="J7" s="471" t="s">
        <v>2749</v>
      </c>
      <c r="K7" s="471" t="s">
        <v>2748</v>
      </c>
      <c r="L7" s="470" t="s">
        <v>2747</v>
      </c>
      <c r="M7" s="479" t="s">
        <v>1</v>
      </c>
    </row>
    <row r="8" spans="1:13" s="345" customFormat="1" ht="11.1" customHeight="1" x14ac:dyDescent="0.2">
      <c r="A8" s="472" t="s">
        <v>210</v>
      </c>
      <c r="B8" s="471" t="s">
        <v>2746</v>
      </c>
      <c r="C8" s="471" t="s">
        <v>2745</v>
      </c>
      <c r="D8" s="471" t="s">
        <v>2744</v>
      </c>
      <c r="E8" s="471" t="s">
        <v>2743</v>
      </c>
      <c r="F8" s="471" t="s">
        <v>2742</v>
      </c>
      <c r="G8" s="471" t="s">
        <v>2741</v>
      </c>
      <c r="H8" s="471" t="s">
        <v>2740</v>
      </c>
      <c r="I8" s="471" t="s">
        <v>2739</v>
      </c>
      <c r="J8" s="471" t="s">
        <v>2738</v>
      </c>
      <c r="K8" s="471" t="s">
        <v>2737</v>
      </c>
      <c r="L8" s="470" t="s">
        <v>2701</v>
      </c>
      <c r="M8" s="469" t="s">
        <v>210</v>
      </c>
    </row>
    <row r="9" spans="1:13" s="345" customFormat="1" ht="11.1" customHeight="1" x14ac:dyDescent="0.2">
      <c r="A9" s="472" t="s">
        <v>211</v>
      </c>
      <c r="B9" s="471" t="s">
        <v>2736</v>
      </c>
      <c r="C9" s="471" t="s">
        <v>2735</v>
      </c>
      <c r="D9" s="471" t="s">
        <v>2734</v>
      </c>
      <c r="E9" s="471" t="s">
        <v>2733</v>
      </c>
      <c r="F9" s="471" t="s">
        <v>2732</v>
      </c>
      <c r="G9" s="471" t="s">
        <v>2731</v>
      </c>
      <c r="H9" s="471" t="s">
        <v>2730</v>
      </c>
      <c r="I9" s="471" t="s">
        <v>2729</v>
      </c>
      <c r="J9" s="471" t="s">
        <v>2728</v>
      </c>
      <c r="K9" s="471" t="s">
        <v>2727</v>
      </c>
      <c r="L9" s="470" t="s">
        <v>2726</v>
      </c>
      <c r="M9" s="469" t="s">
        <v>211</v>
      </c>
    </row>
    <row r="10" spans="1:13" s="345" customFormat="1" ht="18" customHeight="1" x14ac:dyDescent="0.2">
      <c r="A10" s="472" t="s">
        <v>212</v>
      </c>
      <c r="B10" s="471" t="s">
        <v>2725</v>
      </c>
      <c r="C10" s="471" t="s">
        <v>2724</v>
      </c>
      <c r="D10" s="471" t="s">
        <v>2723</v>
      </c>
      <c r="E10" s="471" t="s">
        <v>2722</v>
      </c>
      <c r="F10" s="471" t="s">
        <v>2721</v>
      </c>
      <c r="G10" s="471" t="s">
        <v>2720</v>
      </c>
      <c r="H10" s="471" t="s">
        <v>2719</v>
      </c>
      <c r="I10" s="471" t="s">
        <v>2556</v>
      </c>
      <c r="J10" s="471" t="s">
        <v>2718</v>
      </c>
      <c r="K10" s="471" t="s">
        <v>2717</v>
      </c>
      <c r="L10" s="470" t="s">
        <v>2716</v>
      </c>
      <c r="M10" s="469" t="s">
        <v>212</v>
      </c>
    </row>
    <row r="11" spans="1:13" ht="11.1" customHeight="1" x14ac:dyDescent="0.2">
      <c r="A11" s="14" t="s">
        <v>177</v>
      </c>
      <c r="B11" s="468" t="s">
        <v>2715</v>
      </c>
      <c r="C11" s="468" t="s">
        <v>2714</v>
      </c>
      <c r="D11" s="468" t="s">
        <v>2713</v>
      </c>
      <c r="E11" s="468" t="s">
        <v>1085</v>
      </c>
      <c r="F11" s="468" t="s">
        <v>2712</v>
      </c>
      <c r="G11" s="468" t="s">
        <v>2711</v>
      </c>
      <c r="H11" s="468" t="s">
        <v>2310</v>
      </c>
      <c r="I11" s="468" t="s">
        <v>1861</v>
      </c>
      <c r="J11" s="468" t="s">
        <v>2545</v>
      </c>
      <c r="K11" s="468" t="s">
        <v>2710</v>
      </c>
      <c r="L11" s="467" t="s">
        <v>3</v>
      </c>
      <c r="M11" s="249" t="s">
        <v>177</v>
      </c>
    </row>
    <row r="12" spans="1:13" ht="11.1" customHeight="1" x14ac:dyDescent="0.2">
      <c r="A12" s="14" t="s">
        <v>178</v>
      </c>
      <c r="B12" s="468" t="s">
        <v>2709</v>
      </c>
      <c r="C12" s="468" t="s">
        <v>2708</v>
      </c>
      <c r="D12" s="468" t="s">
        <v>2707</v>
      </c>
      <c r="E12" s="468" t="s">
        <v>2236</v>
      </c>
      <c r="F12" s="468" t="s">
        <v>2641</v>
      </c>
      <c r="G12" s="468" t="s">
        <v>2706</v>
      </c>
      <c r="H12" s="468" t="s">
        <v>2705</v>
      </c>
      <c r="I12" s="468" t="s">
        <v>2301</v>
      </c>
      <c r="J12" s="468" t="s">
        <v>1121</v>
      </c>
      <c r="K12" s="468" t="s">
        <v>2704</v>
      </c>
      <c r="L12" s="467" t="s">
        <v>1065</v>
      </c>
      <c r="M12" s="249" t="s">
        <v>178</v>
      </c>
    </row>
    <row r="13" spans="1:13" ht="11.1" customHeight="1" x14ac:dyDescent="0.2">
      <c r="A13" s="14" t="s">
        <v>179</v>
      </c>
      <c r="B13" s="468" t="s">
        <v>3</v>
      </c>
      <c r="C13" s="468" t="s">
        <v>3</v>
      </c>
      <c r="D13" s="468" t="s">
        <v>3</v>
      </c>
      <c r="E13" s="468" t="s">
        <v>3</v>
      </c>
      <c r="F13" s="468" t="s">
        <v>3</v>
      </c>
      <c r="G13" s="468" t="s">
        <v>3</v>
      </c>
      <c r="H13" s="468" t="s">
        <v>3</v>
      </c>
      <c r="I13" s="468" t="s">
        <v>3</v>
      </c>
      <c r="J13" s="468" t="s">
        <v>3</v>
      </c>
      <c r="K13" s="468" t="s">
        <v>3</v>
      </c>
      <c r="L13" s="467" t="s">
        <v>3</v>
      </c>
      <c r="M13" s="249" t="s">
        <v>179</v>
      </c>
    </row>
    <row r="14" spans="1:13" ht="11.1" customHeight="1" x14ac:dyDescent="0.2">
      <c r="A14" s="14" t="s">
        <v>180</v>
      </c>
      <c r="B14" s="468" t="s">
        <v>2703</v>
      </c>
      <c r="C14" s="468" t="s">
        <v>2702</v>
      </c>
      <c r="D14" s="468" t="s">
        <v>2701</v>
      </c>
      <c r="E14" s="468" t="s">
        <v>3</v>
      </c>
      <c r="F14" s="468" t="s">
        <v>2700</v>
      </c>
      <c r="G14" s="468" t="s">
        <v>2699</v>
      </c>
      <c r="H14" s="468" t="s">
        <v>2698</v>
      </c>
      <c r="I14" s="468" t="s">
        <v>2099</v>
      </c>
      <c r="J14" s="468" t="s">
        <v>1439</v>
      </c>
      <c r="K14" s="468" t="s">
        <v>2697</v>
      </c>
      <c r="L14" s="467" t="s">
        <v>2696</v>
      </c>
      <c r="M14" s="249" t="s">
        <v>180</v>
      </c>
    </row>
    <row r="15" spans="1:13" ht="11.1" customHeight="1" x14ac:dyDescent="0.2">
      <c r="A15" s="14" t="s">
        <v>181</v>
      </c>
      <c r="B15" s="468" t="s">
        <v>2695</v>
      </c>
      <c r="C15" s="468" t="s">
        <v>1326</v>
      </c>
      <c r="D15" s="468" t="s">
        <v>2694</v>
      </c>
      <c r="E15" s="468" t="s">
        <v>3</v>
      </c>
      <c r="F15" s="468" t="s">
        <v>1109</v>
      </c>
      <c r="G15" s="468" t="s">
        <v>2693</v>
      </c>
      <c r="H15" s="468" t="s">
        <v>2692</v>
      </c>
      <c r="I15" s="468" t="s">
        <v>2597</v>
      </c>
      <c r="J15" s="468" t="s">
        <v>2691</v>
      </c>
      <c r="K15" s="468" t="s">
        <v>2690</v>
      </c>
      <c r="L15" s="467" t="s">
        <v>3</v>
      </c>
      <c r="M15" s="249" t="s">
        <v>181</v>
      </c>
    </row>
    <row r="16" spans="1:13" ht="11.1" customHeight="1" x14ac:dyDescent="0.2">
      <c r="A16" s="14" t="s">
        <v>182</v>
      </c>
      <c r="B16" s="468" t="s">
        <v>2689</v>
      </c>
      <c r="C16" s="468" t="s">
        <v>2688</v>
      </c>
      <c r="D16" s="468" t="s">
        <v>2687</v>
      </c>
      <c r="E16" s="468" t="s">
        <v>2686</v>
      </c>
      <c r="F16" s="468" t="s">
        <v>1188</v>
      </c>
      <c r="G16" s="468" t="s">
        <v>2685</v>
      </c>
      <c r="H16" s="468" t="s">
        <v>1388</v>
      </c>
      <c r="I16" s="468" t="s">
        <v>2625</v>
      </c>
      <c r="J16" s="468" t="s">
        <v>2684</v>
      </c>
      <c r="K16" s="468" t="s">
        <v>2683</v>
      </c>
      <c r="L16" s="467" t="s">
        <v>2634</v>
      </c>
      <c r="M16" s="249" t="s">
        <v>182</v>
      </c>
    </row>
    <row r="17" spans="1:13" ht="11.1" customHeight="1" x14ac:dyDescent="0.2">
      <c r="A17" s="14" t="s">
        <v>183</v>
      </c>
      <c r="B17" s="468" t="s">
        <v>2682</v>
      </c>
      <c r="C17" s="468" t="s">
        <v>2681</v>
      </c>
      <c r="D17" s="468" t="s">
        <v>2680</v>
      </c>
      <c r="E17" s="468" t="s">
        <v>1393</v>
      </c>
      <c r="F17" s="468" t="s">
        <v>2679</v>
      </c>
      <c r="G17" s="468" t="s">
        <v>2678</v>
      </c>
      <c r="H17" s="468" t="s">
        <v>2677</v>
      </c>
      <c r="I17" s="468" t="s">
        <v>2676</v>
      </c>
      <c r="J17" s="468" t="s">
        <v>2675</v>
      </c>
      <c r="K17" s="468" t="s">
        <v>2674</v>
      </c>
      <c r="L17" s="467" t="s">
        <v>1551</v>
      </c>
      <c r="M17" s="249" t="s">
        <v>183</v>
      </c>
    </row>
    <row r="18" spans="1:13" ht="11.1" customHeight="1" x14ac:dyDescent="0.2">
      <c r="A18" s="14" t="s">
        <v>184</v>
      </c>
      <c r="B18" s="468" t="s">
        <v>2673</v>
      </c>
      <c r="C18" s="468" t="s">
        <v>2672</v>
      </c>
      <c r="D18" s="468" t="s">
        <v>2671</v>
      </c>
      <c r="E18" s="468" t="s">
        <v>2670</v>
      </c>
      <c r="F18" s="468" t="s">
        <v>1912</v>
      </c>
      <c r="G18" s="468" t="s">
        <v>2669</v>
      </c>
      <c r="H18" s="468" t="s">
        <v>2668</v>
      </c>
      <c r="I18" s="468" t="s">
        <v>2667</v>
      </c>
      <c r="J18" s="468" t="s">
        <v>2666</v>
      </c>
      <c r="K18" s="468" t="s">
        <v>2483</v>
      </c>
      <c r="L18" s="467" t="s">
        <v>1245</v>
      </c>
      <c r="M18" s="249" t="s">
        <v>184</v>
      </c>
    </row>
    <row r="19" spans="1:13" ht="11.1" customHeight="1" x14ac:dyDescent="0.2">
      <c r="A19" s="14" t="s">
        <v>185</v>
      </c>
      <c r="B19" s="468" t="s">
        <v>2665</v>
      </c>
      <c r="C19" s="468" t="s">
        <v>1762</v>
      </c>
      <c r="D19" s="468" t="s">
        <v>2579</v>
      </c>
      <c r="E19" s="468" t="s">
        <v>1585</v>
      </c>
      <c r="F19" s="468" t="s">
        <v>2664</v>
      </c>
      <c r="G19" s="468" t="s">
        <v>1135</v>
      </c>
      <c r="H19" s="468" t="s">
        <v>2663</v>
      </c>
      <c r="I19" s="468" t="s">
        <v>1055</v>
      </c>
      <c r="J19" s="468" t="s">
        <v>1861</v>
      </c>
      <c r="K19" s="468" t="s">
        <v>2662</v>
      </c>
      <c r="L19" s="467" t="s">
        <v>2236</v>
      </c>
      <c r="M19" s="249" t="s">
        <v>185</v>
      </c>
    </row>
    <row r="20" spans="1:13" ht="11.1" customHeight="1" x14ac:dyDescent="0.2">
      <c r="A20" s="14" t="s">
        <v>186</v>
      </c>
      <c r="B20" s="468" t="s">
        <v>2661</v>
      </c>
      <c r="C20" s="468" t="s">
        <v>2660</v>
      </c>
      <c r="D20" s="468" t="s">
        <v>2659</v>
      </c>
      <c r="E20" s="468" t="s">
        <v>2658</v>
      </c>
      <c r="F20" s="468" t="s">
        <v>2657</v>
      </c>
      <c r="G20" s="468" t="s">
        <v>2656</v>
      </c>
      <c r="H20" s="468" t="s">
        <v>2655</v>
      </c>
      <c r="I20" s="468" t="s">
        <v>1139</v>
      </c>
      <c r="J20" s="468" t="s">
        <v>2654</v>
      </c>
      <c r="K20" s="468" t="s">
        <v>2653</v>
      </c>
      <c r="L20" s="467" t="s">
        <v>2026</v>
      </c>
      <c r="M20" s="249" t="s">
        <v>186</v>
      </c>
    </row>
    <row r="21" spans="1:13" ht="11.1" customHeight="1" x14ac:dyDescent="0.2">
      <c r="A21" s="14" t="s">
        <v>187</v>
      </c>
      <c r="B21" s="468" t="s">
        <v>2652</v>
      </c>
      <c r="C21" s="468" t="s">
        <v>2651</v>
      </c>
      <c r="D21" s="468" t="s">
        <v>2650</v>
      </c>
      <c r="E21" s="468" t="s">
        <v>2649</v>
      </c>
      <c r="F21" s="468" t="s">
        <v>2648</v>
      </c>
      <c r="G21" s="468" t="s">
        <v>2647</v>
      </c>
      <c r="H21" s="468" t="s">
        <v>2166</v>
      </c>
      <c r="I21" s="468" t="s">
        <v>2646</v>
      </c>
      <c r="J21" s="468" t="s">
        <v>2645</v>
      </c>
      <c r="K21" s="468" t="s">
        <v>2644</v>
      </c>
      <c r="L21" s="467" t="s">
        <v>2643</v>
      </c>
      <c r="M21" s="249" t="s">
        <v>187</v>
      </c>
    </row>
    <row r="22" spans="1:13" ht="11.1" customHeight="1" x14ac:dyDescent="0.2">
      <c r="A22" s="14" t="s">
        <v>188</v>
      </c>
      <c r="B22" s="468" t="s">
        <v>2642</v>
      </c>
      <c r="C22" s="468" t="s">
        <v>2641</v>
      </c>
      <c r="D22" s="468" t="s">
        <v>1188</v>
      </c>
      <c r="E22" s="468" t="s">
        <v>3</v>
      </c>
      <c r="F22" s="468" t="s">
        <v>2238</v>
      </c>
      <c r="G22" s="468" t="s">
        <v>2615</v>
      </c>
      <c r="H22" s="468" t="s">
        <v>2640</v>
      </c>
      <c r="I22" s="468" t="s">
        <v>1218</v>
      </c>
      <c r="J22" s="468" t="s">
        <v>1666</v>
      </c>
      <c r="K22" s="468" t="s">
        <v>2639</v>
      </c>
      <c r="L22" s="467" t="s">
        <v>1734</v>
      </c>
      <c r="M22" s="249" t="s">
        <v>188</v>
      </c>
    </row>
    <row r="23" spans="1:13" ht="11.1" customHeight="1" x14ac:dyDescent="0.2">
      <c r="A23" s="14" t="s">
        <v>189</v>
      </c>
      <c r="B23" s="468" t="s">
        <v>3</v>
      </c>
      <c r="C23" s="468" t="s">
        <v>3</v>
      </c>
      <c r="D23" s="468" t="s">
        <v>3</v>
      </c>
      <c r="E23" s="468" t="s">
        <v>3</v>
      </c>
      <c r="F23" s="468" t="s">
        <v>3</v>
      </c>
      <c r="G23" s="468" t="s">
        <v>3</v>
      </c>
      <c r="H23" s="468" t="s">
        <v>3</v>
      </c>
      <c r="I23" s="468" t="s">
        <v>3</v>
      </c>
      <c r="J23" s="468" t="s">
        <v>3</v>
      </c>
      <c r="K23" s="468" t="s">
        <v>3</v>
      </c>
      <c r="L23" s="467" t="s">
        <v>3</v>
      </c>
      <c r="M23" s="249" t="s">
        <v>189</v>
      </c>
    </row>
    <row r="24" spans="1:13" ht="11.1" customHeight="1" x14ac:dyDescent="0.2">
      <c r="A24" s="14" t="s">
        <v>190</v>
      </c>
      <c r="B24" s="468" t="s">
        <v>2638</v>
      </c>
      <c r="C24" s="468" t="s">
        <v>2637</v>
      </c>
      <c r="D24" s="468" t="s">
        <v>2119</v>
      </c>
      <c r="E24" s="468" t="s">
        <v>3</v>
      </c>
      <c r="F24" s="468" t="s">
        <v>1174</v>
      </c>
      <c r="G24" s="468" t="s">
        <v>2636</v>
      </c>
      <c r="H24" s="468" t="s">
        <v>2635</v>
      </c>
      <c r="I24" s="468" t="s">
        <v>2634</v>
      </c>
      <c r="J24" s="468" t="s">
        <v>2633</v>
      </c>
      <c r="K24" s="468" t="s">
        <v>2632</v>
      </c>
      <c r="L24" s="467" t="s">
        <v>1055</v>
      </c>
      <c r="M24" s="249" t="s">
        <v>190</v>
      </c>
    </row>
    <row r="25" spans="1:13" ht="11.1" customHeight="1" x14ac:dyDescent="0.2">
      <c r="A25" s="14" t="s">
        <v>191</v>
      </c>
      <c r="B25" s="468" t="s">
        <v>3</v>
      </c>
      <c r="C25" s="468" t="s">
        <v>3</v>
      </c>
      <c r="D25" s="468" t="s">
        <v>3</v>
      </c>
      <c r="E25" s="468" t="s">
        <v>3</v>
      </c>
      <c r="F25" s="468" t="s">
        <v>3</v>
      </c>
      <c r="G25" s="468" t="s">
        <v>3</v>
      </c>
      <c r="H25" s="468" t="s">
        <v>3</v>
      </c>
      <c r="I25" s="468" t="s">
        <v>3</v>
      </c>
      <c r="J25" s="468" t="s">
        <v>3</v>
      </c>
      <c r="K25" s="468" t="s">
        <v>3</v>
      </c>
      <c r="L25" s="467" t="s">
        <v>3</v>
      </c>
      <c r="M25" s="249" t="s">
        <v>191</v>
      </c>
    </row>
    <row r="26" spans="1:13" ht="11.1" customHeight="1" x14ac:dyDescent="0.2">
      <c r="A26" s="14" t="s">
        <v>200</v>
      </c>
      <c r="B26" s="468" t="s">
        <v>2631</v>
      </c>
      <c r="C26" s="468" t="s">
        <v>2630</v>
      </c>
      <c r="D26" s="468" t="s">
        <v>2629</v>
      </c>
      <c r="E26" s="468" t="s">
        <v>2628</v>
      </c>
      <c r="F26" s="468" t="s">
        <v>2627</v>
      </c>
      <c r="G26" s="468" t="s">
        <v>2626</v>
      </c>
      <c r="H26" s="468" t="s">
        <v>2349</v>
      </c>
      <c r="I26" s="468" t="s">
        <v>2625</v>
      </c>
      <c r="J26" s="468" t="s">
        <v>2624</v>
      </c>
      <c r="K26" s="468" t="s">
        <v>2623</v>
      </c>
      <c r="L26" s="467" t="s">
        <v>2622</v>
      </c>
      <c r="M26" s="249" t="s">
        <v>200</v>
      </c>
    </row>
    <row r="27" spans="1:13" ht="11.1" customHeight="1" x14ac:dyDescent="0.2">
      <c r="A27" s="14" t="s">
        <v>192</v>
      </c>
      <c r="B27" s="468" t="s">
        <v>2621</v>
      </c>
      <c r="C27" s="468" t="s">
        <v>2620</v>
      </c>
      <c r="D27" s="468" t="s">
        <v>2619</v>
      </c>
      <c r="E27" s="468" t="s">
        <v>2618</v>
      </c>
      <c r="F27" s="468" t="s">
        <v>1798</v>
      </c>
      <c r="G27" s="468" t="s">
        <v>2391</v>
      </c>
      <c r="H27" s="468" t="s">
        <v>2617</v>
      </c>
      <c r="I27" s="468" t="s">
        <v>1878</v>
      </c>
      <c r="J27" s="468" t="s">
        <v>2553</v>
      </c>
      <c r="K27" s="468" t="s">
        <v>2616</v>
      </c>
      <c r="L27" s="467" t="s">
        <v>2615</v>
      </c>
      <c r="M27" s="249" t="s">
        <v>192</v>
      </c>
    </row>
    <row r="28" spans="1:13" s="345" customFormat="1" ht="18" customHeight="1" x14ac:dyDescent="0.2">
      <c r="A28" s="472" t="s">
        <v>213</v>
      </c>
      <c r="B28" s="471" t="s">
        <v>2614</v>
      </c>
      <c r="C28" s="471" t="s">
        <v>2613</v>
      </c>
      <c r="D28" s="471" t="s">
        <v>2612</v>
      </c>
      <c r="E28" s="471" t="s">
        <v>2611</v>
      </c>
      <c r="F28" s="471" t="s">
        <v>2610</v>
      </c>
      <c r="G28" s="471" t="s">
        <v>2609</v>
      </c>
      <c r="H28" s="471" t="s">
        <v>2608</v>
      </c>
      <c r="I28" s="471" t="s">
        <v>1974</v>
      </c>
      <c r="J28" s="471" t="s">
        <v>2607</v>
      </c>
      <c r="K28" s="471" t="s">
        <v>2606</v>
      </c>
      <c r="L28" s="470" t="s">
        <v>2605</v>
      </c>
      <c r="M28" s="469" t="s">
        <v>213</v>
      </c>
    </row>
    <row r="29" spans="1:13" ht="11.1" customHeight="1" x14ac:dyDescent="0.2">
      <c r="A29" s="14" t="s">
        <v>4</v>
      </c>
      <c r="B29" s="468" t="s">
        <v>2604</v>
      </c>
      <c r="C29" s="468" t="s">
        <v>2603</v>
      </c>
      <c r="D29" s="468" t="s">
        <v>2602</v>
      </c>
      <c r="E29" s="468" t="s">
        <v>2601</v>
      </c>
      <c r="F29" s="468" t="s">
        <v>2600</v>
      </c>
      <c r="G29" s="468" t="s">
        <v>2599</v>
      </c>
      <c r="H29" s="468" t="s">
        <v>2598</v>
      </c>
      <c r="I29" s="468" t="s">
        <v>2597</v>
      </c>
      <c r="J29" s="468" t="s">
        <v>1836</v>
      </c>
      <c r="K29" s="468" t="s">
        <v>2596</v>
      </c>
      <c r="L29" s="467" t="s">
        <v>2595</v>
      </c>
      <c r="M29" s="249" t="s">
        <v>4</v>
      </c>
    </row>
    <row r="30" spans="1:13" ht="11.1" customHeight="1" x14ac:dyDescent="0.2">
      <c r="A30" s="14" t="s">
        <v>5</v>
      </c>
      <c r="B30" s="468" t="s">
        <v>2594</v>
      </c>
      <c r="C30" s="468" t="s">
        <v>2593</v>
      </c>
      <c r="D30" s="468" t="s">
        <v>2592</v>
      </c>
      <c r="E30" s="468" t="s">
        <v>2591</v>
      </c>
      <c r="F30" s="468" t="s">
        <v>2391</v>
      </c>
      <c r="G30" s="468" t="s">
        <v>2590</v>
      </c>
      <c r="H30" s="468" t="s">
        <v>2589</v>
      </c>
      <c r="I30" s="468" t="s">
        <v>1666</v>
      </c>
      <c r="J30" s="468" t="s">
        <v>1085</v>
      </c>
      <c r="K30" s="468" t="s">
        <v>1763</v>
      </c>
      <c r="L30" s="467" t="s">
        <v>1232</v>
      </c>
      <c r="M30" s="249" t="s">
        <v>5</v>
      </c>
    </row>
    <row r="31" spans="1:13" ht="11.1" customHeight="1" x14ac:dyDescent="0.2">
      <c r="A31" s="14" t="s">
        <v>6</v>
      </c>
      <c r="B31" s="468" t="s">
        <v>2588</v>
      </c>
      <c r="C31" s="468" t="s">
        <v>2587</v>
      </c>
      <c r="D31" s="468" t="s">
        <v>2586</v>
      </c>
      <c r="E31" s="468" t="s">
        <v>2585</v>
      </c>
      <c r="F31" s="468" t="s">
        <v>2584</v>
      </c>
      <c r="G31" s="468" t="s">
        <v>2583</v>
      </c>
      <c r="H31" s="468" t="s">
        <v>2582</v>
      </c>
      <c r="I31" s="468" t="s">
        <v>1408</v>
      </c>
      <c r="J31" s="468" t="s">
        <v>2581</v>
      </c>
      <c r="K31" s="468" t="s">
        <v>2580</v>
      </c>
      <c r="L31" s="467" t="s">
        <v>2579</v>
      </c>
      <c r="M31" s="249" t="s">
        <v>6</v>
      </c>
    </row>
    <row r="32" spans="1:13" s="345" customFormat="1" ht="18" customHeight="1" x14ac:dyDescent="0.2">
      <c r="A32" s="472" t="s">
        <v>214</v>
      </c>
      <c r="B32" s="471" t="s">
        <v>2578</v>
      </c>
      <c r="C32" s="471" t="s">
        <v>2577</v>
      </c>
      <c r="D32" s="471" t="s">
        <v>2576</v>
      </c>
      <c r="E32" s="471" t="s">
        <v>2575</v>
      </c>
      <c r="F32" s="471" t="s">
        <v>2574</v>
      </c>
      <c r="G32" s="471" t="s">
        <v>2573</v>
      </c>
      <c r="H32" s="471" t="s">
        <v>2572</v>
      </c>
      <c r="I32" s="471" t="s">
        <v>2253</v>
      </c>
      <c r="J32" s="471" t="s">
        <v>2571</v>
      </c>
      <c r="K32" s="471" t="s">
        <v>2570</v>
      </c>
      <c r="L32" s="470" t="s">
        <v>2569</v>
      </c>
      <c r="M32" s="469" t="s">
        <v>214</v>
      </c>
    </row>
    <row r="33" spans="1:13" ht="11.1" customHeight="1" x14ac:dyDescent="0.2">
      <c r="A33" s="14" t="s">
        <v>7</v>
      </c>
      <c r="B33" s="468" t="s">
        <v>2568</v>
      </c>
      <c r="C33" s="468" t="s">
        <v>2567</v>
      </c>
      <c r="D33" s="468" t="s">
        <v>2566</v>
      </c>
      <c r="E33" s="468" t="s">
        <v>1399</v>
      </c>
      <c r="F33" s="468" t="s">
        <v>2565</v>
      </c>
      <c r="G33" s="468" t="s">
        <v>2564</v>
      </c>
      <c r="H33" s="468" t="s">
        <v>2563</v>
      </c>
      <c r="I33" s="468" t="s">
        <v>1139</v>
      </c>
      <c r="J33" s="468" t="s">
        <v>1412</v>
      </c>
      <c r="K33" s="468" t="s">
        <v>2562</v>
      </c>
      <c r="L33" s="467" t="s">
        <v>2561</v>
      </c>
      <c r="M33" s="249" t="s">
        <v>7</v>
      </c>
    </row>
    <row r="34" spans="1:13" ht="11.1" customHeight="1" x14ac:dyDescent="0.2">
      <c r="A34" s="14" t="s">
        <v>8</v>
      </c>
      <c r="B34" s="468" t="s">
        <v>2560</v>
      </c>
      <c r="C34" s="468" t="s">
        <v>2559</v>
      </c>
      <c r="D34" s="468" t="s">
        <v>2558</v>
      </c>
      <c r="E34" s="468" t="s">
        <v>2557</v>
      </c>
      <c r="F34" s="468" t="s">
        <v>2556</v>
      </c>
      <c r="G34" s="468" t="s">
        <v>2555</v>
      </c>
      <c r="H34" s="468" t="s">
        <v>2554</v>
      </c>
      <c r="I34" s="468" t="s">
        <v>2553</v>
      </c>
      <c r="J34" s="468" t="s">
        <v>2552</v>
      </c>
      <c r="K34" s="468" t="s">
        <v>2551</v>
      </c>
      <c r="L34" s="467" t="s">
        <v>2550</v>
      </c>
      <c r="M34" s="249" t="s">
        <v>8</v>
      </c>
    </row>
    <row r="35" spans="1:13" ht="11.1" customHeight="1" x14ac:dyDescent="0.2">
      <c r="A35" s="14" t="s">
        <v>9</v>
      </c>
      <c r="B35" s="468" t="s">
        <v>2549</v>
      </c>
      <c r="C35" s="468" t="s">
        <v>2548</v>
      </c>
      <c r="D35" s="468" t="s">
        <v>2547</v>
      </c>
      <c r="E35" s="468" t="s">
        <v>2546</v>
      </c>
      <c r="F35" s="468" t="s">
        <v>2228</v>
      </c>
      <c r="G35" s="468" t="s">
        <v>2545</v>
      </c>
      <c r="H35" s="468" t="s">
        <v>2544</v>
      </c>
      <c r="I35" s="468" t="s">
        <v>2543</v>
      </c>
      <c r="J35" s="468" t="s">
        <v>1218</v>
      </c>
      <c r="K35" s="468" t="s">
        <v>2542</v>
      </c>
      <c r="L35" s="467" t="s">
        <v>1387</v>
      </c>
      <c r="M35" s="249" t="s">
        <v>9</v>
      </c>
    </row>
    <row r="36" spans="1:13" ht="11.1" customHeight="1" x14ac:dyDescent="0.2">
      <c r="A36" s="14" t="s">
        <v>10</v>
      </c>
      <c r="B36" s="468" t="s">
        <v>2541</v>
      </c>
      <c r="C36" s="468" t="s">
        <v>2540</v>
      </c>
      <c r="D36" s="468" t="s">
        <v>2539</v>
      </c>
      <c r="E36" s="468" t="s">
        <v>1255</v>
      </c>
      <c r="F36" s="468" t="s">
        <v>2538</v>
      </c>
      <c r="G36" s="468" t="s">
        <v>2537</v>
      </c>
      <c r="H36" s="468" t="s">
        <v>2127</v>
      </c>
      <c r="I36" s="468" t="s">
        <v>2530</v>
      </c>
      <c r="J36" s="468" t="s">
        <v>2536</v>
      </c>
      <c r="K36" s="468" t="s">
        <v>2535</v>
      </c>
      <c r="L36" s="467" t="s">
        <v>2534</v>
      </c>
      <c r="M36" s="249" t="s">
        <v>10</v>
      </c>
    </row>
    <row r="37" spans="1:13" ht="11.1" customHeight="1" x14ac:dyDescent="0.2">
      <c r="A37" s="14" t="s">
        <v>11</v>
      </c>
      <c r="B37" s="468" t="s">
        <v>2533</v>
      </c>
      <c r="C37" s="468" t="s">
        <v>2532</v>
      </c>
      <c r="D37" s="468" t="s">
        <v>2531</v>
      </c>
      <c r="E37" s="468" t="s">
        <v>2401</v>
      </c>
      <c r="F37" s="468" t="s">
        <v>1307</v>
      </c>
      <c r="G37" s="468" t="s">
        <v>2283</v>
      </c>
      <c r="H37" s="468" t="s">
        <v>2530</v>
      </c>
      <c r="I37" s="468" t="s">
        <v>1386</v>
      </c>
      <c r="J37" s="468" t="s">
        <v>2529</v>
      </c>
      <c r="K37" s="468" t="s">
        <v>2528</v>
      </c>
      <c r="L37" s="467" t="s">
        <v>2527</v>
      </c>
      <c r="M37" s="249" t="s">
        <v>11</v>
      </c>
    </row>
    <row r="38" spans="1:13" s="345" customFormat="1" ht="18" customHeight="1" x14ac:dyDescent="0.2">
      <c r="A38" s="472" t="s">
        <v>215</v>
      </c>
      <c r="B38" s="471" t="s">
        <v>2526</v>
      </c>
      <c r="C38" s="471" t="s">
        <v>2525</v>
      </c>
      <c r="D38" s="471" t="s">
        <v>2524</v>
      </c>
      <c r="E38" s="471" t="s">
        <v>2523</v>
      </c>
      <c r="F38" s="471" t="s">
        <v>2522</v>
      </c>
      <c r="G38" s="471" t="s">
        <v>2521</v>
      </c>
      <c r="H38" s="471" t="s">
        <v>2520</v>
      </c>
      <c r="I38" s="471" t="s">
        <v>2519</v>
      </c>
      <c r="J38" s="471" t="s">
        <v>2518</v>
      </c>
      <c r="K38" s="471" t="s">
        <v>2517</v>
      </c>
      <c r="L38" s="470" t="s">
        <v>2516</v>
      </c>
      <c r="M38" s="469" t="s">
        <v>215</v>
      </c>
    </row>
    <row r="39" spans="1:13" ht="11.1" customHeight="1" x14ac:dyDescent="0.2">
      <c r="A39" s="14" t="s">
        <v>12</v>
      </c>
      <c r="B39" s="468" t="s">
        <v>2515</v>
      </c>
      <c r="C39" s="468" t="s">
        <v>2514</v>
      </c>
      <c r="D39" s="468" t="s">
        <v>2513</v>
      </c>
      <c r="E39" s="468" t="s">
        <v>2512</v>
      </c>
      <c r="F39" s="468" t="s">
        <v>2511</v>
      </c>
      <c r="G39" s="468" t="s">
        <v>1120</v>
      </c>
      <c r="H39" s="468" t="s">
        <v>1404</v>
      </c>
      <c r="I39" s="468" t="s">
        <v>1271</v>
      </c>
      <c r="J39" s="468" t="s">
        <v>2510</v>
      </c>
      <c r="K39" s="468" t="s">
        <v>2509</v>
      </c>
      <c r="L39" s="467" t="s">
        <v>1734</v>
      </c>
      <c r="M39" s="249" t="s">
        <v>12</v>
      </c>
    </row>
    <row r="40" spans="1:13" ht="11.1" customHeight="1" x14ac:dyDescent="0.2">
      <c r="A40" s="14" t="s">
        <v>13</v>
      </c>
      <c r="B40" s="468" t="s">
        <v>2508</v>
      </c>
      <c r="C40" s="468" t="s">
        <v>2507</v>
      </c>
      <c r="D40" s="468" t="s">
        <v>2506</v>
      </c>
      <c r="E40" s="468" t="s">
        <v>2505</v>
      </c>
      <c r="F40" s="468" t="s">
        <v>2504</v>
      </c>
      <c r="G40" s="468" t="s">
        <v>2503</v>
      </c>
      <c r="H40" s="468" t="s">
        <v>2502</v>
      </c>
      <c r="I40" s="468" t="s">
        <v>2294</v>
      </c>
      <c r="J40" s="468" t="s">
        <v>2501</v>
      </c>
      <c r="K40" s="468" t="s">
        <v>2500</v>
      </c>
      <c r="L40" s="467" t="s">
        <v>2499</v>
      </c>
      <c r="M40" s="249" t="s">
        <v>13</v>
      </c>
    </row>
    <row r="41" spans="1:13" ht="11.1" customHeight="1" x14ac:dyDescent="0.2">
      <c r="A41" s="14" t="s">
        <v>14</v>
      </c>
      <c r="B41" s="468" t="s">
        <v>2498</v>
      </c>
      <c r="C41" s="468" t="s">
        <v>2497</v>
      </c>
      <c r="D41" s="468" t="s">
        <v>2496</v>
      </c>
      <c r="E41" s="468" t="s">
        <v>2495</v>
      </c>
      <c r="F41" s="468" t="s">
        <v>1975</v>
      </c>
      <c r="G41" s="468" t="s">
        <v>2494</v>
      </c>
      <c r="H41" s="468" t="s">
        <v>2208</v>
      </c>
      <c r="I41" s="468" t="s">
        <v>2493</v>
      </c>
      <c r="J41" s="468" t="s">
        <v>1441</v>
      </c>
      <c r="K41" s="468" t="s">
        <v>2492</v>
      </c>
      <c r="L41" s="467" t="s">
        <v>2491</v>
      </c>
      <c r="M41" s="249" t="s">
        <v>14</v>
      </c>
    </row>
    <row r="42" spans="1:13" ht="11.1" customHeight="1" x14ac:dyDescent="0.2">
      <c r="A42" s="14" t="s">
        <v>15</v>
      </c>
      <c r="B42" s="468" t="s">
        <v>2490</v>
      </c>
      <c r="C42" s="468" t="s">
        <v>2489</v>
      </c>
      <c r="D42" s="468" t="s">
        <v>2488</v>
      </c>
      <c r="E42" s="468" t="s">
        <v>2487</v>
      </c>
      <c r="F42" s="468" t="s">
        <v>2486</v>
      </c>
      <c r="G42" s="468" t="s">
        <v>2485</v>
      </c>
      <c r="H42" s="468" t="s">
        <v>2484</v>
      </c>
      <c r="I42" s="468" t="s">
        <v>1327</v>
      </c>
      <c r="J42" s="468" t="s">
        <v>2483</v>
      </c>
      <c r="K42" s="468" t="s">
        <v>2482</v>
      </c>
      <c r="L42" s="467" t="s">
        <v>1908</v>
      </c>
      <c r="M42" s="249" t="s">
        <v>15</v>
      </c>
    </row>
    <row r="43" spans="1:13" ht="11.1" customHeight="1" x14ac:dyDescent="0.2">
      <c r="A43" s="14" t="s">
        <v>16</v>
      </c>
      <c r="B43" s="468" t="s">
        <v>2481</v>
      </c>
      <c r="C43" s="468" t="s">
        <v>2480</v>
      </c>
      <c r="D43" s="468" t="s">
        <v>2479</v>
      </c>
      <c r="E43" s="468" t="s">
        <v>2478</v>
      </c>
      <c r="F43" s="468" t="s">
        <v>2477</v>
      </c>
      <c r="G43" s="468" t="s">
        <v>2476</v>
      </c>
      <c r="H43" s="468" t="s">
        <v>2475</v>
      </c>
      <c r="I43" s="468" t="s">
        <v>2474</v>
      </c>
      <c r="J43" s="468" t="s">
        <v>2473</v>
      </c>
      <c r="K43" s="468" t="s">
        <v>1811</v>
      </c>
      <c r="L43" s="467" t="s">
        <v>2472</v>
      </c>
      <c r="M43" s="249" t="s">
        <v>16</v>
      </c>
    </row>
    <row r="44" spans="1:13" ht="11.1" customHeight="1" x14ac:dyDescent="0.2">
      <c r="A44" s="14" t="s">
        <v>17</v>
      </c>
      <c r="B44" s="468" t="s">
        <v>2471</v>
      </c>
      <c r="C44" s="468" t="s">
        <v>2470</v>
      </c>
      <c r="D44" s="468" t="s">
        <v>2469</v>
      </c>
      <c r="E44" s="468" t="s">
        <v>2468</v>
      </c>
      <c r="F44" s="468" t="s">
        <v>2467</v>
      </c>
      <c r="G44" s="468" t="s">
        <v>2046</v>
      </c>
      <c r="H44" s="468" t="s">
        <v>2466</v>
      </c>
      <c r="I44" s="468" t="s">
        <v>2465</v>
      </c>
      <c r="J44" s="468" t="s">
        <v>2464</v>
      </c>
      <c r="K44" s="468" t="s">
        <v>2463</v>
      </c>
      <c r="L44" s="467" t="s">
        <v>2462</v>
      </c>
      <c r="M44" s="249" t="s">
        <v>17</v>
      </c>
    </row>
    <row r="45" spans="1:13" s="345" customFormat="1" ht="18" customHeight="1" x14ac:dyDescent="0.2">
      <c r="A45" s="472" t="s">
        <v>216</v>
      </c>
      <c r="B45" s="471" t="s">
        <v>2461</v>
      </c>
      <c r="C45" s="471" t="s">
        <v>2460</v>
      </c>
      <c r="D45" s="471" t="s">
        <v>2459</v>
      </c>
      <c r="E45" s="471" t="s">
        <v>2458</v>
      </c>
      <c r="F45" s="471" t="s">
        <v>2457</v>
      </c>
      <c r="G45" s="471" t="s">
        <v>2456</v>
      </c>
      <c r="H45" s="471" t="s">
        <v>1638</v>
      </c>
      <c r="I45" s="471" t="s">
        <v>2455</v>
      </c>
      <c r="J45" s="471" t="s">
        <v>2454</v>
      </c>
      <c r="K45" s="471" t="s">
        <v>2453</v>
      </c>
      <c r="L45" s="470" t="s">
        <v>2452</v>
      </c>
      <c r="M45" s="469" t="s">
        <v>216</v>
      </c>
    </row>
    <row r="46" spans="1:13" ht="11.1" customHeight="1" x14ac:dyDescent="0.2">
      <c r="A46" s="14" t="s">
        <v>18</v>
      </c>
      <c r="B46" s="468" t="s">
        <v>2451</v>
      </c>
      <c r="C46" s="468" t="s">
        <v>2450</v>
      </c>
      <c r="D46" s="468" t="s">
        <v>2449</v>
      </c>
      <c r="E46" s="468" t="s">
        <v>2448</v>
      </c>
      <c r="F46" s="468" t="s">
        <v>2447</v>
      </c>
      <c r="G46" s="468" t="s">
        <v>2446</v>
      </c>
      <c r="H46" s="468" t="s">
        <v>2445</v>
      </c>
      <c r="I46" s="468" t="s">
        <v>2444</v>
      </c>
      <c r="J46" s="468" t="s">
        <v>2443</v>
      </c>
      <c r="K46" s="468" t="s">
        <v>2442</v>
      </c>
      <c r="L46" s="467" t="s">
        <v>2441</v>
      </c>
      <c r="M46" s="249" t="s">
        <v>18</v>
      </c>
    </row>
    <row r="47" spans="1:13" ht="11.1" customHeight="1" x14ac:dyDescent="0.2">
      <c r="A47" s="14" t="s">
        <v>19</v>
      </c>
      <c r="B47" s="468" t="s">
        <v>2440</v>
      </c>
      <c r="C47" s="468" t="s">
        <v>2439</v>
      </c>
      <c r="D47" s="468" t="s">
        <v>2438</v>
      </c>
      <c r="E47" s="468" t="s">
        <v>2437</v>
      </c>
      <c r="F47" s="468" t="s">
        <v>2436</v>
      </c>
      <c r="G47" s="468" t="s">
        <v>2435</v>
      </c>
      <c r="H47" s="468" t="s">
        <v>2434</v>
      </c>
      <c r="I47" s="468" t="s">
        <v>2433</v>
      </c>
      <c r="J47" s="468" t="s">
        <v>2432</v>
      </c>
      <c r="K47" s="468" t="s">
        <v>2431</v>
      </c>
      <c r="L47" s="467" t="s">
        <v>1525</v>
      </c>
      <c r="M47" s="249" t="s">
        <v>19</v>
      </c>
    </row>
    <row r="48" spans="1:13" ht="11.1" customHeight="1" x14ac:dyDescent="0.2">
      <c r="A48" s="14" t="s">
        <v>20</v>
      </c>
      <c r="B48" s="468" t="s">
        <v>2430</v>
      </c>
      <c r="C48" s="468" t="s">
        <v>2429</v>
      </c>
      <c r="D48" s="468" t="s">
        <v>2428</v>
      </c>
      <c r="E48" s="468" t="s">
        <v>2427</v>
      </c>
      <c r="F48" s="468" t="s">
        <v>2426</v>
      </c>
      <c r="G48" s="468" t="s">
        <v>2425</v>
      </c>
      <c r="H48" s="468" t="s">
        <v>2424</v>
      </c>
      <c r="I48" s="468" t="s">
        <v>2423</v>
      </c>
      <c r="J48" s="468" t="s">
        <v>2422</v>
      </c>
      <c r="K48" s="468" t="s">
        <v>2421</v>
      </c>
      <c r="L48" s="467" t="s">
        <v>2420</v>
      </c>
      <c r="M48" s="249" t="s">
        <v>20</v>
      </c>
    </row>
    <row r="49" spans="1:13" ht="11.1" customHeight="1" x14ac:dyDescent="0.2">
      <c r="A49" s="14" t="s">
        <v>21</v>
      </c>
      <c r="B49" s="468" t="s">
        <v>2419</v>
      </c>
      <c r="C49" s="468" t="s">
        <v>2418</v>
      </c>
      <c r="D49" s="468" t="s">
        <v>2417</v>
      </c>
      <c r="E49" s="468" t="s">
        <v>2416</v>
      </c>
      <c r="F49" s="468" t="s">
        <v>2271</v>
      </c>
      <c r="G49" s="468" t="s">
        <v>2415</v>
      </c>
      <c r="H49" s="468" t="s">
        <v>1387</v>
      </c>
      <c r="I49" s="468" t="s">
        <v>2414</v>
      </c>
      <c r="J49" s="468" t="s">
        <v>2366</v>
      </c>
      <c r="K49" s="468" t="s">
        <v>2413</v>
      </c>
      <c r="L49" s="467" t="s">
        <v>2412</v>
      </c>
      <c r="M49" s="249" t="s">
        <v>21</v>
      </c>
    </row>
    <row r="50" spans="1:13" ht="11.1" customHeight="1" x14ac:dyDescent="0.2">
      <c r="A50" s="14" t="s">
        <v>22</v>
      </c>
      <c r="B50" s="468" t="s">
        <v>2411</v>
      </c>
      <c r="C50" s="468" t="s">
        <v>2410</v>
      </c>
      <c r="D50" s="468" t="s">
        <v>2409</v>
      </c>
      <c r="E50" s="468" t="s">
        <v>2408</v>
      </c>
      <c r="F50" s="468" t="s">
        <v>2407</v>
      </c>
      <c r="G50" s="468" t="s">
        <v>2406</v>
      </c>
      <c r="H50" s="468" t="s">
        <v>1404</v>
      </c>
      <c r="I50" s="468" t="s">
        <v>2405</v>
      </c>
      <c r="J50" s="468" t="s">
        <v>2404</v>
      </c>
      <c r="K50" s="468" t="s">
        <v>1538</v>
      </c>
      <c r="L50" s="467" t="s">
        <v>2180</v>
      </c>
      <c r="M50" s="249" t="s">
        <v>22</v>
      </c>
    </row>
    <row r="51" spans="1:13" ht="11.1" customHeight="1" x14ac:dyDescent="0.2">
      <c r="A51" s="14" t="s">
        <v>23</v>
      </c>
      <c r="B51" s="468" t="s">
        <v>2403</v>
      </c>
      <c r="C51" s="468" t="s">
        <v>2402</v>
      </c>
      <c r="D51" s="468" t="s">
        <v>2401</v>
      </c>
      <c r="E51" s="468" t="s">
        <v>1350</v>
      </c>
      <c r="F51" s="468" t="s">
        <v>2400</v>
      </c>
      <c r="G51" s="468" t="s">
        <v>1478</v>
      </c>
      <c r="H51" s="468" t="s">
        <v>1843</v>
      </c>
      <c r="I51" s="468" t="s">
        <v>1124</v>
      </c>
      <c r="J51" s="468" t="s">
        <v>1432</v>
      </c>
      <c r="K51" s="468" t="s">
        <v>2399</v>
      </c>
      <c r="L51" s="467" t="s">
        <v>2398</v>
      </c>
      <c r="M51" s="249" t="s">
        <v>23</v>
      </c>
    </row>
    <row r="52" spans="1:13" ht="11.1" customHeight="1" x14ac:dyDescent="0.2">
      <c r="A52" s="14" t="s">
        <v>24</v>
      </c>
      <c r="B52" s="468" t="s">
        <v>2397</v>
      </c>
      <c r="C52" s="468" t="s">
        <v>2396</v>
      </c>
      <c r="D52" s="468" t="s">
        <v>2395</v>
      </c>
      <c r="E52" s="468" t="s">
        <v>2394</v>
      </c>
      <c r="F52" s="468" t="s">
        <v>2393</v>
      </c>
      <c r="G52" s="468" t="s">
        <v>2392</v>
      </c>
      <c r="H52" s="468" t="s">
        <v>2391</v>
      </c>
      <c r="I52" s="468" t="s">
        <v>2390</v>
      </c>
      <c r="J52" s="468" t="s">
        <v>1937</v>
      </c>
      <c r="K52" s="468" t="s">
        <v>2389</v>
      </c>
      <c r="L52" s="467" t="s">
        <v>2388</v>
      </c>
      <c r="M52" s="249" t="s">
        <v>24</v>
      </c>
    </row>
    <row r="53" spans="1:13" ht="11.1" customHeight="1" x14ac:dyDescent="0.2">
      <c r="A53" s="14" t="s">
        <v>25</v>
      </c>
      <c r="B53" s="468" t="s">
        <v>2387</v>
      </c>
      <c r="C53" s="468" t="s">
        <v>2386</v>
      </c>
      <c r="D53" s="468" t="s">
        <v>2385</v>
      </c>
      <c r="E53" s="468" t="s">
        <v>2384</v>
      </c>
      <c r="F53" s="468" t="s">
        <v>2383</v>
      </c>
      <c r="G53" s="468" t="s">
        <v>2382</v>
      </c>
      <c r="H53" s="468" t="s">
        <v>2381</v>
      </c>
      <c r="I53" s="468" t="s">
        <v>1105</v>
      </c>
      <c r="J53" s="468" t="s">
        <v>1077</v>
      </c>
      <c r="K53" s="468" t="s">
        <v>2380</v>
      </c>
      <c r="L53" s="467" t="s">
        <v>1471</v>
      </c>
      <c r="M53" s="249" t="s">
        <v>25</v>
      </c>
    </row>
    <row r="54" spans="1:13" s="345" customFormat="1" ht="18" customHeight="1" x14ac:dyDescent="0.2">
      <c r="A54" s="472" t="s">
        <v>217</v>
      </c>
      <c r="B54" s="471" t="s">
        <v>2379</v>
      </c>
      <c r="C54" s="471" t="s">
        <v>2378</v>
      </c>
      <c r="D54" s="471" t="s">
        <v>2377</v>
      </c>
      <c r="E54" s="471" t="s">
        <v>2376</v>
      </c>
      <c r="F54" s="471" t="s">
        <v>2375</v>
      </c>
      <c r="G54" s="471" t="s">
        <v>2374</v>
      </c>
      <c r="H54" s="471" t="s">
        <v>1662</v>
      </c>
      <c r="I54" s="471" t="s">
        <v>1323</v>
      </c>
      <c r="J54" s="471" t="s">
        <v>2373</v>
      </c>
      <c r="K54" s="471" t="s">
        <v>2372</v>
      </c>
      <c r="L54" s="470" t="s">
        <v>2371</v>
      </c>
      <c r="M54" s="469" t="s">
        <v>217</v>
      </c>
    </row>
    <row r="55" spans="1:13" ht="11.1" customHeight="1" x14ac:dyDescent="0.2">
      <c r="A55" s="14" t="s">
        <v>26</v>
      </c>
      <c r="B55" s="468" t="s">
        <v>2370</v>
      </c>
      <c r="C55" s="468" t="s">
        <v>2369</v>
      </c>
      <c r="D55" s="468" t="s">
        <v>2368</v>
      </c>
      <c r="E55" s="468" t="s">
        <v>1635</v>
      </c>
      <c r="F55" s="468" t="s">
        <v>2367</v>
      </c>
      <c r="G55" s="468" t="s">
        <v>2042</v>
      </c>
      <c r="H55" s="468" t="s">
        <v>2366</v>
      </c>
      <c r="I55" s="468" t="s">
        <v>2365</v>
      </c>
      <c r="J55" s="468" t="s">
        <v>2084</v>
      </c>
      <c r="K55" s="468" t="s">
        <v>2364</v>
      </c>
      <c r="L55" s="467" t="s">
        <v>2363</v>
      </c>
      <c r="M55" s="249" t="s">
        <v>26</v>
      </c>
    </row>
    <row r="56" spans="1:13" ht="11.1" customHeight="1" x14ac:dyDescent="0.2">
      <c r="A56" s="14" t="s">
        <v>27</v>
      </c>
      <c r="B56" s="468" t="s">
        <v>2362</v>
      </c>
      <c r="C56" s="468" t="s">
        <v>2361</v>
      </c>
      <c r="D56" s="468" t="s">
        <v>2360</v>
      </c>
      <c r="E56" s="468" t="s">
        <v>2359</v>
      </c>
      <c r="F56" s="468" t="s">
        <v>2358</v>
      </c>
      <c r="G56" s="468" t="s">
        <v>1072</v>
      </c>
      <c r="H56" s="468" t="s">
        <v>2357</v>
      </c>
      <c r="I56" s="468" t="s">
        <v>2356</v>
      </c>
      <c r="J56" s="468" t="s">
        <v>1714</v>
      </c>
      <c r="K56" s="468" t="s">
        <v>2355</v>
      </c>
      <c r="L56" s="467" t="s">
        <v>1333</v>
      </c>
      <c r="M56" s="249" t="s">
        <v>27</v>
      </c>
    </row>
    <row r="57" spans="1:13" ht="11.1" customHeight="1" x14ac:dyDescent="0.2">
      <c r="A57" s="14" t="s">
        <v>28</v>
      </c>
      <c r="B57" s="468" t="s">
        <v>2354</v>
      </c>
      <c r="C57" s="468" t="s">
        <v>2353</v>
      </c>
      <c r="D57" s="468" t="s">
        <v>2352</v>
      </c>
      <c r="E57" s="468" t="s">
        <v>2351</v>
      </c>
      <c r="F57" s="468" t="s">
        <v>2350</v>
      </c>
      <c r="G57" s="468" t="s">
        <v>1486</v>
      </c>
      <c r="H57" s="468" t="s">
        <v>2349</v>
      </c>
      <c r="I57" s="468" t="s">
        <v>1724</v>
      </c>
      <c r="J57" s="468" t="s">
        <v>2348</v>
      </c>
      <c r="K57" s="468" t="s">
        <v>2347</v>
      </c>
      <c r="L57" s="467" t="s">
        <v>2346</v>
      </c>
      <c r="M57" s="249" t="s">
        <v>28</v>
      </c>
    </row>
    <row r="58" spans="1:13" ht="11.1" customHeight="1" x14ac:dyDescent="0.2">
      <c r="A58" s="14" t="s">
        <v>29</v>
      </c>
      <c r="B58" s="468" t="s">
        <v>2345</v>
      </c>
      <c r="C58" s="468" t="s">
        <v>2344</v>
      </c>
      <c r="D58" s="468" t="s">
        <v>2343</v>
      </c>
      <c r="E58" s="468" t="s">
        <v>2342</v>
      </c>
      <c r="F58" s="468" t="s">
        <v>2341</v>
      </c>
      <c r="G58" s="468" t="s">
        <v>2340</v>
      </c>
      <c r="H58" s="468" t="s">
        <v>2339</v>
      </c>
      <c r="I58" s="468" t="s">
        <v>1062</v>
      </c>
      <c r="J58" s="468" t="s">
        <v>2338</v>
      </c>
      <c r="K58" s="468" t="s">
        <v>2337</v>
      </c>
      <c r="L58" s="467" t="s">
        <v>2336</v>
      </c>
      <c r="M58" s="249" t="s">
        <v>29</v>
      </c>
    </row>
    <row r="59" spans="1:13" s="345" customFormat="1" ht="18" customHeight="1" x14ac:dyDescent="0.2">
      <c r="A59" s="472" t="s">
        <v>218</v>
      </c>
      <c r="B59" s="471" t="s">
        <v>2335</v>
      </c>
      <c r="C59" s="471" t="s">
        <v>2334</v>
      </c>
      <c r="D59" s="471" t="s">
        <v>2333</v>
      </c>
      <c r="E59" s="471" t="s">
        <v>2332</v>
      </c>
      <c r="F59" s="471" t="s">
        <v>2331</v>
      </c>
      <c r="G59" s="471" t="s">
        <v>2330</v>
      </c>
      <c r="H59" s="471" t="s">
        <v>1706</v>
      </c>
      <c r="I59" s="471" t="s">
        <v>1639</v>
      </c>
      <c r="J59" s="471" t="s">
        <v>2329</v>
      </c>
      <c r="K59" s="471" t="s">
        <v>2328</v>
      </c>
      <c r="L59" s="470" t="s">
        <v>2327</v>
      </c>
      <c r="M59" s="469" t="s">
        <v>218</v>
      </c>
    </row>
    <row r="60" spans="1:13" ht="11.1" customHeight="1" x14ac:dyDescent="0.2">
      <c r="A60" s="14" t="s">
        <v>30</v>
      </c>
      <c r="B60" s="468" t="s">
        <v>2326</v>
      </c>
      <c r="C60" s="468" t="s">
        <v>2325</v>
      </c>
      <c r="D60" s="468" t="s">
        <v>2324</v>
      </c>
      <c r="E60" s="468" t="s">
        <v>2323</v>
      </c>
      <c r="F60" s="468" t="s">
        <v>2322</v>
      </c>
      <c r="G60" s="468" t="s">
        <v>2321</v>
      </c>
      <c r="H60" s="468" t="s">
        <v>1785</v>
      </c>
      <c r="I60" s="468" t="s">
        <v>2115</v>
      </c>
      <c r="J60" s="468" t="s">
        <v>2320</v>
      </c>
      <c r="K60" s="468" t="s">
        <v>1187</v>
      </c>
      <c r="L60" s="467" t="s">
        <v>2319</v>
      </c>
      <c r="M60" s="249" t="s">
        <v>30</v>
      </c>
    </row>
    <row r="61" spans="1:13" ht="11.1" customHeight="1" x14ac:dyDescent="0.2">
      <c r="A61" s="14" t="s">
        <v>31</v>
      </c>
      <c r="B61" s="468" t="s">
        <v>2318</v>
      </c>
      <c r="C61" s="468" t="s">
        <v>2317</v>
      </c>
      <c r="D61" s="468" t="s">
        <v>2316</v>
      </c>
      <c r="E61" s="468" t="s">
        <v>2315</v>
      </c>
      <c r="F61" s="468" t="s">
        <v>2314</v>
      </c>
      <c r="G61" s="468" t="s">
        <v>2313</v>
      </c>
      <c r="H61" s="468" t="s">
        <v>2312</v>
      </c>
      <c r="I61" s="468" t="s">
        <v>1442</v>
      </c>
      <c r="J61" s="468" t="s">
        <v>2311</v>
      </c>
      <c r="K61" s="468" t="s">
        <v>2310</v>
      </c>
      <c r="L61" s="467" t="s">
        <v>2309</v>
      </c>
      <c r="M61" s="249" t="s">
        <v>31</v>
      </c>
    </row>
    <row r="62" spans="1:13" ht="11.1" customHeight="1" x14ac:dyDescent="0.2">
      <c r="A62" s="14" t="s">
        <v>32</v>
      </c>
      <c r="B62" s="468" t="s">
        <v>2308</v>
      </c>
      <c r="C62" s="468" t="s">
        <v>2307</v>
      </c>
      <c r="D62" s="468" t="s">
        <v>2306</v>
      </c>
      <c r="E62" s="468" t="s">
        <v>2305</v>
      </c>
      <c r="F62" s="468" t="s">
        <v>2304</v>
      </c>
      <c r="G62" s="468" t="s">
        <v>1835</v>
      </c>
      <c r="H62" s="468" t="s">
        <v>1214</v>
      </c>
      <c r="I62" s="468" t="s">
        <v>2303</v>
      </c>
      <c r="J62" s="468" t="s">
        <v>2296</v>
      </c>
      <c r="K62" s="468" t="s">
        <v>2302</v>
      </c>
      <c r="L62" s="467" t="s">
        <v>2301</v>
      </c>
      <c r="M62" s="249" t="s">
        <v>32</v>
      </c>
    </row>
    <row r="63" spans="1:13" ht="11.1" customHeight="1" x14ac:dyDescent="0.2">
      <c r="A63" s="14" t="s">
        <v>33</v>
      </c>
      <c r="B63" s="468" t="s">
        <v>2300</v>
      </c>
      <c r="C63" s="468" t="s">
        <v>2299</v>
      </c>
      <c r="D63" s="468" t="s">
        <v>2298</v>
      </c>
      <c r="E63" s="468" t="s">
        <v>2297</v>
      </c>
      <c r="F63" s="468" t="s">
        <v>2296</v>
      </c>
      <c r="G63" s="468" t="s">
        <v>2295</v>
      </c>
      <c r="H63" s="468" t="s">
        <v>1436</v>
      </c>
      <c r="I63" s="468" t="s">
        <v>2294</v>
      </c>
      <c r="J63" s="468" t="s">
        <v>1759</v>
      </c>
      <c r="K63" s="468" t="s">
        <v>2293</v>
      </c>
      <c r="L63" s="467" t="s">
        <v>2167</v>
      </c>
      <c r="M63" s="249" t="s">
        <v>33</v>
      </c>
    </row>
    <row r="64" spans="1:13" ht="11.1" customHeight="1" x14ac:dyDescent="0.2">
      <c r="A64" s="14" t="s">
        <v>34</v>
      </c>
      <c r="B64" s="468" t="s">
        <v>2292</v>
      </c>
      <c r="C64" s="468" t="s">
        <v>2291</v>
      </c>
      <c r="D64" s="468" t="s">
        <v>2290</v>
      </c>
      <c r="E64" s="468" t="s">
        <v>2289</v>
      </c>
      <c r="F64" s="468" t="s">
        <v>2288</v>
      </c>
      <c r="G64" s="468" t="s">
        <v>2287</v>
      </c>
      <c r="H64" s="468" t="s">
        <v>2286</v>
      </c>
      <c r="I64" s="468" t="s">
        <v>1699</v>
      </c>
      <c r="J64" s="468" t="s">
        <v>2285</v>
      </c>
      <c r="K64" s="468" t="s">
        <v>2284</v>
      </c>
      <c r="L64" s="467" t="s">
        <v>2283</v>
      </c>
      <c r="M64" s="249" t="s">
        <v>34</v>
      </c>
    </row>
    <row r="65" spans="1:13" ht="11.1" customHeight="1" x14ac:dyDescent="0.2">
      <c r="A65" s="14" t="s">
        <v>35</v>
      </c>
      <c r="B65" s="468" t="s">
        <v>2282</v>
      </c>
      <c r="C65" s="468" t="s">
        <v>2281</v>
      </c>
      <c r="D65" s="468" t="s">
        <v>2280</v>
      </c>
      <c r="E65" s="468" t="s">
        <v>1264</v>
      </c>
      <c r="F65" s="468" t="s">
        <v>1762</v>
      </c>
      <c r="G65" s="468" t="s">
        <v>2279</v>
      </c>
      <c r="H65" s="468" t="s">
        <v>1949</v>
      </c>
      <c r="I65" s="468" t="s">
        <v>1501</v>
      </c>
      <c r="J65" s="468" t="s">
        <v>2278</v>
      </c>
      <c r="K65" s="468" t="s">
        <v>2277</v>
      </c>
      <c r="L65" s="467" t="s">
        <v>1699</v>
      </c>
      <c r="M65" s="249" t="s">
        <v>35</v>
      </c>
    </row>
    <row r="66" spans="1:13" ht="11.1" customHeight="1" x14ac:dyDescent="0.2">
      <c r="A66" s="14" t="s">
        <v>36</v>
      </c>
      <c r="B66" s="468" t="s">
        <v>2276</v>
      </c>
      <c r="C66" s="468" t="s">
        <v>2275</v>
      </c>
      <c r="D66" s="468" t="s">
        <v>2274</v>
      </c>
      <c r="E66" s="468" t="s">
        <v>2273</v>
      </c>
      <c r="F66" s="468" t="s">
        <v>2272</v>
      </c>
      <c r="G66" s="468" t="s">
        <v>2271</v>
      </c>
      <c r="H66" s="468" t="s">
        <v>2270</v>
      </c>
      <c r="I66" s="468" t="s">
        <v>2269</v>
      </c>
      <c r="J66" s="468" t="s">
        <v>2198</v>
      </c>
      <c r="K66" s="468" t="s">
        <v>2268</v>
      </c>
      <c r="L66" s="467" t="s">
        <v>2267</v>
      </c>
      <c r="M66" s="249" t="s">
        <v>36</v>
      </c>
    </row>
    <row r="67" spans="1:13" ht="11.1" customHeight="1" x14ac:dyDescent="0.2">
      <c r="A67" s="14" t="s">
        <v>219</v>
      </c>
      <c r="B67" s="468" t="s">
        <v>2266</v>
      </c>
      <c r="C67" s="468" t="s">
        <v>2265</v>
      </c>
      <c r="D67" s="468" t="s">
        <v>2264</v>
      </c>
      <c r="E67" s="468" t="s">
        <v>2263</v>
      </c>
      <c r="F67" s="468" t="s">
        <v>2262</v>
      </c>
      <c r="G67" s="468" t="s">
        <v>2261</v>
      </c>
      <c r="H67" s="468" t="s">
        <v>2189</v>
      </c>
      <c r="I67" s="468" t="s">
        <v>2210</v>
      </c>
      <c r="J67" s="468" t="s">
        <v>2260</v>
      </c>
      <c r="K67" s="468" t="s">
        <v>1451</v>
      </c>
      <c r="L67" s="467" t="s">
        <v>2259</v>
      </c>
      <c r="M67" s="249" t="s">
        <v>219</v>
      </c>
    </row>
    <row r="68" spans="1:13" ht="11.1" customHeight="1" x14ac:dyDescent="0.2">
      <c r="A68" s="14" t="s">
        <v>37</v>
      </c>
      <c r="B68" s="468" t="s">
        <v>2258</v>
      </c>
      <c r="C68" s="468" t="s">
        <v>2257</v>
      </c>
      <c r="D68" s="468" t="s">
        <v>2256</v>
      </c>
      <c r="E68" s="468" t="s">
        <v>2255</v>
      </c>
      <c r="F68" s="468" t="s">
        <v>2254</v>
      </c>
      <c r="G68" s="468" t="s">
        <v>2253</v>
      </c>
      <c r="H68" s="468" t="s">
        <v>2252</v>
      </c>
      <c r="I68" s="468" t="s">
        <v>1861</v>
      </c>
      <c r="J68" s="468" t="s">
        <v>1792</v>
      </c>
      <c r="K68" s="468" t="s">
        <v>2251</v>
      </c>
      <c r="L68" s="467" t="s">
        <v>1271</v>
      </c>
      <c r="M68" s="249" t="s">
        <v>37</v>
      </c>
    </row>
    <row r="69" spans="1:13" ht="11.1" customHeight="1" x14ac:dyDescent="0.2">
      <c r="A69" s="14" t="s">
        <v>38</v>
      </c>
      <c r="B69" s="468" t="s">
        <v>2250</v>
      </c>
      <c r="C69" s="468" t="s">
        <v>2249</v>
      </c>
      <c r="D69" s="468" t="s">
        <v>1408</v>
      </c>
      <c r="E69" s="468" t="s">
        <v>1792</v>
      </c>
      <c r="F69" s="468" t="s">
        <v>2166</v>
      </c>
      <c r="G69" s="468" t="s">
        <v>1560</v>
      </c>
      <c r="H69" s="468" t="s">
        <v>2248</v>
      </c>
      <c r="I69" s="468" t="s">
        <v>2247</v>
      </c>
      <c r="J69" s="468" t="s">
        <v>2246</v>
      </c>
      <c r="K69" s="468" t="s">
        <v>1112</v>
      </c>
      <c r="L69" s="467" t="s">
        <v>2245</v>
      </c>
      <c r="M69" s="249" t="s">
        <v>38</v>
      </c>
    </row>
    <row r="70" spans="1:13" ht="11.1" customHeight="1" x14ac:dyDescent="0.2">
      <c r="A70" s="14" t="s">
        <v>39</v>
      </c>
      <c r="B70" s="468" t="s">
        <v>2244</v>
      </c>
      <c r="C70" s="468" t="s">
        <v>2243</v>
      </c>
      <c r="D70" s="468" t="s">
        <v>2242</v>
      </c>
      <c r="E70" s="468" t="s">
        <v>2241</v>
      </c>
      <c r="F70" s="468" t="s">
        <v>2240</v>
      </c>
      <c r="G70" s="468" t="s">
        <v>2239</v>
      </c>
      <c r="H70" s="468" t="s">
        <v>2238</v>
      </c>
      <c r="I70" s="468" t="s">
        <v>1071</v>
      </c>
      <c r="J70" s="468" t="s">
        <v>2237</v>
      </c>
      <c r="K70" s="468" t="s">
        <v>1738</v>
      </c>
      <c r="L70" s="467" t="s">
        <v>2236</v>
      </c>
      <c r="M70" s="249" t="s">
        <v>39</v>
      </c>
    </row>
    <row r="71" spans="1:13" ht="11.1" customHeight="1" x14ac:dyDescent="0.2">
      <c r="A71" s="14" t="s">
        <v>40</v>
      </c>
      <c r="B71" s="468" t="s">
        <v>2235</v>
      </c>
      <c r="C71" s="468" t="s">
        <v>2234</v>
      </c>
      <c r="D71" s="468" t="s">
        <v>2233</v>
      </c>
      <c r="E71" s="468" t="s">
        <v>2232</v>
      </c>
      <c r="F71" s="468" t="s">
        <v>1478</v>
      </c>
      <c r="G71" s="468" t="s">
        <v>2231</v>
      </c>
      <c r="H71" s="468" t="s">
        <v>1178</v>
      </c>
      <c r="I71" s="468" t="s">
        <v>2230</v>
      </c>
      <c r="J71" s="468" t="s">
        <v>1861</v>
      </c>
      <c r="K71" s="468" t="s">
        <v>2229</v>
      </c>
      <c r="L71" s="467" t="s">
        <v>2228</v>
      </c>
      <c r="M71" s="249" t="s">
        <v>40</v>
      </c>
    </row>
    <row r="72" spans="1:13" s="345" customFormat="1" ht="18" customHeight="1" x14ac:dyDescent="0.2">
      <c r="A72" s="472" t="s">
        <v>220</v>
      </c>
      <c r="B72" s="471" t="s">
        <v>2227</v>
      </c>
      <c r="C72" s="471" t="s">
        <v>2226</v>
      </c>
      <c r="D72" s="471" t="s">
        <v>2225</v>
      </c>
      <c r="E72" s="471" t="s">
        <v>2224</v>
      </c>
      <c r="F72" s="471" t="s">
        <v>2223</v>
      </c>
      <c r="G72" s="471" t="s">
        <v>2222</v>
      </c>
      <c r="H72" s="471" t="s">
        <v>2221</v>
      </c>
      <c r="I72" s="471" t="s">
        <v>2220</v>
      </c>
      <c r="J72" s="471" t="s">
        <v>2219</v>
      </c>
      <c r="K72" s="471" t="s">
        <v>2218</v>
      </c>
      <c r="L72" s="470" t="s">
        <v>2217</v>
      </c>
      <c r="M72" s="469" t="s">
        <v>220</v>
      </c>
    </row>
    <row r="73" spans="1:13" ht="11.1" customHeight="1" x14ac:dyDescent="0.2">
      <c r="A73" s="14" t="s">
        <v>41</v>
      </c>
      <c r="B73" s="468" t="s">
        <v>2216</v>
      </c>
      <c r="C73" s="468" t="s">
        <v>2215</v>
      </c>
      <c r="D73" s="468" t="s">
        <v>2214</v>
      </c>
      <c r="E73" s="468" t="s">
        <v>2213</v>
      </c>
      <c r="F73" s="468" t="s">
        <v>2212</v>
      </c>
      <c r="G73" s="468" t="s">
        <v>2211</v>
      </c>
      <c r="H73" s="468" t="s">
        <v>2210</v>
      </c>
      <c r="I73" s="468" t="s">
        <v>2209</v>
      </c>
      <c r="J73" s="468" t="s">
        <v>2208</v>
      </c>
      <c r="K73" s="468" t="s">
        <v>2207</v>
      </c>
      <c r="L73" s="467" t="s">
        <v>1245</v>
      </c>
      <c r="M73" s="249" t="s">
        <v>41</v>
      </c>
    </row>
    <row r="74" spans="1:13" ht="11.1" customHeight="1" x14ac:dyDescent="0.2">
      <c r="A74" s="14" t="s">
        <v>42</v>
      </c>
      <c r="B74" s="468" t="s">
        <v>2206</v>
      </c>
      <c r="C74" s="468" t="s">
        <v>2205</v>
      </c>
      <c r="D74" s="468" t="s">
        <v>2204</v>
      </c>
      <c r="E74" s="468" t="s">
        <v>2203</v>
      </c>
      <c r="F74" s="468" t="s">
        <v>2202</v>
      </c>
      <c r="G74" s="468" t="s">
        <v>2201</v>
      </c>
      <c r="H74" s="468" t="s">
        <v>2200</v>
      </c>
      <c r="I74" s="468" t="s">
        <v>2199</v>
      </c>
      <c r="J74" s="468" t="s">
        <v>2198</v>
      </c>
      <c r="K74" s="468" t="s">
        <v>2197</v>
      </c>
      <c r="L74" s="467" t="s">
        <v>1291</v>
      </c>
      <c r="M74" s="249" t="s">
        <v>42</v>
      </c>
    </row>
    <row r="75" spans="1:13" ht="11.1" customHeight="1" x14ac:dyDescent="0.2">
      <c r="A75" s="14" t="s">
        <v>43</v>
      </c>
      <c r="B75" s="468" t="s">
        <v>2196</v>
      </c>
      <c r="C75" s="468" t="s">
        <v>2195</v>
      </c>
      <c r="D75" s="468" t="s">
        <v>2194</v>
      </c>
      <c r="E75" s="468" t="s">
        <v>2193</v>
      </c>
      <c r="F75" s="468" t="s">
        <v>2192</v>
      </c>
      <c r="G75" s="468" t="s">
        <v>2191</v>
      </c>
      <c r="H75" s="468" t="s">
        <v>2190</v>
      </c>
      <c r="I75" s="468" t="s">
        <v>1843</v>
      </c>
      <c r="J75" s="468" t="s">
        <v>2189</v>
      </c>
      <c r="K75" s="468" t="s">
        <v>2188</v>
      </c>
      <c r="L75" s="467" t="s">
        <v>2187</v>
      </c>
      <c r="M75" s="249" t="s">
        <v>43</v>
      </c>
    </row>
    <row r="76" spans="1:13" ht="11.1" customHeight="1" x14ac:dyDescent="0.2">
      <c r="A76" s="14" t="s">
        <v>44</v>
      </c>
      <c r="B76" s="468" t="s">
        <v>2186</v>
      </c>
      <c r="C76" s="468" t="s">
        <v>2185</v>
      </c>
      <c r="D76" s="468" t="s">
        <v>2184</v>
      </c>
      <c r="E76" s="468" t="s">
        <v>2183</v>
      </c>
      <c r="F76" s="468" t="s">
        <v>2182</v>
      </c>
      <c r="G76" s="468" t="s">
        <v>2181</v>
      </c>
      <c r="H76" s="468" t="s">
        <v>2180</v>
      </c>
      <c r="I76" s="468" t="s">
        <v>2179</v>
      </c>
      <c r="J76" s="468" t="s">
        <v>2178</v>
      </c>
      <c r="K76" s="468" t="s">
        <v>2177</v>
      </c>
      <c r="L76" s="467" t="s">
        <v>2176</v>
      </c>
      <c r="M76" s="249" t="s">
        <v>44</v>
      </c>
    </row>
    <row r="77" spans="1:13" ht="11.1" customHeight="1" x14ac:dyDescent="0.2">
      <c r="A77" s="14" t="s">
        <v>45</v>
      </c>
      <c r="B77" s="468" t="s">
        <v>2175</v>
      </c>
      <c r="C77" s="468" t="s">
        <v>2174</v>
      </c>
      <c r="D77" s="468" t="s">
        <v>2173</v>
      </c>
      <c r="E77" s="468" t="s">
        <v>2172</v>
      </c>
      <c r="F77" s="468" t="s">
        <v>2171</v>
      </c>
      <c r="G77" s="468" t="s">
        <v>2170</v>
      </c>
      <c r="H77" s="468" t="s">
        <v>2169</v>
      </c>
      <c r="I77" s="468" t="s">
        <v>2168</v>
      </c>
      <c r="J77" s="468" t="s">
        <v>2167</v>
      </c>
      <c r="K77" s="468" t="s">
        <v>1912</v>
      </c>
      <c r="L77" s="467" t="s">
        <v>2166</v>
      </c>
      <c r="M77" s="249" t="s">
        <v>45</v>
      </c>
    </row>
    <row r="78" spans="1:13" ht="11.1" customHeight="1" x14ac:dyDescent="0.2">
      <c r="A78" s="14" t="s">
        <v>46</v>
      </c>
      <c r="B78" s="468" t="s">
        <v>2165</v>
      </c>
      <c r="C78" s="468" t="s">
        <v>2164</v>
      </c>
      <c r="D78" s="468" t="s">
        <v>2163</v>
      </c>
      <c r="E78" s="468" t="s">
        <v>2162</v>
      </c>
      <c r="F78" s="468" t="s">
        <v>2161</v>
      </c>
      <c r="G78" s="468" t="s">
        <v>2160</v>
      </c>
      <c r="H78" s="468" t="s">
        <v>1077</v>
      </c>
      <c r="I78" s="468" t="s">
        <v>2159</v>
      </c>
      <c r="J78" s="468" t="s">
        <v>1388</v>
      </c>
      <c r="K78" s="468" t="s">
        <v>2158</v>
      </c>
      <c r="L78" s="467" t="s">
        <v>1055</v>
      </c>
      <c r="M78" s="249" t="s">
        <v>46</v>
      </c>
    </row>
    <row r="79" spans="1:13" ht="11.1" customHeight="1" x14ac:dyDescent="0.2">
      <c r="A79" s="14" t="s">
        <v>47</v>
      </c>
      <c r="B79" s="468" t="s">
        <v>2157</v>
      </c>
      <c r="C79" s="468" t="s">
        <v>2156</v>
      </c>
      <c r="D79" s="468" t="s">
        <v>2155</v>
      </c>
      <c r="E79" s="468" t="s">
        <v>2154</v>
      </c>
      <c r="F79" s="468" t="s">
        <v>2153</v>
      </c>
      <c r="G79" s="468" t="s">
        <v>1754</v>
      </c>
      <c r="H79" s="468" t="s">
        <v>2152</v>
      </c>
      <c r="I79" s="468" t="s">
        <v>2151</v>
      </c>
      <c r="J79" s="468" t="s">
        <v>2150</v>
      </c>
      <c r="K79" s="468" t="s">
        <v>2149</v>
      </c>
      <c r="L79" s="467" t="s">
        <v>2148</v>
      </c>
      <c r="M79" s="249" t="s">
        <v>47</v>
      </c>
    </row>
    <row r="80" spans="1:13" s="345" customFormat="1" ht="18" customHeight="1" x14ac:dyDescent="0.2">
      <c r="A80" s="472" t="s">
        <v>221</v>
      </c>
      <c r="B80" s="471" t="s">
        <v>2147</v>
      </c>
      <c r="C80" s="471" t="s">
        <v>2146</v>
      </c>
      <c r="D80" s="471" t="s">
        <v>2145</v>
      </c>
      <c r="E80" s="471" t="s">
        <v>2144</v>
      </c>
      <c r="F80" s="471" t="s">
        <v>2143</v>
      </c>
      <c r="G80" s="471" t="s">
        <v>2142</v>
      </c>
      <c r="H80" s="471" t="s">
        <v>2141</v>
      </c>
      <c r="I80" s="471" t="s">
        <v>2140</v>
      </c>
      <c r="J80" s="471" t="s">
        <v>2139</v>
      </c>
      <c r="K80" s="471" t="s">
        <v>2138</v>
      </c>
      <c r="L80" s="470" t="s">
        <v>2137</v>
      </c>
      <c r="M80" s="469" t="s">
        <v>221</v>
      </c>
    </row>
    <row r="81" spans="1:13" ht="11.1" customHeight="1" x14ac:dyDescent="0.2">
      <c r="A81" s="14" t="s">
        <v>48</v>
      </c>
      <c r="B81" s="468" t="s">
        <v>1659</v>
      </c>
      <c r="C81" s="468" t="s">
        <v>2136</v>
      </c>
      <c r="D81" s="468" t="s">
        <v>2135</v>
      </c>
      <c r="E81" s="468" t="s">
        <v>2134</v>
      </c>
      <c r="F81" s="468" t="s">
        <v>1710</v>
      </c>
      <c r="G81" s="468" t="s">
        <v>2133</v>
      </c>
      <c r="H81" s="468" t="s">
        <v>2132</v>
      </c>
      <c r="I81" s="468" t="s">
        <v>3</v>
      </c>
      <c r="J81" s="468" t="s">
        <v>1327</v>
      </c>
      <c r="K81" s="468" t="s">
        <v>2131</v>
      </c>
      <c r="L81" s="467" t="s">
        <v>1724</v>
      </c>
      <c r="M81" s="249" t="s">
        <v>48</v>
      </c>
    </row>
    <row r="82" spans="1:13" ht="11.1" customHeight="1" x14ac:dyDescent="0.2">
      <c r="A82" s="14" t="s">
        <v>49</v>
      </c>
      <c r="B82" s="468" t="s">
        <v>2130</v>
      </c>
      <c r="C82" s="468" t="s">
        <v>2129</v>
      </c>
      <c r="D82" s="468" t="s">
        <v>2128</v>
      </c>
      <c r="E82" s="468" t="s">
        <v>2127</v>
      </c>
      <c r="F82" s="468" t="s">
        <v>2126</v>
      </c>
      <c r="G82" s="468" t="s">
        <v>2125</v>
      </c>
      <c r="H82" s="468" t="s">
        <v>2124</v>
      </c>
      <c r="I82" s="468" t="s">
        <v>1071</v>
      </c>
      <c r="J82" s="468" t="s">
        <v>2123</v>
      </c>
      <c r="K82" s="468" t="s">
        <v>2017</v>
      </c>
      <c r="L82" s="467" t="s">
        <v>2122</v>
      </c>
      <c r="M82" s="249" t="s">
        <v>49</v>
      </c>
    </row>
    <row r="83" spans="1:13" ht="11.1" customHeight="1" x14ac:dyDescent="0.2">
      <c r="A83" s="14" t="s">
        <v>50</v>
      </c>
      <c r="B83" s="468" t="s">
        <v>2121</v>
      </c>
      <c r="C83" s="468" t="s">
        <v>2120</v>
      </c>
      <c r="D83" s="468" t="s">
        <v>2119</v>
      </c>
      <c r="E83" s="468" t="s">
        <v>2118</v>
      </c>
      <c r="F83" s="468" t="s">
        <v>1821</v>
      </c>
      <c r="G83" s="468" t="s">
        <v>2117</v>
      </c>
      <c r="H83" s="468" t="s">
        <v>2116</v>
      </c>
      <c r="I83" s="468" t="s">
        <v>2115</v>
      </c>
      <c r="J83" s="468" t="s">
        <v>2114</v>
      </c>
      <c r="K83" s="468" t="s">
        <v>2113</v>
      </c>
      <c r="L83" s="467" t="s">
        <v>1397</v>
      </c>
      <c r="M83" s="249" t="s">
        <v>50</v>
      </c>
    </row>
    <row r="84" spans="1:13" ht="11.1" customHeight="1" x14ac:dyDescent="0.2">
      <c r="A84" s="14" t="s">
        <v>51</v>
      </c>
      <c r="B84" s="468" t="s">
        <v>2112</v>
      </c>
      <c r="C84" s="468" t="s">
        <v>2111</v>
      </c>
      <c r="D84" s="468" t="s">
        <v>2110</v>
      </c>
      <c r="E84" s="468" t="s">
        <v>1386</v>
      </c>
      <c r="F84" s="468" t="s">
        <v>1706</v>
      </c>
      <c r="G84" s="468" t="s">
        <v>2109</v>
      </c>
      <c r="H84" s="468" t="s">
        <v>2108</v>
      </c>
      <c r="I84" s="468" t="s">
        <v>1124</v>
      </c>
      <c r="J84" s="468" t="s">
        <v>2107</v>
      </c>
      <c r="K84" s="468" t="s">
        <v>2106</v>
      </c>
      <c r="L84" s="467" t="s">
        <v>3</v>
      </c>
      <c r="M84" s="249" t="s">
        <v>51</v>
      </c>
    </row>
    <row r="85" spans="1:13" ht="11.1" customHeight="1" x14ac:dyDescent="0.2">
      <c r="A85" s="14" t="s">
        <v>52</v>
      </c>
      <c r="B85" s="468" t="s">
        <v>2105</v>
      </c>
      <c r="C85" s="468" t="s">
        <v>2104</v>
      </c>
      <c r="D85" s="468" t="s">
        <v>2103</v>
      </c>
      <c r="E85" s="468" t="s">
        <v>1911</v>
      </c>
      <c r="F85" s="468" t="s">
        <v>2102</v>
      </c>
      <c r="G85" s="468" t="s">
        <v>2101</v>
      </c>
      <c r="H85" s="468" t="s">
        <v>2100</v>
      </c>
      <c r="I85" s="468" t="s">
        <v>1124</v>
      </c>
      <c r="J85" s="468" t="s">
        <v>2099</v>
      </c>
      <c r="K85" s="468" t="s">
        <v>1545</v>
      </c>
      <c r="L85" s="467" t="s">
        <v>1281</v>
      </c>
      <c r="M85" s="249" t="s">
        <v>52</v>
      </c>
    </row>
    <row r="86" spans="1:13" ht="11.1" customHeight="1" x14ac:dyDescent="0.2">
      <c r="A86" s="14" t="s">
        <v>53</v>
      </c>
      <c r="B86" s="468" t="s">
        <v>2098</v>
      </c>
      <c r="C86" s="468" t="s">
        <v>2097</v>
      </c>
      <c r="D86" s="468" t="s">
        <v>2096</v>
      </c>
      <c r="E86" s="468" t="s">
        <v>2095</v>
      </c>
      <c r="F86" s="468" t="s">
        <v>2094</v>
      </c>
      <c r="G86" s="468" t="s">
        <v>2093</v>
      </c>
      <c r="H86" s="468" t="s">
        <v>2092</v>
      </c>
      <c r="I86" s="468" t="s">
        <v>3</v>
      </c>
      <c r="J86" s="468" t="s">
        <v>2091</v>
      </c>
      <c r="K86" s="468" t="s">
        <v>2090</v>
      </c>
      <c r="L86" s="467" t="s">
        <v>3</v>
      </c>
      <c r="M86" s="249" t="s">
        <v>53</v>
      </c>
    </row>
    <row r="87" spans="1:13" ht="11.1" customHeight="1" x14ac:dyDescent="0.2">
      <c r="A87" s="14" t="s">
        <v>54</v>
      </c>
      <c r="B87" s="468" t="s">
        <v>2089</v>
      </c>
      <c r="C87" s="468" t="s">
        <v>2088</v>
      </c>
      <c r="D87" s="468" t="s">
        <v>2087</v>
      </c>
      <c r="E87" s="468" t="s">
        <v>1065</v>
      </c>
      <c r="F87" s="468" t="s">
        <v>2086</v>
      </c>
      <c r="G87" s="468" t="s">
        <v>2085</v>
      </c>
      <c r="H87" s="468" t="s">
        <v>2084</v>
      </c>
      <c r="I87" s="468" t="s">
        <v>3</v>
      </c>
      <c r="J87" s="468" t="s">
        <v>2083</v>
      </c>
      <c r="K87" s="468" t="s">
        <v>2082</v>
      </c>
      <c r="L87" s="467" t="s">
        <v>3</v>
      </c>
      <c r="M87" s="249" t="s">
        <v>54</v>
      </c>
    </row>
    <row r="88" spans="1:13" ht="11.1" customHeight="1" x14ac:dyDescent="0.2">
      <c r="A88" s="14" t="s">
        <v>55</v>
      </c>
      <c r="B88" s="468" t="s">
        <v>2081</v>
      </c>
      <c r="C88" s="468" t="s">
        <v>2080</v>
      </c>
      <c r="D88" s="468" t="s">
        <v>2079</v>
      </c>
      <c r="E88" s="468" t="s">
        <v>2078</v>
      </c>
      <c r="F88" s="468" t="s">
        <v>2077</v>
      </c>
      <c r="G88" s="468" t="s">
        <v>2076</v>
      </c>
      <c r="H88" s="468" t="s">
        <v>2075</v>
      </c>
      <c r="I88" s="468" t="s">
        <v>2074</v>
      </c>
      <c r="J88" s="468" t="s">
        <v>2073</v>
      </c>
      <c r="K88" s="468" t="s">
        <v>1334</v>
      </c>
      <c r="L88" s="467" t="s">
        <v>1217</v>
      </c>
      <c r="M88" s="249" t="s">
        <v>55</v>
      </c>
    </row>
    <row r="89" spans="1:13" s="345" customFormat="1" ht="18" customHeight="1" x14ac:dyDescent="0.2">
      <c r="A89" s="472" t="s">
        <v>222</v>
      </c>
      <c r="B89" s="471" t="s">
        <v>2072</v>
      </c>
      <c r="C89" s="471" t="s">
        <v>2071</v>
      </c>
      <c r="D89" s="471" t="s">
        <v>2070</v>
      </c>
      <c r="E89" s="471" t="s">
        <v>2069</v>
      </c>
      <c r="F89" s="471" t="s">
        <v>2068</v>
      </c>
      <c r="G89" s="471" t="s">
        <v>2067</v>
      </c>
      <c r="H89" s="471" t="s">
        <v>1824</v>
      </c>
      <c r="I89" s="471" t="s">
        <v>2066</v>
      </c>
      <c r="J89" s="471" t="s">
        <v>2065</v>
      </c>
      <c r="K89" s="471" t="s">
        <v>2064</v>
      </c>
      <c r="L89" s="470" t="s">
        <v>2063</v>
      </c>
      <c r="M89" s="469" t="s">
        <v>222</v>
      </c>
    </row>
    <row r="90" spans="1:13" ht="11.1" customHeight="1" x14ac:dyDescent="0.2">
      <c r="A90" s="14" t="s">
        <v>56</v>
      </c>
      <c r="B90" s="468" t="s">
        <v>2062</v>
      </c>
      <c r="C90" s="468" t="s">
        <v>2061</v>
      </c>
      <c r="D90" s="468" t="s">
        <v>2060</v>
      </c>
      <c r="E90" s="468" t="s">
        <v>2059</v>
      </c>
      <c r="F90" s="468" t="s">
        <v>2058</v>
      </c>
      <c r="G90" s="468" t="s">
        <v>2057</v>
      </c>
      <c r="H90" s="468" t="s">
        <v>2056</v>
      </c>
      <c r="I90" s="468" t="s">
        <v>1168</v>
      </c>
      <c r="J90" s="468" t="s">
        <v>2055</v>
      </c>
      <c r="K90" s="468" t="s">
        <v>2054</v>
      </c>
      <c r="L90" s="467" t="s">
        <v>3</v>
      </c>
      <c r="M90" s="249" t="s">
        <v>56</v>
      </c>
    </row>
    <row r="91" spans="1:13" ht="11.1" customHeight="1" x14ac:dyDescent="0.2">
      <c r="A91" s="14" t="s">
        <v>57</v>
      </c>
      <c r="B91" s="468" t="s">
        <v>2053</v>
      </c>
      <c r="C91" s="468" t="s">
        <v>2052</v>
      </c>
      <c r="D91" s="468" t="s">
        <v>2051</v>
      </c>
      <c r="E91" s="468" t="s">
        <v>1124</v>
      </c>
      <c r="F91" s="468" t="s">
        <v>2050</v>
      </c>
      <c r="G91" s="468" t="s">
        <v>2049</v>
      </c>
      <c r="H91" s="468" t="s">
        <v>2048</v>
      </c>
      <c r="I91" s="468" t="s">
        <v>3</v>
      </c>
      <c r="J91" s="468" t="s">
        <v>2047</v>
      </c>
      <c r="K91" s="468" t="s">
        <v>2046</v>
      </c>
      <c r="L91" s="467" t="s">
        <v>1387</v>
      </c>
      <c r="M91" s="249" t="s">
        <v>57</v>
      </c>
    </row>
    <row r="92" spans="1:13" ht="11.1" customHeight="1" x14ac:dyDescent="0.2">
      <c r="A92" s="14" t="s">
        <v>58</v>
      </c>
      <c r="B92" s="468" t="s">
        <v>2045</v>
      </c>
      <c r="C92" s="468" t="s">
        <v>2044</v>
      </c>
      <c r="D92" s="468" t="s">
        <v>2043</v>
      </c>
      <c r="E92" s="468" t="s">
        <v>1843</v>
      </c>
      <c r="F92" s="468" t="s">
        <v>2042</v>
      </c>
      <c r="G92" s="468" t="s">
        <v>2041</v>
      </c>
      <c r="H92" s="468" t="s">
        <v>2040</v>
      </c>
      <c r="I92" s="468" t="s">
        <v>3</v>
      </c>
      <c r="J92" s="468" t="s">
        <v>2039</v>
      </c>
      <c r="K92" s="468" t="s">
        <v>2038</v>
      </c>
      <c r="L92" s="467" t="s">
        <v>3</v>
      </c>
      <c r="M92" s="249" t="s">
        <v>58</v>
      </c>
    </row>
    <row r="93" spans="1:13" ht="11.1" customHeight="1" x14ac:dyDescent="0.2">
      <c r="A93" s="14" t="s">
        <v>59</v>
      </c>
      <c r="B93" s="468" t="s">
        <v>2037</v>
      </c>
      <c r="C93" s="468" t="s">
        <v>2036</v>
      </c>
      <c r="D93" s="468" t="s">
        <v>2035</v>
      </c>
      <c r="E93" s="468" t="s">
        <v>1214</v>
      </c>
      <c r="F93" s="468" t="s">
        <v>2034</v>
      </c>
      <c r="G93" s="468" t="s">
        <v>2033</v>
      </c>
      <c r="H93" s="468" t="s">
        <v>1913</v>
      </c>
      <c r="I93" s="468" t="s">
        <v>1055</v>
      </c>
      <c r="J93" s="468" t="s">
        <v>2032</v>
      </c>
      <c r="K93" s="468" t="s">
        <v>2031</v>
      </c>
      <c r="L93" s="467" t="s">
        <v>2030</v>
      </c>
      <c r="M93" s="249" t="s">
        <v>59</v>
      </c>
    </row>
    <row r="94" spans="1:13" ht="11.1" customHeight="1" x14ac:dyDescent="0.2">
      <c r="A94" s="14" t="s">
        <v>60</v>
      </c>
      <c r="B94" s="468" t="s">
        <v>2029</v>
      </c>
      <c r="C94" s="468" t="s">
        <v>2028</v>
      </c>
      <c r="D94" s="468" t="s">
        <v>2027</v>
      </c>
      <c r="E94" s="468" t="s">
        <v>2026</v>
      </c>
      <c r="F94" s="468" t="s">
        <v>2025</v>
      </c>
      <c r="G94" s="468" t="s">
        <v>2024</v>
      </c>
      <c r="H94" s="468" t="s">
        <v>2023</v>
      </c>
      <c r="I94" s="468" t="s">
        <v>3</v>
      </c>
      <c r="J94" s="468" t="s">
        <v>2022</v>
      </c>
      <c r="K94" s="468" t="s">
        <v>2021</v>
      </c>
      <c r="L94" s="467" t="s">
        <v>3</v>
      </c>
      <c r="M94" s="249" t="s">
        <v>60</v>
      </c>
    </row>
    <row r="95" spans="1:13" ht="11.1" customHeight="1" x14ac:dyDescent="0.2">
      <c r="A95" s="14" t="s">
        <v>61</v>
      </c>
      <c r="B95" s="468" t="s">
        <v>2020</v>
      </c>
      <c r="C95" s="468" t="s">
        <v>2019</v>
      </c>
      <c r="D95" s="468" t="s">
        <v>2018</v>
      </c>
      <c r="E95" s="468" t="s">
        <v>2017</v>
      </c>
      <c r="F95" s="468" t="s">
        <v>2016</v>
      </c>
      <c r="G95" s="468" t="s">
        <v>2015</v>
      </c>
      <c r="H95" s="468" t="s">
        <v>2014</v>
      </c>
      <c r="I95" s="468" t="s">
        <v>1105</v>
      </c>
      <c r="J95" s="468" t="s">
        <v>2013</v>
      </c>
      <c r="K95" s="468" t="s">
        <v>2012</v>
      </c>
      <c r="L95" s="467" t="s">
        <v>2011</v>
      </c>
      <c r="M95" s="249" t="s">
        <v>61</v>
      </c>
    </row>
    <row r="96" spans="1:13" s="345" customFormat="1" ht="18" customHeight="1" x14ac:dyDescent="0.2">
      <c r="A96" s="472" t="s">
        <v>223</v>
      </c>
      <c r="B96" s="471" t="s">
        <v>2010</v>
      </c>
      <c r="C96" s="471" t="s">
        <v>2009</v>
      </c>
      <c r="D96" s="471" t="s">
        <v>2008</v>
      </c>
      <c r="E96" s="471" t="s">
        <v>2007</v>
      </c>
      <c r="F96" s="471" t="s">
        <v>2006</v>
      </c>
      <c r="G96" s="471" t="s">
        <v>2005</v>
      </c>
      <c r="H96" s="471" t="s">
        <v>2004</v>
      </c>
      <c r="I96" s="471" t="s">
        <v>2003</v>
      </c>
      <c r="J96" s="471" t="s">
        <v>2002</v>
      </c>
      <c r="K96" s="471" t="s">
        <v>1079</v>
      </c>
      <c r="L96" s="470" t="s">
        <v>1413</v>
      </c>
      <c r="M96" s="469" t="s">
        <v>223</v>
      </c>
    </row>
    <row r="97" spans="1:13" ht="11.1" customHeight="1" x14ac:dyDescent="0.2">
      <c r="A97" s="14" t="s">
        <v>62</v>
      </c>
      <c r="B97" s="468" t="s">
        <v>2001</v>
      </c>
      <c r="C97" s="468" t="s">
        <v>2000</v>
      </c>
      <c r="D97" s="468" t="s">
        <v>1999</v>
      </c>
      <c r="E97" s="468" t="s">
        <v>1998</v>
      </c>
      <c r="F97" s="468" t="s">
        <v>1997</v>
      </c>
      <c r="G97" s="468" t="s">
        <v>1996</v>
      </c>
      <c r="H97" s="468" t="s">
        <v>1995</v>
      </c>
      <c r="I97" s="468" t="s">
        <v>1602</v>
      </c>
      <c r="J97" s="468" t="s">
        <v>1994</v>
      </c>
      <c r="K97" s="468" t="s">
        <v>1993</v>
      </c>
      <c r="L97" s="467" t="s">
        <v>1992</v>
      </c>
      <c r="M97" s="249" t="s">
        <v>62</v>
      </c>
    </row>
    <row r="98" spans="1:13" ht="11.1" customHeight="1" x14ac:dyDescent="0.2">
      <c r="A98" s="14" t="s">
        <v>63</v>
      </c>
      <c r="B98" s="468" t="s">
        <v>1991</v>
      </c>
      <c r="C98" s="468" t="s">
        <v>1990</v>
      </c>
      <c r="D98" s="468" t="s">
        <v>1989</v>
      </c>
      <c r="E98" s="468" t="s">
        <v>1988</v>
      </c>
      <c r="F98" s="468" t="s">
        <v>1987</v>
      </c>
      <c r="G98" s="468" t="s">
        <v>1986</v>
      </c>
      <c r="H98" s="468" t="s">
        <v>1985</v>
      </c>
      <c r="I98" s="468" t="s">
        <v>1984</v>
      </c>
      <c r="J98" s="468" t="s">
        <v>1983</v>
      </c>
      <c r="K98" s="468" t="s">
        <v>1269</v>
      </c>
      <c r="L98" s="467" t="s">
        <v>1982</v>
      </c>
      <c r="M98" s="249" t="s">
        <v>63</v>
      </c>
    </row>
    <row r="99" spans="1:13" ht="11.1" customHeight="1" x14ac:dyDescent="0.2">
      <c r="A99" s="14" t="s">
        <v>64</v>
      </c>
      <c r="B99" s="468" t="s">
        <v>1981</v>
      </c>
      <c r="C99" s="468" t="s">
        <v>1980</v>
      </c>
      <c r="D99" s="468" t="s">
        <v>1979</v>
      </c>
      <c r="E99" s="468" t="s">
        <v>1978</v>
      </c>
      <c r="F99" s="468" t="s">
        <v>1977</v>
      </c>
      <c r="G99" s="468" t="s">
        <v>1976</v>
      </c>
      <c r="H99" s="468" t="s">
        <v>1975</v>
      </c>
      <c r="I99" s="468" t="s">
        <v>1974</v>
      </c>
      <c r="J99" s="468" t="s">
        <v>1973</v>
      </c>
      <c r="K99" s="468" t="s">
        <v>1972</v>
      </c>
      <c r="L99" s="467" t="s">
        <v>1878</v>
      </c>
      <c r="M99" s="249" t="s">
        <v>64</v>
      </c>
    </row>
    <row r="100" spans="1:13" s="345" customFormat="1" ht="18" customHeight="1" x14ac:dyDescent="0.2">
      <c r="A100" s="472" t="s">
        <v>224</v>
      </c>
      <c r="B100" s="471" t="s">
        <v>1971</v>
      </c>
      <c r="C100" s="471" t="s">
        <v>1970</v>
      </c>
      <c r="D100" s="471" t="s">
        <v>1969</v>
      </c>
      <c r="E100" s="471" t="s">
        <v>1968</v>
      </c>
      <c r="F100" s="471" t="s">
        <v>1967</v>
      </c>
      <c r="G100" s="471" t="s">
        <v>1966</v>
      </c>
      <c r="H100" s="471" t="s">
        <v>1965</v>
      </c>
      <c r="I100" s="471" t="s">
        <v>1964</v>
      </c>
      <c r="J100" s="471" t="s">
        <v>1963</v>
      </c>
      <c r="K100" s="471" t="s">
        <v>1962</v>
      </c>
      <c r="L100" s="470" t="s">
        <v>1827</v>
      </c>
      <c r="M100" s="469" t="s">
        <v>224</v>
      </c>
    </row>
    <row r="101" spans="1:13" ht="11.1" customHeight="1" x14ac:dyDescent="0.2">
      <c r="A101" s="14" t="s">
        <v>65</v>
      </c>
      <c r="B101" s="468" t="s">
        <v>1961</v>
      </c>
      <c r="C101" s="468" t="s">
        <v>1960</v>
      </c>
      <c r="D101" s="468" t="s">
        <v>1959</v>
      </c>
      <c r="E101" s="468" t="s">
        <v>1958</v>
      </c>
      <c r="F101" s="468" t="s">
        <v>1957</v>
      </c>
      <c r="G101" s="468" t="s">
        <v>1956</v>
      </c>
      <c r="H101" s="468" t="s">
        <v>1955</v>
      </c>
      <c r="I101" s="468" t="s">
        <v>1837</v>
      </c>
      <c r="J101" s="468" t="s">
        <v>1954</v>
      </c>
      <c r="K101" s="468" t="s">
        <v>1953</v>
      </c>
      <c r="L101" s="467" t="s">
        <v>1952</v>
      </c>
      <c r="M101" s="249" t="s">
        <v>65</v>
      </c>
    </row>
    <row r="102" spans="1:13" ht="11.1" customHeight="1" x14ac:dyDescent="0.2">
      <c r="A102" s="14" t="s">
        <v>66</v>
      </c>
      <c r="B102" s="468" t="s">
        <v>1951</v>
      </c>
      <c r="C102" s="468" t="s">
        <v>1950</v>
      </c>
      <c r="D102" s="468" t="s">
        <v>1331</v>
      </c>
      <c r="E102" s="468" t="s">
        <v>1949</v>
      </c>
      <c r="F102" s="468" t="s">
        <v>1768</v>
      </c>
      <c r="G102" s="468" t="s">
        <v>1948</v>
      </c>
      <c r="H102" s="468" t="s">
        <v>1947</v>
      </c>
      <c r="I102" s="468" t="s">
        <v>1226</v>
      </c>
      <c r="J102" s="468" t="s">
        <v>1946</v>
      </c>
      <c r="K102" s="468" t="s">
        <v>1945</v>
      </c>
      <c r="L102" s="467" t="s">
        <v>1218</v>
      </c>
      <c r="M102" s="249" t="s">
        <v>66</v>
      </c>
    </row>
    <row r="103" spans="1:13" ht="11.1" customHeight="1" x14ac:dyDescent="0.2">
      <c r="A103" s="14" t="s">
        <v>67</v>
      </c>
      <c r="B103" s="468" t="s">
        <v>1944</v>
      </c>
      <c r="C103" s="468" t="s">
        <v>1943</v>
      </c>
      <c r="D103" s="468" t="s">
        <v>1942</v>
      </c>
      <c r="E103" s="468" t="s">
        <v>1941</v>
      </c>
      <c r="F103" s="468" t="s">
        <v>1624</v>
      </c>
      <c r="G103" s="468" t="s">
        <v>1940</v>
      </c>
      <c r="H103" s="468" t="s">
        <v>1939</v>
      </c>
      <c r="I103" s="468" t="s">
        <v>1938</v>
      </c>
      <c r="J103" s="468" t="s">
        <v>1937</v>
      </c>
      <c r="K103" s="468" t="s">
        <v>1936</v>
      </c>
      <c r="L103" s="467" t="s">
        <v>1277</v>
      </c>
      <c r="M103" s="249" t="s">
        <v>67</v>
      </c>
    </row>
    <row r="104" spans="1:13" ht="11.1" customHeight="1" x14ac:dyDescent="0.2">
      <c r="A104" s="14" t="s">
        <v>68</v>
      </c>
      <c r="B104" s="468" t="s">
        <v>1935</v>
      </c>
      <c r="C104" s="468" t="s">
        <v>1934</v>
      </c>
      <c r="D104" s="468" t="s">
        <v>1933</v>
      </c>
      <c r="E104" s="468" t="s">
        <v>1924</v>
      </c>
      <c r="F104" s="468" t="s">
        <v>1932</v>
      </c>
      <c r="G104" s="468" t="s">
        <v>1931</v>
      </c>
      <c r="H104" s="468" t="s">
        <v>1930</v>
      </c>
      <c r="I104" s="468" t="s">
        <v>1861</v>
      </c>
      <c r="J104" s="468" t="s">
        <v>1929</v>
      </c>
      <c r="K104" s="468" t="s">
        <v>1928</v>
      </c>
      <c r="L104" s="467" t="s">
        <v>3</v>
      </c>
      <c r="M104" s="249" t="s">
        <v>68</v>
      </c>
    </row>
    <row r="105" spans="1:13" ht="11.1" customHeight="1" x14ac:dyDescent="0.2">
      <c r="A105" s="14" t="s">
        <v>69</v>
      </c>
      <c r="B105" s="468" t="s">
        <v>1927</v>
      </c>
      <c r="C105" s="468" t="s">
        <v>1926</v>
      </c>
      <c r="D105" s="468" t="s">
        <v>1925</v>
      </c>
      <c r="E105" s="468" t="s">
        <v>1924</v>
      </c>
      <c r="F105" s="468" t="s">
        <v>1923</v>
      </c>
      <c r="G105" s="468" t="s">
        <v>1922</v>
      </c>
      <c r="H105" s="468" t="s">
        <v>1921</v>
      </c>
      <c r="I105" s="468" t="s">
        <v>1920</v>
      </c>
      <c r="J105" s="468" t="s">
        <v>1919</v>
      </c>
      <c r="K105" s="468" t="s">
        <v>1918</v>
      </c>
      <c r="L105" s="467" t="s">
        <v>1218</v>
      </c>
      <c r="M105" s="249" t="s">
        <v>69</v>
      </c>
    </row>
    <row r="106" spans="1:13" ht="11.1" customHeight="1" x14ac:dyDescent="0.2">
      <c r="A106" s="14" t="s">
        <v>70</v>
      </c>
      <c r="B106" s="468" t="s">
        <v>1917</v>
      </c>
      <c r="C106" s="468" t="s">
        <v>1916</v>
      </c>
      <c r="D106" s="468" t="s">
        <v>1915</v>
      </c>
      <c r="E106" s="468" t="s">
        <v>1914</v>
      </c>
      <c r="F106" s="468" t="s">
        <v>1913</v>
      </c>
      <c r="G106" s="468" t="s">
        <v>1912</v>
      </c>
      <c r="H106" s="468" t="s">
        <v>1911</v>
      </c>
      <c r="I106" s="468" t="s">
        <v>1910</v>
      </c>
      <c r="J106" s="468" t="s">
        <v>1909</v>
      </c>
      <c r="K106" s="468" t="s">
        <v>1908</v>
      </c>
      <c r="L106" s="467" t="s">
        <v>1085</v>
      </c>
      <c r="M106" s="249" t="s">
        <v>70</v>
      </c>
    </row>
    <row r="107" spans="1:13" ht="11.1" customHeight="1" x14ac:dyDescent="0.2">
      <c r="A107" s="14" t="s">
        <v>71</v>
      </c>
      <c r="B107" s="468" t="s">
        <v>1907</v>
      </c>
      <c r="C107" s="468" t="s">
        <v>1906</v>
      </c>
      <c r="D107" s="468" t="s">
        <v>1905</v>
      </c>
      <c r="E107" s="468" t="s">
        <v>1904</v>
      </c>
      <c r="F107" s="468" t="s">
        <v>1903</v>
      </c>
      <c r="G107" s="468" t="s">
        <v>1902</v>
      </c>
      <c r="H107" s="468" t="s">
        <v>1901</v>
      </c>
      <c r="I107" s="468" t="s">
        <v>1900</v>
      </c>
      <c r="J107" s="468" t="s">
        <v>1899</v>
      </c>
      <c r="K107" s="468" t="s">
        <v>1898</v>
      </c>
      <c r="L107" s="467" t="s">
        <v>1202</v>
      </c>
      <c r="M107" s="249" t="s">
        <v>71</v>
      </c>
    </row>
    <row r="108" spans="1:13" ht="11.1" customHeight="1" x14ac:dyDescent="0.2">
      <c r="A108" s="14" t="s">
        <v>72</v>
      </c>
      <c r="B108" s="468" t="s">
        <v>1897</v>
      </c>
      <c r="C108" s="468" t="s">
        <v>1896</v>
      </c>
      <c r="D108" s="468" t="s">
        <v>1895</v>
      </c>
      <c r="E108" s="468" t="s">
        <v>1894</v>
      </c>
      <c r="F108" s="468" t="s">
        <v>1753</v>
      </c>
      <c r="G108" s="468" t="s">
        <v>1893</v>
      </c>
      <c r="H108" s="468" t="s">
        <v>1892</v>
      </c>
      <c r="I108" s="468" t="s">
        <v>1070</v>
      </c>
      <c r="J108" s="468" t="s">
        <v>1891</v>
      </c>
      <c r="K108" s="468" t="s">
        <v>1890</v>
      </c>
      <c r="L108" s="467" t="s">
        <v>1889</v>
      </c>
      <c r="M108" s="249" t="s">
        <v>72</v>
      </c>
    </row>
    <row r="109" spans="1:13" s="345" customFormat="1" ht="18" customHeight="1" x14ac:dyDescent="0.2">
      <c r="A109" s="472" t="s">
        <v>225</v>
      </c>
      <c r="B109" s="471" t="s">
        <v>1888</v>
      </c>
      <c r="C109" s="471" t="s">
        <v>1887</v>
      </c>
      <c r="D109" s="471" t="s">
        <v>1886</v>
      </c>
      <c r="E109" s="471" t="s">
        <v>1885</v>
      </c>
      <c r="F109" s="471" t="s">
        <v>1884</v>
      </c>
      <c r="G109" s="471" t="s">
        <v>1883</v>
      </c>
      <c r="H109" s="471" t="s">
        <v>1882</v>
      </c>
      <c r="I109" s="471" t="s">
        <v>1881</v>
      </c>
      <c r="J109" s="471" t="s">
        <v>1880</v>
      </c>
      <c r="K109" s="471" t="s">
        <v>1879</v>
      </c>
      <c r="L109" s="470" t="s">
        <v>1878</v>
      </c>
      <c r="M109" s="469" t="s">
        <v>225</v>
      </c>
    </row>
    <row r="110" spans="1:13" ht="11.1" customHeight="1" x14ac:dyDescent="0.2">
      <c r="A110" s="14" t="s">
        <v>73</v>
      </c>
      <c r="B110" s="468" t="s">
        <v>1877</v>
      </c>
      <c r="C110" s="468" t="s">
        <v>1876</v>
      </c>
      <c r="D110" s="468" t="s">
        <v>1875</v>
      </c>
      <c r="E110" s="468" t="s">
        <v>1874</v>
      </c>
      <c r="F110" s="468" t="s">
        <v>1873</v>
      </c>
      <c r="G110" s="468" t="s">
        <v>1872</v>
      </c>
      <c r="H110" s="468" t="s">
        <v>1225</v>
      </c>
      <c r="I110" s="468" t="s">
        <v>1410</v>
      </c>
      <c r="J110" s="468" t="s">
        <v>1871</v>
      </c>
      <c r="K110" s="468" t="s">
        <v>1870</v>
      </c>
      <c r="L110" s="467" t="s">
        <v>3</v>
      </c>
      <c r="M110" s="249" t="s">
        <v>73</v>
      </c>
    </row>
    <row r="111" spans="1:13" ht="11.1" customHeight="1" x14ac:dyDescent="0.2">
      <c r="A111" s="14" t="s">
        <v>74</v>
      </c>
      <c r="B111" s="468" t="s">
        <v>1869</v>
      </c>
      <c r="C111" s="468" t="s">
        <v>1868</v>
      </c>
      <c r="D111" s="468" t="s">
        <v>1867</v>
      </c>
      <c r="E111" s="468" t="s">
        <v>1404</v>
      </c>
      <c r="F111" s="468" t="s">
        <v>1866</v>
      </c>
      <c r="G111" s="468" t="s">
        <v>1865</v>
      </c>
      <c r="H111" s="468" t="s">
        <v>1864</v>
      </c>
      <c r="I111" s="468" t="s">
        <v>1863</v>
      </c>
      <c r="J111" s="468" t="s">
        <v>1653</v>
      </c>
      <c r="K111" s="468" t="s">
        <v>1862</v>
      </c>
      <c r="L111" s="467" t="s">
        <v>1861</v>
      </c>
      <c r="M111" s="249" t="s">
        <v>74</v>
      </c>
    </row>
    <row r="112" spans="1:13" ht="11.1" customHeight="1" x14ac:dyDescent="0.2">
      <c r="A112" s="14" t="s">
        <v>75</v>
      </c>
      <c r="B112" s="468" t="s">
        <v>1860</v>
      </c>
      <c r="C112" s="468" t="s">
        <v>1859</v>
      </c>
      <c r="D112" s="468" t="s">
        <v>1858</v>
      </c>
      <c r="E112" s="468" t="s">
        <v>1857</v>
      </c>
      <c r="F112" s="468" t="s">
        <v>1856</v>
      </c>
      <c r="G112" s="468" t="s">
        <v>1855</v>
      </c>
      <c r="H112" s="468" t="s">
        <v>1854</v>
      </c>
      <c r="I112" s="468" t="s">
        <v>1839</v>
      </c>
      <c r="J112" s="468" t="s">
        <v>1853</v>
      </c>
      <c r="K112" s="468" t="s">
        <v>1852</v>
      </c>
      <c r="L112" s="467" t="s">
        <v>3</v>
      </c>
      <c r="M112" s="249" t="s">
        <v>75</v>
      </c>
    </row>
    <row r="113" spans="1:13" ht="11.1" customHeight="1" x14ac:dyDescent="0.2">
      <c r="A113" s="14" t="s">
        <v>226</v>
      </c>
      <c r="B113" s="468" t="s">
        <v>1851</v>
      </c>
      <c r="C113" s="468" t="s">
        <v>1850</v>
      </c>
      <c r="D113" s="468" t="s">
        <v>1849</v>
      </c>
      <c r="E113" s="468" t="s">
        <v>1371</v>
      </c>
      <c r="F113" s="468" t="s">
        <v>1848</v>
      </c>
      <c r="G113" s="468" t="s">
        <v>1847</v>
      </c>
      <c r="H113" s="468" t="s">
        <v>1846</v>
      </c>
      <c r="I113" s="468" t="s">
        <v>1109</v>
      </c>
      <c r="J113" s="468" t="s">
        <v>1845</v>
      </c>
      <c r="K113" s="468" t="s">
        <v>1844</v>
      </c>
      <c r="L113" s="467" t="s">
        <v>1843</v>
      </c>
      <c r="M113" s="249" t="s">
        <v>226</v>
      </c>
    </row>
    <row r="114" spans="1:13" ht="11.1" customHeight="1" x14ac:dyDescent="0.2">
      <c r="A114" s="14" t="s">
        <v>76</v>
      </c>
      <c r="B114" s="468" t="s">
        <v>1842</v>
      </c>
      <c r="C114" s="468" t="s">
        <v>1841</v>
      </c>
      <c r="D114" s="468" t="s">
        <v>1840</v>
      </c>
      <c r="E114" s="468" t="s">
        <v>1839</v>
      </c>
      <c r="F114" s="468" t="s">
        <v>1838</v>
      </c>
      <c r="G114" s="468" t="s">
        <v>1837</v>
      </c>
      <c r="H114" s="468" t="s">
        <v>1836</v>
      </c>
      <c r="I114" s="468" t="s">
        <v>1835</v>
      </c>
      <c r="J114" s="468" t="s">
        <v>1834</v>
      </c>
      <c r="K114" s="468" t="s">
        <v>3</v>
      </c>
      <c r="L114" s="467" t="s">
        <v>3</v>
      </c>
      <c r="M114" s="249" t="s">
        <v>76</v>
      </c>
    </row>
    <row r="115" spans="1:13" ht="11.1" customHeight="1" x14ac:dyDescent="0.2">
      <c r="A115" s="14" t="s">
        <v>77</v>
      </c>
      <c r="B115" s="468" t="s">
        <v>1833</v>
      </c>
      <c r="C115" s="468" t="s">
        <v>1832</v>
      </c>
      <c r="D115" s="468" t="s">
        <v>1831</v>
      </c>
      <c r="E115" s="468" t="s">
        <v>1830</v>
      </c>
      <c r="F115" s="468" t="s">
        <v>1829</v>
      </c>
      <c r="G115" s="468" t="s">
        <v>1828</v>
      </c>
      <c r="H115" s="468" t="s">
        <v>1712</v>
      </c>
      <c r="I115" s="468" t="s">
        <v>1827</v>
      </c>
      <c r="J115" s="468" t="s">
        <v>1826</v>
      </c>
      <c r="K115" s="468" t="s">
        <v>1070</v>
      </c>
      <c r="L115" s="467" t="s">
        <v>3</v>
      </c>
      <c r="M115" s="249" t="s">
        <v>77</v>
      </c>
    </row>
    <row r="116" spans="1:13" ht="11.1" customHeight="1" x14ac:dyDescent="0.2">
      <c r="A116" s="14" t="s">
        <v>78</v>
      </c>
      <c r="B116" s="468" t="s">
        <v>1825</v>
      </c>
      <c r="C116" s="468" t="s">
        <v>1824</v>
      </c>
      <c r="D116" s="468" t="s">
        <v>1823</v>
      </c>
      <c r="E116" s="468" t="s">
        <v>1822</v>
      </c>
      <c r="F116" s="468" t="s">
        <v>1821</v>
      </c>
      <c r="G116" s="468" t="s">
        <v>1820</v>
      </c>
      <c r="H116" s="468" t="s">
        <v>1819</v>
      </c>
      <c r="I116" s="468" t="s">
        <v>1818</v>
      </c>
      <c r="J116" s="468" t="s">
        <v>1817</v>
      </c>
      <c r="K116" s="468" t="s">
        <v>1816</v>
      </c>
      <c r="L116" s="467" t="s">
        <v>1815</v>
      </c>
      <c r="M116" s="249" t="s">
        <v>78</v>
      </c>
    </row>
    <row r="117" spans="1:13" s="345" customFormat="1" ht="18" customHeight="1" x14ac:dyDescent="0.2">
      <c r="A117" s="472" t="s">
        <v>227</v>
      </c>
      <c r="B117" s="471" t="s">
        <v>1814</v>
      </c>
      <c r="C117" s="471" t="s">
        <v>1813</v>
      </c>
      <c r="D117" s="471" t="s">
        <v>1812</v>
      </c>
      <c r="E117" s="471" t="s">
        <v>1811</v>
      </c>
      <c r="F117" s="471" t="s">
        <v>1810</v>
      </c>
      <c r="G117" s="471" t="s">
        <v>1809</v>
      </c>
      <c r="H117" s="471" t="s">
        <v>1808</v>
      </c>
      <c r="I117" s="471" t="s">
        <v>1807</v>
      </c>
      <c r="J117" s="471" t="s">
        <v>1806</v>
      </c>
      <c r="K117" s="471" t="s">
        <v>1805</v>
      </c>
      <c r="L117" s="470" t="s">
        <v>1804</v>
      </c>
      <c r="M117" s="469" t="s">
        <v>227</v>
      </c>
    </row>
    <row r="118" spans="1:13" ht="11.1" customHeight="1" x14ac:dyDescent="0.2">
      <c r="A118" s="14" t="s">
        <v>79</v>
      </c>
      <c r="B118" s="468" t="s">
        <v>1803</v>
      </c>
      <c r="C118" s="468" t="s">
        <v>1802</v>
      </c>
      <c r="D118" s="468" t="s">
        <v>1801</v>
      </c>
      <c r="E118" s="468" t="s">
        <v>1178</v>
      </c>
      <c r="F118" s="468" t="s">
        <v>1089</v>
      </c>
      <c r="G118" s="468" t="s">
        <v>1800</v>
      </c>
      <c r="H118" s="468" t="s">
        <v>1799</v>
      </c>
      <c r="I118" s="468" t="s">
        <v>1798</v>
      </c>
      <c r="J118" s="468" t="s">
        <v>1797</v>
      </c>
      <c r="K118" s="468" t="s">
        <v>1796</v>
      </c>
      <c r="L118" s="467" t="s">
        <v>3</v>
      </c>
      <c r="M118" s="249" t="s">
        <v>79</v>
      </c>
    </row>
    <row r="119" spans="1:13" ht="11.1" customHeight="1" x14ac:dyDescent="0.2">
      <c r="A119" s="14" t="s">
        <v>80</v>
      </c>
      <c r="B119" s="468" t="s">
        <v>1795</v>
      </c>
      <c r="C119" s="468" t="s">
        <v>1794</v>
      </c>
      <c r="D119" s="468" t="s">
        <v>1793</v>
      </c>
      <c r="E119" s="468" t="s">
        <v>1792</v>
      </c>
      <c r="F119" s="468" t="s">
        <v>1791</v>
      </c>
      <c r="G119" s="468" t="s">
        <v>1790</v>
      </c>
      <c r="H119" s="468" t="s">
        <v>1789</v>
      </c>
      <c r="I119" s="468" t="s">
        <v>1788</v>
      </c>
      <c r="J119" s="468" t="s">
        <v>1787</v>
      </c>
      <c r="K119" s="468" t="s">
        <v>1786</v>
      </c>
      <c r="L119" s="467" t="s">
        <v>1785</v>
      </c>
      <c r="M119" s="249" t="s">
        <v>80</v>
      </c>
    </row>
    <row r="120" spans="1:13" ht="11.1" customHeight="1" x14ac:dyDescent="0.2">
      <c r="A120" s="14" t="s">
        <v>81</v>
      </c>
      <c r="B120" s="468" t="s">
        <v>1784</v>
      </c>
      <c r="C120" s="468" t="s">
        <v>1783</v>
      </c>
      <c r="D120" s="468" t="s">
        <v>1782</v>
      </c>
      <c r="E120" s="468" t="s">
        <v>1071</v>
      </c>
      <c r="F120" s="468" t="s">
        <v>1781</v>
      </c>
      <c r="G120" s="468" t="s">
        <v>1780</v>
      </c>
      <c r="H120" s="468" t="s">
        <v>1779</v>
      </c>
      <c r="I120" s="468" t="s">
        <v>1778</v>
      </c>
      <c r="J120" s="468" t="s">
        <v>1777</v>
      </c>
      <c r="K120" s="468" t="s">
        <v>1776</v>
      </c>
      <c r="L120" s="467" t="s">
        <v>1775</v>
      </c>
      <c r="M120" s="249" t="s">
        <v>81</v>
      </c>
    </row>
    <row r="121" spans="1:13" ht="11.1" customHeight="1" x14ac:dyDescent="0.2">
      <c r="A121" s="14" t="s">
        <v>82</v>
      </c>
      <c r="B121" s="468" t="s">
        <v>1774</v>
      </c>
      <c r="C121" s="468" t="s">
        <v>1773</v>
      </c>
      <c r="D121" s="468" t="s">
        <v>1772</v>
      </c>
      <c r="E121" s="468" t="s">
        <v>3</v>
      </c>
      <c r="F121" s="468" t="s">
        <v>1771</v>
      </c>
      <c r="G121" s="468" t="s">
        <v>1770</v>
      </c>
      <c r="H121" s="468" t="s">
        <v>1769</v>
      </c>
      <c r="I121" s="468" t="s">
        <v>1768</v>
      </c>
      <c r="J121" s="468" t="s">
        <v>1354</v>
      </c>
      <c r="K121" s="468" t="s">
        <v>1767</v>
      </c>
      <c r="L121" s="467" t="s">
        <v>1065</v>
      </c>
      <c r="M121" s="249" t="s">
        <v>82</v>
      </c>
    </row>
    <row r="122" spans="1:13" ht="11.1" customHeight="1" x14ac:dyDescent="0.2">
      <c r="A122" s="14" t="s">
        <v>83</v>
      </c>
      <c r="B122" s="468" t="s">
        <v>1766</v>
      </c>
      <c r="C122" s="468" t="s">
        <v>1765</v>
      </c>
      <c r="D122" s="468" t="s">
        <v>1764</v>
      </c>
      <c r="E122" s="468" t="s">
        <v>1763</v>
      </c>
      <c r="F122" s="468" t="s">
        <v>1762</v>
      </c>
      <c r="G122" s="468" t="s">
        <v>1761</v>
      </c>
      <c r="H122" s="468" t="s">
        <v>1760</v>
      </c>
      <c r="I122" s="468" t="s">
        <v>1759</v>
      </c>
      <c r="J122" s="468" t="s">
        <v>1603</v>
      </c>
      <c r="K122" s="468" t="s">
        <v>1758</v>
      </c>
      <c r="L122" s="467" t="s">
        <v>1135</v>
      </c>
      <c r="M122" s="249" t="s">
        <v>83</v>
      </c>
    </row>
    <row r="123" spans="1:13" ht="11.1" customHeight="1" x14ac:dyDescent="0.2">
      <c r="A123" s="14" t="s">
        <v>84</v>
      </c>
      <c r="B123" s="468" t="s">
        <v>1757</v>
      </c>
      <c r="C123" s="468" t="s">
        <v>1756</v>
      </c>
      <c r="D123" s="468" t="s">
        <v>1755</v>
      </c>
      <c r="E123" s="468" t="s">
        <v>1306</v>
      </c>
      <c r="F123" s="468" t="s">
        <v>1754</v>
      </c>
      <c r="G123" s="468" t="s">
        <v>1753</v>
      </c>
      <c r="H123" s="468" t="s">
        <v>1752</v>
      </c>
      <c r="I123" s="468" t="s">
        <v>1751</v>
      </c>
      <c r="J123" s="468" t="s">
        <v>1750</v>
      </c>
      <c r="K123" s="468" t="s">
        <v>1749</v>
      </c>
      <c r="L123" s="467" t="s">
        <v>1138</v>
      </c>
      <c r="M123" s="249" t="s">
        <v>84</v>
      </c>
    </row>
    <row r="124" spans="1:13" s="345" customFormat="1" ht="18" customHeight="1" x14ac:dyDescent="0.2">
      <c r="A124" s="472" t="s">
        <v>228</v>
      </c>
      <c r="B124" s="471" t="s">
        <v>1748</v>
      </c>
      <c r="C124" s="471" t="s">
        <v>1747</v>
      </c>
      <c r="D124" s="471" t="s">
        <v>1746</v>
      </c>
      <c r="E124" s="471" t="s">
        <v>1745</v>
      </c>
      <c r="F124" s="471" t="s">
        <v>1744</v>
      </c>
      <c r="G124" s="471" t="s">
        <v>1743</v>
      </c>
      <c r="H124" s="471" t="s">
        <v>1742</v>
      </c>
      <c r="I124" s="471" t="s">
        <v>1741</v>
      </c>
      <c r="J124" s="471" t="s">
        <v>1740</v>
      </c>
      <c r="K124" s="471" t="s">
        <v>1739</v>
      </c>
      <c r="L124" s="470" t="s">
        <v>1738</v>
      </c>
      <c r="M124" s="469" t="s">
        <v>228</v>
      </c>
    </row>
    <row r="125" spans="1:13" ht="11.1" customHeight="1" x14ac:dyDescent="0.2">
      <c r="A125" s="14" t="s">
        <v>85</v>
      </c>
      <c r="B125" s="468" t="s">
        <v>1737</v>
      </c>
      <c r="C125" s="468" t="s">
        <v>1736</v>
      </c>
      <c r="D125" s="468" t="s">
        <v>1735</v>
      </c>
      <c r="E125" s="468" t="s">
        <v>1734</v>
      </c>
      <c r="F125" s="468" t="s">
        <v>1733</v>
      </c>
      <c r="G125" s="468" t="s">
        <v>1732</v>
      </c>
      <c r="H125" s="468" t="s">
        <v>1731</v>
      </c>
      <c r="I125" s="468" t="s">
        <v>1730</v>
      </c>
      <c r="J125" s="468" t="s">
        <v>1729</v>
      </c>
      <c r="K125" s="468" t="s">
        <v>1728</v>
      </c>
      <c r="L125" s="467" t="s">
        <v>3</v>
      </c>
      <c r="M125" s="249" t="s">
        <v>85</v>
      </c>
    </row>
    <row r="126" spans="1:13" ht="11.1" customHeight="1" x14ac:dyDescent="0.2">
      <c r="A126" s="14" t="s">
        <v>86</v>
      </c>
      <c r="B126" s="468" t="s">
        <v>1727</v>
      </c>
      <c r="C126" s="468" t="s">
        <v>1726</v>
      </c>
      <c r="D126" s="468" t="s">
        <v>1725</v>
      </c>
      <c r="E126" s="468" t="s">
        <v>1724</v>
      </c>
      <c r="F126" s="468" t="s">
        <v>1723</v>
      </c>
      <c r="G126" s="468" t="s">
        <v>1722</v>
      </c>
      <c r="H126" s="468" t="s">
        <v>1721</v>
      </c>
      <c r="I126" s="468" t="s">
        <v>1720</v>
      </c>
      <c r="J126" s="468" t="s">
        <v>1719</v>
      </c>
      <c r="K126" s="468" t="s">
        <v>1718</v>
      </c>
      <c r="L126" s="467" t="s">
        <v>1065</v>
      </c>
      <c r="M126" s="249" t="s">
        <v>86</v>
      </c>
    </row>
    <row r="127" spans="1:13" ht="11.1" customHeight="1" x14ac:dyDescent="0.2">
      <c r="A127" s="14" t="s">
        <v>87</v>
      </c>
      <c r="B127" s="468" t="s">
        <v>1717</v>
      </c>
      <c r="C127" s="468" t="s">
        <v>1716</v>
      </c>
      <c r="D127" s="468" t="s">
        <v>1715</v>
      </c>
      <c r="E127" s="468" t="s">
        <v>1105</v>
      </c>
      <c r="F127" s="468" t="s">
        <v>1714</v>
      </c>
      <c r="G127" s="468" t="s">
        <v>1713</v>
      </c>
      <c r="H127" s="468" t="s">
        <v>1712</v>
      </c>
      <c r="I127" s="468" t="s">
        <v>1271</v>
      </c>
      <c r="J127" s="468" t="s">
        <v>1711</v>
      </c>
      <c r="K127" s="468" t="s">
        <v>1710</v>
      </c>
      <c r="L127" s="467" t="s">
        <v>1218</v>
      </c>
      <c r="M127" s="249" t="s">
        <v>87</v>
      </c>
    </row>
    <row r="128" spans="1:13" ht="11.1" customHeight="1" x14ac:dyDescent="0.2">
      <c r="A128" s="14" t="s">
        <v>88</v>
      </c>
      <c r="B128" s="468" t="s">
        <v>1709</v>
      </c>
      <c r="C128" s="468" t="s">
        <v>1708</v>
      </c>
      <c r="D128" s="468" t="s">
        <v>1707</v>
      </c>
      <c r="E128" s="468" t="s">
        <v>1706</v>
      </c>
      <c r="F128" s="468" t="s">
        <v>1705</v>
      </c>
      <c r="G128" s="468" t="s">
        <v>1704</v>
      </c>
      <c r="H128" s="468" t="s">
        <v>1703</v>
      </c>
      <c r="I128" s="468" t="s">
        <v>1702</v>
      </c>
      <c r="J128" s="468" t="s">
        <v>1701</v>
      </c>
      <c r="K128" s="468" t="s">
        <v>1700</v>
      </c>
      <c r="L128" s="467" t="s">
        <v>1699</v>
      </c>
      <c r="M128" s="249" t="s">
        <v>88</v>
      </c>
    </row>
    <row r="129" spans="1:13" s="345" customFormat="1" ht="18" customHeight="1" x14ac:dyDescent="0.2">
      <c r="A129" s="472" t="s">
        <v>229</v>
      </c>
      <c r="B129" s="471" t="s">
        <v>1698</v>
      </c>
      <c r="C129" s="471" t="s">
        <v>1697</v>
      </c>
      <c r="D129" s="471" t="s">
        <v>1696</v>
      </c>
      <c r="E129" s="471" t="s">
        <v>1695</v>
      </c>
      <c r="F129" s="471" t="s">
        <v>1694</v>
      </c>
      <c r="G129" s="471" t="s">
        <v>1693</v>
      </c>
      <c r="H129" s="471" t="s">
        <v>1692</v>
      </c>
      <c r="I129" s="471" t="s">
        <v>1691</v>
      </c>
      <c r="J129" s="471" t="s">
        <v>1690</v>
      </c>
      <c r="K129" s="471" t="s">
        <v>1689</v>
      </c>
      <c r="L129" s="470" t="s">
        <v>1245</v>
      </c>
      <c r="M129" s="469" t="s">
        <v>229</v>
      </c>
    </row>
    <row r="130" spans="1:13" ht="11.1" customHeight="1" x14ac:dyDescent="0.2">
      <c r="A130" s="14" t="s">
        <v>89</v>
      </c>
      <c r="B130" s="468" t="s">
        <v>1688</v>
      </c>
      <c r="C130" s="468" t="s">
        <v>1687</v>
      </c>
      <c r="D130" s="468" t="s">
        <v>1686</v>
      </c>
      <c r="E130" s="468" t="s">
        <v>1061</v>
      </c>
      <c r="F130" s="468" t="s">
        <v>1685</v>
      </c>
      <c r="G130" s="468" t="s">
        <v>1684</v>
      </c>
      <c r="H130" s="468" t="s">
        <v>1683</v>
      </c>
      <c r="I130" s="468" t="s">
        <v>1682</v>
      </c>
      <c r="J130" s="468" t="s">
        <v>1681</v>
      </c>
      <c r="K130" s="468" t="s">
        <v>1680</v>
      </c>
      <c r="L130" s="467" t="s">
        <v>3</v>
      </c>
      <c r="M130" s="249" t="s">
        <v>89</v>
      </c>
    </row>
    <row r="131" spans="1:13" ht="11.1" customHeight="1" x14ac:dyDescent="0.2">
      <c r="A131" s="14" t="s">
        <v>90</v>
      </c>
      <c r="B131" s="468" t="s">
        <v>1679</v>
      </c>
      <c r="C131" s="468" t="s">
        <v>1678</v>
      </c>
      <c r="D131" s="468" t="s">
        <v>1677</v>
      </c>
      <c r="E131" s="468" t="s">
        <v>1676</v>
      </c>
      <c r="F131" s="468" t="s">
        <v>1675</v>
      </c>
      <c r="G131" s="468" t="s">
        <v>1674</v>
      </c>
      <c r="H131" s="468" t="s">
        <v>1673</v>
      </c>
      <c r="I131" s="468" t="s">
        <v>1672</v>
      </c>
      <c r="J131" s="468" t="s">
        <v>1671</v>
      </c>
      <c r="K131" s="468" t="s">
        <v>1670</v>
      </c>
      <c r="L131" s="467" t="s">
        <v>1281</v>
      </c>
      <c r="M131" s="249" t="s">
        <v>90</v>
      </c>
    </row>
    <row r="132" spans="1:13" ht="11.1" customHeight="1" x14ac:dyDescent="0.2">
      <c r="A132" s="14" t="s">
        <v>91</v>
      </c>
      <c r="B132" s="468" t="s">
        <v>1669</v>
      </c>
      <c r="C132" s="468" t="s">
        <v>1668</v>
      </c>
      <c r="D132" s="468" t="s">
        <v>1667</v>
      </c>
      <c r="E132" s="468" t="s">
        <v>1666</v>
      </c>
      <c r="F132" s="468" t="s">
        <v>1665</v>
      </c>
      <c r="G132" s="468" t="s">
        <v>1664</v>
      </c>
      <c r="H132" s="468" t="s">
        <v>1663</v>
      </c>
      <c r="I132" s="468" t="s">
        <v>1662</v>
      </c>
      <c r="J132" s="468" t="s">
        <v>1661</v>
      </c>
      <c r="K132" s="468" t="s">
        <v>1660</v>
      </c>
      <c r="L132" s="467" t="s">
        <v>1055</v>
      </c>
      <c r="M132" s="249" t="s">
        <v>91</v>
      </c>
    </row>
    <row r="133" spans="1:13" ht="11.1" customHeight="1" x14ac:dyDescent="0.2">
      <c r="A133" s="14" t="s">
        <v>92</v>
      </c>
      <c r="B133" s="468" t="s">
        <v>1659</v>
      </c>
      <c r="C133" s="468" t="s">
        <v>1658</v>
      </c>
      <c r="D133" s="468" t="s">
        <v>1657</v>
      </c>
      <c r="E133" s="468" t="s">
        <v>1055</v>
      </c>
      <c r="F133" s="468" t="s">
        <v>1656</v>
      </c>
      <c r="G133" s="468" t="s">
        <v>1655</v>
      </c>
      <c r="H133" s="468" t="s">
        <v>1654</v>
      </c>
      <c r="I133" s="468" t="s">
        <v>1653</v>
      </c>
      <c r="J133" s="468" t="s">
        <v>1524</v>
      </c>
      <c r="K133" s="468" t="s">
        <v>1652</v>
      </c>
      <c r="L133" s="467" t="s">
        <v>3</v>
      </c>
      <c r="M133" s="249" t="s">
        <v>92</v>
      </c>
    </row>
    <row r="134" spans="1:13" s="345" customFormat="1" ht="18" customHeight="1" x14ac:dyDescent="0.2">
      <c r="A134" s="472" t="s">
        <v>230</v>
      </c>
      <c r="B134" s="471" t="s">
        <v>1651</v>
      </c>
      <c r="C134" s="471" t="s">
        <v>1650</v>
      </c>
      <c r="D134" s="471" t="s">
        <v>1649</v>
      </c>
      <c r="E134" s="471" t="s">
        <v>1648</v>
      </c>
      <c r="F134" s="471" t="s">
        <v>1647</v>
      </c>
      <c r="G134" s="471" t="s">
        <v>1646</v>
      </c>
      <c r="H134" s="471" t="s">
        <v>1645</v>
      </c>
      <c r="I134" s="471" t="s">
        <v>3</v>
      </c>
      <c r="J134" s="471" t="s">
        <v>1644</v>
      </c>
      <c r="K134" s="471" t="s">
        <v>1643</v>
      </c>
      <c r="L134" s="470" t="s">
        <v>3</v>
      </c>
      <c r="M134" s="469" t="s">
        <v>230</v>
      </c>
    </row>
    <row r="135" spans="1:13" ht="11.1" customHeight="1" x14ac:dyDescent="0.2">
      <c r="A135" s="14" t="s">
        <v>93</v>
      </c>
      <c r="B135" s="468" t="s">
        <v>1642</v>
      </c>
      <c r="C135" s="468" t="s">
        <v>1641</v>
      </c>
      <c r="D135" s="468" t="s">
        <v>1640</v>
      </c>
      <c r="E135" s="468" t="s">
        <v>3</v>
      </c>
      <c r="F135" s="468" t="s">
        <v>1639</v>
      </c>
      <c r="G135" s="468" t="s">
        <v>1638</v>
      </c>
      <c r="H135" s="468" t="s">
        <v>1637</v>
      </c>
      <c r="I135" s="468" t="s">
        <v>3</v>
      </c>
      <c r="J135" s="468" t="s">
        <v>1636</v>
      </c>
      <c r="K135" s="468" t="s">
        <v>1635</v>
      </c>
      <c r="L135" s="467" t="s">
        <v>3</v>
      </c>
      <c r="M135" s="249" t="s">
        <v>93</v>
      </c>
    </row>
    <row r="136" spans="1:13" ht="11.1" customHeight="1" x14ac:dyDescent="0.2">
      <c r="A136" s="14" t="s">
        <v>94</v>
      </c>
      <c r="B136" s="468" t="s">
        <v>1634</v>
      </c>
      <c r="C136" s="468" t="s">
        <v>1633</v>
      </c>
      <c r="D136" s="468" t="s">
        <v>1632</v>
      </c>
      <c r="E136" s="468" t="s">
        <v>1340</v>
      </c>
      <c r="F136" s="468" t="s">
        <v>1631</v>
      </c>
      <c r="G136" s="468" t="s">
        <v>1630</v>
      </c>
      <c r="H136" s="468" t="s">
        <v>1629</v>
      </c>
      <c r="I136" s="468" t="s">
        <v>3</v>
      </c>
      <c r="J136" s="468" t="s">
        <v>1628</v>
      </c>
      <c r="K136" s="468" t="s">
        <v>1627</v>
      </c>
      <c r="L136" s="467" t="s">
        <v>3</v>
      </c>
      <c r="M136" s="249" t="s">
        <v>94</v>
      </c>
    </row>
    <row r="137" spans="1:13" ht="11.1" customHeight="1" x14ac:dyDescent="0.2">
      <c r="A137" s="14" t="s">
        <v>95</v>
      </c>
      <c r="B137" s="468" t="s">
        <v>1626</v>
      </c>
      <c r="C137" s="468" t="s">
        <v>1625</v>
      </c>
      <c r="D137" s="468" t="s">
        <v>1624</v>
      </c>
      <c r="E137" s="468" t="s">
        <v>1245</v>
      </c>
      <c r="F137" s="468" t="s">
        <v>1623</v>
      </c>
      <c r="G137" s="468" t="s">
        <v>1622</v>
      </c>
      <c r="H137" s="468" t="s">
        <v>1173</v>
      </c>
      <c r="I137" s="468" t="s">
        <v>3</v>
      </c>
      <c r="J137" s="468" t="s">
        <v>1621</v>
      </c>
      <c r="K137" s="468" t="s">
        <v>1234</v>
      </c>
      <c r="L137" s="467" t="s">
        <v>3</v>
      </c>
      <c r="M137" s="249" t="s">
        <v>95</v>
      </c>
    </row>
    <row r="138" spans="1:13" ht="11.1" customHeight="1" x14ac:dyDescent="0.2">
      <c r="A138" s="14" t="s">
        <v>96</v>
      </c>
      <c r="B138" s="468" t="s">
        <v>1620</v>
      </c>
      <c r="C138" s="468" t="s">
        <v>1619</v>
      </c>
      <c r="D138" s="468" t="s">
        <v>1618</v>
      </c>
      <c r="E138" s="468" t="s">
        <v>3</v>
      </c>
      <c r="F138" s="468" t="s">
        <v>1617</v>
      </c>
      <c r="G138" s="468" t="s">
        <v>1616</v>
      </c>
      <c r="H138" s="468" t="s">
        <v>1615</v>
      </c>
      <c r="I138" s="468" t="s">
        <v>3</v>
      </c>
      <c r="J138" s="468" t="s">
        <v>1596</v>
      </c>
      <c r="K138" s="468" t="s">
        <v>1614</v>
      </c>
      <c r="L138" s="467" t="s">
        <v>3</v>
      </c>
      <c r="M138" s="249" t="s">
        <v>96</v>
      </c>
    </row>
    <row r="139" spans="1:13" ht="11.1" customHeight="1" x14ac:dyDescent="0.2">
      <c r="A139" s="14" t="s">
        <v>97</v>
      </c>
      <c r="B139" s="468" t="s">
        <v>1613</v>
      </c>
      <c r="C139" s="468" t="s">
        <v>1612</v>
      </c>
      <c r="D139" s="468" t="s">
        <v>1611</v>
      </c>
      <c r="E139" s="468" t="s">
        <v>1065</v>
      </c>
      <c r="F139" s="468" t="s">
        <v>1610</v>
      </c>
      <c r="G139" s="468" t="s">
        <v>1609</v>
      </c>
      <c r="H139" s="468" t="s">
        <v>1608</v>
      </c>
      <c r="I139" s="468" t="s">
        <v>3</v>
      </c>
      <c r="J139" s="468" t="s">
        <v>1607</v>
      </c>
      <c r="K139" s="468" t="s">
        <v>1606</v>
      </c>
      <c r="L139" s="467" t="s">
        <v>3</v>
      </c>
      <c r="M139" s="249" t="s">
        <v>97</v>
      </c>
    </row>
    <row r="140" spans="1:13" ht="11.1" customHeight="1" x14ac:dyDescent="0.2">
      <c r="A140" s="14" t="s">
        <v>98</v>
      </c>
      <c r="B140" s="468" t="s">
        <v>1605</v>
      </c>
      <c r="C140" s="468" t="s">
        <v>1604</v>
      </c>
      <c r="D140" s="468" t="s">
        <v>1603</v>
      </c>
      <c r="E140" s="468" t="s">
        <v>1065</v>
      </c>
      <c r="F140" s="468" t="s">
        <v>1602</v>
      </c>
      <c r="G140" s="468" t="s">
        <v>1601</v>
      </c>
      <c r="H140" s="468" t="s">
        <v>1600</v>
      </c>
      <c r="I140" s="468" t="s">
        <v>3</v>
      </c>
      <c r="J140" s="468" t="s">
        <v>1599</v>
      </c>
      <c r="K140" s="468" t="s">
        <v>1598</v>
      </c>
      <c r="L140" s="467" t="s">
        <v>3</v>
      </c>
      <c r="M140" s="249" t="s">
        <v>98</v>
      </c>
    </row>
    <row r="141" spans="1:13" ht="11.1" customHeight="1" x14ac:dyDescent="0.2">
      <c r="A141" s="14" t="s">
        <v>99</v>
      </c>
      <c r="B141" s="468" t="s">
        <v>1597</v>
      </c>
      <c r="C141" s="468" t="s">
        <v>1596</v>
      </c>
      <c r="D141" s="468" t="s">
        <v>1595</v>
      </c>
      <c r="E141" s="468" t="s">
        <v>3</v>
      </c>
      <c r="F141" s="468" t="s">
        <v>1594</v>
      </c>
      <c r="G141" s="468" t="s">
        <v>1593</v>
      </c>
      <c r="H141" s="468" t="s">
        <v>1441</v>
      </c>
      <c r="I141" s="468" t="s">
        <v>3</v>
      </c>
      <c r="J141" s="468" t="s">
        <v>1592</v>
      </c>
      <c r="K141" s="468" t="s">
        <v>1591</v>
      </c>
      <c r="L141" s="467" t="s">
        <v>3</v>
      </c>
      <c r="M141" s="249" t="s">
        <v>99</v>
      </c>
    </row>
    <row r="142" spans="1:13" ht="11.1" customHeight="1" x14ac:dyDescent="0.2">
      <c r="A142" s="14" t="s">
        <v>100</v>
      </c>
      <c r="B142" s="468" t="s">
        <v>1590</v>
      </c>
      <c r="C142" s="468" t="s">
        <v>1589</v>
      </c>
      <c r="D142" s="468" t="s">
        <v>1588</v>
      </c>
      <c r="E142" s="468" t="s">
        <v>3</v>
      </c>
      <c r="F142" s="468" t="s">
        <v>1587</v>
      </c>
      <c r="G142" s="468" t="s">
        <v>1586</v>
      </c>
      <c r="H142" s="468" t="s">
        <v>1585</v>
      </c>
      <c r="I142" s="468" t="s">
        <v>3</v>
      </c>
      <c r="J142" s="468" t="s">
        <v>1584</v>
      </c>
      <c r="K142" s="468" t="s">
        <v>1583</v>
      </c>
      <c r="L142" s="467" t="s">
        <v>3</v>
      </c>
      <c r="M142" s="249" t="s">
        <v>100</v>
      </c>
    </row>
    <row r="143" spans="1:13" ht="11.1" customHeight="1" x14ac:dyDescent="0.2">
      <c r="A143" s="14" t="s">
        <v>101</v>
      </c>
      <c r="B143" s="468" t="s">
        <v>1582</v>
      </c>
      <c r="C143" s="468" t="s">
        <v>1581</v>
      </c>
      <c r="D143" s="468" t="s">
        <v>1580</v>
      </c>
      <c r="E143" s="468" t="s">
        <v>3</v>
      </c>
      <c r="F143" s="468" t="s">
        <v>1579</v>
      </c>
      <c r="G143" s="468" t="s">
        <v>1578</v>
      </c>
      <c r="H143" s="468" t="s">
        <v>1577</v>
      </c>
      <c r="I143" s="468" t="s">
        <v>3</v>
      </c>
      <c r="J143" s="468" t="s">
        <v>1576</v>
      </c>
      <c r="K143" s="468" t="s">
        <v>1575</v>
      </c>
      <c r="L143" s="467" t="s">
        <v>3</v>
      </c>
      <c r="M143" s="249" t="s">
        <v>101</v>
      </c>
    </row>
    <row r="144" spans="1:13" ht="11.1" customHeight="1" x14ac:dyDescent="0.2">
      <c r="A144" s="14" t="s">
        <v>102</v>
      </c>
      <c r="B144" s="468" t="s">
        <v>1574</v>
      </c>
      <c r="C144" s="468" t="s">
        <v>1573</v>
      </c>
      <c r="D144" s="468" t="s">
        <v>1572</v>
      </c>
      <c r="E144" s="468" t="s">
        <v>3</v>
      </c>
      <c r="F144" s="468" t="s">
        <v>1571</v>
      </c>
      <c r="G144" s="468" t="s">
        <v>1570</v>
      </c>
      <c r="H144" s="468" t="s">
        <v>1569</v>
      </c>
      <c r="I144" s="468" t="s">
        <v>3</v>
      </c>
      <c r="J144" s="468" t="s">
        <v>1568</v>
      </c>
      <c r="K144" s="468" t="s">
        <v>1567</v>
      </c>
      <c r="L144" s="467" t="s">
        <v>3</v>
      </c>
      <c r="M144" s="249" t="s">
        <v>102</v>
      </c>
    </row>
    <row r="145" spans="1:13" s="345" customFormat="1" ht="18" customHeight="1" x14ac:dyDescent="0.2">
      <c r="A145" s="472" t="s">
        <v>231</v>
      </c>
      <c r="B145" s="471" t="s">
        <v>1566</v>
      </c>
      <c r="C145" s="471" t="s">
        <v>1565</v>
      </c>
      <c r="D145" s="471" t="s">
        <v>1564</v>
      </c>
      <c r="E145" s="471" t="s">
        <v>1529</v>
      </c>
      <c r="F145" s="471" t="s">
        <v>1563</v>
      </c>
      <c r="G145" s="471" t="s">
        <v>1562</v>
      </c>
      <c r="H145" s="471" t="s">
        <v>1561</v>
      </c>
      <c r="I145" s="471" t="s">
        <v>1560</v>
      </c>
      <c r="J145" s="471" t="s">
        <v>1559</v>
      </c>
      <c r="K145" s="471" t="s">
        <v>1558</v>
      </c>
      <c r="L145" s="470" t="s">
        <v>3</v>
      </c>
      <c r="M145" s="469" t="s">
        <v>231</v>
      </c>
    </row>
    <row r="146" spans="1:13" ht="11.1" customHeight="1" x14ac:dyDescent="0.2">
      <c r="A146" s="14" t="s">
        <v>103</v>
      </c>
      <c r="B146" s="468" t="s">
        <v>1557</v>
      </c>
      <c r="C146" s="468" t="s">
        <v>1556</v>
      </c>
      <c r="D146" s="468" t="s">
        <v>1555</v>
      </c>
      <c r="E146" s="468" t="s">
        <v>3</v>
      </c>
      <c r="F146" s="468" t="s">
        <v>1554</v>
      </c>
      <c r="G146" s="468" t="s">
        <v>1553</v>
      </c>
      <c r="H146" s="468" t="s">
        <v>1552</v>
      </c>
      <c r="I146" s="468" t="s">
        <v>1551</v>
      </c>
      <c r="J146" s="468" t="s">
        <v>1550</v>
      </c>
      <c r="K146" s="468" t="s">
        <v>1549</v>
      </c>
      <c r="L146" s="467" t="s">
        <v>3</v>
      </c>
      <c r="M146" s="249" t="s">
        <v>103</v>
      </c>
    </row>
    <row r="147" spans="1:13" ht="11.1" customHeight="1" x14ac:dyDescent="0.2">
      <c r="A147" s="14" t="s">
        <v>104</v>
      </c>
      <c r="B147" s="468" t="s">
        <v>1548</v>
      </c>
      <c r="C147" s="468" t="s">
        <v>1547</v>
      </c>
      <c r="D147" s="468" t="s">
        <v>1546</v>
      </c>
      <c r="E147" s="468" t="s">
        <v>3</v>
      </c>
      <c r="F147" s="468" t="s">
        <v>1545</v>
      </c>
      <c r="G147" s="468" t="s">
        <v>1544</v>
      </c>
      <c r="H147" s="468" t="s">
        <v>1543</v>
      </c>
      <c r="I147" s="468" t="s">
        <v>3</v>
      </c>
      <c r="J147" s="468" t="s">
        <v>1542</v>
      </c>
      <c r="K147" s="468" t="s">
        <v>1541</v>
      </c>
      <c r="L147" s="467" t="s">
        <v>3</v>
      </c>
      <c r="M147" s="249" t="s">
        <v>104</v>
      </c>
    </row>
    <row r="148" spans="1:13" ht="11.1" customHeight="1" x14ac:dyDescent="0.2">
      <c r="A148" s="14" t="s">
        <v>105</v>
      </c>
      <c r="B148" s="468" t="s">
        <v>1540</v>
      </c>
      <c r="C148" s="468" t="s">
        <v>1539</v>
      </c>
      <c r="D148" s="468" t="s">
        <v>1538</v>
      </c>
      <c r="E148" s="468" t="s">
        <v>3</v>
      </c>
      <c r="F148" s="468" t="s">
        <v>1537</v>
      </c>
      <c r="G148" s="468" t="s">
        <v>1536</v>
      </c>
      <c r="H148" s="468" t="s">
        <v>1535</v>
      </c>
      <c r="I148" s="468" t="s">
        <v>3</v>
      </c>
      <c r="J148" s="468" t="s">
        <v>1534</v>
      </c>
      <c r="K148" s="468" t="s">
        <v>1533</v>
      </c>
      <c r="L148" s="467" t="s">
        <v>3</v>
      </c>
      <c r="M148" s="249" t="s">
        <v>105</v>
      </c>
    </row>
    <row r="149" spans="1:13" ht="11.1" customHeight="1" x14ac:dyDescent="0.2">
      <c r="A149" s="14" t="s">
        <v>106</v>
      </c>
      <c r="B149" s="468" t="s">
        <v>1532</v>
      </c>
      <c r="C149" s="468" t="s">
        <v>1531</v>
      </c>
      <c r="D149" s="468" t="s">
        <v>1530</v>
      </c>
      <c r="E149" s="468" t="s">
        <v>1529</v>
      </c>
      <c r="F149" s="468" t="s">
        <v>1528</v>
      </c>
      <c r="G149" s="468" t="s">
        <v>1527</v>
      </c>
      <c r="H149" s="468" t="s">
        <v>1526</v>
      </c>
      <c r="I149" s="468" t="s">
        <v>1525</v>
      </c>
      <c r="J149" s="468" t="s">
        <v>1524</v>
      </c>
      <c r="K149" s="468" t="s">
        <v>1523</v>
      </c>
      <c r="L149" s="467" t="s">
        <v>3</v>
      </c>
      <c r="M149" s="249" t="s">
        <v>106</v>
      </c>
    </row>
    <row r="150" spans="1:13" s="345" customFormat="1" ht="18" customHeight="1" x14ac:dyDescent="0.2">
      <c r="A150" s="472" t="s">
        <v>232</v>
      </c>
      <c r="B150" s="471" t="s">
        <v>1522</v>
      </c>
      <c r="C150" s="471" t="s">
        <v>1521</v>
      </c>
      <c r="D150" s="471" t="s">
        <v>1520</v>
      </c>
      <c r="E150" s="471" t="s">
        <v>1178</v>
      </c>
      <c r="F150" s="471" t="s">
        <v>1103</v>
      </c>
      <c r="G150" s="471" t="s">
        <v>1519</v>
      </c>
      <c r="H150" s="471" t="s">
        <v>1518</v>
      </c>
      <c r="I150" s="471" t="s">
        <v>1327</v>
      </c>
      <c r="J150" s="471" t="s">
        <v>1517</v>
      </c>
      <c r="K150" s="471" t="s">
        <v>1516</v>
      </c>
      <c r="L150" s="470" t="s">
        <v>1055</v>
      </c>
      <c r="M150" s="469" t="s">
        <v>232</v>
      </c>
    </row>
    <row r="151" spans="1:13" ht="11.1" customHeight="1" x14ac:dyDescent="0.2">
      <c r="A151" s="14" t="s">
        <v>107</v>
      </c>
      <c r="B151" s="468" t="s">
        <v>1515</v>
      </c>
      <c r="C151" s="468" t="s">
        <v>1514</v>
      </c>
      <c r="D151" s="468" t="s">
        <v>1513</v>
      </c>
      <c r="E151" s="468" t="s">
        <v>3</v>
      </c>
      <c r="F151" s="468" t="s">
        <v>1512</v>
      </c>
      <c r="G151" s="468" t="s">
        <v>1511</v>
      </c>
      <c r="H151" s="468" t="s">
        <v>1059</v>
      </c>
      <c r="I151" s="468" t="s">
        <v>1510</v>
      </c>
      <c r="J151" s="468" t="s">
        <v>1509</v>
      </c>
      <c r="K151" s="468" t="s">
        <v>1508</v>
      </c>
      <c r="L151" s="467" t="s">
        <v>1055</v>
      </c>
      <c r="M151" s="249" t="s">
        <v>107</v>
      </c>
    </row>
    <row r="152" spans="1:13" ht="11.1" customHeight="1" x14ac:dyDescent="0.2">
      <c r="A152" s="14" t="s">
        <v>108</v>
      </c>
      <c r="B152" s="468" t="s">
        <v>1507</v>
      </c>
      <c r="C152" s="468" t="s">
        <v>1506</v>
      </c>
      <c r="D152" s="468" t="s">
        <v>1505</v>
      </c>
      <c r="E152" s="468" t="s">
        <v>1178</v>
      </c>
      <c r="F152" s="468" t="s">
        <v>1504</v>
      </c>
      <c r="G152" s="468" t="s">
        <v>1503</v>
      </c>
      <c r="H152" s="468" t="s">
        <v>1502</v>
      </c>
      <c r="I152" s="468" t="s">
        <v>1501</v>
      </c>
      <c r="J152" s="468" t="s">
        <v>1500</v>
      </c>
      <c r="K152" s="468" t="s">
        <v>1499</v>
      </c>
      <c r="L152" s="467" t="s">
        <v>3</v>
      </c>
      <c r="M152" s="249" t="s">
        <v>108</v>
      </c>
    </row>
    <row r="153" spans="1:13" ht="11.1" customHeight="1" x14ac:dyDescent="0.2">
      <c r="A153" s="14" t="s">
        <v>109</v>
      </c>
      <c r="B153" s="468" t="s">
        <v>1498</v>
      </c>
      <c r="C153" s="468" t="s">
        <v>1497</v>
      </c>
      <c r="D153" s="468" t="s">
        <v>1496</v>
      </c>
      <c r="E153" s="468" t="s">
        <v>3</v>
      </c>
      <c r="F153" s="468" t="s">
        <v>1495</v>
      </c>
      <c r="G153" s="468" t="s">
        <v>1494</v>
      </c>
      <c r="H153" s="468" t="s">
        <v>1493</v>
      </c>
      <c r="I153" s="468" t="s">
        <v>3</v>
      </c>
      <c r="J153" s="468" t="s">
        <v>1492</v>
      </c>
      <c r="K153" s="468" t="s">
        <v>1491</v>
      </c>
      <c r="L153" s="467" t="s">
        <v>3</v>
      </c>
      <c r="M153" s="249" t="s">
        <v>109</v>
      </c>
    </row>
    <row r="154" spans="1:13" ht="11.1" customHeight="1" x14ac:dyDescent="0.2">
      <c r="A154" s="14" t="s">
        <v>110</v>
      </c>
      <c r="B154" s="468" t="s">
        <v>1490</v>
      </c>
      <c r="C154" s="468" t="s">
        <v>1489</v>
      </c>
      <c r="D154" s="468" t="s">
        <v>1488</v>
      </c>
      <c r="E154" s="468" t="s">
        <v>3</v>
      </c>
      <c r="F154" s="468" t="s">
        <v>1487</v>
      </c>
      <c r="G154" s="468" t="s">
        <v>1486</v>
      </c>
      <c r="H154" s="468" t="s">
        <v>1485</v>
      </c>
      <c r="I154" s="468" t="s">
        <v>1055</v>
      </c>
      <c r="J154" s="468" t="s">
        <v>1484</v>
      </c>
      <c r="K154" s="468" t="s">
        <v>1483</v>
      </c>
      <c r="L154" s="467" t="s">
        <v>3</v>
      </c>
      <c r="M154" s="249" t="s">
        <v>110</v>
      </c>
    </row>
    <row r="155" spans="1:13" ht="11.1" customHeight="1" x14ac:dyDescent="0.2">
      <c r="A155" s="14" t="s">
        <v>111</v>
      </c>
      <c r="B155" s="468" t="s">
        <v>1482</v>
      </c>
      <c r="C155" s="468" t="s">
        <v>1481</v>
      </c>
      <c r="D155" s="468" t="s">
        <v>1480</v>
      </c>
      <c r="E155" s="468" t="s">
        <v>3</v>
      </c>
      <c r="F155" s="468" t="s">
        <v>1479</v>
      </c>
      <c r="G155" s="468" t="s">
        <v>1478</v>
      </c>
      <c r="H155" s="468" t="s">
        <v>1477</v>
      </c>
      <c r="I155" s="468" t="s">
        <v>3</v>
      </c>
      <c r="J155" s="468" t="s">
        <v>1476</v>
      </c>
      <c r="K155" s="468" t="s">
        <v>1475</v>
      </c>
      <c r="L155" s="467" t="s">
        <v>3</v>
      </c>
      <c r="M155" s="249" t="s">
        <v>111</v>
      </c>
    </row>
    <row r="156" spans="1:13" s="345" customFormat="1" ht="18" customHeight="1" x14ac:dyDescent="0.2">
      <c r="A156" s="472" t="s">
        <v>233</v>
      </c>
      <c r="B156" s="471" t="s">
        <v>1474</v>
      </c>
      <c r="C156" s="471" t="s">
        <v>1473</v>
      </c>
      <c r="D156" s="471" t="s">
        <v>1472</v>
      </c>
      <c r="E156" s="471" t="s">
        <v>1471</v>
      </c>
      <c r="F156" s="471" t="s">
        <v>1470</v>
      </c>
      <c r="G156" s="471" t="s">
        <v>1469</v>
      </c>
      <c r="H156" s="471" t="s">
        <v>1468</v>
      </c>
      <c r="I156" s="471" t="s">
        <v>1467</v>
      </c>
      <c r="J156" s="471" t="s">
        <v>1466</v>
      </c>
      <c r="K156" s="471" t="s">
        <v>1465</v>
      </c>
      <c r="L156" s="470" t="s">
        <v>1101</v>
      </c>
      <c r="M156" s="469" t="s">
        <v>233</v>
      </c>
    </row>
    <row r="157" spans="1:13" ht="11.1" customHeight="1" x14ac:dyDescent="0.2">
      <c r="A157" s="14" t="s">
        <v>112</v>
      </c>
      <c r="B157" s="468" t="s">
        <v>1464</v>
      </c>
      <c r="C157" s="468" t="s">
        <v>1463</v>
      </c>
      <c r="D157" s="468" t="s">
        <v>1462</v>
      </c>
      <c r="E157" s="468" t="s">
        <v>1461</v>
      </c>
      <c r="F157" s="468" t="s">
        <v>1460</v>
      </c>
      <c r="G157" s="468" t="s">
        <v>1459</v>
      </c>
      <c r="H157" s="468" t="s">
        <v>1458</v>
      </c>
      <c r="I157" s="468" t="s">
        <v>1457</v>
      </c>
      <c r="J157" s="468" t="s">
        <v>1456</v>
      </c>
      <c r="K157" s="468" t="s">
        <v>1455</v>
      </c>
      <c r="L157" s="467" t="s">
        <v>1101</v>
      </c>
      <c r="M157" s="249" t="s">
        <v>112</v>
      </c>
    </row>
    <row r="158" spans="1:13" ht="11.1" customHeight="1" x14ac:dyDescent="0.2">
      <c r="A158" s="14" t="s">
        <v>113</v>
      </c>
      <c r="B158" s="468" t="s">
        <v>1454</v>
      </c>
      <c r="C158" s="468" t="s">
        <v>1453</v>
      </c>
      <c r="D158" s="468" t="s">
        <v>1452</v>
      </c>
      <c r="E158" s="468" t="s">
        <v>3</v>
      </c>
      <c r="F158" s="468" t="s">
        <v>1451</v>
      </c>
      <c r="G158" s="468" t="s">
        <v>1450</v>
      </c>
      <c r="H158" s="468" t="s">
        <v>1449</v>
      </c>
      <c r="I158" s="468" t="s">
        <v>1448</v>
      </c>
      <c r="J158" s="468" t="s">
        <v>1447</v>
      </c>
      <c r="K158" s="468" t="s">
        <v>1446</v>
      </c>
      <c r="L158" s="467" t="s">
        <v>3</v>
      </c>
      <c r="M158" s="249" t="s">
        <v>113</v>
      </c>
    </row>
    <row r="159" spans="1:13" ht="11.1" customHeight="1" x14ac:dyDescent="0.2">
      <c r="A159" s="14" t="s">
        <v>114</v>
      </c>
      <c r="B159" s="468" t="s">
        <v>1445</v>
      </c>
      <c r="C159" s="468" t="s">
        <v>1444</v>
      </c>
      <c r="D159" s="468" t="s">
        <v>1443</v>
      </c>
      <c r="E159" s="468" t="s">
        <v>1442</v>
      </c>
      <c r="F159" s="468" t="s">
        <v>1441</v>
      </c>
      <c r="G159" s="468" t="s">
        <v>1440</v>
      </c>
      <c r="H159" s="468" t="s">
        <v>1439</v>
      </c>
      <c r="I159" s="468" t="s">
        <v>1438</v>
      </c>
      <c r="J159" s="468" t="s">
        <v>1437</v>
      </c>
      <c r="K159" s="468" t="s">
        <v>1436</v>
      </c>
      <c r="L159" s="467" t="s">
        <v>3</v>
      </c>
      <c r="M159" s="249" t="s">
        <v>114</v>
      </c>
    </row>
    <row r="160" spans="1:13" ht="11.1" customHeight="1" x14ac:dyDescent="0.2">
      <c r="A160" s="14" t="s">
        <v>115</v>
      </c>
      <c r="B160" s="468" t="s">
        <v>1435</v>
      </c>
      <c r="C160" s="468" t="s">
        <v>1434</v>
      </c>
      <c r="D160" s="468" t="s">
        <v>1433</v>
      </c>
      <c r="E160" s="468" t="s">
        <v>1432</v>
      </c>
      <c r="F160" s="468" t="s">
        <v>1431</v>
      </c>
      <c r="G160" s="468" t="s">
        <v>1430</v>
      </c>
      <c r="H160" s="468" t="s">
        <v>1429</v>
      </c>
      <c r="I160" s="468" t="s">
        <v>1428</v>
      </c>
      <c r="J160" s="468" t="s">
        <v>1427</v>
      </c>
      <c r="K160" s="468" t="s">
        <v>1426</v>
      </c>
      <c r="L160" s="467" t="s">
        <v>3</v>
      </c>
      <c r="M160" s="249" t="s">
        <v>115</v>
      </c>
    </row>
    <row r="161" spans="1:13" ht="11.1" customHeight="1" x14ac:dyDescent="0.2">
      <c r="A161" s="14" t="s">
        <v>116</v>
      </c>
      <c r="B161" s="468" t="s">
        <v>1425</v>
      </c>
      <c r="C161" s="468" t="s">
        <v>1424</v>
      </c>
      <c r="D161" s="468" t="s">
        <v>1423</v>
      </c>
      <c r="E161" s="468" t="s">
        <v>1422</v>
      </c>
      <c r="F161" s="468" t="s">
        <v>1421</v>
      </c>
      <c r="G161" s="468" t="s">
        <v>1057</v>
      </c>
      <c r="H161" s="468" t="s">
        <v>1420</v>
      </c>
      <c r="I161" s="468" t="s">
        <v>1419</v>
      </c>
      <c r="J161" s="468" t="s">
        <v>1418</v>
      </c>
      <c r="K161" s="468" t="s">
        <v>1417</v>
      </c>
      <c r="L161" s="467" t="s">
        <v>3</v>
      </c>
      <c r="M161" s="249" t="s">
        <v>116</v>
      </c>
    </row>
    <row r="162" spans="1:13" ht="11.1" customHeight="1" x14ac:dyDescent="0.2">
      <c r="A162" s="14" t="s">
        <v>117</v>
      </c>
      <c r="B162" s="468" t="s">
        <v>1416</v>
      </c>
      <c r="C162" s="468" t="s">
        <v>1415</v>
      </c>
      <c r="D162" s="468" t="s">
        <v>1414</v>
      </c>
      <c r="E162" s="468" t="s">
        <v>3</v>
      </c>
      <c r="F162" s="468" t="s">
        <v>1413</v>
      </c>
      <c r="G162" s="468" t="s">
        <v>1412</v>
      </c>
      <c r="H162" s="468" t="s">
        <v>1411</v>
      </c>
      <c r="I162" s="468" t="s">
        <v>1410</v>
      </c>
      <c r="J162" s="468" t="s">
        <v>1409</v>
      </c>
      <c r="K162" s="468" t="s">
        <v>1408</v>
      </c>
      <c r="L162" s="467" t="s">
        <v>3</v>
      </c>
      <c r="M162" s="249" t="s">
        <v>117</v>
      </c>
    </row>
    <row r="163" spans="1:13" s="345" customFormat="1" ht="18" customHeight="1" x14ac:dyDescent="0.2">
      <c r="A163" s="472" t="s">
        <v>234</v>
      </c>
      <c r="B163" s="471" t="s">
        <v>1407</v>
      </c>
      <c r="C163" s="471" t="s">
        <v>1406</v>
      </c>
      <c r="D163" s="471" t="s">
        <v>1405</v>
      </c>
      <c r="E163" s="471" t="s">
        <v>1404</v>
      </c>
      <c r="F163" s="471" t="s">
        <v>1403</v>
      </c>
      <c r="G163" s="471" t="s">
        <v>1402</v>
      </c>
      <c r="H163" s="471" t="s">
        <v>1401</v>
      </c>
      <c r="I163" s="471" t="s">
        <v>1400</v>
      </c>
      <c r="J163" s="471" t="s">
        <v>1399</v>
      </c>
      <c r="K163" s="471" t="s">
        <v>1398</v>
      </c>
      <c r="L163" s="470" t="s">
        <v>1397</v>
      </c>
      <c r="M163" s="469" t="s">
        <v>234</v>
      </c>
    </row>
    <row r="164" spans="1:13" s="473" customFormat="1" ht="11.1" customHeight="1" x14ac:dyDescent="0.2">
      <c r="A164" s="478" t="s">
        <v>235</v>
      </c>
      <c r="B164" s="477" t="s">
        <v>1396</v>
      </c>
      <c r="C164" s="477" t="s">
        <v>1395</v>
      </c>
      <c r="D164" s="477" t="s">
        <v>1394</v>
      </c>
      <c r="E164" s="477" t="s">
        <v>1393</v>
      </c>
      <c r="F164" s="477" t="s">
        <v>1392</v>
      </c>
      <c r="G164" s="477" t="s">
        <v>1391</v>
      </c>
      <c r="H164" s="476">
        <f>H165+H166+H167+H168+H169</f>
        <v>1909</v>
      </c>
      <c r="I164" s="476">
        <f>I165+I166+I167+I168+I169</f>
        <v>3520</v>
      </c>
      <c r="J164" s="476">
        <f>J165+J166+J167+J168+J169</f>
        <v>1926</v>
      </c>
      <c r="K164" s="476">
        <f>K165+K166+K167+K168+K169</f>
        <v>9304</v>
      </c>
      <c r="L164" s="475">
        <v>5</v>
      </c>
      <c r="M164" s="474" t="s">
        <v>235</v>
      </c>
    </row>
    <row r="165" spans="1:13" ht="11.1" customHeight="1" x14ac:dyDescent="0.2">
      <c r="A165" s="93" t="s">
        <v>201</v>
      </c>
      <c r="B165" s="468" t="s">
        <v>1390</v>
      </c>
      <c r="C165" s="468" t="s">
        <v>1389</v>
      </c>
      <c r="D165" s="468" t="s">
        <v>1178</v>
      </c>
      <c r="E165" s="468" t="s">
        <v>3</v>
      </c>
      <c r="F165" s="468" t="s">
        <v>1388</v>
      </c>
      <c r="G165" s="468" t="s">
        <v>1178</v>
      </c>
      <c r="H165" s="468" t="s">
        <v>1387</v>
      </c>
      <c r="I165" s="468" t="s">
        <v>1245</v>
      </c>
      <c r="J165" s="468" t="s">
        <v>1386</v>
      </c>
      <c r="K165" s="468" t="s">
        <v>1385</v>
      </c>
      <c r="L165" s="467" t="s">
        <v>3</v>
      </c>
      <c r="M165" s="259" t="s">
        <v>201</v>
      </c>
    </row>
    <row r="166" spans="1:13" ht="11.1" customHeight="1" x14ac:dyDescent="0.2">
      <c r="A166" s="93" t="s">
        <v>202</v>
      </c>
      <c r="B166" s="468" t="s">
        <v>1384</v>
      </c>
      <c r="C166" s="468" t="s">
        <v>1383</v>
      </c>
      <c r="D166" s="468" t="s">
        <v>1382</v>
      </c>
      <c r="E166" s="468" t="s">
        <v>3</v>
      </c>
      <c r="F166" s="468" t="s">
        <v>1381</v>
      </c>
      <c r="G166" s="468" t="s">
        <v>1380</v>
      </c>
      <c r="H166" s="468" t="s">
        <v>1379</v>
      </c>
      <c r="I166" s="468" t="s">
        <v>1378</v>
      </c>
      <c r="J166" s="468" t="s">
        <v>1377</v>
      </c>
      <c r="K166" s="468" t="s">
        <v>1376</v>
      </c>
      <c r="L166" s="467" t="s">
        <v>3</v>
      </c>
      <c r="M166" s="259" t="s">
        <v>202</v>
      </c>
    </row>
    <row r="167" spans="1:13" ht="11.1" customHeight="1" x14ac:dyDescent="0.2">
      <c r="A167" s="93" t="s">
        <v>203</v>
      </c>
      <c r="B167" s="468" t="s">
        <v>1375</v>
      </c>
      <c r="C167" s="468" t="s">
        <v>1374</v>
      </c>
      <c r="D167" s="468" t="s">
        <v>1373</v>
      </c>
      <c r="E167" s="468" t="s">
        <v>1202</v>
      </c>
      <c r="F167" s="468" t="s">
        <v>1372</v>
      </c>
      <c r="G167" s="468" t="s">
        <v>1371</v>
      </c>
      <c r="H167" s="468" t="s">
        <v>1370</v>
      </c>
      <c r="I167" s="468" t="s">
        <v>1369</v>
      </c>
      <c r="J167" s="468" t="s">
        <v>1368</v>
      </c>
      <c r="K167" s="468" t="s">
        <v>1367</v>
      </c>
      <c r="L167" s="467" t="s">
        <v>1105</v>
      </c>
      <c r="M167" s="259" t="s">
        <v>203</v>
      </c>
    </row>
    <row r="168" spans="1:13" ht="11.1" customHeight="1" x14ac:dyDescent="0.2">
      <c r="A168" s="93" t="s">
        <v>204</v>
      </c>
      <c r="B168" s="468" t="s">
        <v>1366</v>
      </c>
      <c r="C168" s="468" t="s">
        <v>1365</v>
      </c>
      <c r="D168" s="468" t="s">
        <v>1364</v>
      </c>
      <c r="E168" s="468" t="s">
        <v>3</v>
      </c>
      <c r="F168" s="468" t="s">
        <v>1363</v>
      </c>
      <c r="G168" s="468" t="s">
        <v>1362</v>
      </c>
      <c r="H168" s="468" t="s">
        <v>1361</v>
      </c>
      <c r="I168" s="468" t="s">
        <v>1360</v>
      </c>
      <c r="J168" s="468" t="s">
        <v>1359</v>
      </c>
      <c r="K168" s="468" t="s">
        <v>1358</v>
      </c>
      <c r="L168" s="467" t="s">
        <v>3</v>
      </c>
      <c r="M168" s="259" t="s">
        <v>204</v>
      </c>
    </row>
    <row r="169" spans="1:13" ht="11.1" customHeight="1" x14ac:dyDescent="0.2">
      <c r="A169" s="93" t="s">
        <v>205</v>
      </c>
      <c r="B169" s="468" t="s">
        <v>1357</v>
      </c>
      <c r="C169" s="468" t="s">
        <v>1356</v>
      </c>
      <c r="D169" s="468" t="s">
        <v>1355</v>
      </c>
      <c r="E169" s="468" t="s">
        <v>1085</v>
      </c>
      <c r="F169" s="468" t="s">
        <v>1235</v>
      </c>
      <c r="G169" s="468" t="s">
        <v>1354</v>
      </c>
      <c r="H169" s="468" t="s">
        <v>1353</v>
      </c>
      <c r="I169" s="468" t="s">
        <v>1352</v>
      </c>
      <c r="J169" s="468" t="s">
        <v>1351</v>
      </c>
      <c r="K169" s="468" t="s">
        <v>1350</v>
      </c>
      <c r="L169" s="467" t="s">
        <v>3</v>
      </c>
      <c r="M169" s="259" t="s">
        <v>205</v>
      </c>
    </row>
    <row r="170" spans="1:13" ht="11.1" customHeight="1" x14ac:dyDescent="0.2">
      <c r="A170" s="14" t="s">
        <v>118</v>
      </c>
      <c r="B170" s="468" t="s">
        <v>1349</v>
      </c>
      <c r="C170" s="468" t="s">
        <v>1348</v>
      </c>
      <c r="D170" s="468" t="s">
        <v>1347</v>
      </c>
      <c r="E170" s="468" t="s">
        <v>1346</v>
      </c>
      <c r="F170" s="468" t="s">
        <v>1345</v>
      </c>
      <c r="G170" s="468" t="s">
        <v>1344</v>
      </c>
      <c r="H170" s="468" t="s">
        <v>1342</v>
      </c>
      <c r="I170" s="468" t="s">
        <v>1343</v>
      </c>
      <c r="J170" s="468" t="s">
        <v>1342</v>
      </c>
      <c r="K170" s="468" t="s">
        <v>1341</v>
      </c>
      <c r="L170" s="467" t="s">
        <v>1340</v>
      </c>
      <c r="M170" s="249" t="s">
        <v>118</v>
      </c>
    </row>
    <row r="171" spans="1:13" ht="11.1" customHeight="1" x14ac:dyDescent="0.2">
      <c r="A171" s="14" t="s">
        <v>119</v>
      </c>
      <c r="B171" s="468" t="s">
        <v>1339</v>
      </c>
      <c r="C171" s="468" t="s">
        <v>1338</v>
      </c>
      <c r="D171" s="468" t="s">
        <v>1337</v>
      </c>
      <c r="E171" s="468" t="s">
        <v>1218</v>
      </c>
      <c r="F171" s="468" t="s">
        <v>1336</v>
      </c>
      <c r="G171" s="468" t="s">
        <v>1335</v>
      </c>
      <c r="H171" s="468" t="s">
        <v>1334</v>
      </c>
      <c r="I171" s="468" t="s">
        <v>1333</v>
      </c>
      <c r="J171" s="468" t="s">
        <v>1332</v>
      </c>
      <c r="K171" s="468" t="s">
        <v>1331</v>
      </c>
      <c r="L171" s="467" t="s">
        <v>1202</v>
      </c>
      <c r="M171" s="249" t="s">
        <v>119</v>
      </c>
    </row>
    <row r="172" spans="1:13" ht="11.1" customHeight="1" x14ac:dyDescent="0.2">
      <c r="A172" s="14" t="s">
        <v>120</v>
      </c>
      <c r="B172" s="468" t="s">
        <v>1330</v>
      </c>
      <c r="C172" s="468" t="s">
        <v>1329</v>
      </c>
      <c r="D172" s="468" t="s">
        <v>1328</v>
      </c>
      <c r="E172" s="468" t="s">
        <v>1327</v>
      </c>
      <c r="F172" s="468" t="s">
        <v>1326</v>
      </c>
      <c r="G172" s="468" t="s">
        <v>1325</v>
      </c>
      <c r="H172" s="468" t="s">
        <v>1324</v>
      </c>
      <c r="I172" s="468" t="s">
        <v>1323</v>
      </c>
      <c r="J172" s="468" t="s">
        <v>1322</v>
      </c>
      <c r="K172" s="468" t="s">
        <v>1321</v>
      </c>
      <c r="L172" s="467" t="s">
        <v>3</v>
      </c>
      <c r="M172" s="249" t="s">
        <v>120</v>
      </c>
    </row>
    <row r="173" spans="1:13" ht="11.1" customHeight="1" x14ac:dyDescent="0.2">
      <c r="A173" s="14" t="s">
        <v>121</v>
      </c>
      <c r="B173" s="468" t="s">
        <v>1320</v>
      </c>
      <c r="C173" s="468" t="s">
        <v>1319</v>
      </c>
      <c r="D173" s="468" t="s">
        <v>1318</v>
      </c>
      <c r="E173" s="468" t="s">
        <v>1065</v>
      </c>
      <c r="F173" s="468" t="s">
        <v>1317</v>
      </c>
      <c r="G173" s="468" t="s">
        <v>1316</v>
      </c>
      <c r="H173" s="468" t="s">
        <v>1315</v>
      </c>
      <c r="I173" s="468" t="s">
        <v>1314</v>
      </c>
      <c r="J173" s="468" t="s">
        <v>1142</v>
      </c>
      <c r="K173" s="468" t="s">
        <v>1313</v>
      </c>
      <c r="L173" s="467" t="s">
        <v>3</v>
      </c>
      <c r="M173" s="249" t="s">
        <v>121</v>
      </c>
    </row>
    <row r="174" spans="1:13" ht="11.1" customHeight="1" x14ac:dyDescent="0.2">
      <c r="A174" s="14" t="s">
        <v>122</v>
      </c>
      <c r="B174" s="468" t="s">
        <v>1312</v>
      </c>
      <c r="C174" s="468" t="s">
        <v>1311</v>
      </c>
      <c r="D174" s="468" t="s">
        <v>1310</v>
      </c>
      <c r="E174" s="468" t="s">
        <v>1218</v>
      </c>
      <c r="F174" s="468" t="s">
        <v>1309</v>
      </c>
      <c r="G174" s="468" t="s">
        <v>1308</v>
      </c>
      <c r="H174" s="468" t="s">
        <v>1307</v>
      </c>
      <c r="I174" s="468" t="s">
        <v>1306</v>
      </c>
      <c r="J174" s="468" t="s">
        <v>1305</v>
      </c>
      <c r="K174" s="468" t="s">
        <v>1304</v>
      </c>
      <c r="L174" s="467" t="s">
        <v>3</v>
      </c>
      <c r="M174" s="249" t="s">
        <v>122</v>
      </c>
    </row>
    <row r="175" spans="1:13" ht="11.1" customHeight="1" x14ac:dyDescent="0.2">
      <c r="A175" s="14" t="s">
        <v>123</v>
      </c>
      <c r="B175" s="468" t="s">
        <v>1303</v>
      </c>
      <c r="C175" s="468" t="s">
        <v>1302</v>
      </c>
      <c r="D175" s="468" t="s">
        <v>1301</v>
      </c>
      <c r="E175" s="468" t="s">
        <v>1105</v>
      </c>
      <c r="F175" s="468" t="s">
        <v>1300</v>
      </c>
      <c r="G175" s="468" t="s">
        <v>1299</v>
      </c>
      <c r="H175" s="468" t="s">
        <v>1298</v>
      </c>
      <c r="I175" s="468" t="s">
        <v>1297</v>
      </c>
      <c r="J175" s="468" t="s">
        <v>1296</v>
      </c>
      <c r="K175" s="468" t="s">
        <v>1295</v>
      </c>
      <c r="L175" s="467" t="s">
        <v>3</v>
      </c>
      <c r="M175" s="249" t="s">
        <v>123</v>
      </c>
    </row>
    <row r="176" spans="1:13" s="345" customFormat="1" ht="18" customHeight="1" x14ac:dyDescent="0.2">
      <c r="A176" s="472" t="s">
        <v>236</v>
      </c>
      <c r="B176" s="471" t="s">
        <v>1294</v>
      </c>
      <c r="C176" s="471" t="s">
        <v>1293</v>
      </c>
      <c r="D176" s="471" t="s">
        <v>1292</v>
      </c>
      <c r="E176" s="471" t="s">
        <v>1291</v>
      </c>
      <c r="F176" s="471" t="s">
        <v>1290</v>
      </c>
      <c r="G176" s="471" t="s">
        <v>1289</v>
      </c>
      <c r="H176" s="471" t="s">
        <v>1288</v>
      </c>
      <c r="I176" s="471" t="s">
        <v>1287</v>
      </c>
      <c r="J176" s="471" t="s">
        <v>1286</v>
      </c>
      <c r="K176" s="471" t="s">
        <v>1285</v>
      </c>
      <c r="L176" s="470" t="s">
        <v>1061</v>
      </c>
      <c r="M176" s="469" t="s">
        <v>236</v>
      </c>
    </row>
    <row r="177" spans="1:13" ht="11.1" customHeight="1" x14ac:dyDescent="0.2">
      <c r="A177" s="14" t="s">
        <v>124</v>
      </c>
      <c r="B177" s="468" t="s">
        <v>1284</v>
      </c>
      <c r="C177" s="468" t="s">
        <v>1283</v>
      </c>
      <c r="D177" s="468" t="s">
        <v>1282</v>
      </c>
      <c r="E177" s="468" t="s">
        <v>1281</v>
      </c>
      <c r="F177" s="468" t="s">
        <v>1280</v>
      </c>
      <c r="G177" s="468" t="s">
        <v>1279</v>
      </c>
      <c r="H177" s="468" t="s">
        <v>1278</v>
      </c>
      <c r="I177" s="468" t="s">
        <v>1277</v>
      </c>
      <c r="J177" s="468" t="s">
        <v>1276</v>
      </c>
      <c r="K177" s="468" t="s">
        <v>1275</v>
      </c>
      <c r="L177" s="467" t="s">
        <v>3</v>
      </c>
      <c r="M177" s="249" t="s">
        <v>124</v>
      </c>
    </row>
    <row r="178" spans="1:13" ht="11.1" customHeight="1" x14ac:dyDescent="0.2">
      <c r="A178" s="14" t="s">
        <v>125</v>
      </c>
      <c r="B178" s="468" t="s">
        <v>1274</v>
      </c>
      <c r="C178" s="468" t="s">
        <v>1273</v>
      </c>
      <c r="D178" s="468" t="s">
        <v>1272</v>
      </c>
      <c r="E178" s="468" t="s">
        <v>1271</v>
      </c>
      <c r="F178" s="468" t="s">
        <v>1165</v>
      </c>
      <c r="G178" s="468" t="s">
        <v>1270</v>
      </c>
      <c r="H178" s="468" t="s">
        <v>1269</v>
      </c>
      <c r="I178" s="468" t="s">
        <v>1268</v>
      </c>
      <c r="J178" s="468" t="s">
        <v>1267</v>
      </c>
      <c r="K178" s="468" t="s">
        <v>1266</v>
      </c>
      <c r="L178" s="467" t="s">
        <v>3</v>
      </c>
      <c r="M178" s="249" t="s">
        <v>125</v>
      </c>
    </row>
    <row r="179" spans="1:13" ht="11.1" customHeight="1" x14ac:dyDescent="0.2">
      <c r="A179" s="14" t="s">
        <v>126</v>
      </c>
      <c r="B179" s="468" t="s">
        <v>1265</v>
      </c>
      <c r="C179" s="468" t="s">
        <v>1264</v>
      </c>
      <c r="D179" s="468" t="s">
        <v>1263</v>
      </c>
      <c r="E179" s="468" t="s">
        <v>1232</v>
      </c>
      <c r="F179" s="468" t="s">
        <v>1262</v>
      </c>
      <c r="G179" s="468" t="s">
        <v>1261</v>
      </c>
      <c r="H179" s="468" t="s">
        <v>1260</v>
      </c>
      <c r="I179" s="468" t="s">
        <v>1218</v>
      </c>
      <c r="J179" s="468" t="s">
        <v>1259</v>
      </c>
      <c r="K179" s="468" t="s">
        <v>1258</v>
      </c>
      <c r="L179" s="467" t="s">
        <v>1061</v>
      </c>
      <c r="M179" s="249" t="s">
        <v>126</v>
      </c>
    </row>
    <row r="180" spans="1:13" ht="11.1" customHeight="1" x14ac:dyDescent="0.2">
      <c r="A180" s="14" t="s">
        <v>127</v>
      </c>
      <c r="B180" s="468" t="s">
        <v>1257</v>
      </c>
      <c r="C180" s="468" t="s">
        <v>1256</v>
      </c>
      <c r="D180" s="468" t="s">
        <v>1255</v>
      </c>
      <c r="E180" s="468" t="s">
        <v>1101</v>
      </c>
      <c r="F180" s="468" t="s">
        <v>1254</v>
      </c>
      <c r="G180" s="468" t="s">
        <v>1253</v>
      </c>
      <c r="H180" s="468" t="s">
        <v>1252</v>
      </c>
      <c r="I180" s="468" t="s">
        <v>1251</v>
      </c>
      <c r="J180" s="468" t="s">
        <v>1250</v>
      </c>
      <c r="K180" s="468" t="s">
        <v>1249</v>
      </c>
      <c r="L180" s="467" t="s">
        <v>3</v>
      </c>
      <c r="M180" s="249" t="s">
        <v>127</v>
      </c>
    </row>
    <row r="181" spans="1:13" s="345" customFormat="1" ht="18" customHeight="1" x14ac:dyDescent="0.2">
      <c r="A181" s="472" t="s">
        <v>237</v>
      </c>
      <c r="B181" s="471" t="s">
        <v>1248</v>
      </c>
      <c r="C181" s="471" t="s">
        <v>1247</v>
      </c>
      <c r="D181" s="471" t="s">
        <v>1246</v>
      </c>
      <c r="E181" s="471" t="s">
        <v>1245</v>
      </c>
      <c r="F181" s="471" t="s">
        <v>1244</v>
      </c>
      <c r="G181" s="471" t="s">
        <v>1243</v>
      </c>
      <c r="H181" s="471" t="s">
        <v>1242</v>
      </c>
      <c r="I181" s="471" t="s">
        <v>1241</v>
      </c>
      <c r="J181" s="471" t="s">
        <v>1240</v>
      </c>
      <c r="K181" s="471" t="s">
        <v>1239</v>
      </c>
      <c r="L181" s="470" t="s">
        <v>1085</v>
      </c>
      <c r="M181" s="469" t="s">
        <v>237</v>
      </c>
    </row>
    <row r="182" spans="1:13" ht="11.1" customHeight="1" x14ac:dyDescent="0.2">
      <c r="A182" s="14" t="s">
        <v>128</v>
      </c>
      <c r="B182" s="468" t="s">
        <v>1238</v>
      </c>
      <c r="C182" s="468" t="s">
        <v>1237</v>
      </c>
      <c r="D182" s="468" t="s">
        <v>1236</v>
      </c>
      <c r="E182" s="468" t="s">
        <v>3</v>
      </c>
      <c r="F182" s="468" t="s">
        <v>1235</v>
      </c>
      <c r="G182" s="468" t="s">
        <v>1234</v>
      </c>
      <c r="H182" s="468" t="s">
        <v>1233</v>
      </c>
      <c r="I182" s="468" t="s">
        <v>1232</v>
      </c>
      <c r="J182" s="468" t="s">
        <v>1231</v>
      </c>
      <c r="K182" s="468" t="s">
        <v>1230</v>
      </c>
      <c r="L182" s="467" t="s">
        <v>3</v>
      </c>
      <c r="M182" s="249" t="s">
        <v>128</v>
      </c>
    </row>
    <row r="183" spans="1:13" ht="11.1" customHeight="1" x14ac:dyDescent="0.2">
      <c r="A183" s="14" t="s">
        <v>129</v>
      </c>
      <c r="B183" s="468" t="s">
        <v>1229</v>
      </c>
      <c r="C183" s="468" t="s">
        <v>1228</v>
      </c>
      <c r="D183" s="468" t="s">
        <v>1227</v>
      </c>
      <c r="E183" s="468" t="s">
        <v>3</v>
      </c>
      <c r="F183" s="468" t="s">
        <v>1226</v>
      </c>
      <c r="G183" s="468" t="s">
        <v>1225</v>
      </c>
      <c r="H183" s="468" t="s">
        <v>1088</v>
      </c>
      <c r="I183" s="468" t="s">
        <v>1224</v>
      </c>
      <c r="J183" s="468" t="s">
        <v>1223</v>
      </c>
      <c r="K183" s="468" t="s">
        <v>1222</v>
      </c>
      <c r="L183" s="467" t="s">
        <v>1065</v>
      </c>
      <c r="M183" s="249" t="s">
        <v>129</v>
      </c>
    </row>
    <row r="184" spans="1:13" ht="11.1" customHeight="1" x14ac:dyDescent="0.2">
      <c r="A184" s="14" t="s">
        <v>130</v>
      </c>
      <c r="B184" s="468" t="s">
        <v>1221</v>
      </c>
      <c r="C184" s="468" t="s">
        <v>1220</v>
      </c>
      <c r="D184" s="468" t="s">
        <v>1219</v>
      </c>
      <c r="E184" s="468" t="s">
        <v>1218</v>
      </c>
      <c r="F184" s="468" t="s">
        <v>1217</v>
      </c>
      <c r="G184" s="468" t="s">
        <v>1216</v>
      </c>
      <c r="H184" s="468" t="s">
        <v>1215</v>
      </c>
      <c r="I184" s="468" t="s">
        <v>1214</v>
      </c>
      <c r="J184" s="468" t="s">
        <v>1213</v>
      </c>
      <c r="K184" s="468" t="s">
        <v>1212</v>
      </c>
      <c r="L184" s="467" t="s">
        <v>3</v>
      </c>
      <c r="M184" s="249" t="s">
        <v>130</v>
      </c>
    </row>
    <row r="185" spans="1:13" ht="11.1" customHeight="1" x14ac:dyDescent="0.2">
      <c r="A185" s="14" t="s">
        <v>131</v>
      </c>
      <c r="B185" s="468" t="s">
        <v>1211</v>
      </c>
      <c r="C185" s="468" t="s">
        <v>1210</v>
      </c>
      <c r="D185" s="468" t="s">
        <v>1209</v>
      </c>
      <c r="E185" s="468" t="s">
        <v>1105</v>
      </c>
      <c r="F185" s="468" t="s">
        <v>1208</v>
      </c>
      <c r="G185" s="468" t="s">
        <v>1207</v>
      </c>
      <c r="H185" s="468" t="s">
        <v>1206</v>
      </c>
      <c r="I185" s="468" t="s">
        <v>1205</v>
      </c>
      <c r="J185" s="468" t="s">
        <v>1204</v>
      </c>
      <c r="K185" s="468" t="s">
        <v>1203</v>
      </c>
      <c r="L185" s="467" t="s">
        <v>1202</v>
      </c>
      <c r="M185" s="249" t="s">
        <v>131</v>
      </c>
    </row>
    <row r="186" spans="1:13" s="345" customFormat="1" ht="18" customHeight="1" x14ac:dyDescent="0.2">
      <c r="A186" s="472" t="s">
        <v>238</v>
      </c>
      <c r="B186" s="471" t="s">
        <v>1201</v>
      </c>
      <c r="C186" s="471" t="s">
        <v>1200</v>
      </c>
      <c r="D186" s="471" t="s">
        <v>1199</v>
      </c>
      <c r="E186" s="471" t="s">
        <v>1166</v>
      </c>
      <c r="F186" s="471" t="s">
        <v>1198</v>
      </c>
      <c r="G186" s="471" t="s">
        <v>1197</v>
      </c>
      <c r="H186" s="471" t="s">
        <v>1196</v>
      </c>
      <c r="I186" s="471" t="s">
        <v>1195</v>
      </c>
      <c r="J186" s="471" t="s">
        <v>1194</v>
      </c>
      <c r="K186" s="471" t="s">
        <v>1193</v>
      </c>
      <c r="L186" s="470" t="s">
        <v>1192</v>
      </c>
      <c r="M186" s="469" t="s">
        <v>238</v>
      </c>
    </row>
    <row r="187" spans="1:13" ht="11.1" customHeight="1" x14ac:dyDescent="0.2">
      <c r="A187" s="14" t="s">
        <v>132</v>
      </c>
      <c r="B187" s="468" t="s">
        <v>1191</v>
      </c>
      <c r="C187" s="468" t="s">
        <v>1190</v>
      </c>
      <c r="D187" s="468" t="s">
        <v>1189</v>
      </c>
      <c r="E187" s="468" t="s">
        <v>1188</v>
      </c>
      <c r="F187" s="468" t="s">
        <v>1187</v>
      </c>
      <c r="G187" s="468" t="s">
        <v>1186</v>
      </c>
      <c r="H187" s="468" t="s">
        <v>1185</v>
      </c>
      <c r="I187" s="468" t="s">
        <v>1184</v>
      </c>
      <c r="J187" s="468" t="s">
        <v>1183</v>
      </c>
      <c r="K187" s="468" t="s">
        <v>1182</v>
      </c>
      <c r="L187" s="467" t="s">
        <v>3</v>
      </c>
      <c r="M187" s="249" t="s">
        <v>132</v>
      </c>
    </row>
    <row r="188" spans="1:13" ht="11.1" customHeight="1" x14ac:dyDescent="0.2">
      <c r="A188" s="14" t="s">
        <v>133</v>
      </c>
      <c r="B188" s="468" t="s">
        <v>1181</v>
      </c>
      <c r="C188" s="468" t="s">
        <v>1180</v>
      </c>
      <c r="D188" s="468" t="s">
        <v>1179</v>
      </c>
      <c r="E188" s="468" t="s">
        <v>1178</v>
      </c>
      <c r="F188" s="468" t="s">
        <v>1177</v>
      </c>
      <c r="G188" s="468" t="s">
        <v>1176</v>
      </c>
      <c r="H188" s="468" t="s">
        <v>1175</v>
      </c>
      <c r="I188" s="468" t="s">
        <v>1174</v>
      </c>
      <c r="J188" s="468" t="s">
        <v>1173</v>
      </c>
      <c r="K188" s="468" t="s">
        <v>1172</v>
      </c>
      <c r="L188" s="467" t="s">
        <v>3</v>
      </c>
      <c r="M188" s="249" t="s">
        <v>133</v>
      </c>
    </row>
    <row r="189" spans="1:13" ht="11.1" customHeight="1" x14ac:dyDescent="0.2">
      <c r="A189" s="14" t="s">
        <v>134</v>
      </c>
      <c r="B189" s="468" t="s">
        <v>1171</v>
      </c>
      <c r="C189" s="468" t="s">
        <v>1170</v>
      </c>
      <c r="D189" s="468" t="s">
        <v>1169</v>
      </c>
      <c r="E189" s="468" t="s">
        <v>1168</v>
      </c>
      <c r="F189" s="468" t="s">
        <v>1167</v>
      </c>
      <c r="G189" s="468" t="s">
        <v>1166</v>
      </c>
      <c r="H189" s="468" t="s">
        <v>1165</v>
      </c>
      <c r="I189" s="468" t="s">
        <v>1164</v>
      </c>
      <c r="J189" s="468" t="s">
        <v>1163</v>
      </c>
      <c r="K189" s="468" t="s">
        <v>1162</v>
      </c>
      <c r="L189" s="467" t="s">
        <v>3</v>
      </c>
      <c r="M189" s="249" t="s">
        <v>134</v>
      </c>
    </row>
    <row r="190" spans="1:13" ht="11.1" customHeight="1" x14ac:dyDescent="0.2">
      <c r="A190" s="14" t="s">
        <v>135</v>
      </c>
      <c r="B190" s="468" t="s">
        <v>1161</v>
      </c>
      <c r="C190" s="468" t="s">
        <v>1160</v>
      </c>
      <c r="D190" s="468" t="s">
        <v>1159</v>
      </c>
      <c r="E190" s="468" t="s">
        <v>1158</v>
      </c>
      <c r="F190" s="468" t="s">
        <v>1157</v>
      </c>
      <c r="G190" s="468" t="s">
        <v>1156</v>
      </c>
      <c r="H190" s="468" t="s">
        <v>1155</v>
      </c>
      <c r="I190" s="468" t="s">
        <v>1154</v>
      </c>
      <c r="J190" s="468" t="s">
        <v>1153</v>
      </c>
      <c r="K190" s="468" t="s">
        <v>1152</v>
      </c>
      <c r="L190" s="467" t="s">
        <v>1105</v>
      </c>
      <c r="M190" s="249" t="s">
        <v>135</v>
      </c>
    </row>
    <row r="191" spans="1:13" ht="11.1" customHeight="1" x14ac:dyDescent="0.2">
      <c r="A191" s="14" t="s">
        <v>136</v>
      </c>
      <c r="B191" s="468" t="s">
        <v>1151</v>
      </c>
      <c r="C191" s="468" t="s">
        <v>1150</v>
      </c>
      <c r="D191" s="468" t="s">
        <v>1149</v>
      </c>
      <c r="E191" s="468" t="s">
        <v>3</v>
      </c>
      <c r="F191" s="468" t="s">
        <v>1148</v>
      </c>
      <c r="G191" s="468" t="s">
        <v>1147</v>
      </c>
      <c r="H191" s="468" t="s">
        <v>1146</v>
      </c>
      <c r="I191" s="468" t="s">
        <v>1055</v>
      </c>
      <c r="J191" s="468" t="s">
        <v>1145</v>
      </c>
      <c r="K191" s="468" t="s">
        <v>1144</v>
      </c>
      <c r="L191" s="467" t="s">
        <v>3</v>
      </c>
      <c r="M191" s="249" t="s">
        <v>136</v>
      </c>
    </row>
    <row r="192" spans="1:13" ht="11.1" customHeight="1" x14ac:dyDescent="0.2">
      <c r="A192" s="14" t="s">
        <v>137</v>
      </c>
      <c r="B192" s="468" t="s">
        <v>1143</v>
      </c>
      <c r="C192" s="468" t="s">
        <v>1142</v>
      </c>
      <c r="D192" s="468" t="s">
        <v>1141</v>
      </c>
      <c r="E192" s="468" t="s">
        <v>3</v>
      </c>
      <c r="F192" s="468" t="s">
        <v>1140</v>
      </c>
      <c r="G192" s="468" t="s">
        <v>1139</v>
      </c>
      <c r="H192" s="468" t="s">
        <v>1138</v>
      </c>
      <c r="I192" s="468" t="s">
        <v>3</v>
      </c>
      <c r="J192" s="468" t="s">
        <v>1137</v>
      </c>
      <c r="K192" s="468" t="s">
        <v>1136</v>
      </c>
      <c r="L192" s="467" t="s">
        <v>1135</v>
      </c>
      <c r="M192" s="249" t="s">
        <v>137</v>
      </c>
    </row>
    <row r="193" spans="1:13" s="345" customFormat="1" ht="18" customHeight="1" x14ac:dyDescent="0.2">
      <c r="A193" s="472" t="s">
        <v>239</v>
      </c>
      <c r="B193" s="471" t="s">
        <v>1134</v>
      </c>
      <c r="C193" s="471" t="s">
        <v>1133</v>
      </c>
      <c r="D193" s="471" t="s">
        <v>1132</v>
      </c>
      <c r="E193" s="471" t="s">
        <v>1131</v>
      </c>
      <c r="F193" s="471" t="s">
        <v>1130</v>
      </c>
      <c r="G193" s="471" t="s">
        <v>1129</v>
      </c>
      <c r="H193" s="471" t="s">
        <v>1128</v>
      </c>
      <c r="I193" s="471" t="s">
        <v>1127</v>
      </c>
      <c r="J193" s="471" t="s">
        <v>1126</v>
      </c>
      <c r="K193" s="471" t="s">
        <v>1125</v>
      </c>
      <c r="L193" s="470" t="s">
        <v>1124</v>
      </c>
      <c r="M193" s="469" t="s">
        <v>239</v>
      </c>
    </row>
    <row r="194" spans="1:13" ht="11.1" customHeight="1" x14ac:dyDescent="0.2">
      <c r="A194" s="14" t="s">
        <v>138</v>
      </c>
      <c r="B194" s="468" t="s">
        <v>1123</v>
      </c>
      <c r="C194" s="468" t="s">
        <v>1122</v>
      </c>
      <c r="D194" s="468" t="s">
        <v>1121</v>
      </c>
      <c r="E194" s="468" t="s">
        <v>3</v>
      </c>
      <c r="F194" s="468" t="s">
        <v>1120</v>
      </c>
      <c r="G194" s="468" t="s">
        <v>1119</v>
      </c>
      <c r="H194" s="468" t="s">
        <v>1118</v>
      </c>
      <c r="I194" s="468" t="s">
        <v>3</v>
      </c>
      <c r="J194" s="468" t="s">
        <v>1117</v>
      </c>
      <c r="K194" s="468" t="s">
        <v>1116</v>
      </c>
      <c r="L194" s="467" t="s">
        <v>3</v>
      </c>
      <c r="M194" s="249" t="s">
        <v>138</v>
      </c>
    </row>
    <row r="195" spans="1:13" ht="11.1" customHeight="1" x14ac:dyDescent="0.2">
      <c r="A195" s="14" t="s">
        <v>139</v>
      </c>
      <c r="B195" s="468" t="s">
        <v>1115</v>
      </c>
      <c r="C195" s="468" t="s">
        <v>1114</v>
      </c>
      <c r="D195" s="468" t="s">
        <v>1113</v>
      </c>
      <c r="E195" s="468" t="s">
        <v>1112</v>
      </c>
      <c r="F195" s="468" t="s">
        <v>1111</v>
      </c>
      <c r="G195" s="468" t="s">
        <v>1110</v>
      </c>
      <c r="H195" s="468" t="s">
        <v>1109</v>
      </c>
      <c r="I195" s="468" t="s">
        <v>1108</v>
      </c>
      <c r="J195" s="468" t="s">
        <v>1107</v>
      </c>
      <c r="K195" s="468" t="s">
        <v>1106</v>
      </c>
      <c r="L195" s="467" t="s">
        <v>1105</v>
      </c>
      <c r="M195" s="249" t="s">
        <v>139</v>
      </c>
    </row>
    <row r="196" spans="1:13" ht="11.1" customHeight="1" x14ac:dyDescent="0.2">
      <c r="A196" s="14" t="s">
        <v>140</v>
      </c>
      <c r="B196" s="468" t="s">
        <v>1104</v>
      </c>
      <c r="C196" s="468" t="s">
        <v>1103</v>
      </c>
      <c r="D196" s="468" t="s">
        <v>1102</v>
      </c>
      <c r="E196" s="468" t="s">
        <v>1101</v>
      </c>
      <c r="F196" s="468" t="s">
        <v>1100</v>
      </c>
      <c r="G196" s="468" t="s">
        <v>1099</v>
      </c>
      <c r="H196" s="468" t="s">
        <v>1098</v>
      </c>
      <c r="I196" s="468" t="s">
        <v>1085</v>
      </c>
      <c r="J196" s="468" t="s">
        <v>1097</v>
      </c>
      <c r="K196" s="468" t="s">
        <v>1096</v>
      </c>
      <c r="L196" s="467" t="s">
        <v>3</v>
      </c>
      <c r="M196" s="249" t="s">
        <v>140</v>
      </c>
    </row>
    <row r="197" spans="1:13" ht="11.1" customHeight="1" x14ac:dyDescent="0.2">
      <c r="A197" s="14" t="s">
        <v>141</v>
      </c>
      <c r="B197" s="468" t="s">
        <v>1095</v>
      </c>
      <c r="C197" s="468" t="s">
        <v>1094</v>
      </c>
      <c r="D197" s="468" t="s">
        <v>1093</v>
      </c>
      <c r="E197" s="468" t="s">
        <v>1092</v>
      </c>
      <c r="F197" s="468" t="s">
        <v>1091</v>
      </c>
      <c r="G197" s="468" t="s">
        <v>1090</v>
      </c>
      <c r="H197" s="468" t="s">
        <v>1089</v>
      </c>
      <c r="I197" s="468" t="s">
        <v>1088</v>
      </c>
      <c r="J197" s="468" t="s">
        <v>1087</v>
      </c>
      <c r="K197" s="468" t="s">
        <v>1086</v>
      </c>
      <c r="L197" s="467" t="s">
        <v>1085</v>
      </c>
      <c r="M197" s="249" t="s">
        <v>141</v>
      </c>
    </row>
    <row r="198" spans="1:13" ht="11.1" customHeight="1" x14ac:dyDescent="0.2">
      <c r="A198" s="14" t="s">
        <v>142</v>
      </c>
      <c r="B198" s="468" t="s">
        <v>1084</v>
      </c>
      <c r="C198" s="468" t="s">
        <v>1083</v>
      </c>
      <c r="D198" s="468" t="s">
        <v>1082</v>
      </c>
      <c r="E198" s="468" t="s">
        <v>1081</v>
      </c>
      <c r="F198" s="468" t="s">
        <v>1080</v>
      </c>
      <c r="G198" s="468" t="s">
        <v>1079</v>
      </c>
      <c r="H198" s="468" t="s">
        <v>1078</v>
      </c>
      <c r="I198" s="468" t="s">
        <v>1077</v>
      </c>
      <c r="J198" s="468" t="s">
        <v>1076</v>
      </c>
      <c r="K198" s="468" t="s">
        <v>1075</v>
      </c>
      <c r="L198" s="467" t="s">
        <v>1055</v>
      </c>
      <c r="M198" s="249" t="s">
        <v>142</v>
      </c>
    </row>
    <row r="199" spans="1:13" ht="11.1" customHeight="1" x14ac:dyDescent="0.2">
      <c r="A199" s="14" t="s">
        <v>143</v>
      </c>
      <c r="B199" s="468" t="s">
        <v>1074</v>
      </c>
      <c r="C199" s="468" t="s">
        <v>1073</v>
      </c>
      <c r="D199" s="468" t="s">
        <v>1072</v>
      </c>
      <c r="E199" s="468" t="s">
        <v>1071</v>
      </c>
      <c r="F199" s="468" t="s">
        <v>1070</v>
      </c>
      <c r="G199" s="468" t="s">
        <v>1069</v>
      </c>
      <c r="H199" s="468" t="s">
        <v>1068</v>
      </c>
      <c r="I199" s="468" t="s">
        <v>1055</v>
      </c>
      <c r="J199" s="468" t="s">
        <v>1067</v>
      </c>
      <c r="K199" s="468" t="s">
        <v>1066</v>
      </c>
      <c r="L199" s="467" t="s">
        <v>1065</v>
      </c>
      <c r="M199" s="249" t="s">
        <v>143</v>
      </c>
    </row>
    <row r="200" spans="1:13" ht="11.1" customHeight="1" x14ac:dyDescent="0.2">
      <c r="A200" s="14" t="s">
        <v>144</v>
      </c>
      <c r="B200" s="468" t="s">
        <v>1064</v>
      </c>
      <c r="C200" s="468" t="s">
        <v>1063</v>
      </c>
      <c r="D200" s="468" t="s">
        <v>1062</v>
      </c>
      <c r="E200" s="468" t="s">
        <v>1061</v>
      </c>
      <c r="F200" s="468" t="s">
        <v>1060</v>
      </c>
      <c r="G200" s="468" t="s">
        <v>1059</v>
      </c>
      <c r="H200" s="468" t="s">
        <v>1058</v>
      </c>
      <c r="I200" s="468" t="s">
        <v>3</v>
      </c>
      <c r="J200" s="468" t="s">
        <v>1057</v>
      </c>
      <c r="K200" s="468" t="s">
        <v>1056</v>
      </c>
      <c r="L200" s="467" t="s">
        <v>1055</v>
      </c>
      <c r="M200" s="249" t="s">
        <v>144</v>
      </c>
    </row>
    <row r="201" spans="1:13" x14ac:dyDescent="0.2">
      <c r="H201" s="49"/>
      <c r="I201" s="49"/>
      <c r="J201" s="49"/>
      <c r="K201" s="49"/>
      <c r="L201" s="49"/>
    </row>
  </sheetData>
  <mergeCells count="11">
    <mergeCell ref="C5:C6"/>
    <mergeCell ref="D5:G5"/>
    <mergeCell ref="M4:M6"/>
    <mergeCell ref="L4:L6"/>
    <mergeCell ref="A4:A6"/>
    <mergeCell ref="I4:I6"/>
    <mergeCell ref="J4:J6"/>
    <mergeCell ref="K4:K6"/>
    <mergeCell ref="B4:B6"/>
    <mergeCell ref="C4:G4"/>
    <mergeCell ref="H4:H6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3" max="16383" man="1"/>
    <brk id="99" max="16383" man="1"/>
    <brk id="14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2"/>
  <sheetViews>
    <sheetView zoomScaleNormal="100" zoomScaleSheetLayoutView="100" workbookViewId="0">
      <pane xSplit="1" ySplit="6" topLeftCell="D7" activePane="bottomRight" state="frozen"/>
      <selection activeCell="B2" sqref="B2"/>
      <selection pane="topRight" activeCell="D2" sqref="D2"/>
      <selection pane="bottomLeft" activeCell="B15" sqref="B15"/>
      <selection pane="bottomRight" activeCell="A4" sqref="A4:A6"/>
    </sheetView>
  </sheetViews>
  <sheetFormatPr defaultRowHeight="11.25" x14ac:dyDescent="0.2"/>
  <cols>
    <col min="1" max="1" width="23.7109375" style="17" customWidth="1"/>
    <col min="2" max="7" width="10.85546875" style="17" customWidth="1"/>
    <col min="8" max="12" width="12.85546875" style="17" customWidth="1"/>
    <col min="13" max="13" width="23.7109375" style="17" customWidth="1"/>
    <col min="14" max="14" width="8.85546875" style="17" customWidth="1"/>
    <col min="15" max="16384" width="9.140625" style="17"/>
  </cols>
  <sheetData>
    <row r="1" spans="1:13" s="146" customFormat="1" ht="12.75" x14ac:dyDescent="0.2">
      <c r="G1" s="225" t="s">
        <v>3801</v>
      </c>
      <c r="H1" s="280" t="s">
        <v>3800</v>
      </c>
      <c r="M1" s="280"/>
    </row>
    <row r="2" spans="1:13" s="146" customFormat="1" ht="12.75" x14ac:dyDescent="0.2">
      <c r="G2" s="225" t="s">
        <v>3799</v>
      </c>
      <c r="H2" s="280" t="s">
        <v>3798</v>
      </c>
      <c r="M2" s="280"/>
    </row>
    <row r="3" spans="1:13" ht="9.9499999999999993" customHeight="1" thickBot="1" x14ac:dyDescent="0.25">
      <c r="G3" s="131"/>
      <c r="M3" s="131" t="s">
        <v>2769</v>
      </c>
    </row>
    <row r="4" spans="1:13" s="481" customFormat="1" ht="12.75" customHeight="1" x14ac:dyDescent="0.2">
      <c r="A4" s="866" t="s">
        <v>274</v>
      </c>
      <c r="B4" s="836" t="s">
        <v>2768</v>
      </c>
      <c r="C4" s="840" t="s">
        <v>2767</v>
      </c>
      <c r="D4" s="868"/>
      <c r="E4" s="868"/>
      <c r="F4" s="868"/>
      <c r="G4" s="868"/>
      <c r="H4" s="841" t="s">
        <v>2766</v>
      </c>
      <c r="I4" s="959" t="s">
        <v>2765</v>
      </c>
      <c r="J4" s="959" t="s">
        <v>2764</v>
      </c>
      <c r="K4" s="959" t="s">
        <v>2763</v>
      </c>
      <c r="L4" s="840" t="s">
        <v>3797</v>
      </c>
      <c r="M4" s="924" t="s">
        <v>274</v>
      </c>
    </row>
    <row r="5" spans="1:13" s="481" customFormat="1" x14ac:dyDescent="0.2">
      <c r="A5" s="958"/>
      <c r="B5" s="848"/>
      <c r="C5" s="852" t="s">
        <v>176</v>
      </c>
      <c r="D5" s="846" t="s">
        <v>578</v>
      </c>
      <c r="E5" s="955"/>
      <c r="F5" s="955"/>
      <c r="G5" s="955"/>
      <c r="H5" s="847"/>
      <c r="I5" s="960"/>
      <c r="J5" s="960"/>
      <c r="K5" s="960"/>
      <c r="L5" s="846"/>
      <c r="M5" s="956"/>
    </row>
    <row r="6" spans="1:13" s="481" customFormat="1" ht="22.5" x14ac:dyDescent="0.2">
      <c r="A6" s="873"/>
      <c r="B6" s="837"/>
      <c r="C6" s="837"/>
      <c r="D6" s="21" t="s">
        <v>2761</v>
      </c>
      <c r="E6" s="21" t="s">
        <v>2760</v>
      </c>
      <c r="F6" s="21" t="s">
        <v>2759</v>
      </c>
      <c r="G6" s="23" t="s">
        <v>2758</v>
      </c>
      <c r="H6" s="847"/>
      <c r="I6" s="960"/>
      <c r="J6" s="960"/>
      <c r="K6" s="960"/>
      <c r="L6" s="846"/>
      <c r="M6" s="957"/>
    </row>
    <row r="7" spans="1:13" s="345" customFormat="1" ht="18" customHeight="1" x14ac:dyDescent="0.2">
      <c r="A7" s="480" t="s">
        <v>1</v>
      </c>
      <c r="B7" s="471" t="s">
        <v>3796</v>
      </c>
      <c r="C7" s="471" t="s">
        <v>3795</v>
      </c>
      <c r="D7" s="471" t="s">
        <v>3794</v>
      </c>
      <c r="E7" s="471" t="s">
        <v>3793</v>
      </c>
      <c r="F7" s="471" t="s">
        <v>3792</v>
      </c>
      <c r="G7" s="471" t="s">
        <v>3791</v>
      </c>
      <c r="H7" s="471" t="s">
        <v>3790</v>
      </c>
      <c r="I7" s="471" t="s">
        <v>3789</v>
      </c>
      <c r="J7" s="471" t="s">
        <v>3788</v>
      </c>
      <c r="K7" s="471" t="s">
        <v>3787</v>
      </c>
      <c r="L7" s="470" t="s">
        <v>3786</v>
      </c>
      <c r="M7" s="479" t="s">
        <v>1</v>
      </c>
    </row>
    <row r="8" spans="1:13" s="345" customFormat="1" ht="11.1" customHeight="1" x14ac:dyDescent="0.2">
      <c r="A8" s="472" t="s">
        <v>210</v>
      </c>
      <c r="B8" s="471" t="s">
        <v>3785</v>
      </c>
      <c r="C8" s="471" t="s">
        <v>3784</v>
      </c>
      <c r="D8" s="471" t="s">
        <v>3783</v>
      </c>
      <c r="E8" s="471" t="s">
        <v>3782</v>
      </c>
      <c r="F8" s="471" t="s">
        <v>3781</v>
      </c>
      <c r="G8" s="471" t="s">
        <v>3780</v>
      </c>
      <c r="H8" s="471" t="s">
        <v>3779</v>
      </c>
      <c r="I8" s="471" t="s">
        <v>3778</v>
      </c>
      <c r="J8" s="471" t="s">
        <v>3777</v>
      </c>
      <c r="K8" s="471" t="s">
        <v>3776</v>
      </c>
      <c r="L8" s="470" t="s">
        <v>3775</v>
      </c>
      <c r="M8" s="469" t="s">
        <v>210</v>
      </c>
    </row>
    <row r="9" spans="1:13" s="345" customFormat="1" ht="11.1" customHeight="1" x14ac:dyDescent="0.2">
      <c r="A9" s="472" t="s">
        <v>211</v>
      </c>
      <c r="B9" s="471" t="s">
        <v>3774</v>
      </c>
      <c r="C9" s="471" t="s">
        <v>3773</v>
      </c>
      <c r="D9" s="471" t="s">
        <v>3772</v>
      </c>
      <c r="E9" s="471" t="s">
        <v>3771</v>
      </c>
      <c r="F9" s="471" t="s">
        <v>3770</v>
      </c>
      <c r="G9" s="471" t="s">
        <v>3769</v>
      </c>
      <c r="H9" s="471" t="s">
        <v>3768</v>
      </c>
      <c r="I9" s="471" t="s">
        <v>3767</v>
      </c>
      <c r="J9" s="471" t="s">
        <v>3766</v>
      </c>
      <c r="K9" s="471" t="s">
        <v>3765</v>
      </c>
      <c r="L9" s="470" t="s">
        <v>3764</v>
      </c>
      <c r="M9" s="469" t="s">
        <v>211</v>
      </c>
    </row>
    <row r="10" spans="1:13" s="345" customFormat="1" ht="18" customHeight="1" x14ac:dyDescent="0.2">
      <c r="A10" s="472" t="s">
        <v>212</v>
      </c>
      <c r="B10" s="471" t="s">
        <v>3763</v>
      </c>
      <c r="C10" s="471" t="s">
        <v>3762</v>
      </c>
      <c r="D10" s="471" t="s">
        <v>3761</v>
      </c>
      <c r="E10" s="471" t="s">
        <v>2134</v>
      </c>
      <c r="F10" s="471" t="s">
        <v>3760</v>
      </c>
      <c r="G10" s="471" t="s">
        <v>3759</v>
      </c>
      <c r="H10" s="471" t="s">
        <v>3758</v>
      </c>
      <c r="I10" s="471" t="s">
        <v>2556</v>
      </c>
      <c r="J10" s="471" t="s">
        <v>3757</v>
      </c>
      <c r="K10" s="471" t="s">
        <v>3756</v>
      </c>
      <c r="L10" s="470" t="s">
        <v>2561</v>
      </c>
      <c r="M10" s="469" t="s">
        <v>212</v>
      </c>
    </row>
    <row r="11" spans="1:13" ht="11.1" customHeight="1" x14ac:dyDescent="0.2">
      <c r="A11" s="14" t="s">
        <v>177</v>
      </c>
      <c r="B11" s="468" t="s">
        <v>3755</v>
      </c>
      <c r="C11" s="468" t="s">
        <v>2714</v>
      </c>
      <c r="D11" s="468" t="s">
        <v>2713</v>
      </c>
      <c r="E11" s="468" t="s">
        <v>1085</v>
      </c>
      <c r="F11" s="468" t="s">
        <v>2712</v>
      </c>
      <c r="G11" s="468" t="s">
        <v>2711</v>
      </c>
      <c r="H11" s="468" t="s">
        <v>3754</v>
      </c>
      <c r="I11" s="468" t="s">
        <v>1861</v>
      </c>
      <c r="J11" s="468" t="s">
        <v>3753</v>
      </c>
      <c r="K11" s="468" t="s">
        <v>3752</v>
      </c>
      <c r="L11" s="467" t="s">
        <v>3</v>
      </c>
      <c r="M11" s="249" t="s">
        <v>177</v>
      </c>
    </row>
    <row r="12" spans="1:13" ht="11.1" customHeight="1" x14ac:dyDescent="0.2">
      <c r="A12" s="14" t="s">
        <v>178</v>
      </c>
      <c r="B12" s="468" t="s">
        <v>3751</v>
      </c>
      <c r="C12" s="468" t="s">
        <v>3750</v>
      </c>
      <c r="D12" s="468" t="s">
        <v>2707</v>
      </c>
      <c r="E12" s="468" t="s">
        <v>2236</v>
      </c>
      <c r="F12" s="468" t="s">
        <v>2641</v>
      </c>
      <c r="G12" s="468" t="s">
        <v>1313</v>
      </c>
      <c r="H12" s="468" t="s">
        <v>2705</v>
      </c>
      <c r="I12" s="468" t="s">
        <v>2301</v>
      </c>
      <c r="J12" s="468" t="s">
        <v>3749</v>
      </c>
      <c r="K12" s="468" t="s">
        <v>3748</v>
      </c>
      <c r="L12" s="467" t="s">
        <v>3</v>
      </c>
      <c r="M12" s="249" t="s">
        <v>178</v>
      </c>
    </row>
    <row r="13" spans="1:13" ht="11.1" customHeight="1" x14ac:dyDescent="0.2">
      <c r="A13" s="14" t="s">
        <v>179</v>
      </c>
      <c r="B13" s="468" t="s">
        <v>3</v>
      </c>
      <c r="C13" s="468" t="s">
        <v>3</v>
      </c>
      <c r="D13" s="468" t="s">
        <v>3</v>
      </c>
      <c r="E13" s="468" t="s">
        <v>3</v>
      </c>
      <c r="F13" s="468" t="s">
        <v>3</v>
      </c>
      <c r="G13" s="468" t="s">
        <v>3</v>
      </c>
      <c r="H13" s="468" t="s">
        <v>3</v>
      </c>
      <c r="I13" s="468" t="s">
        <v>3</v>
      </c>
      <c r="J13" s="468" t="s">
        <v>3</v>
      </c>
      <c r="K13" s="468" t="s">
        <v>3</v>
      </c>
      <c r="L13" s="467" t="s">
        <v>3</v>
      </c>
      <c r="M13" s="249" t="s">
        <v>179</v>
      </c>
    </row>
    <row r="14" spans="1:13" ht="11.1" customHeight="1" x14ac:dyDescent="0.2">
      <c r="A14" s="14" t="s">
        <v>180</v>
      </c>
      <c r="B14" s="468" t="s">
        <v>3747</v>
      </c>
      <c r="C14" s="468" t="s">
        <v>3746</v>
      </c>
      <c r="D14" s="468" t="s">
        <v>2701</v>
      </c>
      <c r="E14" s="468" t="s">
        <v>3</v>
      </c>
      <c r="F14" s="468" t="s">
        <v>2700</v>
      </c>
      <c r="G14" s="468" t="s">
        <v>2699</v>
      </c>
      <c r="H14" s="468" t="s">
        <v>3745</v>
      </c>
      <c r="I14" s="468" t="s">
        <v>2099</v>
      </c>
      <c r="J14" s="468" t="s">
        <v>1120</v>
      </c>
      <c r="K14" s="468" t="s">
        <v>3744</v>
      </c>
      <c r="L14" s="467" t="s">
        <v>3443</v>
      </c>
      <c r="M14" s="249" t="s">
        <v>180</v>
      </c>
    </row>
    <row r="15" spans="1:13" ht="11.1" customHeight="1" x14ac:dyDescent="0.2">
      <c r="A15" s="14" t="s">
        <v>181</v>
      </c>
      <c r="B15" s="468" t="s">
        <v>1817</v>
      </c>
      <c r="C15" s="468" t="s">
        <v>1326</v>
      </c>
      <c r="D15" s="468" t="s">
        <v>2694</v>
      </c>
      <c r="E15" s="468" t="s">
        <v>3</v>
      </c>
      <c r="F15" s="468" t="s">
        <v>1109</v>
      </c>
      <c r="G15" s="468" t="s">
        <v>2693</v>
      </c>
      <c r="H15" s="468" t="s">
        <v>2692</v>
      </c>
      <c r="I15" s="468" t="s">
        <v>2597</v>
      </c>
      <c r="J15" s="468" t="s">
        <v>2691</v>
      </c>
      <c r="K15" s="468" t="s">
        <v>1085</v>
      </c>
      <c r="L15" s="467" t="s">
        <v>3</v>
      </c>
      <c r="M15" s="249" t="s">
        <v>181</v>
      </c>
    </row>
    <row r="16" spans="1:13" ht="11.1" customHeight="1" x14ac:dyDescent="0.2">
      <c r="A16" s="14" t="s">
        <v>182</v>
      </c>
      <c r="B16" s="468" t="s">
        <v>3743</v>
      </c>
      <c r="C16" s="468" t="s">
        <v>3551</v>
      </c>
      <c r="D16" s="468" t="s">
        <v>2492</v>
      </c>
      <c r="E16" s="468" t="s">
        <v>3723</v>
      </c>
      <c r="F16" s="468" t="s">
        <v>1188</v>
      </c>
      <c r="G16" s="468" t="s">
        <v>3542</v>
      </c>
      <c r="H16" s="468" t="s">
        <v>1388</v>
      </c>
      <c r="I16" s="468" t="s">
        <v>2625</v>
      </c>
      <c r="J16" s="468" t="s">
        <v>3742</v>
      </c>
      <c r="K16" s="468" t="s">
        <v>2543</v>
      </c>
      <c r="L16" s="467" t="s">
        <v>1992</v>
      </c>
      <c r="M16" s="249" t="s">
        <v>182</v>
      </c>
    </row>
    <row r="17" spans="1:13" ht="11.1" customHeight="1" x14ac:dyDescent="0.2">
      <c r="A17" s="14" t="s">
        <v>183</v>
      </c>
      <c r="B17" s="468" t="s">
        <v>3741</v>
      </c>
      <c r="C17" s="468" t="s">
        <v>3740</v>
      </c>
      <c r="D17" s="468" t="s">
        <v>2680</v>
      </c>
      <c r="E17" s="468" t="s">
        <v>1393</v>
      </c>
      <c r="F17" s="468" t="s">
        <v>2679</v>
      </c>
      <c r="G17" s="468" t="s">
        <v>2678</v>
      </c>
      <c r="H17" s="468" t="s">
        <v>2677</v>
      </c>
      <c r="I17" s="468" t="s">
        <v>2676</v>
      </c>
      <c r="J17" s="468" t="s">
        <v>2675</v>
      </c>
      <c r="K17" s="468" t="s">
        <v>2828</v>
      </c>
      <c r="L17" s="467" t="s">
        <v>1281</v>
      </c>
      <c r="M17" s="249" t="s">
        <v>183</v>
      </c>
    </row>
    <row r="18" spans="1:13" ht="11.1" customHeight="1" x14ac:dyDescent="0.2">
      <c r="A18" s="14" t="s">
        <v>184</v>
      </c>
      <c r="B18" s="468" t="s">
        <v>3739</v>
      </c>
      <c r="C18" s="468" t="s">
        <v>1433</v>
      </c>
      <c r="D18" s="468" t="s">
        <v>3738</v>
      </c>
      <c r="E18" s="468" t="s">
        <v>2670</v>
      </c>
      <c r="F18" s="468" t="s">
        <v>1912</v>
      </c>
      <c r="G18" s="468" t="s">
        <v>2669</v>
      </c>
      <c r="H18" s="468" t="s">
        <v>3677</v>
      </c>
      <c r="I18" s="468" t="s">
        <v>2667</v>
      </c>
      <c r="J18" s="468" t="s">
        <v>3737</v>
      </c>
      <c r="K18" s="468" t="s">
        <v>3736</v>
      </c>
      <c r="L18" s="467" t="s">
        <v>1055</v>
      </c>
      <c r="M18" s="249" t="s">
        <v>184</v>
      </c>
    </row>
    <row r="19" spans="1:13" ht="11.1" customHeight="1" x14ac:dyDescent="0.2">
      <c r="A19" s="14" t="s">
        <v>185</v>
      </c>
      <c r="B19" s="468" t="s">
        <v>3735</v>
      </c>
      <c r="C19" s="468" t="s">
        <v>2231</v>
      </c>
      <c r="D19" s="468" t="s">
        <v>3734</v>
      </c>
      <c r="E19" s="468" t="s">
        <v>1585</v>
      </c>
      <c r="F19" s="468" t="s">
        <v>2664</v>
      </c>
      <c r="G19" s="468" t="s">
        <v>1135</v>
      </c>
      <c r="H19" s="468" t="s">
        <v>2663</v>
      </c>
      <c r="I19" s="468" t="s">
        <v>1055</v>
      </c>
      <c r="J19" s="468" t="s">
        <v>1861</v>
      </c>
      <c r="K19" s="468" t="s">
        <v>1105</v>
      </c>
      <c r="L19" s="467" t="s">
        <v>3</v>
      </c>
      <c r="M19" s="249" t="s">
        <v>185</v>
      </c>
    </row>
    <row r="20" spans="1:13" ht="11.1" customHeight="1" x14ac:dyDescent="0.2">
      <c r="A20" s="14" t="s">
        <v>186</v>
      </c>
      <c r="B20" s="468" t="s">
        <v>3733</v>
      </c>
      <c r="C20" s="468" t="s">
        <v>3732</v>
      </c>
      <c r="D20" s="468" t="s">
        <v>3731</v>
      </c>
      <c r="E20" s="468" t="s">
        <v>2941</v>
      </c>
      <c r="F20" s="468" t="s">
        <v>2657</v>
      </c>
      <c r="G20" s="468" t="s">
        <v>3730</v>
      </c>
      <c r="H20" s="468" t="s">
        <v>2658</v>
      </c>
      <c r="I20" s="468" t="s">
        <v>1139</v>
      </c>
      <c r="J20" s="468" t="s">
        <v>3729</v>
      </c>
      <c r="K20" s="468" t="s">
        <v>3415</v>
      </c>
      <c r="L20" s="467" t="s">
        <v>2285</v>
      </c>
      <c r="M20" s="249" t="s">
        <v>186</v>
      </c>
    </row>
    <row r="21" spans="1:13" ht="11.1" customHeight="1" x14ac:dyDescent="0.2">
      <c r="A21" s="14" t="s">
        <v>187</v>
      </c>
      <c r="B21" s="468" t="s">
        <v>3728</v>
      </c>
      <c r="C21" s="468" t="s">
        <v>3727</v>
      </c>
      <c r="D21" s="468" t="s">
        <v>3726</v>
      </c>
      <c r="E21" s="468" t="s">
        <v>3360</v>
      </c>
      <c r="F21" s="468" t="s">
        <v>3725</v>
      </c>
      <c r="G21" s="468" t="s">
        <v>3724</v>
      </c>
      <c r="H21" s="468" t="s">
        <v>3723</v>
      </c>
      <c r="I21" s="468" t="s">
        <v>2646</v>
      </c>
      <c r="J21" s="468" t="s">
        <v>3722</v>
      </c>
      <c r="K21" s="468" t="s">
        <v>3721</v>
      </c>
      <c r="L21" s="467" t="s">
        <v>3720</v>
      </c>
      <c r="M21" s="249" t="s">
        <v>187</v>
      </c>
    </row>
    <row r="22" spans="1:13" ht="11.1" customHeight="1" x14ac:dyDescent="0.2">
      <c r="A22" s="14" t="s">
        <v>188</v>
      </c>
      <c r="B22" s="468" t="s">
        <v>3719</v>
      </c>
      <c r="C22" s="468" t="s">
        <v>2641</v>
      </c>
      <c r="D22" s="468" t="s">
        <v>1188</v>
      </c>
      <c r="E22" s="468" t="s">
        <v>3</v>
      </c>
      <c r="F22" s="468" t="s">
        <v>2238</v>
      </c>
      <c r="G22" s="468" t="s">
        <v>2615</v>
      </c>
      <c r="H22" s="468" t="s">
        <v>2640</v>
      </c>
      <c r="I22" s="468" t="s">
        <v>1218</v>
      </c>
      <c r="J22" s="468" t="s">
        <v>1666</v>
      </c>
      <c r="K22" s="468" t="s">
        <v>1232</v>
      </c>
      <c r="L22" s="467" t="s">
        <v>1815</v>
      </c>
      <c r="M22" s="249" t="s">
        <v>188</v>
      </c>
    </row>
    <row r="23" spans="1:13" ht="11.1" customHeight="1" x14ac:dyDescent="0.2">
      <c r="A23" s="14" t="s">
        <v>189</v>
      </c>
      <c r="B23" s="468" t="s">
        <v>3</v>
      </c>
      <c r="C23" s="468" t="s">
        <v>3</v>
      </c>
      <c r="D23" s="468" t="s">
        <v>3</v>
      </c>
      <c r="E23" s="468" t="s">
        <v>3</v>
      </c>
      <c r="F23" s="468" t="s">
        <v>3</v>
      </c>
      <c r="G23" s="468" t="s">
        <v>3</v>
      </c>
      <c r="H23" s="468" t="s">
        <v>3</v>
      </c>
      <c r="I23" s="468" t="s">
        <v>3</v>
      </c>
      <c r="J23" s="468" t="s">
        <v>3</v>
      </c>
      <c r="K23" s="468" t="s">
        <v>3</v>
      </c>
      <c r="L23" s="467" t="s">
        <v>3</v>
      </c>
      <c r="M23" s="249" t="s">
        <v>189</v>
      </c>
    </row>
    <row r="24" spans="1:13" ht="11.1" customHeight="1" x14ac:dyDescent="0.2">
      <c r="A24" s="14" t="s">
        <v>190</v>
      </c>
      <c r="B24" s="468" t="s">
        <v>3718</v>
      </c>
      <c r="C24" s="468" t="s">
        <v>2637</v>
      </c>
      <c r="D24" s="468" t="s">
        <v>2119</v>
      </c>
      <c r="E24" s="468" t="s">
        <v>3</v>
      </c>
      <c r="F24" s="468" t="s">
        <v>1174</v>
      </c>
      <c r="G24" s="468" t="s">
        <v>2636</v>
      </c>
      <c r="H24" s="468" t="s">
        <v>3717</v>
      </c>
      <c r="I24" s="468" t="s">
        <v>2634</v>
      </c>
      <c r="J24" s="468" t="s">
        <v>3716</v>
      </c>
      <c r="K24" s="468" t="s">
        <v>1998</v>
      </c>
      <c r="L24" s="467" t="s">
        <v>1055</v>
      </c>
      <c r="M24" s="249" t="s">
        <v>190</v>
      </c>
    </row>
    <row r="25" spans="1:13" ht="11.1" customHeight="1" x14ac:dyDescent="0.2">
      <c r="A25" s="14" t="s">
        <v>191</v>
      </c>
      <c r="B25" s="468" t="s">
        <v>3</v>
      </c>
      <c r="C25" s="468" t="s">
        <v>3</v>
      </c>
      <c r="D25" s="468" t="s">
        <v>3</v>
      </c>
      <c r="E25" s="468" t="s">
        <v>3</v>
      </c>
      <c r="F25" s="468" t="s">
        <v>3</v>
      </c>
      <c r="G25" s="468" t="s">
        <v>3</v>
      </c>
      <c r="H25" s="468" t="s">
        <v>3</v>
      </c>
      <c r="I25" s="468" t="s">
        <v>3</v>
      </c>
      <c r="J25" s="468" t="s">
        <v>3</v>
      </c>
      <c r="K25" s="468" t="s">
        <v>3</v>
      </c>
      <c r="L25" s="467" t="s">
        <v>3</v>
      </c>
      <c r="M25" s="249" t="s">
        <v>191</v>
      </c>
    </row>
    <row r="26" spans="1:13" ht="11.1" customHeight="1" x14ac:dyDescent="0.2">
      <c r="A26" s="14" t="s">
        <v>200</v>
      </c>
      <c r="B26" s="468" t="s">
        <v>3715</v>
      </c>
      <c r="C26" s="468" t="s">
        <v>1847</v>
      </c>
      <c r="D26" s="468" t="s">
        <v>3714</v>
      </c>
      <c r="E26" s="468" t="s">
        <v>3713</v>
      </c>
      <c r="F26" s="468" t="s">
        <v>3712</v>
      </c>
      <c r="G26" s="468" t="s">
        <v>3711</v>
      </c>
      <c r="H26" s="468" t="s">
        <v>2349</v>
      </c>
      <c r="I26" s="468" t="s">
        <v>2625</v>
      </c>
      <c r="J26" s="468" t="s">
        <v>1108</v>
      </c>
      <c r="K26" s="468" t="s">
        <v>1861</v>
      </c>
      <c r="L26" s="467" t="s">
        <v>1386</v>
      </c>
      <c r="M26" s="249" t="s">
        <v>200</v>
      </c>
    </row>
    <row r="27" spans="1:13" ht="11.1" customHeight="1" x14ac:dyDescent="0.2">
      <c r="A27" s="14" t="s">
        <v>192</v>
      </c>
      <c r="B27" s="468" t="s">
        <v>3710</v>
      </c>
      <c r="C27" s="468" t="s">
        <v>2620</v>
      </c>
      <c r="D27" s="468" t="s">
        <v>2619</v>
      </c>
      <c r="E27" s="468" t="s">
        <v>2618</v>
      </c>
      <c r="F27" s="468" t="s">
        <v>1798</v>
      </c>
      <c r="G27" s="468" t="s">
        <v>2391</v>
      </c>
      <c r="H27" s="468" t="s">
        <v>2617</v>
      </c>
      <c r="I27" s="468" t="s">
        <v>1878</v>
      </c>
      <c r="J27" s="468" t="s">
        <v>2553</v>
      </c>
      <c r="K27" s="468" t="s">
        <v>3709</v>
      </c>
      <c r="L27" s="467" t="s">
        <v>2238</v>
      </c>
      <c r="M27" s="249" t="s">
        <v>192</v>
      </c>
    </row>
    <row r="28" spans="1:13" s="345" customFormat="1" ht="18" customHeight="1" x14ac:dyDescent="0.2">
      <c r="A28" s="472" t="s">
        <v>213</v>
      </c>
      <c r="B28" s="471" t="s">
        <v>3708</v>
      </c>
      <c r="C28" s="471" t="s">
        <v>3707</v>
      </c>
      <c r="D28" s="471" t="s">
        <v>3706</v>
      </c>
      <c r="E28" s="471" t="s">
        <v>3705</v>
      </c>
      <c r="F28" s="471" t="s">
        <v>1675</v>
      </c>
      <c r="G28" s="471" t="s">
        <v>3704</v>
      </c>
      <c r="H28" s="471" t="s">
        <v>3703</v>
      </c>
      <c r="I28" s="471" t="s">
        <v>2177</v>
      </c>
      <c r="J28" s="471" t="s">
        <v>3702</v>
      </c>
      <c r="K28" s="471" t="s">
        <v>2412</v>
      </c>
      <c r="L28" s="470" t="s">
        <v>1135</v>
      </c>
      <c r="M28" s="469" t="s">
        <v>213</v>
      </c>
    </row>
    <row r="29" spans="1:13" ht="11.1" customHeight="1" x14ac:dyDescent="0.2">
      <c r="A29" s="14" t="s">
        <v>4</v>
      </c>
      <c r="B29" s="468" t="s">
        <v>3701</v>
      </c>
      <c r="C29" s="468" t="s">
        <v>3700</v>
      </c>
      <c r="D29" s="468" t="s">
        <v>3699</v>
      </c>
      <c r="E29" s="468" t="s">
        <v>3019</v>
      </c>
      <c r="F29" s="468" t="s">
        <v>2811</v>
      </c>
      <c r="G29" s="468" t="s">
        <v>3698</v>
      </c>
      <c r="H29" s="468" t="s">
        <v>3697</v>
      </c>
      <c r="I29" s="468" t="s">
        <v>2597</v>
      </c>
      <c r="J29" s="468" t="s">
        <v>3632</v>
      </c>
      <c r="K29" s="468" t="s">
        <v>1232</v>
      </c>
      <c r="L29" s="467" t="s">
        <v>1510</v>
      </c>
      <c r="M29" s="249" t="s">
        <v>4</v>
      </c>
    </row>
    <row r="30" spans="1:13" ht="11.1" customHeight="1" x14ac:dyDescent="0.2">
      <c r="A30" s="14" t="s">
        <v>5</v>
      </c>
      <c r="B30" s="468" t="s">
        <v>3696</v>
      </c>
      <c r="C30" s="468" t="s">
        <v>3695</v>
      </c>
      <c r="D30" s="468" t="s">
        <v>3694</v>
      </c>
      <c r="E30" s="468" t="s">
        <v>3693</v>
      </c>
      <c r="F30" s="468" t="s">
        <v>2391</v>
      </c>
      <c r="G30" s="468" t="s">
        <v>3158</v>
      </c>
      <c r="H30" s="468" t="s">
        <v>3494</v>
      </c>
      <c r="I30" s="468" t="s">
        <v>1666</v>
      </c>
      <c r="J30" s="468" t="s">
        <v>1232</v>
      </c>
      <c r="K30" s="468" t="s">
        <v>1501</v>
      </c>
      <c r="L30" s="467" t="s">
        <v>1061</v>
      </c>
      <c r="M30" s="249" t="s">
        <v>5</v>
      </c>
    </row>
    <row r="31" spans="1:13" ht="11.1" customHeight="1" x14ac:dyDescent="0.2">
      <c r="A31" s="14" t="s">
        <v>6</v>
      </c>
      <c r="B31" s="468" t="s">
        <v>3692</v>
      </c>
      <c r="C31" s="468" t="s">
        <v>3691</v>
      </c>
      <c r="D31" s="468" t="s">
        <v>3690</v>
      </c>
      <c r="E31" s="468" t="s">
        <v>3689</v>
      </c>
      <c r="F31" s="468" t="s">
        <v>1451</v>
      </c>
      <c r="G31" s="468" t="s">
        <v>3688</v>
      </c>
      <c r="H31" s="468" t="s">
        <v>3687</v>
      </c>
      <c r="I31" s="468" t="s">
        <v>3209</v>
      </c>
      <c r="J31" s="468" t="s">
        <v>2388</v>
      </c>
      <c r="K31" s="468" t="s">
        <v>2538</v>
      </c>
      <c r="L31" s="467" t="s">
        <v>1889</v>
      </c>
      <c r="M31" s="249" t="s">
        <v>6</v>
      </c>
    </row>
    <row r="32" spans="1:13" s="345" customFormat="1" ht="18" customHeight="1" x14ac:dyDescent="0.2">
      <c r="A32" s="472" t="s">
        <v>214</v>
      </c>
      <c r="B32" s="471" t="s">
        <v>3686</v>
      </c>
      <c r="C32" s="471" t="s">
        <v>3685</v>
      </c>
      <c r="D32" s="471" t="s">
        <v>3684</v>
      </c>
      <c r="E32" s="471" t="s">
        <v>3683</v>
      </c>
      <c r="F32" s="471" t="s">
        <v>3682</v>
      </c>
      <c r="G32" s="471" t="s">
        <v>3681</v>
      </c>
      <c r="H32" s="471" t="s">
        <v>3680</v>
      </c>
      <c r="I32" s="471" t="s">
        <v>1437</v>
      </c>
      <c r="J32" s="471" t="s">
        <v>3679</v>
      </c>
      <c r="K32" s="471" t="s">
        <v>3678</v>
      </c>
      <c r="L32" s="470" t="s">
        <v>3677</v>
      </c>
      <c r="M32" s="469" t="s">
        <v>214</v>
      </c>
    </row>
    <row r="33" spans="1:13" ht="11.1" customHeight="1" x14ac:dyDescent="0.2">
      <c r="A33" s="14" t="s">
        <v>7</v>
      </c>
      <c r="B33" s="468" t="s">
        <v>3676</v>
      </c>
      <c r="C33" s="468" t="s">
        <v>3675</v>
      </c>
      <c r="D33" s="468" t="s">
        <v>3674</v>
      </c>
      <c r="E33" s="468" t="s">
        <v>3673</v>
      </c>
      <c r="F33" s="468" t="s">
        <v>2565</v>
      </c>
      <c r="G33" s="468" t="s">
        <v>3672</v>
      </c>
      <c r="H33" s="468" t="s">
        <v>1077</v>
      </c>
      <c r="I33" s="468" t="s">
        <v>1139</v>
      </c>
      <c r="J33" s="468" t="s">
        <v>2190</v>
      </c>
      <c r="K33" s="468" t="s">
        <v>1404</v>
      </c>
      <c r="L33" s="467" t="s">
        <v>3671</v>
      </c>
      <c r="M33" s="249" t="s">
        <v>7</v>
      </c>
    </row>
    <row r="34" spans="1:13" ht="11.1" customHeight="1" x14ac:dyDescent="0.2">
      <c r="A34" s="14" t="s">
        <v>8</v>
      </c>
      <c r="B34" s="468" t="s">
        <v>3670</v>
      </c>
      <c r="C34" s="468" t="s">
        <v>3669</v>
      </c>
      <c r="D34" s="468" t="s">
        <v>3668</v>
      </c>
      <c r="E34" s="468" t="s">
        <v>3667</v>
      </c>
      <c r="F34" s="468" t="s">
        <v>3666</v>
      </c>
      <c r="G34" s="468" t="s">
        <v>3665</v>
      </c>
      <c r="H34" s="468" t="s">
        <v>2198</v>
      </c>
      <c r="I34" s="468" t="s">
        <v>2553</v>
      </c>
      <c r="J34" s="468" t="s">
        <v>3664</v>
      </c>
      <c r="K34" s="468" t="s">
        <v>3663</v>
      </c>
      <c r="L34" s="467" t="s">
        <v>2949</v>
      </c>
      <c r="M34" s="249" t="s">
        <v>8</v>
      </c>
    </row>
    <row r="35" spans="1:13" ht="11.1" customHeight="1" x14ac:dyDescent="0.2">
      <c r="A35" s="14" t="s">
        <v>9</v>
      </c>
      <c r="B35" s="468" t="s">
        <v>3662</v>
      </c>
      <c r="C35" s="468" t="s">
        <v>3661</v>
      </c>
      <c r="D35" s="468" t="s">
        <v>3660</v>
      </c>
      <c r="E35" s="468" t="s">
        <v>3659</v>
      </c>
      <c r="F35" s="468" t="s">
        <v>3658</v>
      </c>
      <c r="G35" s="468" t="s">
        <v>3657</v>
      </c>
      <c r="H35" s="468" t="s">
        <v>1291</v>
      </c>
      <c r="I35" s="468" t="s">
        <v>2543</v>
      </c>
      <c r="J35" s="468" t="s">
        <v>1218</v>
      </c>
      <c r="K35" s="468" t="s">
        <v>2542</v>
      </c>
      <c r="L35" s="467" t="s">
        <v>3</v>
      </c>
      <c r="M35" s="249" t="s">
        <v>9</v>
      </c>
    </row>
    <row r="36" spans="1:13" ht="11.1" customHeight="1" x14ac:dyDescent="0.2">
      <c r="A36" s="14" t="s">
        <v>10</v>
      </c>
      <c r="B36" s="468" t="s">
        <v>3656</v>
      </c>
      <c r="C36" s="468" t="s">
        <v>3655</v>
      </c>
      <c r="D36" s="468" t="s">
        <v>3654</v>
      </c>
      <c r="E36" s="468" t="s">
        <v>3653</v>
      </c>
      <c r="F36" s="468" t="s">
        <v>3584</v>
      </c>
      <c r="G36" s="468" t="s">
        <v>1865</v>
      </c>
      <c r="H36" s="468" t="s">
        <v>2694</v>
      </c>
      <c r="I36" s="468" t="s">
        <v>1135</v>
      </c>
      <c r="J36" s="468" t="s">
        <v>2042</v>
      </c>
      <c r="K36" s="468" t="s">
        <v>1163</v>
      </c>
      <c r="L36" s="467" t="s">
        <v>3652</v>
      </c>
      <c r="M36" s="249" t="s">
        <v>10</v>
      </c>
    </row>
    <row r="37" spans="1:13" ht="11.1" customHeight="1" x14ac:dyDescent="0.2">
      <c r="A37" s="14" t="s">
        <v>11</v>
      </c>
      <c r="B37" s="468" t="s">
        <v>3651</v>
      </c>
      <c r="C37" s="468" t="s">
        <v>3650</v>
      </c>
      <c r="D37" s="468" t="s">
        <v>3649</v>
      </c>
      <c r="E37" s="468" t="s">
        <v>1545</v>
      </c>
      <c r="F37" s="468" t="s">
        <v>1307</v>
      </c>
      <c r="G37" s="468" t="s">
        <v>1654</v>
      </c>
      <c r="H37" s="468" t="s">
        <v>2589</v>
      </c>
      <c r="I37" s="468" t="s">
        <v>1843</v>
      </c>
      <c r="J37" s="468" t="s">
        <v>1653</v>
      </c>
      <c r="K37" s="468" t="s">
        <v>2909</v>
      </c>
      <c r="L37" s="467" t="s">
        <v>3648</v>
      </c>
      <c r="M37" s="249" t="s">
        <v>11</v>
      </c>
    </row>
    <row r="38" spans="1:13" s="345" customFormat="1" ht="18" customHeight="1" x14ac:dyDescent="0.2">
      <c r="A38" s="472" t="s">
        <v>215</v>
      </c>
      <c r="B38" s="471" t="s">
        <v>3647</v>
      </c>
      <c r="C38" s="471" t="s">
        <v>3646</v>
      </c>
      <c r="D38" s="471" t="s">
        <v>3645</v>
      </c>
      <c r="E38" s="471" t="s">
        <v>3644</v>
      </c>
      <c r="F38" s="471" t="s">
        <v>3643</v>
      </c>
      <c r="G38" s="471" t="s">
        <v>3642</v>
      </c>
      <c r="H38" s="471" t="s">
        <v>3641</v>
      </c>
      <c r="I38" s="471" t="s">
        <v>3640</v>
      </c>
      <c r="J38" s="471" t="s">
        <v>3639</v>
      </c>
      <c r="K38" s="471" t="s">
        <v>3638</v>
      </c>
      <c r="L38" s="470" t="s">
        <v>1187</v>
      </c>
      <c r="M38" s="469" t="s">
        <v>215</v>
      </c>
    </row>
    <row r="39" spans="1:13" ht="11.1" customHeight="1" x14ac:dyDescent="0.2">
      <c r="A39" s="14" t="s">
        <v>12</v>
      </c>
      <c r="B39" s="468" t="s">
        <v>3582</v>
      </c>
      <c r="C39" s="468" t="s">
        <v>3637</v>
      </c>
      <c r="D39" s="468" t="s">
        <v>3636</v>
      </c>
      <c r="E39" s="468" t="s">
        <v>3635</v>
      </c>
      <c r="F39" s="468" t="s">
        <v>2511</v>
      </c>
      <c r="G39" s="468" t="s">
        <v>3634</v>
      </c>
      <c r="H39" s="468" t="s">
        <v>2530</v>
      </c>
      <c r="I39" s="468" t="s">
        <v>1271</v>
      </c>
      <c r="J39" s="468" t="s">
        <v>3633</v>
      </c>
      <c r="K39" s="468" t="s">
        <v>3632</v>
      </c>
      <c r="L39" s="467" t="s">
        <v>1105</v>
      </c>
      <c r="M39" s="249" t="s">
        <v>12</v>
      </c>
    </row>
    <row r="40" spans="1:13" ht="11.1" customHeight="1" x14ac:dyDescent="0.2">
      <c r="A40" s="14" t="s">
        <v>13</v>
      </c>
      <c r="B40" s="468" t="s">
        <v>3631</v>
      </c>
      <c r="C40" s="468" t="s">
        <v>3630</v>
      </c>
      <c r="D40" s="468" t="s">
        <v>3629</v>
      </c>
      <c r="E40" s="468" t="s">
        <v>1449</v>
      </c>
      <c r="F40" s="468" t="s">
        <v>3628</v>
      </c>
      <c r="G40" s="468" t="s">
        <v>3627</v>
      </c>
      <c r="H40" s="468" t="s">
        <v>3626</v>
      </c>
      <c r="I40" s="468" t="s">
        <v>1571</v>
      </c>
      <c r="J40" s="468" t="s">
        <v>3625</v>
      </c>
      <c r="K40" s="468" t="s">
        <v>3624</v>
      </c>
      <c r="L40" s="467" t="s">
        <v>2484</v>
      </c>
      <c r="M40" s="249" t="s">
        <v>13</v>
      </c>
    </row>
    <row r="41" spans="1:13" ht="11.1" customHeight="1" x14ac:dyDescent="0.2">
      <c r="A41" s="14" t="s">
        <v>14</v>
      </c>
      <c r="B41" s="468" t="s">
        <v>3623</v>
      </c>
      <c r="C41" s="468" t="s">
        <v>3622</v>
      </c>
      <c r="D41" s="468" t="s">
        <v>3621</v>
      </c>
      <c r="E41" s="468" t="s">
        <v>3620</v>
      </c>
      <c r="F41" s="468" t="s">
        <v>3619</v>
      </c>
      <c r="G41" s="468" t="s">
        <v>3618</v>
      </c>
      <c r="H41" s="468" t="s">
        <v>2563</v>
      </c>
      <c r="I41" s="468" t="s">
        <v>2493</v>
      </c>
      <c r="J41" s="468" t="s">
        <v>3617</v>
      </c>
      <c r="K41" s="468" t="s">
        <v>1177</v>
      </c>
      <c r="L41" s="467" t="s">
        <v>2208</v>
      </c>
      <c r="M41" s="249" t="s">
        <v>14</v>
      </c>
    </row>
    <row r="42" spans="1:13" ht="11.1" customHeight="1" x14ac:dyDescent="0.2">
      <c r="A42" s="14" t="s">
        <v>15</v>
      </c>
      <c r="B42" s="468" t="s">
        <v>3616</v>
      </c>
      <c r="C42" s="468" t="s">
        <v>3615</v>
      </c>
      <c r="D42" s="468" t="s">
        <v>3614</v>
      </c>
      <c r="E42" s="468" t="s">
        <v>3613</v>
      </c>
      <c r="F42" s="468" t="s">
        <v>3612</v>
      </c>
      <c r="G42" s="468" t="s">
        <v>3611</v>
      </c>
      <c r="H42" s="468" t="s">
        <v>1397</v>
      </c>
      <c r="I42" s="468" t="s">
        <v>1327</v>
      </c>
      <c r="J42" s="468" t="s">
        <v>1572</v>
      </c>
      <c r="K42" s="468" t="s">
        <v>2634</v>
      </c>
      <c r="L42" s="467" t="s">
        <v>2934</v>
      </c>
      <c r="M42" s="249" t="s">
        <v>15</v>
      </c>
    </row>
    <row r="43" spans="1:13" ht="11.1" customHeight="1" x14ac:dyDescent="0.2">
      <c r="A43" s="14" t="s">
        <v>16</v>
      </c>
      <c r="B43" s="468" t="s">
        <v>3610</v>
      </c>
      <c r="C43" s="468" t="s">
        <v>3609</v>
      </c>
      <c r="D43" s="468" t="s">
        <v>3608</v>
      </c>
      <c r="E43" s="468" t="s">
        <v>3050</v>
      </c>
      <c r="F43" s="468" t="s">
        <v>2477</v>
      </c>
      <c r="G43" s="468" t="s">
        <v>2123</v>
      </c>
      <c r="H43" s="468" t="s">
        <v>3607</v>
      </c>
      <c r="I43" s="468" t="s">
        <v>2474</v>
      </c>
      <c r="J43" s="468" t="s">
        <v>3606</v>
      </c>
      <c r="K43" s="468" t="s">
        <v>2465</v>
      </c>
      <c r="L43" s="467" t="s">
        <v>1168</v>
      </c>
      <c r="M43" s="249" t="s">
        <v>16</v>
      </c>
    </row>
    <row r="44" spans="1:13" ht="11.1" customHeight="1" x14ac:dyDescent="0.2">
      <c r="A44" s="14" t="s">
        <v>17</v>
      </c>
      <c r="B44" s="468" t="s">
        <v>3605</v>
      </c>
      <c r="C44" s="468" t="s">
        <v>3604</v>
      </c>
      <c r="D44" s="468" t="s">
        <v>3603</v>
      </c>
      <c r="E44" s="468" t="s">
        <v>3602</v>
      </c>
      <c r="F44" s="468" t="s">
        <v>3601</v>
      </c>
      <c r="G44" s="468" t="s">
        <v>3389</v>
      </c>
      <c r="H44" s="468" t="s">
        <v>1874</v>
      </c>
      <c r="I44" s="468" t="s">
        <v>2230</v>
      </c>
      <c r="J44" s="468" t="s">
        <v>2412</v>
      </c>
      <c r="K44" s="468" t="s">
        <v>3600</v>
      </c>
      <c r="L44" s="467" t="s">
        <v>3443</v>
      </c>
      <c r="M44" s="249" t="s">
        <v>17</v>
      </c>
    </row>
    <row r="45" spans="1:13" s="345" customFormat="1" ht="18" customHeight="1" x14ac:dyDescent="0.2">
      <c r="A45" s="472" t="s">
        <v>216</v>
      </c>
      <c r="B45" s="471" t="s">
        <v>3599</v>
      </c>
      <c r="C45" s="471" t="s">
        <v>3598</v>
      </c>
      <c r="D45" s="471" t="s">
        <v>3597</v>
      </c>
      <c r="E45" s="471" t="s">
        <v>3596</v>
      </c>
      <c r="F45" s="471" t="s">
        <v>3595</v>
      </c>
      <c r="G45" s="471" t="s">
        <v>3594</v>
      </c>
      <c r="H45" s="471" t="s">
        <v>3593</v>
      </c>
      <c r="I45" s="471" t="s">
        <v>2073</v>
      </c>
      <c r="J45" s="471" t="s">
        <v>3592</v>
      </c>
      <c r="K45" s="471" t="s">
        <v>3591</v>
      </c>
      <c r="L45" s="470" t="s">
        <v>3590</v>
      </c>
      <c r="M45" s="469" t="s">
        <v>216</v>
      </c>
    </row>
    <row r="46" spans="1:13" ht="11.1" customHeight="1" x14ac:dyDescent="0.2">
      <c r="A46" s="14" t="s">
        <v>18</v>
      </c>
      <c r="B46" s="468" t="s">
        <v>3589</v>
      </c>
      <c r="C46" s="468" t="s">
        <v>3588</v>
      </c>
      <c r="D46" s="468" t="s">
        <v>3587</v>
      </c>
      <c r="E46" s="468" t="s">
        <v>3586</v>
      </c>
      <c r="F46" s="468" t="s">
        <v>2447</v>
      </c>
      <c r="G46" s="468" t="s">
        <v>3585</v>
      </c>
      <c r="H46" s="468" t="s">
        <v>1529</v>
      </c>
      <c r="I46" s="468" t="s">
        <v>1297</v>
      </c>
      <c r="J46" s="468" t="s">
        <v>1822</v>
      </c>
      <c r="K46" s="468" t="s">
        <v>3584</v>
      </c>
      <c r="L46" s="467" t="s">
        <v>1168</v>
      </c>
      <c r="M46" s="249" t="s">
        <v>18</v>
      </c>
    </row>
    <row r="47" spans="1:13" ht="11.1" customHeight="1" x14ac:dyDescent="0.2">
      <c r="A47" s="14" t="s">
        <v>19</v>
      </c>
      <c r="B47" s="468" t="s">
        <v>3583</v>
      </c>
      <c r="C47" s="468" t="s">
        <v>3582</v>
      </c>
      <c r="D47" s="468" t="s">
        <v>3581</v>
      </c>
      <c r="E47" s="468" t="s">
        <v>3580</v>
      </c>
      <c r="F47" s="468" t="s">
        <v>2436</v>
      </c>
      <c r="G47" s="468" t="s">
        <v>2435</v>
      </c>
      <c r="H47" s="468" t="s">
        <v>1721</v>
      </c>
      <c r="I47" s="468" t="s">
        <v>2664</v>
      </c>
      <c r="J47" s="468" t="s">
        <v>3579</v>
      </c>
      <c r="K47" s="468" t="s">
        <v>3578</v>
      </c>
      <c r="L47" s="467" t="s">
        <v>1666</v>
      </c>
      <c r="M47" s="249" t="s">
        <v>19</v>
      </c>
    </row>
    <row r="48" spans="1:13" ht="11.1" customHeight="1" x14ac:dyDescent="0.2">
      <c r="A48" s="14" t="s">
        <v>20</v>
      </c>
      <c r="B48" s="468" t="s">
        <v>3577</v>
      </c>
      <c r="C48" s="468" t="s">
        <v>3576</v>
      </c>
      <c r="D48" s="468" t="s">
        <v>3575</v>
      </c>
      <c r="E48" s="468" t="s">
        <v>3574</v>
      </c>
      <c r="F48" s="468" t="s">
        <v>3573</v>
      </c>
      <c r="G48" s="468" t="s">
        <v>1146</v>
      </c>
      <c r="H48" s="468" t="s">
        <v>2179</v>
      </c>
      <c r="I48" s="468" t="s">
        <v>3572</v>
      </c>
      <c r="J48" s="468" t="s">
        <v>3571</v>
      </c>
      <c r="K48" s="468" t="s">
        <v>1251</v>
      </c>
      <c r="L48" s="467" t="s">
        <v>3226</v>
      </c>
      <c r="M48" s="249" t="s">
        <v>20</v>
      </c>
    </row>
    <row r="49" spans="1:13" ht="11.1" customHeight="1" x14ac:dyDescent="0.2">
      <c r="A49" s="14" t="s">
        <v>21</v>
      </c>
      <c r="B49" s="468" t="s">
        <v>3570</v>
      </c>
      <c r="C49" s="468" t="s">
        <v>3569</v>
      </c>
      <c r="D49" s="468" t="s">
        <v>3568</v>
      </c>
      <c r="E49" s="468" t="s">
        <v>3567</v>
      </c>
      <c r="F49" s="468" t="s">
        <v>2271</v>
      </c>
      <c r="G49" s="468" t="s">
        <v>1958</v>
      </c>
      <c r="H49" s="468" t="s">
        <v>1387</v>
      </c>
      <c r="I49" s="468" t="s">
        <v>2509</v>
      </c>
      <c r="J49" s="468" t="s">
        <v>1734</v>
      </c>
      <c r="K49" s="468" t="s">
        <v>2676</v>
      </c>
      <c r="L49" s="467" t="s">
        <v>1386</v>
      </c>
      <c r="M49" s="249" t="s">
        <v>21</v>
      </c>
    </row>
    <row r="50" spans="1:13" ht="11.1" customHeight="1" x14ac:dyDescent="0.2">
      <c r="A50" s="14" t="s">
        <v>22</v>
      </c>
      <c r="B50" s="468" t="s">
        <v>3566</v>
      </c>
      <c r="C50" s="468" t="s">
        <v>3565</v>
      </c>
      <c r="D50" s="468" t="s">
        <v>3564</v>
      </c>
      <c r="E50" s="468" t="s">
        <v>3563</v>
      </c>
      <c r="F50" s="468" t="s">
        <v>3562</v>
      </c>
      <c r="G50" s="468" t="s">
        <v>3561</v>
      </c>
      <c r="H50" s="468" t="s">
        <v>2542</v>
      </c>
      <c r="I50" s="468" t="s">
        <v>2405</v>
      </c>
      <c r="J50" s="468" t="s">
        <v>1836</v>
      </c>
      <c r="K50" s="468" t="s">
        <v>3390</v>
      </c>
      <c r="L50" s="467" t="s">
        <v>1785</v>
      </c>
      <c r="M50" s="249" t="s">
        <v>22</v>
      </c>
    </row>
    <row r="51" spans="1:13" ht="11.1" customHeight="1" x14ac:dyDescent="0.2">
      <c r="A51" s="14" t="s">
        <v>23</v>
      </c>
      <c r="B51" s="468" t="s">
        <v>3560</v>
      </c>
      <c r="C51" s="468" t="s">
        <v>3559</v>
      </c>
      <c r="D51" s="468" t="s">
        <v>3558</v>
      </c>
      <c r="E51" s="468" t="s">
        <v>3557</v>
      </c>
      <c r="F51" s="468" t="s">
        <v>1569</v>
      </c>
      <c r="G51" s="468" t="s">
        <v>3556</v>
      </c>
      <c r="H51" s="468" t="s">
        <v>1843</v>
      </c>
      <c r="I51" s="468" t="s">
        <v>1124</v>
      </c>
      <c r="J51" s="468" t="s">
        <v>1061</v>
      </c>
      <c r="K51" s="468" t="s">
        <v>1734</v>
      </c>
      <c r="L51" s="467" t="s">
        <v>3</v>
      </c>
      <c r="M51" s="249" t="s">
        <v>23</v>
      </c>
    </row>
    <row r="52" spans="1:13" ht="11.1" customHeight="1" x14ac:dyDescent="0.2">
      <c r="A52" s="14" t="s">
        <v>24</v>
      </c>
      <c r="B52" s="468" t="s">
        <v>3555</v>
      </c>
      <c r="C52" s="468" t="s">
        <v>3554</v>
      </c>
      <c r="D52" s="468" t="s">
        <v>3553</v>
      </c>
      <c r="E52" s="468" t="s">
        <v>3552</v>
      </c>
      <c r="F52" s="468" t="s">
        <v>3551</v>
      </c>
      <c r="G52" s="468" t="s">
        <v>3550</v>
      </c>
      <c r="H52" s="468" t="s">
        <v>1381</v>
      </c>
      <c r="I52" s="468" t="s">
        <v>2390</v>
      </c>
      <c r="J52" s="468" t="s">
        <v>2466</v>
      </c>
      <c r="K52" s="468" t="s">
        <v>1839</v>
      </c>
      <c r="L52" s="467" t="s">
        <v>2935</v>
      </c>
      <c r="M52" s="249" t="s">
        <v>24</v>
      </c>
    </row>
    <row r="53" spans="1:13" ht="11.1" customHeight="1" x14ac:dyDescent="0.2">
      <c r="A53" s="14" t="s">
        <v>25</v>
      </c>
      <c r="B53" s="468" t="s">
        <v>3549</v>
      </c>
      <c r="C53" s="468" t="s">
        <v>3548</v>
      </c>
      <c r="D53" s="468" t="s">
        <v>3547</v>
      </c>
      <c r="E53" s="468" t="s">
        <v>3546</v>
      </c>
      <c r="F53" s="468" t="s">
        <v>3545</v>
      </c>
      <c r="G53" s="468" t="s">
        <v>3544</v>
      </c>
      <c r="H53" s="468" t="s">
        <v>2595</v>
      </c>
      <c r="I53" s="468" t="s">
        <v>1105</v>
      </c>
      <c r="J53" s="468" t="s">
        <v>3543</v>
      </c>
      <c r="K53" s="468" t="s">
        <v>2690</v>
      </c>
      <c r="L53" s="467" t="s">
        <v>3542</v>
      </c>
      <c r="M53" s="249" t="s">
        <v>25</v>
      </c>
    </row>
    <row r="54" spans="1:13" s="345" customFormat="1" ht="18" customHeight="1" x14ac:dyDescent="0.2">
      <c r="A54" s="472" t="s">
        <v>217</v>
      </c>
      <c r="B54" s="471" t="s">
        <v>3541</v>
      </c>
      <c r="C54" s="471" t="s">
        <v>3540</v>
      </c>
      <c r="D54" s="471" t="s">
        <v>3539</v>
      </c>
      <c r="E54" s="471" t="s">
        <v>3538</v>
      </c>
      <c r="F54" s="471" t="s">
        <v>2917</v>
      </c>
      <c r="G54" s="471" t="s">
        <v>3537</v>
      </c>
      <c r="H54" s="471" t="s">
        <v>3536</v>
      </c>
      <c r="I54" s="471" t="s">
        <v>1323</v>
      </c>
      <c r="J54" s="471" t="s">
        <v>1639</v>
      </c>
      <c r="K54" s="471" t="s">
        <v>2161</v>
      </c>
      <c r="L54" s="470" t="s">
        <v>3435</v>
      </c>
      <c r="M54" s="469" t="s">
        <v>217</v>
      </c>
    </row>
    <row r="55" spans="1:13" ht="11.1" customHeight="1" x14ac:dyDescent="0.2">
      <c r="A55" s="14" t="s">
        <v>26</v>
      </c>
      <c r="B55" s="468" t="s">
        <v>3535</v>
      </c>
      <c r="C55" s="468" t="s">
        <v>3534</v>
      </c>
      <c r="D55" s="468" t="s">
        <v>3533</v>
      </c>
      <c r="E55" s="468" t="s">
        <v>3532</v>
      </c>
      <c r="F55" s="468" t="s">
        <v>3531</v>
      </c>
      <c r="G55" s="468" t="s">
        <v>3530</v>
      </c>
      <c r="H55" s="468" t="s">
        <v>2366</v>
      </c>
      <c r="I55" s="468" t="s">
        <v>2365</v>
      </c>
      <c r="J55" s="468" t="s">
        <v>2252</v>
      </c>
      <c r="K55" s="468" t="s">
        <v>2511</v>
      </c>
      <c r="L55" s="467" t="s">
        <v>1461</v>
      </c>
      <c r="M55" s="249" t="s">
        <v>26</v>
      </c>
    </row>
    <row r="56" spans="1:13" ht="11.1" customHeight="1" x14ac:dyDescent="0.2">
      <c r="A56" s="14" t="s">
        <v>27</v>
      </c>
      <c r="B56" s="468" t="s">
        <v>3529</v>
      </c>
      <c r="C56" s="468" t="s">
        <v>3528</v>
      </c>
      <c r="D56" s="468" t="s">
        <v>3527</v>
      </c>
      <c r="E56" s="468" t="s">
        <v>3526</v>
      </c>
      <c r="F56" s="468" t="s">
        <v>3417</v>
      </c>
      <c r="G56" s="468" t="s">
        <v>3525</v>
      </c>
      <c r="H56" s="468" t="s">
        <v>3254</v>
      </c>
      <c r="I56" s="468" t="s">
        <v>2356</v>
      </c>
      <c r="J56" s="468" t="s">
        <v>3524</v>
      </c>
      <c r="K56" s="468" t="s">
        <v>1297</v>
      </c>
      <c r="L56" s="467" t="s">
        <v>1393</v>
      </c>
      <c r="M56" s="249" t="s">
        <v>27</v>
      </c>
    </row>
    <row r="57" spans="1:13" ht="11.1" customHeight="1" x14ac:dyDescent="0.2">
      <c r="A57" s="14" t="s">
        <v>28</v>
      </c>
      <c r="B57" s="468" t="s">
        <v>3523</v>
      </c>
      <c r="C57" s="468" t="s">
        <v>3522</v>
      </c>
      <c r="D57" s="468" t="s">
        <v>3521</v>
      </c>
      <c r="E57" s="468" t="s">
        <v>3520</v>
      </c>
      <c r="F57" s="468" t="s">
        <v>3519</v>
      </c>
      <c r="G57" s="468" t="s">
        <v>1662</v>
      </c>
      <c r="H57" s="468" t="s">
        <v>3518</v>
      </c>
      <c r="I57" s="468" t="s">
        <v>1724</v>
      </c>
      <c r="J57" s="468" t="s">
        <v>3517</v>
      </c>
      <c r="K57" s="468" t="s">
        <v>2349</v>
      </c>
      <c r="L57" s="467" t="s">
        <v>2066</v>
      </c>
      <c r="M57" s="249" t="s">
        <v>28</v>
      </c>
    </row>
    <row r="58" spans="1:13" ht="11.1" customHeight="1" x14ac:dyDescent="0.2">
      <c r="A58" s="14" t="s">
        <v>29</v>
      </c>
      <c r="B58" s="468" t="s">
        <v>3516</v>
      </c>
      <c r="C58" s="468" t="s">
        <v>3515</v>
      </c>
      <c r="D58" s="468" t="s">
        <v>3514</v>
      </c>
      <c r="E58" s="468" t="s">
        <v>3513</v>
      </c>
      <c r="F58" s="468" t="s">
        <v>3512</v>
      </c>
      <c r="G58" s="468" t="s">
        <v>3511</v>
      </c>
      <c r="H58" s="468" t="s">
        <v>3510</v>
      </c>
      <c r="I58" s="468" t="s">
        <v>1062</v>
      </c>
      <c r="J58" s="468" t="s">
        <v>3509</v>
      </c>
      <c r="K58" s="468" t="s">
        <v>3508</v>
      </c>
      <c r="L58" s="467" t="s">
        <v>2598</v>
      </c>
      <c r="M58" s="249" t="s">
        <v>29</v>
      </c>
    </row>
    <row r="59" spans="1:13" s="345" customFormat="1" ht="18" customHeight="1" x14ac:dyDescent="0.2">
      <c r="A59" s="472" t="s">
        <v>218</v>
      </c>
      <c r="B59" s="471" t="s">
        <v>3507</v>
      </c>
      <c r="C59" s="471" t="s">
        <v>3506</v>
      </c>
      <c r="D59" s="471" t="s">
        <v>3505</v>
      </c>
      <c r="E59" s="471" t="s">
        <v>3504</v>
      </c>
      <c r="F59" s="471" t="s">
        <v>3503</v>
      </c>
      <c r="G59" s="471" t="s">
        <v>3502</v>
      </c>
      <c r="H59" s="471" t="s">
        <v>3175</v>
      </c>
      <c r="I59" s="471" t="s">
        <v>3501</v>
      </c>
      <c r="J59" s="471" t="s">
        <v>3500</v>
      </c>
      <c r="K59" s="471" t="s">
        <v>2606</v>
      </c>
      <c r="L59" s="470" t="s">
        <v>3499</v>
      </c>
      <c r="M59" s="469" t="s">
        <v>218</v>
      </c>
    </row>
    <row r="60" spans="1:13" ht="11.1" customHeight="1" x14ac:dyDescent="0.2">
      <c r="A60" s="14" t="s">
        <v>30</v>
      </c>
      <c r="B60" s="468" t="s">
        <v>3498</v>
      </c>
      <c r="C60" s="468" t="s">
        <v>3497</v>
      </c>
      <c r="D60" s="468" t="s">
        <v>3496</v>
      </c>
      <c r="E60" s="468" t="s">
        <v>3495</v>
      </c>
      <c r="F60" s="468" t="s">
        <v>2319</v>
      </c>
      <c r="G60" s="468" t="s">
        <v>3238</v>
      </c>
      <c r="H60" s="468" t="s">
        <v>1878</v>
      </c>
      <c r="I60" s="468" t="s">
        <v>2115</v>
      </c>
      <c r="J60" s="468" t="s">
        <v>2270</v>
      </c>
      <c r="K60" s="468" t="s">
        <v>2474</v>
      </c>
      <c r="L60" s="467" t="s">
        <v>3494</v>
      </c>
      <c r="M60" s="249" t="s">
        <v>30</v>
      </c>
    </row>
    <row r="61" spans="1:13" ht="11.1" customHeight="1" x14ac:dyDescent="0.2">
      <c r="A61" s="14" t="s">
        <v>31</v>
      </c>
      <c r="B61" s="468" t="s">
        <v>3493</v>
      </c>
      <c r="C61" s="468" t="s">
        <v>3492</v>
      </c>
      <c r="D61" s="468" t="s">
        <v>3491</v>
      </c>
      <c r="E61" s="468" t="s">
        <v>3490</v>
      </c>
      <c r="F61" s="468" t="s">
        <v>3489</v>
      </c>
      <c r="G61" s="468" t="s">
        <v>3488</v>
      </c>
      <c r="H61" s="468" t="s">
        <v>1138</v>
      </c>
      <c r="I61" s="468" t="s">
        <v>1648</v>
      </c>
      <c r="J61" s="468" t="s">
        <v>1863</v>
      </c>
      <c r="K61" s="468" t="s">
        <v>2595</v>
      </c>
      <c r="L61" s="467" t="s">
        <v>1815</v>
      </c>
      <c r="M61" s="249" t="s">
        <v>31</v>
      </c>
    </row>
    <row r="62" spans="1:13" ht="11.1" customHeight="1" x14ac:dyDescent="0.2">
      <c r="A62" s="14" t="s">
        <v>32</v>
      </c>
      <c r="B62" s="468" t="s">
        <v>3487</v>
      </c>
      <c r="C62" s="468" t="s">
        <v>2609</v>
      </c>
      <c r="D62" s="468" t="s">
        <v>3486</v>
      </c>
      <c r="E62" s="468" t="s">
        <v>1984</v>
      </c>
      <c r="F62" s="468" t="s">
        <v>1351</v>
      </c>
      <c r="G62" s="468" t="s">
        <v>1277</v>
      </c>
      <c r="H62" s="468" t="s">
        <v>1214</v>
      </c>
      <c r="I62" s="468" t="s">
        <v>2303</v>
      </c>
      <c r="J62" s="468" t="s">
        <v>2166</v>
      </c>
      <c r="K62" s="468" t="s">
        <v>2245</v>
      </c>
      <c r="L62" s="467" t="s">
        <v>1815</v>
      </c>
      <c r="M62" s="249" t="s">
        <v>32</v>
      </c>
    </row>
    <row r="63" spans="1:13" ht="11.1" customHeight="1" x14ac:dyDescent="0.2">
      <c r="A63" s="14" t="s">
        <v>33</v>
      </c>
      <c r="B63" s="468" t="s">
        <v>3485</v>
      </c>
      <c r="C63" s="468" t="s">
        <v>3484</v>
      </c>
      <c r="D63" s="468" t="s">
        <v>3483</v>
      </c>
      <c r="E63" s="468" t="s">
        <v>1062</v>
      </c>
      <c r="F63" s="468" t="s">
        <v>2296</v>
      </c>
      <c r="G63" s="468" t="s">
        <v>1379</v>
      </c>
      <c r="H63" s="468" t="s">
        <v>1436</v>
      </c>
      <c r="I63" s="468" t="s">
        <v>2618</v>
      </c>
      <c r="J63" s="468" t="s">
        <v>2247</v>
      </c>
      <c r="K63" s="468" t="s">
        <v>1988</v>
      </c>
      <c r="L63" s="467" t="s">
        <v>3</v>
      </c>
      <c r="M63" s="249" t="s">
        <v>33</v>
      </c>
    </row>
    <row r="64" spans="1:13" ht="11.1" customHeight="1" x14ac:dyDescent="0.2">
      <c r="A64" s="14" t="s">
        <v>34</v>
      </c>
      <c r="B64" s="468" t="s">
        <v>3482</v>
      </c>
      <c r="C64" s="468" t="s">
        <v>3481</v>
      </c>
      <c r="D64" s="468" t="s">
        <v>1143</v>
      </c>
      <c r="E64" s="468" t="s">
        <v>3480</v>
      </c>
      <c r="F64" s="468" t="s">
        <v>3479</v>
      </c>
      <c r="G64" s="468" t="s">
        <v>3478</v>
      </c>
      <c r="H64" s="468" t="s">
        <v>2941</v>
      </c>
      <c r="I64" s="468" t="s">
        <v>1699</v>
      </c>
      <c r="J64" s="468" t="s">
        <v>1861</v>
      </c>
      <c r="K64" s="468" t="s">
        <v>3477</v>
      </c>
      <c r="L64" s="467" t="s">
        <v>1843</v>
      </c>
      <c r="M64" s="249" t="s">
        <v>34</v>
      </c>
    </row>
    <row r="65" spans="1:13" ht="11.1" customHeight="1" x14ac:dyDescent="0.2">
      <c r="A65" s="14" t="s">
        <v>35</v>
      </c>
      <c r="B65" s="468" t="s">
        <v>3476</v>
      </c>
      <c r="C65" s="468" t="s">
        <v>3475</v>
      </c>
      <c r="D65" s="468" t="s">
        <v>3474</v>
      </c>
      <c r="E65" s="468" t="s">
        <v>3473</v>
      </c>
      <c r="F65" s="468" t="s">
        <v>3472</v>
      </c>
      <c r="G65" s="468" t="s">
        <v>3471</v>
      </c>
      <c r="H65" s="468" t="s">
        <v>3470</v>
      </c>
      <c r="I65" s="468" t="s">
        <v>1501</v>
      </c>
      <c r="J65" s="468" t="s">
        <v>2269</v>
      </c>
      <c r="K65" s="468" t="s">
        <v>2543</v>
      </c>
      <c r="L65" s="467" t="s">
        <v>1065</v>
      </c>
      <c r="M65" s="249" t="s">
        <v>35</v>
      </c>
    </row>
    <row r="66" spans="1:13" ht="11.1" customHeight="1" x14ac:dyDescent="0.2">
      <c r="A66" s="14" t="s">
        <v>36</v>
      </c>
      <c r="B66" s="468" t="s">
        <v>3469</v>
      </c>
      <c r="C66" s="468" t="s">
        <v>3468</v>
      </c>
      <c r="D66" s="468" t="s">
        <v>3467</v>
      </c>
      <c r="E66" s="468" t="s">
        <v>3466</v>
      </c>
      <c r="F66" s="468" t="s">
        <v>3465</v>
      </c>
      <c r="G66" s="468" t="s">
        <v>3384</v>
      </c>
      <c r="H66" s="468" t="s">
        <v>3464</v>
      </c>
      <c r="I66" s="468" t="s">
        <v>2269</v>
      </c>
      <c r="J66" s="468" t="s">
        <v>1422</v>
      </c>
      <c r="K66" s="468" t="s">
        <v>3463</v>
      </c>
      <c r="L66" s="467" t="s">
        <v>1071</v>
      </c>
      <c r="M66" s="249" t="s">
        <v>36</v>
      </c>
    </row>
    <row r="67" spans="1:13" ht="11.1" customHeight="1" x14ac:dyDescent="0.2">
      <c r="A67" s="14" t="s">
        <v>219</v>
      </c>
      <c r="B67" s="468" t="s">
        <v>3462</v>
      </c>
      <c r="C67" s="468" t="s">
        <v>3461</v>
      </c>
      <c r="D67" s="468" t="s">
        <v>3460</v>
      </c>
      <c r="E67" s="468" t="s">
        <v>3459</v>
      </c>
      <c r="F67" s="468" t="s">
        <v>3458</v>
      </c>
      <c r="G67" s="468" t="s">
        <v>3457</v>
      </c>
      <c r="H67" s="468" t="s">
        <v>3456</v>
      </c>
      <c r="I67" s="468" t="s">
        <v>3455</v>
      </c>
      <c r="J67" s="468" t="s">
        <v>2664</v>
      </c>
      <c r="K67" s="468" t="s">
        <v>3454</v>
      </c>
      <c r="L67" s="467" t="s">
        <v>2696</v>
      </c>
      <c r="M67" s="249" t="s">
        <v>219</v>
      </c>
    </row>
    <row r="68" spans="1:13" ht="11.1" customHeight="1" x14ac:dyDescent="0.2">
      <c r="A68" s="14" t="s">
        <v>37</v>
      </c>
      <c r="B68" s="468" t="s">
        <v>3453</v>
      </c>
      <c r="C68" s="468" t="s">
        <v>3452</v>
      </c>
      <c r="D68" s="468" t="s">
        <v>3451</v>
      </c>
      <c r="E68" s="468" t="s">
        <v>3450</v>
      </c>
      <c r="F68" s="468" t="s">
        <v>3449</v>
      </c>
      <c r="G68" s="468" t="s">
        <v>3448</v>
      </c>
      <c r="H68" s="468" t="s">
        <v>1839</v>
      </c>
      <c r="I68" s="468" t="s">
        <v>1861</v>
      </c>
      <c r="J68" s="468" t="s">
        <v>2543</v>
      </c>
      <c r="K68" s="468" t="s">
        <v>3447</v>
      </c>
      <c r="L68" s="467" t="s">
        <v>1281</v>
      </c>
      <c r="M68" s="249" t="s">
        <v>37</v>
      </c>
    </row>
    <row r="69" spans="1:13" ht="11.1" customHeight="1" x14ac:dyDescent="0.2">
      <c r="A69" s="14" t="s">
        <v>38</v>
      </c>
      <c r="B69" s="468" t="s">
        <v>3446</v>
      </c>
      <c r="C69" s="468" t="s">
        <v>3445</v>
      </c>
      <c r="D69" s="468" t="s">
        <v>3444</v>
      </c>
      <c r="E69" s="468" t="s">
        <v>1666</v>
      </c>
      <c r="F69" s="468" t="s">
        <v>2166</v>
      </c>
      <c r="G69" s="468" t="s">
        <v>3443</v>
      </c>
      <c r="H69" s="468" t="s">
        <v>2248</v>
      </c>
      <c r="I69" s="468" t="s">
        <v>3442</v>
      </c>
      <c r="J69" s="468" t="s">
        <v>2190</v>
      </c>
      <c r="K69" s="468" t="s">
        <v>3441</v>
      </c>
      <c r="L69" s="467" t="s">
        <v>1551</v>
      </c>
      <c r="M69" s="249" t="s">
        <v>38</v>
      </c>
    </row>
    <row r="70" spans="1:13" ht="11.1" customHeight="1" x14ac:dyDescent="0.2">
      <c r="A70" s="14" t="s">
        <v>39</v>
      </c>
      <c r="B70" s="468" t="s">
        <v>3440</v>
      </c>
      <c r="C70" s="468" t="s">
        <v>3439</v>
      </c>
      <c r="D70" s="468" t="s">
        <v>3438</v>
      </c>
      <c r="E70" s="468" t="s">
        <v>3437</v>
      </c>
      <c r="F70" s="468" t="s">
        <v>2240</v>
      </c>
      <c r="G70" s="468" t="s">
        <v>3436</v>
      </c>
      <c r="H70" s="468" t="s">
        <v>2589</v>
      </c>
      <c r="I70" s="468" t="s">
        <v>1071</v>
      </c>
      <c r="J70" s="468" t="s">
        <v>3435</v>
      </c>
      <c r="K70" s="468" t="s">
        <v>2691</v>
      </c>
      <c r="L70" s="467" t="s">
        <v>1815</v>
      </c>
      <c r="M70" s="249" t="s">
        <v>39</v>
      </c>
    </row>
    <row r="71" spans="1:13" ht="11.1" customHeight="1" x14ac:dyDescent="0.2">
      <c r="A71" s="14" t="s">
        <v>40</v>
      </c>
      <c r="B71" s="468" t="s">
        <v>3434</v>
      </c>
      <c r="C71" s="468" t="s">
        <v>3433</v>
      </c>
      <c r="D71" s="468" t="s">
        <v>3432</v>
      </c>
      <c r="E71" s="468" t="s">
        <v>2380</v>
      </c>
      <c r="F71" s="468" t="s">
        <v>3384</v>
      </c>
      <c r="G71" s="468" t="s">
        <v>3431</v>
      </c>
      <c r="H71" s="468" t="s">
        <v>1178</v>
      </c>
      <c r="I71" s="468" t="s">
        <v>2230</v>
      </c>
      <c r="J71" s="468" t="s">
        <v>1861</v>
      </c>
      <c r="K71" s="468" t="s">
        <v>2167</v>
      </c>
      <c r="L71" s="467" t="s">
        <v>2597</v>
      </c>
      <c r="M71" s="249" t="s">
        <v>40</v>
      </c>
    </row>
    <row r="72" spans="1:13" s="345" customFormat="1" ht="18" customHeight="1" x14ac:dyDescent="0.2">
      <c r="A72" s="472" t="s">
        <v>220</v>
      </c>
      <c r="B72" s="471" t="s">
        <v>3430</v>
      </c>
      <c r="C72" s="471" t="s">
        <v>3429</v>
      </c>
      <c r="D72" s="471" t="s">
        <v>3428</v>
      </c>
      <c r="E72" s="471" t="s">
        <v>3427</v>
      </c>
      <c r="F72" s="471" t="s">
        <v>3426</v>
      </c>
      <c r="G72" s="471" t="s">
        <v>3425</v>
      </c>
      <c r="H72" s="471" t="s">
        <v>3424</v>
      </c>
      <c r="I72" s="471" t="s">
        <v>3423</v>
      </c>
      <c r="J72" s="471" t="s">
        <v>3283</v>
      </c>
      <c r="K72" s="471" t="s">
        <v>3422</v>
      </c>
      <c r="L72" s="470" t="s">
        <v>3421</v>
      </c>
      <c r="M72" s="469" t="s">
        <v>220</v>
      </c>
    </row>
    <row r="73" spans="1:13" ht="11.1" customHeight="1" x14ac:dyDescent="0.2">
      <c r="A73" s="14" t="s">
        <v>41</v>
      </c>
      <c r="B73" s="468" t="s">
        <v>3420</v>
      </c>
      <c r="C73" s="468" t="s">
        <v>3419</v>
      </c>
      <c r="D73" s="468" t="s">
        <v>3418</v>
      </c>
      <c r="E73" s="468" t="s">
        <v>3417</v>
      </c>
      <c r="F73" s="468" t="s">
        <v>2212</v>
      </c>
      <c r="G73" s="468" t="s">
        <v>2211</v>
      </c>
      <c r="H73" s="468" t="s">
        <v>2961</v>
      </c>
      <c r="I73" s="468" t="s">
        <v>2209</v>
      </c>
      <c r="J73" s="468" t="s">
        <v>3416</v>
      </c>
      <c r="K73" s="468" t="s">
        <v>3415</v>
      </c>
      <c r="L73" s="467" t="s">
        <v>2236</v>
      </c>
      <c r="M73" s="249" t="s">
        <v>41</v>
      </c>
    </row>
    <row r="74" spans="1:13" ht="11.1" customHeight="1" x14ac:dyDescent="0.2">
      <c r="A74" s="14" t="s">
        <v>42</v>
      </c>
      <c r="B74" s="468" t="s">
        <v>3414</v>
      </c>
      <c r="C74" s="468" t="s">
        <v>3413</v>
      </c>
      <c r="D74" s="468" t="s">
        <v>3412</v>
      </c>
      <c r="E74" s="468" t="s">
        <v>3411</v>
      </c>
      <c r="F74" s="468" t="s">
        <v>2202</v>
      </c>
      <c r="G74" s="468" t="s">
        <v>2201</v>
      </c>
      <c r="H74" s="468" t="s">
        <v>2434</v>
      </c>
      <c r="I74" s="468" t="s">
        <v>1351</v>
      </c>
      <c r="J74" s="468" t="s">
        <v>3410</v>
      </c>
      <c r="K74" s="468" t="s">
        <v>3409</v>
      </c>
      <c r="L74" s="467" t="s">
        <v>2270</v>
      </c>
      <c r="M74" s="249" t="s">
        <v>42</v>
      </c>
    </row>
    <row r="75" spans="1:13" ht="11.1" customHeight="1" x14ac:dyDescent="0.2">
      <c r="A75" s="14" t="s">
        <v>43</v>
      </c>
      <c r="B75" s="468" t="s">
        <v>3408</v>
      </c>
      <c r="C75" s="468" t="s">
        <v>3407</v>
      </c>
      <c r="D75" s="468" t="s">
        <v>3406</v>
      </c>
      <c r="E75" s="468" t="s">
        <v>3405</v>
      </c>
      <c r="F75" s="468" t="s">
        <v>2192</v>
      </c>
      <c r="G75" s="468" t="s">
        <v>3404</v>
      </c>
      <c r="H75" s="468" t="s">
        <v>2190</v>
      </c>
      <c r="I75" s="468" t="s">
        <v>1843</v>
      </c>
      <c r="J75" s="468" t="s">
        <v>3403</v>
      </c>
      <c r="K75" s="468" t="s">
        <v>1324</v>
      </c>
      <c r="L75" s="467" t="s">
        <v>1551</v>
      </c>
      <c r="M75" s="249" t="s">
        <v>43</v>
      </c>
    </row>
    <row r="76" spans="1:13" ht="11.1" customHeight="1" x14ac:dyDescent="0.2">
      <c r="A76" s="14" t="s">
        <v>44</v>
      </c>
      <c r="B76" s="468" t="s">
        <v>3402</v>
      </c>
      <c r="C76" s="468" t="s">
        <v>3401</v>
      </c>
      <c r="D76" s="468" t="s">
        <v>3400</v>
      </c>
      <c r="E76" s="468" t="s">
        <v>3399</v>
      </c>
      <c r="F76" s="468" t="s">
        <v>2182</v>
      </c>
      <c r="G76" s="468" t="s">
        <v>2699</v>
      </c>
      <c r="H76" s="468" t="s">
        <v>1118</v>
      </c>
      <c r="I76" s="468" t="s">
        <v>2179</v>
      </c>
      <c r="J76" s="468" t="s">
        <v>1448</v>
      </c>
      <c r="K76" s="468" t="s">
        <v>1410</v>
      </c>
      <c r="L76" s="467" t="s">
        <v>2236</v>
      </c>
      <c r="M76" s="249" t="s">
        <v>44</v>
      </c>
    </row>
    <row r="77" spans="1:13" ht="11.1" customHeight="1" x14ac:dyDescent="0.2">
      <c r="A77" s="14" t="s">
        <v>45</v>
      </c>
      <c r="B77" s="468" t="s">
        <v>3398</v>
      </c>
      <c r="C77" s="468" t="s">
        <v>3397</v>
      </c>
      <c r="D77" s="468" t="s">
        <v>3396</v>
      </c>
      <c r="E77" s="468" t="s">
        <v>3395</v>
      </c>
      <c r="F77" s="468" t="s">
        <v>3394</v>
      </c>
      <c r="G77" s="468" t="s">
        <v>3393</v>
      </c>
      <c r="H77" s="468" t="s">
        <v>3392</v>
      </c>
      <c r="I77" s="468" t="s">
        <v>3391</v>
      </c>
      <c r="J77" s="468" t="s">
        <v>3390</v>
      </c>
      <c r="K77" s="468" t="s">
        <v>3389</v>
      </c>
      <c r="L77" s="467" t="s">
        <v>2474</v>
      </c>
      <c r="M77" s="249" t="s">
        <v>45</v>
      </c>
    </row>
    <row r="78" spans="1:13" ht="11.1" customHeight="1" x14ac:dyDescent="0.2">
      <c r="A78" s="14" t="s">
        <v>46</v>
      </c>
      <c r="B78" s="468" t="s">
        <v>3388</v>
      </c>
      <c r="C78" s="468" t="s">
        <v>3387</v>
      </c>
      <c r="D78" s="468" t="s">
        <v>3386</v>
      </c>
      <c r="E78" s="468" t="s">
        <v>3385</v>
      </c>
      <c r="F78" s="468" t="s">
        <v>2161</v>
      </c>
      <c r="G78" s="468" t="s">
        <v>3384</v>
      </c>
      <c r="H78" s="468" t="s">
        <v>1077</v>
      </c>
      <c r="I78" s="468" t="s">
        <v>2159</v>
      </c>
      <c r="J78" s="468" t="s">
        <v>2066</v>
      </c>
      <c r="K78" s="468" t="s">
        <v>1461</v>
      </c>
      <c r="L78" s="467" t="s">
        <v>1055</v>
      </c>
      <c r="M78" s="249" t="s">
        <v>46</v>
      </c>
    </row>
    <row r="79" spans="1:13" ht="11.1" customHeight="1" x14ac:dyDescent="0.2">
      <c r="A79" s="14" t="s">
        <v>47</v>
      </c>
      <c r="B79" s="468" t="s">
        <v>3383</v>
      </c>
      <c r="C79" s="468" t="s">
        <v>3382</v>
      </c>
      <c r="D79" s="468" t="s">
        <v>3381</v>
      </c>
      <c r="E79" s="468" t="s">
        <v>3380</v>
      </c>
      <c r="F79" s="468" t="s">
        <v>2153</v>
      </c>
      <c r="G79" s="468" t="s">
        <v>3379</v>
      </c>
      <c r="H79" s="468" t="s">
        <v>3378</v>
      </c>
      <c r="I79" s="468" t="s">
        <v>2127</v>
      </c>
      <c r="J79" s="468" t="s">
        <v>1323</v>
      </c>
      <c r="K79" s="468" t="s">
        <v>3377</v>
      </c>
      <c r="L79" s="467" t="s">
        <v>1105</v>
      </c>
      <c r="M79" s="249" t="s">
        <v>47</v>
      </c>
    </row>
    <row r="80" spans="1:13" s="345" customFormat="1" ht="18" customHeight="1" x14ac:dyDescent="0.2">
      <c r="A80" s="472" t="s">
        <v>221</v>
      </c>
      <c r="B80" s="471" t="s">
        <v>3376</v>
      </c>
      <c r="C80" s="471" t="s">
        <v>3375</v>
      </c>
      <c r="D80" s="471" t="s">
        <v>3374</v>
      </c>
      <c r="E80" s="471" t="s">
        <v>3373</v>
      </c>
      <c r="F80" s="471" t="s">
        <v>3372</v>
      </c>
      <c r="G80" s="471" t="s">
        <v>3371</v>
      </c>
      <c r="H80" s="471" t="s">
        <v>3370</v>
      </c>
      <c r="I80" s="471" t="s">
        <v>2140</v>
      </c>
      <c r="J80" s="471" t="s">
        <v>3369</v>
      </c>
      <c r="K80" s="471" t="s">
        <v>3368</v>
      </c>
      <c r="L80" s="470" t="s">
        <v>3367</v>
      </c>
      <c r="M80" s="469" t="s">
        <v>221</v>
      </c>
    </row>
    <row r="81" spans="1:13" ht="11.1" customHeight="1" x14ac:dyDescent="0.2">
      <c r="A81" s="14" t="s">
        <v>48</v>
      </c>
      <c r="B81" s="468" t="s">
        <v>1659</v>
      </c>
      <c r="C81" s="468" t="s">
        <v>2136</v>
      </c>
      <c r="D81" s="468" t="s">
        <v>2135</v>
      </c>
      <c r="E81" s="468" t="s">
        <v>2134</v>
      </c>
      <c r="F81" s="468" t="s">
        <v>1710</v>
      </c>
      <c r="G81" s="468" t="s">
        <v>2133</v>
      </c>
      <c r="H81" s="468" t="s">
        <v>2132</v>
      </c>
      <c r="I81" s="468" t="s">
        <v>3</v>
      </c>
      <c r="J81" s="468" t="s">
        <v>1327</v>
      </c>
      <c r="K81" s="468" t="s">
        <v>2131</v>
      </c>
      <c r="L81" s="467" t="s">
        <v>1724</v>
      </c>
      <c r="M81" s="249" t="s">
        <v>48</v>
      </c>
    </row>
    <row r="82" spans="1:13" ht="11.1" customHeight="1" x14ac:dyDescent="0.2">
      <c r="A82" s="14" t="s">
        <v>49</v>
      </c>
      <c r="B82" s="468" t="s">
        <v>3366</v>
      </c>
      <c r="C82" s="468" t="s">
        <v>3365</v>
      </c>
      <c r="D82" s="468" t="s">
        <v>3364</v>
      </c>
      <c r="E82" s="468" t="s">
        <v>3363</v>
      </c>
      <c r="F82" s="468" t="s">
        <v>1107</v>
      </c>
      <c r="G82" s="468" t="s">
        <v>2125</v>
      </c>
      <c r="H82" s="468" t="s">
        <v>2124</v>
      </c>
      <c r="I82" s="468" t="s">
        <v>1071</v>
      </c>
      <c r="J82" s="468" t="s">
        <v>3362</v>
      </c>
      <c r="K82" s="468" t="s">
        <v>3361</v>
      </c>
      <c r="L82" s="467" t="s">
        <v>3360</v>
      </c>
      <c r="M82" s="249" t="s">
        <v>49</v>
      </c>
    </row>
    <row r="83" spans="1:13" ht="11.1" customHeight="1" x14ac:dyDescent="0.2">
      <c r="A83" s="14" t="s">
        <v>50</v>
      </c>
      <c r="B83" s="468" t="s">
        <v>3359</v>
      </c>
      <c r="C83" s="468" t="s">
        <v>2120</v>
      </c>
      <c r="D83" s="468" t="s">
        <v>2119</v>
      </c>
      <c r="E83" s="468" t="s">
        <v>2118</v>
      </c>
      <c r="F83" s="468" t="s">
        <v>1821</v>
      </c>
      <c r="G83" s="468" t="s">
        <v>2117</v>
      </c>
      <c r="H83" s="468" t="s">
        <v>2116</v>
      </c>
      <c r="I83" s="468" t="s">
        <v>2115</v>
      </c>
      <c r="J83" s="468" t="s">
        <v>3358</v>
      </c>
      <c r="K83" s="468" t="s">
        <v>3357</v>
      </c>
      <c r="L83" s="467" t="s">
        <v>1397</v>
      </c>
      <c r="M83" s="249" t="s">
        <v>50</v>
      </c>
    </row>
    <row r="84" spans="1:13" ht="11.1" customHeight="1" x14ac:dyDescent="0.2">
      <c r="A84" s="14" t="s">
        <v>51</v>
      </c>
      <c r="B84" s="468" t="s">
        <v>3356</v>
      </c>
      <c r="C84" s="468" t="s">
        <v>2111</v>
      </c>
      <c r="D84" s="468" t="s">
        <v>2110</v>
      </c>
      <c r="E84" s="468" t="s">
        <v>1386</v>
      </c>
      <c r="F84" s="468" t="s">
        <v>1706</v>
      </c>
      <c r="G84" s="468" t="s">
        <v>2109</v>
      </c>
      <c r="H84" s="468" t="s">
        <v>2108</v>
      </c>
      <c r="I84" s="468" t="s">
        <v>1124</v>
      </c>
      <c r="J84" s="468" t="s">
        <v>3355</v>
      </c>
      <c r="K84" s="468" t="s">
        <v>3354</v>
      </c>
      <c r="L84" s="467" t="s">
        <v>3</v>
      </c>
      <c r="M84" s="249" t="s">
        <v>51</v>
      </c>
    </row>
    <row r="85" spans="1:13" ht="11.1" customHeight="1" x14ac:dyDescent="0.2">
      <c r="A85" s="14" t="s">
        <v>52</v>
      </c>
      <c r="B85" s="468" t="s">
        <v>3353</v>
      </c>
      <c r="C85" s="468" t="s">
        <v>3352</v>
      </c>
      <c r="D85" s="468" t="s">
        <v>3351</v>
      </c>
      <c r="E85" s="468" t="s">
        <v>3350</v>
      </c>
      <c r="F85" s="468" t="s">
        <v>2102</v>
      </c>
      <c r="G85" s="468" t="s">
        <v>3349</v>
      </c>
      <c r="H85" s="468" t="s">
        <v>3348</v>
      </c>
      <c r="I85" s="468" t="s">
        <v>1124</v>
      </c>
      <c r="J85" s="468" t="s">
        <v>3347</v>
      </c>
      <c r="K85" s="468" t="s">
        <v>3346</v>
      </c>
      <c r="L85" s="467" t="s">
        <v>1218</v>
      </c>
      <c r="M85" s="249" t="s">
        <v>52</v>
      </c>
    </row>
    <row r="86" spans="1:13" ht="11.1" customHeight="1" x14ac:dyDescent="0.2">
      <c r="A86" s="14" t="s">
        <v>53</v>
      </c>
      <c r="B86" s="468" t="s">
        <v>3345</v>
      </c>
      <c r="C86" s="468" t="s">
        <v>2097</v>
      </c>
      <c r="D86" s="468" t="s">
        <v>2096</v>
      </c>
      <c r="E86" s="468" t="s">
        <v>2095</v>
      </c>
      <c r="F86" s="468" t="s">
        <v>2094</v>
      </c>
      <c r="G86" s="468" t="s">
        <v>2093</v>
      </c>
      <c r="H86" s="468" t="s">
        <v>2092</v>
      </c>
      <c r="I86" s="468" t="s">
        <v>3</v>
      </c>
      <c r="J86" s="468" t="s">
        <v>3344</v>
      </c>
      <c r="K86" s="468" t="s">
        <v>2898</v>
      </c>
      <c r="L86" s="467" t="s">
        <v>3</v>
      </c>
      <c r="M86" s="249" t="s">
        <v>53</v>
      </c>
    </row>
    <row r="87" spans="1:13" ht="11.1" customHeight="1" x14ac:dyDescent="0.2">
      <c r="A87" s="14" t="s">
        <v>54</v>
      </c>
      <c r="B87" s="468" t="s">
        <v>3343</v>
      </c>
      <c r="C87" s="468" t="s">
        <v>2088</v>
      </c>
      <c r="D87" s="468" t="s">
        <v>2087</v>
      </c>
      <c r="E87" s="468" t="s">
        <v>1065</v>
      </c>
      <c r="F87" s="468" t="s">
        <v>2086</v>
      </c>
      <c r="G87" s="468" t="s">
        <v>2085</v>
      </c>
      <c r="H87" s="468" t="s">
        <v>2084</v>
      </c>
      <c r="I87" s="468" t="s">
        <v>3</v>
      </c>
      <c r="J87" s="468" t="s">
        <v>2083</v>
      </c>
      <c r="K87" s="468" t="s">
        <v>3342</v>
      </c>
      <c r="L87" s="467" t="s">
        <v>3</v>
      </c>
      <c r="M87" s="249" t="s">
        <v>54</v>
      </c>
    </row>
    <row r="88" spans="1:13" ht="11.1" customHeight="1" x14ac:dyDescent="0.2">
      <c r="A88" s="14" t="s">
        <v>55</v>
      </c>
      <c r="B88" s="468" t="s">
        <v>3341</v>
      </c>
      <c r="C88" s="468" t="s">
        <v>3340</v>
      </c>
      <c r="D88" s="468" t="s">
        <v>3339</v>
      </c>
      <c r="E88" s="468" t="s">
        <v>3338</v>
      </c>
      <c r="F88" s="468" t="s">
        <v>3337</v>
      </c>
      <c r="G88" s="468" t="s">
        <v>3336</v>
      </c>
      <c r="H88" s="468" t="s">
        <v>3335</v>
      </c>
      <c r="I88" s="468" t="s">
        <v>2074</v>
      </c>
      <c r="J88" s="468" t="s">
        <v>1685</v>
      </c>
      <c r="K88" s="468" t="s">
        <v>1336</v>
      </c>
      <c r="L88" s="467" t="s">
        <v>3334</v>
      </c>
      <c r="M88" s="249" t="s">
        <v>55</v>
      </c>
    </row>
    <row r="89" spans="1:13" s="345" customFormat="1" ht="18" customHeight="1" x14ac:dyDescent="0.2">
      <c r="A89" s="472" t="s">
        <v>222</v>
      </c>
      <c r="B89" s="471" t="s">
        <v>3333</v>
      </c>
      <c r="C89" s="471" t="s">
        <v>3332</v>
      </c>
      <c r="D89" s="471" t="s">
        <v>3331</v>
      </c>
      <c r="E89" s="471" t="s">
        <v>2069</v>
      </c>
      <c r="F89" s="471" t="s">
        <v>3330</v>
      </c>
      <c r="G89" s="471" t="s">
        <v>3329</v>
      </c>
      <c r="H89" s="471" t="s">
        <v>3328</v>
      </c>
      <c r="I89" s="471" t="s">
        <v>2066</v>
      </c>
      <c r="J89" s="471" t="s">
        <v>3327</v>
      </c>
      <c r="K89" s="471" t="s">
        <v>3326</v>
      </c>
      <c r="L89" s="470" t="s">
        <v>2465</v>
      </c>
      <c r="M89" s="469" t="s">
        <v>222</v>
      </c>
    </row>
    <row r="90" spans="1:13" ht="11.1" customHeight="1" x14ac:dyDescent="0.2">
      <c r="A90" s="14" t="s">
        <v>56</v>
      </c>
      <c r="B90" s="468" t="s">
        <v>3325</v>
      </c>
      <c r="C90" s="468" t="s">
        <v>3324</v>
      </c>
      <c r="D90" s="468" t="s">
        <v>3323</v>
      </c>
      <c r="E90" s="468" t="s">
        <v>2059</v>
      </c>
      <c r="F90" s="468" t="s">
        <v>3322</v>
      </c>
      <c r="G90" s="468" t="s">
        <v>3321</v>
      </c>
      <c r="H90" s="468" t="s">
        <v>1657</v>
      </c>
      <c r="I90" s="468" t="s">
        <v>1168</v>
      </c>
      <c r="J90" s="468" t="s">
        <v>3320</v>
      </c>
      <c r="K90" s="468" t="s">
        <v>3319</v>
      </c>
      <c r="L90" s="467" t="s">
        <v>3</v>
      </c>
      <c r="M90" s="249" t="s">
        <v>56</v>
      </c>
    </row>
    <row r="91" spans="1:13" ht="11.1" customHeight="1" x14ac:dyDescent="0.2">
      <c r="A91" s="14" t="s">
        <v>57</v>
      </c>
      <c r="B91" s="468" t="s">
        <v>2719</v>
      </c>
      <c r="C91" s="468" t="s">
        <v>2052</v>
      </c>
      <c r="D91" s="468" t="s">
        <v>2051</v>
      </c>
      <c r="E91" s="468" t="s">
        <v>1124</v>
      </c>
      <c r="F91" s="468" t="s">
        <v>2050</v>
      </c>
      <c r="G91" s="468" t="s">
        <v>2049</v>
      </c>
      <c r="H91" s="468" t="s">
        <v>2048</v>
      </c>
      <c r="I91" s="468" t="s">
        <v>3</v>
      </c>
      <c r="J91" s="468" t="s">
        <v>2047</v>
      </c>
      <c r="K91" s="468" t="s">
        <v>3318</v>
      </c>
      <c r="L91" s="467" t="s">
        <v>1839</v>
      </c>
      <c r="M91" s="249" t="s">
        <v>57</v>
      </c>
    </row>
    <row r="92" spans="1:13" ht="11.1" customHeight="1" x14ac:dyDescent="0.2">
      <c r="A92" s="14" t="s">
        <v>58</v>
      </c>
      <c r="B92" s="468" t="s">
        <v>3317</v>
      </c>
      <c r="C92" s="468" t="s">
        <v>2044</v>
      </c>
      <c r="D92" s="468" t="s">
        <v>2043</v>
      </c>
      <c r="E92" s="468" t="s">
        <v>1843</v>
      </c>
      <c r="F92" s="468" t="s">
        <v>2042</v>
      </c>
      <c r="G92" s="468" t="s">
        <v>2041</v>
      </c>
      <c r="H92" s="468" t="s">
        <v>2040</v>
      </c>
      <c r="I92" s="468" t="s">
        <v>3</v>
      </c>
      <c r="J92" s="468" t="s">
        <v>2039</v>
      </c>
      <c r="K92" s="468" t="s">
        <v>2832</v>
      </c>
      <c r="L92" s="467" t="s">
        <v>3</v>
      </c>
      <c r="M92" s="249" t="s">
        <v>58</v>
      </c>
    </row>
    <row r="93" spans="1:13" ht="11.1" customHeight="1" x14ac:dyDescent="0.2">
      <c r="A93" s="14" t="s">
        <v>59</v>
      </c>
      <c r="B93" s="468" t="s">
        <v>1475</v>
      </c>
      <c r="C93" s="468" t="s">
        <v>2036</v>
      </c>
      <c r="D93" s="468" t="s">
        <v>2035</v>
      </c>
      <c r="E93" s="468" t="s">
        <v>1214</v>
      </c>
      <c r="F93" s="468" t="s">
        <v>2034</v>
      </c>
      <c r="G93" s="468" t="s">
        <v>2033</v>
      </c>
      <c r="H93" s="468" t="s">
        <v>1913</v>
      </c>
      <c r="I93" s="468" t="s">
        <v>1055</v>
      </c>
      <c r="J93" s="468" t="s">
        <v>2032</v>
      </c>
      <c r="K93" s="468" t="s">
        <v>3316</v>
      </c>
      <c r="L93" s="467" t="s">
        <v>1178</v>
      </c>
      <c r="M93" s="249" t="s">
        <v>59</v>
      </c>
    </row>
    <row r="94" spans="1:13" ht="11.1" customHeight="1" x14ac:dyDescent="0.2">
      <c r="A94" s="14" t="s">
        <v>60</v>
      </c>
      <c r="B94" s="468" t="s">
        <v>3315</v>
      </c>
      <c r="C94" s="468" t="s">
        <v>3314</v>
      </c>
      <c r="D94" s="468" t="s">
        <v>2027</v>
      </c>
      <c r="E94" s="468" t="s">
        <v>2026</v>
      </c>
      <c r="F94" s="468" t="s">
        <v>2025</v>
      </c>
      <c r="G94" s="468" t="s">
        <v>2024</v>
      </c>
      <c r="H94" s="468" t="s">
        <v>2023</v>
      </c>
      <c r="I94" s="468" t="s">
        <v>3</v>
      </c>
      <c r="J94" s="468" t="s">
        <v>3313</v>
      </c>
      <c r="K94" s="468" t="s">
        <v>3312</v>
      </c>
      <c r="L94" s="467" t="s">
        <v>3</v>
      </c>
      <c r="M94" s="249" t="s">
        <v>60</v>
      </c>
    </row>
    <row r="95" spans="1:13" ht="11.1" customHeight="1" x14ac:dyDescent="0.2">
      <c r="A95" s="14" t="s">
        <v>61</v>
      </c>
      <c r="B95" s="468" t="s">
        <v>3311</v>
      </c>
      <c r="C95" s="468" t="s">
        <v>2019</v>
      </c>
      <c r="D95" s="468" t="s">
        <v>2018</v>
      </c>
      <c r="E95" s="468" t="s">
        <v>2017</v>
      </c>
      <c r="F95" s="468" t="s">
        <v>2016</v>
      </c>
      <c r="G95" s="468" t="s">
        <v>2015</v>
      </c>
      <c r="H95" s="468" t="s">
        <v>2014</v>
      </c>
      <c r="I95" s="468" t="s">
        <v>1105</v>
      </c>
      <c r="J95" s="468" t="s">
        <v>3310</v>
      </c>
      <c r="K95" s="468" t="s">
        <v>3309</v>
      </c>
      <c r="L95" s="467" t="s">
        <v>2646</v>
      </c>
      <c r="M95" s="249" t="s">
        <v>61</v>
      </c>
    </row>
    <row r="96" spans="1:13" s="345" customFormat="1" ht="18" customHeight="1" x14ac:dyDescent="0.2">
      <c r="A96" s="472" t="s">
        <v>223</v>
      </c>
      <c r="B96" s="471" t="s">
        <v>3308</v>
      </c>
      <c r="C96" s="471" t="s">
        <v>3307</v>
      </c>
      <c r="D96" s="471" t="s">
        <v>3306</v>
      </c>
      <c r="E96" s="471" t="s">
        <v>2635</v>
      </c>
      <c r="F96" s="471" t="s">
        <v>2006</v>
      </c>
      <c r="G96" s="471" t="s">
        <v>3305</v>
      </c>
      <c r="H96" s="471" t="s">
        <v>3304</v>
      </c>
      <c r="I96" s="471" t="s">
        <v>3303</v>
      </c>
      <c r="J96" s="471" t="s">
        <v>3302</v>
      </c>
      <c r="K96" s="471" t="s">
        <v>3301</v>
      </c>
      <c r="L96" s="470" t="s">
        <v>2903</v>
      </c>
      <c r="M96" s="469" t="s">
        <v>223</v>
      </c>
    </row>
    <row r="97" spans="1:13" ht="11.1" customHeight="1" x14ac:dyDescent="0.2">
      <c r="A97" s="14" t="s">
        <v>62</v>
      </c>
      <c r="B97" s="468" t="s">
        <v>3300</v>
      </c>
      <c r="C97" s="468" t="s">
        <v>3299</v>
      </c>
      <c r="D97" s="468" t="s">
        <v>3298</v>
      </c>
      <c r="E97" s="468" t="s">
        <v>2933</v>
      </c>
      <c r="F97" s="468" t="s">
        <v>1997</v>
      </c>
      <c r="G97" s="468" t="s">
        <v>3297</v>
      </c>
      <c r="H97" s="468" t="s">
        <v>3296</v>
      </c>
      <c r="I97" s="468" t="s">
        <v>1602</v>
      </c>
      <c r="J97" s="468" t="s">
        <v>3295</v>
      </c>
      <c r="K97" s="468" t="s">
        <v>3294</v>
      </c>
      <c r="L97" s="467" t="s">
        <v>2356</v>
      </c>
      <c r="M97" s="249" t="s">
        <v>62</v>
      </c>
    </row>
    <row r="98" spans="1:13" ht="11.1" customHeight="1" x14ac:dyDescent="0.2">
      <c r="A98" s="14" t="s">
        <v>63</v>
      </c>
      <c r="B98" s="468" t="s">
        <v>3293</v>
      </c>
      <c r="C98" s="468" t="s">
        <v>3292</v>
      </c>
      <c r="D98" s="468" t="s">
        <v>1882</v>
      </c>
      <c r="E98" s="468" t="s">
        <v>3291</v>
      </c>
      <c r="F98" s="468" t="s">
        <v>1987</v>
      </c>
      <c r="G98" s="468" t="s">
        <v>1986</v>
      </c>
      <c r="H98" s="468" t="s">
        <v>3290</v>
      </c>
      <c r="I98" s="468" t="s">
        <v>2572</v>
      </c>
      <c r="J98" s="468" t="s">
        <v>3289</v>
      </c>
      <c r="K98" s="468" t="s">
        <v>3288</v>
      </c>
      <c r="L98" s="467" t="s">
        <v>2466</v>
      </c>
      <c r="M98" s="249" t="s">
        <v>63</v>
      </c>
    </row>
    <row r="99" spans="1:13" ht="11.1" customHeight="1" x14ac:dyDescent="0.2">
      <c r="A99" s="14" t="s">
        <v>64</v>
      </c>
      <c r="B99" s="468" t="s">
        <v>3287</v>
      </c>
      <c r="C99" s="468" t="s">
        <v>3286</v>
      </c>
      <c r="D99" s="468" t="s">
        <v>3285</v>
      </c>
      <c r="E99" s="468" t="s">
        <v>1778</v>
      </c>
      <c r="F99" s="468" t="s">
        <v>1977</v>
      </c>
      <c r="G99" s="468" t="s">
        <v>3284</v>
      </c>
      <c r="H99" s="468" t="s">
        <v>3283</v>
      </c>
      <c r="I99" s="468" t="s">
        <v>3282</v>
      </c>
      <c r="J99" s="468" t="s">
        <v>3281</v>
      </c>
      <c r="K99" s="468" t="s">
        <v>2367</v>
      </c>
      <c r="L99" s="467" t="s">
        <v>1878</v>
      </c>
      <c r="M99" s="249" t="s">
        <v>64</v>
      </c>
    </row>
    <row r="100" spans="1:13" s="345" customFormat="1" ht="18" customHeight="1" x14ac:dyDescent="0.2">
      <c r="A100" s="472" t="s">
        <v>224</v>
      </c>
      <c r="B100" s="471" t="s">
        <v>3280</v>
      </c>
      <c r="C100" s="471" t="s">
        <v>3279</v>
      </c>
      <c r="D100" s="471" t="s">
        <v>3278</v>
      </c>
      <c r="E100" s="471" t="s">
        <v>3277</v>
      </c>
      <c r="F100" s="471" t="s">
        <v>3276</v>
      </c>
      <c r="G100" s="471" t="s">
        <v>3275</v>
      </c>
      <c r="H100" s="471" t="s">
        <v>3274</v>
      </c>
      <c r="I100" s="471" t="s">
        <v>3273</v>
      </c>
      <c r="J100" s="471" t="s">
        <v>3272</v>
      </c>
      <c r="K100" s="471" t="s">
        <v>3271</v>
      </c>
      <c r="L100" s="470" t="s">
        <v>3097</v>
      </c>
      <c r="M100" s="469" t="s">
        <v>224</v>
      </c>
    </row>
    <row r="101" spans="1:13" ht="11.1" customHeight="1" x14ac:dyDescent="0.2">
      <c r="A101" s="14" t="s">
        <v>65</v>
      </c>
      <c r="B101" s="468" t="s">
        <v>3270</v>
      </c>
      <c r="C101" s="468" t="s">
        <v>3269</v>
      </c>
      <c r="D101" s="468" t="s">
        <v>3268</v>
      </c>
      <c r="E101" s="468" t="s">
        <v>3267</v>
      </c>
      <c r="F101" s="468" t="s">
        <v>1957</v>
      </c>
      <c r="G101" s="468" t="s">
        <v>1956</v>
      </c>
      <c r="H101" s="468" t="s">
        <v>1955</v>
      </c>
      <c r="I101" s="468" t="s">
        <v>3266</v>
      </c>
      <c r="J101" s="468" t="s">
        <v>3265</v>
      </c>
      <c r="K101" s="468" t="s">
        <v>3264</v>
      </c>
      <c r="L101" s="467" t="s">
        <v>1952</v>
      </c>
      <c r="M101" s="249" t="s">
        <v>65</v>
      </c>
    </row>
    <row r="102" spans="1:13" ht="11.1" customHeight="1" x14ac:dyDescent="0.2">
      <c r="A102" s="14" t="s">
        <v>66</v>
      </c>
      <c r="B102" s="468" t="s">
        <v>3263</v>
      </c>
      <c r="C102" s="468" t="s">
        <v>3262</v>
      </c>
      <c r="D102" s="468" t="s">
        <v>1331</v>
      </c>
      <c r="E102" s="468" t="s">
        <v>1949</v>
      </c>
      <c r="F102" s="468" t="s">
        <v>1768</v>
      </c>
      <c r="G102" s="468" t="s">
        <v>1948</v>
      </c>
      <c r="H102" s="468" t="s">
        <v>1379</v>
      </c>
      <c r="I102" s="468" t="s">
        <v>1226</v>
      </c>
      <c r="J102" s="468" t="s">
        <v>1885</v>
      </c>
      <c r="K102" s="468" t="s">
        <v>3261</v>
      </c>
      <c r="L102" s="467" t="s">
        <v>1218</v>
      </c>
      <c r="M102" s="249" t="s">
        <v>66</v>
      </c>
    </row>
    <row r="103" spans="1:13" ht="11.1" customHeight="1" x14ac:dyDescent="0.2">
      <c r="A103" s="14" t="s">
        <v>67</v>
      </c>
      <c r="B103" s="468" t="s">
        <v>3260</v>
      </c>
      <c r="C103" s="468" t="s">
        <v>3259</v>
      </c>
      <c r="D103" s="468" t="s">
        <v>3258</v>
      </c>
      <c r="E103" s="468" t="s">
        <v>3257</v>
      </c>
      <c r="F103" s="468" t="s">
        <v>1624</v>
      </c>
      <c r="G103" s="468" t="s">
        <v>3256</v>
      </c>
      <c r="H103" s="468" t="s">
        <v>3255</v>
      </c>
      <c r="I103" s="468" t="s">
        <v>1478</v>
      </c>
      <c r="J103" s="468" t="s">
        <v>1937</v>
      </c>
      <c r="K103" s="468" t="s">
        <v>1936</v>
      </c>
      <c r="L103" s="467" t="s">
        <v>3254</v>
      </c>
      <c r="M103" s="249" t="s">
        <v>67</v>
      </c>
    </row>
    <row r="104" spans="1:13" ht="11.1" customHeight="1" x14ac:dyDescent="0.2">
      <c r="A104" s="14" t="s">
        <v>68</v>
      </c>
      <c r="B104" s="468" t="s">
        <v>3253</v>
      </c>
      <c r="C104" s="468" t="s">
        <v>3252</v>
      </c>
      <c r="D104" s="468" t="s">
        <v>1933</v>
      </c>
      <c r="E104" s="468" t="s">
        <v>1924</v>
      </c>
      <c r="F104" s="468" t="s">
        <v>1932</v>
      </c>
      <c r="G104" s="468" t="s">
        <v>1931</v>
      </c>
      <c r="H104" s="468" t="s">
        <v>3251</v>
      </c>
      <c r="I104" s="468" t="s">
        <v>1861</v>
      </c>
      <c r="J104" s="468" t="s">
        <v>3250</v>
      </c>
      <c r="K104" s="468" t="s">
        <v>3249</v>
      </c>
      <c r="L104" s="467" t="s">
        <v>3</v>
      </c>
      <c r="M104" s="249" t="s">
        <v>68</v>
      </c>
    </row>
    <row r="105" spans="1:13" ht="11.1" customHeight="1" x14ac:dyDescent="0.2">
      <c r="A105" s="14" t="s">
        <v>69</v>
      </c>
      <c r="B105" s="468" t="s">
        <v>3248</v>
      </c>
      <c r="C105" s="468" t="s">
        <v>3247</v>
      </c>
      <c r="D105" s="468" t="s">
        <v>1925</v>
      </c>
      <c r="E105" s="468" t="s">
        <v>1924</v>
      </c>
      <c r="F105" s="468" t="s">
        <v>1923</v>
      </c>
      <c r="G105" s="468" t="s">
        <v>1922</v>
      </c>
      <c r="H105" s="468" t="s">
        <v>3246</v>
      </c>
      <c r="I105" s="468" t="s">
        <v>1920</v>
      </c>
      <c r="J105" s="468" t="s">
        <v>3245</v>
      </c>
      <c r="K105" s="468" t="s">
        <v>3244</v>
      </c>
      <c r="L105" s="467" t="s">
        <v>1218</v>
      </c>
      <c r="M105" s="249" t="s">
        <v>69</v>
      </c>
    </row>
    <row r="106" spans="1:13" ht="11.1" customHeight="1" x14ac:dyDescent="0.2">
      <c r="A106" s="14" t="s">
        <v>70</v>
      </c>
      <c r="B106" s="468" t="s">
        <v>3243</v>
      </c>
      <c r="C106" s="468" t="s">
        <v>3242</v>
      </c>
      <c r="D106" s="468" t="s">
        <v>1915</v>
      </c>
      <c r="E106" s="468" t="s">
        <v>1914</v>
      </c>
      <c r="F106" s="468" t="s">
        <v>1913</v>
      </c>
      <c r="G106" s="468" t="s">
        <v>1912</v>
      </c>
      <c r="H106" s="468" t="s">
        <v>3241</v>
      </c>
      <c r="I106" s="468" t="s">
        <v>3240</v>
      </c>
      <c r="J106" s="468" t="s">
        <v>3239</v>
      </c>
      <c r="K106" s="468" t="s">
        <v>3238</v>
      </c>
      <c r="L106" s="467" t="s">
        <v>1085</v>
      </c>
      <c r="M106" s="249" t="s">
        <v>70</v>
      </c>
    </row>
    <row r="107" spans="1:13" ht="11.1" customHeight="1" x14ac:dyDescent="0.2">
      <c r="A107" s="14" t="s">
        <v>71</v>
      </c>
      <c r="B107" s="468" t="s">
        <v>3237</v>
      </c>
      <c r="C107" s="468" t="s">
        <v>3236</v>
      </c>
      <c r="D107" s="468" t="s">
        <v>1905</v>
      </c>
      <c r="E107" s="468" t="s">
        <v>3235</v>
      </c>
      <c r="F107" s="468" t="s">
        <v>1903</v>
      </c>
      <c r="G107" s="468" t="s">
        <v>1902</v>
      </c>
      <c r="H107" s="468" t="s">
        <v>3234</v>
      </c>
      <c r="I107" s="468" t="s">
        <v>1900</v>
      </c>
      <c r="J107" s="468" t="s">
        <v>3233</v>
      </c>
      <c r="K107" s="468" t="s">
        <v>1898</v>
      </c>
      <c r="L107" s="467" t="s">
        <v>1202</v>
      </c>
      <c r="M107" s="249" t="s">
        <v>71</v>
      </c>
    </row>
    <row r="108" spans="1:13" ht="11.1" customHeight="1" x14ac:dyDescent="0.2">
      <c r="A108" s="14" t="s">
        <v>72</v>
      </c>
      <c r="B108" s="468" t="s">
        <v>3232</v>
      </c>
      <c r="C108" s="468" t="s">
        <v>3231</v>
      </c>
      <c r="D108" s="468" t="s">
        <v>3230</v>
      </c>
      <c r="E108" s="468" t="s">
        <v>2249</v>
      </c>
      <c r="F108" s="468" t="s">
        <v>3229</v>
      </c>
      <c r="G108" s="468" t="s">
        <v>3228</v>
      </c>
      <c r="H108" s="468" t="s">
        <v>2572</v>
      </c>
      <c r="I108" s="468" t="s">
        <v>1070</v>
      </c>
      <c r="J108" s="468" t="s">
        <v>3227</v>
      </c>
      <c r="K108" s="468" t="s">
        <v>2686</v>
      </c>
      <c r="L108" s="467" t="s">
        <v>3226</v>
      </c>
      <c r="M108" s="249" t="s">
        <v>72</v>
      </c>
    </row>
    <row r="109" spans="1:13" s="345" customFormat="1" ht="18" customHeight="1" x14ac:dyDescent="0.2">
      <c r="A109" s="472" t="s">
        <v>225</v>
      </c>
      <c r="B109" s="471" t="s">
        <v>3225</v>
      </c>
      <c r="C109" s="471" t="s">
        <v>3224</v>
      </c>
      <c r="D109" s="471" t="s">
        <v>3223</v>
      </c>
      <c r="E109" s="471" t="s">
        <v>3222</v>
      </c>
      <c r="F109" s="471" t="s">
        <v>1884</v>
      </c>
      <c r="G109" s="471" t="s">
        <v>3221</v>
      </c>
      <c r="H109" s="471" t="s">
        <v>3220</v>
      </c>
      <c r="I109" s="471" t="s">
        <v>3219</v>
      </c>
      <c r="J109" s="471" t="s">
        <v>3218</v>
      </c>
      <c r="K109" s="471" t="s">
        <v>3217</v>
      </c>
      <c r="L109" s="470" t="s">
        <v>1232</v>
      </c>
      <c r="M109" s="469" t="s">
        <v>225</v>
      </c>
    </row>
    <row r="110" spans="1:13" ht="11.1" customHeight="1" x14ac:dyDescent="0.2">
      <c r="A110" s="14" t="s">
        <v>73</v>
      </c>
      <c r="B110" s="468" t="s">
        <v>3216</v>
      </c>
      <c r="C110" s="468" t="s">
        <v>3215</v>
      </c>
      <c r="D110" s="468" t="s">
        <v>1875</v>
      </c>
      <c r="E110" s="468" t="s">
        <v>1874</v>
      </c>
      <c r="F110" s="468" t="s">
        <v>1873</v>
      </c>
      <c r="G110" s="468" t="s">
        <v>1872</v>
      </c>
      <c r="H110" s="468" t="s">
        <v>3214</v>
      </c>
      <c r="I110" s="468" t="s">
        <v>1369</v>
      </c>
      <c r="J110" s="468" t="s">
        <v>1871</v>
      </c>
      <c r="K110" s="468" t="s">
        <v>3213</v>
      </c>
      <c r="L110" s="467" t="s">
        <v>3</v>
      </c>
      <c r="M110" s="249" t="s">
        <v>73</v>
      </c>
    </row>
    <row r="111" spans="1:13" ht="11.1" customHeight="1" x14ac:dyDescent="0.2">
      <c r="A111" s="14" t="s">
        <v>74</v>
      </c>
      <c r="B111" s="468" t="s">
        <v>1209</v>
      </c>
      <c r="C111" s="468" t="s">
        <v>3212</v>
      </c>
      <c r="D111" s="468" t="s">
        <v>3211</v>
      </c>
      <c r="E111" s="468" t="s">
        <v>2941</v>
      </c>
      <c r="F111" s="468" t="s">
        <v>1866</v>
      </c>
      <c r="G111" s="468" t="s">
        <v>3210</v>
      </c>
      <c r="H111" s="468" t="s">
        <v>3209</v>
      </c>
      <c r="I111" s="468" t="s">
        <v>1863</v>
      </c>
      <c r="J111" s="468" t="s">
        <v>1140</v>
      </c>
      <c r="K111" s="468" t="s">
        <v>1862</v>
      </c>
      <c r="L111" s="467" t="s">
        <v>1281</v>
      </c>
      <c r="M111" s="249" t="s">
        <v>74</v>
      </c>
    </row>
    <row r="112" spans="1:13" ht="11.1" customHeight="1" x14ac:dyDescent="0.2">
      <c r="A112" s="14" t="s">
        <v>75</v>
      </c>
      <c r="B112" s="468" t="s">
        <v>3208</v>
      </c>
      <c r="C112" s="468" t="s">
        <v>1859</v>
      </c>
      <c r="D112" s="468" t="s">
        <v>1858</v>
      </c>
      <c r="E112" s="468" t="s">
        <v>1857</v>
      </c>
      <c r="F112" s="468" t="s">
        <v>1856</v>
      </c>
      <c r="G112" s="468" t="s">
        <v>1855</v>
      </c>
      <c r="H112" s="468" t="s">
        <v>3207</v>
      </c>
      <c r="I112" s="468" t="s">
        <v>1839</v>
      </c>
      <c r="J112" s="468" t="s">
        <v>3206</v>
      </c>
      <c r="K112" s="468" t="s">
        <v>3205</v>
      </c>
      <c r="L112" s="467" t="s">
        <v>3</v>
      </c>
      <c r="M112" s="249" t="s">
        <v>75</v>
      </c>
    </row>
    <row r="113" spans="1:13" ht="11.1" customHeight="1" x14ac:dyDescent="0.2">
      <c r="A113" s="14" t="s">
        <v>226</v>
      </c>
      <c r="B113" s="468" t="s">
        <v>3204</v>
      </c>
      <c r="C113" s="468" t="s">
        <v>3203</v>
      </c>
      <c r="D113" s="468" t="s">
        <v>3202</v>
      </c>
      <c r="E113" s="468" t="s">
        <v>1371</v>
      </c>
      <c r="F113" s="468" t="s">
        <v>1848</v>
      </c>
      <c r="G113" s="468" t="s">
        <v>3201</v>
      </c>
      <c r="H113" s="468" t="s">
        <v>1846</v>
      </c>
      <c r="I113" s="468" t="s">
        <v>1109</v>
      </c>
      <c r="J113" s="468" t="s">
        <v>3200</v>
      </c>
      <c r="K113" s="468" t="s">
        <v>3199</v>
      </c>
      <c r="L113" s="467" t="s">
        <v>1055</v>
      </c>
      <c r="M113" s="249" t="s">
        <v>226</v>
      </c>
    </row>
    <row r="114" spans="1:13" ht="11.1" customHeight="1" x14ac:dyDescent="0.2">
      <c r="A114" s="14" t="s">
        <v>76</v>
      </c>
      <c r="B114" s="468" t="s">
        <v>3198</v>
      </c>
      <c r="C114" s="468" t="s">
        <v>3197</v>
      </c>
      <c r="D114" s="468" t="s">
        <v>1840</v>
      </c>
      <c r="E114" s="468" t="s">
        <v>1839</v>
      </c>
      <c r="F114" s="468" t="s">
        <v>1838</v>
      </c>
      <c r="G114" s="468" t="s">
        <v>2705</v>
      </c>
      <c r="H114" s="468" t="s">
        <v>1836</v>
      </c>
      <c r="I114" s="468" t="s">
        <v>1835</v>
      </c>
      <c r="J114" s="468" t="s">
        <v>2245</v>
      </c>
      <c r="K114" s="468" t="s">
        <v>3</v>
      </c>
      <c r="L114" s="467" t="s">
        <v>3</v>
      </c>
      <c r="M114" s="249" t="s">
        <v>76</v>
      </c>
    </row>
    <row r="115" spans="1:13" ht="11.1" customHeight="1" x14ac:dyDescent="0.2">
      <c r="A115" s="14" t="s">
        <v>77</v>
      </c>
      <c r="B115" s="468" t="s">
        <v>3196</v>
      </c>
      <c r="C115" s="468" t="s">
        <v>3195</v>
      </c>
      <c r="D115" s="468" t="s">
        <v>1831</v>
      </c>
      <c r="E115" s="468" t="s">
        <v>1830</v>
      </c>
      <c r="F115" s="468" t="s">
        <v>1829</v>
      </c>
      <c r="G115" s="468" t="s">
        <v>1828</v>
      </c>
      <c r="H115" s="468" t="s">
        <v>1712</v>
      </c>
      <c r="I115" s="468" t="s">
        <v>1827</v>
      </c>
      <c r="J115" s="468" t="s">
        <v>1826</v>
      </c>
      <c r="K115" s="468" t="s">
        <v>1070</v>
      </c>
      <c r="L115" s="467" t="s">
        <v>3</v>
      </c>
      <c r="M115" s="249" t="s">
        <v>77</v>
      </c>
    </row>
    <row r="116" spans="1:13" ht="11.1" customHeight="1" x14ac:dyDescent="0.2">
      <c r="A116" s="14" t="s">
        <v>78</v>
      </c>
      <c r="B116" s="468" t="s">
        <v>3194</v>
      </c>
      <c r="C116" s="468" t="s">
        <v>3193</v>
      </c>
      <c r="D116" s="468" t="s">
        <v>3192</v>
      </c>
      <c r="E116" s="468" t="s">
        <v>3191</v>
      </c>
      <c r="F116" s="468" t="s">
        <v>1821</v>
      </c>
      <c r="G116" s="468" t="s">
        <v>3190</v>
      </c>
      <c r="H116" s="468" t="s">
        <v>3189</v>
      </c>
      <c r="I116" s="468" t="s">
        <v>3188</v>
      </c>
      <c r="J116" s="468" t="s">
        <v>1817</v>
      </c>
      <c r="K116" s="468" t="s">
        <v>1816</v>
      </c>
      <c r="L116" s="467" t="s">
        <v>1815</v>
      </c>
      <c r="M116" s="249" t="s">
        <v>78</v>
      </c>
    </row>
    <row r="117" spans="1:13" s="345" customFormat="1" ht="18" customHeight="1" x14ac:dyDescent="0.2">
      <c r="A117" s="472" t="s">
        <v>227</v>
      </c>
      <c r="B117" s="471" t="s">
        <v>3187</v>
      </c>
      <c r="C117" s="471" t="s">
        <v>3186</v>
      </c>
      <c r="D117" s="471" t="s">
        <v>3185</v>
      </c>
      <c r="E117" s="471" t="s">
        <v>1140</v>
      </c>
      <c r="F117" s="471" t="s">
        <v>3184</v>
      </c>
      <c r="G117" s="471" t="s">
        <v>3183</v>
      </c>
      <c r="H117" s="471" t="s">
        <v>3182</v>
      </c>
      <c r="I117" s="471" t="s">
        <v>3181</v>
      </c>
      <c r="J117" s="471" t="s">
        <v>3180</v>
      </c>
      <c r="K117" s="471" t="s">
        <v>3179</v>
      </c>
      <c r="L117" s="470" t="s">
        <v>1370</v>
      </c>
      <c r="M117" s="469" t="s">
        <v>227</v>
      </c>
    </row>
    <row r="118" spans="1:13" ht="11.1" customHeight="1" x14ac:dyDescent="0.2">
      <c r="A118" s="14" t="s">
        <v>79</v>
      </c>
      <c r="B118" s="468" t="s">
        <v>3178</v>
      </c>
      <c r="C118" s="468" t="s">
        <v>3177</v>
      </c>
      <c r="D118" s="468" t="s">
        <v>1801</v>
      </c>
      <c r="E118" s="468" t="s">
        <v>1178</v>
      </c>
      <c r="F118" s="468" t="s">
        <v>1089</v>
      </c>
      <c r="G118" s="468" t="s">
        <v>1800</v>
      </c>
      <c r="H118" s="468" t="s">
        <v>1799</v>
      </c>
      <c r="I118" s="468" t="s">
        <v>1798</v>
      </c>
      <c r="J118" s="468" t="s">
        <v>3176</v>
      </c>
      <c r="K118" s="468" t="s">
        <v>3175</v>
      </c>
      <c r="L118" s="467" t="s">
        <v>3</v>
      </c>
      <c r="M118" s="249" t="s">
        <v>79</v>
      </c>
    </row>
    <row r="119" spans="1:13" ht="11.1" customHeight="1" x14ac:dyDescent="0.2">
      <c r="A119" s="14" t="s">
        <v>80</v>
      </c>
      <c r="B119" s="468" t="s">
        <v>3174</v>
      </c>
      <c r="C119" s="468" t="s">
        <v>3173</v>
      </c>
      <c r="D119" s="468" t="s">
        <v>3172</v>
      </c>
      <c r="E119" s="468" t="s">
        <v>1792</v>
      </c>
      <c r="F119" s="468" t="s">
        <v>1791</v>
      </c>
      <c r="G119" s="468" t="s">
        <v>1790</v>
      </c>
      <c r="H119" s="468" t="s">
        <v>3171</v>
      </c>
      <c r="I119" s="468" t="s">
        <v>3170</v>
      </c>
      <c r="J119" s="468" t="s">
        <v>3169</v>
      </c>
      <c r="K119" s="468" t="s">
        <v>3168</v>
      </c>
      <c r="L119" s="467" t="s">
        <v>2589</v>
      </c>
      <c r="M119" s="249" t="s">
        <v>80</v>
      </c>
    </row>
    <row r="120" spans="1:13" ht="11.1" customHeight="1" x14ac:dyDescent="0.2">
      <c r="A120" s="14" t="s">
        <v>81</v>
      </c>
      <c r="B120" s="468" t="s">
        <v>3167</v>
      </c>
      <c r="C120" s="468" t="s">
        <v>3166</v>
      </c>
      <c r="D120" s="468" t="s">
        <v>1782</v>
      </c>
      <c r="E120" s="468" t="s">
        <v>1071</v>
      </c>
      <c r="F120" s="468" t="s">
        <v>1781</v>
      </c>
      <c r="G120" s="468" t="s">
        <v>1780</v>
      </c>
      <c r="H120" s="468" t="s">
        <v>1779</v>
      </c>
      <c r="I120" s="468" t="s">
        <v>1778</v>
      </c>
      <c r="J120" s="468" t="s">
        <v>3165</v>
      </c>
      <c r="K120" s="468" t="s">
        <v>3164</v>
      </c>
      <c r="L120" s="467" t="s">
        <v>1775</v>
      </c>
      <c r="M120" s="249" t="s">
        <v>81</v>
      </c>
    </row>
    <row r="121" spans="1:13" ht="11.1" customHeight="1" x14ac:dyDescent="0.2">
      <c r="A121" s="14" t="s">
        <v>82</v>
      </c>
      <c r="B121" s="468" t="s">
        <v>3163</v>
      </c>
      <c r="C121" s="468" t="s">
        <v>3162</v>
      </c>
      <c r="D121" s="468" t="s">
        <v>3161</v>
      </c>
      <c r="E121" s="468" t="s">
        <v>3</v>
      </c>
      <c r="F121" s="468" t="s">
        <v>1072</v>
      </c>
      <c r="G121" s="468" t="s">
        <v>3160</v>
      </c>
      <c r="H121" s="468" t="s">
        <v>3159</v>
      </c>
      <c r="I121" s="468" t="s">
        <v>3158</v>
      </c>
      <c r="J121" s="468" t="s">
        <v>3157</v>
      </c>
      <c r="K121" s="468" t="s">
        <v>3156</v>
      </c>
      <c r="L121" s="467" t="s">
        <v>1065</v>
      </c>
      <c r="M121" s="249" t="s">
        <v>82</v>
      </c>
    </row>
    <row r="122" spans="1:13" ht="11.1" customHeight="1" x14ac:dyDescent="0.2">
      <c r="A122" s="14" t="s">
        <v>83</v>
      </c>
      <c r="B122" s="468" t="s">
        <v>3155</v>
      </c>
      <c r="C122" s="468" t="s">
        <v>3154</v>
      </c>
      <c r="D122" s="468" t="s">
        <v>3153</v>
      </c>
      <c r="E122" s="468" t="s">
        <v>2634</v>
      </c>
      <c r="F122" s="468" t="s">
        <v>3152</v>
      </c>
      <c r="G122" s="468" t="s">
        <v>1301</v>
      </c>
      <c r="H122" s="468" t="s">
        <v>1656</v>
      </c>
      <c r="I122" s="468" t="s">
        <v>1280</v>
      </c>
      <c r="J122" s="468" t="s">
        <v>3151</v>
      </c>
      <c r="K122" s="468" t="s">
        <v>3150</v>
      </c>
      <c r="L122" s="467" t="s">
        <v>1992</v>
      </c>
      <c r="M122" s="249" t="s">
        <v>83</v>
      </c>
    </row>
    <row r="123" spans="1:13" ht="11.1" customHeight="1" x14ac:dyDescent="0.2">
      <c r="A123" s="14" t="s">
        <v>84</v>
      </c>
      <c r="B123" s="468" t="s">
        <v>3149</v>
      </c>
      <c r="C123" s="468" t="s">
        <v>3148</v>
      </c>
      <c r="D123" s="468" t="s">
        <v>3147</v>
      </c>
      <c r="E123" s="468" t="s">
        <v>3</v>
      </c>
      <c r="F123" s="468" t="s">
        <v>3146</v>
      </c>
      <c r="G123" s="468" t="s">
        <v>3145</v>
      </c>
      <c r="H123" s="468" t="s">
        <v>1752</v>
      </c>
      <c r="I123" s="468" t="s">
        <v>1572</v>
      </c>
      <c r="J123" s="468" t="s">
        <v>3144</v>
      </c>
      <c r="K123" s="468" t="s">
        <v>3143</v>
      </c>
      <c r="L123" s="467" t="s">
        <v>1138</v>
      </c>
      <c r="M123" s="249" t="s">
        <v>84</v>
      </c>
    </row>
    <row r="124" spans="1:13" s="345" customFormat="1" ht="18" customHeight="1" x14ac:dyDescent="0.2">
      <c r="A124" s="472" t="s">
        <v>228</v>
      </c>
      <c r="B124" s="471" t="s">
        <v>3142</v>
      </c>
      <c r="C124" s="471" t="s">
        <v>3141</v>
      </c>
      <c r="D124" s="471" t="s">
        <v>3140</v>
      </c>
      <c r="E124" s="471" t="s">
        <v>1745</v>
      </c>
      <c r="F124" s="471" t="s">
        <v>3139</v>
      </c>
      <c r="G124" s="471" t="s">
        <v>3138</v>
      </c>
      <c r="H124" s="471" t="s">
        <v>3137</v>
      </c>
      <c r="I124" s="471" t="s">
        <v>3136</v>
      </c>
      <c r="J124" s="471" t="s">
        <v>3135</v>
      </c>
      <c r="K124" s="471" t="s">
        <v>3134</v>
      </c>
      <c r="L124" s="470" t="s">
        <v>1861</v>
      </c>
      <c r="M124" s="469" t="s">
        <v>228</v>
      </c>
    </row>
    <row r="125" spans="1:13" ht="11.1" customHeight="1" x14ac:dyDescent="0.2">
      <c r="A125" s="14" t="s">
        <v>85</v>
      </c>
      <c r="B125" s="468" t="s">
        <v>3133</v>
      </c>
      <c r="C125" s="468" t="s">
        <v>1736</v>
      </c>
      <c r="D125" s="468" t="s">
        <v>1735</v>
      </c>
      <c r="E125" s="468" t="s">
        <v>1734</v>
      </c>
      <c r="F125" s="468" t="s">
        <v>1733</v>
      </c>
      <c r="G125" s="468" t="s">
        <v>1732</v>
      </c>
      <c r="H125" s="468" t="s">
        <v>1731</v>
      </c>
      <c r="I125" s="468" t="s">
        <v>1730</v>
      </c>
      <c r="J125" s="468" t="s">
        <v>3132</v>
      </c>
      <c r="K125" s="468" t="s">
        <v>3131</v>
      </c>
      <c r="L125" s="467" t="s">
        <v>3</v>
      </c>
      <c r="M125" s="249" t="s">
        <v>85</v>
      </c>
    </row>
    <row r="126" spans="1:13" ht="11.1" customHeight="1" x14ac:dyDescent="0.2">
      <c r="A126" s="14" t="s">
        <v>86</v>
      </c>
      <c r="B126" s="468" t="s">
        <v>3130</v>
      </c>
      <c r="C126" s="468" t="s">
        <v>3129</v>
      </c>
      <c r="D126" s="468" t="s">
        <v>1725</v>
      </c>
      <c r="E126" s="468" t="s">
        <v>1724</v>
      </c>
      <c r="F126" s="468" t="s">
        <v>1723</v>
      </c>
      <c r="G126" s="468" t="s">
        <v>1722</v>
      </c>
      <c r="H126" s="468" t="s">
        <v>2553</v>
      </c>
      <c r="I126" s="468" t="s">
        <v>2788</v>
      </c>
      <c r="J126" s="468" t="s">
        <v>3054</v>
      </c>
      <c r="K126" s="468" t="s">
        <v>3128</v>
      </c>
      <c r="L126" s="467" t="s">
        <v>1055</v>
      </c>
      <c r="M126" s="249" t="s">
        <v>86</v>
      </c>
    </row>
    <row r="127" spans="1:13" ht="11.1" customHeight="1" x14ac:dyDescent="0.2">
      <c r="A127" s="14" t="s">
        <v>87</v>
      </c>
      <c r="B127" s="468" t="s">
        <v>3127</v>
      </c>
      <c r="C127" s="468" t="s">
        <v>3126</v>
      </c>
      <c r="D127" s="468" t="s">
        <v>1715</v>
      </c>
      <c r="E127" s="468" t="s">
        <v>1105</v>
      </c>
      <c r="F127" s="468" t="s">
        <v>1714</v>
      </c>
      <c r="G127" s="468" t="s">
        <v>1713</v>
      </c>
      <c r="H127" s="468" t="s">
        <v>1712</v>
      </c>
      <c r="I127" s="468" t="s">
        <v>1271</v>
      </c>
      <c r="J127" s="468" t="s">
        <v>3125</v>
      </c>
      <c r="K127" s="468" t="s">
        <v>3124</v>
      </c>
      <c r="L127" s="467" t="s">
        <v>1065</v>
      </c>
      <c r="M127" s="249" t="s">
        <v>87</v>
      </c>
    </row>
    <row r="128" spans="1:13" ht="11.1" customHeight="1" x14ac:dyDescent="0.2">
      <c r="A128" s="14" t="s">
        <v>88</v>
      </c>
      <c r="B128" s="468" t="s">
        <v>3123</v>
      </c>
      <c r="C128" s="468" t="s">
        <v>3122</v>
      </c>
      <c r="D128" s="468" t="s">
        <v>3121</v>
      </c>
      <c r="E128" s="468" t="s">
        <v>1706</v>
      </c>
      <c r="F128" s="468" t="s">
        <v>3120</v>
      </c>
      <c r="G128" s="468" t="s">
        <v>3119</v>
      </c>
      <c r="H128" s="468" t="s">
        <v>3118</v>
      </c>
      <c r="I128" s="468" t="s">
        <v>3117</v>
      </c>
      <c r="J128" s="468" t="s">
        <v>3116</v>
      </c>
      <c r="K128" s="468" t="s">
        <v>3115</v>
      </c>
      <c r="L128" s="467" t="s">
        <v>1327</v>
      </c>
      <c r="M128" s="249" t="s">
        <v>88</v>
      </c>
    </row>
    <row r="129" spans="1:13" s="345" customFormat="1" ht="18" customHeight="1" x14ac:dyDescent="0.2">
      <c r="A129" s="472" t="s">
        <v>229</v>
      </c>
      <c r="B129" s="471" t="s">
        <v>3114</v>
      </c>
      <c r="C129" s="471" t="s">
        <v>3113</v>
      </c>
      <c r="D129" s="471" t="s">
        <v>3112</v>
      </c>
      <c r="E129" s="471" t="s">
        <v>3111</v>
      </c>
      <c r="F129" s="471" t="s">
        <v>3110</v>
      </c>
      <c r="G129" s="471" t="s">
        <v>3109</v>
      </c>
      <c r="H129" s="471" t="s">
        <v>3108</v>
      </c>
      <c r="I129" s="471" t="s">
        <v>3107</v>
      </c>
      <c r="J129" s="471" t="s">
        <v>3106</v>
      </c>
      <c r="K129" s="471" t="s">
        <v>3105</v>
      </c>
      <c r="L129" s="470" t="s">
        <v>3</v>
      </c>
      <c r="M129" s="469" t="s">
        <v>229</v>
      </c>
    </row>
    <row r="130" spans="1:13" ht="11.1" customHeight="1" x14ac:dyDescent="0.2">
      <c r="A130" s="14" t="s">
        <v>89</v>
      </c>
      <c r="B130" s="468" t="s">
        <v>3104</v>
      </c>
      <c r="C130" s="468" t="s">
        <v>3103</v>
      </c>
      <c r="D130" s="468" t="s">
        <v>1686</v>
      </c>
      <c r="E130" s="468" t="s">
        <v>1061</v>
      </c>
      <c r="F130" s="468" t="s">
        <v>1685</v>
      </c>
      <c r="G130" s="468" t="s">
        <v>1684</v>
      </c>
      <c r="H130" s="468" t="s">
        <v>1683</v>
      </c>
      <c r="I130" s="468" t="s">
        <v>1682</v>
      </c>
      <c r="J130" s="468" t="s">
        <v>3102</v>
      </c>
      <c r="K130" s="468" t="s">
        <v>3101</v>
      </c>
      <c r="L130" s="467" t="s">
        <v>3</v>
      </c>
      <c r="M130" s="249" t="s">
        <v>89</v>
      </c>
    </row>
    <row r="131" spans="1:13" ht="11.1" customHeight="1" x14ac:dyDescent="0.2">
      <c r="A131" s="14" t="s">
        <v>90</v>
      </c>
      <c r="B131" s="468" t="s">
        <v>3100</v>
      </c>
      <c r="C131" s="468" t="s">
        <v>3099</v>
      </c>
      <c r="D131" s="468" t="s">
        <v>3098</v>
      </c>
      <c r="E131" s="468" t="s">
        <v>3097</v>
      </c>
      <c r="F131" s="468" t="s">
        <v>3096</v>
      </c>
      <c r="G131" s="468" t="s">
        <v>3095</v>
      </c>
      <c r="H131" s="468" t="s">
        <v>3094</v>
      </c>
      <c r="I131" s="468" t="s">
        <v>1672</v>
      </c>
      <c r="J131" s="468" t="s">
        <v>3093</v>
      </c>
      <c r="K131" s="468" t="s">
        <v>3092</v>
      </c>
      <c r="L131" s="467" t="s">
        <v>3</v>
      </c>
      <c r="M131" s="249" t="s">
        <v>90</v>
      </c>
    </row>
    <row r="132" spans="1:13" ht="11.1" customHeight="1" x14ac:dyDescent="0.2">
      <c r="A132" s="14" t="s">
        <v>91</v>
      </c>
      <c r="B132" s="468" t="s">
        <v>3091</v>
      </c>
      <c r="C132" s="468" t="s">
        <v>3090</v>
      </c>
      <c r="D132" s="468" t="s">
        <v>1667</v>
      </c>
      <c r="E132" s="468" t="s">
        <v>1666</v>
      </c>
      <c r="F132" s="468" t="s">
        <v>1665</v>
      </c>
      <c r="G132" s="468" t="s">
        <v>1664</v>
      </c>
      <c r="H132" s="468" t="s">
        <v>3089</v>
      </c>
      <c r="I132" s="468" t="s">
        <v>1911</v>
      </c>
      <c r="J132" s="468" t="s">
        <v>3088</v>
      </c>
      <c r="K132" s="468" t="s">
        <v>3087</v>
      </c>
      <c r="L132" s="467" t="s">
        <v>3</v>
      </c>
      <c r="M132" s="249" t="s">
        <v>91</v>
      </c>
    </row>
    <row r="133" spans="1:13" ht="11.1" customHeight="1" x14ac:dyDescent="0.2">
      <c r="A133" s="14" t="s">
        <v>92</v>
      </c>
      <c r="B133" s="468" t="s">
        <v>3086</v>
      </c>
      <c r="C133" s="468" t="s">
        <v>3085</v>
      </c>
      <c r="D133" s="468" t="s">
        <v>3084</v>
      </c>
      <c r="E133" s="468" t="s">
        <v>1055</v>
      </c>
      <c r="F133" s="468" t="s">
        <v>1656</v>
      </c>
      <c r="G133" s="468" t="s">
        <v>3083</v>
      </c>
      <c r="H133" s="468" t="s">
        <v>1654</v>
      </c>
      <c r="I133" s="468" t="s">
        <v>1653</v>
      </c>
      <c r="J133" s="468" t="s">
        <v>3082</v>
      </c>
      <c r="K133" s="468" t="s">
        <v>3081</v>
      </c>
      <c r="L133" s="467" t="s">
        <v>3</v>
      </c>
      <c r="M133" s="249" t="s">
        <v>92</v>
      </c>
    </row>
    <row r="134" spans="1:13" s="345" customFormat="1" ht="18" customHeight="1" x14ac:dyDescent="0.2">
      <c r="A134" s="472" t="s">
        <v>230</v>
      </c>
      <c r="B134" s="471" t="s">
        <v>3080</v>
      </c>
      <c r="C134" s="471" t="s">
        <v>3079</v>
      </c>
      <c r="D134" s="471" t="s">
        <v>3078</v>
      </c>
      <c r="E134" s="471" t="s">
        <v>1648</v>
      </c>
      <c r="F134" s="471" t="s">
        <v>3077</v>
      </c>
      <c r="G134" s="471" t="s">
        <v>3076</v>
      </c>
      <c r="H134" s="471" t="s">
        <v>3075</v>
      </c>
      <c r="I134" s="471" t="s">
        <v>3</v>
      </c>
      <c r="J134" s="471" t="s">
        <v>3074</v>
      </c>
      <c r="K134" s="471" t="s">
        <v>3073</v>
      </c>
      <c r="L134" s="470" t="s">
        <v>3</v>
      </c>
      <c r="M134" s="469" t="s">
        <v>230</v>
      </c>
    </row>
    <row r="135" spans="1:13" ht="11.1" customHeight="1" x14ac:dyDescent="0.2">
      <c r="A135" s="14" t="s">
        <v>93</v>
      </c>
      <c r="B135" s="468" t="s">
        <v>3072</v>
      </c>
      <c r="C135" s="468" t="s">
        <v>3071</v>
      </c>
      <c r="D135" s="468" t="s">
        <v>3070</v>
      </c>
      <c r="E135" s="468" t="s">
        <v>3</v>
      </c>
      <c r="F135" s="468" t="s">
        <v>3069</v>
      </c>
      <c r="G135" s="468" t="s">
        <v>1638</v>
      </c>
      <c r="H135" s="468" t="s">
        <v>1263</v>
      </c>
      <c r="I135" s="468" t="s">
        <v>3</v>
      </c>
      <c r="J135" s="468" t="s">
        <v>3068</v>
      </c>
      <c r="K135" s="468" t="s">
        <v>3067</v>
      </c>
      <c r="L135" s="467" t="s">
        <v>3</v>
      </c>
      <c r="M135" s="249" t="s">
        <v>93</v>
      </c>
    </row>
    <row r="136" spans="1:13" ht="11.1" customHeight="1" x14ac:dyDescent="0.2">
      <c r="A136" s="14" t="s">
        <v>94</v>
      </c>
      <c r="B136" s="468" t="s">
        <v>3066</v>
      </c>
      <c r="C136" s="468" t="s">
        <v>3065</v>
      </c>
      <c r="D136" s="468" t="s">
        <v>2626</v>
      </c>
      <c r="E136" s="468" t="s">
        <v>1340</v>
      </c>
      <c r="F136" s="468" t="s">
        <v>1631</v>
      </c>
      <c r="G136" s="468" t="s">
        <v>3064</v>
      </c>
      <c r="H136" s="468" t="s">
        <v>3063</v>
      </c>
      <c r="I136" s="468" t="s">
        <v>3</v>
      </c>
      <c r="J136" s="468" t="s">
        <v>3062</v>
      </c>
      <c r="K136" s="468" t="s">
        <v>3061</v>
      </c>
      <c r="L136" s="467" t="s">
        <v>3</v>
      </c>
      <c r="M136" s="249" t="s">
        <v>94</v>
      </c>
    </row>
    <row r="137" spans="1:13" ht="11.1" customHeight="1" x14ac:dyDescent="0.2">
      <c r="A137" s="14" t="s">
        <v>95</v>
      </c>
      <c r="B137" s="468" t="s">
        <v>3060</v>
      </c>
      <c r="C137" s="468" t="s">
        <v>1625</v>
      </c>
      <c r="D137" s="468" t="s">
        <v>1624</v>
      </c>
      <c r="E137" s="468" t="s">
        <v>1245</v>
      </c>
      <c r="F137" s="468" t="s">
        <v>1623</v>
      </c>
      <c r="G137" s="468" t="s">
        <v>1622</v>
      </c>
      <c r="H137" s="468" t="s">
        <v>1173</v>
      </c>
      <c r="I137" s="468" t="s">
        <v>3</v>
      </c>
      <c r="J137" s="468" t="s">
        <v>3059</v>
      </c>
      <c r="K137" s="468" t="s">
        <v>1777</v>
      </c>
      <c r="L137" s="467" t="s">
        <v>3</v>
      </c>
      <c r="M137" s="249" t="s">
        <v>95</v>
      </c>
    </row>
    <row r="138" spans="1:13" ht="11.1" customHeight="1" x14ac:dyDescent="0.2">
      <c r="A138" s="14" t="s">
        <v>96</v>
      </c>
      <c r="B138" s="468" t="s">
        <v>3058</v>
      </c>
      <c r="C138" s="468" t="s">
        <v>1619</v>
      </c>
      <c r="D138" s="468" t="s">
        <v>1618</v>
      </c>
      <c r="E138" s="468" t="s">
        <v>3</v>
      </c>
      <c r="F138" s="468" t="s">
        <v>1617</v>
      </c>
      <c r="G138" s="468" t="s">
        <v>1616</v>
      </c>
      <c r="H138" s="468" t="s">
        <v>1615</v>
      </c>
      <c r="I138" s="468" t="s">
        <v>3</v>
      </c>
      <c r="J138" s="468" t="s">
        <v>1356</v>
      </c>
      <c r="K138" s="468" t="s">
        <v>3057</v>
      </c>
      <c r="L138" s="467" t="s">
        <v>3</v>
      </c>
      <c r="M138" s="249" t="s">
        <v>96</v>
      </c>
    </row>
    <row r="139" spans="1:13" ht="11.1" customHeight="1" x14ac:dyDescent="0.2">
      <c r="A139" s="14" t="s">
        <v>97</v>
      </c>
      <c r="B139" s="468" t="s">
        <v>3056</v>
      </c>
      <c r="C139" s="468" t="s">
        <v>2204</v>
      </c>
      <c r="D139" s="468" t="s">
        <v>2422</v>
      </c>
      <c r="E139" s="468" t="s">
        <v>1065</v>
      </c>
      <c r="F139" s="468" t="s">
        <v>3055</v>
      </c>
      <c r="G139" s="468" t="s">
        <v>1609</v>
      </c>
      <c r="H139" s="468" t="s">
        <v>3054</v>
      </c>
      <c r="I139" s="468" t="s">
        <v>3</v>
      </c>
      <c r="J139" s="468" t="s">
        <v>3053</v>
      </c>
      <c r="K139" s="468" t="s">
        <v>3052</v>
      </c>
      <c r="L139" s="467" t="s">
        <v>3</v>
      </c>
      <c r="M139" s="249" t="s">
        <v>97</v>
      </c>
    </row>
    <row r="140" spans="1:13" ht="11.1" customHeight="1" x14ac:dyDescent="0.2">
      <c r="A140" s="14" t="s">
        <v>98</v>
      </c>
      <c r="B140" s="468" t="s">
        <v>3051</v>
      </c>
      <c r="C140" s="468" t="s">
        <v>1604</v>
      </c>
      <c r="D140" s="468" t="s">
        <v>1603</v>
      </c>
      <c r="E140" s="468" t="s">
        <v>1065</v>
      </c>
      <c r="F140" s="468" t="s">
        <v>1602</v>
      </c>
      <c r="G140" s="468" t="s">
        <v>1601</v>
      </c>
      <c r="H140" s="468" t="s">
        <v>1176</v>
      </c>
      <c r="I140" s="468" t="s">
        <v>3</v>
      </c>
      <c r="J140" s="468" t="s">
        <v>3050</v>
      </c>
      <c r="K140" s="468" t="s">
        <v>3049</v>
      </c>
      <c r="L140" s="467" t="s">
        <v>3</v>
      </c>
      <c r="M140" s="249" t="s">
        <v>98</v>
      </c>
    </row>
    <row r="141" spans="1:13" ht="11.1" customHeight="1" x14ac:dyDescent="0.2">
      <c r="A141" s="14" t="s">
        <v>99</v>
      </c>
      <c r="B141" s="468" t="s">
        <v>3048</v>
      </c>
      <c r="C141" s="468" t="s">
        <v>3047</v>
      </c>
      <c r="D141" s="468" t="s">
        <v>2789</v>
      </c>
      <c r="E141" s="468" t="s">
        <v>3</v>
      </c>
      <c r="F141" s="468" t="s">
        <v>1594</v>
      </c>
      <c r="G141" s="468" t="s">
        <v>3046</v>
      </c>
      <c r="H141" s="468" t="s">
        <v>2336</v>
      </c>
      <c r="I141" s="468" t="s">
        <v>3</v>
      </c>
      <c r="J141" s="468" t="s">
        <v>3045</v>
      </c>
      <c r="K141" s="468" t="s">
        <v>3044</v>
      </c>
      <c r="L141" s="467" t="s">
        <v>3</v>
      </c>
      <c r="M141" s="249" t="s">
        <v>99</v>
      </c>
    </row>
    <row r="142" spans="1:13" ht="11.1" customHeight="1" x14ac:dyDescent="0.2">
      <c r="A142" s="14" t="s">
        <v>100</v>
      </c>
      <c r="B142" s="468" t="s">
        <v>3043</v>
      </c>
      <c r="C142" s="468" t="s">
        <v>3042</v>
      </c>
      <c r="D142" s="468" t="s">
        <v>1588</v>
      </c>
      <c r="E142" s="468" t="s">
        <v>3</v>
      </c>
      <c r="F142" s="468" t="s">
        <v>1587</v>
      </c>
      <c r="G142" s="468" t="s">
        <v>1586</v>
      </c>
      <c r="H142" s="468" t="s">
        <v>1585</v>
      </c>
      <c r="I142" s="468" t="s">
        <v>3</v>
      </c>
      <c r="J142" s="468" t="s">
        <v>3041</v>
      </c>
      <c r="K142" s="468" t="s">
        <v>3040</v>
      </c>
      <c r="L142" s="467" t="s">
        <v>3</v>
      </c>
      <c r="M142" s="249" t="s">
        <v>100</v>
      </c>
    </row>
    <row r="143" spans="1:13" ht="11.1" customHeight="1" x14ac:dyDescent="0.2">
      <c r="A143" s="14" t="s">
        <v>101</v>
      </c>
      <c r="B143" s="468" t="s">
        <v>3039</v>
      </c>
      <c r="C143" s="468" t="s">
        <v>1581</v>
      </c>
      <c r="D143" s="468" t="s">
        <v>1580</v>
      </c>
      <c r="E143" s="468" t="s">
        <v>3</v>
      </c>
      <c r="F143" s="468" t="s">
        <v>1579</v>
      </c>
      <c r="G143" s="468" t="s">
        <v>1578</v>
      </c>
      <c r="H143" s="468" t="s">
        <v>1577</v>
      </c>
      <c r="I143" s="468" t="s">
        <v>3</v>
      </c>
      <c r="J143" s="468" t="s">
        <v>1576</v>
      </c>
      <c r="K143" s="468" t="s">
        <v>3038</v>
      </c>
      <c r="L143" s="467" t="s">
        <v>3</v>
      </c>
      <c r="M143" s="249" t="s">
        <v>101</v>
      </c>
    </row>
    <row r="144" spans="1:13" ht="11.1" customHeight="1" x14ac:dyDescent="0.2">
      <c r="A144" s="14" t="s">
        <v>102</v>
      </c>
      <c r="B144" s="468" t="s">
        <v>3037</v>
      </c>
      <c r="C144" s="468" t="s">
        <v>3036</v>
      </c>
      <c r="D144" s="468" t="s">
        <v>1069</v>
      </c>
      <c r="E144" s="468" t="s">
        <v>3</v>
      </c>
      <c r="F144" s="468" t="s">
        <v>1571</v>
      </c>
      <c r="G144" s="468" t="s">
        <v>1570</v>
      </c>
      <c r="H144" s="468" t="s">
        <v>1569</v>
      </c>
      <c r="I144" s="468" t="s">
        <v>3</v>
      </c>
      <c r="J144" s="468" t="s">
        <v>3035</v>
      </c>
      <c r="K144" s="468" t="s">
        <v>3034</v>
      </c>
      <c r="L144" s="467" t="s">
        <v>3</v>
      </c>
      <c r="M144" s="249" t="s">
        <v>102</v>
      </c>
    </row>
    <row r="145" spans="1:13" s="345" customFormat="1" ht="18" customHeight="1" x14ac:dyDescent="0.2">
      <c r="A145" s="472" t="s">
        <v>231</v>
      </c>
      <c r="B145" s="471" t="s">
        <v>3033</v>
      </c>
      <c r="C145" s="471" t="s">
        <v>3032</v>
      </c>
      <c r="D145" s="471" t="s">
        <v>3031</v>
      </c>
      <c r="E145" s="471" t="s">
        <v>1529</v>
      </c>
      <c r="F145" s="471" t="s">
        <v>3030</v>
      </c>
      <c r="G145" s="471" t="s">
        <v>3029</v>
      </c>
      <c r="H145" s="471" t="s">
        <v>3028</v>
      </c>
      <c r="I145" s="471" t="s">
        <v>1560</v>
      </c>
      <c r="J145" s="471" t="s">
        <v>3027</v>
      </c>
      <c r="K145" s="471" t="s">
        <v>3026</v>
      </c>
      <c r="L145" s="470" t="s">
        <v>3</v>
      </c>
      <c r="M145" s="469" t="s">
        <v>231</v>
      </c>
    </row>
    <row r="146" spans="1:13" ht="11.1" customHeight="1" x14ac:dyDescent="0.2">
      <c r="A146" s="14" t="s">
        <v>103</v>
      </c>
      <c r="B146" s="468" t="s">
        <v>3025</v>
      </c>
      <c r="C146" s="468" t="s">
        <v>3024</v>
      </c>
      <c r="D146" s="468" t="s">
        <v>1555</v>
      </c>
      <c r="E146" s="468" t="s">
        <v>3</v>
      </c>
      <c r="F146" s="468" t="s">
        <v>3023</v>
      </c>
      <c r="G146" s="468" t="s">
        <v>1553</v>
      </c>
      <c r="H146" s="468" t="s">
        <v>1552</v>
      </c>
      <c r="I146" s="468" t="s">
        <v>1551</v>
      </c>
      <c r="J146" s="468" t="s">
        <v>1204</v>
      </c>
      <c r="K146" s="468" t="s">
        <v>3022</v>
      </c>
      <c r="L146" s="467" t="s">
        <v>3</v>
      </c>
      <c r="M146" s="249" t="s">
        <v>103</v>
      </c>
    </row>
    <row r="147" spans="1:13" ht="11.1" customHeight="1" x14ac:dyDescent="0.2">
      <c r="A147" s="14" t="s">
        <v>104</v>
      </c>
      <c r="B147" s="468" t="s">
        <v>3021</v>
      </c>
      <c r="C147" s="468" t="s">
        <v>3020</v>
      </c>
      <c r="D147" s="468" t="s">
        <v>1546</v>
      </c>
      <c r="E147" s="468" t="s">
        <v>3</v>
      </c>
      <c r="F147" s="468" t="s">
        <v>3019</v>
      </c>
      <c r="G147" s="468" t="s">
        <v>2432</v>
      </c>
      <c r="H147" s="468" t="s">
        <v>1543</v>
      </c>
      <c r="I147" s="468" t="s">
        <v>3</v>
      </c>
      <c r="J147" s="468" t="s">
        <v>3018</v>
      </c>
      <c r="K147" s="468" t="s">
        <v>3017</v>
      </c>
      <c r="L147" s="467" t="s">
        <v>3</v>
      </c>
      <c r="M147" s="249" t="s">
        <v>104</v>
      </c>
    </row>
    <row r="148" spans="1:13" ht="11.1" customHeight="1" x14ac:dyDescent="0.2">
      <c r="A148" s="14" t="s">
        <v>105</v>
      </c>
      <c r="B148" s="468" t="s">
        <v>3016</v>
      </c>
      <c r="C148" s="468" t="s">
        <v>2263</v>
      </c>
      <c r="D148" s="468" t="s">
        <v>1538</v>
      </c>
      <c r="E148" s="468" t="s">
        <v>3</v>
      </c>
      <c r="F148" s="468" t="s">
        <v>2556</v>
      </c>
      <c r="G148" s="468" t="s">
        <v>1536</v>
      </c>
      <c r="H148" s="468" t="s">
        <v>3015</v>
      </c>
      <c r="I148" s="468" t="s">
        <v>3</v>
      </c>
      <c r="J148" s="468" t="s">
        <v>3014</v>
      </c>
      <c r="K148" s="468" t="s">
        <v>3013</v>
      </c>
      <c r="L148" s="467" t="s">
        <v>3</v>
      </c>
      <c r="M148" s="249" t="s">
        <v>105</v>
      </c>
    </row>
    <row r="149" spans="1:13" ht="11.1" customHeight="1" x14ac:dyDescent="0.2">
      <c r="A149" s="14" t="s">
        <v>106</v>
      </c>
      <c r="B149" s="468" t="s">
        <v>3012</v>
      </c>
      <c r="C149" s="468" t="s">
        <v>3011</v>
      </c>
      <c r="D149" s="468" t="s">
        <v>3010</v>
      </c>
      <c r="E149" s="468" t="s">
        <v>1529</v>
      </c>
      <c r="F149" s="468" t="s">
        <v>3009</v>
      </c>
      <c r="G149" s="468" t="s">
        <v>1527</v>
      </c>
      <c r="H149" s="468" t="s">
        <v>3008</v>
      </c>
      <c r="I149" s="468" t="s">
        <v>1525</v>
      </c>
      <c r="J149" s="468" t="s">
        <v>3007</v>
      </c>
      <c r="K149" s="468" t="s">
        <v>3006</v>
      </c>
      <c r="L149" s="467" t="s">
        <v>3</v>
      </c>
      <c r="M149" s="249" t="s">
        <v>106</v>
      </c>
    </row>
    <row r="150" spans="1:13" s="345" customFormat="1" ht="18" customHeight="1" x14ac:dyDescent="0.2">
      <c r="A150" s="472" t="s">
        <v>232</v>
      </c>
      <c r="B150" s="471" t="s">
        <v>3005</v>
      </c>
      <c r="C150" s="471" t="s">
        <v>3004</v>
      </c>
      <c r="D150" s="471" t="s">
        <v>3003</v>
      </c>
      <c r="E150" s="471" t="s">
        <v>1178</v>
      </c>
      <c r="F150" s="471" t="s">
        <v>1103</v>
      </c>
      <c r="G150" s="471" t="s">
        <v>3002</v>
      </c>
      <c r="H150" s="471" t="s">
        <v>3001</v>
      </c>
      <c r="I150" s="471" t="s">
        <v>1327</v>
      </c>
      <c r="J150" s="471" t="s">
        <v>3000</v>
      </c>
      <c r="K150" s="471" t="s">
        <v>2999</v>
      </c>
      <c r="L150" s="470" t="s">
        <v>1055</v>
      </c>
      <c r="M150" s="469" t="s">
        <v>232</v>
      </c>
    </row>
    <row r="151" spans="1:13" ht="11.1" customHeight="1" x14ac:dyDescent="0.2">
      <c r="A151" s="14" t="s">
        <v>107</v>
      </c>
      <c r="B151" s="468" t="s">
        <v>2998</v>
      </c>
      <c r="C151" s="468" t="s">
        <v>1514</v>
      </c>
      <c r="D151" s="468" t="s">
        <v>1513</v>
      </c>
      <c r="E151" s="468" t="s">
        <v>3</v>
      </c>
      <c r="F151" s="468" t="s">
        <v>1512</v>
      </c>
      <c r="G151" s="468" t="s">
        <v>1511</v>
      </c>
      <c r="H151" s="468" t="s">
        <v>1059</v>
      </c>
      <c r="I151" s="468" t="s">
        <v>1510</v>
      </c>
      <c r="J151" s="468" t="s">
        <v>1091</v>
      </c>
      <c r="K151" s="468" t="s">
        <v>2997</v>
      </c>
      <c r="L151" s="467" t="s">
        <v>1055</v>
      </c>
      <c r="M151" s="249" t="s">
        <v>107</v>
      </c>
    </row>
    <row r="152" spans="1:13" ht="11.1" customHeight="1" x14ac:dyDescent="0.2">
      <c r="A152" s="14" t="s">
        <v>108</v>
      </c>
      <c r="B152" s="468" t="s">
        <v>2996</v>
      </c>
      <c r="C152" s="468" t="s">
        <v>2995</v>
      </c>
      <c r="D152" s="468" t="s">
        <v>2994</v>
      </c>
      <c r="E152" s="468" t="s">
        <v>1178</v>
      </c>
      <c r="F152" s="468" t="s">
        <v>1504</v>
      </c>
      <c r="G152" s="468" t="s">
        <v>2993</v>
      </c>
      <c r="H152" s="468" t="s">
        <v>2992</v>
      </c>
      <c r="I152" s="468" t="s">
        <v>1501</v>
      </c>
      <c r="J152" s="468" t="s">
        <v>2991</v>
      </c>
      <c r="K152" s="468" t="s">
        <v>2990</v>
      </c>
      <c r="L152" s="467" t="s">
        <v>3</v>
      </c>
      <c r="M152" s="249" t="s">
        <v>108</v>
      </c>
    </row>
    <row r="153" spans="1:13" ht="11.1" customHeight="1" x14ac:dyDescent="0.2">
      <c r="A153" s="14" t="s">
        <v>109</v>
      </c>
      <c r="B153" s="468" t="s">
        <v>2989</v>
      </c>
      <c r="C153" s="468" t="s">
        <v>1497</v>
      </c>
      <c r="D153" s="468" t="s">
        <v>1496</v>
      </c>
      <c r="E153" s="468" t="s">
        <v>3</v>
      </c>
      <c r="F153" s="468" t="s">
        <v>1495</v>
      </c>
      <c r="G153" s="468" t="s">
        <v>1494</v>
      </c>
      <c r="H153" s="468" t="s">
        <v>1493</v>
      </c>
      <c r="I153" s="468" t="s">
        <v>3</v>
      </c>
      <c r="J153" s="468" t="s">
        <v>2988</v>
      </c>
      <c r="K153" s="468" t="s">
        <v>2987</v>
      </c>
      <c r="L153" s="467" t="s">
        <v>3</v>
      </c>
      <c r="M153" s="249" t="s">
        <v>109</v>
      </c>
    </row>
    <row r="154" spans="1:13" ht="11.1" customHeight="1" x14ac:dyDescent="0.2">
      <c r="A154" s="14" t="s">
        <v>110</v>
      </c>
      <c r="B154" s="468" t="s">
        <v>2986</v>
      </c>
      <c r="C154" s="468" t="s">
        <v>1489</v>
      </c>
      <c r="D154" s="468" t="s">
        <v>1488</v>
      </c>
      <c r="E154" s="468" t="s">
        <v>3</v>
      </c>
      <c r="F154" s="468" t="s">
        <v>1487</v>
      </c>
      <c r="G154" s="468" t="s">
        <v>1486</v>
      </c>
      <c r="H154" s="468" t="s">
        <v>1485</v>
      </c>
      <c r="I154" s="468" t="s">
        <v>1055</v>
      </c>
      <c r="J154" s="468" t="s">
        <v>2985</v>
      </c>
      <c r="K154" s="468" t="s">
        <v>2984</v>
      </c>
      <c r="L154" s="467" t="s">
        <v>3</v>
      </c>
      <c r="M154" s="249" t="s">
        <v>110</v>
      </c>
    </row>
    <row r="155" spans="1:13" ht="11.1" customHeight="1" x14ac:dyDescent="0.2">
      <c r="A155" s="14" t="s">
        <v>111</v>
      </c>
      <c r="B155" s="468" t="s">
        <v>2983</v>
      </c>
      <c r="C155" s="468" t="s">
        <v>1481</v>
      </c>
      <c r="D155" s="468" t="s">
        <v>1480</v>
      </c>
      <c r="E155" s="468" t="s">
        <v>3</v>
      </c>
      <c r="F155" s="468" t="s">
        <v>1479</v>
      </c>
      <c r="G155" s="468" t="s">
        <v>1478</v>
      </c>
      <c r="H155" s="468" t="s">
        <v>1477</v>
      </c>
      <c r="I155" s="468" t="s">
        <v>3</v>
      </c>
      <c r="J155" s="468" t="s">
        <v>2982</v>
      </c>
      <c r="K155" s="468" t="s">
        <v>2981</v>
      </c>
      <c r="L155" s="467" t="s">
        <v>3</v>
      </c>
      <c r="M155" s="249" t="s">
        <v>111</v>
      </c>
    </row>
    <row r="156" spans="1:13" s="345" customFormat="1" ht="18" customHeight="1" x14ac:dyDescent="0.2">
      <c r="A156" s="472" t="s">
        <v>233</v>
      </c>
      <c r="B156" s="471" t="s">
        <v>2980</v>
      </c>
      <c r="C156" s="471" t="s">
        <v>2979</v>
      </c>
      <c r="D156" s="471" t="s">
        <v>2978</v>
      </c>
      <c r="E156" s="471" t="s">
        <v>1471</v>
      </c>
      <c r="F156" s="471" t="s">
        <v>1470</v>
      </c>
      <c r="G156" s="471" t="s">
        <v>2977</v>
      </c>
      <c r="H156" s="471" t="s">
        <v>2976</v>
      </c>
      <c r="I156" s="471" t="s">
        <v>2975</v>
      </c>
      <c r="J156" s="471" t="s">
        <v>2974</v>
      </c>
      <c r="K156" s="471" t="s">
        <v>2973</v>
      </c>
      <c r="L156" s="470" t="s">
        <v>1101</v>
      </c>
      <c r="M156" s="469" t="s">
        <v>233</v>
      </c>
    </row>
    <row r="157" spans="1:13" ht="11.1" customHeight="1" x14ac:dyDescent="0.2">
      <c r="A157" s="14" t="s">
        <v>112</v>
      </c>
      <c r="B157" s="468" t="s">
        <v>2972</v>
      </c>
      <c r="C157" s="468" t="s">
        <v>1463</v>
      </c>
      <c r="D157" s="468" t="s">
        <v>1462</v>
      </c>
      <c r="E157" s="468" t="s">
        <v>1461</v>
      </c>
      <c r="F157" s="468" t="s">
        <v>1460</v>
      </c>
      <c r="G157" s="468" t="s">
        <v>1459</v>
      </c>
      <c r="H157" s="468" t="s">
        <v>1458</v>
      </c>
      <c r="I157" s="468" t="s">
        <v>2971</v>
      </c>
      <c r="J157" s="468" t="s">
        <v>2970</v>
      </c>
      <c r="K157" s="468" t="s">
        <v>2969</v>
      </c>
      <c r="L157" s="467" t="s">
        <v>1101</v>
      </c>
      <c r="M157" s="249" t="s">
        <v>112</v>
      </c>
    </row>
    <row r="158" spans="1:13" ht="11.1" customHeight="1" x14ac:dyDescent="0.2">
      <c r="A158" s="14" t="s">
        <v>113</v>
      </c>
      <c r="B158" s="468" t="s">
        <v>2968</v>
      </c>
      <c r="C158" s="468" t="s">
        <v>1453</v>
      </c>
      <c r="D158" s="468" t="s">
        <v>1452</v>
      </c>
      <c r="E158" s="468" t="s">
        <v>3</v>
      </c>
      <c r="F158" s="468" t="s">
        <v>1451</v>
      </c>
      <c r="G158" s="468" t="s">
        <v>1450</v>
      </c>
      <c r="H158" s="468" t="s">
        <v>1449</v>
      </c>
      <c r="I158" s="468" t="s">
        <v>1448</v>
      </c>
      <c r="J158" s="468" t="s">
        <v>2967</v>
      </c>
      <c r="K158" s="468" t="s">
        <v>2966</v>
      </c>
      <c r="L158" s="467" t="s">
        <v>3</v>
      </c>
      <c r="M158" s="249" t="s">
        <v>113</v>
      </c>
    </row>
    <row r="159" spans="1:13" ht="11.1" customHeight="1" x14ac:dyDescent="0.2">
      <c r="A159" s="14" t="s">
        <v>114</v>
      </c>
      <c r="B159" s="468" t="s">
        <v>2965</v>
      </c>
      <c r="C159" s="468" t="s">
        <v>2964</v>
      </c>
      <c r="D159" s="468" t="s">
        <v>2963</v>
      </c>
      <c r="E159" s="468" t="s">
        <v>1442</v>
      </c>
      <c r="F159" s="468" t="s">
        <v>1441</v>
      </c>
      <c r="G159" s="468" t="s">
        <v>2962</v>
      </c>
      <c r="H159" s="468" t="s">
        <v>1439</v>
      </c>
      <c r="I159" s="468" t="s">
        <v>2961</v>
      </c>
      <c r="J159" s="468" t="s">
        <v>2239</v>
      </c>
      <c r="K159" s="468" t="s">
        <v>2960</v>
      </c>
      <c r="L159" s="467" t="s">
        <v>3</v>
      </c>
      <c r="M159" s="249" t="s">
        <v>114</v>
      </c>
    </row>
    <row r="160" spans="1:13" ht="11.1" customHeight="1" x14ac:dyDescent="0.2">
      <c r="A160" s="14" t="s">
        <v>115</v>
      </c>
      <c r="B160" s="468" t="s">
        <v>2959</v>
      </c>
      <c r="C160" s="468" t="s">
        <v>2958</v>
      </c>
      <c r="D160" s="468" t="s">
        <v>2957</v>
      </c>
      <c r="E160" s="468" t="s">
        <v>1432</v>
      </c>
      <c r="F160" s="468" t="s">
        <v>1431</v>
      </c>
      <c r="G160" s="468" t="s">
        <v>2956</v>
      </c>
      <c r="H160" s="468" t="s">
        <v>1429</v>
      </c>
      <c r="I160" s="468" t="s">
        <v>2955</v>
      </c>
      <c r="J160" s="468" t="s">
        <v>2954</v>
      </c>
      <c r="K160" s="468" t="s">
        <v>2953</v>
      </c>
      <c r="L160" s="467" t="s">
        <v>3</v>
      </c>
      <c r="M160" s="249" t="s">
        <v>115</v>
      </c>
    </row>
    <row r="161" spans="1:13" ht="11.1" customHeight="1" x14ac:dyDescent="0.2">
      <c r="A161" s="14" t="s">
        <v>116</v>
      </c>
      <c r="B161" s="468" t="s">
        <v>2952</v>
      </c>
      <c r="C161" s="468" t="s">
        <v>2951</v>
      </c>
      <c r="D161" s="468" t="s">
        <v>1423</v>
      </c>
      <c r="E161" s="468" t="s">
        <v>1422</v>
      </c>
      <c r="F161" s="468" t="s">
        <v>1421</v>
      </c>
      <c r="G161" s="468" t="s">
        <v>1057</v>
      </c>
      <c r="H161" s="468" t="s">
        <v>2950</v>
      </c>
      <c r="I161" s="468" t="s">
        <v>2949</v>
      </c>
      <c r="J161" s="468" t="s">
        <v>2648</v>
      </c>
      <c r="K161" s="468" t="s">
        <v>2836</v>
      </c>
      <c r="L161" s="467" t="s">
        <v>3</v>
      </c>
      <c r="M161" s="249" t="s">
        <v>116</v>
      </c>
    </row>
    <row r="162" spans="1:13" ht="11.1" customHeight="1" x14ac:dyDescent="0.2">
      <c r="A162" s="14" t="s">
        <v>117</v>
      </c>
      <c r="B162" s="468" t="s">
        <v>2948</v>
      </c>
      <c r="C162" s="468" t="s">
        <v>2947</v>
      </c>
      <c r="D162" s="468" t="s">
        <v>1414</v>
      </c>
      <c r="E162" s="468" t="s">
        <v>3</v>
      </c>
      <c r="F162" s="468" t="s">
        <v>1413</v>
      </c>
      <c r="G162" s="468" t="s">
        <v>1412</v>
      </c>
      <c r="H162" s="468" t="s">
        <v>1411</v>
      </c>
      <c r="I162" s="468" t="s">
        <v>2095</v>
      </c>
      <c r="J162" s="468" t="s">
        <v>2946</v>
      </c>
      <c r="K162" s="468" t="s">
        <v>2945</v>
      </c>
      <c r="L162" s="467" t="s">
        <v>3</v>
      </c>
      <c r="M162" s="249" t="s">
        <v>117</v>
      </c>
    </row>
    <row r="163" spans="1:13" s="345" customFormat="1" ht="18" customHeight="1" x14ac:dyDescent="0.2">
      <c r="A163" s="472" t="s">
        <v>234</v>
      </c>
      <c r="B163" s="471" t="s">
        <v>2944</v>
      </c>
      <c r="C163" s="471" t="s">
        <v>2943</v>
      </c>
      <c r="D163" s="471" t="s">
        <v>2942</v>
      </c>
      <c r="E163" s="471" t="s">
        <v>2941</v>
      </c>
      <c r="F163" s="471" t="s">
        <v>1403</v>
      </c>
      <c r="G163" s="471" t="s">
        <v>2940</v>
      </c>
      <c r="H163" s="471" t="s">
        <v>2939</v>
      </c>
      <c r="I163" s="471" t="s">
        <v>2938</v>
      </c>
      <c r="J163" s="471" t="s">
        <v>2937</v>
      </c>
      <c r="K163" s="471" t="s">
        <v>2936</v>
      </c>
      <c r="L163" s="470" t="s">
        <v>2935</v>
      </c>
      <c r="M163" s="469" t="s">
        <v>234</v>
      </c>
    </row>
    <row r="164" spans="1:13" s="473" customFormat="1" ht="11.1" customHeight="1" x14ac:dyDescent="0.2">
      <c r="A164" s="478" t="s">
        <v>235</v>
      </c>
      <c r="B164" s="476">
        <v>30708</v>
      </c>
      <c r="C164" s="476">
        <v>20868</v>
      </c>
      <c r="D164" s="476">
        <v>11945</v>
      </c>
      <c r="E164" s="476">
        <v>34</v>
      </c>
      <c r="F164" s="476">
        <v>2738</v>
      </c>
      <c r="G164" s="476">
        <v>5062</v>
      </c>
      <c r="H164" s="476">
        <f>H165+H166+H167+H168+H169</f>
        <v>1829</v>
      </c>
      <c r="I164" s="476">
        <f>I165+I166+I167+I168+I169</f>
        <v>3461</v>
      </c>
      <c r="J164" s="476">
        <f>J165+J166+J167+J168+J169</f>
        <v>1918</v>
      </c>
      <c r="K164" s="476">
        <f>K165+K166+K167+K168+K169</f>
        <v>2627</v>
      </c>
      <c r="L164" s="475">
        <v>5</v>
      </c>
      <c r="M164" s="474" t="s">
        <v>235</v>
      </c>
    </row>
    <row r="165" spans="1:13" ht="11.1" customHeight="1" x14ac:dyDescent="0.2">
      <c r="A165" s="93" t="s">
        <v>201</v>
      </c>
      <c r="B165" s="468" t="s">
        <v>2934</v>
      </c>
      <c r="C165" s="468" t="s">
        <v>1389</v>
      </c>
      <c r="D165" s="468" t="s">
        <v>1178</v>
      </c>
      <c r="E165" s="468" t="s">
        <v>3</v>
      </c>
      <c r="F165" s="468" t="s">
        <v>1388</v>
      </c>
      <c r="G165" s="468" t="s">
        <v>1178</v>
      </c>
      <c r="H165" s="468" t="s">
        <v>1387</v>
      </c>
      <c r="I165" s="468" t="s">
        <v>1245</v>
      </c>
      <c r="J165" s="468" t="s">
        <v>1386</v>
      </c>
      <c r="K165" s="468" t="s">
        <v>1551</v>
      </c>
      <c r="L165" s="467"/>
      <c r="M165" s="259" t="s">
        <v>201</v>
      </c>
    </row>
    <row r="166" spans="1:13" ht="11.1" customHeight="1" x14ac:dyDescent="0.2">
      <c r="A166" s="93" t="s">
        <v>202</v>
      </c>
      <c r="B166" s="482" t="s">
        <v>1692</v>
      </c>
      <c r="C166" s="482" t="s">
        <v>1973</v>
      </c>
      <c r="D166" s="482" t="s">
        <v>1382</v>
      </c>
      <c r="E166" s="482" t="s">
        <v>3</v>
      </c>
      <c r="F166" s="482" t="s">
        <v>1381</v>
      </c>
      <c r="G166" s="482" t="s">
        <v>1380</v>
      </c>
      <c r="H166" s="468" t="s">
        <v>2933</v>
      </c>
      <c r="I166" s="468" t="s">
        <v>1378</v>
      </c>
      <c r="J166" s="468" t="s">
        <v>1377</v>
      </c>
      <c r="K166" s="468" t="s">
        <v>2932</v>
      </c>
      <c r="L166" s="467" t="s">
        <v>3</v>
      </c>
      <c r="M166" s="259" t="s">
        <v>202</v>
      </c>
    </row>
    <row r="167" spans="1:13" ht="11.1" customHeight="1" x14ac:dyDescent="0.2">
      <c r="A167" s="93" t="s">
        <v>203</v>
      </c>
      <c r="B167" s="482" t="s">
        <v>2931</v>
      </c>
      <c r="C167" s="482" t="s">
        <v>2930</v>
      </c>
      <c r="D167" s="482" t="s">
        <v>1373</v>
      </c>
      <c r="E167" s="482" t="s">
        <v>1202</v>
      </c>
      <c r="F167" s="482" t="s">
        <v>1372</v>
      </c>
      <c r="G167" s="482" t="s">
        <v>2929</v>
      </c>
      <c r="H167" s="468" t="s">
        <v>2617</v>
      </c>
      <c r="I167" s="468" t="s">
        <v>2297</v>
      </c>
      <c r="J167" s="468" t="s">
        <v>1060</v>
      </c>
      <c r="K167" s="468" t="s">
        <v>2928</v>
      </c>
      <c r="L167" s="467" t="s">
        <v>1105</v>
      </c>
      <c r="M167" s="259" t="s">
        <v>203</v>
      </c>
    </row>
    <row r="168" spans="1:13" ht="11.1" customHeight="1" x14ac:dyDescent="0.2">
      <c r="A168" s="93" t="s">
        <v>204</v>
      </c>
      <c r="B168" s="482" t="s">
        <v>2927</v>
      </c>
      <c r="C168" s="482" t="s">
        <v>1365</v>
      </c>
      <c r="D168" s="482" t="s">
        <v>1364</v>
      </c>
      <c r="E168" s="482" t="s">
        <v>3</v>
      </c>
      <c r="F168" s="482" t="s">
        <v>1363</v>
      </c>
      <c r="G168" s="482" t="s">
        <v>1362</v>
      </c>
      <c r="H168" s="468" t="s">
        <v>1361</v>
      </c>
      <c r="I168" s="468" t="s">
        <v>1360</v>
      </c>
      <c r="J168" s="468" t="s">
        <v>1359</v>
      </c>
      <c r="K168" s="468" t="s">
        <v>2926</v>
      </c>
      <c r="L168" s="467" t="s">
        <v>3</v>
      </c>
      <c r="M168" s="259" t="s">
        <v>204</v>
      </c>
    </row>
    <row r="169" spans="1:13" ht="11.1" customHeight="1" x14ac:dyDescent="0.2">
      <c r="A169" s="93" t="s">
        <v>205</v>
      </c>
      <c r="B169" s="482" t="s">
        <v>2925</v>
      </c>
      <c r="C169" s="482" t="s">
        <v>2924</v>
      </c>
      <c r="D169" s="482" t="s">
        <v>1331</v>
      </c>
      <c r="E169" s="482" t="s">
        <v>1085</v>
      </c>
      <c r="F169" s="482" t="s">
        <v>1235</v>
      </c>
      <c r="G169" s="482" t="s">
        <v>2923</v>
      </c>
      <c r="H169" s="468" t="s">
        <v>1353</v>
      </c>
      <c r="I169" s="468" t="s">
        <v>1352</v>
      </c>
      <c r="J169" s="468" t="s">
        <v>2922</v>
      </c>
      <c r="K169" s="468" t="s">
        <v>2921</v>
      </c>
      <c r="L169" s="467" t="s">
        <v>3</v>
      </c>
      <c r="M169" s="259" t="s">
        <v>205</v>
      </c>
    </row>
    <row r="170" spans="1:13" ht="11.1" customHeight="1" x14ac:dyDescent="0.2">
      <c r="A170" s="14" t="s">
        <v>118</v>
      </c>
      <c r="B170" s="468" t="s">
        <v>2920</v>
      </c>
      <c r="C170" s="468" t="s">
        <v>2919</v>
      </c>
      <c r="D170" s="468" t="s">
        <v>2918</v>
      </c>
      <c r="E170" s="468" t="s">
        <v>2230</v>
      </c>
      <c r="F170" s="468" t="s">
        <v>1345</v>
      </c>
      <c r="G170" s="468" t="s">
        <v>2917</v>
      </c>
      <c r="H170" s="468" t="s">
        <v>1342</v>
      </c>
      <c r="I170" s="468" t="s">
        <v>1343</v>
      </c>
      <c r="J170" s="468" t="s">
        <v>2916</v>
      </c>
      <c r="K170" s="468" t="s">
        <v>2915</v>
      </c>
      <c r="L170" s="467" t="s">
        <v>1271</v>
      </c>
      <c r="M170" s="249" t="s">
        <v>118</v>
      </c>
    </row>
    <row r="171" spans="1:13" ht="11.1" customHeight="1" x14ac:dyDescent="0.2">
      <c r="A171" s="14" t="s">
        <v>119</v>
      </c>
      <c r="B171" s="468" t="s">
        <v>2914</v>
      </c>
      <c r="C171" s="468" t="s">
        <v>2913</v>
      </c>
      <c r="D171" s="468" t="s">
        <v>1337</v>
      </c>
      <c r="E171" s="468" t="s">
        <v>1218</v>
      </c>
      <c r="F171" s="468" t="s">
        <v>1336</v>
      </c>
      <c r="G171" s="468" t="s">
        <v>1335</v>
      </c>
      <c r="H171" s="468" t="s">
        <v>1334</v>
      </c>
      <c r="I171" s="468" t="s">
        <v>1333</v>
      </c>
      <c r="J171" s="468" t="s">
        <v>1332</v>
      </c>
      <c r="K171" s="468" t="s">
        <v>2912</v>
      </c>
      <c r="L171" s="467" t="s">
        <v>1202</v>
      </c>
      <c r="M171" s="249" t="s">
        <v>119</v>
      </c>
    </row>
    <row r="172" spans="1:13" ht="11.1" customHeight="1" x14ac:dyDescent="0.2">
      <c r="A172" s="14" t="s">
        <v>120</v>
      </c>
      <c r="B172" s="468" t="s">
        <v>2911</v>
      </c>
      <c r="C172" s="468" t="s">
        <v>2910</v>
      </c>
      <c r="D172" s="468" t="s">
        <v>1328</v>
      </c>
      <c r="E172" s="468" t="s">
        <v>1327</v>
      </c>
      <c r="F172" s="468" t="s">
        <v>1326</v>
      </c>
      <c r="G172" s="468" t="s">
        <v>1325</v>
      </c>
      <c r="H172" s="468" t="s">
        <v>1324</v>
      </c>
      <c r="I172" s="468" t="s">
        <v>1323</v>
      </c>
      <c r="J172" s="468" t="s">
        <v>1322</v>
      </c>
      <c r="K172" s="468" t="s">
        <v>2909</v>
      </c>
      <c r="L172" s="467" t="s">
        <v>3</v>
      </c>
      <c r="M172" s="249" t="s">
        <v>120</v>
      </c>
    </row>
    <row r="173" spans="1:13" ht="11.1" customHeight="1" x14ac:dyDescent="0.2">
      <c r="A173" s="14" t="s">
        <v>121</v>
      </c>
      <c r="B173" s="468" t="s">
        <v>2908</v>
      </c>
      <c r="C173" s="468" t="s">
        <v>1319</v>
      </c>
      <c r="D173" s="468" t="s">
        <v>1318</v>
      </c>
      <c r="E173" s="468" t="s">
        <v>1065</v>
      </c>
      <c r="F173" s="468" t="s">
        <v>1317</v>
      </c>
      <c r="G173" s="468" t="s">
        <v>1316</v>
      </c>
      <c r="H173" s="468" t="s">
        <v>1315</v>
      </c>
      <c r="I173" s="468" t="s">
        <v>1314</v>
      </c>
      <c r="J173" s="468" t="s">
        <v>1142</v>
      </c>
      <c r="K173" s="468" t="s">
        <v>2907</v>
      </c>
      <c r="L173" s="467" t="s">
        <v>3</v>
      </c>
      <c r="M173" s="249" t="s">
        <v>121</v>
      </c>
    </row>
    <row r="174" spans="1:13" ht="11.1" customHeight="1" x14ac:dyDescent="0.2">
      <c r="A174" s="14" t="s">
        <v>122</v>
      </c>
      <c r="B174" s="468" t="s">
        <v>2906</v>
      </c>
      <c r="C174" s="468" t="s">
        <v>2905</v>
      </c>
      <c r="D174" s="468" t="s">
        <v>1310</v>
      </c>
      <c r="E174" s="468" t="s">
        <v>1218</v>
      </c>
      <c r="F174" s="468" t="s">
        <v>1309</v>
      </c>
      <c r="G174" s="468" t="s">
        <v>2904</v>
      </c>
      <c r="H174" s="468" t="s">
        <v>1307</v>
      </c>
      <c r="I174" s="468" t="s">
        <v>2903</v>
      </c>
      <c r="J174" s="468" t="s">
        <v>2902</v>
      </c>
      <c r="K174" s="468" t="s">
        <v>2901</v>
      </c>
      <c r="L174" s="467" t="s">
        <v>3</v>
      </c>
      <c r="M174" s="249" t="s">
        <v>122</v>
      </c>
    </row>
    <row r="175" spans="1:13" ht="11.1" customHeight="1" x14ac:dyDescent="0.2">
      <c r="A175" s="14" t="s">
        <v>123</v>
      </c>
      <c r="B175" s="468" t="s">
        <v>2900</v>
      </c>
      <c r="C175" s="468" t="s">
        <v>1302</v>
      </c>
      <c r="D175" s="468" t="s">
        <v>1301</v>
      </c>
      <c r="E175" s="468" t="s">
        <v>1105</v>
      </c>
      <c r="F175" s="468" t="s">
        <v>1300</v>
      </c>
      <c r="G175" s="468" t="s">
        <v>1299</v>
      </c>
      <c r="H175" s="468" t="s">
        <v>1298</v>
      </c>
      <c r="I175" s="468" t="s">
        <v>1297</v>
      </c>
      <c r="J175" s="468" t="s">
        <v>2899</v>
      </c>
      <c r="K175" s="468" t="s">
        <v>2898</v>
      </c>
      <c r="L175" s="467" t="s">
        <v>3</v>
      </c>
      <c r="M175" s="249" t="s">
        <v>123</v>
      </c>
    </row>
    <row r="176" spans="1:13" s="345" customFormat="1" ht="18" customHeight="1" x14ac:dyDescent="0.2">
      <c r="A176" s="472" t="s">
        <v>236</v>
      </c>
      <c r="B176" s="471" t="s">
        <v>2897</v>
      </c>
      <c r="C176" s="471" t="s">
        <v>2896</v>
      </c>
      <c r="D176" s="471" t="s">
        <v>2895</v>
      </c>
      <c r="E176" s="471" t="s">
        <v>1585</v>
      </c>
      <c r="F176" s="471" t="s">
        <v>1290</v>
      </c>
      <c r="G176" s="471" t="s">
        <v>2894</v>
      </c>
      <c r="H176" s="471" t="s">
        <v>2893</v>
      </c>
      <c r="I176" s="471" t="s">
        <v>1287</v>
      </c>
      <c r="J176" s="471" t="s">
        <v>1229</v>
      </c>
      <c r="K176" s="471" t="s">
        <v>2892</v>
      </c>
      <c r="L176" s="470" t="s">
        <v>1061</v>
      </c>
      <c r="M176" s="469" t="s">
        <v>236</v>
      </c>
    </row>
    <row r="177" spans="1:13" ht="11.1" customHeight="1" x14ac:dyDescent="0.2">
      <c r="A177" s="14" t="s">
        <v>124</v>
      </c>
      <c r="B177" s="468" t="s">
        <v>2891</v>
      </c>
      <c r="C177" s="468" t="s">
        <v>1283</v>
      </c>
      <c r="D177" s="468" t="s">
        <v>1282</v>
      </c>
      <c r="E177" s="468" t="s">
        <v>1281</v>
      </c>
      <c r="F177" s="468" t="s">
        <v>1280</v>
      </c>
      <c r="G177" s="468" t="s">
        <v>1279</v>
      </c>
      <c r="H177" s="468" t="s">
        <v>1278</v>
      </c>
      <c r="I177" s="468" t="s">
        <v>1277</v>
      </c>
      <c r="J177" s="468" t="s">
        <v>1276</v>
      </c>
      <c r="K177" s="468" t="s">
        <v>2890</v>
      </c>
      <c r="L177" s="467" t="s">
        <v>3</v>
      </c>
      <c r="M177" s="249" t="s">
        <v>124</v>
      </c>
    </row>
    <row r="178" spans="1:13" ht="11.1" customHeight="1" x14ac:dyDescent="0.2">
      <c r="A178" s="14" t="s">
        <v>125</v>
      </c>
      <c r="B178" s="468" t="s">
        <v>2889</v>
      </c>
      <c r="C178" s="468" t="s">
        <v>2888</v>
      </c>
      <c r="D178" s="468" t="s">
        <v>2887</v>
      </c>
      <c r="E178" s="468" t="s">
        <v>1124</v>
      </c>
      <c r="F178" s="468" t="s">
        <v>1165</v>
      </c>
      <c r="G178" s="468" t="s">
        <v>1270</v>
      </c>
      <c r="H178" s="468" t="s">
        <v>1269</v>
      </c>
      <c r="I178" s="468" t="s">
        <v>1268</v>
      </c>
      <c r="J178" s="468" t="s">
        <v>1267</v>
      </c>
      <c r="K178" s="468" t="s">
        <v>2886</v>
      </c>
      <c r="L178" s="467" t="s">
        <v>3</v>
      </c>
      <c r="M178" s="249" t="s">
        <v>125</v>
      </c>
    </row>
    <row r="179" spans="1:13" ht="11.1" customHeight="1" x14ac:dyDescent="0.2">
      <c r="A179" s="14" t="s">
        <v>126</v>
      </c>
      <c r="B179" s="468" t="s">
        <v>2885</v>
      </c>
      <c r="C179" s="468" t="s">
        <v>2884</v>
      </c>
      <c r="D179" s="468" t="s">
        <v>2883</v>
      </c>
      <c r="E179" s="468" t="s">
        <v>1232</v>
      </c>
      <c r="F179" s="468" t="s">
        <v>1262</v>
      </c>
      <c r="G179" s="468" t="s">
        <v>2882</v>
      </c>
      <c r="H179" s="468" t="s">
        <v>2881</v>
      </c>
      <c r="I179" s="468" t="s">
        <v>1218</v>
      </c>
      <c r="J179" s="468" t="s">
        <v>2880</v>
      </c>
      <c r="K179" s="468" t="s">
        <v>2879</v>
      </c>
      <c r="L179" s="467" t="s">
        <v>1061</v>
      </c>
      <c r="M179" s="249" t="s">
        <v>126</v>
      </c>
    </row>
    <row r="180" spans="1:13" ht="11.1" customHeight="1" x14ac:dyDescent="0.2">
      <c r="A180" s="14" t="s">
        <v>127</v>
      </c>
      <c r="B180" s="468" t="s">
        <v>2878</v>
      </c>
      <c r="C180" s="468" t="s">
        <v>2877</v>
      </c>
      <c r="D180" s="468" t="s">
        <v>2671</v>
      </c>
      <c r="E180" s="468" t="s">
        <v>1101</v>
      </c>
      <c r="F180" s="468" t="s">
        <v>1254</v>
      </c>
      <c r="G180" s="468" t="s">
        <v>2876</v>
      </c>
      <c r="H180" s="468" t="s">
        <v>2875</v>
      </c>
      <c r="I180" s="468" t="s">
        <v>1251</v>
      </c>
      <c r="J180" s="468" t="s">
        <v>2874</v>
      </c>
      <c r="K180" s="468" t="s">
        <v>2873</v>
      </c>
      <c r="L180" s="467" t="s">
        <v>3</v>
      </c>
      <c r="M180" s="249" t="s">
        <v>127</v>
      </c>
    </row>
    <row r="181" spans="1:13" s="345" customFormat="1" ht="18" customHeight="1" x14ac:dyDescent="0.2">
      <c r="A181" s="472" t="s">
        <v>237</v>
      </c>
      <c r="B181" s="471" t="s">
        <v>2872</v>
      </c>
      <c r="C181" s="471" t="s">
        <v>2871</v>
      </c>
      <c r="D181" s="471" t="s">
        <v>2870</v>
      </c>
      <c r="E181" s="471" t="s">
        <v>1245</v>
      </c>
      <c r="F181" s="471" t="s">
        <v>1244</v>
      </c>
      <c r="G181" s="471" t="s">
        <v>2869</v>
      </c>
      <c r="H181" s="471" t="s">
        <v>1742</v>
      </c>
      <c r="I181" s="471" t="s">
        <v>1241</v>
      </c>
      <c r="J181" s="471" t="s">
        <v>2868</v>
      </c>
      <c r="K181" s="471" t="s">
        <v>2867</v>
      </c>
      <c r="L181" s="470" t="s">
        <v>1202</v>
      </c>
      <c r="M181" s="469" t="s">
        <v>237</v>
      </c>
    </row>
    <row r="182" spans="1:13" ht="11.1" customHeight="1" x14ac:dyDescent="0.2">
      <c r="A182" s="14" t="s">
        <v>128</v>
      </c>
      <c r="B182" s="468" t="s">
        <v>2866</v>
      </c>
      <c r="C182" s="468" t="s">
        <v>1237</v>
      </c>
      <c r="D182" s="468" t="s">
        <v>1236</v>
      </c>
      <c r="E182" s="468" t="s">
        <v>3</v>
      </c>
      <c r="F182" s="468" t="s">
        <v>1235</v>
      </c>
      <c r="G182" s="468" t="s">
        <v>1234</v>
      </c>
      <c r="H182" s="468" t="s">
        <v>1233</v>
      </c>
      <c r="I182" s="468" t="s">
        <v>1232</v>
      </c>
      <c r="J182" s="468" t="s">
        <v>2865</v>
      </c>
      <c r="K182" s="468" t="s">
        <v>2864</v>
      </c>
      <c r="L182" s="467" t="s">
        <v>3</v>
      </c>
      <c r="M182" s="249" t="s">
        <v>128</v>
      </c>
    </row>
    <row r="183" spans="1:13" ht="11.1" customHeight="1" x14ac:dyDescent="0.2">
      <c r="A183" s="14" t="s">
        <v>129</v>
      </c>
      <c r="B183" s="468" t="s">
        <v>2863</v>
      </c>
      <c r="C183" s="468" t="s">
        <v>2862</v>
      </c>
      <c r="D183" s="468" t="s">
        <v>1227</v>
      </c>
      <c r="E183" s="468" t="s">
        <v>3</v>
      </c>
      <c r="F183" s="468" t="s">
        <v>1226</v>
      </c>
      <c r="G183" s="468" t="s">
        <v>1225</v>
      </c>
      <c r="H183" s="468" t="s">
        <v>2861</v>
      </c>
      <c r="I183" s="468" t="s">
        <v>1224</v>
      </c>
      <c r="J183" s="468" t="s">
        <v>2860</v>
      </c>
      <c r="K183" s="468" t="s">
        <v>2859</v>
      </c>
      <c r="L183" s="467" t="s">
        <v>3</v>
      </c>
      <c r="M183" s="249" t="s">
        <v>129</v>
      </c>
    </row>
    <row r="184" spans="1:13" ht="11.1" customHeight="1" x14ac:dyDescent="0.2">
      <c r="A184" s="14" t="s">
        <v>130</v>
      </c>
      <c r="B184" s="468" t="s">
        <v>2858</v>
      </c>
      <c r="C184" s="468" t="s">
        <v>2857</v>
      </c>
      <c r="D184" s="468" t="s">
        <v>2856</v>
      </c>
      <c r="E184" s="468" t="s">
        <v>1218</v>
      </c>
      <c r="F184" s="468" t="s">
        <v>1217</v>
      </c>
      <c r="G184" s="468" t="s">
        <v>2855</v>
      </c>
      <c r="H184" s="468" t="s">
        <v>2304</v>
      </c>
      <c r="I184" s="468" t="s">
        <v>1214</v>
      </c>
      <c r="J184" s="468" t="s">
        <v>2854</v>
      </c>
      <c r="K184" s="468" t="s">
        <v>2853</v>
      </c>
      <c r="L184" s="467" t="s">
        <v>3</v>
      </c>
      <c r="M184" s="249" t="s">
        <v>130</v>
      </c>
    </row>
    <row r="185" spans="1:13" ht="11.1" customHeight="1" x14ac:dyDescent="0.2">
      <c r="A185" s="14" t="s">
        <v>131</v>
      </c>
      <c r="B185" s="468" t="s">
        <v>2852</v>
      </c>
      <c r="C185" s="468" t="s">
        <v>2851</v>
      </c>
      <c r="D185" s="468" t="s">
        <v>2850</v>
      </c>
      <c r="E185" s="468" t="s">
        <v>1105</v>
      </c>
      <c r="F185" s="468" t="s">
        <v>1208</v>
      </c>
      <c r="G185" s="468" t="s">
        <v>1964</v>
      </c>
      <c r="H185" s="468" t="s">
        <v>2849</v>
      </c>
      <c r="I185" s="468" t="s">
        <v>1205</v>
      </c>
      <c r="J185" s="468" t="s">
        <v>2848</v>
      </c>
      <c r="K185" s="468" t="s">
        <v>2847</v>
      </c>
      <c r="L185" s="467" t="s">
        <v>1202</v>
      </c>
      <c r="M185" s="249" t="s">
        <v>131</v>
      </c>
    </row>
    <row r="186" spans="1:13" s="345" customFormat="1" ht="18" customHeight="1" x14ac:dyDescent="0.2">
      <c r="A186" s="472" t="s">
        <v>238</v>
      </c>
      <c r="B186" s="471" t="s">
        <v>2846</v>
      </c>
      <c r="C186" s="471" t="s">
        <v>2845</v>
      </c>
      <c r="D186" s="471" t="s">
        <v>2844</v>
      </c>
      <c r="E186" s="471" t="s">
        <v>1166</v>
      </c>
      <c r="F186" s="471" t="s">
        <v>2843</v>
      </c>
      <c r="G186" s="471" t="s">
        <v>2842</v>
      </c>
      <c r="H186" s="471" t="s">
        <v>2841</v>
      </c>
      <c r="I186" s="471" t="s">
        <v>2840</v>
      </c>
      <c r="J186" s="471" t="s">
        <v>2839</v>
      </c>
      <c r="K186" s="471" t="s">
        <v>2838</v>
      </c>
      <c r="L186" s="470" t="s">
        <v>1192</v>
      </c>
      <c r="M186" s="469" t="s">
        <v>238</v>
      </c>
    </row>
    <row r="187" spans="1:13" ht="11.1" customHeight="1" x14ac:dyDescent="0.2">
      <c r="A187" s="14" t="s">
        <v>132</v>
      </c>
      <c r="B187" s="468" t="s">
        <v>2837</v>
      </c>
      <c r="C187" s="468" t="s">
        <v>1190</v>
      </c>
      <c r="D187" s="468" t="s">
        <v>1189</v>
      </c>
      <c r="E187" s="468" t="s">
        <v>1188</v>
      </c>
      <c r="F187" s="468" t="s">
        <v>1187</v>
      </c>
      <c r="G187" s="468" t="s">
        <v>1186</v>
      </c>
      <c r="H187" s="468" t="s">
        <v>2623</v>
      </c>
      <c r="I187" s="468" t="s">
        <v>1936</v>
      </c>
      <c r="J187" s="468" t="s">
        <v>2836</v>
      </c>
      <c r="K187" s="468" t="s">
        <v>2220</v>
      </c>
      <c r="L187" s="467" t="s">
        <v>3</v>
      </c>
      <c r="M187" s="249" t="s">
        <v>132</v>
      </c>
    </row>
    <row r="188" spans="1:13" ht="11.1" customHeight="1" x14ac:dyDescent="0.2">
      <c r="A188" s="14" t="s">
        <v>133</v>
      </c>
      <c r="B188" s="468" t="s">
        <v>2835</v>
      </c>
      <c r="C188" s="468" t="s">
        <v>1180</v>
      </c>
      <c r="D188" s="468" t="s">
        <v>1179</v>
      </c>
      <c r="E188" s="468" t="s">
        <v>1178</v>
      </c>
      <c r="F188" s="468" t="s">
        <v>1177</v>
      </c>
      <c r="G188" s="468" t="s">
        <v>1176</v>
      </c>
      <c r="H188" s="468" t="s">
        <v>2834</v>
      </c>
      <c r="I188" s="468" t="s">
        <v>2833</v>
      </c>
      <c r="J188" s="468" t="s">
        <v>2832</v>
      </c>
      <c r="K188" s="468" t="s">
        <v>2831</v>
      </c>
      <c r="L188" s="467" t="s">
        <v>3</v>
      </c>
      <c r="M188" s="249" t="s">
        <v>133</v>
      </c>
    </row>
    <row r="189" spans="1:13" ht="11.1" customHeight="1" x14ac:dyDescent="0.2">
      <c r="A189" s="14" t="s">
        <v>134</v>
      </c>
      <c r="B189" s="468" t="s">
        <v>2830</v>
      </c>
      <c r="C189" s="468" t="s">
        <v>2829</v>
      </c>
      <c r="D189" s="468" t="s">
        <v>1169</v>
      </c>
      <c r="E189" s="468" t="s">
        <v>1168</v>
      </c>
      <c r="F189" s="468" t="s">
        <v>1167</v>
      </c>
      <c r="G189" s="468" t="s">
        <v>1166</v>
      </c>
      <c r="H189" s="468" t="s">
        <v>2828</v>
      </c>
      <c r="I189" s="468" t="s">
        <v>1164</v>
      </c>
      <c r="J189" s="468" t="s">
        <v>2827</v>
      </c>
      <c r="K189" s="468" t="s">
        <v>1428</v>
      </c>
      <c r="L189" s="467" t="s">
        <v>3</v>
      </c>
      <c r="M189" s="249" t="s">
        <v>134</v>
      </c>
    </row>
    <row r="190" spans="1:13" ht="11.1" customHeight="1" x14ac:dyDescent="0.2">
      <c r="A190" s="14" t="s">
        <v>135</v>
      </c>
      <c r="B190" s="468" t="s">
        <v>2826</v>
      </c>
      <c r="C190" s="468" t="s">
        <v>2825</v>
      </c>
      <c r="D190" s="468" t="s">
        <v>2824</v>
      </c>
      <c r="E190" s="468" t="s">
        <v>1158</v>
      </c>
      <c r="F190" s="468" t="s">
        <v>2823</v>
      </c>
      <c r="G190" s="468" t="s">
        <v>2822</v>
      </c>
      <c r="H190" s="468" t="s">
        <v>2821</v>
      </c>
      <c r="I190" s="468" t="s">
        <v>1580</v>
      </c>
      <c r="J190" s="468" t="s">
        <v>2820</v>
      </c>
      <c r="K190" s="468" t="s">
        <v>1675</v>
      </c>
      <c r="L190" s="467" t="s">
        <v>1105</v>
      </c>
      <c r="M190" s="249" t="s">
        <v>135</v>
      </c>
    </row>
    <row r="191" spans="1:13" ht="11.1" customHeight="1" x14ac:dyDescent="0.2">
      <c r="A191" s="14" t="s">
        <v>136</v>
      </c>
      <c r="B191" s="468" t="s">
        <v>2819</v>
      </c>
      <c r="C191" s="468" t="s">
        <v>1150</v>
      </c>
      <c r="D191" s="468" t="s">
        <v>1149</v>
      </c>
      <c r="E191" s="468" t="s">
        <v>3</v>
      </c>
      <c r="F191" s="468" t="s">
        <v>1148</v>
      </c>
      <c r="G191" s="468" t="s">
        <v>1147</v>
      </c>
      <c r="H191" s="468" t="s">
        <v>1147</v>
      </c>
      <c r="I191" s="468" t="s">
        <v>1055</v>
      </c>
      <c r="J191" s="468" t="s">
        <v>2818</v>
      </c>
      <c r="K191" s="468" t="s">
        <v>1057</v>
      </c>
      <c r="L191" s="467" t="s">
        <v>3</v>
      </c>
      <c r="M191" s="249" t="s">
        <v>136</v>
      </c>
    </row>
    <row r="192" spans="1:13" ht="11.1" customHeight="1" x14ac:dyDescent="0.2">
      <c r="A192" s="14" t="s">
        <v>137</v>
      </c>
      <c r="B192" s="468" t="s">
        <v>2817</v>
      </c>
      <c r="C192" s="468" t="s">
        <v>2624</v>
      </c>
      <c r="D192" s="468" t="s">
        <v>1141</v>
      </c>
      <c r="E192" s="468" t="s">
        <v>3</v>
      </c>
      <c r="F192" s="468" t="s">
        <v>1140</v>
      </c>
      <c r="G192" s="468" t="s">
        <v>2691</v>
      </c>
      <c r="H192" s="468" t="s">
        <v>1138</v>
      </c>
      <c r="I192" s="468" t="s">
        <v>3</v>
      </c>
      <c r="J192" s="468" t="s">
        <v>2816</v>
      </c>
      <c r="K192" s="468" t="s">
        <v>2815</v>
      </c>
      <c r="L192" s="467" t="s">
        <v>1135</v>
      </c>
      <c r="M192" s="249" t="s">
        <v>137</v>
      </c>
    </row>
    <row r="193" spans="1:13" s="345" customFormat="1" ht="18" customHeight="1" x14ac:dyDescent="0.2">
      <c r="A193" s="472" t="s">
        <v>239</v>
      </c>
      <c r="B193" s="471" t="s">
        <v>2814</v>
      </c>
      <c r="C193" s="471" t="s">
        <v>2813</v>
      </c>
      <c r="D193" s="471" t="s">
        <v>2812</v>
      </c>
      <c r="E193" s="471" t="s">
        <v>2811</v>
      </c>
      <c r="F193" s="471" t="s">
        <v>2810</v>
      </c>
      <c r="G193" s="471" t="s">
        <v>2809</v>
      </c>
      <c r="H193" s="471" t="s">
        <v>2808</v>
      </c>
      <c r="I193" s="471" t="s">
        <v>1186</v>
      </c>
      <c r="J193" s="471" t="s">
        <v>2807</v>
      </c>
      <c r="K193" s="471" t="s">
        <v>2806</v>
      </c>
      <c r="L193" s="470" t="s">
        <v>1071</v>
      </c>
      <c r="M193" s="469" t="s">
        <v>239</v>
      </c>
    </row>
    <row r="194" spans="1:13" ht="11.1" customHeight="1" x14ac:dyDescent="0.2">
      <c r="A194" s="14" t="s">
        <v>138</v>
      </c>
      <c r="B194" s="468" t="s">
        <v>2805</v>
      </c>
      <c r="C194" s="468" t="s">
        <v>1122</v>
      </c>
      <c r="D194" s="468" t="s">
        <v>1121</v>
      </c>
      <c r="E194" s="468" t="s">
        <v>3</v>
      </c>
      <c r="F194" s="468" t="s">
        <v>1120</v>
      </c>
      <c r="G194" s="468" t="s">
        <v>1119</v>
      </c>
      <c r="H194" s="468" t="s">
        <v>1118</v>
      </c>
      <c r="I194" s="468" t="s">
        <v>3</v>
      </c>
      <c r="J194" s="468" t="s">
        <v>1117</v>
      </c>
      <c r="K194" s="468" t="s">
        <v>2804</v>
      </c>
      <c r="L194" s="467" t="s">
        <v>3</v>
      </c>
      <c r="M194" s="249" t="s">
        <v>138</v>
      </c>
    </row>
    <row r="195" spans="1:13" ht="11.1" customHeight="1" x14ac:dyDescent="0.2">
      <c r="A195" s="14" t="s">
        <v>139</v>
      </c>
      <c r="B195" s="468" t="s">
        <v>2803</v>
      </c>
      <c r="C195" s="468" t="s">
        <v>2802</v>
      </c>
      <c r="D195" s="468" t="s">
        <v>2801</v>
      </c>
      <c r="E195" s="468" t="s">
        <v>1112</v>
      </c>
      <c r="F195" s="468" t="s">
        <v>1111</v>
      </c>
      <c r="G195" s="468" t="s">
        <v>2800</v>
      </c>
      <c r="H195" s="468" t="s">
        <v>2433</v>
      </c>
      <c r="I195" s="468" t="s">
        <v>1108</v>
      </c>
      <c r="J195" s="468" t="s">
        <v>1254</v>
      </c>
      <c r="K195" s="468" t="s">
        <v>2799</v>
      </c>
      <c r="L195" s="467" t="s">
        <v>1105</v>
      </c>
      <c r="M195" s="249" t="s">
        <v>139</v>
      </c>
    </row>
    <row r="196" spans="1:13" ht="11.1" customHeight="1" x14ac:dyDescent="0.2">
      <c r="A196" s="14" t="s">
        <v>140</v>
      </c>
      <c r="B196" s="468" t="s">
        <v>2798</v>
      </c>
      <c r="C196" s="468" t="s">
        <v>2797</v>
      </c>
      <c r="D196" s="468" t="s">
        <v>1102</v>
      </c>
      <c r="E196" s="468" t="s">
        <v>1101</v>
      </c>
      <c r="F196" s="468" t="s">
        <v>1100</v>
      </c>
      <c r="G196" s="468" t="s">
        <v>1099</v>
      </c>
      <c r="H196" s="468" t="s">
        <v>1343</v>
      </c>
      <c r="I196" s="468" t="s">
        <v>1085</v>
      </c>
      <c r="J196" s="468" t="s">
        <v>2796</v>
      </c>
      <c r="K196" s="468" t="s">
        <v>2795</v>
      </c>
      <c r="L196" s="467" t="s">
        <v>3</v>
      </c>
      <c r="M196" s="249" t="s">
        <v>140</v>
      </c>
    </row>
    <row r="197" spans="1:13" ht="11.1" customHeight="1" x14ac:dyDescent="0.2">
      <c r="A197" s="14" t="s">
        <v>141</v>
      </c>
      <c r="B197" s="468" t="s">
        <v>2794</v>
      </c>
      <c r="C197" s="468" t="s">
        <v>2793</v>
      </c>
      <c r="D197" s="468" t="s">
        <v>2792</v>
      </c>
      <c r="E197" s="468" t="s">
        <v>2791</v>
      </c>
      <c r="F197" s="468" t="s">
        <v>2790</v>
      </c>
      <c r="G197" s="468" t="s">
        <v>1090</v>
      </c>
      <c r="H197" s="468" t="s">
        <v>2789</v>
      </c>
      <c r="I197" s="468" t="s">
        <v>2788</v>
      </c>
      <c r="J197" s="468" t="s">
        <v>2787</v>
      </c>
      <c r="K197" s="468" t="s">
        <v>2786</v>
      </c>
      <c r="L197" s="467" t="s">
        <v>1501</v>
      </c>
      <c r="M197" s="249" t="s">
        <v>141</v>
      </c>
    </row>
    <row r="198" spans="1:13" ht="11.1" customHeight="1" x14ac:dyDescent="0.2">
      <c r="A198" s="14" t="s">
        <v>142</v>
      </c>
      <c r="B198" s="468" t="s">
        <v>2785</v>
      </c>
      <c r="C198" s="468" t="s">
        <v>1083</v>
      </c>
      <c r="D198" s="468" t="s">
        <v>1082</v>
      </c>
      <c r="E198" s="468" t="s">
        <v>1081</v>
      </c>
      <c r="F198" s="468" t="s">
        <v>1080</v>
      </c>
      <c r="G198" s="468" t="s">
        <v>1079</v>
      </c>
      <c r="H198" s="468" t="s">
        <v>1078</v>
      </c>
      <c r="I198" s="468" t="s">
        <v>2784</v>
      </c>
      <c r="J198" s="468" t="s">
        <v>1059</v>
      </c>
      <c r="K198" s="468" t="s">
        <v>2783</v>
      </c>
      <c r="L198" s="467" t="s">
        <v>1055</v>
      </c>
      <c r="M198" s="249" t="s">
        <v>142</v>
      </c>
    </row>
    <row r="199" spans="1:13" ht="11.1" customHeight="1" x14ac:dyDescent="0.2">
      <c r="A199" s="14" t="s">
        <v>143</v>
      </c>
      <c r="B199" s="468" t="s">
        <v>2782</v>
      </c>
      <c r="C199" s="468" t="s">
        <v>2781</v>
      </c>
      <c r="D199" s="468" t="s">
        <v>2780</v>
      </c>
      <c r="E199" s="468" t="s">
        <v>1071</v>
      </c>
      <c r="F199" s="468" t="s">
        <v>2779</v>
      </c>
      <c r="G199" s="468" t="s">
        <v>1603</v>
      </c>
      <c r="H199" s="468" t="s">
        <v>2778</v>
      </c>
      <c r="I199" s="468" t="s">
        <v>3</v>
      </c>
      <c r="J199" s="468" t="s">
        <v>2777</v>
      </c>
      <c r="K199" s="468" t="s">
        <v>2776</v>
      </c>
      <c r="L199" s="467" t="s">
        <v>1065</v>
      </c>
      <c r="M199" s="249" t="s">
        <v>143</v>
      </c>
    </row>
    <row r="200" spans="1:13" ht="11.1" customHeight="1" x14ac:dyDescent="0.2">
      <c r="A200" s="14" t="s">
        <v>144</v>
      </c>
      <c r="B200" s="468" t="s">
        <v>2775</v>
      </c>
      <c r="C200" s="468" t="s">
        <v>1063</v>
      </c>
      <c r="D200" s="468" t="s">
        <v>1062</v>
      </c>
      <c r="E200" s="468" t="s">
        <v>1061</v>
      </c>
      <c r="F200" s="468" t="s">
        <v>1060</v>
      </c>
      <c r="G200" s="468" t="s">
        <v>1059</v>
      </c>
      <c r="H200" s="468" t="s">
        <v>1058</v>
      </c>
      <c r="I200" s="468" t="s">
        <v>3</v>
      </c>
      <c r="J200" s="468" t="s">
        <v>1057</v>
      </c>
      <c r="K200" s="468" t="s">
        <v>2774</v>
      </c>
      <c r="L200" s="467" t="s">
        <v>3</v>
      </c>
      <c r="M200" s="249" t="s">
        <v>144</v>
      </c>
    </row>
    <row r="201" spans="1:13" x14ac:dyDescent="0.2">
      <c r="M201" s="168"/>
    </row>
    <row r="202" spans="1:13" x14ac:dyDescent="0.2">
      <c r="M202" s="168"/>
    </row>
    <row r="203" spans="1:13" x14ac:dyDescent="0.2">
      <c r="M203" s="168"/>
    </row>
    <row r="204" spans="1:13" x14ac:dyDescent="0.2">
      <c r="M204" s="168"/>
    </row>
    <row r="205" spans="1:13" x14ac:dyDescent="0.2">
      <c r="M205" s="168"/>
    </row>
    <row r="206" spans="1:13" x14ac:dyDescent="0.2">
      <c r="M206" s="168"/>
    </row>
    <row r="207" spans="1:13" x14ac:dyDescent="0.2">
      <c r="M207" s="168"/>
    </row>
    <row r="208" spans="1:13" x14ac:dyDescent="0.2">
      <c r="M208" s="168"/>
    </row>
    <row r="209" spans="13:13" x14ac:dyDescent="0.2">
      <c r="M209" s="168"/>
    </row>
    <row r="210" spans="13:13" x14ac:dyDescent="0.2">
      <c r="M210" s="168"/>
    </row>
    <row r="211" spans="13:13" x14ac:dyDescent="0.2">
      <c r="M211" s="168"/>
    </row>
    <row r="212" spans="13:13" x14ac:dyDescent="0.2">
      <c r="M212" s="168"/>
    </row>
    <row r="213" spans="13:13" x14ac:dyDescent="0.2">
      <c r="M213" s="168"/>
    </row>
    <row r="214" spans="13:13" x14ac:dyDescent="0.2">
      <c r="M214" s="168"/>
    </row>
    <row r="215" spans="13:13" x14ac:dyDescent="0.2">
      <c r="M215" s="168"/>
    </row>
    <row r="216" spans="13:13" x14ac:dyDescent="0.2">
      <c r="M216" s="168"/>
    </row>
    <row r="217" spans="13:13" x14ac:dyDescent="0.2">
      <c r="M217" s="168"/>
    </row>
    <row r="218" spans="13:13" x14ac:dyDescent="0.2">
      <c r="M218" s="168"/>
    </row>
    <row r="219" spans="13:13" x14ac:dyDescent="0.2">
      <c r="M219" s="168"/>
    </row>
    <row r="220" spans="13:13" x14ac:dyDescent="0.2">
      <c r="M220" s="168"/>
    </row>
    <row r="221" spans="13:13" x14ac:dyDescent="0.2">
      <c r="M221" s="168"/>
    </row>
    <row r="222" spans="13:13" x14ac:dyDescent="0.2">
      <c r="M222" s="168"/>
    </row>
    <row r="223" spans="13:13" x14ac:dyDescent="0.2">
      <c r="M223" s="168"/>
    </row>
    <row r="224" spans="13:13" x14ac:dyDescent="0.2">
      <c r="M224" s="168"/>
    </row>
    <row r="225" spans="13:13" x14ac:dyDescent="0.2">
      <c r="M225" s="168"/>
    </row>
    <row r="226" spans="13:13" x14ac:dyDescent="0.2">
      <c r="M226" s="168"/>
    </row>
    <row r="227" spans="13:13" x14ac:dyDescent="0.2">
      <c r="M227" s="168"/>
    </row>
    <row r="228" spans="13:13" x14ac:dyDescent="0.2">
      <c r="M228" s="168"/>
    </row>
    <row r="229" spans="13:13" x14ac:dyDescent="0.2">
      <c r="M229" s="168"/>
    </row>
    <row r="230" spans="13:13" x14ac:dyDescent="0.2">
      <c r="M230" s="168"/>
    </row>
    <row r="231" spans="13:13" x14ac:dyDescent="0.2">
      <c r="M231" s="168"/>
    </row>
    <row r="232" spans="13:13" x14ac:dyDescent="0.2">
      <c r="M232" s="168"/>
    </row>
    <row r="233" spans="13:13" x14ac:dyDescent="0.2">
      <c r="M233" s="168"/>
    </row>
    <row r="234" spans="13:13" x14ac:dyDescent="0.2">
      <c r="M234" s="168"/>
    </row>
    <row r="235" spans="13:13" x14ac:dyDescent="0.2">
      <c r="M235" s="168"/>
    </row>
    <row r="236" spans="13:13" x14ac:dyDescent="0.2">
      <c r="M236" s="168"/>
    </row>
    <row r="237" spans="13:13" x14ac:dyDescent="0.2">
      <c r="M237" s="168"/>
    </row>
    <row r="238" spans="13:13" x14ac:dyDescent="0.2">
      <c r="M238" s="168"/>
    </row>
    <row r="239" spans="13:13" x14ac:dyDescent="0.2">
      <c r="M239" s="168"/>
    </row>
    <row r="240" spans="13:13" x14ac:dyDescent="0.2">
      <c r="M240" s="168"/>
    </row>
    <row r="241" spans="13:13" x14ac:dyDescent="0.2">
      <c r="M241" s="168"/>
    </row>
    <row r="242" spans="13:13" x14ac:dyDescent="0.2">
      <c r="M242" s="168"/>
    </row>
    <row r="243" spans="13:13" x14ac:dyDescent="0.2">
      <c r="M243" s="168"/>
    </row>
    <row r="244" spans="13:13" x14ac:dyDescent="0.2">
      <c r="M244" s="168"/>
    </row>
    <row r="245" spans="13:13" x14ac:dyDescent="0.2">
      <c r="M245" s="168"/>
    </row>
    <row r="246" spans="13:13" x14ac:dyDescent="0.2">
      <c r="M246" s="168"/>
    </row>
    <row r="247" spans="13:13" x14ac:dyDescent="0.2">
      <c r="M247" s="168"/>
    </row>
    <row r="248" spans="13:13" x14ac:dyDescent="0.2">
      <c r="M248" s="168"/>
    </row>
    <row r="249" spans="13:13" x14ac:dyDescent="0.2">
      <c r="M249" s="168"/>
    </row>
    <row r="250" spans="13:13" x14ac:dyDescent="0.2">
      <c r="M250" s="168"/>
    </row>
    <row r="251" spans="13:13" x14ac:dyDescent="0.2">
      <c r="M251" s="168"/>
    </row>
    <row r="252" spans="13:13" x14ac:dyDescent="0.2">
      <c r="M252" s="168"/>
    </row>
    <row r="253" spans="13:13" x14ac:dyDescent="0.2">
      <c r="M253" s="168"/>
    </row>
    <row r="254" spans="13:13" x14ac:dyDescent="0.2">
      <c r="M254" s="168"/>
    </row>
    <row r="255" spans="13:13" x14ac:dyDescent="0.2">
      <c r="M255" s="168"/>
    </row>
    <row r="256" spans="13:13" x14ac:dyDescent="0.2">
      <c r="M256" s="168"/>
    </row>
    <row r="257" spans="13:13" x14ac:dyDescent="0.2">
      <c r="M257" s="168"/>
    </row>
    <row r="258" spans="13:13" x14ac:dyDescent="0.2">
      <c r="M258" s="168"/>
    </row>
    <row r="259" spans="13:13" x14ac:dyDescent="0.2">
      <c r="M259" s="168"/>
    </row>
    <row r="260" spans="13:13" x14ac:dyDescent="0.2">
      <c r="M260" s="168"/>
    </row>
    <row r="261" spans="13:13" x14ac:dyDescent="0.2">
      <c r="M261" s="168"/>
    </row>
    <row r="262" spans="13:13" x14ac:dyDescent="0.2">
      <c r="M262" s="168"/>
    </row>
    <row r="263" spans="13:13" x14ac:dyDescent="0.2">
      <c r="M263" s="168"/>
    </row>
    <row r="264" spans="13:13" x14ac:dyDescent="0.2">
      <c r="M264" s="168"/>
    </row>
    <row r="265" spans="13:13" x14ac:dyDescent="0.2">
      <c r="M265" s="168"/>
    </row>
    <row r="266" spans="13:13" x14ac:dyDescent="0.2">
      <c r="M266" s="168"/>
    </row>
    <row r="267" spans="13:13" x14ac:dyDescent="0.2">
      <c r="M267" s="168"/>
    </row>
    <row r="268" spans="13:13" x14ac:dyDescent="0.2">
      <c r="M268" s="168"/>
    </row>
    <row r="269" spans="13:13" x14ac:dyDescent="0.2">
      <c r="M269" s="168"/>
    </row>
    <row r="270" spans="13:13" x14ac:dyDescent="0.2">
      <c r="M270" s="168"/>
    </row>
    <row r="271" spans="13:13" x14ac:dyDescent="0.2">
      <c r="M271" s="168"/>
    </row>
    <row r="272" spans="13:13" x14ac:dyDescent="0.2">
      <c r="M272" s="168"/>
    </row>
    <row r="273" spans="13:13" x14ac:dyDescent="0.2">
      <c r="M273" s="168"/>
    </row>
    <row r="274" spans="13:13" x14ac:dyDescent="0.2">
      <c r="M274" s="168"/>
    </row>
    <row r="275" spans="13:13" x14ac:dyDescent="0.2">
      <c r="M275" s="168"/>
    </row>
    <row r="276" spans="13:13" x14ac:dyDescent="0.2">
      <c r="M276" s="168"/>
    </row>
    <row r="277" spans="13:13" x14ac:dyDescent="0.2">
      <c r="M277" s="168"/>
    </row>
    <row r="278" spans="13:13" x14ac:dyDescent="0.2">
      <c r="M278" s="168"/>
    </row>
    <row r="279" spans="13:13" x14ac:dyDescent="0.2">
      <c r="M279" s="168"/>
    </row>
    <row r="280" spans="13:13" x14ac:dyDescent="0.2">
      <c r="M280" s="168"/>
    </row>
    <row r="281" spans="13:13" x14ac:dyDescent="0.2">
      <c r="M281" s="168"/>
    </row>
    <row r="282" spans="13:13" x14ac:dyDescent="0.2">
      <c r="M282" s="168"/>
    </row>
    <row r="283" spans="13:13" x14ac:dyDescent="0.2">
      <c r="M283" s="168"/>
    </row>
    <row r="284" spans="13:13" x14ac:dyDescent="0.2">
      <c r="M284" s="168"/>
    </row>
    <row r="285" spans="13:13" x14ac:dyDescent="0.2">
      <c r="M285" s="168"/>
    </row>
    <row r="286" spans="13:13" x14ac:dyDescent="0.2">
      <c r="M286" s="168"/>
    </row>
    <row r="287" spans="13:13" x14ac:dyDescent="0.2">
      <c r="M287" s="168"/>
    </row>
    <row r="288" spans="13:13" x14ac:dyDescent="0.2">
      <c r="M288" s="168"/>
    </row>
    <row r="289" spans="13:13" x14ac:dyDescent="0.2">
      <c r="M289" s="168"/>
    </row>
    <row r="290" spans="13:13" x14ac:dyDescent="0.2">
      <c r="M290" s="168"/>
    </row>
    <row r="291" spans="13:13" x14ac:dyDescent="0.2">
      <c r="M291" s="168"/>
    </row>
    <row r="292" spans="13:13" x14ac:dyDescent="0.2">
      <c r="M292" s="168"/>
    </row>
  </sheetData>
  <mergeCells count="11">
    <mergeCell ref="C5:C6"/>
    <mergeCell ref="D5:G5"/>
    <mergeCell ref="M4:M6"/>
    <mergeCell ref="L4:L6"/>
    <mergeCell ref="A4:A6"/>
    <mergeCell ref="I4:I6"/>
    <mergeCell ref="J4:J6"/>
    <mergeCell ref="K4:K6"/>
    <mergeCell ref="B4:B6"/>
    <mergeCell ref="C4:G4"/>
    <mergeCell ref="H4:H6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3" max="16383" man="1"/>
    <brk id="99" max="16383" man="1"/>
    <brk id="149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9"/>
  <sheetViews>
    <sheetView zoomScaleNormal="100" zoomScaleSheetLayoutView="100" workbookViewId="0">
      <pane xSplit="1" ySplit="5" topLeftCell="B6" activePane="bottomRight" state="frozen"/>
      <selection activeCell="B2" sqref="B2"/>
      <selection pane="topRight" activeCell="D2" sqref="D2"/>
      <selection pane="bottomLeft" activeCell="B13" sqref="B13"/>
      <selection pane="bottomRight" activeCell="A3" sqref="A3:A5"/>
    </sheetView>
  </sheetViews>
  <sheetFormatPr defaultRowHeight="11.25" x14ac:dyDescent="0.2"/>
  <cols>
    <col min="1" max="1" width="21.7109375" style="17" customWidth="1"/>
    <col min="2" max="11" width="7.7109375" style="17" customWidth="1"/>
    <col min="12" max="12" width="7.85546875" style="17" customWidth="1"/>
    <col min="13" max="16384" width="9.140625" style="17"/>
  </cols>
  <sheetData>
    <row r="1" spans="1:16" s="3" customFormat="1" ht="12.75" x14ac:dyDescent="0.2">
      <c r="A1" s="854" t="s">
        <v>4907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</row>
    <row r="2" spans="1:16" ht="9.9499999999999993" customHeight="1" thickBot="1" x14ac:dyDescent="0.25">
      <c r="A2" s="121" t="s">
        <v>472</v>
      </c>
    </row>
    <row r="3" spans="1:16" s="481" customFormat="1" ht="17.100000000000001" customHeight="1" x14ac:dyDescent="0.2">
      <c r="A3" s="866" t="s">
        <v>274</v>
      </c>
      <c r="B3" s="840" t="s">
        <v>4906</v>
      </c>
      <c r="C3" s="868"/>
      <c r="D3" s="868"/>
      <c r="E3" s="868"/>
      <c r="F3" s="841"/>
      <c r="G3" s="840" t="s">
        <v>4905</v>
      </c>
      <c r="H3" s="868"/>
      <c r="I3" s="868"/>
      <c r="J3" s="868"/>
      <c r="K3" s="868"/>
    </row>
    <row r="4" spans="1:16" s="481" customFormat="1" ht="24.95" customHeight="1" x14ac:dyDescent="0.2">
      <c r="A4" s="958"/>
      <c r="B4" s="846" t="s">
        <v>4904</v>
      </c>
      <c r="C4" s="955"/>
      <c r="D4" s="847"/>
      <c r="E4" s="846" t="s">
        <v>4903</v>
      </c>
      <c r="F4" s="847"/>
      <c r="G4" s="846" t="s">
        <v>4904</v>
      </c>
      <c r="H4" s="955"/>
      <c r="I4" s="847"/>
      <c r="J4" s="846" t="s">
        <v>4903</v>
      </c>
      <c r="K4" s="955"/>
    </row>
    <row r="5" spans="1:16" s="481" customFormat="1" ht="48" customHeight="1" x14ac:dyDescent="0.2">
      <c r="A5" s="873"/>
      <c r="B5" s="21" t="s">
        <v>176</v>
      </c>
      <c r="C5" s="22" t="s">
        <v>4902</v>
      </c>
      <c r="D5" s="22" t="s">
        <v>4901</v>
      </c>
      <c r="E5" s="21" t="s">
        <v>4902</v>
      </c>
      <c r="F5" s="21" t="s">
        <v>4901</v>
      </c>
      <c r="G5" s="21" t="s">
        <v>176</v>
      </c>
      <c r="H5" s="21" t="s">
        <v>4902</v>
      </c>
      <c r="I5" s="21" t="s">
        <v>4901</v>
      </c>
      <c r="J5" s="21" t="s">
        <v>4902</v>
      </c>
      <c r="K5" s="158" t="s">
        <v>4901</v>
      </c>
    </row>
    <row r="6" spans="1:16" s="345" customFormat="1" ht="18" customHeight="1" x14ac:dyDescent="0.2">
      <c r="A6" s="480" t="s">
        <v>1</v>
      </c>
      <c r="B6" s="471" t="s">
        <v>4900</v>
      </c>
      <c r="C6" s="471" t="s">
        <v>4899</v>
      </c>
      <c r="D6" s="471" t="s">
        <v>4898</v>
      </c>
      <c r="E6" s="471" t="s">
        <v>4897</v>
      </c>
      <c r="F6" s="471" t="s">
        <v>4896</v>
      </c>
      <c r="G6" s="471" t="s">
        <v>4895</v>
      </c>
      <c r="H6" s="471" t="s">
        <v>4894</v>
      </c>
      <c r="I6" s="471" t="s">
        <v>4893</v>
      </c>
      <c r="J6" s="471" t="s">
        <v>4892</v>
      </c>
      <c r="K6" s="471" t="s">
        <v>4891</v>
      </c>
    </row>
    <row r="7" spans="1:16" s="345" customFormat="1" ht="11.1" customHeight="1" x14ac:dyDescent="0.2">
      <c r="A7" s="472" t="s">
        <v>210</v>
      </c>
      <c r="B7" s="471" t="s">
        <v>4890</v>
      </c>
      <c r="C7" s="471" t="s">
        <v>4889</v>
      </c>
      <c r="D7" s="471" t="s">
        <v>4888</v>
      </c>
      <c r="E7" s="471" t="s">
        <v>4887</v>
      </c>
      <c r="F7" s="471" t="s">
        <v>4886</v>
      </c>
      <c r="G7" s="471" t="s">
        <v>4885</v>
      </c>
      <c r="H7" s="471" t="s">
        <v>4884</v>
      </c>
      <c r="I7" s="471" t="s">
        <v>4883</v>
      </c>
      <c r="J7" s="471" t="s">
        <v>4882</v>
      </c>
      <c r="K7" s="471" t="s">
        <v>4881</v>
      </c>
      <c r="M7" s="488"/>
      <c r="N7" s="488"/>
      <c r="O7" s="488"/>
      <c r="P7" s="488"/>
    </row>
    <row r="8" spans="1:16" s="345" customFormat="1" ht="11.1" customHeight="1" x14ac:dyDescent="0.2">
      <c r="A8" s="472" t="s">
        <v>211</v>
      </c>
      <c r="B8" s="471" t="s">
        <v>4880</v>
      </c>
      <c r="C8" s="471" t="s">
        <v>4879</v>
      </c>
      <c r="D8" s="471" t="s">
        <v>4878</v>
      </c>
      <c r="E8" s="471" t="s">
        <v>4877</v>
      </c>
      <c r="F8" s="471" t="s">
        <v>4876</v>
      </c>
      <c r="G8" s="471" t="s">
        <v>4875</v>
      </c>
      <c r="H8" s="471" t="s">
        <v>4874</v>
      </c>
      <c r="I8" s="471" t="s">
        <v>4873</v>
      </c>
      <c r="J8" s="471" t="s">
        <v>4872</v>
      </c>
      <c r="K8" s="471" t="s">
        <v>4871</v>
      </c>
    </row>
    <row r="9" spans="1:16" s="345" customFormat="1" ht="18" customHeight="1" x14ac:dyDescent="0.2">
      <c r="A9" s="472" t="s">
        <v>212</v>
      </c>
      <c r="B9" s="471" t="s">
        <v>4870</v>
      </c>
      <c r="C9" s="471" t="s">
        <v>4869</v>
      </c>
      <c r="D9" s="471" t="s">
        <v>4868</v>
      </c>
      <c r="E9" s="471" t="s">
        <v>4867</v>
      </c>
      <c r="F9" s="471" t="s">
        <v>3826</v>
      </c>
      <c r="G9" s="471" t="s">
        <v>4866</v>
      </c>
      <c r="H9" s="471" t="s">
        <v>4865</v>
      </c>
      <c r="I9" s="471" t="s">
        <v>4864</v>
      </c>
      <c r="J9" s="471" t="s">
        <v>2857</v>
      </c>
      <c r="K9" s="471" t="s">
        <v>4863</v>
      </c>
    </row>
    <row r="10" spans="1:16" ht="11.1" customHeight="1" x14ac:dyDescent="0.2">
      <c r="A10" s="14" t="s">
        <v>177</v>
      </c>
      <c r="B10" s="468" t="s">
        <v>4862</v>
      </c>
      <c r="C10" s="468" t="s">
        <v>3</v>
      </c>
      <c r="D10" s="468" t="s">
        <v>4862</v>
      </c>
      <c r="E10" s="468" t="s">
        <v>3</v>
      </c>
      <c r="F10" s="468" t="s">
        <v>4861</v>
      </c>
      <c r="G10" s="468" t="s">
        <v>4860</v>
      </c>
      <c r="H10" s="468" t="s">
        <v>3</v>
      </c>
      <c r="I10" s="468" t="s">
        <v>4860</v>
      </c>
      <c r="J10" s="468" t="s">
        <v>3</v>
      </c>
      <c r="K10" s="468" t="s">
        <v>4849</v>
      </c>
    </row>
    <row r="11" spans="1:16" ht="11.1" customHeight="1" x14ac:dyDescent="0.2">
      <c r="A11" s="14" t="s">
        <v>178</v>
      </c>
      <c r="B11" s="468" t="s">
        <v>4859</v>
      </c>
      <c r="C11" s="468" t="s">
        <v>3</v>
      </c>
      <c r="D11" s="468" t="s">
        <v>4859</v>
      </c>
      <c r="E11" s="468" t="s">
        <v>3</v>
      </c>
      <c r="F11" s="468" t="s">
        <v>4858</v>
      </c>
      <c r="G11" s="468" t="s">
        <v>4857</v>
      </c>
      <c r="H11" s="468" t="s">
        <v>3</v>
      </c>
      <c r="I11" s="468" t="s">
        <v>4857</v>
      </c>
      <c r="J11" s="468" t="s">
        <v>3</v>
      </c>
      <c r="K11" s="468" t="s">
        <v>3635</v>
      </c>
    </row>
    <row r="12" spans="1:16" ht="11.1" customHeight="1" x14ac:dyDescent="0.2">
      <c r="A12" s="14" t="s">
        <v>179</v>
      </c>
      <c r="B12" s="49" t="s">
        <v>3</v>
      </c>
      <c r="C12" s="49" t="s">
        <v>3</v>
      </c>
      <c r="D12" s="49" t="s">
        <v>3</v>
      </c>
      <c r="E12" s="49" t="s">
        <v>3</v>
      </c>
      <c r="F12" s="49" t="s">
        <v>3</v>
      </c>
      <c r="G12" s="49" t="s">
        <v>3</v>
      </c>
      <c r="H12" s="49" t="s">
        <v>3</v>
      </c>
      <c r="I12" s="49" t="s">
        <v>3</v>
      </c>
      <c r="J12" s="49" t="s">
        <v>3</v>
      </c>
      <c r="K12" s="49" t="s">
        <v>3</v>
      </c>
    </row>
    <row r="13" spans="1:16" ht="11.1" customHeight="1" x14ac:dyDescent="0.2">
      <c r="A13" s="14" t="s">
        <v>180</v>
      </c>
      <c r="B13" s="468" t="s">
        <v>4856</v>
      </c>
      <c r="C13" s="468" t="s">
        <v>3</v>
      </c>
      <c r="D13" s="468" t="s">
        <v>4856</v>
      </c>
      <c r="E13" s="468" t="s">
        <v>3</v>
      </c>
      <c r="F13" s="468" t="s">
        <v>4855</v>
      </c>
      <c r="G13" s="468" t="s">
        <v>4854</v>
      </c>
      <c r="H13" s="468" t="s">
        <v>3</v>
      </c>
      <c r="I13" s="468" t="s">
        <v>4854</v>
      </c>
      <c r="J13" s="468" t="s">
        <v>3</v>
      </c>
      <c r="K13" s="468" t="s">
        <v>4074</v>
      </c>
    </row>
    <row r="14" spans="1:16" ht="11.1" customHeight="1" x14ac:dyDescent="0.2">
      <c r="A14" s="14" t="s">
        <v>181</v>
      </c>
      <c r="B14" s="468" t="s">
        <v>2248</v>
      </c>
      <c r="C14" s="468" t="s">
        <v>3</v>
      </c>
      <c r="D14" s="468" t="s">
        <v>2248</v>
      </c>
      <c r="E14" s="468" t="s">
        <v>3</v>
      </c>
      <c r="F14" s="468" t="s">
        <v>3838</v>
      </c>
      <c r="G14" s="468" t="s">
        <v>1653</v>
      </c>
      <c r="H14" s="468" t="s">
        <v>3</v>
      </c>
      <c r="I14" s="468" t="s">
        <v>1653</v>
      </c>
      <c r="J14" s="468" t="s">
        <v>3</v>
      </c>
      <c r="K14" s="468" t="s">
        <v>4853</v>
      </c>
    </row>
    <row r="15" spans="1:16" ht="11.1" customHeight="1" x14ac:dyDescent="0.2">
      <c r="A15" s="14" t="s">
        <v>182</v>
      </c>
      <c r="B15" s="468" t="s">
        <v>4852</v>
      </c>
      <c r="C15" s="468" t="s">
        <v>4851</v>
      </c>
      <c r="D15" s="468" t="s">
        <v>4850</v>
      </c>
      <c r="E15" s="468" t="s">
        <v>3277</v>
      </c>
      <c r="F15" s="468" t="s">
        <v>4849</v>
      </c>
      <c r="G15" s="468" t="s">
        <v>4848</v>
      </c>
      <c r="H15" s="468" t="s">
        <v>4229</v>
      </c>
      <c r="I15" s="468" t="s">
        <v>4847</v>
      </c>
      <c r="J15" s="468" t="s">
        <v>4846</v>
      </c>
      <c r="K15" s="468" t="s">
        <v>3928</v>
      </c>
    </row>
    <row r="16" spans="1:16" ht="11.1" customHeight="1" x14ac:dyDescent="0.2">
      <c r="A16" s="14" t="s">
        <v>183</v>
      </c>
      <c r="B16" s="468" t="s">
        <v>4845</v>
      </c>
      <c r="C16" s="468" t="s">
        <v>3</v>
      </c>
      <c r="D16" s="468" t="s">
        <v>4845</v>
      </c>
      <c r="E16" s="468" t="s">
        <v>3</v>
      </c>
      <c r="F16" s="468" t="s">
        <v>4844</v>
      </c>
      <c r="G16" s="468" t="s">
        <v>4843</v>
      </c>
      <c r="H16" s="468" t="s">
        <v>3</v>
      </c>
      <c r="I16" s="468" t="s">
        <v>4843</v>
      </c>
      <c r="J16" s="468" t="s">
        <v>3</v>
      </c>
      <c r="K16" s="468" t="s">
        <v>4842</v>
      </c>
    </row>
    <row r="17" spans="1:11" ht="11.1" customHeight="1" x14ac:dyDescent="0.2">
      <c r="A17" s="14" t="s">
        <v>184</v>
      </c>
      <c r="B17" s="468" t="s">
        <v>4841</v>
      </c>
      <c r="C17" s="468" t="s">
        <v>1077</v>
      </c>
      <c r="D17" s="468" t="s">
        <v>4840</v>
      </c>
      <c r="E17" s="468" t="s">
        <v>4839</v>
      </c>
      <c r="F17" s="468" t="s">
        <v>2821</v>
      </c>
      <c r="G17" s="468" t="s">
        <v>4838</v>
      </c>
      <c r="H17" s="468" t="s">
        <v>3</v>
      </c>
      <c r="I17" s="468" t="s">
        <v>4838</v>
      </c>
      <c r="J17" s="468" t="s">
        <v>3</v>
      </c>
      <c r="K17" s="468" t="s">
        <v>4837</v>
      </c>
    </row>
    <row r="18" spans="1:11" ht="11.1" customHeight="1" x14ac:dyDescent="0.2">
      <c r="A18" s="14" t="s">
        <v>185</v>
      </c>
      <c r="B18" s="468" t="s">
        <v>1369</v>
      </c>
      <c r="C18" s="468" t="s">
        <v>3441</v>
      </c>
      <c r="D18" s="468" t="s">
        <v>4836</v>
      </c>
      <c r="E18" s="468" t="s">
        <v>4053</v>
      </c>
      <c r="F18" s="468" t="s">
        <v>3665</v>
      </c>
      <c r="G18" s="468" t="s">
        <v>4835</v>
      </c>
      <c r="H18" s="468" t="s">
        <v>4834</v>
      </c>
      <c r="I18" s="468" t="s">
        <v>4062</v>
      </c>
      <c r="J18" s="468" t="s">
        <v>4833</v>
      </c>
      <c r="K18" s="468" t="s">
        <v>3866</v>
      </c>
    </row>
    <row r="19" spans="1:11" ht="11.1" customHeight="1" x14ac:dyDescent="0.2">
      <c r="A19" s="14" t="s">
        <v>186</v>
      </c>
      <c r="B19" s="468" t="s">
        <v>4832</v>
      </c>
      <c r="C19" s="468" t="s">
        <v>4831</v>
      </c>
      <c r="D19" s="468" t="s">
        <v>4830</v>
      </c>
      <c r="E19" s="468" t="s">
        <v>4829</v>
      </c>
      <c r="F19" s="468" t="s">
        <v>4233</v>
      </c>
      <c r="G19" s="468" t="s">
        <v>4828</v>
      </c>
      <c r="H19" s="468" t="s">
        <v>4827</v>
      </c>
      <c r="I19" s="468" t="s">
        <v>4826</v>
      </c>
      <c r="J19" s="468" t="s">
        <v>4825</v>
      </c>
      <c r="K19" s="468" t="s">
        <v>4824</v>
      </c>
    </row>
    <row r="20" spans="1:11" ht="11.1" customHeight="1" x14ac:dyDescent="0.2">
      <c r="A20" s="14" t="s">
        <v>187</v>
      </c>
      <c r="B20" s="468" t="s">
        <v>4823</v>
      </c>
      <c r="C20" s="468" t="s">
        <v>4822</v>
      </c>
      <c r="D20" s="468" t="s">
        <v>4821</v>
      </c>
      <c r="E20" s="468" t="s">
        <v>4820</v>
      </c>
      <c r="F20" s="468" t="s">
        <v>4819</v>
      </c>
      <c r="G20" s="468" t="s">
        <v>4818</v>
      </c>
      <c r="H20" s="468" t="s">
        <v>4817</v>
      </c>
      <c r="I20" s="468" t="s">
        <v>4816</v>
      </c>
      <c r="J20" s="468" t="s">
        <v>4815</v>
      </c>
      <c r="K20" s="468" t="s">
        <v>4814</v>
      </c>
    </row>
    <row r="21" spans="1:11" ht="11.1" customHeight="1" x14ac:dyDescent="0.2">
      <c r="A21" s="14" t="s">
        <v>188</v>
      </c>
      <c r="B21" s="468" t="s">
        <v>3443</v>
      </c>
      <c r="C21" s="468" t="s">
        <v>3</v>
      </c>
      <c r="D21" s="468" t="s">
        <v>3443</v>
      </c>
      <c r="E21" s="468" t="s">
        <v>3</v>
      </c>
      <c r="F21" s="468" t="s">
        <v>3803</v>
      </c>
      <c r="G21" s="468" t="s">
        <v>1363</v>
      </c>
      <c r="H21" s="468" t="s">
        <v>3</v>
      </c>
      <c r="I21" s="468" t="s">
        <v>1363</v>
      </c>
      <c r="J21" s="468" t="s">
        <v>3</v>
      </c>
      <c r="K21" s="468" t="s">
        <v>2392</v>
      </c>
    </row>
    <row r="22" spans="1:11" ht="11.1" customHeight="1" x14ac:dyDescent="0.2">
      <c r="A22" s="14" t="s">
        <v>189</v>
      </c>
      <c r="B22" s="49" t="s">
        <v>3</v>
      </c>
      <c r="C22" s="49" t="s">
        <v>3</v>
      </c>
      <c r="D22" s="49" t="s">
        <v>3</v>
      </c>
      <c r="E22" s="49" t="s">
        <v>3</v>
      </c>
      <c r="F22" s="49" t="s">
        <v>3</v>
      </c>
      <c r="G22" s="49" t="s">
        <v>3</v>
      </c>
      <c r="H22" s="49" t="s">
        <v>3</v>
      </c>
      <c r="I22" s="49" t="s">
        <v>3</v>
      </c>
      <c r="J22" s="49" t="s">
        <v>3</v>
      </c>
      <c r="K22" s="49" t="s">
        <v>3</v>
      </c>
    </row>
    <row r="23" spans="1:11" ht="11.1" customHeight="1" x14ac:dyDescent="0.2">
      <c r="A23" s="14" t="s">
        <v>190</v>
      </c>
      <c r="B23" s="468" t="s">
        <v>4813</v>
      </c>
      <c r="C23" s="468" t="s">
        <v>3</v>
      </c>
      <c r="D23" s="468" t="s">
        <v>4813</v>
      </c>
      <c r="E23" s="468" t="s">
        <v>3</v>
      </c>
      <c r="F23" s="468" t="s">
        <v>4812</v>
      </c>
      <c r="G23" s="468" t="s">
        <v>4811</v>
      </c>
      <c r="H23" s="468" t="s">
        <v>3</v>
      </c>
      <c r="I23" s="468" t="s">
        <v>4811</v>
      </c>
      <c r="J23" s="468" t="s">
        <v>3</v>
      </c>
      <c r="K23" s="468" t="s">
        <v>4810</v>
      </c>
    </row>
    <row r="24" spans="1:11" ht="11.1" customHeight="1" x14ac:dyDescent="0.2">
      <c r="A24" s="14" t="s">
        <v>191</v>
      </c>
      <c r="B24" s="49" t="s">
        <v>3</v>
      </c>
      <c r="C24" s="49" t="s">
        <v>3</v>
      </c>
      <c r="D24" s="49" t="s">
        <v>3</v>
      </c>
      <c r="E24" s="49" t="s">
        <v>3</v>
      </c>
      <c r="F24" s="49" t="s">
        <v>3</v>
      </c>
      <c r="G24" s="49" t="s">
        <v>3</v>
      </c>
      <c r="H24" s="49" t="s">
        <v>3</v>
      </c>
      <c r="I24" s="49" t="s">
        <v>3</v>
      </c>
      <c r="J24" s="49" t="s">
        <v>3</v>
      </c>
      <c r="K24" s="49" t="s">
        <v>3</v>
      </c>
    </row>
    <row r="25" spans="1:11" ht="11.1" customHeight="1" x14ac:dyDescent="0.2">
      <c r="A25" s="14" t="s">
        <v>200</v>
      </c>
      <c r="B25" s="468" t="s">
        <v>4809</v>
      </c>
      <c r="C25" s="468" t="s">
        <v>4808</v>
      </c>
      <c r="D25" s="468" t="s">
        <v>4428</v>
      </c>
      <c r="E25" s="468" t="s">
        <v>4807</v>
      </c>
      <c r="F25" s="468" t="s">
        <v>4806</v>
      </c>
      <c r="G25" s="468" t="s">
        <v>4805</v>
      </c>
      <c r="H25" s="468" t="s">
        <v>4804</v>
      </c>
      <c r="I25" s="468" t="s">
        <v>4803</v>
      </c>
      <c r="J25" s="468" t="s">
        <v>4802</v>
      </c>
      <c r="K25" s="468" t="s">
        <v>4801</v>
      </c>
    </row>
    <row r="26" spans="1:11" ht="11.1" customHeight="1" x14ac:dyDescent="0.2">
      <c r="A26" s="14" t="s">
        <v>192</v>
      </c>
      <c r="B26" s="468" t="s">
        <v>2923</v>
      </c>
      <c r="C26" s="468" t="s">
        <v>3</v>
      </c>
      <c r="D26" s="468" t="s">
        <v>2923</v>
      </c>
      <c r="E26" s="468" t="s">
        <v>3</v>
      </c>
      <c r="F26" s="468" t="s">
        <v>4800</v>
      </c>
      <c r="G26" s="468" t="s">
        <v>3986</v>
      </c>
      <c r="H26" s="468" t="s">
        <v>3</v>
      </c>
      <c r="I26" s="468" t="s">
        <v>3986</v>
      </c>
      <c r="J26" s="468" t="s">
        <v>3</v>
      </c>
      <c r="K26" s="468" t="s">
        <v>4799</v>
      </c>
    </row>
    <row r="27" spans="1:11" s="345" customFormat="1" ht="18" customHeight="1" x14ac:dyDescent="0.2">
      <c r="A27" s="472" t="s">
        <v>213</v>
      </c>
      <c r="B27" s="471" t="s">
        <v>4798</v>
      </c>
      <c r="C27" s="471" t="s">
        <v>4797</v>
      </c>
      <c r="D27" s="471" t="s">
        <v>4796</v>
      </c>
      <c r="E27" s="471" t="s">
        <v>4795</v>
      </c>
      <c r="F27" s="471" t="s">
        <v>4794</v>
      </c>
      <c r="G27" s="471" t="s">
        <v>4793</v>
      </c>
      <c r="H27" s="471" t="s">
        <v>4792</v>
      </c>
      <c r="I27" s="471" t="s">
        <v>4791</v>
      </c>
      <c r="J27" s="471" t="s">
        <v>4790</v>
      </c>
      <c r="K27" s="471" t="s">
        <v>2823</v>
      </c>
    </row>
    <row r="28" spans="1:11" ht="11.1" customHeight="1" x14ac:dyDescent="0.2">
      <c r="A28" s="14" t="s">
        <v>4</v>
      </c>
      <c r="B28" s="468" t="s">
        <v>4789</v>
      </c>
      <c r="C28" s="468" t="s">
        <v>4788</v>
      </c>
      <c r="D28" s="468" t="s">
        <v>4787</v>
      </c>
      <c r="E28" s="468" t="s">
        <v>4786</v>
      </c>
      <c r="F28" s="468" t="s">
        <v>4785</v>
      </c>
      <c r="G28" s="468" t="s">
        <v>4784</v>
      </c>
      <c r="H28" s="468" t="s">
        <v>4783</v>
      </c>
      <c r="I28" s="468" t="s">
        <v>4782</v>
      </c>
      <c r="J28" s="468" t="s">
        <v>4781</v>
      </c>
      <c r="K28" s="468" t="s">
        <v>4780</v>
      </c>
    </row>
    <row r="29" spans="1:11" ht="11.1" customHeight="1" x14ac:dyDescent="0.2">
      <c r="A29" s="14" t="s">
        <v>5</v>
      </c>
      <c r="B29" s="468" t="s">
        <v>2427</v>
      </c>
      <c r="C29" s="468" t="s">
        <v>2609</v>
      </c>
      <c r="D29" s="468" t="s">
        <v>4779</v>
      </c>
      <c r="E29" s="468" t="s">
        <v>4778</v>
      </c>
      <c r="F29" s="468" t="s">
        <v>4777</v>
      </c>
      <c r="G29" s="468" t="s">
        <v>4776</v>
      </c>
      <c r="H29" s="468" t="s">
        <v>4775</v>
      </c>
      <c r="I29" s="468" t="s">
        <v>4774</v>
      </c>
      <c r="J29" s="468" t="s">
        <v>4773</v>
      </c>
      <c r="K29" s="468" t="s">
        <v>4772</v>
      </c>
    </row>
    <row r="30" spans="1:11" ht="11.1" customHeight="1" x14ac:dyDescent="0.2">
      <c r="A30" s="14" t="s">
        <v>6</v>
      </c>
      <c r="B30" s="468" t="s">
        <v>4771</v>
      </c>
      <c r="C30" s="468" t="s">
        <v>4770</v>
      </c>
      <c r="D30" s="468" t="s">
        <v>4769</v>
      </c>
      <c r="E30" s="468" t="s">
        <v>4768</v>
      </c>
      <c r="F30" s="468" t="s">
        <v>4767</v>
      </c>
      <c r="G30" s="468" t="s">
        <v>4766</v>
      </c>
      <c r="H30" s="468" t="s">
        <v>4765</v>
      </c>
      <c r="I30" s="468" t="s">
        <v>4764</v>
      </c>
      <c r="J30" s="468" t="s">
        <v>4763</v>
      </c>
      <c r="K30" s="468" t="s">
        <v>4762</v>
      </c>
    </row>
    <row r="31" spans="1:11" s="345" customFormat="1" ht="18" customHeight="1" x14ac:dyDescent="0.2">
      <c r="A31" s="472" t="s">
        <v>214</v>
      </c>
      <c r="B31" s="471" t="s">
        <v>4761</v>
      </c>
      <c r="C31" s="471" t="s">
        <v>4760</v>
      </c>
      <c r="D31" s="471" t="s">
        <v>4759</v>
      </c>
      <c r="E31" s="471" t="s">
        <v>4758</v>
      </c>
      <c r="F31" s="471" t="s">
        <v>4757</v>
      </c>
      <c r="G31" s="471" t="s">
        <v>4756</v>
      </c>
      <c r="H31" s="471" t="s">
        <v>4755</v>
      </c>
      <c r="I31" s="471" t="s">
        <v>4754</v>
      </c>
      <c r="J31" s="471" t="s">
        <v>4753</v>
      </c>
      <c r="K31" s="471" t="s">
        <v>4752</v>
      </c>
    </row>
    <row r="32" spans="1:11" ht="11.1" customHeight="1" x14ac:dyDescent="0.2">
      <c r="A32" s="14" t="s">
        <v>7</v>
      </c>
      <c r="B32" s="468" t="s">
        <v>4751</v>
      </c>
      <c r="C32" s="468" t="s">
        <v>4750</v>
      </c>
      <c r="D32" s="468" t="s">
        <v>4749</v>
      </c>
      <c r="E32" s="468" t="s">
        <v>4748</v>
      </c>
      <c r="F32" s="468" t="s">
        <v>4747</v>
      </c>
      <c r="G32" s="468" t="s">
        <v>4746</v>
      </c>
      <c r="H32" s="468" t="s">
        <v>4745</v>
      </c>
      <c r="I32" s="468" t="s">
        <v>4744</v>
      </c>
      <c r="J32" s="468" t="s">
        <v>4743</v>
      </c>
      <c r="K32" s="468" t="s">
        <v>4742</v>
      </c>
    </row>
    <row r="33" spans="1:11" ht="11.1" customHeight="1" x14ac:dyDescent="0.2">
      <c r="A33" s="14" t="s">
        <v>8</v>
      </c>
      <c r="B33" s="468" t="s">
        <v>4741</v>
      </c>
      <c r="C33" s="468" t="s">
        <v>4740</v>
      </c>
      <c r="D33" s="468" t="s">
        <v>4739</v>
      </c>
      <c r="E33" s="468" t="s">
        <v>4738</v>
      </c>
      <c r="F33" s="468" t="s">
        <v>4737</v>
      </c>
      <c r="G33" s="468" t="s">
        <v>4736</v>
      </c>
      <c r="H33" s="468" t="s">
        <v>4735</v>
      </c>
      <c r="I33" s="468" t="s">
        <v>4734</v>
      </c>
      <c r="J33" s="468" t="s">
        <v>4733</v>
      </c>
      <c r="K33" s="468" t="s">
        <v>4732</v>
      </c>
    </row>
    <row r="34" spans="1:11" ht="11.1" customHeight="1" x14ac:dyDescent="0.2">
      <c r="A34" s="14" t="s">
        <v>9</v>
      </c>
      <c r="B34" s="468" t="s">
        <v>4731</v>
      </c>
      <c r="C34" s="468" t="s">
        <v>4730</v>
      </c>
      <c r="D34" s="468" t="s">
        <v>4729</v>
      </c>
      <c r="E34" s="468" t="s">
        <v>4728</v>
      </c>
      <c r="F34" s="468" t="s">
        <v>4727</v>
      </c>
      <c r="G34" s="468" t="s">
        <v>4726</v>
      </c>
      <c r="H34" s="468" t="s">
        <v>4725</v>
      </c>
      <c r="I34" s="468" t="s">
        <v>4724</v>
      </c>
      <c r="J34" s="468" t="s">
        <v>4330</v>
      </c>
      <c r="K34" s="468" t="s">
        <v>4723</v>
      </c>
    </row>
    <row r="35" spans="1:11" ht="11.1" customHeight="1" x14ac:dyDescent="0.2">
      <c r="A35" s="14" t="s">
        <v>10</v>
      </c>
      <c r="B35" s="468" t="s">
        <v>4722</v>
      </c>
      <c r="C35" s="468" t="s">
        <v>4721</v>
      </c>
      <c r="D35" s="468" t="s">
        <v>4720</v>
      </c>
      <c r="E35" s="468" t="s">
        <v>4719</v>
      </c>
      <c r="F35" s="468" t="s">
        <v>2564</v>
      </c>
      <c r="G35" s="468" t="s">
        <v>4718</v>
      </c>
      <c r="H35" s="468" t="s">
        <v>4717</v>
      </c>
      <c r="I35" s="468" t="s">
        <v>4716</v>
      </c>
      <c r="J35" s="468" t="s">
        <v>4638</v>
      </c>
      <c r="K35" s="468" t="s">
        <v>4715</v>
      </c>
    </row>
    <row r="36" spans="1:11" ht="11.1" customHeight="1" x14ac:dyDescent="0.2">
      <c r="A36" s="14" t="s">
        <v>11</v>
      </c>
      <c r="B36" s="468" t="s">
        <v>4714</v>
      </c>
      <c r="C36" s="468" t="s">
        <v>4713</v>
      </c>
      <c r="D36" s="468" t="s">
        <v>4712</v>
      </c>
      <c r="E36" s="468" t="s">
        <v>4711</v>
      </c>
      <c r="F36" s="468" t="s">
        <v>4710</v>
      </c>
      <c r="G36" s="468" t="s">
        <v>4709</v>
      </c>
      <c r="H36" s="468" t="s">
        <v>4708</v>
      </c>
      <c r="I36" s="468" t="s">
        <v>4707</v>
      </c>
      <c r="J36" s="468" t="s">
        <v>4706</v>
      </c>
      <c r="K36" s="468" t="s">
        <v>4705</v>
      </c>
    </row>
    <row r="37" spans="1:11" s="345" customFormat="1" ht="18" customHeight="1" x14ac:dyDescent="0.2">
      <c r="A37" s="472" t="s">
        <v>215</v>
      </c>
      <c r="B37" s="471" t="s">
        <v>4704</v>
      </c>
      <c r="C37" s="471" t="s">
        <v>4703</v>
      </c>
      <c r="D37" s="471" t="s">
        <v>4702</v>
      </c>
      <c r="E37" s="471" t="s">
        <v>4701</v>
      </c>
      <c r="F37" s="471" t="s">
        <v>4460</v>
      </c>
      <c r="G37" s="471" t="s">
        <v>4700</v>
      </c>
      <c r="H37" s="471" t="s">
        <v>4699</v>
      </c>
      <c r="I37" s="471" t="s">
        <v>4698</v>
      </c>
      <c r="J37" s="471" t="s">
        <v>4697</v>
      </c>
      <c r="K37" s="471" t="s">
        <v>4696</v>
      </c>
    </row>
    <row r="38" spans="1:11" ht="11.1" customHeight="1" x14ac:dyDescent="0.2">
      <c r="A38" s="14" t="s">
        <v>12</v>
      </c>
      <c r="B38" s="468" t="s">
        <v>4695</v>
      </c>
      <c r="C38" s="468" t="s">
        <v>1219</v>
      </c>
      <c r="D38" s="468" t="s">
        <v>4694</v>
      </c>
      <c r="E38" s="468" t="s">
        <v>4693</v>
      </c>
      <c r="F38" s="468" t="s">
        <v>4692</v>
      </c>
      <c r="G38" s="468" t="s">
        <v>4691</v>
      </c>
      <c r="H38" s="468" t="s">
        <v>4690</v>
      </c>
      <c r="I38" s="468" t="s">
        <v>4689</v>
      </c>
      <c r="J38" s="468" t="s">
        <v>4688</v>
      </c>
      <c r="K38" s="468" t="s">
        <v>4687</v>
      </c>
    </row>
    <row r="39" spans="1:11" ht="11.1" customHeight="1" x14ac:dyDescent="0.2">
      <c r="A39" s="14" t="s">
        <v>13</v>
      </c>
      <c r="B39" s="468" t="s">
        <v>2513</v>
      </c>
      <c r="C39" s="468" t="s">
        <v>3638</v>
      </c>
      <c r="D39" s="468" t="s">
        <v>4686</v>
      </c>
      <c r="E39" s="468" t="s">
        <v>4138</v>
      </c>
      <c r="F39" s="468" t="s">
        <v>4685</v>
      </c>
      <c r="G39" s="468" t="s">
        <v>4684</v>
      </c>
      <c r="H39" s="468" t="s">
        <v>4683</v>
      </c>
      <c r="I39" s="468" t="s">
        <v>4682</v>
      </c>
      <c r="J39" s="468" t="s">
        <v>4681</v>
      </c>
      <c r="K39" s="468" t="s">
        <v>4680</v>
      </c>
    </row>
    <row r="40" spans="1:11" ht="11.1" customHeight="1" x14ac:dyDescent="0.2">
      <c r="A40" s="14" t="s">
        <v>14</v>
      </c>
      <c r="B40" s="468" t="s">
        <v>4679</v>
      </c>
      <c r="C40" s="468" t="s">
        <v>4678</v>
      </c>
      <c r="D40" s="468" t="s">
        <v>4677</v>
      </c>
      <c r="E40" s="468" t="s">
        <v>4676</v>
      </c>
      <c r="F40" s="468" t="s">
        <v>3880</v>
      </c>
      <c r="G40" s="468" t="s">
        <v>4675</v>
      </c>
      <c r="H40" s="468" t="s">
        <v>4674</v>
      </c>
      <c r="I40" s="468" t="s">
        <v>4673</v>
      </c>
      <c r="J40" s="468" t="s">
        <v>4502</v>
      </c>
      <c r="K40" s="468" t="s">
        <v>4672</v>
      </c>
    </row>
    <row r="41" spans="1:11" ht="11.1" customHeight="1" x14ac:dyDescent="0.2">
      <c r="A41" s="14" t="s">
        <v>15</v>
      </c>
      <c r="B41" s="468" t="s">
        <v>4671</v>
      </c>
      <c r="C41" s="468" t="s">
        <v>4670</v>
      </c>
      <c r="D41" s="468" t="s">
        <v>3698</v>
      </c>
      <c r="E41" s="468" t="s">
        <v>4669</v>
      </c>
      <c r="F41" s="468" t="s">
        <v>2389</v>
      </c>
      <c r="G41" s="468" t="s">
        <v>4668</v>
      </c>
      <c r="H41" s="468" t="s">
        <v>4667</v>
      </c>
      <c r="I41" s="468" t="s">
        <v>4666</v>
      </c>
      <c r="J41" s="468" t="s">
        <v>4665</v>
      </c>
      <c r="K41" s="468" t="s">
        <v>4664</v>
      </c>
    </row>
    <row r="42" spans="1:11" ht="11.1" customHeight="1" x14ac:dyDescent="0.2">
      <c r="A42" s="14" t="s">
        <v>16</v>
      </c>
      <c r="B42" s="468" t="s">
        <v>4663</v>
      </c>
      <c r="C42" s="468" t="s">
        <v>4662</v>
      </c>
      <c r="D42" s="468" t="s">
        <v>4661</v>
      </c>
      <c r="E42" s="468" t="s">
        <v>2117</v>
      </c>
      <c r="F42" s="468" t="s">
        <v>4660</v>
      </c>
      <c r="G42" s="468" t="s">
        <v>4659</v>
      </c>
      <c r="H42" s="468" t="s">
        <v>3727</v>
      </c>
      <c r="I42" s="468" t="s">
        <v>4658</v>
      </c>
      <c r="J42" s="468" t="s">
        <v>4657</v>
      </c>
      <c r="K42" s="468" t="s">
        <v>4656</v>
      </c>
    </row>
    <row r="43" spans="1:11" ht="11.1" customHeight="1" x14ac:dyDescent="0.2">
      <c r="A43" s="14" t="s">
        <v>17</v>
      </c>
      <c r="B43" s="468" t="s">
        <v>4655</v>
      </c>
      <c r="C43" s="468" t="s">
        <v>4654</v>
      </c>
      <c r="D43" s="468" t="s">
        <v>4653</v>
      </c>
      <c r="E43" s="468" t="s">
        <v>4652</v>
      </c>
      <c r="F43" s="468" t="s">
        <v>4651</v>
      </c>
      <c r="G43" s="468" t="s">
        <v>4650</v>
      </c>
      <c r="H43" s="468" t="s">
        <v>4649</v>
      </c>
      <c r="I43" s="468" t="s">
        <v>4648</v>
      </c>
      <c r="J43" s="468" t="s">
        <v>4647</v>
      </c>
      <c r="K43" s="468" t="s">
        <v>4038</v>
      </c>
    </row>
    <row r="44" spans="1:11" s="345" customFormat="1" ht="18" customHeight="1" x14ac:dyDescent="0.2">
      <c r="A44" s="472" t="s">
        <v>216</v>
      </c>
      <c r="B44" s="471" t="s">
        <v>4646</v>
      </c>
      <c r="C44" s="471" t="s">
        <v>4645</v>
      </c>
      <c r="D44" s="471" t="s">
        <v>4644</v>
      </c>
      <c r="E44" s="471" t="s">
        <v>4643</v>
      </c>
      <c r="F44" s="471" t="s">
        <v>1279</v>
      </c>
      <c r="G44" s="471" t="s">
        <v>4642</v>
      </c>
      <c r="H44" s="471" t="s">
        <v>4641</v>
      </c>
      <c r="I44" s="471" t="s">
        <v>4640</v>
      </c>
      <c r="J44" s="471" t="s">
        <v>4639</v>
      </c>
      <c r="K44" s="471" t="s">
        <v>4638</v>
      </c>
    </row>
    <row r="45" spans="1:11" ht="11.1" customHeight="1" x14ac:dyDescent="0.2">
      <c r="A45" s="14" t="s">
        <v>18</v>
      </c>
      <c r="B45" s="468" t="s">
        <v>4637</v>
      </c>
      <c r="C45" s="468" t="s">
        <v>4636</v>
      </c>
      <c r="D45" s="468" t="s">
        <v>4635</v>
      </c>
      <c r="E45" s="468" t="s">
        <v>4634</v>
      </c>
      <c r="F45" s="468" t="s">
        <v>4633</v>
      </c>
      <c r="G45" s="468" t="s">
        <v>4632</v>
      </c>
      <c r="H45" s="468" t="s">
        <v>4631</v>
      </c>
      <c r="I45" s="468" t="s">
        <v>4630</v>
      </c>
      <c r="J45" s="468" t="s">
        <v>4629</v>
      </c>
      <c r="K45" s="468" t="s">
        <v>4628</v>
      </c>
    </row>
    <row r="46" spans="1:11" ht="11.1" customHeight="1" x14ac:dyDescent="0.2">
      <c r="A46" s="14" t="s">
        <v>19</v>
      </c>
      <c r="B46" s="468" t="s">
        <v>4627</v>
      </c>
      <c r="C46" s="468" t="s">
        <v>4626</v>
      </c>
      <c r="D46" s="468" t="s">
        <v>1484</v>
      </c>
      <c r="E46" s="468" t="s">
        <v>4180</v>
      </c>
      <c r="F46" s="468" t="s">
        <v>4022</v>
      </c>
      <c r="G46" s="468" t="s">
        <v>4625</v>
      </c>
      <c r="H46" s="468" t="s">
        <v>4624</v>
      </c>
      <c r="I46" s="468" t="s">
        <v>3039</v>
      </c>
      <c r="J46" s="468" t="s">
        <v>4623</v>
      </c>
      <c r="K46" s="468" t="s">
        <v>4622</v>
      </c>
    </row>
    <row r="47" spans="1:11" ht="11.1" customHeight="1" x14ac:dyDescent="0.2">
      <c r="A47" s="14" t="s">
        <v>20</v>
      </c>
      <c r="B47" s="468" t="s">
        <v>4621</v>
      </c>
      <c r="C47" s="468" t="s">
        <v>4620</v>
      </c>
      <c r="D47" s="468" t="s">
        <v>4619</v>
      </c>
      <c r="E47" s="468" t="s">
        <v>4618</v>
      </c>
      <c r="F47" s="468" t="s">
        <v>2795</v>
      </c>
      <c r="G47" s="468" t="s">
        <v>4617</v>
      </c>
      <c r="H47" s="468" t="s">
        <v>4616</v>
      </c>
      <c r="I47" s="468" t="s">
        <v>4615</v>
      </c>
      <c r="J47" s="468" t="s">
        <v>4614</v>
      </c>
      <c r="K47" s="468" t="s">
        <v>4613</v>
      </c>
    </row>
    <row r="48" spans="1:11" ht="11.1" customHeight="1" x14ac:dyDescent="0.2">
      <c r="A48" s="14" t="s">
        <v>21</v>
      </c>
      <c r="B48" s="468" t="s">
        <v>4612</v>
      </c>
      <c r="C48" s="468" t="s">
        <v>3751</v>
      </c>
      <c r="D48" s="468" t="s">
        <v>4611</v>
      </c>
      <c r="E48" s="468" t="s">
        <v>4610</v>
      </c>
      <c r="F48" s="468" t="s">
        <v>1807</v>
      </c>
      <c r="G48" s="468" t="s">
        <v>4609</v>
      </c>
      <c r="H48" s="468" t="s">
        <v>4608</v>
      </c>
      <c r="I48" s="468" t="s">
        <v>4607</v>
      </c>
      <c r="J48" s="468" t="s">
        <v>4606</v>
      </c>
      <c r="K48" s="468" t="s">
        <v>4605</v>
      </c>
    </row>
    <row r="49" spans="1:11" ht="11.1" customHeight="1" x14ac:dyDescent="0.2">
      <c r="A49" s="14" t="s">
        <v>22</v>
      </c>
      <c r="B49" s="468" t="s">
        <v>4604</v>
      </c>
      <c r="C49" s="468" t="s">
        <v>4603</v>
      </c>
      <c r="D49" s="468" t="s">
        <v>4602</v>
      </c>
      <c r="E49" s="468" t="s">
        <v>4278</v>
      </c>
      <c r="F49" s="468" t="s">
        <v>4601</v>
      </c>
      <c r="G49" s="468" t="s">
        <v>4600</v>
      </c>
      <c r="H49" s="468" t="s">
        <v>4599</v>
      </c>
      <c r="I49" s="468" t="s">
        <v>4598</v>
      </c>
      <c r="J49" s="468" t="s">
        <v>4597</v>
      </c>
      <c r="K49" s="468" t="s">
        <v>4596</v>
      </c>
    </row>
    <row r="50" spans="1:11" ht="11.1" customHeight="1" x14ac:dyDescent="0.2">
      <c r="A50" s="14" t="s">
        <v>23</v>
      </c>
      <c r="B50" s="468" t="s">
        <v>4595</v>
      </c>
      <c r="C50" s="468" t="s">
        <v>2305</v>
      </c>
      <c r="D50" s="468" t="s">
        <v>4594</v>
      </c>
      <c r="E50" s="468" t="s">
        <v>4593</v>
      </c>
      <c r="F50" s="468" t="s">
        <v>4592</v>
      </c>
      <c r="G50" s="468" t="s">
        <v>4591</v>
      </c>
      <c r="H50" s="468" t="s">
        <v>4590</v>
      </c>
      <c r="I50" s="468" t="s">
        <v>4589</v>
      </c>
      <c r="J50" s="468" t="s">
        <v>4588</v>
      </c>
      <c r="K50" s="468" t="s">
        <v>4587</v>
      </c>
    </row>
    <row r="51" spans="1:11" ht="11.1" customHeight="1" x14ac:dyDescent="0.2">
      <c r="A51" s="14" t="s">
        <v>24</v>
      </c>
      <c r="B51" s="468" t="s">
        <v>4586</v>
      </c>
      <c r="C51" s="468" t="s">
        <v>4585</v>
      </c>
      <c r="D51" s="468" t="s">
        <v>1356</v>
      </c>
      <c r="E51" s="468" t="s">
        <v>4584</v>
      </c>
      <c r="F51" s="468" t="s">
        <v>1335</v>
      </c>
      <c r="G51" s="468" t="s">
        <v>4583</v>
      </c>
      <c r="H51" s="468" t="s">
        <v>4582</v>
      </c>
      <c r="I51" s="468" t="s">
        <v>4581</v>
      </c>
      <c r="J51" s="468" t="s">
        <v>4580</v>
      </c>
      <c r="K51" s="468" t="s">
        <v>4579</v>
      </c>
    </row>
    <row r="52" spans="1:11" ht="11.1" customHeight="1" x14ac:dyDescent="0.2">
      <c r="A52" s="14" t="s">
        <v>25</v>
      </c>
      <c r="B52" s="468" t="s">
        <v>4578</v>
      </c>
      <c r="C52" s="468" t="s">
        <v>4577</v>
      </c>
      <c r="D52" s="468" t="s">
        <v>4576</v>
      </c>
      <c r="E52" s="468" t="s">
        <v>4575</v>
      </c>
      <c r="F52" s="468" t="s">
        <v>4133</v>
      </c>
      <c r="G52" s="468" t="s">
        <v>4574</v>
      </c>
      <c r="H52" s="468" t="s">
        <v>4573</v>
      </c>
      <c r="I52" s="468" t="s">
        <v>4572</v>
      </c>
      <c r="J52" s="468" t="s">
        <v>4571</v>
      </c>
      <c r="K52" s="468" t="s">
        <v>4570</v>
      </c>
    </row>
    <row r="53" spans="1:11" s="345" customFormat="1" ht="18" customHeight="1" x14ac:dyDescent="0.2">
      <c r="A53" s="472" t="s">
        <v>217</v>
      </c>
      <c r="B53" s="471" t="s">
        <v>4569</v>
      </c>
      <c r="C53" s="471" t="s">
        <v>4568</v>
      </c>
      <c r="D53" s="471" t="s">
        <v>4567</v>
      </c>
      <c r="E53" s="471" t="s">
        <v>4566</v>
      </c>
      <c r="F53" s="471" t="s">
        <v>4565</v>
      </c>
      <c r="G53" s="471" t="s">
        <v>4564</v>
      </c>
      <c r="H53" s="471" t="s">
        <v>4563</v>
      </c>
      <c r="I53" s="471" t="s">
        <v>4562</v>
      </c>
      <c r="J53" s="471" t="s">
        <v>4561</v>
      </c>
      <c r="K53" s="471" t="s">
        <v>4560</v>
      </c>
    </row>
    <row r="54" spans="1:11" ht="11.1" customHeight="1" x14ac:dyDescent="0.2">
      <c r="A54" s="14" t="s">
        <v>26</v>
      </c>
      <c r="B54" s="468" t="s">
        <v>4559</v>
      </c>
      <c r="C54" s="468" t="s">
        <v>4558</v>
      </c>
      <c r="D54" s="468" t="s">
        <v>1207</v>
      </c>
      <c r="E54" s="468" t="s">
        <v>4557</v>
      </c>
      <c r="F54" s="468" t="s">
        <v>4556</v>
      </c>
      <c r="G54" s="468" t="s">
        <v>4555</v>
      </c>
      <c r="H54" s="468" t="s">
        <v>4554</v>
      </c>
      <c r="I54" s="468" t="s">
        <v>4553</v>
      </c>
      <c r="J54" s="468" t="s">
        <v>4552</v>
      </c>
      <c r="K54" s="468" t="s">
        <v>4551</v>
      </c>
    </row>
    <row r="55" spans="1:11" ht="11.1" customHeight="1" x14ac:dyDescent="0.2">
      <c r="A55" s="14" t="s">
        <v>27</v>
      </c>
      <c r="B55" s="468" t="s">
        <v>4550</v>
      </c>
      <c r="C55" s="468" t="s">
        <v>4549</v>
      </c>
      <c r="D55" s="468" t="s">
        <v>4548</v>
      </c>
      <c r="E55" s="468" t="s">
        <v>4547</v>
      </c>
      <c r="F55" s="468" t="s">
        <v>4546</v>
      </c>
      <c r="G55" s="468" t="s">
        <v>4545</v>
      </c>
      <c r="H55" s="468" t="s">
        <v>4544</v>
      </c>
      <c r="I55" s="468" t="s">
        <v>4543</v>
      </c>
      <c r="J55" s="468" t="s">
        <v>4542</v>
      </c>
      <c r="K55" s="468" t="s">
        <v>4541</v>
      </c>
    </row>
    <row r="56" spans="1:11" ht="11.1" customHeight="1" x14ac:dyDescent="0.2">
      <c r="A56" s="14" t="s">
        <v>28</v>
      </c>
      <c r="B56" s="468" t="s">
        <v>4540</v>
      </c>
      <c r="C56" s="468" t="s">
        <v>4539</v>
      </c>
      <c r="D56" s="468" t="s">
        <v>4444</v>
      </c>
      <c r="E56" s="468" t="s">
        <v>4538</v>
      </c>
      <c r="F56" s="468" t="s">
        <v>4295</v>
      </c>
      <c r="G56" s="468" t="s">
        <v>4537</v>
      </c>
      <c r="H56" s="468" t="s">
        <v>4536</v>
      </c>
      <c r="I56" s="468" t="s">
        <v>4535</v>
      </c>
      <c r="J56" s="468" t="s">
        <v>4534</v>
      </c>
      <c r="K56" s="468" t="s">
        <v>4533</v>
      </c>
    </row>
    <row r="57" spans="1:11" ht="11.1" customHeight="1" x14ac:dyDescent="0.2">
      <c r="A57" s="14" t="s">
        <v>29</v>
      </c>
      <c r="B57" s="468" t="s">
        <v>4532</v>
      </c>
      <c r="C57" s="468" t="s">
        <v>4531</v>
      </c>
      <c r="D57" s="468" t="s">
        <v>4530</v>
      </c>
      <c r="E57" s="468" t="s">
        <v>4529</v>
      </c>
      <c r="F57" s="468" t="s">
        <v>4528</v>
      </c>
      <c r="G57" s="468" t="s">
        <v>4527</v>
      </c>
      <c r="H57" s="468" t="s">
        <v>4526</v>
      </c>
      <c r="I57" s="468" t="s">
        <v>4525</v>
      </c>
      <c r="J57" s="468" t="s">
        <v>4524</v>
      </c>
      <c r="K57" s="468" t="s">
        <v>2372</v>
      </c>
    </row>
    <row r="58" spans="1:11" s="345" customFormat="1" ht="18" customHeight="1" x14ac:dyDescent="0.2">
      <c r="A58" s="472" t="s">
        <v>218</v>
      </c>
      <c r="B58" s="471" t="s">
        <v>4523</v>
      </c>
      <c r="C58" s="471" t="s">
        <v>4522</v>
      </c>
      <c r="D58" s="471" t="s">
        <v>4521</v>
      </c>
      <c r="E58" s="471" t="s">
        <v>2110</v>
      </c>
      <c r="F58" s="471" t="s">
        <v>3234</v>
      </c>
      <c r="G58" s="471" t="s">
        <v>4520</v>
      </c>
      <c r="H58" s="471" t="s">
        <v>4519</v>
      </c>
      <c r="I58" s="471" t="s">
        <v>4518</v>
      </c>
      <c r="J58" s="471" t="s">
        <v>4517</v>
      </c>
      <c r="K58" s="471" t="s">
        <v>3714</v>
      </c>
    </row>
    <row r="59" spans="1:11" ht="11.1" customHeight="1" x14ac:dyDescent="0.2">
      <c r="A59" s="14" t="s">
        <v>30</v>
      </c>
      <c r="B59" s="468" t="s">
        <v>4516</v>
      </c>
      <c r="C59" s="468" t="s">
        <v>4515</v>
      </c>
      <c r="D59" s="468" t="s">
        <v>2192</v>
      </c>
      <c r="E59" s="468" t="s">
        <v>4038</v>
      </c>
      <c r="F59" s="468" t="s">
        <v>1337</v>
      </c>
      <c r="G59" s="468" t="s">
        <v>4514</v>
      </c>
      <c r="H59" s="468" t="s">
        <v>4513</v>
      </c>
      <c r="I59" s="468" t="s">
        <v>4512</v>
      </c>
      <c r="J59" s="468" t="s">
        <v>4511</v>
      </c>
      <c r="K59" s="468" t="s">
        <v>4510</v>
      </c>
    </row>
    <row r="60" spans="1:11" ht="11.1" customHeight="1" x14ac:dyDescent="0.2">
      <c r="A60" s="14" t="s">
        <v>31</v>
      </c>
      <c r="B60" s="468" t="s">
        <v>4509</v>
      </c>
      <c r="C60" s="468" t="s">
        <v>1170</v>
      </c>
      <c r="D60" s="468" t="s">
        <v>4508</v>
      </c>
      <c r="E60" s="468" t="s">
        <v>4507</v>
      </c>
      <c r="F60" s="468" t="s">
        <v>4506</v>
      </c>
      <c r="G60" s="468" t="s">
        <v>4505</v>
      </c>
      <c r="H60" s="468" t="s">
        <v>4504</v>
      </c>
      <c r="I60" s="468" t="s">
        <v>4503</v>
      </c>
      <c r="J60" s="468" t="s">
        <v>4502</v>
      </c>
      <c r="K60" s="468" t="s">
        <v>4501</v>
      </c>
    </row>
    <row r="61" spans="1:11" ht="11.1" customHeight="1" x14ac:dyDescent="0.2">
      <c r="A61" s="14" t="s">
        <v>32</v>
      </c>
      <c r="B61" s="468" t="s">
        <v>4500</v>
      </c>
      <c r="C61" s="468" t="s">
        <v>2338</v>
      </c>
      <c r="D61" s="468" t="s">
        <v>4499</v>
      </c>
      <c r="E61" s="468" t="s">
        <v>2133</v>
      </c>
      <c r="F61" s="468" t="s">
        <v>3942</v>
      </c>
      <c r="G61" s="468" t="s">
        <v>4498</v>
      </c>
      <c r="H61" s="468" t="s">
        <v>4497</v>
      </c>
      <c r="I61" s="468" t="s">
        <v>4496</v>
      </c>
      <c r="J61" s="468" t="s">
        <v>4495</v>
      </c>
      <c r="K61" s="468" t="s">
        <v>4494</v>
      </c>
    </row>
    <row r="62" spans="1:11" ht="11.1" customHeight="1" x14ac:dyDescent="0.2">
      <c r="A62" s="14" t="s">
        <v>33</v>
      </c>
      <c r="B62" s="468" t="s">
        <v>4493</v>
      </c>
      <c r="C62" s="468" t="s">
        <v>4492</v>
      </c>
      <c r="D62" s="468" t="s">
        <v>4491</v>
      </c>
      <c r="E62" s="468" t="s">
        <v>4490</v>
      </c>
      <c r="F62" s="468" t="s">
        <v>4489</v>
      </c>
      <c r="G62" s="468" t="s">
        <v>4488</v>
      </c>
      <c r="H62" s="468" t="s">
        <v>4487</v>
      </c>
      <c r="I62" s="468" t="s">
        <v>4486</v>
      </c>
      <c r="J62" s="468" t="s">
        <v>4485</v>
      </c>
      <c r="K62" s="468" t="s">
        <v>4484</v>
      </c>
    </row>
    <row r="63" spans="1:11" ht="11.1" customHeight="1" x14ac:dyDescent="0.2">
      <c r="A63" s="14" t="s">
        <v>34</v>
      </c>
      <c r="B63" s="468" t="s">
        <v>4483</v>
      </c>
      <c r="C63" s="468" t="s">
        <v>4482</v>
      </c>
      <c r="D63" s="468" t="s">
        <v>4481</v>
      </c>
      <c r="E63" s="468" t="s">
        <v>4480</v>
      </c>
      <c r="F63" s="468" t="s">
        <v>3688</v>
      </c>
      <c r="G63" s="468" t="s">
        <v>4479</v>
      </c>
      <c r="H63" s="468" t="s">
        <v>4478</v>
      </c>
      <c r="I63" s="468" t="s">
        <v>4477</v>
      </c>
      <c r="J63" s="468" t="s">
        <v>4476</v>
      </c>
      <c r="K63" s="468" t="s">
        <v>4475</v>
      </c>
    </row>
    <row r="64" spans="1:11" ht="11.1" customHeight="1" x14ac:dyDescent="0.2">
      <c r="A64" s="14" t="s">
        <v>35</v>
      </c>
      <c r="B64" s="468" t="s">
        <v>4474</v>
      </c>
      <c r="C64" s="468" t="s">
        <v>4473</v>
      </c>
      <c r="D64" s="468" t="s">
        <v>4472</v>
      </c>
      <c r="E64" s="468" t="s">
        <v>4471</v>
      </c>
      <c r="F64" s="468" t="s">
        <v>4470</v>
      </c>
      <c r="G64" s="468" t="s">
        <v>4469</v>
      </c>
      <c r="H64" s="468" t="s">
        <v>4468</v>
      </c>
      <c r="I64" s="468" t="s">
        <v>4467</v>
      </c>
      <c r="J64" s="468" t="s">
        <v>4466</v>
      </c>
      <c r="K64" s="468" t="s">
        <v>4465</v>
      </c>
    </row>
    <row r="65" spans="1:11" ht="11.1" customHeight="1" x14ac:dyDescent="0.2">
      <c r="A65" s="14" t="s">
        <v>36</v>
      </c>
      <c r="B65" s="468" t="s">
        <v>4464</v>
      </c>
      <c r="C65" s="468" t="s">
        <v>4463</v>
      </c>
      <c r="D65" s="468" t="s">
        <v>4462</v>
      </c>
      <c r="E65" s="468" t="s">
        <v>4461</v>
      </c>
      <c r="F65" s="468" t="s">
        <v>4460</v>
      </c>
      <c r="G65" s="468" t="s">
        <v>4459</v>
      </c>
      <c r="H65" s="468" t="s">
        <v>4458</v>
      </c>
      <c r="I65" s="468" t="s">
        <v>4457</v>
      </c>
      <c r="J65" s="468" t="s">
        <v>4456</v>
      </c>
      <c r="K65" s="468" t="s">
        <v>4455</v>
      </c>
    </row>
    <row r="66" spans="1:11" ht="11.1" customHeight="1" x14ac:dyDescent="0.2">
      <c r="A66" s="14" t="s">
        <v>219</v>
      </c>
      <c r="B66" s="468" t="s">
        <v>4454</v>
      </c>
      <c r="C66" s="468" t="s">
        <v>4453</v>
      </c>
      <c r="D66" s="468" t="s">
        <v>4452</v>
      </c>
      <c r="E66" s="468" t="s">
        <v>4310</v>
      </c>
      <c r="F66" s="468" t="s">
        <v>3394</v>
      </c>
      <c r="G66" s="468" t="s">
        <v>4451</v>
      </c>
      <c r="H66" s="468" t="s">
        <v>4450</v>
      </c>
      <c r="I66" s="468" t="s">
        <v>4449</v>
      </c>
      <c r="J66" s="468" t="s">
        <v>4448</v>
      </c>
      <c r="K66" s="468" t="s">
        <v>4447</v>
      </c>
    </row>
    <row r="67" spans="1:11" ht="11.1" customHeight="1" x14ac:dyDescent="0.2">
      <c r="A67" s="14" t="s">
        <v>37</v>
      </c>
      <c r="B67" s="468" t="s">
        <v>4446</v>
      </c>
      <c r="C67" s="468" t="s">
        <v>4445</v>
      </c>
      <c r="D67" s="468" t="s">
        <v>4444</v>
      </c>
      <c r="E67" s="468" t="s">
        <v>4443</v>
      </c>
      <c r="F67" s="468" t="s">
        <v>4442</v>
      </c>
      <c r="G67" s="468" t="s">
        <v>4441</v>
      </c>
      <c r="H67" s="468" t="s">
        <v>4440</v>
      </c>
      <c r="I67" s="468" t="s">
        <v>4439</v>
      </c>
      <c r="J67" s="468" t="s">
        <v>4438</v>
      </c>
      <c r="K67" s="468" t="s">
        <v>4437</v>
      </c>
    </row>
    <row r="68" spans="1:11" ht="11.1" customHeight="1" x14ac:dyDescent="0.2">
      <c r="A68" s="14" t="s">
        <v>38</v>
      </c>
      <c r="B68" s="468" t="s">
        <v>2312</v>
      </c>
      <c r="C68" s="468" t="s">
        <v>2676</v>
      </c>
      <c r="D68" s="468" t="s">
        <v>1351</v>
      </c>
      <c r="E68" s="468" t="s">
        <v>4436</v>
      </c>
      <c r="F68" s="468" t="s">
        <v>1455</v>
      </c>
      <c r="G68" s="468" t="s">
        <v>3815</v>
      </c>
      <c r="H68" s="468" t="s">
        <v>3</v>
      </c>
      <c r="I68" s="468" t="s">
        <v>3815</v>
      </c>
      <c r="J68" s="468" t="s">
        <v>3</v>
      </c>
      <c r="K68" s="468" t="s">
        <v>3979</v>
      </c>
    </row>
    <row r="69" spans="1:11" ht="11.1" customHeight="1" x14ac:dyDescent="0.2">
      <c r="A69" s="14" t="s">
        <v>39</v>
      </c>
      <c r="B69" s="468" t="s">
        <v>4435</v>
      </c>
      <c r="C69" s="468" t="s">
        <v>4434</v>
      </c>
      <c r="D69" s="468" t="s">
        <v>4433</v>
      </c>
      <c r="E69" s="468" t="s">
        <v>4432</v>
      </c>
      <c r="F69" s="468" t="s">
        <v>3422</v>
      </c>
      <c r="G69" s="468" t="s">
        <v>4431</v>
      </c>
      <c r="H69" s="468" t="s">
        <v>4430</v>
      </c>
      <c r="I69" s="468" t="s">
        <v>4429</v>
      </c>
      <c r="J69" s="468" t="s">
        <v>4428</v>
      </c>
      <c r="K69" s="468" t="s">
        <v>4427</v>
      </c>
    </row>
    <row r="70" spans="1:11" ht="11.1" customHeight="1" x14ac:dyDescent="0.2">
      <c r="A70" s="14" t="s">
        <v>40</v>
      </c>
      <c r="B70" s="468" t="s">
        <v>4426</v>
      </c>
      <c r="C70" s="468" t="s">
        <v>4425</v>
      </c>
      <c r="D70" s="468" t="s">
        <v>4424</v>
      </c>
      <c r="E70" s="468" t="s">
        <v>4423</v>
      </c>
      <c r="F70" s="468" t="s">
        <v>4422</v>
      </c>
      <c r="G70" s="468" t="s">
        <v>4421</v>
      </c>
      <c r="H70" s="468" t="s">
        <v>4420</v>
      </c>
      <c r="I70" s="468" t="s">
        <v>4419</v>
      </c>
      <c r="J70" s="468" t="s">
        <v>4418</v>
      </c>
      <c r="K70" s="468" t="s">
        <v>4417</v>
      </c>
    </row>
    <row r="71" spans="1:11" s="345" customFormat="1" ht="18" customHeight="1" x14ac:dyDescent="0.2">
      <c r="A71" s="472" t="s">
        <v>220</v>
      </c>
      <c r="B71" s="471" t="s">
        <v>4416</v>
      </c>
      <c r="C71" s="471" t="s">
        <v>4415</v>
      </c>
      <c r="D71" s="471" t="s">
        <v>4414</v>
      </c>
      <c r="E71" s="471" t="s">
        <v>4413</v>
      </c>
      <c r="F71" s="471" t="s">
        <v>4412</v>
      </c>
      <c r="G71" s="471" t="s">
        <v>4411</v>
      </c>
      <c r="H71" s="471" t="s">
        <v>4410</v>
      </c>
      <c r="I71" s="471" t="s">
        <v>4409</v>
      </c>
      <c r="J71" s="471" t="s">
        <v>4408</v>
      </c>
      <c r="K71" s="471" t="s">
        <v>4407</v>
      </c>
    </row>
    <row r="72" spans="1:11" ht="11.1" customHeight="1" x14ac:dyDescent="0.2">
      <c r="A72" s="14" t="s">
        <v>41</v>
      </c>
      <c r="B72" s="468" t="s">
        <v>4406</v>
      </c>
      <c r="C72" s="468" t="s">
        <v>4405</v>
      </c>
      <c r="D72" s="468" t="s">
        <v>4404</v>
      </c>
      <c r="E72" s="468" t="s">
        <v>4403</v>
      </c>
      <c r="F72" s="468" t="s">
        <v>4150</v>
      </c>
      <c r="G72" s="468" t="s">
        <v>4402</v>
      </c>
      <c r="H72" s="468" t="s">
        <v>4401</v>
      </c>
      <c r="I72" s="468" t="s">
        <v>4400</v>
      </c>
      <c r="J72" s="468" t="s">
        <v>4399</v>
      </c>
      <c r="K72" s="468" t="s">
        <v>4398</v>
      </c>
    </row>
    <row r="73" spans="1:11" ht="11.1" customHeight="1" x14ac:dyDescent="0.2">
      <c r="A73" s="14" t="s">
        <v>42</v>
      </c>
      <c r="B73" s="468" t="s">
        <v>4397</v>
      </c>
      <c r="C73" s="468" t="s">
        <v>2653</v>
      </c>
      <c r="D73" s="468" t="s">
        <v>4396</v>
      </c>
      <c r="E73" s="468" t="s">
        <v>4395</v>
      </c>
      <c r="F73" s="468" t="s">
        <v>4394</v>
      </c>
      <c r="G73" s="468" t="s">
        <v>4393</v>
      </c>
      <c r="H73" s="468" t="s">
        <v>3638</v>
      </c>
      <c r="I73" s="468" t="s">
        <v>4392</v>
      </c>
      <c r="J73" s="468" t="s">
        <v>4391</v>
      </c>
      <c r="K73" s="468" t="s">
        <v>4390</v>
      </c>
    </row>
    <row r="74" spans="1:11" ht="11.1" customHeight="1" x14ac:dyDescent="0.2">
      <c r="A74" s="14" t="s">
        <v>43</v>
      </c>
      <c r="B74" s="468" t="s">
        <v>4389</v>
      </c>
      <c r="C74" s="468" t="s">
        <v>4044</v>
      </c>
      <c r="D74" s="468" t="s">
        <v>4388</v>
      </c>
      <c r="E74" s="468" t="s">
        <v>1450</v>
      </c>
      <c r="F74" s="468" t="s">
        <v>4387</v>
      </c>
      <c r="G74" s="468" t="s">
        <v>4386</v>
      </c>
      <c r="H74" s="468" t="s">
        <v>3055</v>
      </c>
      <c r="I74" s="468" t="s">
        <v>4385</v>
      </c>
      <c r="J74" s="468" t="s">
        <v>4380</v>
      </c>
      <c r="K74" s="468" t="s">
        <v>4384</v>
      </c>
    </row>
    <row r="75" spans="1:11" ht="11.1" customHeight="1" x14ac:dyDescent="0.2">
      <c r="A75" s="14" t="s">
        <v>44</v>
      </c>
      <c r="B75" s="468" t="s">
        <v>4383</v>
      </c>
      <c r="C75" s="468" t="s">
        <v>4382</v>
      </c>
      <c r="D75" s="468" t="s">
        <v>4381</v>
      </c>
      <c r="E75" s="468" t="s">
        <v>4380</v>
      </c>
      <c r="F75" s="468" t="s">
        <v>4380</v>
      </c>
      <c r="G75" s="468" t="s">
        <v>4379</v>
      </c>
      <c r="H75" s="468" t="s">
        <v>4378</v>
      </c>
      <c r="I75" s="468" t="s">
        <v>4377</v>
      </c>
      <c r="J75" s="468" t="s">
        <v>4376</v>
      </c>
      <c r="K75" s="468" t="s">
        <v>3973</v>
      </c>
    </row>
    <row r="76" spans="1:11" ht="11.1" customHeight="1" x14ac:dyDescent="0.2">
      <c r="A76" s="14" t="s">
        <v>45</v>
      </c>
      <c r="B76" s="468" t="s">
        <v>4375</v>
      </c>
      <c r="C76" s="468" t="s">
        <v>4374</v>
      </c>
      <c r="D76" s="468" t="s">
        <v>4373</v>
      </c>
      <c r="E76" s="468" t="s">
        <v>4372</v>
      </c>
      <c r="F76" s="468" t="s">
        <v>3878</v>
      </c>
      <c r="G76" s="468" t="s">
        <v>4371</v>
      </c>
      <c r="H76" s="468" t="s">
        <v>4370</v>
      </c>
      <c r="I76" s="468" t="s">
        <v>4369</v>
      </c>
      <c r="J76" s="468" t="s">
        <v>4368</v>
      </c>
      <c r="K76" s="468" t="s">
        <v>4367</v>
      </c>
    </row>
    <row r="77" spans="1:11" ht="11.1" customHeight="1" x14ac:dyDescent="0.2">
      <c r="A77" s="14" t="s">
        <v>46</v>
      </c>
      <c r="B77" s="468" t="s">
        <v>4366</v>
      </c>
      <c r="C77" s="468" t="s">
        <v>4365</v>
      </c>
      <c r="D77" s="468" t="s">
        <v>4364</v>
      </c>
      <c r="E77" s="468" t="s">
        <v>4363</v>
      </c>
      <c r="F77" s="468" t="s">
        <v>4353</v>
      </c>
      <c r="G77" s="468" t="s">
        <v>4362</v>
      </c>
      <c r="H77" s="468" t="s">
        <v>4361</v>
      </c>
      <c r="I77" s="468" t="s">
        <v>4360</v>
      </c>
      <c r="J77" s="468" t="s">
        <v>4359</v>
      </c>
      <c r="K77" s="468" t="s">
        <v>4358</v>
      </c>
    </row>
    <row r="78" spans="1:11" ht="11.1" customHeight="1" x14ac:dyDescent="0.2">
      <c r="A78" s="14" t="s">
        <v>47</v>
      </c>
      <c r="B78" s="468" t="s">
        <v>4357</v>
      </c>
      <c r="C78" s="468" t="s">
        <v>4356</v>
      </c>
      <c r="D78" s="468" t="s">
        <v>4355</v>
      </c>
      <c r="E78" s="468" t="s">
        <v>4354</v>
      </c>
      <c r="F78" s="468" t="s">
        <v>4353</v>
      </c>
      <c r="G78" s="468" t="s">
        <v>4352</v>
      </c>
      <c r="H78" s="468" t="s">
        <v>4351</v>
      </c>
      <c r="I78" s="468" t="s">
        <v>4350</v>
      </c>
      <c r="J78" s="468" t="s">
        <v>3551</v>
      </c>
      <c r="K78" s="468" t="s">
        <v>4349</v>
      </c>
    </row>
    <row r="79" spans="1:11" s="345" customFormat="1" ht="18" customHeight="1" x14ac:dyDescent="0.2">
      <c r="A79" s="472" t="s">
        <v>221</v>
      </c>
      <c r="B79" s="471" t="s">
        <v>4348</v>
      </c>
      <c r="C79" s="471" t="s">
        <v>4347</v>
      </c>
      <c r="D79" s="471" t="s">
        <v>4346</v>
      </c>
      <c r="E79" s="471" t="s">
        <v>4037</v>
      </c>
      <c r="F79" s="471" t="s">
        <v>4345</v>
      </c>
      <c r="G79" s="471" t="s">
        <v>4344</v>
      </c>
      <c r="H79" s="471" t="s">
        <v>4343</v>
      </c>
      <c r="I79" s="471" t="s">
        <v>4342</v>
      </c>
      <c r="J79" s="471" t="s">
        <v>4310</v>
      </c>
      <c r="K79" s="471" t="s">
        <v>4341</v>
      </c>
    </row>
    <row r="80" spans="1:11" ht="11.1" customHeight="1" x14ac:dyDescent="0.2">
      <c r="A80" s="14" t="s">
        <v>48</v>
      </c>
      <c r="B80" s="468" t="s">
        <v>4340</v>
      </c>
      <c r="C80" s="468" t="s">
        <v>3</v>
      </c>
      <c r="D80" s="468" t="s">
        <v>4340</v>
      </c>
      <c r="E80" s="468" t="s">
        <v>3</v>
      </c>
      <c r="F80" s="468" t="s">
        <v>4339</v>
      </c>
      <c r="G80" s="468" t="s">
        <v>4338</v>
      </c>
      <c r="H80" s="468" t="s">
        <v>3</v>
      </c>
      <c r="I80" s="468" t="s">
        <v>4338</v>
      </c>
      <c r="J80" s="468" t="s">
        <v>3</v>
      </c>
      <c r="K80" s="468" t="s">
        <v>4337</v>
      </c>
    </row>
    <row r="81" spans="1:11" ht="11.1" customHeight="1" x14ac:dyDescent="0.2">
      <c r="A81" s="14" t="s">
        <v>49</v>
      </c>
      <c r="B81" s="468" t="s">
        <v>4336</v>
      </c>
      <c r="C81" s="468" t="s">
        <v>4335</v>
      </c>
      <c r="D81" s="468" t="s">
        <v>4334</v>
      </c>
      <c r="E81" s="468" t="s">
        <v>3979</v>
      </c>
      <c r="F81" s="468" t="s">
        <v>1767</v>
      </c>
      <c r="G81" s="468" t="s">
        <v>4333</v>
      </c>
      <c r="H81" s="468" t="s">
        <v>2388</v>
      </c>
      <c r="I81" s="468" t="s">
        <v>4332</v>
      </c>
      <c r="J81" s="468" t="s">
        <v>3866</v>
      </c>
      <c r="K81" s="468" t="s">
        <v>4331</v>
      </c>
    </row>
    <row r="82" spans="1:11" ht="11.1" customHeight="1" x14ac:dyDescent="0.2">
      <c r="A82" s="14" t="s">
        <v>50</v>
      </c>
      <c r="B82" s="468" t="s">
        <v>4330</v>
      </c>
      <c r="C82" s="468" t="s">
        <v>3</v>
      </c>
      <c r="D82" s="468" t="s">
        <v>4330</v>
      </c>
      <c r="E82" s="468" t="s">
        <v>3</v>
      </c>
      <c r="F82" s="468" t="s">
        <v>4329</v>
      </c>
      <c r="G82" s="468" t="s">
        <v>4328</v>
      </c>
      <c r="H82" s="468" t="s">
        <v>3</v>
      </c>
      <c r="I82" s="468" t="s">
        <v>4328</v>
      </c>
      <c r="J82" s="468" t="s">
        <v>3</v>
      </c>
      <c r="K82" s="468" t="s">
        <v>4327</v>
      </c>
    </row>
    <row r="83" spans="1:11" ht="11.1" customHeight="1" x14ac:dyDescent="0.2">
      <c r="A83" s="14" t="s">
        <v>51</v>
      </c>
      <c r="B83" s="468" t="s">
        <v>4326</v>
      </c>
      <c r="C83" s="468" t="s">
        <v>3</v>
      </c>
      <c r="D83" s="468" t="s">
        <v>4326</v>
      </c>
      <c r="E83" s="468" t="s">
        <v>3</v>
      </c>
      <c r="F83" s="468" t="s">
        <v>3219</v>
      </c>
      <c r="G83" s="468" t="s">
        <v>4325</v>
      </c>
      <c r="H83" s="468" t="s">
        <v>3</v>
      </c>
      <c r="I83" s="468" t="s">
        <v>4325</v>
      </c>
      <c r="J83" s="468" t="s">
        <v>3</v>
      </c>
      <c r="K83" s="468" t="s">
        <v>4324</v>
      </c>
    </row>
    <row r="84" spans="1:11" ht="11.1" customHeight="1" x14ac:dyDescent="0.2">
      <c r="A84" s="14" t="s">
        <v>52</v>
      </c>
      <c r="B84" s="468" t="s">
        <v>4323</v>
      </c>
      <c r="C84" s="468" t="s">
        <v>1092</v>
      </c>
      <c r="D84" s="468" t="s">
        <v>4322</v>
      </c>
      <c r="E84" s="468" t="s">
        <v>3019</v>
      </c>
      <c r="F84" s="468" t="s">
        <v>4321</v>
      </c>
      <c r="G84" s="468" t="s">
        <v>4320</v>
      </c>
      <c r="H84" s="468" t="s">
        <v>2211</v>
      </c>
      <c r="I84" s="468" t="s">
        <v>4319</v>
      </c>
      <c r="J84" s="468" t="s">
        <v>4318</v>
      </c>
      <c r="K84" s="468" t="s">
        <v>4317</v>
      </c>
    </row>
    <row r="85" spans="1:11" ht="11.1" customHeight="1" x14ac:dyDescent="0.2">
      <c r="A85" s="14" t="s">
        <v>53</v>
      </c>
      <c r="B85" s="468" t="s">
        <v>4316</v>
      </c>
      <c r="C85" s="468" t="s">
        <v>3</v>
      </c>
      <c r="D85" s="468" t="s">
        <v>4316</v>
      </c>
      <c r="E85" s="468" t="s">
        <v>3</v>
      </c>
      <c r="F85" s="468" t="s">
        <v>4315</v>
      </c>
      <c r="G85" s="468" t="s">
        <v>4314</v>
      </c>
      <c r="H85" s="468" t="s">
        <v>3</v>
      </c>
      <c r="I85" s="468" t="s">
        <v>4314</v>
      </c>
      <c r="J85" s="468" t="s">
        <v>3</v>
      </c>
      <c r="K85" s="468" t="s">
        <v>4313</v>
      </c>
    </row>
    <row r="86" spans="1:11" ht="11.1" customHeight="1" x14ac:dyDescent="0.2">
      <c r="A86" s="14" t="s">
        <v>54</v>
      </c>
      <c r="B86" s="468" t="s">
        <v>1585</v>
      </c>
      <c r="C86" s="468" t="s">
        <v>3</v>
      </c>
      <c r="D86" s="468" t="s">
        <v>1585</v>
      </c>
      <c r="E86" s="468" t="s">
        <v>3</v>
      </c>
      <c r="F86" s="468" t="s">
        <v>4312</v>
      </c>
      <c r="G86" s="468" t="s">
        <v>4311</v>
      </c>
      <c r="H86" s="468" t="s">
        <v>3</v>
      </c>
      <c r="I86" s="468" t="s">
        <v>4311</v>
      </c>
      <c r="J86" s="468" t="s">
        <v>3</v>
      </c>
      <c r="K86" s="468" t="s">
        <v>4310</v>
      </c>
    </row>
    <row r="87" spans="1:11" ht="11.1" customHeight="1" x14ac:dyDescent="0.2">
      <c r="A87" s="14" t="s">
        <v>55</v>
      </c>
      <c r="B87" s="468" t="s">
        <v>4309</v>
      </c>
      <c r="C87" s="468" t="s">
        <v>1280</v>
      </c>
      <c r="D87" s="468" t="s">
        <v>4308</v>
      </c>
      <c r="E87" s="468" t="s">
        <v>4307</v>
      </c>
      <c r="F87" s="468" t="s">
        <v>1718</v>
      </c>
      <c r="G87" s="468" t="s">
        <v>4306</v>
      </c>
      <c r="H87" s="468" t="s">
        <v>2188</v>
      </c>
      <c r="I87" s="468" t="s">
        <v>4305</v>
      </c>
      <c r="J87" s="468" t="s">
        <v>4304</v>
      </c>
      <c r="K87" s="468" t="s">
        <v>4303</v>
      </c>
    </row>
    <row r="88" spans="1:11" s="345" customFormat="1" ht="18" customHeight="1" x14ac:dyDescent="0.2">
      <c r="A88" s="472" t="s">
        <v>222</v>
      </c>
      <c r="B88" s="471" t="s">
        <v>4302</v>
      </c>
      <c r="C88" s="471" t="s">
        <v>2663</v>
      </c>
      <c r="D88" s="471" t="s">
        <v>4301</v>
      </c>
      <c r="E88" s="471" t="s">
        <v>4295</v>
      </c>
      <c r="F88" s="471" t="s">
        <v>3813</v>
      </c>
      <c r="G88" s="471" t="s">
        <v>4300</v>
      </c>
      <c r="H88" s="471" t="s">
        <v>1139</v>
      </c>
      <c r="I88" s="471" t="s">
        <v>4299</v>
      </c>
      <c r="J88" s="471" t="s">
        <v>3866</v>
      </c>
      <c r="K88" s="471" t="s">
        <v>4298</v>
      </c>
    </row>
    <row r="89" spans="1:11" ht="11.1" customHeight="1" x14ac:dyDescent="0.2">
      <c r="A89" s="14" t="s">
        <v>56</v>
      </c>
      <c r="B89" s="468" t="s">
        <v>4297</v>
      </c>
      <c r="C89" s="468" t="s">
        <v>2663</v>
      </c>
      <c r="D89" s="468" t="s">
        <v>4296</v>
      </c>
      <c r="E89" s="468" t="s">
        <v>4295</v>
      </c>
      <c r="F89" s="468" t="s">
        <v>1091</v>
      </c>
      <c r="G89" s="468" t="s">
        <v>4294</v>
      </c>
      <c r="H89" s="468" t="s">
        <v>1139</v>
      </c>
      <c r="I89" s="468" t="s">
        <v>4293</v>
      </c>
      <c r="J89" s="468" t="s">
        <v>3866</v>
      </c>
      <c r="K89" s="468" t="s">
        <v>4292</v>
      </c>
    </row>
    <row r="90" spans="1:11" ht="11.1" customHeight="1" x14ac:dyDescent="0.2">
      <c r="A90" s="14" t="s">
        <v>57</v>
      </c>
      <c r="B90" s="468" t="s">
        <v>2678</v>
      </c>
      <c r="C90" s="468" t="s">
        <v>3</v>
      </c>
      <c r="D90" s="468" t="s">
        <v>2678</v>
      </c>
      <c r="E90" s="468" t="s">
        <v>3</v>
      </c>
      <c r="F90" s="468" t="s">
        <v>3666</v>
      </c>
      <c r="G90" s="468" t="s">
        <v>4291</v>
      </c>
      <c r="H90" s="468" t="s">
        <v>3</v>
      </c>
      <c r="I90" s="468" t="s">
        <v>4291</v>
      </c>
      <c r="J90" s="468" t="s">
        <v>3</v>
      </c>
      <c r="K90" s="468" t="s">
        <v>4290</v>
      </c>
    </row>
    <row r="91" spans="1:11" ht="11.1" customHeight="1" x14ac:dyDescent="0.2">
      <c r="A91" s="14" t="s">
        <v>58</v>
      </c>
      <c r="B91" s="468" t="s">
        <v>4289</v>
      </c>
      <c r="C91" s="468" t="s">
        <v>3</v>
      </c>
      <c r="D91" s="468" t="s">
        <v>4289</v>
      </c>
      <c r="E91" s="468" t="s">
        <v>3</v>
      </c>
      <c r="F91" s="468" t="s">
        <v>4288</v>
      </c>
      <c r="G91" s="468" t="s">
        <v>2394</v>
      </c>
      <c r="H91" s="468" t="s">
        <v>3</v>
      </c>
      <c r="I91" s="468" t="s">
        <v>2394</v>
      </c>
      <c r="J91" s="468" t="s">
        <v>3</v>
      </c>
      <c r="K91" s="468" t="s">
        <v>4287</v>
      </c>
    </row>
    <row r="92" spans="1:11" ht="11.1" customHeight="1" x14ac:dyDescent="0.2">
      <c r="A92" s="14" t="s">
        <v>59</v>
      </c>
      <c r="B92" s="468" t="s">
        <v>4286</v>
      </c>
      <c r="C92" s="468" t="s">
        <v>3</v>
      </c>
      <c r="D92" s="468" t="s">
        <v>4286</v>
      </c>
      <c r="E92" s="468" t="s">
        <v>3</v>
      </c>
      <c r="F92" s="468" t="s">
        <v>4285</v>
      </c>
      <c r="G92" s="468" t="s">
        <v>4284</v>
      </c>
      <c r="H92" s="468" t="s">
        <v>3</v>
      </c>
      <c r="I92" s="468" t="s">
        <v>4284</v>
      </c>
      <c r="J92" s="468" t="s">
        <v>3</v>
      </c>
      <c r="K92" s="468" t="s">
        <v>4283</v>
      </c>
    </row>
    <row r="93" spans="1:11" ht="11.1" customHeight="1" x14ac:dyDescent="0.2">
      <c r="A93" s="14" t="s">
        <v>60</v>
      </c>
      <c r="B93" s="468" t="s">
        <v>1760</v>
      </c>
      <c r="C93" s="468" t="s">
        <v>3</v>
      </c>
      <c r="D93" s="468" t="s">
        <v>1760</v>
      </c>
      <c r="E93" s="468" t="s">
        <v>3</v>
      </c>
      <c r="F93" s="468" t="s">
        <v>2170</v>
      </c>
      <c r="G93" s="468" t="s">
        <v>4282</v>
      </c>
      <c r="H93" s="468" t="s">
        <v>3</v>
      </c>
      <c r="I93" s="468" t="s">
        <v>4282</v>
      </c>
      <c r="J93" s="468" t="s">
        <v>3</v>
      </c>
      <c r="K93" s="468" t="s">
        <v>4281</v>
      </c>
    </row>
    <row r="94" spans="1:11" ht="11.1" customHeight="1" x14ac:dyDescent="0.2">
      <c r="A94" s="14" t="s">
        <v>61</v>
      </c>
      <c r="B94" s="468" t="s">
        <v>4280</v>
      </c>
      <c r="C94" s="468" t="s">
        <v>3</v>
      </c>
      <c r="D94" s="468" t="s">
        <v>4280</v>
      </c>
      <c r="E94" s="468" t="s">
        <v>3</v>
      </c>
      <c r="F94" s="468" t="s">
        <v>3921</v>
      </c>
      <c r="G94" s="468" t="s">
        <v>4279</v>
      </c>
      <c r="H94" s="468" t="s">
        <v>3</v>
      </c>
      <c r="I94" s="468" t="s">
        <v>4279</v>
      </c>
      <c r="J94" s="468" t="s">
        <v>3</v>
      </c>
      <c r="K94" s="468" t="s">
        <v>4278</v>
      </c>
    </row>
    <row r="95" spans="1:11" s="345" customFormat="1" ht="18" customHeight="1" x14ac:dyDescent="0.2">
      <c r="A95" s="472" t="s">
        <v>223</v>
      </c>
      <c r="B95" s="471" t="s">
        <v>4277</v>
      </c>
      <c r="C95" s="471" t="s">
        <v>4018</v>
      </c>
      <c r="D95" s="471" t="s">
        <v>4276</v>
      </c>
      <c r="E95" s="471" t="s">
        <v>4275</v>
      </c>
      <c r="F95" s="471" t="s">
        <v>4274</v>
      </c>
      <c r="G95" s="471" t="s">
        <v>4273</v>
      </c>
      <c r="H95" s="471" t="s">
        <v>2240</v>
      </c>
      <c r="I95" s="471" t="s">
        <v>4272</v>
      </c>
      <c r="J95" s="471" t="s">
        <v>4271</v>
      </c>
      <c r="K95" s="471" t="s">
        <v>4270</v>
      </c>
    </row>
    <row r="96" spans="1:11" ht="11.1" customHeight="1" x14ac:dyDescent="0.2">
      <c r="A96" s="14" t="s">
        <v>62</v>
      </c>
      <c r="B96" s="468" t="s">
        <v>4269</v>
      </c>
      <c r="C96" s="468" t="s">
        <v>1910</v>
      </c>
      <c r="D96" s="468" t="s">
        <v>4268</v>
      </c>
      <c r="E96" s="468" t="s">
        <v>4267</v>
      </c>
      <c r="F96" s="468" t="s">
        <v>2698</v>
      </c>
      <c r="G96" s="468" t="s">
        <v>4266</v>
      </c>
      <c r="H96" s="468" t="s">
        <v>1164</v>
      </c>
      <c r="I96" s="468" t="s">
        <v>4265</v>
      </c>
      <c r="J96" s="468" t="s">
        <v>3189</v>
      </c>
      <c r="K96" s="468" t="s">
        <v>4264</v>
      </c>
    </row>
    <row r="97" spans="1:11" ht="11.1" customHeight="1" x14ac:dyDescent="0.2">
      <c r="A97" s="14" t="s">
        <v>63</v>
      </c>
      <c r="B97" s="468" t="s">
        <v>4263</v>
      </c>
      <c r="C97" s="468" t="s">
        <v>2542</v>
      </c>
      <c r="D97" s="468" t="s">
        <v>4083</v>
      </c>
      <c r="E97" s="468" t="s">
        <v>4262</v>
      </c>
      <c r="F97" s="468" t="s">
        <v>2032</v>
      </c>
      <c r="G97" s="468" t="s">
        <v>4261</v>
      </c>
      <c r="H97" s="468" t="s">
        <v>1763</v>
      </c>
      <c r="I97" s="468" t="s">
        <v>4260</v>
      </c>
      <c r="J97" s="468" t="s">
        <v>4259</v>
      </c>
      <c r="K97" s="468" t="s">
        <v>4258</v>
      </c>
    </row>
    <row r="98" spans="1:11" ht="11.1" customHeight="1" x14ac:dyDescent="0.2">
      <c r="A98" s="14" t="s">
        <v>64</v>
      </c>
      <c r="B98" s="468" t="s">
        <v>4257</v>
      </c>
      <c r="C98" s="468" t="s">
        <v>4256</v>
      </c>
      <c r="D98" s="468" t="s">
        <v>4255</v>
      </c>
      <c r="E98" s="468" t="s">
        <v>4254</v>
      </c>
      <c r="F98" s="468" t="s">
        <v>1852</v>
      </c>
      <c r="G98" s="468" t="s">
        <v>4253</v>
      </c>
      <c r="H98" s="468" t="s">
        <v>3</v>
      </c>
      <c r="I98" s="468" t="s">
        <v>4253</v>
      </c>
      <c r="J98" s="468" t="s">
        <v>3</v>
      </c>
      <c r="K98" s="468" t="s">
        <v>4252</v>
      </c>
    </row>
    <row r="99" spans="1:11" s="345" customFormat="1" ht="18" customHeight="1" x14ac:dyDescent="0.2">
      <c r="A99" s="472" t="s">
        <v>224</v>
      </c>
      <c r="B99" s="471" t="s">
        <v>4251</v>
      </c>
      <c r="C99" s="471" t="s">
        <v>4250</v>
      </c>
      <c r="D99" s="471" t="s">
        <v>4249</v>
      </c>
      <c r="E99" s="471" t="s">
        <v>3985</v>
      </c>
      <c r="F99" s="471" t="s">
        <v>4248</v>
      </c>
      <c r="G99" s="471" t="s">
        <v>4247</v>
      </c>
      <c r="H99" s="471" t="s">
        <v>1431</v>
      </c>
      <c r="I99" s="471" t="s">
        <v>4246</v>
      </c>
      <c r="J99" s="471" t="s">
        <v>4245</v>
      </c>
      <c r="K99" s="471" t="s">
        <v>4244</v>
      </c>
    </row>
    <row r="100" spans="1:11" ht="11.1" customHeight="1" x14ac:dyDescent="0.2">
      <c r="A100" s="14" t="s">
        <v>65</v>
      </c>
      <c r="B100" s="468" t="s">
        <v>4243</v>
      </c>
      <c r="C100" s="468" t="s">
        <v>2474</v>
      </c>
      <c r="D100" s="468" t="s">
        <v>4242</v>
      </c>
      <c r="E100" s="468" t="s">
        <v>4241</v>
      </c>
      <c r="F100" s="468" t="s">
        <v>4240</v>
      </c>
      <c r="G100" s="468" t="s">
        <v>4239</v>
      </c>
      <c r="H100" s="468" t="s">
        <v>2302</v>
      </c>
      <c r="I100" s="468" t="s">
        <v>4238</v>
      </c>
      <c r="J100" s="468" t="s">
        <v>3979</v>
      </c>
      <c r="K100" s="468" t="s">
        <v>4237</v>
      </c>
    </row>
    <row r="101" spans="1:11" ht="11.1" customHeight="1" x14ac:dyDescent="0.2">
      <c r="A101" s="14" t="s">
        <v>66</v>
      </c>
      <c r="B101" s="468" t="s">
        <v>4236</v>
      </c>
      <c r="C101" s="468" t="s">
        <v>3</v>
      </c>
      <c r="D101" s="468" t="s">
        <v>4236</v>
      </c>
      <c r="E101" s="468" t="s">
        <v>3</v>
      </c>
      <c r="F101" s="468" t="s">
        <v>4235</v>
      </c>
      <c r="G101" s="468" t="s">
        <v>4234</v>
      </c>
      <c r="H101" s="468" t="s">
        <v>3</v>
      </c>
      <c r="I101" s="468" t="s">
        <v>4234</v>
      </c>
      <c r="J101" s="468" t="s">
        <v>3</v>
      </c>
      <c r="K101" s="468" t="s">
        <v>4233</v>
      </c>
    </row>
    <row r="102" spans="1:11" ht="11.1" customHeight="1" x14ac:dyDescent="0.2">
      <c r="A102" s="14" t="s">
        <v>67</v>
      </c>
      <c r="B102" s="468" t="s">
        <v>4232</v>
      </c>
      <c r="C102" s="468" t="s">
        <v>2639</v>
      </c>
      <c r="D102" s="468" t="s">
        <v>4231</v>
      </c>
      <c r="E102" s="468" t="s">
        <v>4230</v>
      </c>
      <c r="F102" s="468" t="s">
        <v>4229</v>
      </c>
      <c r="G102" s="468" t="s">
        <v>4228</v>
      </c>
      <c r="H102" s="468" t="s">
        <v>1085</v>
      </c>
      <c r="I102" s="468" t="s">
        <v>4227</v>
      </c>
      <c r="J102" s="468" t="s">
        <v>3838</v>
      </c>
      <c r="K102" s="468" t="s">
        <v>4226</v>
      </c>
    </row>
    <row r="103" spans="1:11" ht="11.1" customHeight="1" x14ac:dyDescent="0.2">
      <c r="A103" s="14" t="s">
        <v>68</v>
      </c>
      <c r="B103" s="468" t="s">
        <v>4225</v>
      </c>
      <c r="C103" s="468" t="s">
        <v>3</v>
      </c>
      <c r="D103" s="468" t="s">
        <v>4225</v>
      </c>
      <c r="E103" s="468" t="s">
        <v>3</v>
      </c>
      <c r="F103" s="468" t="s">
        <v>4224</v>
      </c>
      <c r="G103" s="468" t="s">
        <v>4223</v>
      </c>
      <c r="H103" s="468" t="s">
        <v>3</v>
      </c>
      <c r="I103" s="468" t="s">
        <v>4223</v>
      </c>
      <c r="J103" s="468" t="s">
        <v>3</v>
      </c>
      <c r="K103" s="468" t="s">
        <v>4046</v>
      </c>
    </row>
    <row r="104" spans="1:11" ht="11.1" customHeight="1" x14ac:dyDescent="0.2">
      <c r="A104" s="14" t="s">
        <v>69</v>
      </c>
      <c r="B104" s="468" t="s">
        <v>4222</v>
      </c>
      <c r="C104" s="468" t="s">
        <v>3</v>
      </c>
      <c r="D104" s="468" t="s">
        <v>4222</v>
      </c>
      <c r="E104" s="468" t="s">
        <v>3</v>
      </c>
      <c r="F104" s="468" t="s">
        <v>4221</v>
      </c>
      <c r="G104" s="468" t="s">
        <v>4220</v>
      </c>
      <c r="H104" s="468" t="s">
        <v>3</v>
      </c>
      <c r="I104" s="468" t="s">
        <v>4220</v>
      </c>
      <c r="J104" s="468" t="s">
        <v>3</v>
      </c>
      <c r="K104" s="468" t="s">
        <v>4219</v>
      </c>
    </row>
    <row r="105" spans="1:11" ht="11.1" customHeight="1" x14ac:dyDescent="0.2">
      <c r="A105" s="14" t="s">
        <v>70</v>
      </c>
      <c r="B105" s="468" t="s">
        <v>4218</v>
      </c>
      <c r="C105" s="468" t="s">
        <v>3</v>
      </c>
      <c r="D105" s="468" t="s">
        <v>4218</v>
      </c>
      <c r="E105" s="468" t="s">
        <v>3</v>
      </c>
      <c r="F105" s="468" t="s">
        <v>3312</v>
      </c>
      <c r="G105" s="468" t="s">
        <v>4217</v>
      </c>
      <c r="H105" s="468" t="s">
        <v>3</v>
      </c>
      <c r="I105" s="468" t="s">
        <v>4217</v>
      </c>
      <c r="J105" s="468" t="s">
        <v>3</v>
      </c>
      <c r="K105" s="468" t="s">
        <v>4122</v>
      </c>
    </row>
    <row r="106" spans="1:11" ht="11.1" customHeight="1" x14ac:dyDescent="0.2">
      <c r="A106" s="14" t="s">
        <v>71</v>
      </c>
      <c r="B106" s="468" t="s">
        <v>4216</v>
      </c>
      <c r="C106" s="468" t="s">
        <v>3</v>
      </c>
      <c r="D106" s="468" t="s">
        <v>4216</v>
      </c>
      <c r="E106" s="468" t="s">
        <v>3</v>
      </c>
      <c r="F106" s="468" t="s">
        <v>4215</v>
      </c>
      <c r="G106" s="468" t="s">
        <v>4214</v>
      </c>
      <c r="H106" s="468" t="s">
        <v>3</v>
      </c>
      <c r="I106" s="468" t="s">
        <v>4214</v>
      </c>
      <c r="J106" s="468" t="s">
        <v>3</v>
      </c>
      <c r="K106" s="468" t="s">
        <v>4001</v>
      </c>
    </row>
    <row r="107" spans="1:11" ht="11.1" customHeight="1" x14ac:dyDescent="0.2">
      <c r="A107" s="14" t="s">
        <v>72</v>
      </c>
      <c r="B107" s="468" t="s">
        <v>4213</v>
      </c>
      <c r="C107" s="468" t="s">
        <v>4212</v>
      </c>
      <c r="D107" s="468" t="s">
        <v>4211</v>
      </c>
      <c r="E107" s="468" t="s">
        <v>4210</v>
      </c>
      <c r="F107" s="468" t="s">
        <v>4209</v>
      </c>
      <c r="G107" s="468" t="s">
        <v>4208</v>
      </c>
      <c r="H107" s="468" t="s">
        <v>4207</v>
      </c>
      <c r="I107" s="468" t="s">
        <v>4206</v>
      </c>
      <c r="J107" s="468" t="s">
        <v>4205</v>
      </c>
      <c r="K107" s="468" t="s">
        <v>2338</v>
      </c>
    </row>
    <row r="108" spans="1:11" s="345" customFormat="1" ht="18" customHeight="1" x14ac:dyDescent="0.2">
      <c r="A108" s="472" t="s">
        <v>225</v>
      </c>
      <c r="B108" s="471" t="s">
        <v>4204</v>
      </c>
      <c r="C108" s="471" t="s">
        <v>2301</v>
      </c>
      <c r="D108" s="471" t="s">
        <v>4203</v>
      </c>
      <c r="E108" s="471" t="s">
        <v>4202</v>
      </c>
      <c r="F108" s="471" t="s">
        <v>4201</v>
      </c>
      <c r="G108" s="471" t="s">
        <v>4200</v>
      </c>
      <c r="H108" s="471" t="s">
        <v>1501</v>
      </c>
      <c r="I108" s="471" t="s">
        <v>4199</v>
      </c>
      <c r="J108" s="471" t="s">
        <v>4198</v>
      </c>
      <c r="K108" s="471" t="s">
        <v>4197</v>
      </c>
    </row>
    <row r="109" spans="1:11" ht="11.1" customHeight="1" x14ac:dyDescent="0.2">
      <c r="A109" s="14" t="s">
        <v>73</v>
      </c>
      <c r="B109" s="468" t="s">
        <v>4196</v>
      </c>
      <c r="C109" s="468" t="s">
        <v>3</v>
      </c>
      <c r="D109" s="468" t="s">
        <v>4196</v>
      </c>
      <c r="E109" s="468" t="s">
        <v>3</v>
      </c>
      <c r="F109" s="468" t="s">
        <v>1985</v>
      </c>
      <c r="G109" s="468" t="s">
        <v>4195</v>
      </c>
      <c r="H109" s="468" t="s">
        <v>3</v>
      </c>
      <c r="I109" s="468" t="s">
        <v>4195</v>
      </c>
      <c r="J109" s="468" t="s">
        <v>3</v>
      </c>
      <c r="K109" s="468" t="s">
        <v>4194</v>
      </c>
    </row>
    <row r="110" spans="1:11" ht="11.1" customHeight="1" x14ac:dyDescent="0.2">
      <c r="A110" s="14" t="s">
        <v>74</v>
      </c>
      <c r="B110" s="468" t="s">
        <v>3211</v>
      </c>
      <c r="C110" s="468" t="s">
        <v>1327</v>
      </c>
      <c r="D110" s="468" t="s">
        <v>3302</v>
      </c>
      <c r="E110" s="468" t="s">
        <v>4193</v>
      </c>
      <c r="F110" s="468" t="s">
        <v>2582</v>
      </c>
      <c r="G110" s="468" t="s">
        <v>4192</v>
      </c>
      <c r="H110" s="468" t="s">
        <v>3</v>
      </c>
      <c r="I110" s="468" t="s">
        <v>4192</v>
      </c>
      <c r="J110" s="468" t="s">
        <v>3</v>
      </c>
      <c r="K110" s="468" t="s">
        <v>4191</v>
      </c>
    </row>
    <row r="111" spans="1:11" ht="11.1" customHeight="1" x14ac:dyDescent="0.2">
      <c r="A111" s="14" t="s">
        <v>75</v>
      </c>
      <c r="B111" s="468" t="s">
        <v>4190</v>
      </c>
      <c r="C111" s="468" t="s">
        <v>3</v>
      </c>
      <c r="D111" s="468" t="s">
        <v>4190</v>
      </c>
      <c r="E111" s="468" t="s">
        <v>3</v>
      </c>
      <c r="F111" s="468" t="s">
        <v>4189</v>
      </c>
      <c r="G111" s="468" t="s">
        <v>4188</v>
      </c>
      <c r="H111" s="468" t="s">
        <v>3</v>
      </c>
      <c r="I111" s="468" t="s">
        <v>4188</v>
      </c>
      <c r="J111" s="468" t="s">
        <v>3</v>
      </c>
      <c r="K111" s="468" t="s">
        <v>1057</v>
      </c>
    </row>
    <row r="112" spans="1:11" ht="11.1" customHeight="1" x14ac:dyDescent="0.2">
      <c r="A112" s="14" t="s">
        <v>226</v>
      </c>
      <c r="B112" s="468" t="s">
        <v>4187</v>
      </c>
      <c r="C112" s="468" t="s">
        <v>1785</v>
      </c>
      <c r="D112" s="468" t="s">
        <v>4186</v>
      </c>
      <c r="E112" s="468" t="s">
        <v>3157</v>
      </c>
      <c r="F112" s="468" t="s">
        <v>4185</v>
      </c>
      <c r="G112" s="468" t="s">
        <v>4184</v>
      </c>
      <c r="H112" s="468" t="s">
        <v>1815</v>
      </c>
      <c r="I112" s="468" t="s">
        <v>4183</v>
      </c>
      <c r="J112" s="468" t="s">
        <v>3838</v>
      </c>
      <c r="K112" s="468" t="s">
        <v>4182</v>
      </c>
    </row>
    <row r="113" spans="1:11" ht="11.1" customHeight="1" x14ac:dyDescent="0.2">
      <c r="A113" s="14" t="s">
        <v>76</v>
      </c>
      <c r="B113" s="468" t="s">
        <v>4181</v>
      </c>
      <c r="C113" s="468" t="s">
        <v>3</v>
      </c>
      <c r="D113" s="468" t="s">
        <v>4181</v>
      </c>
      <c r="E113" s="468" t="s">
        <v>3</v>
      </c>
      <c r="F113" s="468" t="s">
        <v>4180</v>
      </c>
      <c r="G113" s="468" t="s">
        <v>4179</v>
      </c>
      <c r="H113" s="468" t="s">
        <v>3</v>
      </c>
      <c r="I113" s="468" t="s">
        <v>4179</v>
      </c>
      <c r="J113" s="468" t="s">
        <v>3</v>
      </c>
      <c r="K113" s="468" t="s">
        <v>4178</v>
      </c>
    </row>
    <row r="114" spans="1:11" ht="11.1" customHeight="1" x14ac:dyDescent="0.2">
      <c r="A114" s="14" t="s">
        <v>77</v>
      </c>
      <c r="B114" s="468" t="s">
        <v>4177</v>
      </c>
      <c r="C114" s="468" t="s">
        <v>3</v>
      </c>
      <c r="D114" s="468" t="s">
        <v>4177</v>
      </c>
      <c r="E114" s="468" t="s">
        <v>3</v>
      </c>
      <c r="F114" s="468" t="s">
        <v>3841</v>
      </c>
      <c r="G114" s="468" t="s">
        <v>4176</v>
      </c>
      <c r="H114" s="468" t="s">
        <v>3</v>
      </c>
      <c r="I114" s="468" t="s">
        <v>4176</v>
      </c>
      <c r="J114" s="468" t="s">
        <v>3</v>
      </c>
      <c r="K114" s="468" t="s">
        <v>4175</v>
      </c>
    </row>
    <row r="115" spans="1:11" ht="11.1" customHeight="1" x14ac:dyDescent="0.2">
      <c r="A115" s="14" t="s">
        <v>78</v>
      </c>
      <c r="B115" s="468" t="s">
        <v>4174</v>
      </c>
      <c r="C115" s="468" t="s">
        <v>1501</v>
      </c>
      <c r="D115" s="468" t="s">
        <v>4173</v>
      </c>
      <c r="E115" s="468" t="s">
        <v>3803</v>
      </c>
      <c r="F115" s="468" t="s">
        <v>4172</v>
      </c>
      <c r="G115" s="468" t="s">
        <v>4171</v>
      </c>
      <c r="H115" s="468" t="s">
        <v>1281</v>
      </c>
      <c r="I115" s="468" t="s">
        <v>4170</v>
      </c>
      <c r="J115" s="468" t="s">
        <v>3803</v>
      </c>
      <c r="K115" s="468" t="s">
        <v>4169</v>
      </c>
    </row>
    <row r="116" spans="1:11" s="345" customFormat="1" ht="18" customHeight="1" x14ac:dyDescent="0.2">
      <c r="A116" s="472" t="s">
        <v>227</v>
      </c>
      <c r="B116" s="471" t="s">
        <v>4168</v>
      </c>
      <c r="C116" s="471" t="s">
        <v>4018</v>
      </c>
      <c r="D116" s="471" t="s">
        <v>4167</v>
      </c>
      <c r="E116" s="471" t="s">
        <v>4166</v>
      </c>
      <c r="F116" s="471" t="s">
        <v>4165</v>
      </c>
      <c r="G116" s="471" t="s">
        <v>4164</v>
      </c>
      <c r="H116" s="471" t="s">
        <v>4163</v>
      </c>
      <c r="I116" s="471" t="s">
        <v>4162</v>
      </c>
      <c r="J116" s="471" t="s">
        <v>4161</v>
      </c>
      <c r="K116" s="471" t="s">
        <v>4160</v>
      </c>
    </row>
    <row r="117" spans="1:11" ht="11.1" customHeight="1" x14ac:dyDescent="0.2">
      <c r="A117" s="14" t="s">
        <v>79</v>
      </c>
      <c r="B117" s="468" t="s">
        <v>1753</v>
      </c>
      <c r="C117" s="468" t="s">
        <v>3</v>
      </c>
      <c r="D117" s="468" t="s">
        <v>1753</v>
      </c>
      <c r="E117" s="468" t="s">
        <v>3</v>
      </c>
      <c r="F117" s="468" t="s">
        <v>4159</v>
      </c>
      <c r="G117" s="468" t="s">
        <v>4158</v>
      </c>
      <c r="H117" s="468" t="s">
        <v>3</v>
      </c>
      <c r="I117" s="468" t="s">
        <v>4158</v>
      </c>
      <c r="J117" s="468" t="s">
        <v>3</v>
      </c>
      <c r="K117" s="468" t="s">
        <v>4157</v>
      </c>
    </row>
    <row r="118" spans="1:11" ht="11.1" customHeight="1" x14ac:dyDescent="0.2">
      <c r="A118" s="14" t="s">
        <v>80</v>
      </c>
      <c r="B118" s="468" t="s">
        <v>4156</v>
      </c>
      <c r="C118" s="468" t="s">
        <v>1351</v>
      </c>
      <c r="D118" s="468" t="s">
        <v>4155</v>
      </c>
      <c r="E118" s="468" t="s">
        <v>4154</v>
      </c>
      <c r="F118" s="468" t="s">
        <v>4153</v>
      </c>
      <c r="G118" s="468" t="s">
        <v>4152</v>
      </c>
      <c r="H118" s="468" t="s">
        <v>1826</v>
      </c>
      <c r="I118" s="468" t="s">
        <v>4151</v>
      </c>
      <c r="J118" s="468" t="s">
        <v>3866</v>
      </c>
      <c r="K118" s="468" t="s">
        <v>4150</v>
      </c>
    </row>
    <row r="119" spans="1:11" ht="11.1" customHeight="1" x14ac:dyDescent="0.2">
      <c r="A119" s="14" t="s">
        <v>81</v>
      </c>
      <c r="B119" s="468" t="s">
        <v>3974</v>
      </c>
      <c r="C119" s="468" t="s">
        <v>3</v>
      </c>
      <c r="D119" s="468" t="s">
        <v>3974</v>
      </c>
      <c r="E119" s="468" t="s">
        <v>3</v>
      </c>
      <c r="F119" s="468" t="s">
        <v>4061</v>
      </c>
      <c r="G119" s="468" t="s">
        <v>4149</v>
      </c>
      <c r="H119" s="468" t="s">
        <v>3</v>
      </c>
      <c r="I119" s="468" t="s">
        <v>4149</v>
      </c>
      <c r="J119" s="468" t="s">
        <v>3</v>
      </c>
      <c r="K119" s="468" t="s">
        <v>3935</v>
      </c>
    </row>
    <row r="120" spans="1:11" ht="11.1" customHeight="1" x14ac:dyDescent="0.2">
      <c r="A120" s="14" t="s">
        <v>82</v>
      </c>
      <c r="B120" s="468" t="s">
        <v>4148</v>
      </c>
      <c r="C120" s="468" t="s">
        <v>3</v>
      </c>
      <c r="D120" s="468" t="s">
        <v>4148</v>
      </c>
      <c r="E120" s="468" t="s">
        <v>3</v>
      </c>
      <c r="F120" s="468" t="s">
        <v>4147</v>
      </c>
      <c r="G120" s="468" t="s">
        <v>4146</v>
      </c>
      <c r="H120" s="468" t="s">
        <v>1202</v>
      </c>
      <c r="I120" s="468" t="s">
        <v>4145</v>
      </c>
      <c r="J120" s="468" t="s">
        <v>3979</v>
      </c>
      <c r="K120" s="468" t="s">
        <v>4144</v>
      </c>
    </row>
    <row r="121" spans="1:11" ht="11.1" customHeight="1" x14ac:dyDescent="0.2">
      <c r="A121" s="14" t="s">
        <v>83</v>
      </c>
      <c r="B121" s="468" t="s">
        <v>4143</v>
      </c>
      <c r="C121" s="468" t="s">
        <v>2530</v>
      </c>
      <c r="D121" s="468" t="s">
        <v>4142</v>
      </c>
      <c r="E121" s="468" t="s">
        <v>4070</v>
      </c>
      <c r="F121" s="468" t="s">
        <v>4074</v>
      </c>
      <c r="G121" s="468" t="s">
        <v>4141</v>
      </c>
      <c r="H121" s="468" t="s">
        <v>4140</v>
      </c>
      <c r="I121" s="468" t="s">
        <v>4139</v>
      </c>
      <c r="J121" s="468" t="s">
        <v>4138</v>
      </c>
      <c r="K121" s="468" t="s">
        <v>4137</v>
      </c>
    </row>
    <row r="122" spans="1:11" ht="11.1" customHeight="1" x14ac:dyDescent="0.2">
      <c r="A122" s="14" t="s">
        <v>84</v>
      </c>
      <c r="B122" s="468" t="s">
        <v>4136</v>
      </c>
      <c r="C122" s="468" t="s">
        <v>1759</v>
      </c>
      <c r="D122" s="468" t="s">
        <v>4135</v>
      </c>
      <c r="E122" s="468" t="s">
        <v>4134</v>
      </c>
      <c r="F122" s="468" t="s">
        <v>4133</v>
      </c>
      <c r="G122" s="468" t="s">
        <v>4132</v>
      </c>
      <c r="H122" s="468" t="s">
        <v>3</v>
      </c>
      <c r="I122" s="468" t="s">
        <v>4132</v>
      </c>
      <c r="J122" s="468" t="s">
        <v>3</v>
      </c>
      <c r="K122" s="468" t="s">
        <v>4131</v>
      </c>
    </row>
    <row r="123" spans="1:11" s="345" customFormat="1" ht="18" customHeight="1" x14ac:dyDescent="0.2">
      <c r="A123" s="472" t="s">
        <v>228</v>
      </c>
      <c r="B123" s="471" t="s">
        <v>4130</v>
      </c>
      <c r="C123" s="471" t="s">
        <v>1124</v>
      </c>
      <c r="D123" s="471" t="s">
        <v>4129</v>
      </c>
      <c r="E123" s="471" t="s">
        <v>3919</v>
      </c>
      <c r="F123" s="471" t="s">
        <v>3775</v>
      </c>
      <c r="G123" s="471" t="s">
        <v>4128</v>
      </c>
      <c r="H123" s="471" t="s">
        <v>4059</v>
      </c>
      <c r="I123" s="471" t="s">
        <v>4127</v>
      </c>
      <c r="J123" s="471" t="s">
        <v>3979</v>
      </c>
      <c r="K123" s="471" t="s">
        <v>4126</v>
      </c>
    </row>
    <row r="124" spans="1:11" ht="11.1" customHeight="1" x14ac:dyDescent="0.2">
      <c r="A124" s="14" t="s">
        <v>85</v>
      </c>
      <c r="B124" s="468" t="s">
        <v>4125</v>
      </c>
      <c r="C124" s="468" t="s">
        <v>3</v>
      </c>
      <c r="D124" s="468" t="s">
        <v>4125</v>
      </c>
      <c r="E124" s="468" t="s">
        <v>3</v>
      </c>
      <c r="F124" s="468" t="s">
        <v>4124</v>
      </c>
      <c r="G124" s="468" t="s">
        <v>4123</v>
      </c>
      <c r="H124" s="468" t="s">
        <v>3</v>
      </c>
      <c r="I124" s="468" t="s">
        <v>4123</v>
      </c>
      <c r="J124" s="468" t="s">
        <v>3</v>
      </c>
      <c r="K124" s="468" t="s">
        <v>4122</v>
      </c>
    </row>
    <row r="125" spans="1:11" ht="11.1" customHeight="1" x14ac:dyDescent="0.2">
      <c r="A125" s="14" t="s">
        <v>86</v>
      </c>
      <c r="B125" s="468" t="s">
        <v>4121</v>
      </c>
      <c r="C125" s="468" t="s">
        <v>3</v>
      </c>
      <c r="D125" s="468" t="s">
        <v>4121</v>
      </c>
      <c r="E125" s="468" t="s">
        <v>3</v>
      </c>
      <c r="F125" s="468" t="s">
        <v>1903</v>
      </c>
      <c r="G125" s="468" t="s">
        <v>4120</v>
      </c>
      <c r="H125" s="468" t="s">
        <v>3</v>
      </c>
      <c r="I125" s="468" t="s">
        <v>4120</v>
      </c>
      <c r="J125" s="468" t="s">
        <v>3</v>
      </c>
      <c r="K125" s="468" t="s">
        <v>4119</v>
      </c>
    </row>
    <row r="126" spans="1:11" ht="11.1" customHeight="1" x14ac:dyDescent="0.2">
      <c r="A126" s="14" t="s">
        <v>87</v>
      </c>
      <c r="B126" s="468" t="s">
        <v>3819</v>
      </c>
      <c r="C126" s="468" t="s">
        <v>3</v>
      </c>
      <c r="D126" s="468" t="s">
        <v>3819</v>
      </c>
      <c r="E126" s="468" t="s">
        <v>3</v>
      </c>
      <c r="F126" s="468" t="s">
        <v>4118</v>
      </c>
      <c r="G126" s="468" t="s">
        <v>4117</v>
      </c>
      <c r="H126" s="468" t="s">
        <v>3</v>
      </c>
      <c r="I126" s="468" t="s">
        <v>4117</v>
      </c>
      <c r="J126" s="468" t="s">
        <v>3</v>
      </c>
      <c r="K126" s="468" t="s">
        <v>4116</v>
      </c>
    </row>
    <row r="127" spans="1:11" ht="11.1" customHeight="1" x14ac:dyDescent="0.2">
      <c r="A127" s="14" t="s">
        <v>88</v>
      </c>
      <c r="B127" s="468" t="s">
        <v>4115</v>
      </c>
      <c r="C127" s="468" t="s">
        <v>1124</v>
      </c>
      <c r="D127" s="468" t="s">
        <v>4114</v>
      </c>
      <c r="E127" s="468" t="s">
        <v>3919</v>
      </c>
      <c r="F127" s="468" t="s">
        <v>4113</v>
      </c>
      <c r="G127" s="468" t="s">
        <v>4112</v>
      </c>
      <c r="H127" s="468" t="s">
        <v>4059</v>
      </c>
      <c r="I127" s="468" t="s">
        <v>4111</v>
      </c>
      <c r="J127" s="468" t="s">
        <v>3979</v>
      </c>
      <c r="K127" s="468" t="s">
        <v>4110</v>
      </c>
    </row>
    <row r="128" spans="1:11" s="345" customFormat="1" ht="18" customHeight="1" x14ac:dyDescent="0.2">
      <c r="A128" s="472" t="s">
        <v>229</v>
      </c>
      <c r="B128" s="471" t="s">
        <v>4109</v>
      </c>
      <c r="C128" s="471" t="s">
        <v>4108</v>
      </c>
      <c r="D128" s="471" t="s">
        <v>4107</v>
      </c>
      <c r="E128" s="471" t="s">
        <v>4106</v>
      </c>
      <c r="F128" s="471" t="s">
        <v>3896</v>
      </c>
      <c r="G128" s="471" t="s">
        <v>4105</v>
      </c>
      <c r="H128" s="471" t="s">
        <v>2237</v>
      </c>
      <c r="I128" s="471" t="s">
        <v>4104</v>
      </c>
      <c r="J128" s="471" t="s">
        <v>3006</v>
      </c>
      <c r="K128" s="471" t="s">
        <v>3943</v>
      </c>
    </row>
    <row r="129" spans="1:11" ht="11.1" customHeight="1" x14ac:dyDescent="0.2">
      <c r="A129" s="14" t="s">
        <v>89</v>
      </c>
      <c r="B129" s="468" t="s">
        <v>4103</v>
      </c>
      <c r="C129" s="468" t="s">
        <v>3</v>
      </c>
      <c r="D129" s="468" t="s">
        <v>4103</v>
      </c>
      <c r="E129" s="468" t="s">
        <v>3</v>
      </c>
      <c r="F129" s="468" t="s">
        <v>4102</v>
      </c>
      <c r="G129" s="468" t="s">
        <v>4101</v>
      </c>
      <c r="H129" s="468" t="s">
        <v>3</v>
      </c>
      <c r="I129" s="468" t="s">
        <v>4101</v>
      </c>
      <c r="J129" s="468" t="s">
        <v>3</v>
      </c>
      <c r="K129" s="468" t="s">
        <v>4100</v>
      </c>
    </row>
    <row r="130" spans="1:11" ht="11.1" customHeight="1" x14ac:dyDescent="0.2">
      <c r="A130" s="14" t="s">
        <v>90</v>
      </c>
      <c r="B130" s="468" t="s">
        <v>4099</v>
      </c>
      <c r="C130" s="468" t="s">
        <v>2267</v>
      </c>
      <c r="D130" s="468" t="s">
        <v>4098</v>
      </c>
      <c r="E130" s="468" t="s">
        <v>1769</v>
      </c>
      <c r="F130" s="468" t="s">
        <v>3805</v>
      </c>
      <c r="G130" s="468" t="s">
        <v>4097</v>
      </c>
      <c r="H130" s="468" t="s">
        <v>4096</v>
      </c>
      <c r="I130" s="468" t="s">
        <v>4095</v>
      </c>
      <c r="J130" s="468" t="s">
        <v>4094</v>
      </c>
      <c r="K130" s="468" t="s">
        <v>4093</v>
      </c>
    </row>
    <row r="131" spans="1:11" ht="11.1" customHeight="1" x14ac:dyDescent="0.2">
      <c r="A131" s="14" t="s">
        <v>91</v>
      </c>
      <c r="B131" s="468" t="s">
        <v>4092</v>
      </c>
      <c r="C131" s="468" t="s">
        <v>3</v>
      </c>
      <c r="D131" s="468" t="s">
        <v>4092</v>
      </c>
      <c r="E131" s="468" t="s">
        <v>3</v>
      </c>
      <c r="F131" s="468" t="s">
        <v>4091</v>
      </c>
      <c r="G131" s="468" t="s">
        <v>4090</v>
      </c>
      <c r="H131" s="468" t="s">
        <v>3</v>
      </c>
      <c r="I131" s="468" t="s">
        <v>4090</v>
      </c>
      <c r="J131" s="468" t="s">
        <v>3</v>
      </c>
      <c r="K131" s="468" t="s">
        <v>4089</v>
      </c>
    </row>
    <row r="132" spans="1:11" ht="11.1" customHeight="1" x14ac:dyDescent="0.2">
      <c r="A132" s="14" t="s">
        <v>92</v>
      </c>
      <c r="B132" s="468" t="s">
        <v>4088</v>
      </c>
      <c r="C132" s="468" t="s">
        <v>1861</v>
      </c>
      <c r="D132" s="468" t="s">
        <v>4087</v>
      </c>
      <c r="E132" s="468" t="s">
        <v>4086</v>
      </c>
      <c r="F132" s="468" t="s">
        <v>4085</v>
      </c>
      <c r="G132" s="468" t="s">
        <v>4084</v>
      </c>
      <c r="H132" s="468" t="s">
        <v>3633</v>
      </c>
      <c r="I132" s="468" t="s">
        <v>4083</v>
      </c>
      <c r="J132" s="468" t="s">
        <v>1098</v>
      </c>
      <c r="K132" s="468" t="s">
        <v>4082</v>
      </c>
    </row>
    <row r="133" spans="1:11" s="345" customFormat="1" ht="18" customHeight="1" x14ac:dyDescent="0.2">
      <c r="A133" s="472" t="s">
        <v>230</v>
      </c>
      <c r="B133" s="471" t="s">
        <v>4081</v>
      </c>
      <c r="C133" s="471" t="s">
        <v>2589</v>
      </c>
      <c r="D133" s="471" t="s">
        <v>4080</v>
      </c>
      <c r="E133" s="471" t="s">
        <v>3893</v>
      </c>
      <c r="F133" s="471" t="s">
        <v>4079</v>
      </c>
      <c r="G133" s="471" t="s">
        <v>4078</v>
      </c>
      <c r="H133" s="471" t="s">
        <v>4059</v>
      </c>
      <c r="I133" s="471" t="s">
        <v>4077</v>
      </c>
      <c r="J133" s="471" t="s">
        <v>3190</v>
      </c>
      <c r="K133" s="471" t="s">
        <v>4076</v>
      </c>
    </row>
    <row r="134" spans="1:11" ht="11.1" customHeight="1" x14ac:dyDescent="0.2">
      <c r="A134" s="14" t="s">
        <v>93</v>
      </c>
      <c r="B134" s="468" t="s">
        <v>4075</v>
      </c>
      <c r="C134" s="468" t="s">
        <v>1551</v>
      </c>
      <c r="D134" s="468" t="s">
        <v>2473</v>
      </c>
      <c r="E134" s="468" t="s">
        <v>3838</v>
      </c>
      <c r="F134" s="468" t="s">
        <v>3919</v>
      </c>
      <c r="G134" s="468" t="s">
        <v>4074</v>
      </c>
      <c r="H134" s="468" t="s">
        <v>3</v>
      </c>
      <c r="I134" s="468" t="s">
        <v>4074</v>
      </c>
      <c r="J134" s="468" t="s">
        <v>3</v>
      </c>
      <c r="K134" s="468" t="s">
        <v>4073</v>
      </c>
    </row>
    <row r="135" spans="1:11" ht="11.1" customHeight="1" x14ac:dyDescent="0.2">
      <c r="A135" s="14" t="s">
        <v>94</v>
      </c>
      <c r="B135" s="468" t="s">
        <v>1367</v>
      </c>
      <c r="C135" s="468" t="s">
        <v>1101</v>
      </c>
      <c r="D135" s="468" t="s">
        <v>4072</v>
      </c>
      <c r="E135" s="468" t="s">
        <v>1455</v>
      </c>
      <c r="F135" s="468" t="s">
        <v>4071</v>
      </c>
      <c r="G135" s="468" t="s">
        <v>3284</v>
      </c>
      <c r="H135" s="468" t="s">
        <v>3</v>
      </c>
      <c r="I135" s="468" t="s">
        <v>3284</v>
      </c>
      <c r="J135" s="468" t="s">
        <v>3</v>
      </c>
      <c r="K135" s="468" t="s">
        <v>4070</v>
      </c>
    </row>
    <row r="136" spans="1:11" ht="11.1" customHeight="1" x14ac:dyDescent="0.2">
      <c r="A136" s="14" t="s">
        <v>95</v>
      </c>
      <c r="B136" s="468" t="s">
        <v>4069</v>
      </c>
      <c r="C136" s="468" t="s">
        <v>3</v>
      </c>
      <c r="D136" s="468" t="s">
        <v>4069</v>
      </c>
      <c r="E136" s="468" t="s">
        <v>3</v>
      </c>
      <c r="F136" s="468" t="s">
        <v>4068</v>
      </c>
      <c r="G136" s="468" t="s">
        <v>4067</v>
      </c>
      <c r="H136" s="468" t="s">
        <v>3</v>
      </c>
      <c r="I136" s="468" t="s">
        <v>4067</v>
      </c>
      <c r="J136" s="468" t="s">
        <v>3</v>
      </c>
      <c r="K136" s="468" t="s">
        <v>3627</v>
      </c>
    </row>
    <row r="137" spans="1:11" ht="11.1" customHeight="1" x14ac:dyDescent="0.2">
      <c r="A137" s="14" t="s">
        <v>96</v>
      </c>
      <c r="B137" s="468" t="s">
        <v>2118</v>
      </c>
      <c r="C137" s="468" t="s">
        <v>3</v>
      </c>
      <c r="D137" s="468" t="s">
        <v>2118</v>
      </c>
      <c r="E137" s="468" t="s">
        <v>3</v>
      </c>
      <c r="F137" s="468" t="s">
        <v>4066</v>
      </c>
      <c r="G137" s="468" t="s">
        <v>4065</v>
      </c>
      <c r="H137" s="468" t="s">
        <v>3</v>
      </c>
      <c r="I137" s="468" t="s">
        <v>4065</v>
      </c>
      <c r="J137" s="468" t="s">
        <v>3</v>
      </c>
      <c r="K137" s="468" t="s">
        <v>1898</v>
      </c>
    </row>
    <row r="138" spans="1:11" ht="11.1" customHeight="1" x14ac:dyDescent="0.2">
      <c r="A138" s="14" t="s">
        <v>97</v>
      </c>
      <c r="B138" s="468" t="s">
        <v>4064</v>
      </c>
      <c r="C138" s="468" t="s">
        <v>1501</v>
      </c>
      <c r="D138" s="468" t="s">
        <v>4063</v>
      </c>
      <c r="E138" s="468" t="s">
        <v>4062</v>
      </c>
      <c r="F138" s="468" t="s">
        <v>4061</v>
      </c>
      <c r="G138" s="468" t="s">
        <v>4060</v>
      </c>
      <c r="H138" s="468" t="s">
        <v>4059</v>
      </c>
      <c r="I138" s="468" t="s">
        <v>4058</v>
      </c>
      <c r="J138" s="468" t="s">
        <v>3190</v>
      </c>
      <c r="K138" s="468" t="s">
        <v>4057</v>
      </c>
    </row>
    <row r="139" spans="1:11" ht="11.1" customHeight="1" x14ac:dyDescent="0.2">
      <c r="A139" s="14" t="s">
        <v>98</v>
      </c>
      <c r="B139" s="468" t="s">
        <v>1936</v>
      </c>
      <c r="C139" s="468" t="s">
        <v>3</v>
      </c>
      <c r="D139" s="468" t="s">
        <v>1936</v>
      </c>
      <c r="E139" s="468" t="s">
        <v>3</v>
      </c>
      <c r="F139" s="468" t="s">
        <v>4056</v>
      </c>
      <c r="G139" s="468" t="s">
        <v>4055</v>
      </c>
      <c r="H139" s="468" t="s">
        <v>3</v>
      </c>
      <c r="I139" s="468" t="s">
        <v>4055</v>
      </c>
      <c r="J139" s="468" t="s">
        <v>3</v>
      </c>
      <c r="K139" s="468" t="s">
        <v>4054</v>
      </c>
    </row>
    <row r="140" spans="1:11" ht="11.1" customHeight="1" x14ac:dyDescent="0.2">
      <c r="A140" s="14" t="s">
        <v>99</v>
      </c>
      <c r="B140" s="468" t="s">
        <v>3294</v>
      </c>
      <c r="C140" s="468" t="s">
        <v>1510</v>
      </c>
      <c r="D140" s="468" t="s">
        <v>2928</v>
      </c>
      <c r="E140" s="468" t="s">
        <v>4053</v>
      </c>
      <c r="F140" s="468" t="s">
        <v>4052</v>
      </c>
      <c r="G140" s="468" t="s">
        <v>2188</v>
      </c>
      <c r="H140" s="468" t="s">
        <v>3</v>
      </c>
      <c r="I140" s="468" t="s">
        <v>2188</v>
      </c>
      <c r="J140" s="468" t="s">
        <v>3</v>
      </c>
      <c r="K140" s="468" t="s">
        <v>4051</v>
      </c>
    </row>
    <row r="141" spans="1:11" ht="11.1" customHeight="1" x14ac:dyDescent="0.2">
      <c r="A141" s="14" t="s">
        <v>100</v>
      </c>
      <c r="B141" s="468" t="s">
        <v>4050</v>
      </c>
      <c r="C141" s="468" t="s">
        <v>3</v>
      </c>
      <c r="D141" s="468" t="s">
        <v>4050</v>
      </c>
      <c r="E141" s="468" t="s">
        <v>3</v>
      </c>
      <c r="F141" s="468" t="s">
        <v>4049</v>
      </c>
      <c r="G141" s="468" t="s">
        <v>1551</v>
      </c>
      <c r="H141" s="468" t="s">
        <v>3</v>
      </c>
      <c r="I141" s="468" t="s">
        <v>1551</v>
      </c>
      <c r="J141" s="468" t="s">
        <v>3</v>
      </c>
      <c r="K141" s="468" t="s">
        <v>3803</v>
      </c>
    </row>
    <row r="142" spans="1:11" ht="11.1" customHeight="1" x14ac:dyDescent="0.2">
      <c r="A142" s="14" t="s">
        <v>101</v>
      </c>
      <c r="B142" s="468" t="s">
        <v>2073</v>
      </c>
      <c r="C142" s="468" t="s">
        <v>3</v>
      </c>
      <c r="D142" s="468" t="s">
        <v>2073</v>
      </c>
      <c r="E142" s="468" t="s">
        <v>3</v>
      </c>
      <c r="F142" s="468" t="s">
        <v>4048</v>
      </c>
      <c r="G142" s="468" t="s">
        <v>4047</v>
      </c>
      <c r="H142" s="468" t="s">
        <v>3</v>
      </c>
      <c r="I142" s="468" t="s">
        <v>4047</v>
      </c>
      <c r="J142" s="468" t="s">
        <v>3</v>
      </c>
      <c r="K142" s="468" t="s">
        <v>4046</v>
      </c>
    </row>
    <row r="143" spans="1:11" ht="11.1" customHeight="1" x14ac:dyDescent="0.2">
      <c r="A143" s="14" t="s">
        <v>102</v>
      </c>
      <c r="B143" s="468" t="s">
        <v>2784</v>
      </c>
      <c r="C143" s="468" t="s">
        <v>1551</v>
      </c>
      <c r="D143" s="468" t="s">
        <v>1763</v>
      </c>
      <c r="E143" s="468" t="s">
        <v>4045</v>
      </c>
      <c r="F143" s="468" t="s">
        <v>4044</v>
      </c>
      <c r="G143" s="468" t="s">
        <v>4043</v>
      </c>
      <c r="H143" s="468" t="s">
        <v>3</v>
      </c>
      <c r="I143" s="468" t="s">
        <v>4043</v>
      </c>
      <c r="J143" s="468" t="s">
        <v>3</v>
      </c>
      <c r="K143" s="468" t="s">
        <v>4042</v>
      </c>
    </row>
    <row r="144" spans="1:11" s="345" customFormat="1" ht="18" customHeight="1" x14ac:dyDescent="0.2">
      <c r="A144" s="472" t="s">
        <v>231</v>
      </c>
      <c r="B144" s="471" t="s">
        <v>4041</v>
      </c>
      <c r="C144" s="471" t="s">
        <v>2245</v>
      </c>
      <c r="D144" s="471" t="s">
        <v>4040</v>
      </c>
      <c r="E144" s="471" t="s">
        <v>3979</v>
      </c>
      <c r="F144" s="471" t="s">
        <v>1266</v>
      </c>
      <c r="G144" s="471" t="s">
        <v>4039</v>
      </c>
      <c r="H144" s="471" t="s">
        <v>3</v>
      </c>
      <c r="I144" s="471" t="s">
        <v>4039</v>
      </c>
      <c r="J144" s="471" t="s">
        <v>3</v>
      </c>
      <c r="K144" s="471" t="s">
        <v>4038</v>
      </c>
    </row>
    <row r="145" spans="1:11" ht="11.1" customHeight="1" x14ac:dyDescent="0.2">
      <c r="A145" s="14" t="s">
        <v>103</v>
      </c>
      <c r="B145" s="468" t="s">
        <v>1264</v>
      </c>
      <c r="C145" s="468" t="s">
        <v>3</v>
      </c>
      <c r="D145" s="468" t="s">
        <v>1264</v>
      </c>
      <c r="E145" s="468" t="s">
        <v>3</v>
      </c>
      <c r="F145" s="468" t="s">
        <v>4037</v>
      </c>
      <c r="G145" s="468" t="s">
        <v>4036</v>
      </c>
      <c r="H145" s="468" t="s">
        <v>3</v>
      </c>
      <c r="I145" s="468" t="s">
        <v>4036</v>
      </c>
      <c r="J145" s="468" t="s">
        <v>3</v>
      </c>
      <c r="K145" s="468" t="s">
        <v>4035</v>
      </c>
    </row>
    <row r="146" spans="1:11" ht="11.1" customHeight="1" x14ac:dyDescent="0.2">
      <c r="A146" s="14" t="s">
        <v>104</v>
      </c>
      <c r="B146" s="468" t="s">
        <v>1974</v>
      </c>
      <c r="C146" s="468" t="s">
        <v>3</v>
      </c>
      <c r="D146" s="468" t="s">
        <v>1974</v>
      </c>
      <c r="E146" s="468" t="s">
        <v>3</v>
      </c>
      <c r="F146" s="468" t="s">
        <v>3618</v>
      </c>
      <c r="G146" s="468" t="s">
        <v>4034</v>
      </c>
      <c r="H146" s="468" t="s">
        <v>3</v>
      </c>
      <c r="I146" s="468" t="s">
        <v>4034</v>
      </c>
      <c r="J146" s="468" t="s">
        <v>3</v>
      </c>
      <c r="K146" s="468" t="s">
        <v>4033</v>
      </c>
    </row>
    <row r="147" spans="1:11" ht="11.1" customHeight="1" x14ac:dyDescent="0.2">
      <c r="A147" s="14" t="s">
        <v>105</v>
      </c>
      <c r="B147" s="468" t="s">
        <v>4032</v>
      </c>
      <c r="C147" s="468" t="s">
        <v>3</v>
      </c>
      <c r="D147" s="468" t="s">
        <v>4032</v>
      </c>
      <c r="E147" s="468" t="s">
        <v>3</v>
      </c>
      <c r="F147" s="468" t="s">
        <v>4031</v>
      </c>
      <c r="G147" s="468" t="s">
        <v>4030</v>
      </c>
      <c r="H147" s="468" t="s">
        <v>3</v>
      </c>
      <c r="I147" s="468" t="s">
        <v>4030</v>
      </c>
      <c r="J147" s="468" t="s">
        <v>3</v>
      </c>
      <c r="K147" s="468" t="s">
        <v>4029</v>
      </c>
    </row>
    <row r="148" spans="1:11" ht="11.1" customHeight="1" x14ac:dyDescent="0.2">
      <c r="A148" s="14" t="s">
        <v>106</v>
      </c>
      <c r="B148" s="468" t="s">
        <v>4028</v>
      </c>
      <c r="C148" s="468" t="s">
        <v>2245</v>
      </c>
      <c r="D148" s="468" t="s">
        <v>4027</v>
      </c>
      <c r="E148" s="468" t="s">
        <v>3979</v>
      </c>
      <c r="F148" s="468" t="s">
        <v>4026</v>
      </c>
      <c r="G148" s="468" t="s">
        <v>4025</v>
      </c>
      <c r="H148" s="468" t="s">
        <v>3</v>
      </c>
      <c r="I148" s="468" t="s">
        <v>4025</v>
      </c>
      <c r="J148" s="468" t="s">
        <v>3</v>
      </c>
      <c r="K148" s="468" t="s">
        <v>4024</v>
      </c>
    </row>
    <row r="149" spans="1:11" s="345" customFormat="1" ht="16.5" customHeight="1" x14ac:dyDescent="0.2">
      <c r="A149" s="472" t="s">
        <v>232</v>
      </c>
      <c r="B149" s="471" t="s">
        <v>1274</v>
      </c>
      <c r="C149" s="471" t="s">
        <v>2691</v>
      </c>
      <c r="D149" s="471" t="s">
        <v>4023</v>
      </c>
      <c r="E149" s="471" t="s">
        <v>3866</v>
      </c>
      <c r="F149" s="471" t="s">
        <v>4022</v>
      </c>
      <c r="G149" s="471" t="s">
        <v>4021</v>
      </c>
      <c r="H149" s="471" t="s">
        <v>1346</v>
      </c>
      <c r="I149" s="471" t="s">
        <v>4020</v>
      </c>
      <c r="J149" s="471" t="s">
        <v>4010</v>
      </c>
      <c r="K149" s="471" t="s">
        <v>4019</v>
      </c>
    </row>
    <row r="150" spans="1:11" ht="11.1" customHeight="1" x14ac:dyDescent="0.2">
      <c r="A150" s="14" t="s">
        <v>107</v>
      </c>
      <c r="B150" s="468" t="s">
        <v>4018</v>
      </c>
      <c r="C150" s="468" t="s">
        <v>3</v>
      </c>
      <c r="D150" s="468" t="s">
        <v>4018</v>
      </c>
      <c r="E150" s="468" t="s">
        <v>3</v>
      </c>
      <c r="F150" s="468" t="s">
        <v>3853</v>
      </c>
      <c r="G150" s="468" t="s">
        <v>4017</v>
      </c>
      <c r="H150" s="468" t="s">
        <v>3</v>
      </c>
      <c r="I150" s="468" t="s">
        <v>4017</v>
      </c>
      <c r="J150" s="468" t="s">
        <v>3</v>
      </c>
      <c r="K150" s="468" t="s">
        <v>4016</v>
      </c>
    </row>
    <row r="151" spans="1:11" ht="11.1" customHeight="1" x14ac:dyDescent="0.2">
      <c r="A151" s="14" t="s">
        <v>108</v>
      </c>
      <c r="B151" s="468" t="s">
        <v>4015</v>
      </c>
      <c r="C151" s="468" t="s">
        <v>2691</v>
      </c>
      <c r="D151" s="468" t="s">
        <v>4014</v>
      </c>
      <c r="E151" s="468" t="s">
        <v>3866</v>
      </c>
      <c r="F151" s="468" t="s">
        <v>4013</v>
      </c>
      <c r="G151" s="468" t="s">
        <v>4012</v>
      </c>
      <c r="H151" s="468" t="s">
        <v>1346</v>
      </c>
      <c r="I151" s="468" t="s">
        <v>4011</v>
      </c>
      <c r="J151" s="468" t="s">
        <v>4010</v>
      </c>
      <c r="K151" s="468" t="s">
        <v>4009</v>
      </c>
    </row>
    <row r="152" spans="1:11" ht="11.1" customHeight="1" x14ac:dyDescent="0.2">
      <c r="A152" s="14" t="s">
        <v>109</v>
      </c>
      <c r="B152" s="468" t="s">
        <v>4008</v>
      </c>
      <c r="C152" s="468" t="s">
        <v>3</v>
      </c>
      <c r="D152" s="468" t="s">
        <v>4008</v>
      </c>
      <c r="E152" s="468" t="s">
        <v>3</v>
      </c>
      <c r="F152" s="468" t="s">
        <v>4007</v>
      </c>
      <c r="G152" s="468" t="s">
        <v>4006</v>
      </c>
      <c r="H152" s="468" t="s">
        <v>3</v>
      </c>
      <c r="I152" s="468" t="s">
        <v>4006</v>
      </c>
      <c r="J152" s="468" t="s">
        <v>3</v>
      </c>
      <c r="K152" s="468" t="s">
        <v>4005</v>
      </c>
    </row>
    <row r="153" spans="1:11" ht="11.1" customHeight="1" x14ac:dyDescent="0.2">
      <c r="A153" s="14" t="s">
        <v>110</v>
      </c>
      <c r="B153" s="468" t="s">
        <v>4004</v>
      </c>
      <c r="C153" s="468" t="s">
        <v>3</v>
      </c>
      <c r="D153" s="468" t="s">
        <v>4004</v>
      </c>
      <c r="E153" s="468" t="s">
        <v>3</v>
      </c>
      <c r="F153" s="468" t="s">
        <v>4003</v>
      </c>
      <c r="G153" s="468" t="s">
        <v>4002</v>
      </c>
      <c r="H153" s="468" t="s">
        <v>3</v>
      </c>
      <c r="I153" s="468" t="s">
        <v>4002</v>
      </c>
      <c r="J153" s="468" t="s">
        <v>3</v>
      </c>
      <c r="K153" s="468" t="s">
        <v>4001</v>
      </c>
    </row>
    <row r="154" spans="1:11" ht="11.1" customHeight="1" x14ac:dyDescent="0.2">
      <c r="A154" s="14" t="s">
        <v>111</v>
      </c>
      <c r="B154" s="468" t="s">
        <v>2663</v>
      </c>
      <c r="C154" s="468" t="s">
        <v>3</v>
      </c>
      <c r="D154" s="468" t="s">
        <v>2663</v>
      </c>
      <c r="E154" s="468" t="s">
        <v>3</v>
      </c>
      <c r="F154" s="468" t="s">
        <v>2969</v>
      </c>
      <c r="G154" s="468" t="s">
        <v>1141</v>
      </c>
      <c r="H154" s="468" t="s">
        <v>3</v>
      </c>
      <c r="I154" s="468" t="s">
        <v>1141</v>
      </c>
      <c r="J154" s="468" t="s">
        <v>3</v>
      </c>
      <c r="K154" s="468" t="s">
        <v>4000</v>
      </c>
    </row>
    <row r="155" spans="1:11" s="345" customFormat="1" ht="16.5" customHeight="1" x14ac:dyDescent="0.2">
      <c r="A155" s="472" t="s">
        <v>233</v>
      </c>
      <c r="B155" s="471" t="s">
        <v>3999</v>
      </c>
      <c r="C155" s="471" t="s">
        <v>3998</v>
      </c>
      <c r="D155" s="471" t="s">
        <v>3997</v>
      </c>
      <c r="E155" s="471" t="s">
        <v>3979</v>
      </c>
      <c r="F155" s="471" t="s">
        <v>3996</v>
      </c>
      <c r="G155" s="471" t="s">
        <v>3995</v>
      </c>
      <c r="H155" s="471" t="s">
        <v>2510</v>
      </c>
      <c r="I155" s="471" t="s">
        <v>3994</v>
      </c>
      <c r="J155" s="471" t="s">
        <v>3975</v>
      </c>
      <c r="K155" s="471" t="s">
        <v>3993</v>
      </c>
    </row>
    <row r="156" spans="1:11" ht="11.1" customHeight="1" x14ac:dyDescent="0.2">
      <c r="A156" s="14" t="s">
        <v>112</v>
      </c>
      <c r="B156" s="468" t="s">
        <v>3992</v>
      </c>
      <c r="C156" s="468" t="s">
        <v>3</v>
      </c>
      <c r="D156" s="468" t="s">
        <v>3992</v>
      </c>
      <c r="E156" s="468" t="s">
        <v>3</v>
      </c>
      <c r="F156" s="468" t="s">
        <v>1945</v>
      </c>
      <c r="G156" s="468" t="s">
        <v>3991</v>
      </c>
      <c r="H156" s="468" t="s">
        <v>3</v>
      </c>
      <c r="I156" s="468" t="s">
        <v>3991</v>
      </c>
      <c r="J156" s="468" t="s">
        <v>3</v>
      </c>
      <c r="K156" s="468" t="s">
        <v>3990</v>
      </c>
    </row>
    <row r="157" spans="1:11" ht="11.1" customHeight="1" x14ac:dyDescent="0.2">
      <c r="A157" s="14" t="s">
        <v>113</v>
      </c>
      <c r="B157" s="468" t="s">
        <v>3393</v>
      </c>
      <c r="C157" s="468" t="s">
        <v>3</v>
      </c>
      <c r="D157" s="468" t="s">
        <v>3393</v>
      </c>
      <c r="E157" s="468" t="s">
        <v>3</v>
      </c>
      <c r="F157" s="468" t="s">
        <v>3989</v>
      </c>
      <c r="G157" s="468" t="s">
        <v>3988</v>
      </c>
      <c r="H157" s="468" t="s">
        <v>3</v>
      </c>
      <c r="I157" s="468" t="s">
        <v>3988</v>
      </c>
      <c r="J157" s="468" t="s">
        <v>3</v>
      </c>
      <c r="K157" s="468" t="s">
        <v>3987</v>
      </c>
    </row>
    <row r="158" spans="1:11" ht="11.1" customHeight="1" x14ac:dyDescent="0.2">
      <c r="A158" s="14" t="s">
        <v>114</v>
      </c>
      <c r="B158" s="468" t="s">
        <v>3986</v>
      </c>
      <c r="C158" s="468" t="s">
        <v>1404</v>
      </c>
      <c r="D158" s="468" t="s">
        <v>3985</v>
      </c>
      <c r="E158" s="468" t="s">
        <v>3979</v>
      </c>
      <c r="F158" s="468" t="s">
        <v>3984</v>
      </c>
      <c r="G158" s="468" t="s">
        <v>3983</v>
      </c>
      <c r="H158" s="468" t="s">
        <v>3</v>
      </c>
      <c r="I158" s="468" t="s">
        <v>3983</v>
      </c>
      <c r="J158" s="468" t="s">
        <v>3</v>
      </c>
      <c r="K158" s="468" t="s">
        <v>3982</v>
      </c>
    </row>
    <row r="159" spans="1:11" ht="11.1" customHeight="1" x14ac:dyDescent="0.2">
      <c r="A159" s="14" t="s">
        <v>115</v>
      </c>
      <c r="B159" s="468" t="s">
        <v>3981</v>
      </c>
      <c r="C159" s="468" t="s">
        <v>1551</v>
      </c>
      <c r="D159" s="468" t="s">
        <v>3980</v>
      </c>
      <c r="E159" s="468" t="s">
        <v>3979</v>
      </c>
      <c r="F159" s="468" t="s">
        <v>3978</v>
      </c>
      <c r="G159" s="468" t="s">
        <v>3977</v>
      </c>
      <c r="H159" s="468" t="s">
        <v>2510</v>
      </c>
      <c r="I159" s="468" t="s">
        <v>3976</v>
      </c>
      <c r="J159" s="468" t="s">
        <v>3975</v>
      </c>
      <c r="K159" s="468" t="s">
        <v>3974</v>
      </c>
    </row>
    <row r="160" spans="1:11" ht="11.1" customHeight="1" x14ac:dyDescent="0.2">
      <c r="A160" s="14" t="s">
        <v>116</v>
      </c>
      <c r="B160" s="468" t="s">
        <v>3973</v>
      </c>
      <c r="C160" s="468" t="s">
        <v>3</v>
      </c>
      <c r="D160" s="468" t="s">
        <v>3973</v>
      </c>
      <c r="E160" s="468" t="s">
        <v>3</v>
      </c>
      <c r="F160" s="468" t="s">
        <v>3160</v>
      </c>
      <c r="G160" s="468" t="s">
        <v>3972</v>
      </c>
      <c r="H160" s="468" t="s">
        <v>3</v>
      </c>
      <c r="I160" s="468" t="s">
        <v>3972</v>
      </c>
      <c r="J160" s="468" t="s">
        <v>3</v>
      </c>
      <c r="K160" s="468" t="s">
        <v>3971</v>
      </c>
    </row>
    <row r="161" spans="1:12" ht="11.1" customHeight="1" x14ac:dyDescent="0.2">
      <c r="A161" s="14" t="s">
        <v>117</v>
      </c>
      <c r="B161" s="468" t="s">
        <v>3970</v>
      </c>
      <c r="C161" s="468" t="s">
        <v>3</v>
      </c>
      <c r="D161" s="468" t="s">
        <v>3970</v>
      </c>
      <c r="E161" s="468" t="s">
        <v>3</v>
      </c>
      <c r="F161" s="468" t="s">
        <v>3969</v>
      </c>
      <c r="G161" s="468" t="s">
        <v>3968</v>
      </c>
      <c r="H161" s="468" t="s">
        <v>3</v>
      </c>
      <c r="I161" s="468" t="s">
        <v>3968</v>
      </c>
      <c r="J161" s="468" t="s">
        <v>3</v>
      </c>
      <c r="K161" s="468" t="s">
        <v>3967</v>
      </c>
    </row>
    <row r="162" spans="1:12" s="345" customFormat="1" ht="16.5" customHeight="1" x14ac:dyDescent="0.2">
      <c r="A162" s="472" t="s">
        <v>234</v>
      </c>
      <c r="B162" s="471" t="s">
        <v>3966</v>
      </c>
      <c r="C162" s="471" t="s">
        <v>1410</v>
      </c>
      <c r="D162" s="471" t="s">
        <v>3965</v>
      </c>
      <c r="E162" s="471" t="s">
        <v>3964</v>
      </c>
      <c r="F162" s="471" t="s">
        <v>1225</v>
      </c>
      <c r="G162" s="471" t="s">
        <v>3963</v>
      </c>
      <c r="H162" s="471" t="s">
        <v>2404</v>
      </c>
      <c r="I162" s="471" t="s">
        <v>3962</v>
      </c>
      <c r="J162" s="471" t="s">
        <v>3961</v>
      </c>
      <c r="K162" s="471" t="s">
        <v>3960</v>
      </c>
      <c r="L162" s="484"/>
    </row>
    <row r="163" spans="1:12" s="473" customFormat="1" ht="11.1" customHeight="1" x14ac:dyDescent="0.2">
      <c r="A163" s="478" t="s">
        <v>235</v>
      </c>
      <c r="B163" s="477" t="s">
        <v>3959</v>
      </c>
      <c r="C163" s="477" t="s">
        <v>2625</v>
      </c>
      <c r="D163" s="477" t="s">
        <v>3958</v>
      </c>
      <c r="E163" s="477" t="s">
        <v>1236</v>
      </c>
      <c r="F163" s="477" t="s">
        <v>3957</v>
      </c>
      <c r="G163" s="477" t="s">
        <v>3956</v>
      </c>
      <c r="H163" s="477" t="s">
        <v>2159</v>
      </c>
      <c r="I163" s="477" t="s">
        <v>3955</v>
      </c>
      <c r="J163" s="477" t="s">
        <v>3936</v>
      </c>
      <c r="K163" s="477" t="s">
        <v>3954</v>
      </c>
      <c r="L163" s="487"/>
    </row>
    <row r="164" spans="1:12" ht="11.1" customHeight="1" x14ac:dyDescent="0.2">
      <c r="A164" s="93" t="s">
        <v>201</v>
      </c>
      <c r="B164" s="468" t="s">
        <v>1178</v>
      </c>
      <c r="C164" s="468" t="s">
        <v>3</v>
      </c>
      <c r="D164" s="468" t="s">
        <v>1178</v>
      </c>
      <c r="E164" s="468" t="s">
        <v>3</v>
      </c>
      <c r="F164" s="468" t="s">
        <v>3665</v>
      </c>
      <c r="G164" s="468" t="s">
        <v>3648</v>
      </c>
      <c r="H164" s="468" t="s">
        <v>3</v>
      </c>
      <c r="I164" s="468" t="s">
        <v>3648</v>
      </c>
      <c r="J164" s="468" t="s">
        <v>3</v>
      </c>
      <c r="K164" s="468" t="s">
        <v>3866</v>
      </c>
      <c r="L164" s="486"/>
    </row>
    <row r="165" spans="1:12" ht="11.1" customHeight="1" x14ac:dyDescent="0.2">
      <c r="A165" s="93" t="s">
        <v>202</v>
      </c>
      <c r="B165" s="468" t="s">
        <v>3953</v>
      </c>
      <c r="C165" s="468" t="s">
        <v>3</v>
      </c>
      <c r="D165" s="468" t="s">
        <v>3953</v>
      </c>
      <c r="E165" s="468" t="s">
        <v>3</v>
      </c>
      <c r="F165" s="468" t="s">
        <v>3952</v>
      </c>
      <c r="G165" s="468" t="s">
        <v>3951</v>
      </c>
      <c r="H165" s="468" t="s">
        <v>3</v>
      </c>
      <c r="I165" s="468" t="s">
        <v>3951</v>
      </c>
      <c r="J165" s="468" t="s">
        <v>3</v>
      </c>
      <c r="K165" s="468" t="s">
        <v>3950</v>
      </c>
      <c r="L165" s="486"/>
    </row>
    <row r="166" spans="1:12" ht="11.1" customHeight="1" x14ac:dyDescent="0.2">
      <c r="A166" s="93" t="s">
        <v>203</v>
      </c>
      <c r="B166" s="468" t="s">
        <v>3949</v>
      </c>
      <c r="C166" s="468" t="s">
        <v>3</v>
      </c>
      <c r="D166" s="468" t="s">
        <v>3949</v>
      </c>
      <c r="E166" s="468" t="s">
        <v>3</v>
      </c>
      <c r="F166" s="468" t="s">
        <v>3948</v>
      </c>
      <c r="G166" s="468" t="s">
        <v>3947</v>
      </c>
      <c r="H166" s="468" t="s">
        <v>3</v>
      </c>
      <c r="I166" s="468" t="s">
        <v>3947</v>
      </c>
      <c r="J166" s="468" t="s">
        <v>3</v>
      </c>
      <c r="K166" s="468" t="s">
        <v>3946</v>
      </c>
      <c r="L166" s="486"/>
    </row>
    <row r="167" spans="1:12" ht="11.1" customHeight="1" x14ac:dyDescent="0.2">
      <c r="A167" s="93" t="s">
        <v>204</v>
      </c>
      <c r="B167" s="468" t="s">
        <v>3945</v>
      </c>
      <c r="C167" s="468" t="s">
        <v>3</v>
      </c>
      <c r="D167" s="468" t="s">
        <v>3945</v>
      </c>
      <c r="E167" s="468" t="s">
        <v>3</v>
      </c>
      <c r="F167" s="468" t="s">
        <v>3944</v>
      </c>
      <c r="G167" s="468" t="s">
        <v>3943</v>
      </c>
      <c r="H167" s="468" t="s">
        <v>3</v>
      </c>
      <c r="I167" s="468" t="s">
        <v>3943</v>
      </c>
      <c r="J167" s="468" t="s">
        <v>3</v>
      </c>
      <c r="K167" s="468" t="s">
        <v>3942</v>
      </c>
      <c r="L167" s="486"/>
    </row>
    <row r="168" spans="1:12" ht="11.1" customHeight="1" x14ac:dyDescent="0.2">
      <c r="A168" s="93" t="s">
        <v>205</v>
      </c>
      <c r="B168" s="468" t="s">
        <v>3941</v>
      </c>
      <c r="C168" s="468" t="s">
        <v>2625</v>
      </c>
      <c r="D168" s="468" t="s">
        <v>3940</v>
      </c>
      <c r="E168" s="468" t="s">
        <v>1236</v>
      </c>
      <c r="F168" s="468" t="s">
        <v>3939</v>
      </c>
      <c r="G168" s="468" t="s">
        <v>3938</v>
      </c>
      <c r="H168" s="468" t="s">
        <v>2159</v>
      </c>
      <c r="I168" s="468" t="s">
        <v>3937</v>
      </c>
      <c r="J168" s="468" t="s">
        <v>3936</v>
      </c>
      <c r="K168" s="468" t="s">
        <v>3935</v>
      </c>
      <c r="L168" s="485"/>
    </row>
    <row r="169" spans="1:12" ht="11.1" customHeight="1" x14ac:dyDescent="0.2">
      <c r="A169" s="14" t="s">
        <v>118</v>
      </c>
      <c r="B169" s="468" t="s">
        <v>3934</v>
      </c>
      <c r="C169" s="468" t="s">
        <v>2639</v>
      </c>
      <c r="D169" s="468" t="s">
        <v>3933</v>
      </c>
      <c r="E169" s="468" t="s">
        <v>3928</v>
      </c>
      <c r="F169" s="468" t="s">
        <v>3932</v>
      </c>
      <c r="G169" s="468" t="s">
        <v>3931</v>
      </c>
      <c r="H169" s="468" t="s">
        <v>3930</v>
      </c>
      <c r="I169" s="468" t="s">
        <v>3929</v>
      </c>
      <c r="J169" s="468" t="s">
        <v>3928</v>
      </c>
      <c r="K169" s="468" t="s">
        <v>3927</v>
      </c>
      <c r="L169" s="485"/>
    </row>
    <row r="170" spans="1:12" ht="11.1" customHeight="1" x14ac:dyDescent="0.2">
      <c r="A170" s="14" t="s">
        <v>119</v>
      </c>
      <c r="B170" s="468" t="s">
        <v>3926</v>
      </c>
      <c r="C170" s="468" t="s">
        <v>3</v>
      </c>
      <c r="D170" s="468" t="s">
        <v>3926</v>
      </c>
      <c r="E170" s="468" t="s">
        <v>3</v>
      </c>
      <c r="F170" s="468" t="s">
        <v>3925</v>
      </c>
      <c r="G170" s="468" t="s">
        <v>3924</v>
      </c>
      <c r="H170" s="468" t="s">
        <v>3</v>
      </c>
      <c r="I170" s="468" t="s">
        <v>3924</v>
      </c>
      <c r="J170" s="468" t="s">
        <v>3</v>
      </c>
      <c r="K170" s="468" t="s">
        <v>3923</v>
      </c>
      <c r="L170" s="483"/>
    </row>
    <row r="171" spans="1:12" ht="11.1" customHeight="1" x14ac:dyDescent="0.2">
      <c r="A171" s="14" t="s">
        <v>120</v>
      </c>
      <c r="B171" s="468" t="s">
        <v>3922</v>
      </c>
      <c r="C171" s="468" t="s">
        <v>3</v>
      </c>
      <c r="D171" s="468" t="s">
        <v>3922</v>
      </c>
      <c r="E171" s="468" t="s">
        <v>3</v>
      </c>
      <c r="F171" s="468" t="s">
        <v>3921</v>
      </c>
      <c r="G171" s="468" t="s">
        <v>3920</v>
      </c>
      <c r="H171" s="468" t="s">
        <v>3</v>
      </c>
      <c r="I171" s="468" t="s">
        <v>3920</v>
      </c>
      <c r="J171" s="468" t="s">
        <v>3</v>
      </c>
      <c r="K171" s="468" t="s">
        <v>3919</v>
      </c>
      <c r="L171" s="483"/>
    </row>
    <row r="172" spans="1:12" ht="11.1" customHeight="1" x14ac:dyDescent="0.2">
      <c r="A172" s="14" t="s">
        <v>121</v>
      </c>
      <c r="B172" s="468" t="s">
        <v>3918</v>
      </c>
      <c r="C172" s="468" t="s">
        <v>3</v>
      </c>
      <c r="D172" s="468" t="s">
        <v>3918</v>
      </c>
      <c r="E172" s="468" t="s">
        <v>3</v>
      </c>
      <c r="F172" s="468" t="s">
        <v>3917</v>
      </c>
      <c r="G172" s="468" t="s">
        <v>3916</v>
      </c>
      <c r="H172" s="468" t="s">
        <v>3</v>
      </c>
      <c r="I172" s="468" t="s">
        <v>3916</v>
      </c>
      <c r="J172" s="468" t="s">
        <v>3</v>
      </c>
      <c r="K172" s="468" t="s">
        <v>3915</v>
      </c>
      <c r="L172" s="483"/>
    </row>
    <row r="173" spans="1:12" ht="11.1" customHeight="1" x14ac:dyDescent="0.2">
      <c r="A173" s="14" t="s">
        <v>122</v>
      </c>
      <c r="B173" s="468" t="s">
        <v>3914</v>
      </c>
      <c r="C173" s="468" t="s">
        <v>3</v>
      </c>
      <c r="D173" s="468" t="s">
        <v>3914</v>
      </c>
      <c r="E173" s="468" t="s">
        <v>3</v>
      </c>
      <c r="F173" s="468" t="s">
        <v>3913</v>
      </c>
      <c r="G173" s="468" t="s">
        <v>3912</v>
      </c>
      <c r="H173" s="468" t="s">
        <v>3</v>
      </c>
      <c r="I173" s="468" t="s">
        <v>3912</v>
      </c>
      <c r="J173" s="468" t="s">
        <v>3</v>
      </c>
      <c r="K173" s="468" t="s">
        <v>3911</v>
      </c>
      <c r="L173" s="483"/>
    </row>
    <row r="174" spans="1:12" ht="11.1" customHeight="1" x14ac:dyDescent="0.2">
      <c r="A174" s="14" t="s">
        <v>123</v>
      </c>
      <c r="B174" s="468" t="s">
        <v>3910</v>
      </c>
      <c r="C174" s="468" t="s">
        <v>3</v>
      </c>
      <c r="D174" s="468" t="s">
        <v>3910</v>
      </c>
      <c r="E174" s="468" t="s">
        <v>3</v>
      </c>
      <c r="F174" s="468" t="s">
        <v>3909</v>
      </c>
      <c r="G174" s="468" t="s">
        <v>3908</v>
      </c>
      <c r="H174" s="468" t="s">
        <v>3</v>
      </c>
      <c r="I174" s="468" t="s">
        <v>3908</v>
      </c>
      <c r="J174" s="468" t="s">
        <v>3</v>
      </c>
      <c r="K174" s="468" t="s">
        <v>3907</v>
      </c>
      <c r="L174" s="483"/>
    </row>
    <row r="175" spans="1:12" s="345" customFormat="1" ht="16.5" customHeight="1" x14ac:dyDescent="0.2">
      <c r="A175" s="472" t="s">
        <v>236</v>
      </c>
      <c r="B175" s="471" t="s">
        <v>3906</v>
      </c>
      <c r="C175" s="471" t="s">
        <v>2303</v>
      </c>
      <c r="D175" s="471" t="s">
        <v>3905</v>
      </c>
      <c r="E175" s="471" t="s">
        <v>3904</v>
      </c>
      <c r="F175" s="471" t="s">
        <v>1665</v>
      </c>
      <c r="G175" s="471" t="s">
        <v>3903</v>
      </c>
      <c r="H175" s="471" t="s">
        <v>1065</v>
      </c>
      <c r="I175" s="471" t="s">
        <v>3902</v>
      </c>
      <c r="J175" s="471" t="s">
        <v>3803</v>
      </c>
      <c r="K175" s="471" t="s">
        <v>3901</v>
      </c>
      <c r="L175" s="484"/>
    </row>
    <row r="176" spans="1:12" ht="11.1" customHeight="1" x14ac:dyDescent="0.2">
      <c r="A176" s="14" t="s">
        <v>124</v>
      </c>
      <c r="B176" s="468" t="s">
        <v>3900</v>
      </c>
      <c r="C176" s="468" t="s">
        <v>3</v>
      </c>
      <c r="D176" s="468" t="s">
        <v>3900</v>
      </c>
      <c r="E176" s="468" t="s">
        <v>3</v>
      </c>
      <c r="F176" s="468" t="s">
        <v>3899</v>
      </c>
      <c r="G176" s="468" t="s">
        <v>3125</v>
      </c>
      <c r="H176" s="468" t="s">
        <v>3</v>
      </c>
      <c r="I176" s="468" t="s">
        <v>3125</v>
      </c>
      <c r="J176" s="468" t="s">
        <v>3</v>
      </c>
      <c r="K176" s="468" t="s">
        <v>3898</v>
      </c>
      <c r="L176" s="483"/>
    </row>
    <row r="177" spans="1:12" ht="11.1" customHeight="1" x14ac:dyDescent="0.2">
      <c r="A177" s="14" t="s">
        <v>125</v>
      </c>
      <c r="B177" s="468" t="s">
        <v>3897</v>
      </c>
      <c r="C177" s="468" t="s">
        <v>3</v>
      </c>
      <c r="D177" s="468" t="s">
        <v>3897</v>
      </c>
      <c r="E177" s="468" t="s">
        <v>3</v>
      </c>
      <c r="F177" s="468" t="s">
        <v>3896</v>
      </c>
      <c r="G177" s="468" t="s">
        <v>3895</v>
      </c>
      <c r="H177" s="468" t="s">
        <v>3</v>
      </c>
      <c r="I177" s="468" t="s">
        <v>3895</v>
      </c>
      <c r="J177" s="468" t="s">
        <v>3</v>
      </c>
      <c r="K177" s="468" t="s">
        <v>3894</v>
      </c>
      <c r="L177" s="483"/>
    </row>
    <row r="178" spans="1:12" ht="11.1" customHeight="1" x14ac:dyDescent="0.2">
      <c r="A178" s="14" t="s">
        <v>126</v>
      </c>
      <c r="B178" s="468" t="s">
        <v>3893</v>
      </c>
      <c r="C178" s="468" t="s">
        <v>1551</v>
      </c>
      <c r="D178" s="468" t="s">
        <v>3892</v>
      </c>
      <c r="E178" s="468" t="s">
        <v>3803</v>
      </c>
      <c r="F178" s="468" t="s">
        <v>3891</v>
      </c>
      <c r="G178" s="468" t="s">
        <v>3890</v>
      </c>
      <c r="H178" s="468" t="s">
        <v>3</v>
      </c>
      <c r="I178" s="468" t="s">
        <v>3890</v>
      </c>
      <c r="J178" s="468" t="s">
        <v>3</v>
      </c>
      <c r="K178" s="468" t="s">
        <v>3889</v>
      </c>
    </row>
    <row r="179" spans="1:12" ht="11.1" customHeight="1" x14ac:dyDescent="0.2">
      <c r="A179" s="14" t="s">
        <v>127</v>
      </c>
      <c r="B179" s="468" t="s">
        <v>3888</v>
      </c>
      <c r="C179" s="468" t="s">
        <v>2238</v>
      </c>
      <c r="D179" s="468" t="s">
        <v>3887</v>
      </c>
      <c r="E179" s="468" t="s">
        <v>3886</v>
      </c>
      <c r="F179" s="468" t="s">
        <v>3865</v>
      </c>
      <c r="G179" s="468" t="s">
        <v>3885</v>
      </c>
      <c r="H179" s="468" t="s">
        <v>1065</v>
      </c>
      <c r="I179" s="468" t="s">
        <v>3884</v>
      </c>
      <c r="J179" s="468" t="s">
        <v>3803</v>
      </c>
      <c r="K179" s="468" t="s">
        <v>3883</v>
      </c>
    </row>
    <row r="180" spans="1:12" s="345" customFormat="1" ht="16.5" customHeight="1" x14ac:dyDescent="0.2">
      <c r="A180" s="472" t="s">
        <v>237</v>
      </c>
      <c r="B180" s="471" t="s">
        <v>3882</v>
      </c>
      <c r="C180" s="471" t="s">
        <v>2245</v>
      </c>
      <c r="D180" s="471" t="s">
        <v>3881</v>
      </c>
      <c r="E180" s="471" t="s">
        <v>3880</v>
      </c>
      <c r="F180" s="471" t="s">
        <v>3046</v>
      </c>
      <c r="G180" s="471" t="s">
        <v>3879</v>
      </c>
      <c r="H180" s="471" t="s">
        <v>3</v>
      </c>
      <c r="I180" s="471" t="s">
        <v>3879</v>
      </c>
      <c r="J180" s="471" t="s">
        <v>3</v>
      </c>
      <c r="K180" s="471" t="s">
        <v>3878</v>
      </c>
    </row>
    <row r="181" spans="1:12" ht="11.1" customHeight="1" x14ac:dyDescent="0.2">
      <c r="A181" s="14" t="s">
        <v>128</v>
      </c>
      <c r="B181" s="468" t="s">
        <v>3837</v>
      </c>
      <c r="C181" s="468" t="s">
        <v>3</v>
      </c>
      <c r="D181" s="468" t="s">
        <v>3837</v>
      </c>
      <c r="E181" s="468" t="s">
        <v>3</v>
      </c>
      <c r="F181" s="468" t="s">
        <v>3877</v>
      </c>
      <c r="G181" s="468" t="s">
        <v>3876</v>
      </c>
      <c r="H181" s="468" t="s">
        <v>3</v>
      </c>
      <c r="I181" s="468" t="s">
        <v>3876</v>
      </c>
      <c r="J181" s="468" t="s">
        <v>3</v>
      </c>
      <c r="K181" s="468" t="s">
        <v>3875</v>
      </c>
    </row>
    <row r="182" spans="1:12" ht="11.1" customHeight="1" x14ac:dyDescent="0.2">
      <c r="A182" s="14" t="s">
        <v>129</v>
      </c>
      <c r="B182" s="468" t="s">
        <v>2203</v>
      </c>
      <c r="C182" s="468" t="s">
        <v>3</v>
      </c>
      <c r="D182" s="468" t="s">
        <v>2203</v>
      </c>
      <c r="E182" s="468" t="s">
        <v>3</v>
      </c>
      <c r="F182" s="468" t="s">
        <v>3874</v>
      </c>
      <c r="G182" s="468" t="s">
        <v>3873</v>
      </c>
      <c r="H182" s="468" t="s">
        <v>3</v>
      </c>
      <c r="I182" s="468" t="s">
        <v>3873</v>
      </c>
      <c r="J182" s="468" t="s">
        <v>3</v>
      </c>
      <c r="K182" s="468" t="s">
        <v>1930</v>
      </c>
    </row>
    <row r="183" spans="1:12" ht="11.1" customHeight="1" x14ac:dyDescent="0.2">
      <c r="A183" s="14" t="s">
        <v>130</v>
      </c>
      <c r="B183" s="468" t="s">
        <v>3872</v>
      </c>
      <c r="C183" s="468" t="s">
        <v>3494</v>
      </c>
      <c r="D183" s="468" t="s">
        <v>3871</v>
      </c>
      <c r="E183" s="468" t="s">
        <v>3838</v>
      </c>
      <c r="F183" s="468" t="s">
        <v>1776</v>
      </c>
      <c r="G183" s="468" t="s">
        <v>3870</v>
      </c>
      <c r="H183" s="468" t="s">
        <v>3</v>
      </c>
      <c r="I183" s="468" t="s">
        <v>3870</v>
      </c>
      <c r="J183" s="468" t="s">
        <v>3</v>
      </c>
      <c r="K183" s="468" t="s">
        <v>3869</v>
      </c>
    </row>
    <row r="184" spans="1:12" ht="11.1" customHeight="1" x14ac:dyDescent="0.2">
      <c r="A184" s="14" t="s">
        <v>131</v>
      </c>
      <c r="B184" s="468" t="s">
        <v>3868</v>
      </c>
      <c r="C184" s="468" t="s">
        <v>1101</v>
      </c>
      <c r="D184" s="468" t="s">
        <v>3867</v>
      </c>
      <c r="E184" s="468" t="s">
        <v>3866</v>
      </c>
      <c r="F184" s="468" t="s">
        <v>3865</v>
      </c>
      <c r="G184" s="468" t="s">
        <v>3864</v>
      </c>
      <c r="H184" s="468" t="s">
        <v>3</v>
      </c>
      <c r="I184" s="468" t="s">
        <v>3864</v>
      </c>
      <c r="J184" s="468" t="s">
        <v>3</v>
      </c>
      <c r="K184" s="468" t="s">
        <v>3863</v>
      </c>
    </row>
    <row r="185" spans="1:12" s="345" customFormat="1" ht="16.5" customHeight="1" x14ac:dyDescent="0.2">
      <c r="A185" s="472" t="s">
        <v>238</v>
      </c>
      <c r="B185" s="471" t="s">
        <v>3862</v>
      </c>
      <c r="C185" s="471" t="s">
        <v>1529</v>
      </c>
      <c r="D185" s="471" t="s">
        <v>3861</v>
      </c>
      <c r="E185" s="471" t="s">
        <v>3842</v>
      </c>
      <c r="F185" s="471" t="s">
        <v>3860</v>
      </c>
      <c r="G185" s="471" t="s">
        <v>3859</v>
      </c>
      <c r="H185" s="471" t="s">
        <v>3632</v>
      </c>
      <c r="I185" s="471" t="s">
        <v>3858</v>
      </c>
      <c r="J185" s="471" t="s">
        <v>3838</v>
      </c>
      <c r="K185" s="471" t="s">
        <v>3857</v>
      </c>
    </row>
    <row r="186" spans="1:12" ht="11.1" customHeight="1" x14ac:dyDescent="0.2">
      <c r="A186" s="14" t="s">
        <v>132</v>
      </c>
      <c r="B186" s="468" t="s">
        <v>3856</v>
      </c>
      <c r="C186" s="468" t="s">
        <v>3</v>
      </c>
      <c r="D186" s="468" t="s">
        <v>3856</v>
      </c>
      <c r="E186" s="468" t="s">
        <v>3</v>
      </c>
      <c r="F186" s="468" t="s">
        <v>3855</v>
      </c>
      <c r="G186" s="468" t="s">
        <v>3854</v>
      </c>
      <c r="H186" s="468" t="s">
        <v>3</v>
      </c>
      <c r="I186" s="468" t="s">
        <v>3854</v>
      </c>
      <c r="J186" s="468" t="s">
        <v>3</v>
      </c>
      <c r="K186" s="468" t="s">
        <v>3853</v>
      </c>
    </row>
    <row r="187" spans="1:12" ht="11.1" customHeight="1" x14ac:dyDescent="0.2">
      <c r="A187" s="14" t="s">
        <v>133</v>
      </c>
      <c r="B187" s="468" t="s">
        <v>3852</v>
      </c>
      <c r="C187" s="468" t="s">
        <v>3</v>
      </c>
      <c r="D187" s="468" t="s">
        <v>3852</v>
      </c>
      <c r="E187" s="468" t="s">
        <v>3</v>
      </c>
      <c r="F187" s="468" t="s">
        <v>3851</v>
      </c>
      <c r="G187" s="468" t="s">
        <v>3850</v>
      </c>
      <c r="H187" s="468" t="s">
        <v>3</v>
      </c>
      <c r="I187" s="468" t="s">
        <v>3850</v>
      </c>
      <c r="J187" s="468" t="s">
        <v>3</v>
      </c>
      <c r="K187" s="468" t="s">
        <v>3849</v>
      </c>
    </row>
    <row r="188" spans="1:12" ht="11.1" customHeight="1" x14ac:dyDescent="0.2">
      <c r="A188" s="14" t="s">
        <v>134</v>
      </c>
      <c r="B188" s="468" t="s">
        <v>3848</v>
      </c>
      <c r="C188" s="468" t="s">
        <v>3</v>
      </c>
      <c r="D188" s="468" t="s">
        <v>3848</v>
      </c>
      <c r="E188" s="468" t="s">
        <v>3</v>
      </c>
      <c r="F188" s="468" t="s">
        <v>3847</v>
      </c>
      <c r="G188" s="468" t="s">
        <v>3846</v>
      </c>
      <c r="H188" s="468" t="s">
        <v>3</v>
      </c>
      <c r="I188" s="468" t="s">
        <v>3846</v>
      </c>
      <c r="J188" s="468" t="s">
        <v>3</v>
      </c>
      <c r="K188" s="468" t="s">
        <v>3845</v>
      </c>
    </row>
    <row r="189" spans="1:12" ht="11.1" customHeight="1" x14ac:dyDescent="0.2">
      <c r="A189" s="14" t="s">
        <v>135</v>
      </c>
      <c r="B189" s="468" t="s">
        <v>3844</v>
      </c>
      <c r="C189" s="468" t="s">
        <v>1529</v>
      </c>
      <c r="D189" s="468" t="s">
        <v>3843</v>
      </c>
      <c r="E189" s="468" t="s">
        <v>3842</v>
      </c>
      <c r="F189" s="468" t="s">
        <v>3841</v>
      </c>
      <c r="G189" s="468" t="s">
        <v>3840</v>
      </c>
      <c r="H189" s="468" t="s">
        <v>3632</v>
      </c>
      <c r="I189" s="468" t="s">
        <v>3839</v>
      </c>
      <c r="J189" s="468" t="s">
        <v>3838</v>
      </c>
      <c r="K189" s="468" t="s">
        <v>3837</v>
      </c>
    </row>
    <row r="190" spans="1:12" ht="11.1" customHeight="1" x14ac:dyDescent="0.2">
      <c r="A190" s="14" t="s">
        <v>136</v>
      </c>
      <c r="B190" s="468" t="s">
        <v>3836</v>
      </c>
      <c r="C190" s="468" t="s">
        <v>3</v>
      </c>
      <c r="D190" s="468" t="s">
        <v>3836</v>
      </c>
      <c r="E190" s="468" t="s">
        <v>3</v>
      </c>
      <c r="F190" s="468" t="s">
        <v>3835</v>
      </c>
      <c r="G190" s="468" t="s">
        <v>3834</v>
      </c>
      <c r="H190" s="468" t="s">
        <v>3</v>
      </c>
      <c r="I190" s="468" t="s">
        <v>3834</v>
      </c>
      <c r="J190" s="468" t="s">
        <v>3</v>
      </c>
      <c r="K190" s="468" t="s">
        <v>3833</v>
      </c>
    </row>
    <row r="191" spans="1:12" ht="11.1" customHeight="1" x14ac:dyDescent="0.2">
      <c r="A191" s="14" t="s">
        <v>137</v>
      </c>
      <c r="B191" s="468" t="s">
        <v>1327</v>
      </c>
      <c r="C191" s="468" t="s">
        <v>3</v>
      </c>
      <c r="D191" s="468" t="s">
        <v>1327</v>
      </c>
      <c r="E191" s="468" t="s">
        <v>3</v>
      </c>
      <c r="F191" s="468" t="s">
        <v>3803</v>
      </c>
      <c r="G191" s="468" t="s">
        <v>3632</v>
      </c>
      <c r="H191" s="468" t="s">
        <v>3</v>
      </c>
      <c r="I191" s="468" t="s">
        <v>3632</v>
      </c>
      <c r="J191" s="468" t="s">
        <v>3</v>
      </c>
      <c r="K191" s="468" t="s">
        <v>3832</v>
      </c>
    </row>
    <row r="192" spans="1:12" s="345" customFormat="1" ht="16.5" customHeight="1" x14ac:dyDescent="0.2">
      <c r="A192" s="472" t="s">
        <v>239</v>
      </c>
      <c r="B192" s="471" t="s">
        <v>3831</v>
      </c>
      <c r="C192" s="471" t="s">
        <v>3443</v>
      </c>
      <c r="D192" s="471" t="s">
        <v>3830</v>
      </c>
      <c r="E192" s="471" t="s">
        <v>3829</v>
      </c>
      <c r="F192" s="471" t="s">
        <v>1852</v>
      </c>
      <c r="G192" s="471" t="s">
        <v>3828</v>
      </c>
      <c r="H192" s="471" t="s">
        <v>1501</v>
      </c>
      <c r="I192" s="471" t="s">
        <v>3827</v>
      </c>
      <c r="J192" s="471" t="s">
        <v>3803</v>
      </c>
      <c r="K192" s="471" t="s">
        <v>3826</v>
      </c>
    </row>
    <row r="193" spans="1:11" ht="11.1" customHeight="1" x14ac:dyDescent="0.2">
      <c r="A193" s="14" t="s">
        <v>138</v>
      </c>
      <c r="B193" s="468" t="s">
        <v>3</v>
      </c>
      <c r="C193" s="468" t="s">
        <v>3</v>
      </c>
      <c r="D193" s="468" t="s">
        <v>3</v>
      </c>
      <c r="E193" s="468" t="s">
        <v>3</v>
      </c>
      <c r="F193" s="468" t="s">
        <v>3</v>
      </c>
      <c r="G193" s="468" t="s">
        <v>1245</v>
      </c>
      <c r="H193" s="468" t="s">
        <v>3</v>
      </c>
      <c r="I193" s="468" t="s">
        <v>1245</v>
      </c>
      <c r="J193" s="468" t="s">
        <v>3</v>
      </c>
      <c r="K193" s="468" t="s">
        <v>3825</v>
      </c>
    </row>
    <row r="194" spans="1:11" ht="11.1" customHeight="1" x14ac:dyDescent="0.2">
      <c r="A194" s="14" t="s">
        <v>139</v>
      </c>
      <c r="B194" s="468" t="s">
        <v>3824</v>
      </c>
      <c r="C194" s="468" t="s">
        <v>2159</v>
      </c>
      <c r="D194" s="468" t="s">
        <v>3823</v>
      </c>
      <c r="E194" s="468" t="s">
        <v>3803</v>
      </c>
      <c r="F194" s="468" t="s">
        <v>3822</v>
      </c>
      <c r="G194" s="468" t="s">
        <v>3821</v>
      </c>
      <c r="H194" s="468" t="s">
        <v>1501</v>
      </c>
      <c r="I194" s="468" t="s">
        <v>3820</v>
      </c>
      <c r="J194" s="468" t="s">
        <v>3803</v>
      </c>
      <c r="K194" s="468" t="s">
        <v>3819</v>
      </c>
    </row>
    <row r="195" spans="1:11" ht="11.1" customHeight="1" x14ac:dyDescent="0.2">
      <c r="A195" s="14" t="s">
        <v>140</v>
      </c>
      <c r="B195" s="468" t="s">
        <v>3818</v>
      </c>
      <c r="C195" s="468" t="s">
        <v>3</v>
      </c>
      <c r="D195" s="468" t="s">
        <v>3818</v>
      </c>
      <c r="E195" s="468" t="s">
        <v>3</v>
      </c>
      <c r="F195" s="468" t="s">
        <v>3817</v>
      </c>
      <c r="G195" s="468" t="s">
        <v>3816</v>
      </c>
      <c r="H195" s="468" t="s">
        <v>3</v>
      </c>
      <c r="I195" s="468" t="s">
        <v>3816</v>
      </c>
      <c r="J195" s="468" t="s">
        <v>3</v>
      </c>
      <c r="K195" s="468" t="s">
        <v>3815</v>
      </c>
    </row>
    <row r="196" spans="1:11" ht="11.1" customHeight="1" x14ac:dyDescent="0.2">
      <c r="A196" s="14" t="s">
        <v>141</v>
      </c>
      <c r="B196" s="468" t="s">
        <v>2154</v>
      </c>
      <c r="C196" s="468" t="s">
        <v>1792</v>
      </c>
      <c r="D196" s="468" t="s">
        <v>3814</v>
      </c>
      <c r="E196" s="468" t="s">
        <v>3665</v>
      </c>
      <c r="F196" s="468" t="s">
        <v>3813</v>
      </c>
      <c r="G196" s="468" t="s">
        <v>3812</v>
      </c>
      <c r="H196" s="468" t="s">
        <v>3</v>
      </c>
      <c r="I196" s="468" t="s">
        <v>3812</v>
      </c>
      <c r="J196" s="468" t="s">
        <v>3</v>
      </c>
      <c r="K196" s="468" t="s">
        <v>3811</v>
      </c>
    </row>
    <row r="197" spans="1:11" ht="11.1" customHeight="1" x14ac:dyDescent="0.2">
      <c r="A197" s="14" t="s">
        <v>142</v>
      </c>
      <c r="B197" s="468" t="s">
        <v>3810</v>
      </c>
      <c r="C197" s="468" t="s">
        <v>3</v>
      </c>
      <c r="D197" s="468" t="s">
        <v>3810</v>
      </c>
      <c r="E197" s="468" t="s">
        <v>3</v>
      </c>
      <c r="F197" s="468" t="s">
        <v>3809</v>
      </c>
      <c r="G197" s="468" t="s">
        <v>3808</v>
      </c>
      <c r="H197" s="468" t="s">
        <v>3</v>
      </c>
      <c r="I197" s="468" t="s">
        <v>3808</v>
      </c>
      <c r="J197" s="468" t="s">
        <v>3</v>
      </c>
      <c r="K197" s="468" t="s">
        <v>3807</v>
      </c>
    </row>
    <row r="198" spans="1:11" ht="11.1" customHeight="1" x14ac:dyDescent="0.2">
      <c r="A198" s="14" t="s">
        <v>143</v>
      </c>
      <c r="B198" s="468" t="s">
        <v>1120</v>
      </c>
      <c r="C198" s="468" t="s">
        <v>1281</v>
      </c>
      <c r="D198" s="468" t="s">
        <v>3806</v>
      </c>
      <c r="E198" s="468" t="s">
        <v>3803</v>
      </c>
      <c r="F198" s="468" t="s">
        <v>3805</v>
      </c>
      <c r="G198" s="468" t="s">
        <v>3119</v>
      </c>
      <c r="H198" s="468" t="s">
        <v>3</v>
      </c>
      <c r="I198" s="468" t="s">
        <v>3119</v>
      </c>
      <c r="J198" s="468" t="s">
        <v>3</v>
      </c>
      <c r="K198" s="468" t="s">
        <v>3804</v>
      </c>
    </row>
    <row r="199" spans="1:11" ht="11.1" customHeight="1" x14ac:dyDescent="0.2">
      <c r="A199" s="14" t="s">
        <v>144</v>
      </c>
      <c r="B199" s="468" t="s">
        <v>1724</v>
      </c>
      <c r="C199" s="468" t="s">
        <v>3</v>
      </c>
      <c r="D199" s="468" t="s">
        <v>1724</v>
      </c>
      <c r="E199" s="468" t="s">
        <v>3</v>
      </c>
      <c r="F199" s="468" t="s">
        <v>3803</v>
      </c>
      <c r="G199" s="468" t="s">
        <v>2683</v>
      </c>
      <c r="H199" s="468" t="s">
        <v>3</v>
      </c>
      <c r="I199" s="468" t="s">
        <v>2683</v>
      </c>
      <c r="J199" s="468" t="s">
        <v>3</v>
      </c>
      <c r="K199" s="468" t="s">
        <v>3802</v>
      </c>
    </row>
  </sheetData>
  <mergeCells count="8">
    <mergeCell ref="A1:K1"/>
    <mergeCell ref="A3:A5"/>
    <mergeCell ref="B3:F3"/>
    <mergeCell ref="G3:K3"/>
    <mergeCell ref="B4:D4"/>
    <mergeCell ref="E4:F4"/>
    <mergeCell ref="G4:I4"/>
    <mergeCell ref="J4:K4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2" max="16383" man="1"/>
    <brk id="98" max="16383" man="1"/>
    <brk id="14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0"/>
  <sheetViews>
    <sheetView zoomScaleNormal="100" zoomScaleSheetLayoutView="100" workbookViewId="0">
      <pane xSplit="1" ySplit="6" topLeftCell="B7" activePane="bottomRight" state="frozen"/>
      <selection pane="topRight" activeCell="D1" sqref="D1"/>
      <selection pane="bottomLeft" activeCell="A16" sqref="A16"/>
      <selection pane="bottomRight" activeCell="A3" sqref="A3:A6"/>
    </sheetView>
  </sheetViews>
  <sheetFormatPr defaultRowHeight="11.25" x14ac:dyDescent="0.2"/>
  <cols>
    <col min="1" max="1" width="23.7109375" style="17" customWidth="1"/>
    <col min="2" max="9" width="8.28515625" style="17" customWidth="1"/>
    <col min="10" max="16384" width="9.140625" style="17"/>
  </cols>
  <sheetData>
    <row r="1" spans="1:9" s="146" customFormat="1" ht="12.75" x14ac:dyDescent="0.2">
      <c r="A1" s="854" t="s">
        <v>5695</v>
      </c>
      <c r="B1" s="854"/>
      <c r="C1" s="854"/>
      <c r="D1" s="854"/>
      <c r="E1" s="854"/>
      <c r="F1" s="854"/>
      <c r="G1" s="854"/>
      <c r="H1" s="854"/>
      <c r="I1" s="854"/>
    </row>
    <row r="2" spans="1:9" ht="9.9499999999999993" customHeight="1" thickBot="1" x14ac:dyDescent="0.25"/>
    <row r="3" spans="1:9" ht="17.100000000000001" customHeight="1" x14ac:dyDescent="0.2">
      <c r="A3" s="855" t="s">
        <v>274</v>
      </c>
      <c r="B3" s="840" t="s">
        <v>5694</v>
      </c>
      <c r="C3" s="841"/>
      <c r="D3" s="840" t="s">
        <v>5693</v>
      </c>
      <c r="E3" s="841"/>
      <c r="F3" s="840" t="s">
        <v>5692</v>
      </c>
      <c r="G3" s="841"/>
      <c r="H3" s="840" t="s">
        <v>5691</v>
      </c>
      <c r="I3" s="868"/>
    </row>
    <row r="4" spans="1:9" ht="17.100000000000001" customHeight="1" x14ac:dyDescent="0.2">
      <c r="A4" s="856"/>
      <c r="B4" s="846" t="s">
        <v>5690</v>
      </c>
      <c r="C4" s="847"/>
      <c r="D4" s="846" t="s">
        <v>5690</v>
      </c>
      <c r="E4" s="847"/>
      <c r="F4" s="846" t="s">
        <v>5690</v>
      </c>
      <c r="G4" s="847"/>
      <c r="H4" s="846" t="s">
        <v>5690</v>
      </c>
      <c r="I4" s="955"/>
    </row>
    <row r="5" spans="1:9" ht="12.95" customHeight="1" x14ac:dyDescent="0.2">
      <c r="A5" s="856"/>
      <c r="B5" s="852" t="s">
        <v>5689</v>
      </c>
      <c r="C5" s="852" t="s">
        <v>5688</v>
      </c>
      <c r="D5" s="852" t="s">
        <v>5689</v>
      </c>
      <c r="E5" s="852" t="s">
        <v>5688</v>
      </c>
      <c r="F5" s="852" t="s">
        <v>5689</v>
      </c>
      <c r="G5" s="852" t="s">
        <v>5688</v>
      </c>
      <c r="H5" s="852" t="s">
        <v>5689</v>
      </c>
      <c r="I5" s="937" t="s">
        <v>5688</v>
      </c>
    </row>
    <row r="6" spans="1:9" ht="12.95" customHeight="1" x14ac:dyDescent="0.2">
      <c r="A6" s="857"/>
      <c r="B6" s="837"/>
      <c r="C6" s="837"/>
      <c r="D6" s="837"/>
      <c r="E6" s="837"/>
      <c r="F6" s="837"/>
      <c r="G6" s="837"/>
      <c r="H6" s="837"/>
      <c r="I6" s="845"/>
    </row>
    <row r="7" spans="1:9" s="345" customFormat="1" ht="18" customHeight="1" x14ac:dyDescent="0.2">
      <c r="A7" s="480" t="s">
        <v>1</v>
      </c>
      <c r="B7" s="471" t="s">
        <v>5687</v>
      </c>
      <c r="C7" s="471" t="s">
        <v>5686</v>
      </c>
      <c r="D7" s="471" t="s">
        <v>5685</v>
      </c>
      <c r="E7" s="471" t="s">
        <v>5684</v>
      </c>
      <c r="F7" s="471" t="s">
        <v>5683</v>
      </c>
      <c r="G7" s="471" t="s">
        <v>1779</v>
      </c>
      <c r="H7" s="471" t="s">
        <v>5682</v>
      </c>
      <c r="I7" s="471" t="s">
        <v>5681</v>
      </c>
    </row>
    <row r="8" spans="1:9" s="345" customFormat="1" ht="11.1" customHeight="1" x14ac:dyDescent="0.2">
      <c r="A8" s="472" t="s">
        <v>210</v>
      </c>
      <c r="B8" s="471" t="s">
        <v>5680</v>
      </c>
      <c r="C8" s="471" t="s">
        <v>5679</v>
      </c>
      <c r="D8" s="471" t="s">
        <v>5678</v>
      </c>
      <c r="E8" s="471" t="s">
        <v>5677</v>
      </c>
      <c r="F8" s="471" t="s">
        <v>5676</v>
      </c>
      <c r="G8" s="471" t="s">
        <v>5675</v>
      </c>
      <c r="H8" s="471" t="s">
        <v>5674</v>
      </c>
      <c r="I8" s="471" t="s">
        <v>5673</v>
      </c>
    </row>
    <row r="9" spans="1:9" s="490" customFormat="1" ht="11.1" customHeight="1" x14ac:dyDescent="0.2">
      <c r="A9" s="472" t="s">
        <v>211</v>
      </c>
      <c r="B9" s="471" t="s">
        <v>5672</v>
      </c>
      <c r="C9" s="471" t="s">
        <v>5671</v>
      </c>
      <c r="D9" s="471" t="s">
        <v>5670</v>
      </c>
      <c r="E9" s="471" t="s">
        <v>5669</v>
      </c>
      <c r="F9" s="471" t="s">
        <v>5668</v>
      </c>
      <c r="G9" s="471" t="s">
        <v>5667</v>
      </c>
      <c r="H9" s="471" t="s">
        <v>5666</v>
      </c>
      <c r="I9" s="471" t="s">
        <v>5665</v>
      </c>
    </row>
    <row r="10" spans="1:9" s="345" customFormat="1" ht="18" customHeight="1" x14ac:dyDescent="0.2">
      <c r="A10" s="472" t="s">
        <v>212</v>
      </c>
      <c r="B10" s="471" t="s">
        <v>5664</v>
      </c>
      <c r="C10" s="471" t="s">
        <v>5663</v>
      </c>
      <c r="D10" s="471" t="s">
        <v>5662</v>
      </c>
      <c r="E10" s="471" t="s">
        <v>5661</v>
      </c>
      <c r="F10" s="471" t="s">
        <v>5660</v>
      </c>
      <c r="G10" s="471" t="s">
        <v>5659</v>
      </c>
      <c r="H10" s="471" t="s">
        <v>5658</v>
      </c>
      <c r="I10" s="471" t="s">
        <v>5657</v>
      </c>
    </row>
    <row r="11" spans="1:9" ht="11.1" customHeight="1" x14ac:dyDescent="0.2">
      <c r="A11" s="14" t="s">
        <v>177</v>
      </c>
      <c r="B11" s="468" t="s">
        <v>1836</v>
      </c>
      <c r="C11" s="468" t="s">
        <v>5656</v>
      </c>
      <c r="D11" s="468" t="s">
        <v>3</v>
      </c>
      <c r="E11" s="468" t="s">
        <v>3</v>
      </c>
      <c r="F11" s="468" t="s">
        <v>3607</v>
      </c>
      <c r="G11" s="468" t="s">
        <v>5155</v>
      </c>
      <c r="H11" s="468" t="s">
        <v>5655</v>
      </c>
      <c r="I11" s="468" t="s">
        <v>5654</v>
      </c>
    </row>
    <row r="12" spans="1:9" ht="11.1" customHeight="1" x14ac:dyDescent="0.2">
      <c r="A12" s="14" t="s">
        <v>178</v>
      </c>
      <c r="B12" s="468" t="s">
        <v>3</v>
      </c>
      <c r="C12" s="468" t="s">
        <v>3</v>
      </c>
      <c r="D12" s="468" t="s">
        <v>1065</v>
      </c>
      <c r="E12" s="468" t="s">
        <v>3803</v>
      </c>
      <c r="F12" s="468" t="s">
        <v>5653</v>
      </c>
      <c r="G12" s="468" t="s">
        <v>5652</v>
      </c>
      <c r="H12" s="468" t="s">
        <v>5651</v>
      </c>
      <c r="I12" s="468" t="s">
        <v>5650</v>
      </c>
    </row>
    <row r="13" spans="1:9" ht="11.1" customHeight="1" x14ac:dyDescent="0.2">
      <c r="A13" s="14" t="s">
        <v>179</v>
      </c>
      <c r="B13" s="49" t="s">
        <v>3</v>
      </c>
      <c r="C13" s="49" t="s">
        <v>3</v>
      </c>
      <c r="D13" s="49" t="s">
        <v>3</v>
      </c>
      <c r="E13" s="49" t="s">
        <v>3</v>
      </c>
      <c r="F13" s="49" t="s">
        <v>3</v>
      </c>
      <c r="G13" s="49" t="s">
        <v>3</v>
      </c>
      <c r="H13" s="49" t="s">
        <v>3</v>
      </c>
      <c r="I13" s="49" t="s">
        <v>3</v>
      </c>
    </row>
    <row r="14" spans="1:9" ht="11.1" customHeight="1" x14ac:dyDescent="0.2">
      <c r="A14" s="14" t="s">
        <v>180</v>
      </c>
      <c r="B14" s="468" t="s">
        <v>3</v>
      </c>
      <c r="C14" s="468" t="s">
        <v>3</v>
      </c>
      <c r="D14" s="468" t="s">
        <v>3</v>
      </c>
      <c r="E14" s="468" t="s">
        <v>3</v>
      </c>
      <c r="F14" s="468" t="s">
        <v>4921</v>
      </c>
      <c r="G14" s="468" t="s">
        <v>1313</v>
      </c>
      <c r="H14" s="468" t="s">
        <v>5649</v>
      </c>
      <c r="I14" s="468" t="s">
        <v>5648</v>
      </c>
    </row>
    <row r="15" spans="1:9" ht="11.1" customHeight="1" x14ac:dyDescent="0.2">
      <c r="A15" s="14" t="s">
        <v>181</v>
      </c>
      <c r="B15" s="468" t="s">
        <v>3</v>
      </c>
      <c r="C15" s="468" t="s">
        <v>3</v>
      </c>
      <c r="D15" s="468" t="s">
        <v>3</v>
      </c>
      <c r="E15" s="468" t="s">
        <v>3</v>
      </c>
      <c r="F15" s="468" t="s">
        <v>2030</v>
      </c>
      <c r="G15" s="468" t="s">
        <v>4952</v>
      </c>
      <c r="H15" s="468" t="s">
        <v>1775</v>
      </c>
      <c r="I15" s="468" t="s">
        <v>4143</v>
      </c>
    </row>
    <row r="16" spans="1:9" ht="11.1" customHeight="1" x14ac:dyDescent="0.2">
      <c r="A16" s="14" t="s">
        <v>182</v>
      </c>
      <c r="B16" s="468" t="s">
        <v>4045</v>
      </c>
      <c r="C16" s="468" t="s">
        <v>5294</v>
      </c>
      <c r="D16" s="468" t="s">
        <v>3377</v>
      </c>
      <c r="E16" s="468" t="s">
        <v>5647</v>
      </c>
      <c r="F16" s="468" t="s">
        <v>1178</v>
      </c>
      <c r="G16" s="468" t="s">
        <v>1826</v>
      </c>
      <c r="H16" s="468" t="s">
        <v>5646</v>
      </c>
      <c r="I16" s="468" t="s">
        <v>5645</v>
      </c>
    </row>
    <row r="17" spans="1:9" ht="11.1" customHeight="1" x14ac:dyDescent="0.2">
      <c r="A17" s="14" t="s">
        <v>183</v>
      </c>
      <c r="B17" s="468" t="s">
        <v>3</v>
      </c>
      <c r="C17" s="468" t="s">
        <v>3</v>
      </c>
      <c r="D17" s="468" t="s">
        <v>3</v>
      </c>
      <c r="E17" s="468" t="s">
        <v>3</v>
      </c>
      <c r="F17" s="468" t="s">
        <v>5644</v>
      </c>
      <c r="G17" s="468" t="s">
        <v>2529</v>
      </c>
      <c r="H17" s="468" t="s">
        <v>5643</v>
      </c>
      <c r="I17" s="468" t="s">
        <v>5642</v>
      </c>
    </row>
    <row r="18" spans="1:9" ht="11.1" customHeight="1" x14ac:dyDescent="0.2">
      <c r="A18" s="14" t="s">
        <v>184</v>
      </c>
      <c r="B18" s="468" t="s">
        <v>1874</v>
      </c>
      <c r="C18" s="468" t="s">
        <v>5641</v>
      </c>
      <c r="D18" s="468" t="s">
        <v>5071</v>
      </c>
      <c r="E18" s="468" t="s">
        <v>5058</v>
      </c>
      <c r="F18" s="468" t="s">
        <v>5640</v>
      </c>
      <c r="G18" s="468" t="s">
        <v>3585</v>
      </c>
      <c r="H18" s="468" t="s">
        <v>5639</v>
      </c>
      <c r="I18" s="468" t="s">
        <v>2873</v>
      </c>
    </row>
    <row r="19" spans="1:9" ht="11.1" customHeight="1" x14ac:dyDescent="0.2">
      <c r="A19" s="14" t="s">
        <v>185</v>
      </c>
      <c r="B19" s="468" t="s">
        <v>3</v>
      </c>
      <c r="C19" s="468" t="s">
        <v>3</v>
      </c>
      <c r="D19" s="468" t="s">
        <v>3</v>
      </c>
      <c r="E19" s="468" t="s">
        <v>3</v>
      </c>
      <c r="F19" s="468" t="s">
        <v>1734</v>
      </c>
      <c r="G19" s="468" t="s">
        <v>5638</v>
      </c>
      <c r="H19" s="468" t="s">
        <v>5273</v>
      </c>
      <c r="I19" s="468" t="s">
        <v>3866</v>
      </c>
    </row>
    <row r="20" spans="1:9" ht="11.1" customHeight="1" x14ac:dyDescent="0.2">
      <c r="A20" s="14" t="s">
        <v>186</v>
      </c>
      <c r="B20" s="468" t="s">
        <v>5637</v>
      </c>
      <c r="C20" s="468" t="s">
        <v>5636</v>
      </c>
      <c r="D20" s="468" t="s">
        <v>1077</v>
      </c>
      <c r="E20" s="468" t="s">
        <v>5635</v>
      </c>
      <c r="F20" s="468" t="s">
        <v>5634</v>
      </c>
      <c r="G20" s="468" t="s">
        <v>5633</v>
      </c>
      <c r="H20" s="468" t="s">
        <v>5632</v>
      </c>
      <c r="I20" s="468" t="s">
        <v>5092</v>
      </c>
    </row>
    <row r="21" spans="1:9" ht="11.1" customHeight="1" x14ac:dyDescent="0.2">
      <c r="A21" s="14" t="s">
        <v>187</v>
      </c>
      <c r="B21" s="468" t="s">
        <v>5631</v>
      </c>
      <c r="C21" s="468" t="s">
        <v>5630</v>
      </c>
      <c r="D21" s="468" t="s">
        <v>5629</v>
      </c>
      <c r="E21" s="468" t="s">
        <v>5628</v>
      </c>
      <c r="F21" s="468" t="s">
        <v>5084</v>
      </c>
      <c r="G21" s="468" t="s">
        <v>5627</v>
      </c>
      <c r="H21" s="468" t="s">
        <v>5252</v>
      </c>
      <c r="I21" s="468" t="s">
        <v>5626</v>
      </c>
    </row>
    <row r="22" spans="1:9" ht="11.1" customHeight="1" x14ac:dyDescent="0.2">
      <c r="A22" s="14" t="s">
        <v>188</v>
      </c>
      <c r="B22" s="468" t="s">
        <v>3</v>
      </c>
      <c r="C22" s="468" t="s">
        <v>3</v>
      </c>
      <c r="D22" s="468" t="s">
        <v>3</v>
      </c>
      <c r="E22" s="468" t="s">
        <v>3</v>
      </c>
      <c r="F22" s="468" t="s">
        <v>1501</v>
      </c>
      <c r="G22" s="468" t="s">
        <v>3838</v>
      </c>
      <c r="H22" s="468" t="s">
        <v>5273</v>
      </c>
      <c r="I22" s="468" t="s">
        <v>5625</v>
      </c>
    </row>
    <row r="23" spans="1:9" ht="11.1" customHeight="1" x14ac:dyDescent="0.2">
      <c r="A23" s="14" t="s">
        <v>189</v>
      </c>
      <c r="B23" s="49" t="s">
        <v>3</v>
      </c>
      <c r="C23" s="49" t="s">
        <v>3</v>
      </c>
      <c r="D23" s="49" t="s">
        <v>3</v>
      </c>
      <c r="E23" s="49" t="s">
        <v>3</v>
      </c>
      <c r="F23" s="49" t="s">
        <v>3</v>
      </c>
      <c r="G23" s="49" t="s">
        <v>3</v>
      </c>
      <c r="H23" s="49" t="s">
        <v>3</v>
      </c>
      <c r="I23" s="49" t="s">
        <v>3</v>
      </c>
    </row>
    <row r="24" spans="1:9" ht="11.1" customHeight="1" x14ac:dyDescent="0.2">
      <c r="A24" s="14" t="s">
        <v>190</v>
      </c>
      <c r="B24" s="468" t="s">
        <v>3</v>
      </c>
      <c r="C24" s="468" t="s">
        <v>3</v>
      </c>
      <c r="D24" s="468" t="s">
        <v>3</v>
      </c>
      <c r="E24" s="468" t="s">
        <v>3</v>
      </c>
      <c r="F24" s="468" t="s">
        <v>5200</v>
      </c>
      <c r="G24" s="468" t="s">
        <v>5624</v>
      </c>
      <c r="H24" s="468" t="s">
        <v>5623</v>
      </c>
      <c r="I24" s="468" t="s">
        <v>3503</v>
      </c>
    </row>
    <row r="25" spans="1:9" ht="11.1" customHeight="1" x14ac:dyDescent="0.2">
      <c r="A25" s="14" t="s">
        <v>191</v>
      </c>
      <c r="B25" s="49" t="s">
        <v>3</v>
      </c>
      <c r="C25" s="49" t="s">
        <v>3</v>
      </c>
      <c r="D25" s="49" t="s">
        <v>3</v>
      </c>
      <c r="E25" s="49" t="s">
        <v>3</v>
      </c>
      <c r="F25" s="49" t="s">
        <v>3</v>
      </c>
      <c r="G25" s="49" t="s">
        <v>3</v>
      </c>
      <c r="H25" s="49" t="s">
        <v>3</v>
      </c>
      <c r="I25" s="49" t="s">
        <v>3</v>
      </c>
    </row>
    <row r="26" spans="1:9" s="1" customFormat="1" ht="11.1" customHeight="1" x14ac:dyDescent="0.2">
      <c r="A26" s="14" t="s">
        <v>200</v>
      </c>
      <c r="B26" s="468" t="s">
        <v>5622</v>
      </c>
      <c r="C26" s="468" t="s">
        <v>5621</v>
      </c>
      <c r="D26" s="468" t="s">
        <v>2472</v>
      </c>
      <c r="E26" s="468" t="s">
        <v>2050</v>
      </c>
      <c r="F26" s="468" t="s">
        <v>2784</v>
      </c>
      <c r="G26" s="468" t="s">
        <v>5620</v>
      </c>
      <c r="H26" s="468" t="s">
        <v>5619</v>
      </c>
      <c r="I26" s="468" t="s">
        <v>5618</v>
      </c>
    </row>
    <row r="27" spans="1:9" ht="11.1" customHeight="1" x14ac:dyDescent="0.2">
      <c r="A27" s="14" t="s">
        <v>192</v>
      </c>
      <c r="B27" s="468" t="s">
        <v>1874</v>
      </c>
      <c r="C27" s="468" t="s">
        <v>5617</v>
      </c>
      <c r="D27" s="468" t="s">
        <v>3713</v>
      </c>
      <c r="E27" s="468" t="s">
        <v>5616</v>
      </c>
      <c r="F27" s="468" t="s">
        <v>1071</v>
      </c>
      <c r="G27" s="468" t="s">
        <v>3445</v>
      </c>
      <c r="H27" s="468" t="s">
        <v>5615</v>
      </c>
      <c r="I27" s="468" t="s">
        <v>5614</v>
      </c>
    </row>
    <row r="28" spans="1:9" s="345" customFormat="1" ht="18" customHeight="1" x14ac:dyDescent="0.2">
      <c r="A28" s="472" t="s">
        <v>213</v>
      </c>
      <c r="B28" s="471" t="s">
        <v>5613</v>
      </c>
      <c r="C28" s="471" t="s">
        <v>5612</v>
      </c>
      <c r="D28" s="471" t="s">
        <v>5611</v>
      </c>
      <c r="E28" s="471" t="s">
        <v>2783</v>
      </c>
      <c r="F28" s="471" t="s">
        <v>2239</v>
      </c>
      <c r="G28" s="471" t="s">
        <v>5610</v>
      </c>
      <c r="H28" s="471" t="s">
        <v>5609</v>
      </c>
      <c r="I28" s="471" t="s">
        <v>3497</v>
      </c>
    </row>
    <row r="29" spans="1:9" ht="11.1" customHeight="1" x14ac:dyDescent="0.2">
      <c r="A29" s="14" t="s">
        <v>4</v>
      </c>
      <c r="B29" s="468" t="s">
        <v>5608</v>
      </c>
      <c r="C29" s="468" t="s">
        <v>5607</v>
      </c>
      <c r="D29" s="468" t="s">
        <v>5606</v>
      </c>
      <c r="E29" s="468" t="s">
        <v>5605</v>
      </c>
      <c r="F29" s="468" t="s">
        <v>5019</v>
      </c>
      <c r="G29" s="468" t="s">
        <v>1158</v>
      </c>
      <c r="H29" s="468" t="s">
        <v>5604</v>
      </c>
      <c r="I29" s="468" t="s">
        <v>5603</v>
      </c>
    </row>
    <row r="30" spans="1:9" ht="11.1" customHeight="1" x14ac:dyDescent="0.2">
      <c r="A30" s="14" t="s">
        <v>5</v>
      </c>
      <c r="B30" s="468" t="s">
        <v>5602</v>
      </c>
      <c r="C30" s="468" t="s">
        <v>5601</v>
      </c>
      <c r="D30" s="468" t="s">
        <v>5600</v>
      </c>
      <c r="E30" s="468" t="s">
        <v>5599</v>
      </c>
      <c r="F30" s="468" t="s">
        <v>3470</v>
      </c>
      <c r="G30" s="468" t="s">
        <v>5208</v>
      </c>
      <c r="H30" s="468" t="s">
        <v>5598</v>
      </c>
      <c r="I30" s="468" t="s">
        <v>5597</v>
      </c>
    </row>
    <row r="31" spans="1:9" ht="11.1" customHeight="1" x14ac:dyDescent="0.2">
      <c r="A31" s="14" t="s">
        <v>6</v>
      </c>
      <c r="B31" s="468" t="s">
        <v>5596</v>
      </c>
      <c r="C31" s="468" t="s">
        <v>5595</v>
      </c>
      <c r="D31" s="468" t="s">
        <v>5594</v>
      </c>
      <c r="E31" s="468" t="s">
        <v>2783</v>
      </c>
      <c r="F31" s="468" t="s">
        <v>2122</v>
      </c>
      <c r="G31" s="468" t="s">
        <v>5593</v>
      </c>
      <c r="H31" s="468" t="s">
        <v>5592</v>
      </c>
      <c r="I31" s="468" t="s">
        <v>5591</v>
      </c>
    </row>
    <row r="32" spans="1:9" s="345" customFormat="1" ht="18" customHeight="1" x14ac:dyDescent="0.2">
      <c r="A32" s="472" t="s">
        <v>214</v>
      </c>
      <c r="B32" s="471" t="s">
        <v>5590</v>
      </c>
      <c r="C32" s="471" t="s">
        <v>5589</v>
      </c>
      <c r="D32" s="471" t="s">
        <v>5588</v>
      </c>
      <c r="E32" s="471" t="s">
        <v>2413</v>
      </c>
      <c r="F32" s="471" t="s">
        <v>3431</v>
      </c>
      <c r="G32" s="471" t="s">
        <v>5587</v>
      </c>
      <c r="H32" s="471" t="s">
        <v>5586</v>
      </c>
      <c r="I32" s="471" t="s">
        <v>5585</v>
      </c>
    </row>
    <row r="33" spans="1:9" ht="11.1" customHeight="1" x14ac:dyDescent="0.2">
      <c r="A33" s="14" t="s">
        <v>7</v>
      </c>
      <c r="B33" s="468" t="s">
        <v>5584</v>
      </c>
      <c r="C33" s="468" t="s">
        <v>5583</v>
      </c>
      <c r="D33" s="468" t="s">
        <v>5582</v>
      </c>
      <c r="E33" s="468" t="s">
        <v>1865</v>
      </c>
      <c r="F33" s="468" t="s">
        <v>1322</v>
      </c>
      <c r="G33" s="468" t="s">
        <v>1731</v>
      </c>
      <c r="H33" s="468" t="s">
        <v>3136</v>
      </c>
      <c r="I33" s="468" t="s">
        <v>5581</v>
      </c>
    </row>
    <row r="34" spans="1:9" ht="11.1" customHeight="1" x14ac:dyDescent="0.2">
      <c r="A34" s="14" t="s">
        <v>8</v>
      </c>
      <c r="B34" s="468" t="s">
        <v>5580</v>
      </c>
      <c r="C34" s="468" t="s">
        <v>5579</v>
      </c>
      <c r="D34" s="468" t="s">
        <v>5578</v>
      </c>
      <c r="E34" s="468" t="s">
        <v>5577</v>
      </c>
      <c r="F34" s="468" t="s">
        <v>2295</v>
      </c>
      <c r="G34" s="468" t="s">
        <v>1712</v>
      </c>
      <c r="H34" s="468" t="s">
        <v>4284</v>
      </c>
      <c r="I34" s="468" t="s">
        <v>5576</v>
      </c>
    </row>
    <row r="35" spans="1:9" ht="11.1" customHeight="1" x14ac:dyDescent="0.2">
      <c r="A35" s="14" t="s">
        <v>9</v>
      </c>
      <c r="B35" s="468" t="s">
        <v>5575</v>
      </c>
      <c r="C35" s="468" t="s">
        <v>5574</v>
      </c>
      <c r="D35" s="468" t="s">
        <v>5573</v>
      </c>
      <c r="E35" s="468" t="s">
        <v>5572</v>
      </c>
      <c r="F35" s="468" t="s">
        <v>2544</v>
      </c>
      <c r="G35" s="468" t="s">
        <v>4964</v>
      </c>
      <c r="H35" s="468" t="s">
        <v>1616</v>
      </c>
      <c r="I35" s="468" t="s">
        <v>5571</v>
      </c>
    </row>
    <row r="36" spans="1:9" ht="11.1" customHeight="1" x14ac:dyDescent="0.2">
      <c r="A36" s="14" t="s">
        <v>10</v>
      </c>
      <c r="B36" s="468" t="s">
        <v>5570</v>
      </c>
      <c r="C36" s="468" t="s">
        <v>5569</v>
      </c>
      <c r="D36" s="468" t="s">
        <v>5568</v>
      </c>
      <c r="E36" s="468" t="s">
        <v>5567</v>
      </c>
      <c r="F36" s="468" t="s">
        <v>1861</v>
      </c>
      <c r="G36" s="468" t="s">
        <v>2499</v>
      </c>
      <c r="H36" s="468" t="s">
        <v>5566</v>
      </c>
      <c r="I36" s="468" t="s">
        <v>5565</v>
      </c>
    </row>
    <row r="37" spans="1:9" ht="11.1" customHeight="1" x14ac:dyDescent="0.2">
      <c r="A37" s="14" t="s">
        <v>11</v>
      </c>
      <c r="B37" s="468" t="s">
        <v>5564</v>
      </c>
      <c r="C37" s="468" t="s">
        <v>5563</v>
      </c>
      <c r="D37" s="468" t="s">
        <v>5562</v>
      </c>
      <c r="E37" s="468" t="s">
        <v>4491</v>
      </c>
      <c r="F37" s="468" t="s">
        <v>2625</v>
      </c>
      <c r="G37" s="468" t="s">
        <v>5561</v>
      </c>
      <c r="H37" s="468" t="s">
        <v>1462</v>
      </c>
      <c r="I37" s="468" t="s">
        <v>5560</v>
      </c>
    </row>
    <row r="38" spans="1:9" s="345" customFormat="1" ht="18" customHeight="1" x14ac:dyDescent="0.2">
      <c r="A38" s="472" t="s">
        <v>215</v>
      </c>
      <c r="B38" s="471" t="s">
        <v>5559</v>
      </c>
      <c r="C38" s="471" t="s">
        <v>5558</v>
      </c>
      <c r="D38" s="471" t="s">
        <v>5557</v>
      </c>
      <c r="E38" s="471" t="s">
        <v>5556</v>
      </c>
      <c r="F38" s="471" t="s">
        <v>5555</v>
      </c>
      <c r="G38" s="471" t="s">
        <v>5193</v>
      </c>
      <c r="H38" s="471" t="s">
        <v>5554</v>
      </c>
      <c r="I38" s="471" t="s">
        <v>5553</v>
      </c>
    </row>
    <row r="39" spans="1:9" ht="11.1" customHeight="1" x14ac:dyDescent="0.2">
      <c r="A39" s="14" t="s">
        <v>12</v>
      </c>
      <c r="B39" s="468" t="s">
        <v>5552</v>
      </c>
      <c r="C39" s="468" t="s">
        <v>5551</v>
      </c>
      <c r="D39" s="468" t="s">
        <v>3863</v>
      </c>
      <c r="E39" s="468" t="s">
        <v>5550</v>
      </c>
      <c r="F39" s="468" t="s">
        <v>3633</v>
      </c>
      <c r="G39" s="468" t="s">
        <v>3445</v>
      </c>
      <c r="H39" s="468" t="s">
        <v>2433</v>
      </c>
      <c r="I39" s="468" t="s">
        <v>5549</v>
      </c>
    </row>
    <row r="40" spans="1:9" ht="11.1" customHeight="1" x14ac:dyDescent="0.2">
      <c r="A40" s="14" t="s">
        <v>13</v>
      </c>
      <c r="B40" s="468" t="s">
        <v>5548</v>
      </c>
      <c r="C40" s="468" t="s">
        <v>5547</v>
      </c>
      <c r="D40" s="468" t="s">
        <v>1776</v>
      </c>
      <c r="E40" s="468" t="s">
        <v>5546</v>
      </c>
      <c r="F40" s="468" t="s">
        <v>2441</v>
      </c>
      <c r="G40" s="468" t="s">
        <v>5545</v>
      </c>
      <c r="H40" s="468" t="s">
        <v>3940</v>
      </c>
      <c r="I40" s="468" t="s">
        <v>5544</v>
      </c>
    </row>
    <row r="41" spans="1:9" ht="11.1" customHeight="1" x14ac:dyDescent="0.2">
      <c r="A41" s="14" t="s">
        <v>14</v>
      </c>
      <c r="B41" s="468" t="s">
        <v>5543</v>
      </c>
      <c r="C41" s="468" t="s">
        <v>5542</v>
      </c>
      <c r="D41" s="468" t="s">
        <v>5541</v>
      </c>
      <c r="E41" s="468" t="s">
        <v>5540</v>
      </c>
      <c r="F41" s="468" t="s">
        <v>5539</v>
      </c>
      <c r="G41" s="468" t="s">
        <v>5538</v>
      </c>
      <c r="H41" s="468" t="s">
        <v>1524</v>
      </c>
      <c r="I41" s="468" t="s">
        <v>2991</v>
      </c>
    </row>
    <row r="42" spans="1:9" ht="11.1" customHeight="1" x14ac:dyDescent="0.2">
      <c r="A42" s="14" t="s">
        <v>15</v>
      </c>
      <c r="B42" s="468" t="s">
        <v>5537</v>
      </c>
      <c r="C42" s="468" t="s">
        <v>5536</v>
      </c>
      <c r="D42" s="468" t="s">
        <v>5535</v>
      </c>
      <c r="E42" s="468" t="s">
        <v>5534</v>
      </c>
      <c r="F42" s="468" t="s">
        <v>1387</v>
      </c>
      <c r="G42" s="468" t="s">
        <v>5533</v>
      </c>
      <c r="H42" s="468" t="s">
        <v>3403</v>
      </c>
      <c r="I42" s="468" t="s">
        <v>4914</v>
      </c>
    </row>
    <row r="43" spans="1:9" ht="11.1" customHeight="1" x14ac:dyDescent="0.2">
      <c r="A43" s="14" t="s">
        <v>16</v>
      </c>
      <c r="B43" s="468" t="s">
        <v>4755</v>
      </c>
      <c r="C43" s="468" t="s">
        <v>5532</v>
      </c>
      <c r="D43" s="468" t="s">
        <v>5531</v>
      </c>
      <c r="E43" s="468" t="s">
        <v>5530</v>
      </c>
      <c r="F43" s="468" t="s">
        <v>5529</v>
      </c>
      <c r="G43" s="468" t="s">
        <v>5528</v>
      </c>
      <c r="H43" s="468" t="s">
        <v>5527</v>
      </c>
      <c r="I43" s="468" t="s">
        <v>5077</v>
      </c>
    </row>
    <row r="44" spans="1:9" ht="11.1" customHeight="1" x14ac:dyDescent="0.2">
      <c r="A44" s="14" t="s">
        <v>17</v>
      </c>
      <c r="B44" s="468" t="s">
        <v>5526</v>
      </c>
      <c r="C44" s="468" t="s">
        <v>5525</v>
      </c>
      <c r="D44" s="468" t="s">
        <v>5524</v>
      </c>
      <c r="E44" s="468" t="s">
        <v>2078</v>
      </c>
      <c r="F44" s="468" t="s">
        <v>2301</v>
      </c>
      <c r="G44" s="468" t="s">
        <v>5523</v>
      </c>
      <c r="H44" s="468" t="s">
        <v>5522</v>
      </c>
      <c r="I44" s="468" t="s">
        <v>5521</v>
      </c>
    </row>
    <row r="45" spans="1:9" s="345" customFormat="1" ht="18" customHeight="1" x14ac:dyDescent="0.2">
      <c r="A45" s="472" t="s">
        <v>216</v>
      </c>
      <c r="B45" s="471" t="s">
        <v>5520</v>
      </c>
      <c r="C45" s="471" t="s">
        <v>5519</v>
      </c>
      <c r="D45" s="471" t="s">
        <v>5518</v>
      </c>
      <c r="E45" s="471" t="s">
        <v>5517</v>
      </c>
      <c r="F45" s="471" t="s">
        <v>5098</v>
      </c>
      <c r="G45" s="471" t="s">
        <v>5516</v>
      </c>
      <c r="H45" s="471" t="s">
        <v>5515</v>
      </c>
      <c r="I45" s="471" t="s">
        <v>5514</v>
      </c>
    </row>
    <row r="46" spans="1:9" ht="11.1" customHeight="1" x14ac:dyDescent="0.2">
      <c r="A46" s="14" t="s">
        <v>18</v>
      </c>
      <c r="B46" s="468" t="s">
        <v>5513</v>
      </c>
      <c r="C46" s="468" t="s">
        <v>5512</v>
      </c>
      <c r="D46" s="468" t="s">
        <v>5511</v>
      </c>
      <c r="E46" s="468" t="s">
        <v>1494</v>
      </c>
      <c r="F46" s="468" t="s">
        <v>2424</v>
      </c>
      <c r="G46" s="468" t="s">
        <v>5510</v>
      </c>
      <c r="H46" s="468" t="s">
        <v>5509</v>
      </c>
      <c r="I46" s="468" t="s">
        <v>5508</v>
      </c>
    </row>
    <row r="47" spans="1:9" ht="11.1" customHeight="1" x14ac:dyDescent="0.2">
      <c r="A47" s="14" t="s">
        <v>19</v>
      </c>
      <c r="B47" s="468" t="s">
        <v>3825</v>
      </c>
      <c r="C47" s="468" t="s">
        <v>5199</v>
      </c>
      <c r="D47" s="468" t="s">
        <v>5507</v>
      </c>
      <c r="E47" s="468" t="s">
        <v>1617</v>
      </c>
      <c r="F47" s="468" t="s">
        <v>1178</v>
      </c>
      <c r="G47" s="468" t="s">
        <v>1904</v>
      </c>
      <c r="H47" s="468" t="s">
        <v>5506</v>
      </c>
      <c r="I47" s="468" t="s">
        <v>5505</v>
      </c>
    </row>
    <row r="48" spans="1:9" ht="11.1" customHeight="1" x14ac:dyDescent="0.2">
      <c r="A48" s="14" t="s">
        <v>20</v>
      </c>
      <c r="B48" s="468" t="s">
        <v>5504</v>
      </c>
      <c r="C48" s="468" t="s">
        <v>5503</v>
      </c>
      <c r="D48" s="468" t="s">
        <v>5502</v>
      </c>
      <c r="E48" s="468" t="s">
        <v>5501</v>
      </c>
      <c r="F48" s="468" t="s">
        <v>2301</v>
      </c>
      <c r="G48" s="468" t="s">
        <v>1059</v>
      </c>
      <c r="H48" s="468" t="s">
        <v>4490</v>
      </c>
      <c r="I48" s="468" t="s">
        <v>5500</v>
      </c>
    </row>
    <row r="49" spans="1:9" ht="11.1" customHeight="1" x14ac:dyDescent="0.2">
      <c r="A49" s="14" t="s">
        <v>21</v>
      </c>
      <c r="B49" s="468" t="s">
        <v>5499</v>
      </c>
      <c r="C49" s="468" t="s">
        <v>5498</v>
      </c>
      <c r="D49" s="468" t="s">
        <v>5497</v>
      </c>
      <c r="E49" s="468" t="s">
        <v>5496</v>
      </c>
      <c r="F49" s="468" t="s">
        <v>1874</v>
      </c>
      <c r="G49" s="468" t="s">
        <v>3118</v>
      </c>
      <c r="H49" s="468" t="s">
        <v>5495</v>
      </c>
      <c r="I49" s="468" t="s">
        <v>5494</v>
      </c>
    </row>
    <row r="50" spans="1:9" ht="11.1" customHeight="1" x14ac:dyDescent="0.2">
      <c r="A50" s="14" t="s">
        <v>22</v>
      </c>
      <c r="B50" s="468" t="s">
        <v>5493</v>
      </c>
      <c r="C50" s="468" t="s">
        <v>5492</v>
      </c>
      <c r="D50" s="468" t="s">
        <v>5491</v>
      </c>
      <c r="E50" s="468" t="s">
        <v>1360</v>
      </c>
      <c r="F50" s="468" t="s">
        <v>1226</v>
      </c>
      <c r="G50" s="468" t="s">
        <v>3525</v>
      </c>
      <c r="H50" s="468" t="s">
        <v>5490</v>
      </c>
      <c r="I50" s="468" t="s">
        <v>5489</v>
      </c>
    </row>
    <row r="51" spans="1:9" ht="11.1" customHeight="1" x14ac:dyDescent="0.2">
      <c r="A51" s="14" t="s">
        <v>23</v>
      </c>
      <c r="B51" s="468" t="s">
        <v>5488</v>
      </c>
      <c r="C51" s="468" t="s">
        <v>5487</v>
      </c>
      <c r="D51" s="468" t="s">
        <v>4877</v>
      </c>
      <c r="E51" s="468" t="s">
        <v>5486</v>
      </c>
      <c r="F51" s="468" t="s">
        <v>1192</v>
      </c>
      <c r="G51" s="468" t="s">
        <v>5485</v>
      </c>
      <c r="H51" s="468" t="s">
        <v>5484</v>
      </c>
      <c r="I51" s="468" t="s">
        <v>5483</v>
      </c>
    </row>
    <row r="52" spans="1:9" ht="11.1" customHeight="1" x14ac:dyDescent="0.2">
      <c r="A52" s="14" t="s">
        <v>24</v>
      </c>
      <c r="B52" s="468" t="s">
        <v>5482</v>
      </c>
      <c r="C52" s="468" t="s">
        <v>5481</v>
      </c>
      <c r="D52" s="468" t="s">
        <v>5480</v>
      </c>
      <c r="E52" s="468" t="s">
        <v>5479</v>
      </c>
      <c r="F52" s="468" t="s">
        <v>5478</v>
      </c>
      <c r="G52" s="468" t="s">
        <v>4056</v>
      </c>
      <c r="H52" s="468" t="s">
        <v>5477</v>
      </c>
      <c r="I52" s="468" t="s">
        <v>5476</v>
      </c>
    </row>
    <row r="53" spans="1:9" ht="11.1" customHeight="1" x14ac:dyDescent="0.2">
      <c r="A53" s="14" t="s">
        <v>25</v>
      </c>
      <c r="B53" s="468" t="s">
        <v>4913</v>
      </c>
      <c r="C53" s="468" t="s">
        <v>5475</v>
      </c>
      <c r="D53" s="468" t="s">
        <v>5474</v>
      </c>
      <c r="E53" s="468" t="s">
        <v>5473</v>
      </c>
      <c r="F53" s="468" t="s">
        <v>1346</v>
      </c>
      <c r="G53" s="468" t="s">
        <v>3561</v>
      </c>
      <c r="H53" s="468" t="s">
        <v>5472</v>
      </c>
      <c r="I53" s="468" t="s">
        <v>5471</v>
      </c>
    </row>
    <row r="54" spans="1:9" s="155" customFormat="1" ht="9.9499999999999993" customHeight="1" x14ac:dyDescent="0.2">
      <c r="A54" s="127"/>
      <c r="B54" s="468"/>
      <c r="C54" s="468"/>
      <c r="D54" s="468"/>
      <c r="E54" s="468"/>
      <c r="F54" s="468"/>
      <c r="G54" s="468"/>
      <c r="H54" s="468"/>
      <c r="I54" s="468"/>
    </row>
    <row r="55" spans="1:9" s="43" customFormat="1" ht="12" customHeight="1" x14ac:dyDescent="0.2">
      <c r="A55" s="29" t="s">
        <v>4908</v>
      </c>
      <c r="B55" s="468"/>
      <c r="C55" s="468"/>
      <c r="D55" s="468"/>
      <c r="E55" s="468"/>
      <c r="F55" s="468"/>
      <c r="G55" s="468"/>
      <c r="H55" s="468"/>
      <c r="I55" s="468"/>
    </row>
    <row r="56" spans="1:9" s="345" customFormat="1" ht="18" customHeight="1" x14ac:dyDescent="0.2">
      <c r="A56" s="472" t="s">
        <v>217</v>
      </c>
      <c r="B56" s="471" t="s">
        <v>5470</v>
      </c>
      <c r="C56" s="471" t="s">
        <v>5469</v>
      </c>
      <c r="D56" s="471" t="s">
        <v>5468</v>
      </c>
      <c r="E56" s="471" t="s">
        <v>5467</v>
      </c>
      <c r="F56" s="471" t="s">
        <v>2435</v>
      </c>
      <c r="G56" s="471" t="s">
        <v>2099</v>
      </c>
      <c r="H56" s="471" t="s">
        <v>5466</v>
      </c>
      <c r="I56" s="471" t="s">
        <v>5465</v>
      </c>
    </row>
    <row r="57" spans="1:9" ht="11.1" customHeight="1" x14ac:dyDescent="0.2">
      <c r="A57" s="14" t="s">
        <v>26</v>
      </c>
      <c r="B57" s="468" t="s">
        <v>5464</v>
      </c>
      <c r="C57" s="468" t="s">
        <v>5463</v>
      </c>
      <c r="D57" s="468" t="s">
        <v>5462</v>
      </c>
      <c r="E57" s="468" t="s">
        <v>5461</v>
      </c>
      <c r="F57" s="468" t="s">
        <v>2683</v>
      </c>
      <c r="G57" s="468" t="s">
        <v>1165</v>
      </c>
      <c r="H57" s="468" t="s">
        <v>5460</v>
      </c>
      <c r="I57" s="468" t="s">
        <v>5459</v>
      </c>
    </row>
    <row r="58" spans="1:9" ht="11.1" customHeight="1" x14ac:dyDescent="0.2">
      <c r="A58" s="14" t="s">
        <v>27</v>
      </c>
      <c r="B58" s="468" t="s">
        <v>5458</v>
      </c>
      <c r="C58" s="468" t="s">
        <v>5457</v>
      </c>
      <c r="D58" s="468" t="s">
        <v>5456</v>
      </c>
      <c r="E58" s="468" t="s">
        <v>4230</v>
      </c>
      <c r="F58" s="468" t="s">
        <v>5419</v>
      </c>
      <c r="G58" s="468" t="s">
        <v>1624</v>
      </c>
      <c r="H58" s="468" t="s">
        <v>5455</v>
      </c>
      <c r="I58" s="468" t="s">
        <v>5454</v>
      </c>
    </row>
    <row r="59" spans="1:9" ht="11.1" customHeight="1" x14ac:dyDescent="0.2">
      <c r="A59" s="14" t="s">
        <v>28</v>
      </c>
      <c r="B59" s="468" t="s">
        <v>5453</v>
      </c>
      <c r="C59" s="468" t="s">
        <v>5452</v>
      </c>
      <c r="D59" s="468" t="s">
        <v>1309</v>
      </c>
      <c r="E59" s="468" t="s">
        <v>4181</v>
      </c>
      <c r="F59" s="468" t="s">
        <v>1226</v>
      </c>
      <c r="G59" s="468" t="s">
        <v>5451</v>
      </c>
      <c r="H59" s="468" t="s">
        <v>5450</v>
      </c>
      <c r="I59" s="468" t="s">
        <v>5449</v>
      </c>
    </row>
    <row r="60" spans="1:9" ht="11.1" customHeight="1" x14ac:dyDescent="0.2">
      <c r="A60" s="14" t="s">
        <v>29</v>
      </c>
      <c r="B60" s="468" t="s">
        <v>5448</v>
      </c>
      <c r="C60" s="468" t="s">
        <v>5447</v>
      </c>
      <c r="D60" s="468" t="s">
        <v>5446</v>
      </c>
      <c r="E60" s="468" t="s">
        <v>5445</v>
      </c>
      <c r="F60" s="468" t="s">
        <v>4043</v>
      </c>
      <c r="G60" s="468" t="s">
        <v>5444</v>
      </c>
      <c r="H60" s="468" t="s">
        <v>5443</v>
      </c>
      <c r="I60" s="468" t="s">
        <v>5442</v>
      </c>
    </row>
    <row r="61" spans="1:9" s="345" customFormat="1" ht="18" customHeight="1" x14ac:dyDescent="0.2">
      <c r="A61" s="472" t="s">
        <v>218</v>
      </c>
      <c r="B61" s="471" t="s">
        <v>5441</v>
      </c>
      <c r="C61" s="471" t="s">
        <v>5440</v>
      </c>
      <c r="D61" s="471" t="s">
        <v>5439</v>
      </c>
      <c r="E61" s="471" t="s">
        <v>5438</v>
      </c>
      <c r="F61" s="471" t="s">
        <v>5437</v>
      </c>
      <c r="G61" s="471" t="s">
        <v>1167</v>
      </c>
      <c r="H61" s="471" t="s">
        <v>5436</v>
      </c>
      <c r="I61" s="471" t="s">
        <v>5435</v>
      </c>
    </row>
    <row r="62" spans="1:9" ht="11.1" customHeight="1" x14ac:dyDescent="0.2">
      <c r="A62" s="14" t="s">
        <v>30</v>
      </c>
      <c r="B62" s="468" t="s">
        <v>5434</v>
      </c>
      <c r="C62" s="468" t="s">
        <v>5433</v>
      </c>
      <c r="D62" s="468" t="s">
        <v>2286</v>
      </c>
      <c r="E62" s="468" t="s">
        <v>5432</v>
      </c>
      <c r="F62" s="468" t="s">
        <v>2095</v>
      </c>
      <c r="G62" s="468" t="s">
        <v>3055</v>
      </c>
      <c r="H62" s="468" t="s">
        <v>5431</v>
      </c>
      <c r="I62" s="468" t="s">
        <v>5430</v>
      </c>
    </row>
    <row r="63" spans="1:9" ht="11.1" customHeight="1" x14ac:dyDescent="0.2">
      <c r="A63" s="14" t="s">
        <v>31</v>
      </c>
      <c r="B63" s="468" t="s">
        <v>5429</v>
      </c>
      <c r="C63" s="468" t="s">
        <v>5428</v>
      </c>
      <c r="D63" s="468" t="s">
        <v>1779</v>
      </c>
      <c r="E63" s="468" t="s">
        <v>4993</v>
      </c>
      <c r="F63" s="468" t="s">
        <v>5427</v>
      </c>
      <c r="G63" s="468" t="s">
        <v>5298</v>
      </c>
      <c r="H63" s="468" t="s">
        <v>5426</v>
      </c>
      <c r="I63" s="468" t="s">
        <v>5425</v>
      </c>
    </row>
    <row r="64" spans="1:9" ht="11.1" customHeight="1" x14ac:dyDescent="0.2">
      <c r="A64" s="14" t="s">
        <v>32</v>
      </c>
      <c r="B64" s="468" t="s">
        <v>5424</v>
      </c>
      <c r="C64" s="468" t="s">
        <v>5423</v>
      </c>
      <c r="D64" s="468" t="s">
        <v>1749</v>
      </c>
      <c r="E64" s="468" t="s">
        <v>5422</v>
      </c>
      <c r="F64" s="468" t="s">
        <v>1141</v>
      </c>
      <c r="G64" s="468" t="s">
        <v>3525</v>
      </c>
      <c r="H64" s="468" t="s">
        <v>5421</v>
      </c>
      <c r="I64" s="468" t="s">
        <v>5420</v>
      </c>
    </row>
    <row r="65" spans="1:9" ht="11.1" customHeight="1" x14ac:dyDescent="0.2">
      <c r="A65" s="14" t="s">
        <v>33</v>
      </c>
      <c r="B65" s="468" t="s">
        <v>3</v>
      </c>
      <c r="C65" s="468" t="s">
        <v>3</v>
      </c>
      <c r="D65" s="468" t="s">
        <v>5419</v>
      </c>
      <c r="E65" s="468" t="s">
        <v>5215</v>
      </c>
      <c r="F65" s="468" t="s">
        <v>2935</v>
      </c>
      <c r="G65" s="468" t="s">
        <v>5418</v>
      </c>
      <c r="H65" s="468" t="s">
        <v>2113</v>
      </c>
      <c r="I65" s="468" t="s">
        <v>5417</v>
      </c>
    </row>
    <row r="66" spans="1:9" ht="11.1" customHeight="1" x14ac:dyDescent="0.2">
      <c r="A66" s="14" t="s">
        <v>34</v>
      </c>
      <c r="B66" s="468" t="s">
        <v>5416</v>
      </c>
      <c r="C66" s="468" t="s">
        <v>5415</v>
      </c>
      <c r="D66" s="468" t="s">
        <v>5414</v>
      </c>
      <c r="E66" s="468" t="s">
        <v>5413</v>
      </c>
      <c r="F66" s="468" t="s">
        <v>2302</v>
      </c>
      <c r="G66" s="468" t="s">
        <v>5412</v>
      </c>
      <c r="H66" s="468" t="s">
        <v>5411</v>
      </c>
      <c r="I66" s="468" t="s">
        <v>5410</v>
      </c>
    </row>
    <row r="67" spans="1:9" ht="11.1" customHeight="1" x14ac:dyDescent="0.2">
      <c r="A67" s="14" t="s">
        <v>35</v>
      </c>
      <c r="B67" s="468" t="s">
        <v>5409</v>
      </c>
      <c r="C67" s="468" t="s">
        <v>5408</v>
      </c>
      <c r="D67" s="468" t="s">
        <v>5407</v>
      </c>
      <c r="E67" s="468" t="s">
        <v>5406</v>
      </c>
      <c r="F67" s="468" t="s">
        <v>5405</v>
      </c>
      <c r="G67" s="468" t="s">
        <v>2201</v>
      </c>
      <c r="H67" s="468" t="s">
        <v>5404</v>
      </c>
      <c r="I67" s="468" t="s">
        <v>5403</v>
      </c>
    </row>
    <row r="68" spans="1:9" ht="11.1" customHeight="1" x14ac:dyDescent="0.2">
      <c r="A68" s="14" t="s">
        <v>36</v>
      </c>
      <c r="B68" s="468" t="s">
        <v>5402</v>
      </c>
      <c r="C68" s="468" t="s">
        <v>5401</v>
      </c>
      <c r="D68" s="468" t="s">
        <v>5400</v>
      </c>
      <c r="E68" s="468" t="s">
        <v>5399</v>
      </c>
      <c r="F68" s="468" t="s">
        <v>1839</v>
      </c>
      <c r="G68" s="468" t="s">
        <v>5398</v>
      </c>
      <c r="H68" s="468" t="s">
        <v>5397</v>
      </c>
      <c r="I68" s="468" t="s">
        <v>5396</v>
      </c>
    </row>
    <row r="69" spans="1:9" ht="11.1" customHeight="1" x14ac:dyDescent="0.2">
      <c r="A69" s="14" t="s">
        <v>219</v>
      </c>
      <c r="B69" s="468" t="s">
        <v>5395</v>
      </c>
      <c r="C69" s="468" t="s">
        <v>5394</v>
      </c>
      <c r="D69" s="468" t="s">
        <v>5393</v>
      </c>
      <c r="E69" s="468" t="s">
        <v>2955</v>
      </c>
      <c r="F69" s="468" t="s">
        <v>5392</v>
      </c>
      <c r="G69" s="468" t="s">
        <v>5391</v>
      </c>
      <c r="H69" s="468" t="s">
        <v>1726</v>
      </c>
      <c r="I69" s="468" t="s">
        <v>5390</v>
      </c>
    </row>
    <row r="70" spans="1:9" ht="11.1" customHeight="1" x14ac:dyDescent="0.2">
      <c r="A70" s="14" t="s">
        <v>37</v>
      </c>
      <c r="B70" s="468" t="s">
        <v>5389</v>
      </c>
      <c r="C70" s="468" t="s">
        <v>2896</v>
      </c>
      <c r="D70" s="468" t="s">
        <v>3898</v>
      </c>
      <c r="E70" s="468" t="s">
        <v>5388</v>
      </c>
      <c r="F70" s="468" t="s">
        <v>3720</v>
      </c>
      <c r="G70" s="468" t="s">
        <v>5387</v>
      </c>
      <c r="H70" s="468" t="s">
        <v>5386</v>
      </c>
      <c r="I70" s="468" t="s">
        <v>5385</v>
      </c>
    </row>
    <row r="71" spans="1:9" ht="11.1" customHeight="1" x14ac:dyDescent="0.2">
      <c r="A71" s="14" t="s">
        <v>38</v>
      </c>
      <c r="B71" s="468" t="s">
        <v>3</v>
      </c>
      <c r="C71" s="468" t="s">
        <v>3</v>
      </c>
      <c r="D71" s="468" t="s">
        <v>1061</v>
      </c>
      <c r="E71" s="468" t="s">
        <v>4952</v>
      </c>
      <c r="F71" s="468" t="s">
        <v>3633</v>
      </c>
      <c r="G71" s="468" t="s">
        <v>5384</v>
      </c>
      <c r="H71" s="468" t="s">
        <v>1333</v>
      </c>
      <c r="I71" s="468" t="s">
        <v>3936</v>
      </c>
    </row>
    <row r="72" spans="1:9" ht="11.1" customHeight="1" x14ac:dyDescent="0.2">
      <c r="A72" s="14" t="s">
        <v>39</v>
      </c>
      <c r="B72" s="468" t="s">
        <v>5383</v>
      </c>
      <c r="C72" s="468" t="s">
        <v>5382</v>
      </c>
      <c r="D72" s="468" t="s">
        <v>2543</v>
      </c>
      <c r="E72" s="468" t="s">
        <v>2633</v>
      </c>
      <c r="F72" s="468" t="s">
        <v>2238</v>
      </c>
      <c r="G72" s="468" t="s">
        <v>5381</v>
      </c>
      <c r="H72" s="468" t="s">
        <v>5380</v>
      </c>
      <c r="I72" s="468" t="s">
        <v>5379</v>
      </c>
    </row>
    <row r="73" spans="1:9" ht="11.1" customHeight="1" x14ac:dyDescent="0.2">
      <c r="A73" s="14" t="s">
        <v>40</v>
      </c>
      <c r="B73" s="468" t="s">
        <v>1358</v>
      </c>
      <c r="C73" s="468" t="s">
        <v>5378</v>
      </c>
      <c r="D73" s="468" t="s">
        <v>5377</v>
      </c>
      <c r="E73" s="468" t="s">
        <v>5376</v>
      </c>
      <c r="F73" s="468" t="s">
        <v>3720</v>
      </c>
      <c r="G73" s="468" t="s">
        <v>5375</v>
      </c>
      <c r="H73" s="468" t="s">
        <v>5374</v>
      </c>
      <c r="I73" s="468" t="s">
        <v>5373</v>
      </c>
    </row>
    <row r="74" spans="1:9" s="345" customFormat="1" ht="18" customHeight="1" x14ac:dyDescent="0.2">
      <c r="A74" s="472" t="s">
        <v>220</v>
      </c>
      <c r="B74" s="471" t="s">
        <v>5372</v>
      </c>
      <c r="C74" s="471" t="s">
        <v>5371</v>
      </c>
      <c r="D74" s="471" t="s">
        <v>5370</v>
      </c>
      <c r="E74" s="471" t="s">
        <v>5369</v>
      </c>
      <c r="F74" s="471" t="s">
        <v>5368</v>
      </c>
      <c r="G74" s="471" t="s">
        <v>5367</v>
      </c>
      <c r="H74" s="471" t="s">
        <v>5366</v>
      </c>
      <c r="I74" s="471" t="s">
        <v>5365</v>
      </c>
    </row>
    <row r="75" spans="1:9" ht="11.1" customHeight="1" x14ac:dyDescent="0.2">
      <c r="A75" s="14" t="s">
        <v>41</v>
      </c>
      <c r="B75" s="468" t="s">
        <v>5364</v>
      </c>
      <c r="C75" s="468" t="s">
        <v>5363</v>
      </c>
      <c r="D75" s="468" t="s">
        <v>5362</v>
      </c>
      <c r="E75" s="468" t="s">
        <v>5361</v>
      </c>
      <c r="F75" s="468" t="s">
        <v>2127</v>
      </c>
      <c r="G75" s="468" t="s">
        <v>5360</v>
      </c>
      <c r="H75" s="468" t="s">
        <v>5359</v>
      </c>
      <c r="I75" s="468" t="s">
        <v>1934</v>
      </c>
    </row>
    <row r="76" spans="1:9" ht="11.1" customHeight="1" x14ac:dyDescent="0.2">
      <c r="A76" s="14" t="s">
        <v>42</v>
      </c>
      <c r="B76" s="468" t="s">
        <v>5358</v>
      </c>
      <c r="C76" s="468" t="s">
        <v>5357</v>
      </c>
      <c r="D76" s="468" t="s">
        <v>5356</v>
      </c>
      <c r="E76" s="468" t="s">
        <v>5355</v>
      </c>
      <c r="F76" s="468" t="s">
        <v>5354</v>
      </c>
      <c r="G76" s="468" t="s">
        <v>3500</v>
      </c>
      <c r="H76" s="468" t="s">
        <v>5353</v>
      </c>
      <c r="I76" s="468" t="s">
        <v>5352</v>
      </c>
    </row>
    <row r="77" spans="1:9" ht="11.1" customHeight="1" x14ac:dyDescent="0.2">
      <c r="A77" s="14" t="s">
        <v>43</v>
      </c>
      <c r="B77" s="468" t="s">
        <v>5351</v>
      </c>
      <c r="C77" s="468" t="s">
        <v>3577</v>
      </c>
      <c r="D77" s="468" t="s">
        <v>5350</v>
      </c>
      <c r="E77" s="468" t="s">
        <v>5349</v>
      </c>
      <c r="F77" s="468" t="s">
        <v>5348</v>
      </c>
      <c r="G77" s="468" t="s">
        <v>5347</v>
      </c>
      <c r="H77" s="468" t="s">
        <v>5346</v>
      </c>
      <c r="I77" s="468" t="s">
        <v>2394</v>
      </c>
    </row>
    <row r="78" spans="1:9" ht="11.1" customHeight="1" x14ac:dyDescent="0.2">
      <c r="A78" s="14" t="s">
        <v>44</v>
      </c>
      <c r="B78" s="468" t="s">
        <v>5345</v>
      </c>
      <c r="C78" s="468" t="s">
        <v>5344</v>
      </c>
      <c r="D78" s="468" t="s">
        <v>5343</v>
      </c>
      <c r="E78" s="468" t="s">
        <v>5342</v>
      </c>
      <c r="F78" s="468" t="s">
        <v>1571</v>
      </c>
      <c r="G78" s="468" t="s">
        <v>5341</v>
      </c>
      <c r="H78" s="468" t="s">
        <v>5340</v>
      </c>
      <c r="I78" s="468" t="s">
        <v>5339</v>
      </c>
    </row>
    <row r="79" spans="1:9" ht="11.1" customHeight="1" x14ac:dyDescent="0.2">
      <c r="A79" s="14" t="s">
        <v>45</v>
      </c>
      <c r="B79" s="468" t="s">
        <v>5338</v>
      </c>
      <c r="C79" s="468" t="s">
        <v>5337</v>
      </c>
      <c r="D79" s="468" t="s">
        <v>3939</v>
      </c>
      <c r="E79" s="468" t="s">
        <v>5336</v>
      </c>
      <c r="F79" s="468" t="s">
        <v>4834</v>
      </c>
      <c r="G79" s="468" t="s">
        <v>1334</v>
      </c>
      <c r="H79" s="468" t="s">
        <v>2998</v>
      </c>
      <c r="I79" s="468" t="s">
        <v>5335</v>
      </c>
    </row>
    <row r="80" spans="1:9" ht="11.1" customHeight="1" x14ac:dyDescent="0.2">
      <c r="A80" s="14" t="s">
        <v>46</v>
      </c>
      <c r="B80" s="468" t="s">
        <v>5334</v>
      </c>
      <c r="C80" s="468" t="s">
        <v>5333</v>
      </c>
      <c r="D80" s="468" t="s">
        <v>5332</v>
      </c>
      <c r="E80" s="468" t="s">
        <v>5331</v>
      </c>
      <c r="F80" s="468" t="s">
        <v>5330</v>
      </c>
      <c r="G80" s="468" t="s">
        <v>5329</v>
      </c>
      <c r="H80" s="468" t="s">
        <v>5328</v>
      </c>
      <c r="I80" s="468" t="s">
        <v>5327</v>
      </c>
    </row>
    <row r="81" spans="1:9" ht="11.1" customHeight="1" x14ac:dyDescent="0.2">
      <c r="A81" s="14" t="s">
        <v>47</v>
      </c>
      <c r="B81" s="468" t="s">
        <v>5326</v>
      </c>
      <c r="C81" s="468" t="s">
        <v>5325</v>
      </c>
      <c r="D81" s="468" t="s">
        <v>5324</v>
      </c>
      <c r="E81" s="468" t="s">
        <v>2392</v>
      </c>
      <c r="F81" s="468" t="s">
        <v>5323</v>
      </c>
      <c r="G81" s="468" t="s">
        <v>5322</v>
      </c>
      <c r="H81" s="468" t="s">
        <v>5321</v>
      </c>
      <c r="I81" s="468" t="s">
        <v>5320</v>
      </c>
    </row>
    <row r="82" spans="1:9" s="345" customFormat="1" ht="18" customHeight="1" x14ac:dyDescent="0.2">
      <c r="A82" s="472" t="s">
        <v>221</v>
      </c>
      <c r="B82" s="471" t="s">
        <v>5319</v>
      </c>
      <c r="C82" s="471" t="s">
        <v>5318</v>
      </c>
      <c r="D82" s="471" t="s">
        <v>5317</v>
      </c>
      <c r="E82" s="471" t="s">
        <v>5316</v>
      </c>
      <c r="F82" s="471" t="s">
        <v>2032</v>
      </c>
      <c r="G82" s="471" t="s">
        <v>1119</v>
      </c>
      <c r="H82" s="471" t="s">
        <v>5315</v>
      </c>
      <c r="I82" s="471" t="s">
        <v>5314</v>
      </c>
    </row>
    <row r="83" spans="1:9" ht="11.1" customHeight="1" x14ac:dyDescent="0.2">
      <c r="A83" s="14" t="s">
        <v>48</v>
      </c>
      <c r="B83" s="468" t="s">
        <v>2388</v>
      </c>
      <c r="C83" s="468" t="s">
        <v>5313</v>
      </c>
      <c r="D83" s="468" t="s">
        <v>1139</v>
      </c>
      <c r="E83" s="468" t="s">
        <v>3838</v>
      </c>
      <c r="F83" s="468" t="s">
        <v>5312</v>
      </c>
      <c r="G83" s="468" t="s">
        <v>5311</v>
      </c>
      <c r="H83" s="468" t="s">
        <v>5310</v>
      </c>
      <c r="I83" s="468" t="s">
        <v>5309</v>
      </c>
    </row>
    <row r="84" spans="1:9" ht="11.1" customHeight="1" x14ac:dyDescent="0.2">
      <c r="A84" s="14" t="s">
        <v>49</v>
      </c>
      <c r="B84" s="468" t="s">
        <v>3</v>
      </c>
      <c r="C84" s="468" t="s">
        <v>3</v>
      </c>
      <c r="D84" s="468" t="s">
        <v>1889</v>
      </c>
      <c r="E84" s="468" t="s">
        <v>3803</v>
      </c>
      <c r="F84" s="468" t="s">
        <v>5308</v>
      </c>
      <c r="G84" s="468" t="s">
        <v>5307</v>
      </c>
      <c r="H84" s="468" t="s">
        <v>3764</v>
      </c>
      <c r="I84" s="468" t="s">
        <v>5306</v>
      </c>
    </row>
    <row r="85" spans="1:9" ht="11.1" customHeight="1" x14ac:dyDescent="0.2">
      <c r="A85" s="14" t="s">
        <v>50</v>
      </c>
      <c r="B85" s="468" t="s">
        <v>3</v>
      </c>
      <c r="C85" s="468" t="s">
        <v>3</v>
      </c>
      <c r="D85" s="468" t="s">
        <v>3648</v>
      </c>
      <c r="E85" s="468" t="s">
        <v>3803</v>
      </c>
      <c r="F85" s="468" t="s">
        <v>3748</v>
      </c>
      <c r="G85" s="468" t="s">
        <v>3711</v>
      </c>
      <c r="H85" s="468" t="s">
        <v>4007</v>
      </c>
      <c r="I85" s="468" t="s">
        <v>5305</v>
      </c>
    </row>
    <row r="86" spans="1:9" ht="11.1" customHeight="1" x14ac:dyDescent="0.2">
      <c r="A86" s="14" t="s">
        <v>51</v>
      </c>
      <c r="B86" s="468" t="s">
        <v>3</v>
      </c>
      <c r="C86" s="468" t="s">
        <v>3</v>
      </c>
      <c r="D86" s="468" t="s">
        <v>3</v>
      </c>
      <c r="E86" s="468" t="s">
        <v>3</v>
      </c>
      <c r="F86" s="468" t="s">
        <v>2690</v>
      </c>
      <c r="G86" s="468" t="s">
        <v>5304</v>
      </c>
      <c r="H86" s="468" t="s">
        <v>5303</v>
      </c>
      <c r="I86" s="468" t="s">
        <v>5302</v>
      </c>
    </row>
    <row r="87" spans="1:9" ht="11.1" customHeight="1" x14ac:dyDescent="0.2">
      <c r="A87" s="14" t="s">
        <v>52</v>
      </c>
      <c r="B87" s="468" t="s">
        <v>3825</v>
      </c>
      <c r="C87" s="468" t="s">
        <v>3866</v>
      </c>
      <c r="D87" s="468" t="s">
        <v>1139</v>
      </c>
      <c r="E87" s="468" t="s">
        <v>3803</v>
      </c>
      <c r="F87" s="468" t="s">
        <v>5301</v>
      </c>
      <c r="G87" s="468" t="s">
        <v>1367</v>
      </c>
      <c r="H87" s="468" t="s">
        <v>5300</v>
      </c>
      <c r="I87" s="468" t="s">
        <v>5299</v>
      </c>
    </row>
    <row r="88" spans="1:9" ht="11.1" customHeight="1" x14ac:dyDescent="0.2">
      <c r="A88" s="14" t="s">
        <v>53</v>
      </c>
      <c r="B88" s="468" t="s">
        <v>3</v>
      </c>
      <c r="C88" s="468" t="s">
        <v>3</v>
      </c>
      <c r="D88" s="468" t="s">
        <v>3</v>
      </c>
      <c r="E88" s="468" t="s">
        <v>3</v>
      </c>
      <c r="F88" s="468" t="s">
        <v>2475</v>
      </c>
      <c r="G88" s="468" t="s">
        <v>5298</v>
      </c>
      <c r="H88" s="468" t="s">
        <v>5297</v>
      </c>
      <c r="I88" s="468" t="s">
        <v>5296</v>
      </c>
    </row>
    <row r="89" spans="1:9" ht="11.1" customHeight="1" x14ac:dyDescent="0.2">
      <c r="A89" s="14" t="s">
        <v>54</v>
      </c>
      <c r="B89" s="468" t="s">
        <v>3</v>
      </c>
      <c r="C89" s="468" t="s">
        <v>3</v>
      </c>
      <c r="D89" s="468" t="s">
        <v>3</v>
      </c>
      <c r="E89" s="468" t="s">
        <v>3</v>
      </c>
      <c r="F89" s="468" t="s">
        <v>1386</v>
      </c>
      <c r="G89" s="468" t="s">
        <v>2161</v>
      </c>
      <c r="H89" s="468" t="s">
        <v>2915</v>
      </c>
      <c r="I89" s="468" t="s">
        <v>5295</v>
      </c>
    </row>
    <row r="90" spans="1:9" ht="11.1" customHeight="1" x14ac:dyDescent="0.2">
      <c r="A90" s="14" t="s">
        <v>55</v>
      </c>
      <c r="B90" s="468" t="s">
        <v>3825</v>
      </c>
      <c r="C90" s="468" t="s">
        <v>5294</v>
      </c>
      <c r="D90" s="468" t="s">
        <v>5293</v>
      </c>
      <c r="E90" s="468" t="s">
        <v>5292</v>
      </c>
      <c r="F90" s="468" t="s">
        <v>4942</v>
      </c>
      <c r="G90" s="468" t="s">
        <v>5291</v>
      </c>
      <c r="H90" s="468" t="s">
        <v>5290</v>
      </c>
      <c r="I90" s="468" t="s">
        <v>5289</v>
      </c>
    </row>
    <row r="91" spans="1:9" s="345" customFormat="1" ht="18" customHeight="1" x14ac:dyDescent="0.2">
      <c r="A91" s="472" t="s">
        <v>222</v>
      </c>
      <c r="B91" s="471" t="s">
        <v>3</v>
      </c>
      <c r="C91" s="471" t="s">
        <v>3</v>
      </c>
      <c r="D91" s="471" t="s">
        <v>2474</v>
      </c>
      <c r="E91" s="471" t="s">
        <v>5271</v>
      </c>
      <c r="F91" s="471" t="s">
        <v>5288</v>
      </c>
      <c r="G91" s="471" t="s">
        <v>5287</v>
      </c>
      <c r="H91" s="471" t="s">
        <v>5286</v>
      </c>
      <c r="I91" s="471" t="s">
        <v>5285</v>
      </c>
    </row>
    <row r="92" spans="1:9" ht="11.1" customHeight="1" x14ac:dyDescent="0.2">
      <c r="A92" s="14" t="s">
        <v>56</v>
      </c>
      <c r="B92" s="468" t="s">
        <v>3</v>
      </c>
      <c r="C92" s="468" t="s">
        <v>3</v>
      </c>
      <c r="D92" s="468" t="s">
        <v>3</v>
      </c>
      <c r="E92" s="468" t="s">
        <v>3</v>
      </c>
      <c r="F92" s="468" t="s">
        <v>2118</v>
      </c>
      <c r="G92" s="468" t="s">
        <v>5284</v>
      </c>
      <c r="H92" s="468" t="s">
        <v>5283</v>
      </c>
      <c r="I92" s="468" t="s">
        <v>5282</v>
      </c>
    </row>
    <row r="93" spans="1:9" ht="11.1" customHeight="1" x14ac:dyDescent="0.2">
      <c r="A93" s="14" t="s">
        <v>57</v>
      </c>
      <c r="B93" s="468" t="s">
        <v>3</v>
      </c>
      <c r="C93" s="468" t="s">
        <v>3</v>
      </c>
      <c r="D93" s="468" t="s">
        <v>3</v>
      </c>
      <c r="E93" s="468" t="s">
        <v>3</v>
      </c>
      <c r="F93" s="468" t="s">
        <v>3226</v>
      </c>
      <c r="G93" s="468" t="s">
        <v>5281</v>
      </c>
      <c r="H93" s="468" t="s">
        <v>1107</v>
      </c>
      <c r="I93" s="468" t="s">
        <v>5280</v>
      </c>
    </row>
    <row r="94" spans="1:9" ht="11.1" customHeight="1" x14ac:dyDescent="0.2">
      <c r="A94" s="14" t="s">
        <v>58</v>
      </c>
      <c r="B94" s="468" t="s">
        <v>3</v>
      </c>
      <c r="C94" s="468" t="s">
        <v>3</v>
      </c>
      <c r="D94" s="468" t="s">
        <v>3</v>
      </c>
      <c r="E94" s="468" t="s">
        <v>3</v>
      </c>
      <c r="F94" s="468" t="s">
        <v>1340</v>
      </c>
      <c r="G94" s="468" t="s">
        <v>5279</v>
      </c>
      <c r="H94" s="468" t="s">
        <v>5278</v>
      </c>
      <c r="I94" s="468" t="s">
        <v>5277</v>
      </c>
    </row>
    <row r="95" spans="1:9" ht="11.1" customHeight="1" x14ac:dyDescent="0.2">
      <c r="A95" s="14" t="s">
        <v>59</v>
      </c>
      <c r="B95" s="468" t="s">
        <v>3</v>
      </c>
      <c r="C95" s="468" t="s">
        <v>3</v>
      </c>
      <c r="D95" s="468" t="s">
        <v>3</v>
      </c>
      <c r="E95" s="468" t="s">
        <v>3</v>
      </c>
      <c r="F95" s="468" t="s">
        <v>5084</v>
      </c>
      <c r="G95" s="468" t="s">
        <v>5276</v>
      </c>
      <c r="H95" s="468" t="s">
        <v>5275</v>
      </c>
      <c r="I95" s="468" t="s">
        <v>5274</v>
      </c>
    </row>
    <row r="96" spans="1:9" ht="11.1" customHeight="1" x14ac:dyDescent="0.2">
      <c r="A96" s="14" t="s">
        <v>60</v>
      </c>
      <c r="B96" s="468" t="s">
        <v>3</v>
      </c>
      <c r="C96" s="468" t="s">
        <v>3</v>
      </c>
      <c r="D96" s="468" t="s">
        <v>3</v>
      </c>
      <c r="E96" s="468" t="s">
        <v>3</v>
      </c>
      <c r="F96" s="468" t="s">
        <v>5273</v>
      </c>
      <c r="G96" s="468" t="s">
        <v>5270</v>
      </c>
      <c r="H96" s="468" t="s">
        <v>5272</v>
      </c>
      <c r="I96" s="468" t="s">
        <v>1290</v>
      </c>
    </row>
    <row r="97" spans="1:9" ht="11.1" customHeight="1" x14ac:dyDescent="0.2">
      <c r="A97" s="14" t="s">
        <v>61</v>
      </c>
      <c r="B97" s="468" t="s">
        <v>3</v>
      </c>
      <c r="C97" s="468" t="s">
        <v>3</v>
      </c>
      <c r="D97" s="468" t="s">
        <v>2474</v>
      </c>
      <c r="E97" s="468" t="s">
        <v>5271</v>
      </c>
      <c r="F97" s="468" t="s">
        <v>2302</v>
      </c>
      <c r="G97" s="468" t="s">
        <v>5270</v>
      </c>
      <c r="H97" s="468" t="s">
        <v>2096</v>
      </c>
      <c r="I97" s="468" t="s">
        <v>5269</v>
      </c>
    </row>
    <row r="98" spans="1:9" s="345" customFormat="1" ht="18" customHeight="1" x14ac:dyDescent="0.2">
      <c r="A98" s="472" t="s">
        <v>223</v>
      </c>
      <c r="B98" s="471" t="s">
        <v>5268</v>
      </c>
      <c r="C98" s="471" t="s">
        <v>2490</v>
      </c>
      <c r="D98" s="471" t="s">
        <v>5267</v>
      </c>
      <c r="E98" s="471" t="s">
        <v>5266</v>
      </c>
      <c r="F98" s="471" t="s">
        <v>5265</v>
      </c>
      <c r="G98" s="471" t="s">
        <v>5191</v>
      </c>
      <c r="H98" s="471" t="s">
        <v>5264</v>
      </c>
      <c r="I98" s="471" t="s">
        <v>5263</v>
      </c>
    </row>
    <row r="99" spans="1:9" ht="11.1" customHeight="1" x14ac:dyDescent="0.2">
      <c r="A99" s="14" t="s">
        <v>62</v>
      </c>
      <c r="B99" s="468" t="s">
        <v>5262</v>
      </c>
      <c r="C99" s="468" t="s">
        <v>5261</v>
      </c>
      <c r="D99" s="468" t="s">
        <v>3097</v>
      </c>
      <c r="E99" s="468" t="s">
        <v>5260</v>
      </c>
      <c r="F99" s="468" t="s">
        <v>1368</v>
      </c>
      <c r="G99" s="468" t="s">
        <v>5140</v>
      </c>
      <c r="H99" s="468" t="s">
        <v>5259</v>
      </c>
      <c r="I99" s="468" t="s">
        <v>3184</v>
      </c>
    </row>
    <row r="100" spans="1:9" ht="11.1" customHeight="1" x14ac:dyDescent="0.2">
      <c r="A100" s="14" t="s">
        <v>63</v>
      </c>
      <c r="B100" s="468" t="s">
        <v>5258</v>
      </c>
      <c r="C100" s="468" t="s">
        <v>5257</v>
      </c>
      <c r="D100" s="468" t="s">
        <v>5031</v>
      </c>
      <c r="E100" s="468" t="s">
        <v>5256</v>
      </c>
      <c r="F100" s="468" t="s">
        <v>5255</v>
      </c>
      <c r="G100" s="468" t="s">
        <v>5254</v>
      </c>
      <c r="H100" s="468" t="s">
        <v>3053</v>
      </c>
      <c r="I100" s="468" t="s">
        <v>5253</v>
      </c>
    </row>
    <row r="101" spans="1:9" ht="11.1" customHeight="1" x14ac:dyDescent="0.2">
      <c r="A101" s="14" t="s">
        <v>64</v>
      </c>
      <c r="B101" s="468" t="s">
        <v>5252</v>
      </c>
      <c r="C101" s="468" t="s">
        <v>5251</v>
      </c>
      <c r="D101" s="468" t="s">
        <v>2545</v>
      </c>
      <c r="E101" s="468" t="s">
        <v>5173</v>
      </c>
      <c r="F101" s="468" t="s">
        <v>2933</v>
      </c>
      <c r="G101" s="468" t="s">
        <v>5250</v>
      </c>
      <c r="H101" s="468" t="s">
        <v>5249</v>
      </c>
      <c r="I101" s="468" t="s">
        <v>5248</v>
      </c>
    </row>
    <row r="102" spans="1:9" s="155" customFormat="1" ht="9.9499999999999993" customHeight="1" x14ac:dyDescent="0.2">
      <c r="A102" s="127"/>
      <c r="B102" s="468"/>
      <c r="C102" s="468"/>
      <c r="D102" s="468"/>
      <c r="E102" s="468"/>
      <c r="F102" s="468"/>
      <c r="G102" s="468"/>
      <c r="H102" s="468"/>
      <c r="I102" s="468"/>
    </row>
    <row r="103" spans="1:9" s="43" customFormat="1" ht="12" customHeight="1" x14ac:dyDescent="0.2">
      <c r="A103" s="29" t="s">
        <v>4908</v>
      </c>
      <c r="B103" s="468"/>
      <c r="C103" s="468"/>
      <c r="D103" s="468"/>
      <c r="E103" s="468"/>
      <c r="F103" s="468"/>
      <c r="G103" s="468"/>
      <c r="H103" s="468"/>
      <c r="I103" s="468"/>
    </row>
    <row r="104" spans="1:9" s="345" customFormat="1" ht="18" customHeight="1" x14ac:dyDescent="0.2">
      <c r="A104" s="472" t="s">
        <v>224</v>
      </c>
      <c r="B104" s="471" t="s">
        <v>1089</v>
      </c>
      <c r="C104" s="471" t="s">
        <v>5247</v>
      </c>
      <c r="D104" s="471" t="s">
        <v>5246</v>
      </c>
      <c r="E104" s="471" t="s">
        <v>5245</v>
      </c>
      <c r="F104" s="471" t="s">
        <v>5244</v>
      </c>
      <c r="G104" s="471" t="s">
        <v>5243</v>
      </c>
      <c r="H104" s="471" t="s">
        <v>5242</v>
      </c>
      <c r="I104" s="471" t="s">
        <v>5241</v>
      </c>
    </row>
    <row r="105" spans="1:9" ht="11.1" customHeight="1" x14ac:dyDescent="0.2">
      <c r="A105" s="14" t="s">
        <v>65</v>
      </c>
      <c r="B105" s="468" t="s">
        <v>4140</v>
      </c>
      <c r="C105" s="468" t="s">
        <v>5240</v>
      </c>
      <c r="D105" s="468" t="s">
        <v>5239</v>
      </c>
      <c r="E105" s="468" t="s">
        <v>5043</v>
      </c>
      <c r="F105" s="468" t="s">
        <v>3571</v>
      </c>
      <c r="G105" s="468" t="s">
        <v>5238</v>
      </c>
      <c r="H105" s="468" t="s">
        <v>5237</v>
      </c>
      <c r="I105" s="468" t="s">
        <v>5236</v>
      </c>
    </row>
    <row r="106" spans="1:9" ht="11.1" customHeight="1" x14ac:dyDescent="0.2">
      <c r="A106" s="14" t="s">
        <v>66</v>
      </c>
      <c r="B106" s="468" t="s">
        <v>3</v>
      </c>
      <c r="C106" s="468" t="s">
        <v>3</v>
      </c>
      <c r="D106" s="468" t="s">
        <v>5235</v>
      </c>
      <c r="E106" s="468" t="s">
        <v>5234</v>
      </c>
      <c r="F106" s="468" t="s">
        <v>3463</v>
      </c>
      <c r="G106" s="468" t="s">
        <v>5233</v>
      </c>
      <c r="H106" s="468" t="s">
        <v>5118</v>
      </c>
      <c r="I106" s="468" t="s">
        <v>5232</v>
      </c>
    </row>
    <row r="107" spans="1:9" ht="11.1" customHeight="1" x14ac:dyDescent="0.2">
      <c r="A107" s="14" t="s">
        <v>67</v>
      </c>
      <c r="B107" s="468" t="s">
        <v>3</v>
      </c>
      <c r="C107" s="468" t="s">
        <v>3</v>
      </c>
      <c r="D107" s="468" t="s">
        <v>1088</v>
      </c>
      <c r="E107" s="468" t="s">
        <v>5231</v>
      </c>
      <c r="F107" s="468" t="s">
        <v>1385</v>
      </c>
      <c r="G107" s="468" t="s">
        <v>3752</v>
      </c>
      <c r="H107" s="468" t="s">
        <v>5230</v>
      </c>
      <c r="I107" s="468" t="s">
        <v>5229</v>
      </c>
    </row>
    <row r="108" spans="1:9" ht="11.1" customHeight="1" x14ac:dyDescent="0.2">
      <c r="A108" s="14" t="s">
        <v>68</v>
      </c>
      <c r="B108" s="468" t="s">
        <v>3</v>
      </c>
      <c r="C108" s="468" t="s">
        <v>3</v>
      </c>
      <c r="D108" s="468" t="s">
        <v>3</v>
      </c>
      <c r="E108" s="468" t="s">
        <v>3</v>
      </c>
      <c r="F108" s="468" t="s">
        <v>3226</v>
      </c>
      <c r="G108" s="468" t="s">
        <v>5228</v>
      </c>
      <c r="H108" s="468" t="s">
        <v>2780</v>
      </c>
      <c r="I108" s="468" t="s">
        <v>5227</v>
      </c>
    </row>
    <row r="109" spans="1:9" ht="11.1" customHeight="1" x14ac:dyDescent="0.2">
      <c r="A109" s="14" t="s">
        <v>69</v>
      </c>
      <c r="B109" s="468" t="s">
        <v>3</v>
      </c>
      <c r="C109" s="468" t="s">
        <v>3</v>
      </c>
      <c r="D109" s="468" t="s">
        <v>1585</v>
      </c>
      <c r="E109" s="468" t="s">
        <v>3803</v>
      </c>
      <c r="F109" s="468" t="s">
        <v>5226</v>
      </c>
      <c r="G109" s="468" t="s">
        <v>5225</v>
      </c>
      <c r="H109" s="468" t="s">
        <v>5224</v>
      </c>
      <c r="I109" s="468" t="s">
        <v>4541</v>
      </c>
    </row>
    <row r="110" spans="1:9" ht="11.1" customHeight="1" x14ac:dyDescent="0.2">
      <c r="A110" s="14" t="s">
        <v>70</v>
      </c>
      <c r="B110" s="468" t="s">
        <v>3</v>
      </c>
      <c r="C110" s="468" t="s">
        <v>3</v>
      </c>
      <c r="D110" s="468" t="s">
        <v>1856</v>
      </c>
      <c r="E110" s="468" t="s">
        <v>5223</v>
      </c>
      <c r="F110" s="468" t="s">
        <v>4075</v>
      </c>
      <c r="G110" s="468" t="s">
        <v>2209</v>
      </c>
      <c r="H110" s="468" t="s">
        <v>5222</v>
      </c>
      <c r="I110" s="468" t="s">
        <v>3704</v>
      </c>
    </row>
    <row r="111" spans="1:9" ht="11.1" customHeight="1" x14ac:dyDescent="0.2">
      <c r="A111" s="14" t="s">
        <v>71</v>
      </c>
      <c r="B111" s="468" t="s">
        <v>1139</v>
      </c>
      <c r="C111" s="468" t="s">
        <v>3928</v>
      </c>
      <c r="D111" s="468" t="s">
        <v>4917</v>
      </c>
      <c r="E111" s="468" t="s">
        <v>5221</v>
      </c>
      <c r="F111" s="468" t="s">
        <v>5220</v>
      </c>
      <c r="G111" s="468" t="s">
        <v>2562</v>
      </c>
      <c r="H111" s="468" t="s">
        <v>5219</v>
      </c>
      <c r="I111" s="468" t="s">
        <v>5218</v>
      </c>
    </row>
    <row r="112" spans="1:9" ht="11.1" customHeight="1" x14ac:dyDescent="0.2">
      <c r="A112" s="14" t="s">
        <v>72</v>
      </c>
      <c r="B112" s="468" t="s">
        <v>1072</v>
      </c>
      <c r="C112" s="468" t="s">
        <v>5217</v>
      </c>
      <c r="D112" s="468" t="s">
        <v>5216</v>
      </c>
      <c r="E112" s="468" t="s">
        <v>3832</v>
      </c>
      <c r="F112" s="468" t="s">
        <v>5215</v>
      </c>
      <c r="G112" s="468" t="s">
        <v>3500</v>
      </c>
      <c r="H112" s="468" t="s">
        <v>5214</v>
      </c>
      <c r="I112" s="468" t="s">
        <v>5213</v>
      </c>
    </row>
    <row r="113" spans="1:9" s="345" customFormat="1" ht="18" customHeight="1" x14ac:dyDescent="0.2">
      <c r="A113" s="472" t="s">
        <v>225</v>
      </c>
      <c r="B113" s="471" t="s">
        <v>5212</v>
      </c>
      <c r="C113" s="471" t="s">
        <v>5211</v>
      </c>
      <c r="D113" s="471" t="s">
        <v>5210</v>
      </c>
      <c r="E113" s="471" t="s">
        <v>2126</v>
      </c>
      <c r="F113" s="471" t="s">
        <v>5209</v>
      </c>
      <c r="G113" s="471" t="s">
        <v>5208</v>
      </c>
      <c r="H113" s="471" t="s">
        <v>5207</v>
      </c>
      <c r="I113" s="471" t="s">
        <v>5206</v>
      </c>
    </row>
    <row r="114" spans="1:9" ht="11.1" customHeight="1" x14ac:dyDescent="0.2">
      <c r="A114" s="14" t="s">
        <v>73</v>
      </c>
      <c r="B114" s="468" t="s">
        <v>3</v>
      </c>
      <c r="C114" s="468" t="s">
        <v>3</v>
      </c>
      <c r="D114" s="468" t="s">
        <v>3191</v>
      </c>
      <c r="E114" s="468" t="s">
        <v>4730</v>
      </c>
      <c r="F114" s="468" t="s">
        <v>2302</v>
      </c>
      <c r="G114" s="468" t="s">
        <v>5205</v>
      </c>
      <c r="H114" s="468" t="s">
        <v>4427</v>
      </c>
      <c r="I114" s="468" t="s">
        <v>5204</v>
      </c>
    </row>
    <row r="115" spans="1:9" ht="11.1" customHeight="1" x14ac:dyDescent="0.2">
      <c r="A115" s="14" t="s">
        <v>74</v>
      </c>
      <c r="B115" s="468" t="s">
        <v>2321</v>
      </c>
      <c r="C115" s="468" t="s">
        <v>5203</v>
      </c>
      <c r="D115" s="468" t="s">
        <v>1058</v>
      </c>
      <c r="E115" s="468" t="s">
        <v>5202</v>
      </c>
      <c r="F115" s="468" t="s">
        <v>2294</v>
      </c>
      <c r="G115" s="468" t="s">
        <v>5201</v>
      </c>
      <c r="H115" s="468" t="s">
        <v>3851</v>
      </c>
      <c r="I115" s="468" t="s">
        <v>3439</v>
      </c>
    </row>
    <row r="116" spans="1:9" ht="11.1" customHeight="1" x14ac:dyDescent="0.2">
      <c r="A116" s="14" t="s">
        <v>75</v>
      </c>
      <c r="B116" s="468" t="s">
        <v>5200</v>
      </c>
      <c r="C116" s="468" t="s">
        <v>5199</v>
      </c>
      <c r="D116" s="468" t="s">
        <v>1738</v>
      </c>
      <c r="E116" s="468" t="s">
        <v>2207</v>
      </c>
      <c r="F116" s="468" t="s">
        <v>3291</v>
      </c>
      <c r="G116" s="468" t="s">
        <v>5198</v>
      </c>
      <c r="H116" s="468" t="s">
        <v>5197</v>
      </c>
      <c r="I116" s="468" t="s">
        <v>5196</v>
      </c>
    </row>
    <row r="117" spans="1:9" ht="11.1" customHeight="1" x14ac:dyDescent="0.2">
      <c r="A117" s="14" t="s">
        <v>226</v>
      </c>
      <c r="B117" s="468" t="s">
        <v>5195</v>
      </c>
      <c r="C117" s="468" t="s">
        <v>5194</v>
      </c>
      <c r="D117" s="468" t="s">
        <v>5193</v>
      </c>
      <c r="E117" s="468" t="s">
        <v>5192</v>
      </c>
      <c r="F117" s="468" t="s">
        <v>1570</v>
      </c>
      <c r="G117" s="468" t="s">
        <v>5191</v>
      </c>
      <c r="H117" s="468" t="s">
        <v>5190</v>
      </c>
      <c r="I117" s="468" t="s">
        <v>5189</v>
      </c>
    </row>
    <row r="118" spans="1:9" ht="11.1" customHeight="1" x14ac:dyDescent="0.2">
      <c r="A118" s="14" t="s">
        <v>76</v>
      </c>
      <c r="B118" s="468" t="s">
        <v>1280</v>
      </c>
      <c r="C118" s="468" t="s">
        <v>3149</v>
      </c>
      <c r="D118" s="468" t="s">
        <v>1461</v>
      </c>
      <c r="E118" s="468" t="s">
        <v>5188</v>
      </c>
      <c r="F118" s="468" t="s">
        <v>2230</v>
      </c>
      <c r="G118" s="468" t="s">
        <v>5187</v>
      </c>
      <c r="H118" s="468" t="s">
        <v>5186</v>
      </c>
      <c r="I118" s="468" t="s">
        <v>5185</v>
      </c>
    </row>
    <row r="119" spans="1:9" ht="11.1" customHeight="1" x14ac:dyDescent="0.2">
      <c r="A119" s="14" t="s">
        <v>77</v>
      </c>
      <c r="B119" s="468" t="s">
        <v>1387</v>
      </c>
      <c r="C119" s="468" t="s">
        <v>5184</v>
      </c>
      <c r="D119" s="468" t="s">
        <v>1167</v>
      </c>
      <c r="E119" s="468" t="s">
        <v>5183</v>
      </c>
      <c r="F119" s="468" t="s">
        <v>5182</v>
      </c>
      <c r="G119" s="468" t="s">
        <v>5181</v>
      </c>
      <c r="H119" s="468" t="s">
        <v>5180</v>
      </c>
      <c r="I119" s="468" t="s">
        <v>5179</v>
      </c>
    </row>
    <row r="120" spans="1:9" ht="11.1" customHeight="1" x14ac:dyDescent="0.2">
      <c r="A120" s="14" t="s">
        <v>78</v>
      </c>
      <c r="B120" s="468" t="s">
        <v>3</v>
      </c>
      <c r="C120" s="468" t="s">
        <v>3</v>
      </c>
      <c r="D120" s="468" t="s">
        <v>5178</v>
      </c>
      <c r="E120" s="468" t="s">
        <v>3479</v>
      </c>
      <c r="F120" s="468" t="s">
        <v>1322</v>
      </c>
      <c r="G120" s="468" t="s">
        <v>2705</v>
      </c>
      <c r="H120" s="468" t="s">
        <v>2262</v>
      </c>
      <c r="I120" s="468" t="s">
        <v>5051</v>
      </c>
    </row>
    <row r="121" spans="1:9" s="345" customFormat="1" ht="18" customHeight="1" x14ac:dyDescent="0.2">
      <c r="A121" s="472" t="s">
        <v>227</v>
      </c>
      <c r="B121" s="471" t="s">
        <v>5177</v>
      </c>
      <c r="C121" s="471" t="s">
        <v>5176</v>
      </c>
      <c r="D121" s="471" t="s">
        <v>5175</v>
      </c>
      <c r="E121" s="471" t="s">
        <v>5174</v>
      </c>
      <c r="F121" s="471" t="s">
        <v>5173</v>
      </c>
      <c r="G121" s="471" t="s">
        <v>1185</v>
      </c>
      <c r="H121" s="471" t="s">
        <v>5172</v>
      </c>
      <c r="I121" s="471" t="s">
        <v>5171</v>
      </c>
    </row>
    <row r="122" spans="1:9" ht="11.1" customHeight="1" x14ac:dyDescent="0.2">
      <c r="A122" s="14" t="s">
        <v>79</v>
      </c>
      <c r="B122" s="468" t="s">
        <v>3</v>
      </c>
      <c r="C122" s="468" t="s">
        <v>3</v>
      </c>
      <c r="D122" s="468" t="s">
        <v>3</v>
      </c>
      <c r="E122" s="468" t="s">
        <v>3</v>
      </c>
      <c r="F122" s="468" t="s">
        <v>5170</v>
      </c>
      <c r="G122" s="468" t="s">
        <v>5169</v>
      </c>
      <c r="H122" s="468" t="s">
        <v>5168</v>
      </c>
      <c r="I122" s="468" t="s">
        <v>5167</v>
      </c>
    </row>
    <row r="123" spans="1:9" ht="11.1" customHeight="1" x14ac:dyDescent="0.2">
      <c r="A123" s="14" t="s">
        <v>80</v>
      </c>
      <c r="B123" s="468" t="s">
        <v>5166</v>
      </c>
      <c r="C123" s="468" t="s">
        <v>5165</v>
      </c>
      <c r="D123" s="468" t="s">
        <v>2691</v>
      </c>
      <c r="E123" s="468" t="s">
        <v>5164</v>
      </c>
      <c r="F123" s="468" t="s">
        <v>5163</v>
      </c>
      <c r="G123" s="468" t="s">
        <v>5162</v>
      </c>
      <c r="H123" s="468" t="s">
        <v>5161</v>
      </c>
      <c r="I123" s="468" t="s">
        <v>5160</v>
      </c>
    </row>
    <row r="124" spans="1:9" ht="11.1" customHeight="1" x14ac:dyDescent="0.2">
      <c r="A124" s="14" t="s">
        <v>81</v>
      </c>
      <c r="B124" s="468" t="s">
        <v>2357</v>
      </c>
      <c r="C124" s="468" t="s">
        <v>5159</v>
      </c>
      <c r="D124" s="468" t="s">
        <v>1218</v>
      </c>
      <c r="E124" s="468" t="s">
        <v>3803</v>
      </c>
      <c r="F124" s="468" t="s">
        <v>5158</v>
      </c>
      <c r="G124" s="468" t="s">
        <v>1995</v>
      </c>
      <c r="H124" s="468" t="s">
        <v>5157</v>
      </c>
      <c r="I124" s="468" t="s">
        <v>5156</v>
      </c>
    </row>
    <row r="125" spans="1:9" ht="11.1" customHeight="1" x14ac:dyDescent="0.2">
      <c r="A125" s="14" t="s">
        <v>82</v>
      </c>
      <c r="B125" s="468" t="s">
        <v>3</v>
      </c>
      <c r="C125" s="468" t="s">
        <v>3</v>
      </c>
      <c r="D125" s="468" t="s">
        <v>3</v>
      </c>
      <c r="E125" s="468" t="s">
        <v>3</v>
      </c>
      <c r="F125" s="468" t="s">
        <v>2690</v>
      </c>
      <c r="G125" s="468" t="s">
        <v>5155</v>
      </c>
      <c r="H125" s="468" t="s">
        <v>5154</v>
      </c>
      <c r="I125" s="468" t="s">
        <v>5153</v>
      </c>
    </row>
    <row r="126" spans="1:9" ht="11.1" customHeight="1" x14ac:dyDescent="0.2">
      <c r="A126" s="14" t="s">
        <v>83</v>
      </c>
      <c r="B126" s="468" t="s">
        <v>1785</v>
      </c>
      <c r="C126" s="468" t="s">
        <v>5152</v>
      </c>
      <c r="D126" s="468" t="s">
        <v>2634</v>
      </c>
      <c r="E126" s="468" t="s">
        <v>5151</v>
      </c>
      <c r="F126" s="468" t="s">
        <v>1389</v>
      </c>
      <c r="G126" s="468" t="s">
        <v>5150</v>
      </c>
      <c r="H126" s="468" t="s">
        <v>5149</v>
      </c>
      <c r="I126" s="468" t="s">
        <v>5148</v>
      </c>
    </row>
    <row r="127" spans="1:9" ht="11.1" customHeight="1" x14ac:dyDescent="0.2">
      <c r="A127" s="14" t="s">
        <v>84</v>
      </c>
      <c r="B127" s="468" t="s">
        <v>1455</v>
      </c>
      <c r="C127" s="468" t="s">
        <v>5147</v>
      </c>
      <c r="D127" s="468" t="s">
        <v>2696</v>
      </c>
      <c r="E127" s="468" t="s">
        <v>3445</v>
      </c>
      <c r="F127" s="468" t="s">
        <v>5146</v>
      </c>
      <c r="G127" s="468" t="s">
        <v>1826</v>
      </c>
      <c r="H127" s="468" t="s">
        <v>5145</v>
      </c>
      <c r="I127" s="468" t="s">
        <v>5144</v>
      </c>
    </row>
    <row r="128" spans="1:9" s="345" customFormat="1" ht="18" customHeight="1" x14ac:dyDescent="0.2">
      <c r="A128" s="472" t="s">
        <v>228</v>
      </c>
      <c r="B128" s="471" t="s">
        <v>3</v>
      </c>
      <c r="C128" s="471" t="s">
        <v>3</v>
      </c>
      <c r="D128" s="471" t="s">
        <v>5143</v>
      </c>
      <c r="E128" s="471" t="s">
        <v>5142</v>
      </c>
      <c r="F128" s="471" t="s">
        <v>5141</v>
      </c>
      <c r="G128" s="471" t="s">
        <v>5140</v>
      </c>
      <c r="H128" s="471" t="s">
        <v>4083</v>
      </c>
      <c r="I128" s="471" t="s">
        <v>1899</v>
      </c>
    </row>
    <row r="129" spans="1:9" ht="11.1" customHeight="1" x14ac:dyDescent="0.2">
      <c r="A129" s="14" t="s">
        <v>85</v>
      </c>
      <c r="B129" s="468" t="s">
        <v>3</v>
      </c>
      <c r="C129" s="468" t="s">
        <v>3</v>
      </c>
      <c r="D129" s="468" t="s">
        <v>1101</v>
      </c>
      <c r="E129" s="468" t="s">
        <v>1826</v>
      </c>
      <c r="F129" s="468" t="s">
        <v>5139</v>
      </c>
      <c r="G129" s="468" t="s">
        <v>5138</v>
      </c>
      <c r="H129" s="468" t="s">
        <v>5137</v>
      </c>
      <c r="I129" s="468" t="s">
        <v>5136</v>
      </c>
    </row>
    <row r="130" spans="1:9" ht="11.1" customHeight="1" x14ac:dyDescent="0.2">
      <c r="A130" s="14" t="s">
        <v>86</v>
      </c>
      <c r="B130" s="468" t="s">
        <v>3</v>
      </c>
      <c r="C130" s="468" t="s">
        <v>3</v>
      </c>
      <c r="D130" s="468" t="s">
        <v>1422</v>
      </c>
      <c r="E130" s="468" t="s">
        <v>4952</v>
      </c>
      <c r="F130" s="468" t="s">
        <v>5135</v>
      </c>
      <c r="G130" s="468" t="s">
        <v>1995</v>
      </c>
      <c r="H130" s="468" t="s">
        <v>5134</v>
      </c>
      <c r="I130" s="468" t="s">
        <v>5133</v>
      </c>
    </row>
    <row r="131" spans="1:9" ht="11.1" customHeight="1" x14ac:dyDescent="0.2">
      <c r="A131" s="14" t="s">
        <v>87</v>
      </c>
      <c r="B131" s="468" t="s">
        <v>3</v>
      </c>
      <c r="C131" s="468" t="s">
        <v>3</v>
      </c>
      <c r="D131" s="468" t="s">
        <v>3</v>
      </c>
      <c r="E131" s="468" t="s">
        <v>3</v>
      </c>
      <c r="F131" s="468" t="s">
        <v>1164</v>
      </c>
      <c r="G131" s="468" t="s">
        <v>1362</v>
      </c>
      <c r="H131" s="468" t="s">
        <v>5132</v>
      </c>
      <c r="I131" s="468" t="s">
        <v>5131</v>
      </c>
    </row>
    <row r="132" spans="1:9" ht="11.1" customHeight="1" x14ac:dyDescent="0.2">
      <c r="A132" s="14" t="s">
        <v>88</v>
      </c>
      <c r="B132" s="468" t="s">
        <v>3</v>
      </c>
      <c r="C132" s="468" t="s">
        <v>3</v>
      </c>
      <c r="D132" s="468" t="s">
        <v>5130</v>
      </c>
      <c r="E132" s="468" t="s">
        <v>5129</v>
      </c>
      <c r="F132" s="468" t="s">
        <v>3267</v>
      </c>
      <c r="G132" s="468" t="s">
        <v>5128</v>
      </c>
      <c r="H132" s="468" t="s">
        <v>5127</v>
      </c>
      <c r="I132" s="468" t="s">
        <v>5126</v>
      </c>
    </row>
    <row r="133" spans="1:9" s="345" customFormat="1" ht="18" customHeight="1" x14ac:dyDescent="0.2">
      <c r="A133" s="472" t="s">
        <v>229</v>
      </c>
      <c r="B133" s="471" t="s">
        <v>1218</v>
      </c>
      <c r="C133" s="471" t="s">
        <v>1826</v>
      </c>
      <c r="D133" s="471" t="s">
        <v>5119</v>
      </c>
      <c r="E133" s="471" t="s">
        <v>5125</v>
      </c>
      <c r="F133" s="471" t="s">
        <v>5124</v>
      </c>
      <c r="G133" s="471" t="s">
        <v>1478</v>
      </c>
      <c r="H133" s="471" t="s">
        <v>5123</v>
      </c>
      <c r="I133" s="471" t="s">
        <v>5122</v>
      </c>
    </row>
    <row r="134" spans="1:9" ht="11.1" customHeight="1" x14ac:dyDescent="0.2">
      <c r="A134" s="14" t="s">
        <v>89</v>
      </c>
      <c r="B134" s="468" t="s">
        <v>3</v>
      </c>
      <c r="C134" s="468" t="s">
        <v>3</v>
      </c>
      <c r="D134" s="468" t="s">
        <v>3</v>
      </c>
      <c r="E134" s="468" t="s">
        <v>3</v>
      </c>
      <c r="F134" s="468" t="s">
        <v>1217</v>
      </c>
      <c r="G134" s="468" t="s">
        <v>1268</v>
      </c>
      <c r="H134" s="468" t="s">
        <v>5121</v>
      </c>
      <c r="I134" s="468" t="s">
        <v>5120</v>
      </c>
    </row>
    <row r="135" spans="1:9" ht="11.1" customHeight="1" x14ac:dyDescent="0.2">
      <c r="A135" s="14" t="s">
        <v>90</v>
      </c>
      <c r="B135" s="468" t="s">
        <v>3</v>
      </c>
      <c r="C135" s="468" t="s">
        <v>3</v>
      </c>
      <c r="D135" s="468" t="s">
        <v>5119</v>
      </c>
      <c r="E135" s="468" t="s">
        <v>1315</v>
      </c>
      <c r="F135" s="468" t="s">
        <v>5118</v>
      </c>
      <c r="G135" s="468" t="s">
        <v>5117</v>
      </c>
      <c r="H135" s="468" t="s">
        <v>5116</v>
      </c>
      <c r="I135" s="468" t="s">
        <v>5115</v>
      </c>
    </row>
    <row r="136" spans="1:9" ht="11.1" customHeight="1" x14ac:dyDescent="0.2">
      <c r="A136" s="14" t="s">
        <v>91</v>
      </c>
      <c r="B136" s="468" t="s">
        <v>1218</v>
      </c>
      <c r="C136" s="468" t="s">
        <v>1826</v>
      </c>
      <c r="D136" s="468" t="s">
        <v>3</v>
      </c>
      <c r="E136" s="468" t="s">
        <v>3</v>
      </c>
      <c r="F136" s="468" t="s">
        <v>5114</v>
      </c>
      <c r="G136" s="468" t="s">
        <v>5113</v>
      </c>
      <c r="H136" s="468" t="s">
        <v>5112</v>
      </c>
      <c r="I136" s="468" t="s">
        <v>1842</v>
      </c>
    </row>
    <row r="137" spans="1:9" ht="11.1" customHeight="1" x14ac:dyDescent="0.2">
      <c r="A137" s="14" t="s">
        <v>92</v>
      </c>
      <c r="B137" s="468" t="s">
        <v>3</v>
      </c>
      <c r="C137" s="468" t="s">
        <v>3</v>
      </c>
      <c r="D137" s="468" t="s">
        <v>3</v>
      </c>
      <c r="E137" s="468" t="s">
        <v>3</v>
      </c>
      <c r="F137" s="468" t="s">
        <v>5111</v>
      </c>
      <c r="G137" s="468" t="s">
        <v>5110</v>
      </c>
      <c r="H137" s="468" t="s">
        <v>5109</v>
      </c>
      <c r="I137" s="468" t="s">
        <v>5108</v>
      </c>
    </row>
    <row r="138" spans="1:9" s="345" customFormat="1" ht="18" customHeight="1" x14ac:dyDescent="0.2">
      <c r="A138" s="472" t="s">
        <v>230</v>
      </c>
      <c r="B138" s="471" t="s">
        <v>3</v>
      </c>
      <c r="C138" s="471" t="s">
        <v>3</v>
      </c>
      <c r="D138" s="471" t="s">
        <v>3</v>
      </c>
      <c r="E138" s="471" t="s">
        <v>3</v>
      </c>
      <c r="F138" s="471" t="s">
        <v>5107</v>
      </c>
      <c r="G138" s="471" t="s">
        <v>5106</v>
      </c>
      <c r="H138" s="471" t="s">
        <v>5105</v>
      </c>
      <c r="I138" s="471" t="s">
        <v>4405</v>
      </c>
    </row>
    <row r="139" spans="1:9" ht="11.1" customHeight="1" x14ac:dyDescent="0.2">
      <c r="A139" s="14" t="s">
        <v>93</v>
      </c>
      <c r="B139" s="468" t="s">
        <v>3</v>
      </c>
      <c r="C139" s="468" t="s">
        <v>3</v>
      </c>
      <c r="D139" s="468" t="s">
        <v>3</v>
      </c>
      <c r="E139" s="468" t="s">
        <v>3</v>
      </c>
      <c r="F139" s="468" t="s">
        <v>1192</v>
      </c>
      <c r="G139" s="468" t="s">
        <v>5104</v>
      </c>
      <c r="H139" s="468" t="s">
        <v>5103</v>
      </c>
      <c r="I139" s="468" t="s">
        <v>5102</v>
      </c>
    </row>
    <row r="140" spans="1:9" ht="11.1" customHeight="1" x14ac:dyDescent="0.2">
      <c r="A140" s="14" t="s">
        <v>94</v>
      </c>
      <c r="B140" s="468" t="s">
        <v>3</v>
      </c>
      <c r="C140" s="468" t="s">
        <v>3</v>
      </c>
      <c r="D140" s="468" t="s">
        <v>3</v>
      </c>
      <c r="E140" s="468" t="s">
        <v>3</v>
      </c>
      <c r="F140" s="468" t="s">
        <v>3721</v>
      </c>
      <c r="G140" s="468" t="s">
        <v>5101</v>
      </c>
      <c r="H140" s="468" t="s">
        <v>5100</v>
      </c>
      <c r="I140" s="468" t="s">
        <v>5099</v>
      </c>
    </row>
    <row r="141" spans="1:9" ht="11.1" customHeight="1" x14ac:dyDescent="0.2">
      <c r="A141" s="14" t="s">
        <v>95</v>
      </c>
      <c r="B141" s="468" t="s">
        <v>3</v>
      </c>
      <c r="C141" s="468" t="s">
        <v>3</v>
      </c>
      <c r="D141" s="468" t="s">
        <v>3</v>
      </c>
      <c r="E141" s="468" t="s">
        <v>3</v>
      </c>
      <c r="F141" s="468" t="s">
        <v>2381</v>
      </c>
      <c r="G141" s="468" t="s">
        <v>5098</v>
      </c>
      <c r="H141" s="468" t="s">
        <v>5097</v>
      </c>
      <c r="I141" s="468" t="s">
        <v>5096</v>
      </c>
    </row>
    <row r="142" spans="1:9" ht="11.1" customHeight="1" x14ac:dyDescent="0.2">
      <c r="A142" s="14" t="s">
        <v>96</v>
      </c>
      <c r="B142" s="468" t="s">
        <v>3</v>
      </c>
      <c r="C142" s="468" t="s">
        <v>3</v>
      </c>
      <c r="D142" s="468" t="s">
        <v>3</v>
      </c>
      <c r="E142" s="468" t="s">
        <v>3</v>
      </c>
      <c r="F142" s="468" t="s">
        <v>2159</v>
      </c>
      <c r="G142" s="468" t="s">
        <v>5095</v>
      </c>
      <c r="H142" s="468" t="s">
        <v>3078</v>
      </c>
      <c r="I142" s="468" t="s">
        <v>5094</v>
      </c>
    </row>
    <row r="143" spans="1:9" ht="11.1" customHeight="1" x14ac:dyDescent="0.2">
      <c r="A143" s="14" t="s">
        <v>97</v>
      </c>
      <c r="B143" s="468" t="s">
        <v>3</v>
      </c>
      <c r="C143" s="468" t="s">
        <v>3</v>
      </c>
      <c r="D143" s="468" t="s">
        <v>3</v>
      </c>
      <c r="E143" s="468" t="s">
        <v>3</v>
      </c>
      <c r="F143" s="468" t="s">
        <v>2473</v>
      </c>
      <c r="G143" s="468" t="s">
        <v>1826</v>
      </c>
      <c r="H143" s="468" t="s">
        <v>5093</v>
      </c>
      <c r="I143" s="468" t="s">
        <v>5092</v>
      </c>
    </row>
    <row r="144" spans="1:9" ht="11.1" customHeight="1" x14ac:dyDescent="0.2">
      <c r="A144" s="14" t="s">
        <v>98</v>
      </c>
      <c r="B144" s="468" t="s">
        <v>3</v>
      </c>
      <c r="C144" s="468" t="s">
        <v>3</v>
      </c>
      <c r="D144" s="468" t="s">
        <v>3</v>
      </c>
      <c r="E144" s="468" t="s">
        <v>3</v>
      </c>
      <c r="F144" s="468" t="s">
        <v>1878</v>
      </c>
      <c r="G144" s="468" t="s">
        <v>1995</v>
      </c>
      <c r="H144" s="468" t="s">
        <v>5091</v>
      </c>
      <c r="I144" s="468" t="s">
        <v>5090</v>
      </c>
    </row>
    <row r="145" spans="1:9" ht="11.1" customHeight="1" x14ac:dyDescent="0.2">
      <c r="A145" s="14" t="s">
        <v>99</v>
      </c>
      <c r="B145" s="468" t="s">
        <v>3</v>
      </c>
      <c r="C145" s="468" t="s">
        <v>3</v>
      </c>
      <c r="D145" s="468" t="s">
        <v>3</v>
      </c>
      <c r="E145" s="468" t="s">
        <v>3</v>
      </c>
      <c r="F145" s="468" t="s">
        <v>1397</v>
      </c>
      <c r="G145" s="468" t="s">
        <v>5089</v>
      </c>
      <c r="H145" s="468" t="s">
        <v>5088</v>
      </c>
      <c r="I145" s="468" t="s">
        <v>5087</v>
      </c>
    </row>
    <row r="146" spans="1:9" ht="11.1" customHeight="1" x14ac:dyDescent="0.2">
      <c r="A146" s="14" t="s">
        <v>100</v>
      </c>
      <c r="B146" s="468" t="s">
        <v>3</v>
      </c>
      <c r="C146" s="468" t="s">
        <v>3</v>
      </c>
      <c r="D146" s="468" t="s">
        <v>3</v>
      </c>
      <c r="E146" s="468" t="s">
        <v>3</v>
      </c>
      <c r="F146" s="468" t="s">
        <v>1065</v>
      </c>
      <c r="G146" s="468" t="s">
        <v>1826</v>
      </c>
      <c r="H146" s="468" t="s">
        <v>5086</v>
      </c>
      <c r="I146" s="468" t="s">
        <v>5085</v>
      </c>
    </row>
    <row r="147" spans="1:9" ht="11.1" customHeight="1" x14ac:dyDescent="0.2">
      <c r="A147" s="14" t="s">
        <v>101</v>
      </c>
      <c r="B147" s="468" t="s">
        <v>3</v>
      </c>
      <c r="C147" s="468" t="s">
        <v>3</v>
      </c>
      <c r="D147" s="468" t="s">
        <v>3</v>
      </c>
      <c r="E147" s="468" t="s">
        <v>3</v>
      </c>
      <c r="F147" s="468" t="s">
        <v>5084</v>
      </c>
      <c r="G147" s="468" t="s">
        <v>1826</v>
      </c>
      <c r="H147" s="468" t="s">
        <v>5083</v>
      </c>
      <c r="I147" s="468" t="s">
        <v>5082</v>
      </c>
    </row>
    <row r="148" spans="1:9" ht="11.1" customHeight="1" x14ac:dyDescent="0.2">
      <c r="A148" s="14" t="s">
        <v>102</v>
      </c>
      <c r="B148" s="468" t="s">
        <v>3</v>
      </c>
      <c r="C148" s="468" t="s">
        <v>3</v>
      </c>
      <c r="D148" s="468" t="s">
        <v>3</v>
      </c>
      <c r="E148" s="468" t="s">
        <v>3</v>
      </c>
      <c r="F148" s="468" t="s">
        <v>1839</v>
      </c>
      <c r="G148" s="468" t="s">
        <v>5081</v>
      </c>
      <c r="H148" s="468" t="s">
        <v>4066</v>
      </c>
      <c r="I148" s="468" t="s">
        <v>5080</v>
      </c>
    </row>
    <row r="149" spans="1:9" s="345" customFormat="1" ht="18" customHeight="1" x14ac:dyDescent="0.2">
      <c r="A149" s="472" t="s">
        <v>231</v>
      </c>
      <c r="B149" s="471" t="s">
        <v>3</v>
      </c>
      <c r="C149" s="471" t="s">
        <v>3</v>
      </c>
      <c r="D149" s="471" t="s">
        <v>3</v>
      </c>
      <c r="E149" s="471" t="s">
        <v>3</v>
      </c>
      <c r="F149" s="471" t="s">
        <v>3753</v>
      </c>
      <c r="G149" s="471" t="s">
        <v>5079</v>
      </c>
      <c r="H149" s="471" t="s">
        <v>5078</v>
      </c>
      <c r="I149" s="471" t="s">
        <v>5077</v>
      </c>
    </row>
    <row r="150" spans="1:9" ht="11.1" customHeight="1" x14ac:dyDescent="0.2">
      <c r="A150" s="14" t="s">
        <v>103</v>
      </c>
      <c r="B150" s="468" t="s">
        <v>3</v>
      </c>
      <c r="C150" s="468" t="s">
        <v>3</v>
      </c>
      <c r="D150" s="468" t="s">
        <v>3</v>
      </c>
      <c r="E150" s="468" t="s">
        <v>3</v>
      </c>
      <c r="F150" s="468" t="s">
        <v>1368</v>
      </c>
      <c r="G150" s="468" t="s">
        <v>2203</v>
      </c>
      <c r="H150" s="468" t="s">
        <v>5076</v>
      </c>
      <c r="I150" s="468" t="s">
        <v>5075</v>
      </c>
    </row>
    <row r="151" spans="1:9" ht="11.1" customHeight="1" x14ac:dyDescent="0.2">
      <c r="A151" s="14" t="s">
        <v>104</v>
      </c>
      <c r="B151" s="468" t="s">
        <v>3</v>
      </c>
      <c r="C151" s="468" t="s">
        <v>3</v>
      </c>
      <c r="D151" s="468" t="s">
        <v>3</v>
      </c>
      <c r="E151" s="468" t="s">
        <v>3</v>
      </c>
      <c r="F151" s="468" t="s">
        <v>1721</v>
      </c>
      <c r="G151" s="468" t="s">
        <v>5074</v>
      </c>
      <c r="H151" s="468" t="s">
        <v>5073</v>
      </c>
      <c r="I151" s="468" t="s">
        <v>5072</v>
      </c>
    </row>
    <row r="152" spans="1:9" ht="11.1" customHeight="1" x14ac:dyDescent="0.2">
      <c r="A152" s="14" t="s">
        <v>105</v>
      </c>
      <c r="B152" s="468" t="s">
        <v>3</v>
      </c>
      <c r="C152" s="468" t="s">
        <v>3</v>
      </c>
      <c r="D152" s="468" t="s">
        <v>3</v>
      </c>
      <c r="E152" s="468" t="s">
        <v>3</v>
      </c>
      <c r="F152" s="468" t="s">
        <v>5071</v>
      </c>
      <c r="G152" s="468" t="s">
        <v>2886</v>
      </c>
      <c r="H152" s="468" t="s">
        <v>5070</v>
      </c>
      <c r="I152" s="468" t="s">
        <v>5069</v>
      </c>
    </row>
    <row r="153" spans="1:9" ht="11.1" customHeight="1" x14ac:dyDescent="0.2">
      <c r="A153" s="14" t="s">
        <v>106</v>
      </c>
      <c r="B153" s="468" t="s">
        <v>3</v>
      </c>
      <c r="C153" s="468" t="s">
        <v>3</v>
      </c>
      <c r="D153" s="468" t="s">
        <v>3</v>
      </c>
      <c r="E153" s="468" t="s">
        <v>3</v>
      </c>
      <c r="F153" s="468" t="s">
        <v>5068</v>
      </c>
      <c r="G153" s="468" t="s">
        <v>2049</v>
      </c>
      <c r="H153" s="468" t="s">
        <v>5067</v>
      </c>
      <c r="I153" s="468" t="s">
        <v>5066</v>
      </c>
    </row>
    <row r="154" spans="1:9" s="155" customFormat="1" ht="9.9499999999999993" customHeight="1" x14ac:dyDescent="0.2">
      <c r="A154" s="127"/>
      <c r="B154" s="468"/>
      <c r="C154" s="468"/>
      <c r="D154" s="468"/>
      <c r="E154" s="468"/>
      <c r="F154" s="468"/>
      <c r="G154" s="468"/>
      <c r="H154" s="468"/>
      <c r="I154" s="468"/>
    </row>
    <row r="155" spans="1:9" s="43" customFormat="1" ht="12" customHeight="1" x14ac:dyDescent="0.2">
      <c r="A155" s="29" t="s">
        <v>4908</v>
      </c>
      <c r="B155" s="468"/>
      <c r="C155" s="468"/>
      <c r="D155" s="468"/>
      <c r="E155" s="468"/>
      <c r="F155" s="468"/>
      <c r="G155" s="468"/>
      <c r="H155" s="468"/>
      <c r="I155" s="468"/>
    </row>
    <row r="156" spans="1:9" s="345" customFormat="1" ht="18" customHeight="1" x14ac:dyDescent="0.2">
      <c r="A156" s="472" t="s">
        <v>232</v>
      </c>
      <c r="B156" s="471" t="s">
        <v>2597</v>
      </c>
      <c r="C156" s="471" t="s">
        <v>5060</v>
      </c>
      <c r="D156" s="471" t="s">
        <v>1734</v>
      </c>
      <c r="E156" s="471" t="s">
        <v>2392</v>
      </c>
      <c r="F156" s="471" t="s">
        <v>5065</v>
      </c>
      <c r="G156" s="471" t="s">
        <v>5064</v>
      </c>
      <c r="H156" s="471" t="s">
        <v>5063</v>
      </c>
      <c r="I156" s="471" t="s">
        <v>5062</v>
      </c>
    </row>
    <row r="157" spans="1:9" ht="11.1" customHeight="1" x14ac:dyDescent="0.2">
      <c r="A157" s="14" t="s">
        <v>107</v>
      </c>
      <c r="B157" s="468" t="s">
        <v>3</v>
      </c>
      <c r="C157" s="468" t="s">
        <v>3</v>
      </c>
      <c r="D157" s="468" t="s">
        <v>3</v>
      </c>
      <c r="E157" s="468" t="s">
        <v>3</v>
      </c>
      <c r="F157" s="468" t="s">
        <v>2365</v>
      </c>
      <c r="G157" s="468" t="s">
        <v>3070</v>
      </c>
      <c r="H157" s="468" t="s">
        <v>1263</v>
      </c>
      <c r="I157" s="468" t="s">
        <v>5061</v>
      </c>
    </row>
    <row r="158" spans="1:9" ht="11.1" customHeight="1" x14ac:dyDescent="0.2">
      <c r="A158" s="14" t="s">
        <v>108</v>
      </c>
      <c r="B158" s="468" t="s">
        <v>2597</v>
      </c>
      <c r="C158" s="468" t="s">
        <v>5060</v>
      </c>
      <c r="D158" s="468" t="s">
        <v>1734</v>
      </c>
      <c r="E158" s="468" t="s">
        <v>2392</v>
      </c>
      <c r="F158" s="468" t="s">
        <v>5059</v>
      </c>
      <c r="G158" s="468" t="s">
        <v>5058</v>
      </c>
      <c r="H158" s="468" t="s">
        <v>5057</v>
      </c>
      <c r="I158" s="468" t="s">
        <v>5056</v>
      </c>
    </row>
    <row r="159" spans="1:9" ht="11.1" customHeight="1" x14ac:dyDescent="0.2">
      <c r="A159" s="14" t="s">
        <v>109</v>
      </c>
      <c r="B159" s="468" t="s">
        <v>3</v>
      </c>
      <c r="C159" s="468" t="s">
        <v>3</v>
      </c>
      <c r="D159" s="468" t="s">
        <v>3</v>
      </c>
      <c r="E159" s="468" t="s">
        <v>3</v>
      </c>
      <c r="F159" s="468" t="s">
        <v>3499</v>
      </c>
      <c r="G159" s="468" t="s">
        <v>5055</v>
      </c>
      <c r="H159" s="468" t="s">
        <v>5054</v>
      </c>
      <c r="I159" s="468" t="s">
        <v>5053</v>
      </c>
    </row>
    <row r="160" spans="1:9" ht="11.1" customHeight="1" x14ac:dyDescent="0.2">
      <c r="A160" s="14" t="s">
        <v>110</v>
      </c>
      <c r="B160" s="468" t="s">
        <v>3</v>
      </c>
      <c r="C160" s="468" t="s">
        <v>3</v>
      </c>
      <c r="D160" s="468" t="s">
        <v>3</v>
      </c>
      <c r="E160" s="468" t="s">
        <v>3</v>
      </c>
      <c r="F160" s="468" t="s">
        <v>3477</v>
      </c>
      <c r="G160" s="468" t="s">
        <v>5052</v>
      </c>
      <c r="H160" s="468" t="s">
        <v>5051</v>
      </c>
      <c r="I160" s="468" t="s">
        <v>5050</v>
      </c>
    </row>
    <row r="161" spans="1:9" ht="11.1" customHeight="1" x14ac:dyDescent="0.2">
      <c r="A161" s="14" t="s">
        <v>111</v>
      </c>
      <c r="B161" s="468" t="s">
        <v>3</v>
      </c>
      <c r="C161" s="468" t="s">
        <v>3</v>
      </c>
      <c r="D161" s="468" t="s">
        <v>3</v>
      </c>
      <c r="E161" s="468" t="s">
        <v>3</v>
      </c>
      <c r="F161" s="468" t="s">
        <v>3464</v>
      </c>
      <c r="G161" s="468" t="s">
        <v>5049</v>
      </c>
      <c r="H161" s="468" t="s">
        <v>5048</v>
      </c>
      <c r="I161" s="468" t="s">
        <v>5047</v>
      </c>
    </row>
    <row r="162" spans="1:9" s="345" customFormat="1" ht="18" customHeight="1" x14ac:dyDescent="0.2">
      <c r="A162" s="472" t="s">
        <v>233</v>
      </c>
      <c r="B162" s="471" t="s">
        <v>5046</v>
      </c>
      <c r="C162" s="471" t="s">
        <v>5045</v>
      </c>
      <c r="D162" s="471" t="s">
        <v>2670</v>
      </c>
      <c r="E162" s="471" t="s">
        <v>3803</v>
      </c>
      <c r="F162" s="471" t="s">
        <v>5044</v>
      </c>
      <c r="G162" s="471" t="s">
        <v>5043</v>
      </c>
      <c r="H162" s="471" t="s">
        <v>5042</v>
      </c>
      <c r="I162" s="471" t="s">
        <v>5041</v>
      </c>
    </row>
    <row r="163" spans="1:9" ht="11.1" customHeight="1" x14ac:dyDescent="0.2">
      <c r="A163" s="14" t="s">
        <v>112</v>
      </c>
      <c r="B163" s="468" t="s">
        <v>3</v>
      </c>
      <c r="C163" s="468" t="s">
        <v>3</v>
      </c>
      <c r="D163" s="468" t="s">
        <v>3</v>
      </c>
      <c r="E163" s="468" t="s">
        <v>3</v>
      </c>
      <c r="F163" s="468" t="s">
        <v>5040</v>
      </c>
      <c r="G163" s="468" t="s">
        <v>5039</v>
      </c>
      <c r="H163" s="468" t="s">
        <v>4182</v>
      </c>
      <c r="I163" s="468" t="s">
        <v>5038</v>
      </c>
    </row>
    <row r="164" spans="1:9" ht="11.1" customHeight="1" x14ac:dyDescent="0.2">
      <c r="A164" s="14" t="s">
        <v>113</v>
      </c>
      <c r="B164" s="468" t="s">
        <v>3</v>
      </c>
      <c r="C164" s="468" t="s">
        <v>3</v>
      </c>
      <c r="D164" s="468" t="s">
        <v>3</v>
      </c>
      <c r="E164" s="468" t="s">
        <v>3</v>
      </c>
      <c r="F164" s="468" t="s">
        <v>1560</v>
      </c>
      <c r="G164" s="468" t="s">
        <v>5037</v>
      </c>
      <c r="H164" s="468" t="s">
        <v>5036</v>
      </c>
      <c r="I164" s="468" t="s">
        <v>5035</v>
      </c>
    </row>
    <row r="165" spans="1:9" ht="11.1" customHeight="1" x14ac:dyDescent="0.2">
      <c r="A165" s="14" t="s">
        <v>114</v>
      </c>
      <c r="B165" s="468" t="s">
        <v>5034</v>
      </c>
      <c r="C165" s="468" t="s">
        <v>5033</v>
      </c>
      <c r="D165" s="468" t="s">
        <v>1327</v>
      </c>
      <c r="E165" s="468" t="s">
        <v>5032</v>
      </c>
      <c r="F165" s="468" t="s">
        <v>5031</v>
      </c>
      <c r="G165" s="468" t="s">
        <v>5030</v>
      </c>
      <c r="H165" s="468" t="s">
        <v>5029</v>
      </c>
      <c r="I165" s="468" t="s">
        <v>5028</v>
      </c>
    </row>
    <row r="166" spans="1:9" ht="11.1" customHeight="1" x14ac:dyDescent="0.2">
      <c r="A166" s="14" t="s">
        <v>115</v>
      </c>
      <c r="B166" s="468" t="s">
        <v>5027</v>
      </c>
      <c r="C166" s="468" t="s">
        <v>5026</v>
      </c>
      <c r="D166" s="468" t="s">
        <v>1192</v>
      </c>
      <c r="E166" s="468" t="s">
        <v>5025</v>
      </c>
      <c r="F166" s="468" t="s">
        <v>2091</v>
      </c>
      <c r="G166" s="468" t="s">
        <v>2287</v>
      </c>
      <c r="H166" s="468" t="s">
        <v>5024</v>
      </c>
      <c r="I166" s="468" t="s">
        <v>5023</v>
      </c>
    </row>
    <row r="167" spans="1:9" ht="11.1" customHeight="1" x14ac:dyDescent="0.2">
      <c r="A167" s="14" t="s">
        <v>116</v>
      </c>
      <c r="B167" s="468" t="s">
        <v>2177</v>
      </c>
      <c r="C167" s="468" t="s">
        <v>5022</v>
      </c>
      <c r="D167" s="468" t="s">
        <v>3226</v>
      </c>
      <c r="E167" s="468" t="s">
        <v>5021</v>
      </c>
      <c r="F167" s="468" t="s">
        <v>3748</v>
      </c>
      <c r="G167" s="468" t="s">
        <v>5020</v>
      </c>
      <c r="H167" s="468" t="s">
        <v>2998</v>
      </c>
      <c r="I167" s="468" t="s">
        <v>3521</v>
      </c>
    </row>
    <row r="168" spans="1:9" ht="11.1" customHeight="1" x14ac:dyDescent="0.2">
      <c r="A168" s="14" t="s">
        <v>117</v>
      </c>
      <c r="B168" s="468" t="s">
        <v>3</v>
      </c>
      <c r="C168" s="468" t="s">
        <v>3</v>
      </c>
      <c r="D168" s="468" t="s">
        <v>3</v>
      </c>
      <c r="E168" s="468" t="s">
        <v>3</v>
      </c>
      <c r="F168" s="468" t="s">
        <v>5019</v>
      </c>
      <c r="G168" s="468" t="s">
        <v>3803</v>
      </c>
      <c r="H168" s="468" t="s">
        <v>5018</v>
      </c>
      <c r="I168" s="468" t="s">
        <v>5017</v>
      </c>
    </row>
    <row r="169" spans="1:9" s="345" customFormat="1" ht="18" customHeight="1" x14ac:dyDescent="0.2">
      <c r="A169" s="472" t="s">
        <v>234</v>
      </c>
      <c r="B169" s="471" t="s">
        <v>3</v>
      </c>
      <c r="C169" s="471" t="s">
        <v>3</v>
      </c>
      <c r="D169" s="471" t="s">
        <v>1551</v>
      </c>
      <c r="E169" s="471" t="s">
        <v>5016</v>
      </c>
      <c r="F169" s="471" t="s">
        <v>4711</v>
      </c>
      <c r="G169" s="471" t="s">
        <v>1569</v>
      </c>
      <c r="H169" s="471" t="s">
        <v>5015</v>
      </c>
      <c r="I169" s="471" t="s">
        <v>5014</v>
      </c>
    </row>
    <row r="170" spans="1:9" s="473" customFormat="1" ht="11.1" customHeight="1" x14ac:dyDescent="0.2">
      <c r="A170" s="478" t="s">
        <v>235</v>
      </c>
      <c r="B170" s="477" t="s">
        <v>3</v>
      </c>
      <c r="C170" s="477" t="s">
        <v>3</v>
      </c>
      <c r="D170" s="477" t="s">
        <v>3</v>
      </c>
      <c r="E170" s="477" t="s">
        <v>3</v>
      </c>
      <c r="F170" s="477" t="s">
        <v>5013</v>
      </c>
      <c r="G170" s="477" t="s">
        <v>5012</v>
      </c>
      <c r="H170" s="477" t="s">
        <v>5011</v>
      </c>
      <c r="I170" s="477" t="s">
        <v>5010</v>
      </c>
    </row>
    <row r="171" spans="1:9" s="1" customFormat="1" ht="11.1" customHeight="1" x14ac:dyDescent="0.2">
      <c r="A171" s="93" t="s">
        <v>201</v>
      </c>
      <c r="B171" s="468" t="s">
        <v>3</v>
      </c>
      <c r="C171" s="468" t="s">
        <v>3</v>
      </c>
      <c r="D171" s="468" t="s">
        <v>3</v>
      </c>
      <c r="E171" s="468" t="s">
        <v>3</v>
      </c>
      <c r="F171" s="468" t="s">
        <v>1168</v>
      </c>
      <c r="G171" s="468" t="s">
        <v>5002</v>
      </c>
      <c r="H171" s="468" t="s">
        <v>3097</v>
      </c>
      <c r="I171" s="468" t="s">
        <v>5009</v>
      </c>
    </row>
    <row r="172" spans="1:9" s="1" customFormat="1" ht="11.1" customHeight="1" x14ac:dyDescent="0.2">
      <c r="A172" s="93" t="s">
        <v>202</v>
      </c>
      <c r="B172" s="468" t="s">
        <v>3</v>
      </c>
      <c r="C172" s="468" t="s">
        <v>3</v>
      </c>
      <c r="D172" s="468" t="s">
        <v>3</v>
      </c>
      <c r="E172" s="468" t="s">
        <v>3</v>
      </c>
      <c r="F172" s="468" t="s">
        <v>3477</v>
      </c>
      <c r="G172" s="468" t="s">
        <v>3641</v>
      </c>
      <c r="H172" s="468" t="s">
        <v>5008</v>
      </c>
      <c r="I172" s="468" t="s">
        <v>4080</v>
      </c>
    </row>
    <row r="173" spans="1:9" s="1" customFormat="1" ht="11.1" customHeight="1" x14ac:dyDescent="0.2">
      <c r="A173" s="93" t="s">
        <v>203</v>
      </c>
      <c r="B173" s="468" t="s">
        <v>3</v>
      </c>
      <c r="C173" s="468" t="s">
        <v>3</v>
      </c>
      <c r="D173" s="468" t="s">
        <v>3</v>
      </c>
      <c r="E173" s="468" t="s">
        <v>3</v>
      </c>
      <c r="F173" s="468" t="s">
        <v>5007</v>
      </c>
      <c r="G173" s="468" t="s">
        <v>4936</v>
      </c>
      <c r="H173" s="468" t="s">
        <v>5006</v>
      </c>
      <c r="I173" s="468" t="s">
        <v>5005</v>
      </c>
    </row>
    <row r="174" spans="1:9" s="1" customFormat="1" ht="11.1" customHeight="1" x14ac:dyDescent="0.2">
      <c r="A174" s="93" t="s">
        <v>204</v>
      </c>
      <c r="B174" s="468" t="s">
        <v>3</v>
      </c>
      <c r="C174" s="468" t="s">
        <v>3</v>
      </c>
      <c r="D174" s="468" t="s">
        <v>3</v>
      </c>
      <c r="E174" s="468" t="s">
        <v>3</v>
      </c>
      <c r="F174" s="468" t="s">
        <v>3825</v>
      </c>
      <c r="G174" s="468" t="s">
        <v>5004</v>
      </c>
      <c r="H174" s="468" t="s">
        <v>5003</v>
      </c>
      <c r="I174" s="468" t="s">
        <v>4720</v>
      </c>
    </row>
    <row r="175" spans="1:9" s="1" customFormat="1" ht="11.1" customHeight="1" x14ac:dyDescent="0.2">
      <c r="A175" s="93" t="s">
        <v>205</v>
      </c>
      <c r="B175" s="468" t="s">
        <v>3</v>
      </c>
      <c r="C175" s="468" t="s">
        <v>3</v>
      </c>
      <c r="D175" s="468" t="s">
        <v>3</v>
      </c>
      <c r="E175" s="468" t="s">
        <v>3</v>
      </c>
      <c r="F175" s="468" t="s">
        <v>2909</v>
      </c>
      <c r="G175" s="468" t="s">
        <v>5002</v>
      </c>
      <c r="H175" s="468" t="s">
        <v>5001</v>
      </c>
      <c r="I175" s="468" t="s">
        <v>4218</v>
      </c>
    </row>
    <row r="176" spans="1:9" ht="11.1" customHeight="1" x14ac:dyDescent="0.2">
      <c r="A176" s="14" t="s">
        <v>118</v>
      </c>
      <c r="B176" s="468" t="s">
        <v>3</v>
      </c>
      <c r="C176" s="468" t="s">
        <v>3</v>
      </c>
      <c r="D176" s="468" t="s">
        <v>1734</v>
      </c>
      <c r="E176" s="468" t="s">
        <v>4958</v>
      </c>
      <c r="F176" s="468" t="s">
        <v>5000</v>
      </c>
      <c r="G176" s="468" t="s">
        <v>1914</v>
      </c>
      <c r="H176" s="468" t="s">
        <v>4234</v>
      </c>
      <c r="I176" s="468" t="s">
        <v>2843</v>
      </c>
    </row>
    <row r="177" spans="1:9" ht="11.1" customHeight="1" x14ac:dyDescent="0.2">
      <c r="A177" s="14" t="s">
        <v>119</v>
      </c>
      <c r="B177" s="468" t="s">
        <v>3</v>
      </c>
      <c r="C177" s="468" t="s">
        <v>3</v>
      </c>
      <c r="D177" s="468" t="s">
        <v>1055</v>
      </c>
      <c r="E177" s="468" t="s">
        <v>1826</v>
      </c>
      <c r="F177" s="468" t="s">
        <v>4999</v>
      </c>
      <c r="G177" s="468" t="s">
        <v>2260</v>
      </c>
      <c r="H177" s="468" t="s">
        <v>4998</v>
      </c>
      <c r="I177" s="468" t="s">
        <v>4997</v>
      </c>
    </row>
    <row r="178" spans="1:9" ht="11.1" customHeight="1" x14ac:dyDescent="0.2">
      <c r="A178" s="14" t="s">
        <v>120</v>
      </c>
      <c r="B178" s="468" t="s">
        <v>3</v>
      </c>
      <c r="C178" s="468" t="s">
        <v>3</v>
      </c>
      <c r="D178" s="468" t="s">
        <v>3</v>
      </c>
      <c r="E178" s="468" t="s">
        <v>3</v>
      </c>
      <c r="F178" s="468" t="s">
        <v>1069</v>
      </c>
      <c r="G178" s="468" t="s">
        <v>4996</v>
      </c>
      <c r="H178" s="468" t="s">
        <v>4995</v>
      </c>
      <c r="I178" s="468" t="s">
        <v>4213</v>
      </c>
    </row>
    <row r="179" spans="1:9" ht="11.1" customHeight="1" x14ac:dyDescent="0.2">
      <c r="A179" s="14" t="s">
        <v>121</v>
      </c>
      <c r="B179" s="468" t="s">
        <v>3</v>
      </c>
      <c r="C179" s="468" t="s">
        <v>3</v>
      </c>
      <c r="D179" s="468" t="s">
        <v>3</v>
      </c>
      <c r="E179" s="468" t="s">
        <v>3</v>
      </c>
      <c r="F179" s="468" t="s">
        <v>2399</v>
      </c>
      <c r="G179" s="468" t="s">
        <v>4994</v>
      </c>
      <c r="H179" s="468" t="s">
        <v>4993</v>
      </c>
      <c r="I179" s="468" t="s">
        <v>4992</v>
      </c>
    </row>
    <row r="180" spans="1:9" ht="11.1" customHeight="1" x14ac:dyDescent="0.2">
      <c r="A180" s="14" t="s">
        <v>122</v>
      </c>
      <c r="B180" s="468" t="s">
        <v>3</v>
      </c>
      <c r="C180" s="468" t="s">
        <v>3</v>
      </c>
      <c r="D180" s="468" t="s">
        <v>3</v>
      </c>
      <c r="E180" s="468" t="s">
        <v>3</v>
      </c>
      <c r="F180" s="468" t="s">
        <v>2086</v>
      </c>
      <c r="G180" s="468" t="s">
        <v>4991</v>
      </c>
      <c r="H180" s="468" t="s">
        <v>4990</v>
      </c>
      <c r="I180" s="468" t="s">
        <v>4989</v>
      </c>
    </row>
    <row r="181" spans="1:9" ht="11.1" customHeight="1" x14ac:dyDescent="0.2">
      <c r="A181" s="14" t="s">
        <v>123</v>
      </c>
      <c r="B181" s="468" t="s">
        <v>3</v>
      </c>
      <c r="C181" s="468" t="s">
        <v>3</v>
      </c>
      <c r="D181" s="468" t="s">
        <v>3</v>
      </c>
      <c r="E181" s="468" t="s">
        <v>3</v>
      </c>
      <c r="F181" s="468" t="s">
        <v>4988</v>
      </c>
      <c r="G181" s="468" t="s">
        <v>2149</v>
      </c>
      <c r="H181" s="468" t="s">
        <v>4987</v>
      </c>
      <c r="I181" s="468" t="s">
        <v>4986</v>
      </c>
    </row>
    <row r="182" spans="1:9" s="345" customFormat="1" ht="18" customHeight="1" x14ac:dyDescent="0.2">
      <c r="A182" s="472" t="s">
        <v>236</v>
      </c>
      <c r="B182" s="471" t="s">
        <v>1388</v>
      </c>
      <c r="C182" s="471" t="s">
        <v>4985</v>
      </c>
      <c r="D182" s="471" t="s">
        <v>2270</v>
      </c>
      <c r="E182" s="471" t="s">
        <v>4984</v>
      </c>
      <c r="F182" s="471" t="s">
        <v>4983</v>
      </c>
      <c r="G182" s="471" t="s">
        <v>1100</v>
      </c>
      <c r="H182" s="471" t="s">
        <v>4982</v>
      </c>
      <c r="I182" s="471" t="s">
        <v>4981</v>
      </c>
    </row>
    <row r="183" spans="1:9" ht="11.1" customHeight="1" x14ac:dyDescent="0.2">
      <c r="A183" s="14" t="s">
        <v>124</v>
      </c>
      <c r="B183" s="468" t="s">
        <v>1214</v>
      </c>
      <c r="C183" s="468" t="s">
        <v>4980</v>
      </c>
      <c r="D183" s="468" t="s">
        <v>3</v>
      </c>
      <c r="E183" s="468" t="s">
        <v>3</v>
      </c>
      <c r="F183" s="468" t="s">
        <v>3441</v>
      </c>
      <c r="G183" s="468" t="s">
        <v>4979</v>
      </c>
      <c r="H183" s="468" t="s">
        <v>1829</v>
      </c>
      <c r="I183" s="468" t="s">
        <v>4978</v>
      </c>
    </row>
    <row r="184" spans="1:9" ht="11.1" customHeight="1" x14ac:dyDescent="0.2">
      <c r="A184" s="14" t="s">
        <v>125</v>
      </c>
      <c r="B184" s="468" t="s">
        <v>3</v>
      </c>
      <c r="C184" s="468" t="s">
        <v>3</v>
      </c>
      <c r="D184" s="468" t="s">
        <v>1724</v>
      </c>
      <c r="E184" s="468" t="s">
        <v>3803</v>
      </c>
      <c r="F184" s="468" t="s">
        <v>3390</v>
      </c>
      <c r="G184" s="468" t="s">
        <v>2778</v>
      </c>
      <c r="H184" s="468" t="s">
        <v>4048</v>
      </c>
      <c r="I184" s="468" t="s">
        <v>4977</v>
      </c>
    </row>
    <row r="185" spans="1:9" ht="11.1" customHeight="1" x14ac:dyDescent="0.2">
      <c r="A185" s="14" t="s">
        <v>126</v>
      </c>
      <c r="B185" s="468" t="s">
        <v>2640</v>
      </c>
      <c r="C185" s="468" t="s">
        <v>4976</v>
      </c>
      <c r="D185" s="468" t="s">
        <v>1245</v>
      </c>
      <c r="E185" s="468" t="s">
        <v>4975</v>
      </c>
      <c r="F185" s="468" t="s">
        <v>2509</v>
      </c>
      <c r="G185" s="468" t="s">
        <v>1826</v>
      </c>
      <c r="H185" s="468" t="s">
        <v>4974</v>
      </c>
      <c r="I185" s="468" t="s">
        <v>4973</v>
      </c>
    </row>
    <row r="186" spans="1:9" ht="11.1" customHeight="1" x14ac:dyDescent="0.2">
      <c r="A186" s="14" t="s">
        <v>127</v>
      </c>
      <c r="B186" s="468" t="s">
        <v>3</v>
      </c>
      <c r="C186" s="468" t="s">
        <v>3</v>
      </c>
      <c r="D186" s="468" t="s">
        <v>3</v>
      </c>
      <c r="E186" s="468" t="s">
        <v>3</v>
      </c>
      <c r="F186" s="468" t="s">
        <v>4972</v>
      </c>
      <c r="G186" s="468" t="s">
        <v>4971</v>
      </c>
      <c r="H186" s="468" t="s">
        <v>4970</v>
      </c>
      <c r="I186" s="468" t="s">
        <v>4969</v>
      </c>
    </row>
    <row r="187" spans="1:9" s="345" customFormat="1" ht="18" customHeight="1" x14ac:dyDescent="0.2">
      <c r="A187" s="472" t="s">
        <v>237</v>
      </c>
      <c r="B187" s="471" t="s">
        <v>3</v>
      </c>
      <c r="C187" s="471" t="s">
        <v>3</v>
      </c>
      <c r="D187" s="471" t="s">
        <v>3</v>
      </c>
      <c r="E187" s="471" t="s">
        <v>3</v>
      </c>
      <c r="F187" s="471" t="s">
        <v>4968</v>
      </c>
      <c r="G187" s="471" t="s">
        <v>4967</v>
      </c>
      <c r="H187" s="471" t="s">
        <v>4966</v>
      </c>
      <c r="I187" s="471" t="s">
        <v>4965</v>
      </c>
    </row>
    <row r="188" spans="1:9" ht="11.1" customHeight="1" x14ac:dyDescent="0.2">
      <c r="A188" s="14" t="s">
        <v>128</v>
      </c>
      <c r="B188" s="468" t="s">
        <v>3</v>
      </c>
      <c r="C188" s="468" t="s">
        <v>3</v>
      </c>
      <c r="D188" s="468" t="s">
        <v>3</v>
      </c>
      <c r="E188" s="468" t="s">
        <v>3</v>
      </c>
      <c r="F188" s="468" t="s">
        <v>3709</v>
      </c>
      <c r="G188" s="468" t="s">
        <v>4964</v>
      </c>
      <c r="H188" s="468" t="s">
        <v>4824</v>
      </c>
      <c r="I188" s="468" t="s">
        <v>4963</v>
      </c>
    </row>
    <row r="189" spans="1:9" ht="11.1" customHeight="1" x14ac:dyDescent="0.2">
      <c r="A189" s="14" t="s">
        <v>129</v>
      </c>
      <c r="B189" s="468" t="s">
        <v>3</v>
      </c>
      <c r="C189" s="468" t="s">
        <v>3</v>
      </c>
      <c r="D189" s="468" t="s">
        <v>3</v>
      </c>
      <c r="E189" s="468" t="s">
        <v>3</v>
      </c>
      <c r="F189" s="468" t="s">
        <v>4962</v>
      </c>
      <c r="G189" s="468" t="s">
        <v>4961</v>
      </c>
      <c r="H189" s="468" t="s">
        <v>4960</v>
      </c>
      <c r="I189" s="468" t="s">
        <v>4959</v>
      </c>
    </row>
    <row r="190" spans="1:9" ht="11.1" customHeight="1" x14ac:dyDescent="0.2">
      <c r="A190" s="14" t="s">
        <v>130</v>
      </c>
      <c r="B190" s="468" t="s">
        <v>3</v>
      </c>
      <c r="C190" s="468" t="s">
        <v>3</v>
      </c>
      <c r="D190" s="468" t="s">
        <v>3</v>
      </c>
      <c r="E190" s="468" t="s">
        <v>3</v>
      </c>
      <c r="F190" s="468" t="s">
        <v>1699</v>
      </c>
      <c r="G190" s="468" t="s">
        <v>4958</v>
      </c>
      <c r="H190" s="468" t="s">
        <v>3753</v>
      </c>
      <c r="I190" s="468" t="s">
        <v>4957</v>
      </c>
    </row>
    <row r="191" spans="1:9" ht="11.1" customHeight="1" x14ac:dyDescent="0.2">
      <c r="A191" s="14" t="s">
        <v>131</v>
      </c>
      <c r="B191" s="468" t="s">
        <v>3</v>
      </c>
      <c r="C191" s="468" t="s">
        <v>3</v>
      </c>
      <c r="D191" s="468" t="s">
        <v>3</v>
      </c>
      <c r="E191" s="468" t="s">
        <v>3</v>
      </c>
      <c r="F191" s="468" t="s">
        <v>4956</v>
      </c>
      <c r="G191" s="468" t="s">
        <v>4955</v>
      </c>
      <c r="H191" s="468" t="s">
        <v>4954</v>
      </c>
      <c r="I191" s="468" t="s">
        <v>4953</v>
      </c>
    </row>
    <row r="192" spans="1:9" s="345" customFormat="1" ht="18" customHeight="1" x14ac:dyDescent="0.2">
      <c r="A192" s="472" t="s">
        <v>238</v>
      </c>
      <c r="B192" s="471" t="s">
        <v>3</v>
      </c>
      <c r="C192" s="471" t="s">
        <v>3</v>
      </c>
      <c r="D192" s="471" t="s">
        <v>4952</v>
      </c>
      <c r="E192" s="471" t="s">
        <v>4951</v>
      </c>
      <c r="F192" s="471" t="s">
        <v>4950</v>
      </c>
      <c r="G192" s="471" t="s">
        <v>3573</v>
      </c>
      <c r="H192" s="471" t="s">
        <v>4949</v>
      </c>
      <c r="I192" s="471" t="s">
        <v>4948</v>
      </c>
    </row>
    <row r="193" spans="1:9" ht="11.1" customHeight="1" x14ac:dyDescent="0.2">
      <c r="A193" s="14" t="s">
        <v>132</v>
      </c>
      <c r="B193" s="468" t="s">
        <v>3</v>
      </c>
      <c r="C193" s="468" t="s">
        <v>3</v>
      </c>
      <c r="D193" s="468" t="s">
        <v>4947</v>
      </c>
      <c r="E193" s="468" t="s">
        <v>4946</v>
      </c>
      <c r="F193" s="468" t="s">
        <v>2961</v>
      </c>
      <c r="G193" s="468" t="s">
        <v>4945</v>
      </c>
      <c r="H193" s="468" t="s">
        <v>4944</v>
      </c>
      <c r="I193" s="468" t="s">
        <v>4943</v>
      </c>
    </row>
    <row r="194" spans="1:9" ht="11.1" customHeight="1" x14ac:dyDescent="0.2">
      <c r="A194" s="14" t="s">
        <v>133</v>
      </c>
      <c r="B194" s="468" t="s">
        <v>3</v>
      </c>
      <c r="C194" s="468" t="s">
        <v>3</v>
      </c>
      <c r="D194" s="468" t="s">
        <v>3</v>
      </c>
      <c r="E194" s="468" t="s">
        <v>3</v>
      </c>
      <c r="F194" s="468" t="s">
        <v>4942</v>
      </c>
      <c r="G194" s="468" t="s">
        <v>3</v>
      </c>
      <c r="H194" s="468" t="s">
        <v>1873</v>
      </c>
      <c r="I194" s="468" t="s">
        <v>3665</v>
      </c>
    </row>
    <row r="195" spans="1:9" ht="11.1" customHeight="1" x14ac:dyDescent="0.2">
      <c r="A195" s="14" t="s">
        <v>134</v>
      </c>
      <c r="B195" s="468" t="s">
        <v>3</v>
      </c>
      <c r="C195" s="468" t="s">
        <v>3</v>
      </c>
      <c r="D195" s="468" t="s">
        <v>1061</v>
      </c>
      <c r="E195" s="468" t="s">
        <v>1826</v>
      </c>
      <c r="F195" s="468" t="s">
        <v>1947</v>
      </c>
      <c r="G195" s="468" t="s">
        <v>4941</v>
      </c>
      <c r="H195" s="468" t="s">
        <v>1975</v>
      </c>
      <c r="I195" s="468" t="s">
        <v>4940</v>
      </c>
    </row>
    <row r="196" spans="1:9" ht="11.1" customHeight="1" x14ac:dyDescent="0.2">
      <c r="A196" s="14" t="s">
        <v>135</v>
      </c>
      <c r="B196" s="468" t="s">
        <v>3</v>
      </c>
      <c r="C196" s="468" t="s">
        <v>3</v>
      </c>
      <c r="D196" s="468" t="s">
        <v>4939</v>
      </c>
      <c r="E196" s="468" t="s">
        <v>4938</v>
      </c>
      <c r="F196" s="468" t="s">
        <v>4937</v>
      </c>
      <c r="G196" s="468" t="s">
        <v>4936</v>
      </c>
      <c r="H196" s="468" t="s">
        <v>4935</v>
      </c>
      <c r="I196" s="468" t="s">
        <v>3574</v>
      </c>
    </row>
    <row r="197" spans="1:9" ht="11.1" customHeight="1" x14ac:dyDescent="0.2">
      <c r="A197" s="14" t="s">
        <v>136</v>
      </c>
      <c r="B197" s="468" t="s">
        <v>3</v>
      </c>
      <c r="C197" s="468" t="s">
        <v>3</v>
      </c>
      <c r="D197" s="468" t="s">
        <v>3</v>
      </c>
      <c r="E197" s="468" t="s">
        <v>3</v>
      </c>
      <c r="F197" s="468" t="s">
        <v>1112</v>
      </c>
      <c r="G197" s="468" t="s">
        <v>4934</v>
      </c>
      <c r="H197" s="468" t="s">
        <v>4933</v>
      </c>
      <c r="I197" s="468" t="s">
        <v>4932</v>
      </c>
    </row>
    <row r="198" spans="1:9" ht="11.1" customHeight="1" x14ac:dyDescent="0.2">
      <c r="A198" s="14" t="s">
        <v>137</v>
      </c>
      <c r="B198" s="468" t="s">
        <v>3</v>
      </c>
      <c r="C198" s="468" t="s">
        <v>3</v>
      </c>
      <c r="D198" s="468" t="s">
        <v>3</v>
      </c>
      <c r="E198" s="468" t="s">
        <v>3</v>
      </c>
      <c r="F198" s="468" t="s">
        <v>1510</v>
      </c>
      <c r="G198" s="468" t="s">
        <v>4931</v>
      </c>
      <c r="H198" s="468" t="s">
        <v>3754</v>
      </c>
      <c r="I198" s="468" t="s">
        <v>3982</v>
      </c>
    </row>
    <row r="199" spans="1:9" s="345" customFormat="1" ht="18" customHeight="1" x14ac:dyDescent="0.2">
      <c r="A199" s="472" t="s">
        <v>239</v>
      </c>
      <c r="B199" s="471" t="s">
        <v>1843</v>
      </c>
      <c r="C199" s="471" t="s">
        <v>4914</v>
      </c>
      <c r="D199" s="471" t="s">
        <v>1085</v>
      </c>
      <c r="E199" s="471" t="s">
        <v>4917</v>
      </c>
      <c r="F199" s="471" t="s">
        <v>4930</v>
      </c>
      <c r="G199" s="471" t="s">
        <v>1372</v>
      </c>
      <c r="H199" s="471" t="s">
        <v>4929</v>
      </c>
      <c r="I199" s="471" t="s">
        <v>4928</v>
      </c>
    </row>
    <row r="200" spans="1:9" ht="11.1" customHeight="1" x14ac:dyDescent="0.2">
      <c r="A200" s="14" t="s">
        <v>138</v>
      </c>
      <c r="B200" s="468" t="s">
        <v>3</v>
      </c>
      <c r="C200" s="468" t="s">
        <v>3</v>
      </c>
      <c r="D200" s="468" t="s">
        <v>3</v>
      </c>
      <c r="E200" s="468" t="s">
        <v>3</v>
      </c>
      <c r="F200" s="468" t="s">
        <v>1245</v>
      </c>
      <c r="G200" s="468" t="s">
        <v>1184</v>
      </c>
      <c r="H200" s="468" t="s">
        <v>4927</v>
      </c>
      <c r="I200" s="468" t="s">
        <v>4926</v>
      </c>
    </row>
    <row r="201" spans="1:9" ht="11.1" customHeight="1" x14ac:dyDescent="0.2">
      <c r="A201" s="14" t="s">
        <v>139</v>
      </c>
      <c r="B201" s="468" t="s">
        <v>3</v>
      </c>
      <c r="C201" s="468" t="s">
        <v>3</v>
      </c>
      <c r="D201" s="468" t="s">
        <v>3</v>
      </c>
      <c r="E201" s="468" t="s">
        <v>3</v>
      </c>
      <c r="F201" s="468" t="s">
        <v>1864</v>
      </c>
      <c r="G201" s="468" t="s">
        <v>4925</v>
      </c>
      <c r="H201" s="468" t="s">
        <v>3446</v>
      </c>
      <c r="I201" s="468" t="s">
        <v>4447</v>
      </c>
    </row>
    <row r="202" spans="1:9" ht="11.1" customHeight="1" x14ac:dyDescent="0.2">
      <c r="A202" s="14" t="s">
        <v>140</v>
      </c>
      <c r="B202" s="468" t="s">
        <v>3</v>
      </c>
      <c r="C202" s="468" t="s">
        <v>3</v>
      </c>
      <c r="D202" s="468" t="s">
        <v>3</v>
      </c>
      <c r="E202" s="468" t="s">
        <v>3</v>
      </c>
      <c r="F202" s="468" t="s">
        <v>2445</v>
      </c>
      <c r="G202" s="468" t="s">
        <v>4924</v>
      </c>
      <c r="H202" s="468" t="s">
        <v>4923</v>
      </c>
      <c r="I202" s="468" t="s">
        <v>4922</v>
      </c>
    </row>
    <row r="203" spans="1:9" ht="11.1" customHeight="1" x14ac:dyDescent="0.2">
      <c r="A203" s="14" t="s">
        <v>141</v>
      </c>
      <c r="B203" s="468" t="s">
        <v>3</v>
      </c>
      <c r="C203" s="468" t="s">
        <v>3</v>
      </c>
      <c r="D203" s="468" t="s">
        <v>3</v>
      </c>
      <c r="E203" s="468" t="s">
        <v>3</v>
      </c>
      <c r="F203" s="468" t="s">
        <v>4921</v>
      </c>
      <c r="G203" s="468" t="s">
        <v>4920</v>
      </c>
      <c r="H203" s="468" t="s">
        <v>4919</v>
      </c>
      <c r="I203" s="468" t="s">
        <v>4918</v>
      </c>
    </row>
    <row r="204" spans="1:9" ht="11.1" customHeight="1" x14ac:dyDescent="0.2">
      <c r="A204" s="14" t="s">
        <v>142</v>
      </c>
      <c r="B204" s="468" t="s">
        <v>3</v>
      </c>
      <c r="C204" s="468" t="s">
        <v>3</v>
      </c>
      <c r="D204" s="468" t="s">
        <v>1085</v>
      </c>
      <c r="E204" s="468" t="s">
        <v>4917</v>
      </c>
      <c r="F204" s="468" t="s">
        <v>4916</v>
      </c>
      <c r="G204" s="468" t="s">
        <v>1235</v>
      </c>
      <c r="H204" s="468" t="s">
        <v>2485</v>
      </c>
      <c r="I204" s="468" t="s">
        <v>4915</v>
      </c>
    </row>
    <row r="205" spans="1:9" ht="11.1" customHeight="1" x14ac:dyDescent="0.2">
      <c r="A205" s="14" t="s">
        <v>143</v>
      </c>
      <c r="B205" s="468" t="s">
        <v>1843</v>
      </c>
      <c r="C205" s="468" t="s">
        <v>4914</v>
      </c>
      <c r="D205" s="468" t="s">
        <v>3</v>
      </c>
      <c r="E205" s="468" t="s">
        <v>3</v>
      </c>
      <c r="F205" s="468" t="s">
        <v>2902</v>
      </c>
      <c r="G205" s="468" t="s">
        <v>2677</v>
      </c>
      <c r="H205" s="468" t="s">
        <v>4913</v>
      </c>
      <c r="I205" s="468" t="s">
        <v>4912</v>
      </c>
    </row>
    <row r="206" spans="1:9" ht="11.1" customHeight="1" x14ac:dyDescent="0.2">
      <c r="A206" s="14" t="s">
        <v>144</v>
      </c>
      <c r="B206" s="468" t="s">
        <v>3</v>
      </c>
      <c r="C206" s="468" t="s">
        <v>3</v>
      </c>
      <c r="D206" s="468" t="s">
        <v>3</v>
      </c>
      <c r="E206" s="468" t="s">
        <v>3</v>
      </c>
      <c r="F206" s="468" t="s">
        <v>1501</v>
      </c>
      <c r="G206" s="468" t="s">
        <v>4911</v>
      </c>
      <c r="H206" s="468" t="s">
        <v>4910</v>
      </c>
      <c r="I206" s="468" t="s">
        <v>4909</v>
      </c>
    </row>
    <row r="207" spans="1:9" s="155" customFormat="1" ht="9.9499999999999993" customHeight="1" x14ac:dyDescent="0.2">
      <c r="A207" s="127"/>
    </row>
    <row r="208" spans="1:9" s="43" customFormat="1" ht="12" customHeight="1" x14ac:dyDescent="0.15">
      <c r="A208" s="29" t="s">
        <v>4908</v>
      </c>
      <c r="B208" s="489"/>
      <c r="C208" s="489"/>
      <c r="D208" s="489"/>
      <c r="E208" s="489"/>
      <c r="F208" s="489"/>
      <c r="G208" s="489"/>
      <c r="H208" s="489"/>
      <c r="I208" s="489"/>
    </row>
    <row r="209" spans="1:9" x14ac:dyDescent="0.2">
      <c r="A209" s="80"/>
      <c r="B209" s="80"/>
      <c r="C209" s="80"/>
      <c r="D209" s="80"/>
      <c r="E209" s="80"/>
      <c r="F209" s="80"/>
      <c r="G209" s="80"/>
      <c r="H209" s="80"/>
      <c r="I209" s="80"/>
    </row>
    <row r="210" spans="1:9" x14ac:dyDescent="0.2">
      <c r="A210" s="120"/>
    </row>
  </sheetData>
  <mergeCells count="18">
    <mergeCell ref="B3:C3"/>
    <mergeCell ref="D3:E3"/>
    <mergeCell ref="F3:G3"/>
    <mergeCell ref="C5:C6"/>
    <mergeCell ref="E5:E6"/>
    <mergeCell ref="G5:G6"/>
    <mergeCell ref="D5:D6"/>
    <mergeCell ref="F5:F6"/>
    <mergeCell ref="A1:I1"/>
    <mergeCell ref="I5:I6"/>
    <mergeCell ref="A3:A6"/>
    <mergeCell ref="B5:B6"/>
    <mergeCell ref="H5:H6"/>
    <mergeCell ref="H3:I3"/>
    <mergeCell ref="B4:C4"/>
    <mergeCell ref="D4:E4"/>
    <mergeCell ref="F4:G4"/>
    <mergeCell ref="H4:I4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5" max="16383" man="1"/>
    <brk id="103" max="16383" man="1"/>
    <brk id="15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4"/>
  <sheetViews>
    <sheetView zoomScaleNormal="100" zoomScaleSheetLayoutView="100" workbookViewId="0">
      <pane xSplit="1" ySplit="6" topLeftCell="B7" activePane="bottomRight" state="frozen"/>
      <selection pane="topRight" activeCell="D1" sqref="D1"/>
      <selection pane="bottomLeft" activeCell="A11" sqref="A11"/>
      <selection pane="bottomRight" activeCell="A3" sqref="A3:A6"/>
    </sheetView>
  </sheetViews>
  <sheetFormatPr defaultRowHeight="11.25" x14ac:dyDescent="0.2"/>
  <cols>
    <col min="1" max="1" width="23.7109375" style="17" customWidth="1"/>
    <col min="2" max="9" width="8.28515625" style="17" customWidth="1"/>
    <col min="10" max="16384" width="9.140625" style="17"/>
  </cols>
  <sheetData>
    <row r="1" spans="1:9" s="3" customFormat="1" ht="12.75" x14ac:dyDescent="0.2">
      <c r="A1" s="854" t="s">
        <v>6640</v>
      </c>
      <c r="B1" s="854"/>
      <c r="C1" s="854"/>
      <c r="D1" s="854"/>
      <c r="E1" s="854"/>
      <c r="F1" s="854"/>
      <c r="G1" s="854"/>
      <c r="H1" s="854"/>
      <c r="I1" s="854"/>
    </row>
    <row r="2" spans="1:9" s="3" customFormat="1" ht="9.9499999999999993" customHeight="1" thickBot="1" x14ac:dyDescent="0.25">
      <c r="A2" s="280"/>
    </row>
    <row r="3" spans="1:9" s="481" customFormat="1" ht="17.100000000000001" customHeight="1" x14ac:dyDescent="0.2">
      <c r="A3" s="855" t="s">
        <v>274</v>
      </c>
      <c r="B3" s="840" t="s">
        <v>6639</v>
      </c>
      <c r="C3" s="841"/>
      <c r="D3" s="840" t="s">
        <v>6638</v>
      </c>
      <c r="E3" s="841"/>
      <c r="F3" s="840" t="s">
        <v>6637</v>
      </c>
      <c r="G3" s="841"/>
      <c r="H3" s="840" t="s">
        <v>2763</v>
      </c>
      <c r="I3" s="868"/>
    </row>
    <row r="4" spans="1:9" s="481" customFormat="1" ht="17.100000000000001" customHeight="1" x14ac:dyDescent="0.2">
      <c r="A4" s="933"/>
      <c r="B4" s="846" t="s">
        <v>5690</v>
      </c>
      <c r="C4" s="847"/>
      <c r="D4" s="846" t="s">
        <v>5690</v>
      </c>
      <c r="E4" s="847"/>
      <c r="F4" s="846" t="s">
        <v>5690</v>
      </c>
      <c r="G4" s="847"/>
      <c r="H4" s="846" t="s">
        <v>5690</v>
      </c>
      <c r="I4" s="955"/>
    </row>
    <row r="5" spans="1:9" s="481" customFormat="1" ht="12.95" customHeight="1" x14ac:dyDescent="0.2">
      <c r="A5" s="933"/>
      <c r="B5" s="852" t="s">
        <v>6636</v>
      </c>
      <c r="C5" s="852" t="s">
        <v>5688</v>
      </c>
      <c r="D5" s="852" t="s">
        <v>6636</v>
      </c>
      <c r="E5" s="852" t="s">
        <v>5688</v>
      </c>
      <c r="F5" s="852" t="s">
        <v>6636</v>
      </c>
      <c r="G5" s="852" t="s">
        <v>5688</v>
      </c>
      <c r="H5" s="852" t="s">
        <v>6636</v>
      </c>
      <c r="I5" s="937" t="s">
        <v>5688</v>
      </c>
    </row>
    <row r="6" spans="1:9" s="481" customFormat="1" ht="12.95" customHeight="1" x14ac:dyDescent="0.2">
      <c r="A6" s="934"/>
      <c r="B6" s="837"/>
      <c r="C6" s="837"/>
      <c r="D6" s="837"/>
      <c r="E6" s="837"/>
      <c r="F6" s="837"/>
      <c r="G6" s="837"/>
      <c r="H6" s="837"/>
      <c r="I6" s="845"/>
    </row>
    <row r="7" spans="1:9" s="345" customFormat="1" ht="18" customHeight="1" x14ac:dyDescent="0.2">
      <c r="A7" s="480" t="s">
        <v>1</v>
      </c>
      <c r="B7" s="471" t="s">
        <v>6635</v>
      </c>
      <c r="C7" s="471" t="s">
        <v>6190</v>
      </c>
      <c r="D7" s="471" t="s">
        <v>6634</v>
      </c>
      <c r="E7" s="471" t="s">
        <v>6633</v>
      </c>
      <c r="F7" s="471" t="s">
        <v>6632</v>
      </c>
      <c r="G7" s="471" t="s">
        <v>6631</v>
      </c>
      <c r="H7" s="471" t="s">
        <v>6630</v>
      </c>
      <c r="I7" s="471" t="s">
        <v>5392</v>
      </c>
    </row>
    <row r="8" spans="1:9" s="345" customFormat="1" ht="11.1" customHeight="1" x14ac:dyDescent="0.2">
      <c r="A8" s="472" t="s">
        <v>210</v>
      </c>
      <c r="B8" s="471" t="s">
        <v>6629</v>
      </c>
      <c r="C8" s="471" t="s">
        <v>6628</v>
      </c>
      <c r="D8" s="471" t="s">
        <v>6627</v>
      </c>
      <c r="E8" s="471" t="s">
        <v>6626</v>
      </c>
      <c r="F8" s="471" t="s">
        <v>6625</v>
      </c>
      <c r="G8" s="471" t="s">
        <v>6624</v>
      </c>
      <c r="H8" s="471" t="s">
        <v>6623</v>
      </c>
      <c r="I8" s="471" t="s">
        <v>1904</v>
      </c>
    </row>
    <row r="9" spans="1:9" s="345" customFormat="1" ht="11.1" customHeight="1" x14ac:dyDescent="0.2">
      <c r="A9" s="472" t="s">
        <v>211</v>
      </c>
      <c r="B9" s="471" t="s">
        <v>6622</v>
      </c>
      <c r="C9" s="471" t="s">
        <v>6621</v>
      </c>
      <c r="D9" s="471" t="s">
        <v>6620</v>
      </c>
      <c r="E9" s="471" t="s">
        <v>6619</v>
      </c>
      <c r="F9" s="471" t="s">
        <v>6618</v>
      </c>
      <c r="G9" s="471" t="s">
        <v>6617</v>
      </c>
      <c r="H9" s="471" t="s">
        <v>6616</v>
      </c>
      <c r="I9" s="471" t="s">
        <v>6615</v>
      </c>
    </row>
    <row r="10" spans="1:9" s="345" customFormat="1" ht="18" customHeight="1" x14ac:dyDescent="0.2">
      <c r="A10" s="472" t="s">
        <v>212</v>
      </c>
      <c r="B10" s="471" t="s">
        <v>6614</v>
      </c>
      <c r="C10" s="471" t="s">
        <v>6613</v>
      </c>
      <c r="D10" s="471" t="s">
        <v>6612</v>
      </c>
      <c r="E10" s="471" t="s">
        <v>2518</v>
      </c>
      <c r="F10" s="471" t="s">
        <v>6611</v>
      </c>
      <c r="G10" s="471" t="s">
        <v>3348</v>
      </c>
      <c r="H10" s="471" t="s">
        <v>6610</v>
      </c>
      <c r="I10" s="471" t="s">
        <v>6609</v>
      </c>
    </row>
    <row r="11" spans="1:9" ht="11.1" customHeight="1" x14ac:dyDescent="0.2">
      <c r="A11" s="14" t="s">
        <v>177</v>
      </c>
      <c r="B11" s="468" t="s">
        <v>6608</v>
      </c>
      <c r="C11" s="468" t="s">
        <v>6607</v>
      </c>
      <c r="D11" s="468" t="s">
        <v>1858</v>
      </c>
      <c r="E11" s="468" t="s">
        <v>6606</v>
      </c>
      <c r="F11" s="468" t="s">
        <v>6605</v>
      </c>
      <c r="G11" s="468" t="s">
        <v>1485</v>
      </c>
      <c r="H11" s="468" t="s">
        <v>6604</v>
      </c>
      <c r="I11" s="468" t="s">
        <v>6603</v>
      </c>
    </row>
    <row r="12" spans="1:9" ht="11.1" customHeight="1" x14ac:dyDescent="0.2">
      <c r="A12" s="14" t="s">
        <v>178</v>
      </c>
      <c r="B12" s="468" t="s">
        <v>4005</v>
      </c>
      <c r="C12" s="468" t="s">
        <v>6602</v>
      </c>
      <c r="D12" s="468" t="s">
        <v>6601</v>
      </c>
      <c r="E12" s="468" t="s">
        <v>6594</v>
      </c>
      <c r="F12" s="468" t="s">
        <v>5064</v>
      </c>
      <c r="G12" s="468" t="s">
        <v>2407</v>
      </c>
      <c r="H12" s="468" t="s">
        <v>1525</v>
      </c>
      <c r="I12" s="468" t="s">
        <v>6600</v>
      </c>
    </row>
    <row r="13" spans="1:9" ht="11.1" customHeight="1" x14ac:dyDescent="0.2">
      <c r="A13" s="14" t="s">
        <v>179</v>
      </c>
      <c r="B13" s="49" t="s">
        <v>3</v>
      </c>
      <c r="C13" s="49" t="s">
        <v>3</v>
      </c>
      <c r="D13" s="49" t="s">
        <v>3</v>
      </c>
      <c r="E13" s="49" t="s">
        <v>3</v>
      </c>
      <c r="F13" s="49" t="s">
        <v>3</v>
      </c>
      <c r="G13" s="49" t="s">
        <v>3</v>
      </c>
      <c r="H13" s="49" t="s">
        <v>3</v>
      </c>
      <c r="I13" s="49" t="s">
        <v>3</v>
      </c>
    </row>
    <row r="14" spans="1:9" ht="11.1" customHeight="1" x14ac:dyDescent="0.2">
      <c r="A14" s="14" t="s">
        <v>180</v>
      </c>
      <c r="B14" s="468" t="s">
        <v>3923</v>
      </c>
      <c r="C14" s="468" t="s">
        <v>5875</v>
      </c>
      <c r="D14" s="468" t="s">
        <v>6599</v>
      </c>
      <c r="E14" s="468" t="s">
        <v>4353</v>
      </c>
      <c r="F14" s="468" t="s">
        <v>6598</v>
      </c>
      <c r="G14" s="468" t="s">
        <v>5239</v>
      </c>
      <c r="H14" s="468" t="s">
        <v>6597</v>
      </c>
      <c r="I14" s="468" t="s">
        <v>6596</v>
      </c>
    </row>
    <row r="15" spans="1:9" ht="11.1" customHeight="1" x14ac:dyDescent="0.2">
      <c r="A15" s="14" t="s">
        <v>181</v>
      </c>
      <c r="B15" s="468" t="s">
        <v>2245</v>
      </c>
      <c r="C15" s="468" t="s">
        <v>6595</v>
      </c>
      <c r="D15" s="468" t="s">
        <v>2303</v>
      </c>
      <c r="E15" s="468" t="s">
        <v>6594</v>
      </c>
      <c r="F15" s="468" t="s">
        <v>1560</v>
      </c>
      <c r="G15" s="468" t="s">
        <v>6368</v>
      </c>
      <c r="H15" s="468" t="s">
        <v>2030</v>
      </c>
      <c r="I15" s="468" t="s">
        <v>6593</v>
      </c>
    </row>
    <row r="16" spans="1:9" ht="11.1" customHeight="1" x14ac:dyDescent="0.2">
      <c r="A16" s="14" t="s">
        <v>182</v>
      </c>
      <c r="B16" s="468" t="s">
        <v>3561</v>
      </c>
      <c r="C16" s="468" t="s">
        <v>6592</v>
      </c>
      <c r="D16" s="468" t="s">
        <v>6591</v>
      </c>
      <c r="E16" s="468" t="s">
        <v>6590</v>
      </c>
      <c r="F16" s="468" t="s">
        <v>1724</v>
      </c>
      <c r="G16" s="468" t="s">
        <v>1826</v>
      </c>
      <c r="H16" s="468" t="s">
        <v>1105</v>
      </c>
      <c r="I16" s="468" t="s">
        <v>5638</v>
      </c>
    </row>
    <row r="17" spans="1:10" ht="11.1" customHeight="1" x14ac:dyDescent="0.2">
      <c r="A17" s="14" t="s">
        <v>183</v>
      </c>
      <c r="B17" s="468" t="s">
        <v>6589</v>
      </c>
      <c r="C17" s="468" t="s">
        <v>6588</v>
      </c>
      <c r="D17" s="468" t="s">
        <v>6587</v>
      </c>
      <c r="E17" s="468" t="s">
        <v>6586</v>
      </c>
      <c r="F17" s="468" t="s">
        <v>6585</v>
      </c>
      <c r="G17" s="468" t="s">
        <v>2093</v>
      </c>
      <c r="H17" s="468" t="s">
        <v>3951</v>
      </c>
      <c r="I17" s="468" t="s">
        <v>5322</v>
      </c>
    </row>
    <row r="18" spans="1:10" ht="11.1" customHeight="1" x14ac:dyDescent="0.2">
      <c r="A18" s="14" t="s">
        <v>184</v>
      </c>
      <c r="B18" s="468" t="s">
        <v>6584</v>
      </c>
      <c r="C18" s="468" t="s">
        <v>4035</v>
      </c>
      <c r="D18" s="468" t="s">
        <v>6583</v>
      </c>
      <c r="E18" s="468" t="s">
        <v>6582</v>
      </c>
      <c r="F18" s="468" t="s">
        <v>6581</v>
      </c>
      <c r="G18" s="468" t="s">
        <v>1957</v>
      </c>
      <c r="H18" s="468" t="s">
        <v>6580</v>
      </c>
      <c r="I18" s="468" t="s">
        <v>6579</v>
      </c>
    </row>
    <row r="19" spans="1:10" ht="11.1" customHeight="1" x14ac:dyDescent="0.2">
      <c r="A19" s="14" t="s">
        <v>185</v>
      </c>
      <c r="B19" s="468" t="s">
        <v>5200</v>
      </c>
      <c r="C19" s="468" t="s">
        <v>3979</v>
      </c>
      <c r="D19" s="468" t="s">
        <v>1105</v>
      </c>
      <c r="E19" s="468" t="s">
        <v>3</v>
      </c>
      <c r="F19" s="468" t="s">
        <v>2691</v>
      </c>
      <c r="G19" s="468" t="s">
        <v>6578</v>
      </c>
      <c r="H19" s="468" t="s">
        <v>2543</v>
      </c>
      <c r="I19" s="468" t="s">
        <v>1368</v>
      </c>
    </row>
    <row r="20" spans="1:10" ht="11.1" customHeight="1" x14ac:dyDescent="0.2">
      <c r="A20" s="14" t="s">
        <v>186</v>
      </c>
      <c r="B20" s="468" t="s">
        <v>6577</v>
      </c>
      <c r="C20" s="468" t="s">
        <v>4808</v>
      </c>
      <c r="D20" s="468" t="s">
        <v>6576</v>
      </c>
      <c r="E20" s="468" t="s">
        <v>6575</v>
      </c>
      <c r="F20" s="468" t="s">
        <v>6574</v>
      </c>
      <c r="G20" s="468" t="s">
        <v>6573</v>
      </c>
      <c r="H20" s="468" t="s">
        <v>3152</v>
      </c>
      <c r="I20" s="468" t="s">
        <v>6572</v>
      </c>
    </row>
    <row r="21" spans="1:10" ht="11.1" customHeight="1" x14ac:dyDescent="0.2">
      <c r="A21" s="14" t="s">
        <v>187</v>
      </c>
      <c r="B21" s="468" t="s">
        <v>3463</v>
      </c>
      <c r="C21" s="468" t="s">
        <v>6571</v>
      </c>
      <c r="D21" s="468" t="s">
        <v>6570</v>
      </c>
      <c r="E21" s="468" t="s">
        <v>6399</v>
      </c>
      <c r="F21" s="468" t="s">
        <v>6569</v>
      </c>
      <c r="G21" s="468" t="s">
        <v>6568</v>
      </c>
      <c r="H21" s="468" t="s">
        <v>1838</v>
      </c>
      <c r="I21" s="468" t="s">
        <v>6567</v>
      </c>
    </row>
    <row r="22" spans="1:10" ht="11.1" customHeight="1" x14ac:dyDescent="0.2">
      <c r="A22" s="14" t="s">
        <v>188</v>
      </c>
      <c r="B22" s="468" t="s">
        <v>2122</v>
      </c>
      <c r="C22" s="468" t="s">
        <v>4270</v>
      </c>
      <c r="D22" s="468" t="s">
        <v>2589</v>
      </c>
      <c r="E22" s="468" t="s">
        <v>3803</v>
      </c>
      <c r="F22" s="468" t="s">
        <v>1551</v>
      </c>
      <c r="G22" s="468" t="s">
        <v>1826</v>
      </c>
      <c r="H22" s="468" t="s">
        <v>2615</v>
      </c>
      <c r="I22" s="468" t="s">
        <v>3612</v>
      </c>
    </row>
    <row r="23" spans="1:10" ht="11.1" customHeight="1" x14ac:dyDescent="0.2">
      <c r="A23" s="14" t="s">
        <v>189</v>
      </c>
      <c r="B23" s="49" t="s">
        <v>3</v>
      </c>
      <c r="C23" s="49" t="s">
        <v>3</v>
      </c>
      <c r="D23" s="49" t="s">
        <v>3</v>
      </c>
      <c r="E23" s="49" t="s">
        <v>3</v>
      </c>
      <c r="F23" s="49" t="s">
        <v>3</v>
      </c>
      <c r="G23" s="49" t="s">
        <v>3</v>
      </c>
      <c r="H23" s="49" t="s">
        <v>3</v>
      </c>
      <c r="I23" s="49" t="s">
        <v>3</v>
      </c>
    </row>
    <row r="24" spans="1:10" ht="11.1" customHeight="1" x14ac:dyDescent="0.2">
      <c r="A24" s="14" t="s">
        <v>190</v>
      </c>
      <c r="B24" s="468" t="s">
        <v>6566</v>
      </c>
      <c r="C24" s="468" t="s">
        <v>6565</v>
      </c>
      <c r="D24" s="468" t="s">
        <v>6564</v>
      </c>
      <c r="E24" s="468" t="s">
        <v>6563</v>
      </c>
      <c r="F24" s="468" t="s">
        <v>6562</v>
      </c>
      <c r="G24" s="468" t="s">
        <v>4669</v>
      </c>
      <c r="H24" s="468" t="s">
        <v>3744</v>
      </c>
      <c r="I24" s="468" t="s">
        <v>6561</v>
      </c>
    </row>
    <row r="25" spans="1:10" ht="11.1" customHeight="1" x14ac:dyDescent="0.2">
      <c r="A25" s="14" t="s">
        <v>191</v>
      </c>
      <c r="B25" s="49" t="s">
        <v>3</v>
      </c>
      <c r="C25" s="49" t="s">
        <v>3</v>
      </c>
      <c r="D25" s="49" t="s">
        <v>3</v>
      </c>
      <c r="E25" s="49" t="s">
        <v>3</v>
      </c>
      <c r="F25" s="49" t="s">
        <v>3</v>
      </c>
      <c r="G25" s="49" t="s">
        <v>3</v>
      </c>
      <c r="H25" s="49" t="s">
        <v>3</v>
      </c>
      <c r="I25" s="49" t="s">
        <v>3</v>
      </c>
    </row>
    <row r="26" spans="1:10" s="1" customFormat="1" ht="11.1" customHeight="1" x14ac:dyDescent="0.2">
      <c r="A26" s="14" t="s">
        <v>200</v>
      </c>
      <c r="B26" s="468" t="s">
        <v>1863</v>
      </c>
      <c r="C26" s="468" t="s">
        <v>6560</v>
      </c>
      <c r="D26" s="468" t="s">
        <v>6559</v>
      </c>
      <c r="E26" s="468" t="s">
        <v>6558</v>
      </c>
      <c r="F26" s="468" t="s">
        <v>6557</v>
      </c>
      <c r="G26" s="468" t="s">
        <v>6556</v>
      </c>
      <c r="H26" s="468" t="s">
        <v>1874</v>
      </c>
      <c r="I26" s="468" t="s">
        <v>1385</v>
      </c>
      <c r="J26" s="126"/>
    </row>
    <row r="27" spans="1:10" ht="11.1" customHeight="1" x14ac:dyDescent="0.2">
      <c r="A27" s="14" t="s">
        <v>192</v>
      </c>
      <c r="B27" s="468" t="s">
        <v>6555</v>
      </c>
      <c r="C27" s="468" t="s">
        <v>6554</v>
      </c>
      <c r="D27" s="468" t="s">
        <v>2239</v>
      </c>
      <c r="E27" s="468" t="s">
        <v>5736</v>
      </c>
      <c r="F27" s="468" t="s">
        <v>1838</v>
      </c>
      <c r="G27" s="468" t="s">
        <v>3488</v>
      </c>
      <c r="H27" s="468" t="s">
        <v>5812</v>
      </c>
      <c r="I27" s="468" t="s">
        <v>1730</v>
      </c>
    </row>
    <row r="28" spans="1:10" s="345" customFormat="1" ht="18" customHeight="1" x14ac:dyDescent="0.2">
      <c r="A28" s="472" t="s">
        <v>213</v>
      </c>
      <c r="B28" s="471" t="s">
        <v>6553</v>
      </c>
      <c r="C28" s="471" t="s">
        <v>6552</v>
      </c>
      <c r="D28" s="471" t="s">
        <v>6551</v>
      </c>
      <c r="E28" s="471" t="s">
        <v>6550</v>
      </c>
      <c r="F28" s="471" t="s">
        <v>6549</v>
      </c>
      <c r="G28" s="471" t="s">
        <v>4812</v>
      </c>
      <c r="H28" s="471" t="s">
        <v>1684</v>
      </c>
      <c r="I28" s="471" t="s">
        <v>6548</v>
      </c>
    </row>
    <row r="29" spans="1:10" ht="11.1" customHeight="1" x14ac:dyDescent="0.2">
      <c r="A29" s="14" t="s">
        <v>4</v>
      </c>
      <c r="B29" s="468" t="s">
        <v>6547</v>
      </c>
      <c r="C29" s="468" t="s">
        <v>3838</v>
      </c>
      <c r="D29" s="468" t="s">
        <v>6546</v>
      </c>
      <c r="E29" s="468" t="s">
        <v>6399</v>
      </c>
      <c r="F29" s="468" t="s">
        <v>6545</v>
      </c>
      <c r="G29" s="468" t="s">
        <v>1985</v>
      </c>
      <c r="H29" s="468" t="s">
        <v>2247</v>
      </c>
      <c r="I29" s="468" t="s">
        <v>1984</v>
      </c>
    </row>
    <row r="30" spans="1:10" ht="11.1" customHeight="1" x14ac:dyDescent="0.2">
      <c r="A30" s="14" t="s">
        <v>5</v>
      </c>
      <c r="B30" s="468" t="s">
        <v>6544</v>
      </c>
      <c r="C30" s="468" t="s">
        <v>6543</v>
      </c>
      <c r="D30" s="468" t="s">
        <v>1310</v>
      </c>
      <c r="E30" s="468" t="s">
        <v>6542</v>
      </c>
      <c r="F30" s="468" t="s">
        <v>3633</v>
      </c>
      <c r="G30" s="468" t="s">
        <v>6368</v>
      </c>
      <c r="H30" s="468" t="s">
        <v>1410</v>
      </c>
      <c r="I30" s="468" t="s">
        <v>3591</v>
      </c>
    </row>
    <row r="31" spans="1:10" ht="11.1" customHeight="1" x14ac:dyDescent="0.2">
      <c r="A31" s="14" t="s">
        <v>6</v>
      </c>
      <c r="B31" s="468" t="s">
        <v>1071</v>
      </c>
      <c r="C31" s="468" t="s">
        <v>1361</v>
      </c>
      <c r="D31" s="468" t="s">
        <v>6541</v>
      </c>
      <c r="E31" s="468" t="s">
        <v>6540</v>
      </c>
      <c r="F31" s="468" t="s">
        <v>6539</v>
      </c>
      <c r="G31" s="468" t="s">
        <v>3312</v>
      </c>
      <c r="H31" s="468" t="s">
        <v>6538</v>
      </c>
      <c r="I31" s="468" t="s">
        <v>6537</v>
      </c>
    </row>
    <row r="32" spans="1:10" s="345" customFormat="1" ht="18" customHeight="1" x14ac:dyDescent="0.2">
      <c r="A32" s="472" t="s">
        <v>214</v>
      </c>
      <c r="B32" s="471" t="s">
        <v>6536</v>
      </c>
      <c r="C32" s="471" t="s">
        <v>6535</v>
      </c>
      <c r="D32" s="471" t="s">
        <v>6534</v>
      </c>
      <c r="E32" s="471" t="s">
        <v>5380</v>
      </c>
      <c r="F32" s="471" t="s">
        <v>6533</v>
      </c>
      <c r="G32" s="471" t="s">
        <v>5174</v>
      </c>
      <c r="H32" s="471" t="s">
        <v>6532</v>
      </c>
      <c r="I32" s="471" t="s">
        <v>5225</v>
      </c>
    </row>
    <row r="33" spans="1:9" ht="11.1" customHeight="1" x14ac:dyDescent="0.2">
      <c r="A33" s="14" t="s">
        <v>7</v>
      </c>
      <c r="B33" s="468" t="s">
        <v>3170</v>
      </c>
      <c r="C33" s="468" t="s">
        <v>6531</v>
      </c>
      <c r="D33" s="468" t="s">
        <v>6530</v>
      </c>
      <c r="E33" s="468" t="s">
        <v>6460</v>
      </c>
      <c r="F33" s="468" t="s">
        <v>2177</v>
      </c>
      <c r="G33" s="468" t="s">
        <v>4063</v>
      </c>
      <c r="H33" s="468" t="s">
        <v>6529</v>
      </c>
      <c r="I33" s="468" t="s">
        <v>6528</v>
      </c>
    </row>
    <row r="34" spans="1:9" ht="11.1" customHeight="1" x14ac:dyDescent="0.2">
      <c r="A34" s="14" t="s">
        <v>8</v>
      </c>
      <c r="B34" s="468" t="s">
        <v>6527</v>
      </c>
      <c r="C34" s="468" t="s">
        <v>2636</v>
      </c>
      <c r="D34" s="468" t="s">
        <v>6526</v>
      </c>
      <c r="E34" s="468" t="s">
        <v>4850</v>
      </c>
      <c r="F34" s="468" t="s">
        <v>6525</v>
      </c>
      <c r="G34" s="468" t="s">
        <v>6524</v>
      </c>
      <c r="H34" s="468" t="s">
        <v>6523</v>
      </c>
      <c r="I34" s="468" t="s">
        <v>6522</v>
      </c>
    </row>
    <row r="35" spans="1:9" ht="11.1" customHeight="1" x14ac:dyDescent="0.2">
      <c r="A35" s="14" t="s">
        <v>9</v>
      </c>
      <c r="B35" s="468" t="s">
        <v>1309</v>
      </c>
      <c r="C35" s="468" t="s">
        <v>6521</v>
      </c>
      <c r="D35" s="468" t="s">
        <v>6520</v>
      </c>
      <c r="E35" s="468" t="s">
        <v>6519</v>
      </c>
      <c r="F35" s="468" t="s">
        <v>1734</v>
      </c>
      <c r="G35" s="468" t="s">
        <v>6518</v>
      </c>
      <c r="H35" s="468" t="s">
        <v>3606</v>
      </c>
      <c r="I35" s="468" t="s">
        <v>6517</v>
      </c>
    </row>
    <row r="36" spans="1:9" ht="11.1" customHeight="1" x14ac:dyDescent="0.2">
      <c r="A36" s="14" t="s">
        <v>10</v>
      </c>
      <c r="B36" s="468" t="s">
        <v>3</v>
      </c>
      <c r="C36" s="468" t="s">
        <v>3</v>
      </c>
      <c r="D36" s="468" t="s">
        <v>6516</v>
      </c>
      <c r="E36" s="468" t="s">
        <v>4656</v>
      </c>
      <c r="F36" s="468" t="s">
        <v>6515</v>
      </c>
      <c r="G36" s="468" t="s">
        <v>6514</v>
      </c>
      <c r="H36" s="468" t="s">
        <v>6513</v>
      </c>
      <c r="I36" s="468" t="s">
        <v>1363</v>
      </c>
    </row>
    <row r="37" spans="1:9" ht="11.1" customHeight="1" x14ac:dyDescent="0.2">
      <c r="A37" s="14" t="s">
        <v>11</v>
      </c>
      <c r="B37" s="468" t="s">
        <v>6512</v>
      </c>
      <c r="C37" s="468" t="s">
        <v>3726</v>
      </c>
      <c r="D37" s="468" t="s">
        <v>6511</v>
      </c>
      <c r="E37" s="468" t="s">
        <v>2221</v>
      </c>
      <c r="F37" s="468" t="s">
        <v>6510</v>
      </c>
      <c r="G37" s="468" t="s">
        <v>6509</v>
      </c>
      <c r="H37" s="468" t="s">
        <v>6508</v>
      </c>
      <c r="I37" s="468" t="s">
        <v>6507</v>
      </c>
    </row>
    <row r="38" spans="1:9" s="345" customFormat="1" ht="18" customHeight="1" x14ac:dyDescent="0.2">
      <c r="A38" s="472" t="s">
        <v>215</v>
      </c>
      <c r="B38" s="471" t="s">
        <v>6506</v>
      </c>
      <c r="C38" s="471" t="s">
        <v>6505</v>
      </c>
      <c r="D38" s="471" t="s">
        <v>6504</v>
      </c>
      <c r="E38" s="471" t="s">
        <v>6503</v>
      </c>
      <c r="F38" s="471" t="s">
        <v>6502</v>
      </c>
      <c r="G38" s="471" t="s">
        <v>2800</v>
      </c>
      <c r="H38" s="471" t="s">
        <v>6501</v>
      </c>
      <c r="I38" s="471" t="s">
        <v>6317</v>
      </c>
    </row>
    <row r="39" spans="1:9" ht="11.1" customHeight="1" x14ac:dyDescent="0.2">
      <c r="A39" s="14" t="s">
        <v>12</v>
      </c>
      <c r="B39" s="468" t="s">
        <v>4983</v>
      </c>
      <c r="C39" s="468" t="s">
        <v>6381</v>
      </c>
      <c r="D39" s="468" t="s">
        <v>6500</v>
      </c>
      <c r="E39" s="468" t="s">
        <v>6499</v>
      </c>
      <c r="F39" s="468" t="s">
        <v>3477</v>
      </c>
      <c r="G39" s="468" t="s">
        <v>6498</v>
      </c>
      <c r="H39" s="468" t="s">
        <v>2553</v>
      </c>
      <c r="I39" s="468" t="s">
        <v>6497</v>
      </c>
    </row>
    <row r="40" spans="1:9" ht="11.1" customHeight="1" x14ac:dyDescent="0.2">
      <c r="A40" s="14" t="s">
        <v>13</v>
      </c>
      <c r="B40" s="468" t="s">
        <v>1762</v>
      </c>
      <c r="C40" s="468" t="s">
        <v>3663</v>
      </c>
      <c r="D40" s="468" t="s">
        <v>6496</v>
      </c>
      <c r="E40" s="468" t="s">
        <v>6495</v>
      </c>
      <c r="F40" s="468" t="s">
        <v>3946</v>
      </c>
      <c r="G40" s="468" t="s">
        <v>6494</v>
      </c>
      <c r="H40" s="468" t="s">
        <v>6493</v>
      </c>
      <c r="I40" s="468" t="s">
        <v>2644</v>
      </c>
    </row>
    <row r="41" spans="1:9" ht="11.1" customHeight="1" x14ac:dyDescent="0.2">
      <c r="A41" s="14" t="s">
        <v>14</v>
      </c>
      <c r="B41" s="468" t="s">
        <v>6492</v>
      </c>
      <c r="C41" s="468" t="s">
        <v>1458</v>
      </c>
      <c r="D41" s="468" t="s">
        <v>2637</v>
      </c>
      <c r="E41" s="468" t="s">
        <v>6491</v>
      </c>
      <c r="F41" s="468" t="s">
        <v>6490</v>
      </c>
      <c r="G41" s="468" t="s">
        <v>4307</v>
      </c>
      <c r="H41" s="468" t="s">
        <v>6489</v>
      </c>
      <c r="I41" s="468" t="s">
        <v>4939</v>
      </c>
    </row>
    <row r="42" spans="1:9" ht="11.1" customHeight="1" x14ac:dyDescent="0.2">
      <c r="A42" s="14" t="s">
        <v>15</v>
      </c>
      <c r="B42" s="468" t="s">
        <v>1351</v>
      </c>
      <c r="C42" s="468" t="s">
        <v>3979</v>
      </c>
      <c r="D42" s="468" t="s">
        <v>6488</v>
      </c>
      <c r="E42" s="468" t="s">
        <v>5524</v>
      </c>
      <c r="F42" s="468" t="s">
        <v>2078</v>
      </c>
      <c r="G42" s="468" t="s">
        <v>6487</v>
      </c>
      <c r="H42" s="468" t="s">
        <v>5647</v>
      </c>
      <c r="I42" s="468" t="s">
        <v>3744</v>
      </c>
    </row>
    <row r="43" spans="1:9" ht="11.1" customHeight="1" x14ac:dyDescent="0.2">
      <c r="A43" s="14" t="s">
        <v>16</v>
      </c>
      <c r="B43" s="468" t="s">
        <v>1333</v>
      </c>
      <c r="C43" s="468" t="s">
        <v>3979</v>
      </c>
      <c r="D43" s="468" t="s">
        <v>6486</v>
      </c>
      <c r="E43" s="468" t="s">
        <v>4351</v>
      </c>
      <c r="F43" s="468" t="s">
        <v>6485</v>
      </c>
      <c r="G43" s="468" t="s">
        <v>6484</v>
      </c>
      <c r="H43" s="468" t="s">
        <v>2881</v>
      </c>
      <c r="I43" s="468" t="s">
        <v>1155</v>
      </c>
    </row>
    <row r="44" spans="1:9" ht="11.1" customHeight="1" x14ac:dyDescent="0.2">
      <c r="A44" s="14" t="s">
        <v>17</v>
      </c>
      <c r="B44" s="468" t="s">
        <v>6483</v>
      </c>
      <c r="C44" s="468" t="s">
        <v>6482</v>
      </c>
      <c r="D44" s="468" t="s">
        <v>6481</v>
      </c>
      <c r="E44" s="468" t="s">
        <v>5455</v>
      </c>
      <c r="F44" s="468" t="s">
        <v>6480</v>
      </c>
      <c r="G44" s="468" t="s">
        <v>2665</v>
      </c>
      <c r="H44" s="468" t="s">
        <v>6479</v>
      </c>
      <c r="I44" s="468" t="s">
        <v>2180</v>
      </c>
    </row>
    <row r="45" spans="1:9" s="345" customFormat="1" ht="18" customHeight="1" x14ac:dyDescent="0.2">
      <c r="A45" s="472" t="s">
        <v>216</v>
      </c>
      <c r="B45" s="471" t="s">
        <v>1801</v>
      </c>
      <c r="C45" s="471" t="s">
        <v>6478</v>
      </c>
      <c r="D45" s="471" t="s">
        <v>6477</v>
      </c>
      <c r="E45" s="471" t="s">
        <v>5806</v>
      </c>
      <c r="F45" s="471" t="s">
        <v>6476</v>
      </c>
      <c r="G45" s="471" t="s">
        <v>2600</v>
      </c>
      <c r="H45" s="471" t="s">
        <v>6475</v>
      </c>
      <c r="I45" s="471" t="s">
        <v>5990</v>
      </c>
    </row>
    <row r="46" spans="1:9" ht="11.1" customHeight="1" x14ac:dyDescent="0.2">
      <c r="A46" s="14" t="s">
        <v>18</v>
      </c>
      <c r="B46" s="468" t="s">
        <v>6474</v>
      </c>
      <c r="C46" s="468" t="s">
        <v>6473</v>
      </c>
      <c r="D46" s="468" t="s">
        <v>6472</v>
      </c>
      <c r="E46" s="468" t="s">
        <v>6471</v>
      </c>
      <c r="F46" s="468" t="s">
        <v>2310</v>
      </c>
      <c r="G46" s="468" t="s">
        <v>6470</v>
      </c>
      <c r="H46" s="468" t="s">
        <v>6469</v>
      </c>
      <c r="I46" s="468" t="s">
        <v>1185</v>
      </c>
    </row>
    <row r="47" spans="1:9" ht="11.1" customHeight="1" x14ac:dyDescent="0.2">
      <c r="A47" s="14" t="s">
        <v>19</v>
      </c>
      <c r="B47" s="468" t="s">
        <v>6468</v>
      </c>
      <c r="C47" s="468" t="s">
        <v>6467</v>
      </c>
      <c r="D47" s="468" t="s">
        <v>3303</v>
      </c>
      <c r="E47" s="468" t="s">
        <v>6466</v>
      </c>
      <c r="F47" s="468" t="s">
        <v>6465</v>
      </c>
      <c r="G47" s="468" t="s">
        <v>6464</v>
      </c>
      <c r="H47" s="468" t="s">
        <v>6463</v>
      </c>
      <c r="I47" s="468" t="s">
        <v>6046</v>
      </c>
    </row>
    <row r="48" spans="1:9" ht="11.1" customHeight="1" x14ac:dyDescent="0.2">
      <c r="A48" s="14" t="s">
        <v>20</v>
      </c>
      <c r="B48" s="468" t="s">
        <v>6462</v>
      </c>
      <c r="C48" s="468" t="s">
        <v>6461</v>
      </c>
      <c r="D48" s="468" t="s">
        <v>6460</v>
      </c>
      <c r="E48" s="468" t="s">
        <v>6459</v>
      </c>
      <c r="F48" s="468" t="s">
        <v>2110</v>
      </c>
      <c r="G48" s="468" t="s">
        <v>6458</v>
      </c>
      <c r="H48" s="468" t="s">
        <v>6457</v>
      </c>
      <c r="I48" s="468" t="s">
        <v>5089</v>
      </c>
    </row>
    <row r="49" spans="1:9" ht="11.1" customHeight="1" x14ac:dyDescent="0.2">
      <c r="A49" s="14" t="s">
        <v>21</v>
      </c>
      <c r="B49" s="468" t="s">
        <v>6456</v>
      </c>
      <c r="C49" s="468" t="s">
        <v>6455</v>
      </c>
      <c r="D49" s="468" t="s">
        <v>6454</v>
      </c>
      <c r="E49" s="468" t="s">
        <v>6453</v>
      </c>
      <c r="F49" s="468" t="s">
        <v>6452</v>
      </c>
      <c r="G49" s="468" t="s">
        <v>6451</v>
      </c>
      <c r="H49" s="468" t="s">
        <v>2251</v>
      </c>
      <c r="I49" s="468" t="s">
        <v>6450</v>
      </c>
    </row>
    <row r="50" spans="1:9" ht="11.1" customHeight="1" x14ac:dyDescent="0.2">
      <c r="A50" s="14" t="s">
        <v>22</v>
      </c>
      <c r="B50" s="468" t="s">
        <v>6449</v>
      </c>
      <c r="C50" s="468" t="s">
        <v>6426</v>
      </c>
      <c r="D50" s="468" t="s">
        <v>6448</v>
      </c>
      <c r="E50" s="468" t="s">
        <v>1075</v>
      </c>
      <c r="F50" s="468" t="s">
        <v>2260</v>
      </c>
      <c r="G50" s="468" t="s">
        <v>6447</v>
      </c>
      <c r="H50" s="468" t="s">
        <v>6446</v>
      </c>
      <c r="I50" s="468" t="s">
        <v>2050</v>
      </c>
    </row>
    <row r="51" spans="1:9" ht="11.1" customHeight="1" x14ac:dyDescent="0.2">
      <c r="A51" s="14" t="s">
        <v>23</v>
      </c>
      <c r="B51" s="468" t="s">
        <v>6445</v>
      </c>
      <c r="C51" s="468" t="s">
        <v>3838</v>
      </c>
      <c r="D51" s="468" t="s">
        <v>6444</v>
      </c>
      <c r="E51" s="468" t="s">
        <v>6443</v>
      </c>
      <c r="F51" s="468" t="s">
        <v>1525</v>
      </c>
      <c r="G51" s="468" t="s">
        <v>1235</v>
      </c>
      <c r="H51" s="468" t="s">
        <v>1863</v>
      </c>
      <c r="I51" s="468" t="s">
        <v>2321</v>
      </c>
    </row>
    <row r="52" spans="1:9" ht="11.1" customHeight="1" x14ac:dyDescent="0.2">
      <c r="A52" s="14" t="s">
        <v>24</v>
      </c>
      <c r="B52" s="468" t="s">
        <v>6442</v>
      </c>
      <c r="C52" s="468" t="s">
        <v>5014</v>
      </c>
      <c r="D52" s="468" t="s">
        <v>6441</v>
      </c>
      <c r="E52" s="468" t="s">
        <v>6440</v>
      </c>
      <c r="F52" s="468" t="s">
        <v>1251</v>
      </c>
      <c r="G52" s="468" t="s">
        <v>5288</v>
      </c>
      <c r="H52" s="468" t="s">
        <v>6439</v>
      </c>
      <c r="I52" s="468" t="s">
        <v>5323</v>
      </c>
    </row>
    <row r="53" spans="1:9" ht="11.1" customHeight="1" x14ac:dyDescent="0.2">
      <c r="A53" s="14" t="s">
        <v>25</v>
      </c>
      <c r="B53" s="468" t="s">
        <v>6203</v>
      </c>
      <c r="C53" s="468" t="s">
        <v>6032</v>
      </c>
      <c r="D53" s="468" t="s">
        <v>6438</v>
      </c>
      <c r="E53" s="468" t="s">
        <v>6437</v>
      </c>
      <c r="F53" s="468" t="s">
        <v>6436</v>
      </c>
      <c r="G53" s="468" t="s">
        <v>6109</v>
      </c>
      <c r="H53" s="468" t="s">
        <v>5905</v>
      </c>
      <c r="I53" s="468" t="s">
        <v>6435</v>
      </c>
    </row>
    <row r="54" spans="1:9" s="155" customFormat="1" ht="9.9499999999999993" customHeight="1" x14ac:dyDescent="0.2">
      <c r="A54" s="123"/>
      <c r="B54" s="468"/>
      <c r="C54" s="468"/>
      <c r="D54" s="468"/>
      <c r="E54" s="468"/>
      <c r="F54" s="468"/>
      <c r="G54" s="468"/>
      <c r="H54" s="468"/>
      <c r="I54" s="468"/>
    </row>
    <row r="55" spans="1:9" s="43" customFormat="1" ht="12" customHeight="1" x14ac:dyDescent="0.2">
      <c r="A55" s="29" t="s">
        <v>5697</v>
      </c>
      <c r="B55" s="468"/>
      <c r="C55" s="468"/>
      <c r="D55" s="468"/>
      <c r="E55" s="468"/>
      <c r="F55" s="468"/>
      <c r="G55" s="468"/>
      <c r="H55" s="468"/>
      <c r="I55" s="468"/>
    </row>
    <row r="56" spans="1:9" s="43" customFormat="1" ht="12" customHeight="1" x14ac:dyDescent="0.2">
      <c r="A56" s="29" t="s">
        <v>5696</v>
      </c>
      <c r="B56" s="468"/>
      <c r="C56" s="468"/>
      <c r="D56" s="468"/>
      <c r="E56" s="468"/>
      <c r="F56" s="468"/>
      <c r="G56" s="468"/>
      <c r="H56" s="468"/>
      <c r="I56" s="468"/>
    </row>
    <row r="57" spans="1:9" s="345" customFormat="1" ht="18" customHeight="1" x14ac:dyDescent="0.2">
      <c r="A57" s="472" t="s">
        <v>217</v>
      </c>
      <c r="B57" s="471" t="s">
        <v>6434</v>
      </c>
      <c r="C57" s="471" t="s">
        <v>6433</v>
      </c>
      <c r="D57" s="471" t="s">
        <v>6432</v>
      </c>
      <c r="E57" s="471" t="s">
        <v>4542</v>
      </c>
      <c r="F57" s="471" t="s">
        <v>6431</v>
      </c>
      <c r="G57" s="471" t="s">
        <v>5399</v>
      </c>
      <c r="H57" s="471" t="s">
        <v>6430</v>
      </c>
      <c r="I57" s="471" t="s">
        <v>1799</v>
      </c>
    </row>
    <row r="58" spans="1:9" ht="11.1" customHeight="1" x14ac:dyDescent="0.2">
      <c r="A58" s="14" t="s">
        <v>26</v>
      </c>
      <c r="B58" s="468" t="s">
        <v>2285</v>
      </c>
      <c r="C58" s="468" t="s">
        <v>4427</v>
      </c>
      <c r="D58" s="468" t="s">
        <v>6429</v>
      </c>
      <c r="E58" s="468" t="s">
        <v>6428</v>
      </c>
      <c r="F58" s="468" t="s">
        <v>1995</v>
      </c>
      <c r="G58" s="468" t="s">
        <v>6427</v>
      </c>
      <c r="H58" s="468" t="s">
        <v>6426</v>
      </c>
      <c r="I58" s="468" t="s">
        <v>6425</v>
      </c>
    </row>
    <row r="59" spans="1:9" ht="11.1" customHeight="1" x14ac:dyDescent="0.2">
      <c r="A59" s="14" t="s">
        <v>27</v>
      </c>
      <c r="B59" s="468" t="s">
        <v>5084</v>
      </c>
      <c r="C59" s="468" t="s">
        <v>4180</v>
      </c>
      <c r="D59" s="468" t="s">
        <v>6424</v>
      </c>
      <c r="E59" s="468" t="s">
        <v>6423</v>
      </c>
      <c r="F59" s="468" t="s">
        <v>6422</v>
      </c>
      <c r="G59" s="468" t="s">
        <v>6421</v>
      </c>
      <c r="H59" s="468" t="s">
        <v>6046</v>
      </c>
      <c r="I59" s="468" t="s">
        <v>5734</v>
      </c>
    </row>
    <row r="60" spans="1:9" ht="11.1" customHeight="1" x14ac:dyDescent="0.2">
      <c r="A60" s="14" t="s">
        <v>28</v>
      </c>
      <c r="B60" s="468" t="s">
        <v>3525</v>
      </c>
      <c r="C60" s="468" t="s">
        <v>6420</v>
      </c>
      <c r="D60" s="468" t="s">
        <v>6419</v>
      </c>
      <c r="E60" s="468" t="s">
        <v>6418</v>
      </c>
      <c r="F60" s="468" t="s">
        <v>2310</v>
      </c>
      <c r="G60" s="468" t="s">
        <v>6417</v>
      </c>
      <c r="H60" s="468" t="s">
        <v>6416</v>
      </c>
      <c r="I60" s="468" t="s">
        <v>6415</v>
      </c>
    </row>
    <row r="61" spans="1:9" ht="11.1" customHeight="1" x14ac:dyDescent="0.2">
      <c r="A61" s="14" t="s">
        <v>29</v>
      </c>
      <c r="B61" s="468" t="s">
        <v>3</v>
      </c>
      <c r="C61" s="468" t="s">
        <v>3</v>
      </c>
      <c r="D61" s="468" t="s">
        <v>6414</v>
      </c>
      <c r="E61" s="468" t="s">
        <v>6413</v>
      </c>
      <c r="F61" s="468" t="s">
        <v>6412</v>
      </c>
      <c r="G61" s="468" t="s">
        <v>6411</v>
      </c>
      <c r="H61" s="468" t="s">
        <v>6410</v>
      </c>
      <c r="I61" s="468" t="s">
        <v>3296</v>
      </c>
    </row>
    <row r="62" spans="1:9" s="345" customFormat="1" ht="18" customHeight="1" x14ac:dyDescent="0.2">
      <c r="A62" s="472" t="s">
        <v>218</v>
      </c>
      <c r="B62" s="471" t="s">
        <v>6409</v>
      </c>
      <c r="C62" s="471" t="s">
        <v>6408</v>
      </c>
      <c r="D62" s="471" t="s">
        <v>6407</v>
      </c>
      <c r="E62" s="471" t="s">
        <v>6406</v>
      </c>
      <c r="F62" s="471" t="s">
        <v>6405</v>
      </c>
      <c r="G62" s="471" t="s">
        <v>6398</v>
      </c>
      <c r="H62" s="471" t="s">
        <v>6404</v>
      </c>
      <c r="I62" s="471" t="s">
        <v>5745</v>
      </c>
    </row>
    <row r="63" spans="1:9" ht="11.1" customHeight="1" x14ac:dyDescent="0.2">
      <c r="A63" s="14" t="s">
        <v>30</v>
      </c>
      <c r="B63" s="468" t="s">
        <v>6092</v>
      </c>
      <c r="C63" s="468" t="s">
        <v>6403</v>
      </c>
      <c r="D63" s="468" t="s">
        <v>5815</v>
      </c>
      <c r="E63" s="468" t="s">
        <v>6062</v>
      </c>
      <c r="F63" s="468" t="s">
        <v>1381</v>
      </c>
      <c r="G63" s="468" t="s">
        <v>6402</v>
      </c>
      <c r="H63" s="468" t="s">
        <v>1080</v>
      </c>
      <c r="I63" s="468" t="s">
        <v>2590</v>
      </c>
    </row>
    <row r="64" spans="1:9" ht="11.1" customHeight="1" x14ac:dyDescent="0.2">
      <c r="A64" s="14" t="s">
        <v>31</v>
      </c>
      <c r="B64" s="468" t="s">
        <v>1683</v>
      </c>
      <c r="C64" s="468" t="s">
        <v>6401</v>
      </c>
      <c r="D64" s="468" t="s">
        <v>6400</v>
      </c>
      <c r="E64" s="468" t="s">
        <v>6399</v>
      </c>
      <c r="F64" s="468" t="s">
        <v>2197</v>
      </c>
      <c r="G64" s="468" t="s">
        <v>6398</v>
      </c>
      <c r="H64" s="468" t="s">
        <v>5926</v>
      </c>
      <c r="I64" s="468" t="s">
        <v>6397</v>
      </c>
    </row>
    <row r="65" spans="1:9" ht="11.1" customHeight="1" x14ac:dyDescent="0.2">
      <c r="A65" s="14" t="s">
        <v>32</v>
      </c>
      <c r="B65" s="468" t="s">
        <v>1843</v>
      </c>
      <c r="C65" s="468" t="s">
        <v>3866</v>
      </c>
      <c r="D65" s="468" t="s">
        <v>6396</v>
      </c>
      <c r="E65" s="468" t="s">
        <v>6395</v>
      </c>
      <c r="F65" s="468" t="s">
        <v>4108</v>
      </c>
      <c r="G65" s="468" t="s">
        <v>1244</v>
      </c>
      <c r="H65" s="468" t="s">
        <v>2319</v>
      </c>
      <c r="I65" s="468" t="s">
        <v>6394</v>
      </c>
    </row>
    <row r="66" spans="1:9" ht="11.1" customHeight="1" x14ac:dyDescent="0.2">
      <c r="A66" s="14" t="s">
        <v>33</v>
      </c>
      <c r="B66" s="468" t="s">
        <v>1092</v>
      </c>
      <c r="C66" s="468" t="s">
        <v>6393</v>
      </c>
      <c r="D66" s="468" t="s">
        <v>6392</v>
      </c>
      <c r="E66" s="468" t="s">
        <v>5244</v>
      </c>
      <c r="F66" s="468" t="s">
        <v>6391</v>
      </c>
      <c r="G66" s="468" t="s">
        <v>6390</v>
      </c>
      <c r="H66" s="468" t="s">
        <v>3512</v>
      </c>
      <c r="I66" s="468" t="s">
        <v>1111</v>
      </c>
    </row>
    <row r="67" spans="1:9" ht="11.1" customHeight="1" x14ac:dyDescent="0.2">
      <c r="A67" s="14" t="s">
        <v>34</v>
      </c>
      <c r="B67" s="468" t="s">
        <v>6389</v>
      </c>
      <c r="C67" s="468" t="s">
        <v>6388</v>
      </c>
      <c r="D67" s="468" t="s">
        <v>6387</v>
      </c>
      <c r="E67" s="468" t="s">
        <v>3047</v>
      </c>
      <c r="F67" s="468" t="s">
        <v>2928</v>
      </c>
      <c r="G67" s="468" t="s">
        <v>6386</v>
      </c>
      <c r="H67" s="468" t="s">
        <v>2684</v>
      </c>
      <c r="I67" s="468" t="s">
        <v>3379</v>
      </c>
    </row>
    <row r="68" spans="1:9" ht="11.1" customHeight="1" x14ac:dyDescent="0.2">
      <c r="A68" s="14" t="s">
        <v>35</v>
      </c>
      <c r="B68" s="468" t="s">
        <v>6385</v>
      </c>
      <c r="C68" s="468" t="s">
        <v>3673</v>
      </c>
      <c r="D68" s="468" t="s">
        <v>6384</v>
      </c>
      <c r="E68" s="468" t="s">
        <v>6383</v>
      </c>
      <c r="F68" s="468" t="s">
        <v>6382</v>
      </c>
      <c r="G68" s="468" t="s">
        <v>1260</v>
      </c>
      <c r="H68" s="468" t="s">
        <v>5900</v>
      </c>
      <c r="I68" s="468" t="s">
        <v>5191</v>
      </c>
    </row>
    <row r="69" spans="1:9" ht="11.1" customHeight="1" x14ac:dyDescent="0.2">
      <c r="A69" s="14" t="s">
        <v>36</v>
      </c>
      <c r="B69" s="468" t="s">
        <v>1079</v>
      </c>
      <c r="C69" s="468" t="s">
        <v>6381</v>
      </c>
      <c r="D69" s="468" t="s">
        <v>6380</v>
      </c>
      <c r="E69" s="468" t="s">
        <v>4840</v>
      </c>
      <c r="F69" s="468" t="s">
        <v>5198</v>
      </c>
      <c r="G69" s="468" t="s">
        <v>1440</v>
      </c>
      <c r="H69" s="468" t="s">
        <v>6379</v>
      </c>
      <c r="I69" s="468" t="s">
        <v>2432</v>
      </c>
    </row>
    <row r="70" spans="1:9" ht="11.1" customHeight="1" x14ac:dyDescent="0.2">
      <c r="A70" s="14" t="s">
        <v>219</v>
      </c>
      <c r="B70" s="468" t="s">
        <v>1640</v>
      </c>
      <c r="C70" s="468" t="s">
        <v>6378</v>
      </c>
      <c r="D70" s="468" t="s">
        <v>6377</v>
      </c>
      <c r="E70" s="468" t="s">
        <v>6376</v>
      </c>
      <c r="F70" s="468" t="s">
        <v>2152</v>
      </c>
      <c r="G70" s="468" t="s">
        <v>2191</v>
      </c>
      <c r="H70" s="468" t="s">
        <v>6375</v>
      </c>
      <c r="I70" s="468" t="s">
        <v>1779</v>
      </c>
    </row>
    <row r="71" spans="1:9" ht="11.1" customHeight="1" x14ac:dyDescent="0.2">
      <c r="A71" s="14" t="s">
        <v>37</v>
      </c>
      <c r="B71" s="468" t="s">
        <v>2137</v>
      </c>
      <c r="C71" s="468" t="s">
        <v>6374</v>
      </c>
      <c r="D71" s="468" t="s">
        <v>5925</v>
      </c>
      <c r="E71" s="468" t="s">
        <v>6373</v>
      </c>
      <c r="F71" s="468" t="s">
        <v>2285</v>
      </c>
      <c r="G71" s="468" t="s">
        <v>6372</v>
      </c>
      <c r="H71" s="468" t="s">
        <v>6371</v>
      </c>
      <c r="I71" s="468" t="s">
        <v>5652</v>
      </c>
    </row>
    <row r="72" spans="1:9" ht="11.1" customHeight="1" x14ac:dyDescent="0.2">
      <c r="A72" s="14" t="s">
        <v>38</v>
      </c>
      <c r="B72" s="468" t="s">
        <v>3</v>
      </c>
      <c r="C72" s="468" t="s">
        <v>3</v>
      </c>
      <c r="D72" s="468" t="s">
        <v>1251</v>
      </c>
      <c r="E72" s="468" t="s">
        <v>6370</v>
      </c>
      <c r="F72" s="468" t="s">
        <v>6369</v>
      </c>
      <c r="G72" s="468" t="s">
        <v>6368</v>
      </c>
      <c r="H72" s="468" t="s">
        <v>5539</v>
      </c>
      <c r="I72" s="468" t="s">
        <v>5117</v>
      </c>
    </row>
    <row r="73" spans="1:9" ht="11.1" customHeight="1" x14ac:dyDescent="0.2">
      <c r="A73" s="14" t="s">
        <v>39</v>
      </c>
      <c r="B73" s="468" t="s">
        <v>3</v>
      </c>
      <c r="C73" s="468" t="s">
        <v>3</v>
      </c>
      <c r="D73" s="468" t="s">
        <v>6367</v>
      </c>
      <c r="E73" s="468" t="s">
        <v>6366</v>
      </c>
      <c r="F73" s="468" t="s">
        <v>1695</v>
      </c>
      <c r="G73" s="468" t="s">
        <v>1769</v>
      </c>
      <c r="H73" s="468" t="s">
        <v>5235</v>
      </c>
      <c r="I73" s="468" t="s">
        <v>6365</v>
      </c>
    </row>
    <row r="74" spans="1:9" ht="11.1" customHeight="1" x14ac:dyDescent="0.2">
      <c r="A74" s="14" t="s">
        <v>40</v>
      </c>
      <c r="B74" s="468" t="s">
        <v>6364</v>
      </c>
      <c r="C74" s="468" t="s">
        <v>6363</v>
      </c>
      <c r="D74" s="468" t="s">
        <v>6190</v>
      </c>
      <c r="E74" s="468" t="s">
        <v>6362</v>
      </c>
      <c r="F74" s="468" t="s">
        <v>2414</v>
      </c>
      <c r="G74" s="468" t="s">
        <v>1219</v>
      </c>
      <c r="H74" s="468" t="s">
        <v>6361</v>
      </c>
      <c r="I74" s="468" t="s">
        <v>5431</v>
      </c>
    </row>
    <row r="75" spans="1:9" s="345" customFormat="1" ht="18" customHeight="1" x14ac:dyDescent="0.2">
      <c r="A75" s="472" t="s">
        <v>220</v>
      </c>
      <c r="B75" s="471" t="s">
        <v>6360</v>
      </c>
      <c r="C75" s="471" t="s">
        <v>6359</v>
      </c>
      <c r="D75" s="471" t="s">
        <v>6358</v>
      </c>
      <c r="E75" s="471" t="s">
        <v>6357</v>
      </c>
      <c r="F75" s="471" t="s">
        <v>6356</v>
      </c>
      <c r="G75" s="471" t="s">
        <v>3611</v>
      </c>
      <c r="H75" s="471" t="s">
        <v>3810</v>
      </c>
      <c r="I75" s="471" t="s">
        <v>6355</v>
      </c>
    </row>
    <row r="76" spans="1:9" ht="11.1" customHeight="1" x14ac:dyDescent="0.2">
      <c r="A76" s="14" t="s">
        <v>41</v>
      </c>
      <c r="B76" s="468" t="s">
        <v>3448</v>
      </c>
      <c r="C76" s="468" t="s">
        <v>6354</v>
      </c>
      <c r="D76" s="468" t="s">
        <v>6353</v>
      </c>
      <c r="E76" s="468" t="s">
        <v>4957</v>
      </c>
      <c r="F76" s="468" t="s">
        <v>6352</v>
      </c>
      <c r="G76" s="468" t="s">
        <v>6351</v>
      </c>
      <c r="H76" s="468" t="s">
        <v>6350</v>
      </c>
      <c r="I76" s="468" t="s">
        <v>6349</v>
      </c>
    </row>
    <row r="77" spans="1:9" ht="11.1" customHeight="1" x14ac:dyDescent="0.2">
      <c r="A77" s="14" t="s">
        <v>42</v>
      </c>
      <c r="B77" s="468" t="s">
        <v>3748</v>
      </c>
      <c r="C77" s="468" t="s">
        <v>6348</v>
      </c>
      <c r="D77" s="468" t="s">
        <v>2442</v>
      </c>
      <c r="E77" s="468" t="s">
        <v>6347</v>
      </c>
      <c r="F77" s="468" t="s">
        <v>3734</v>
      </c>
      <c r="G77" s="468" t="s">
        <v>6346</v>
      </c>
      <c r="H77" s="468" t="s">
        <v>6345</v>
      </c>
      <c r="I77" s="468" t="s">
        <v>2861</v>
      </c>
    </row>
    <row r="78" spans="1:9" ht="11.1" customHeight="1" x14ac:dyDescent="0.2">
      <c r="A78" s="14" t="s">
        <v>43</v>
      </c>
      <c r="B78" s="468" t="s">
        <v>6344</v>
      </c>
      <c r="C78" s="468" t="s">
        <v>6343</v>
      </c>
      <c r="D78" s="468" t="s">
        <v>6342</v>
      </c>
      <c r="E78" s="468" t="s">
        <v>1598</v>
      </c>
      <c r="F78" s="468" t="s">
        <v>3350</v>
      </c>
      <c r="G78" s="468" t="s">
        <v>1779</v>
      </c>
      <c r="H78" s="468" t="s">
        <v>6341</v>
      </c>
      <c r="I78" s="468" t="s">
        <v>1070</v>
      </c>
    </row>
    <row r="79" spans="1:9" ht="11.1" customHeight="1" x14ac:dyDescent="0.2">
      <c r="A79" s="14" t="s">
        <v>44</v>
      </c>
      <c r="B79" s="468" t="s">
        <v>3069</v>
      </c>
      <c r="C79" s="468" t="s">
        <v>6340</v>
      </c>
      <c r="D79" s="468" t="s">
        <v>6339</v>
      </c>
      <c r="E79" s="468" t="s">
        <v>6338</v>
      </c>
      <c r="F79" s="468" t="s">
        <v>1410</v>
      </c>
      <c r="G79" s="468" t="s">
        <v>6337</v>
      </c>
      <c r="H79" s="468" t="s">
        <v>1751</v>
      </c>
      <c r="I79" s="468" t="s">
        <v>6336</v>
      </c>
    </row>
    <row r="80" spans="1:9" ht="11.1" customHeight="1" x14ac:dyDescent="0.2">
      <c r="A80" s="14" t="s">
        <v>45</v>
      </c>
      <c r="B80" s="468" t="s">
        <v>6335</v>
      </c>
      <c r="C80" s="468" t="s">
        <v>6334</v>
      </c>
      <c r="D80" s="468" t="s">
        <v>6333</v>
      </c>
      <c r="E80" s="468" t="s">
        <v>4639</v>
      </c>
      <c r="F80" s="468" t="s">
        <v>6332</v>
      </c>
      <c r="G80" s="468" t="s">
        <v>6331</v>
      </c>
      <c r="H80" s="468" t="s">
        <v>6330</v>
      </c>
      <c r="I80" s="468" t="s">
        <v>1142</v>
      </c>
    </row>
    <row r="81" spans="1:9" ht="11.1" customHeight="1" x14ac:dyDescent="0.2">
      <c r="A81" s="14" t="s">
        <v>46</v>
      </c>
      <c r="B81" s="468" t="s">
        <v>1894</v>
      </c>
      <c r="C81" s="468" t="s">
        <v>6329</v>
      </c>
      <c r="D81" s="468" t="s">
        <v>6014</v>
      </c>
      <c r="E81" s="468" t="s">
        <v>4639</v>
      </c>
      <c r="F81" s="468" t="s">
        <v>3606</v>
      </c>
      <c r="G81" s="468" t="s">
        <v>6328</v>
      </c>
      <c r="H81" s="468" t="s">
        <v>2297</v>
      </c>
      <c r="I81" s="468" t="s">
        <v>6327</v>
      </c>
    </row>
    <row r="82" spans="1:9" ht="11.1" customHeight="1" x14ac:dyDescent="0.2">
      <c r="A82" s="14" t="s">
        <v>47</v>
      </c>
      <c r="B82" s="468" t="s">
        <v>1938</v>
      </c>
      <c r="C82" s="468" t="s">
        <v>6326</v>
      </c>
      <c r="D82" s="468" t="s">
        <v>6009</v>
      </c>
      <c r="E82" s="468" t="s">
        <v>6325</v>
      </c>
      <c r="F82" s="468" t="s">
        <v>2355</v>
      </c>
      <c r="G82" s="468" t="s">
        <v>6324</v>
      </c>
      <c r="H82" s="468" t="s">
        <v>6323</v>
      </c>
      <c r="I82" s="468" t="s">
        <v>2189</v>
      </c>
    </row>
    <row r="83" spans="1:9" s="345" customFormat="1" ht="18" customHeight="1" x14ac:dyDescent="0.2">
      <c r="A83" s="472" t="s">
        <v>221</v>
      </c>
      <c r="B83" s="471" t="s">
        <v>6322</v>
      </c>
      <c r="C83" s="471" t="s">
        <v>1553</v>
      </c>
      <c r="D83" s="471" t="s">
        <v>6321</v>
      </c>
      <c r="E83" s="471" t="s">
        <v>6320</v>
      </c>
      <c r="F83" s="471" t="s">
        <v>6319</v>
      </c>
      <c r="G83" s="471" t="s">
        <v>5495</v>
      </c>
      <c r="H83" s="471" t="s">
        <v>6318</v>
      </c>
      <c r="I83" s="471" t="s">
        <v>6317</v>
      </c>
    </row>
    <row r="84" spans="1:9" ht="11.1" customHeight="1" x14ac:dyDescent="0.2">
      <c r="A84" s="14" t="s">
        <v>48</v>
      </c>
      <c r="B84" s="468" t="s">
        <v>5951</v>
      </c>
      <c r="C84" s="468" t="s">
        <v>6316</v>
      </c>
      <c r="D84" s="468" t="s">
        <v>6315</v>
      </c>
      <c r="E84" s="468" t="s">
        <v>6314</v>
      </c>
      <c r="F84" s="468" t="s">
        <v>2207</v>
      </c>
      <c r="G84" s="468" t="s">
        <v>6313</v>
      </c>
      <c r="H84" s="468" t="s">
        <v>1098</v>
      </c>
      <c r="I84" s="468" t="s">
        <v>5701</v>
      </c>
    </row>
    <row r="85" spans="1:9" ht="11.1" customHeight="1" x14ac:dyDescent="0.2">
      <c r="A85" s="14" t="s">
        <v>49</v>
      </c>
      <c r="B85" s="468" t="s">
        <v>2687</v>
      </c>
      <c r="C85" s="468" t="s">
        <v>6312</v>
      </c>
      <c r="D85" s="468" t="s">
        <v>6311</v>
      </c>
      <c r="E85" s="468" t="s">
        <v>6310</v>
      </c>
      <c r="F85" s="468" t="s">
        <v>6309</v>
      </c>
      <c r="G85" s="468" t="s">
        <v>6308</v>
      </c>
      <c r="H85" s="468" t="s">
        <v>3158</v>
      </c>
      <c r="I85" s="468" t="s">
        <v>1300</v>
      </c>
    </row>
    <row r="86" spans="1:9" ht="11.1" customHeight="1" x14ac:dyDescent="0.2">
      <c r="A86" s="14" t="s">
        <v>50</v>
      </c>
      <c r="B86" s="468" t="s">
        <v>6102</v>
      </c>
      <c r="C86" s="468" t="s">
        <v>6307</v>
      </c>
      <c r="D86" s="468" t="s">
        <v>5894</v>
      </c>
      <c r="E86" s="468" t="s">
        <v>6306</v>
      </c>
      <c r="F86" s="468" t="s">
        <v>6305</v>
      </c>
      <c r="G86" s="468" t="s">
        <v>6304</v>
      </c>
      <c r="H86" s="468" t="s">
        <v>3361</v>
      </c>
      <c r="I86" s="468" t="s">
        <v>6135</v>
      </c>
    </row>
    <row r="87" spans="1:9" ht="11.1" customHeight="1" x14ac:dyDescent="0.2">
      <c r="A87" s="14" t="s">
        <v>51</v>
      </c>
      <c r="B87" s="468" t="s">
        <v>6303</v>
      </c>
      <c r="C87" s="468" t="s">
        <v>5717</v>
      </c>
      <c r="D87" s="468" t="s">
        <v>6302</v>
      </c>
      <c r="E87" s="468" t="s">
        <v>6301</v>
      </c>
      <c r="F87" s="468" t="s">
        <v>6300</v>
      </c>
      <c r="G87" s="468" t="s">
        <v>6299</v>
      </c>
      <c r="H87" s="468" t="s">
        <v>4800</v>
      </c>
      <c r="I87" s="468" t="s">
        <v>5627</v>
      </c>
    </row>
    <row r="88" spans="1:9" ht="11.1" customHeight="1" x14ac:dyDescent="0.2">
      <c r="A88" s="14" t="s">
        <v>52</v>
      </c>
      <c r="B88" s="468" t="s">
        <v>6298</v>
      </c>
      <c r="C88" s="468" t="s">
        <v>6297</v>
      </c>
      <c r="D88" s="468" t="s">
        <v>6296</v>
      </c>
      <c r="E88" s="468" t="s">
        <v>6295</v>
      </c>
      <c r="F88" s="468" t="s">
        <v>6294</v>
      </c>
      <c r="G88" s="468" t="s">
        <v>6143</v>
      </c>
      <c r="H88" s="468" t="s">
        <v>6293</v>
      </c>
      <c r="I88" s="468" t="s">
        <v>6292</v>
      </c>
    </row>
    <row r="89" spans="1:9" ht="11.1" customHeight="1" x14ac:dyDescent="0.2">
      <c r="A89" s="14" t="s">
        <v>53</v>
      </c>
      <c r="B89" s="468" t="s">
        <v>5730</v>
      </c>
      <c r="C89" s="468" t="s">
        <v>2608</v>
      </c>
      <c r="D89" s="468" t="s">
        <v>4643</v>
      </c>
      <c r="E89" s="468" t="s">
        <v>4161</v>
      </c>
      <c r="F89" s="468" t="s">
        <v>4605</v>
      </c>
      <c r="G89" s="468" t="s">
        <v>6291</v>
      </c>
      <c r="H89" s="468" t="s">
        <v>2966</v>
      </c>
      <c r="I89" s="468" t="s">
        <v>5934</v>
      </c>
    </row>
    <row r="90" spans="1:9" ht="11.1" customHeight="1" x14ac:dyDescent="0.2">
      <c r="A90" s="14" t="s">
        <v>54</v>
      </c>
      <c r="B90" s="468" t="s">
        <v>4163</v>
      </c>
      <c r="C90" s="468" t="s">
        <v>6290</v>
      </c>
      <c r="D90" s="468" t="s">
        <v>6289</v>
      </c>
      <c r="E90" s="468" t="s">
        <v>3006</v>
      </c>
      <c r="F90" s="468" t="s">
        <v>4730</v>
      </c>
      <c r="G90" s="468" t="s">
        <v>2915</v>
      </c>
      <c r="H90" s="468" t="s">
        <v>4159</v>
      </c>
      <c r="I90" s="468" t="s">
        <v>1233</v>
      </c>
    </row>
    <row r="91" spans="1:9" ht="11.1" customHeight="1" x14ac:dyDescent="0.2">
      <c r="A91" s="14" t="s">
        <v>55</v>
      </c>
      <c r="B91" s="468" t="s">
        <v>6288</v>
      </c>
      <c r="C91" s="468" t="s">
        <v>6287</v>
      </c>
      <c r="D91" s="468" t="s">
        <v>6286</v>
      </c>
      <c r="E91" s="468" t="s">
        <v>6285</v>
      </c>
      <c r="F91" s="468" t="s">
        <v>6284</v>
      </c>
      <c r="G91" s="468" t="s">
        <v>4165</v>
      </c>
      <c r="H91" s="468" t="s">
        <v>6283</v>
      </c>
      <c r="I91" s="468" t="s">
        <v>6282</v>
      </c>
    </row>
    <row r="92" spans="1:9" s="345" customFormat="1" ht="18" customHeight="1" x14ac:dyDescent="0.2">
      <c r="A92" s="472" t="s">
        <v>222</v>
      </c>
      <c r="B92" s="471" t="s">
        <v>6281</v>
      </c>
      <c r="C92" s="471" t="s">
        <v>2033</v>
      </c>
      <c r="D92" s="471" t="s">
        <v>6280</v>
      </c>
      <c r="E92" s="471" t="s">
        <v>4786</v>
      </c>
      <c r="F92" s="471" t="s">
        <v>6279</v>
      </c>
      <c r="G92" s="471" t="s">
        <v>6278</v>
      </c>
      <c r="H92" s="471" t="s">
        <v>6277</v>
      </c>
      <c r="I92" s="471" t="s">
        <v>6276</v>
      </c>
    </row>
    <row r="93" spans="1:9" ht="11.1" customHeight="1" x14ac:dyDescent="0.2">
      <c r="A93" s="14" t="s">
        <v>56</v>
      </c>
      <c r="B93" s="468" t="s">
        <v>6275</v>
      </c>
      <c r="C93" s="468" t="s">
        <v>6274</v>
      </c>
      <c r="D93" s="468" t="s">
        <v>6273</v>
      </c>
      <c r="E93" s="468" t="s">
        <v>6272</v>
      </c>
      <c r="F93" s="468" t="s">
        <v>6271</v>
      </c>
      <c r="G93" s="468" t="s">
        <v>5473</v>
      </c>
      <c r="H93" s="468" t="s">
        <v>6270</v>
      </c>
      <c r="I93" s="468" t="s">
        <v>5995</v>
      </c>
    </row>
    <row r="94" spans="1:9" ht="11.1" customHeight="1" x14ac:dyDescent="0.2">
      <c r="A94" s="14" t="s">
        <v>57</v>
      </c>
      <c r="B94" s="468" t="s">
        <v>6269</v>
      </c>
      <c r="C94" s="468" t="s">
        <v>6268</v>
      </c>
      <c r="D94" s="468" t="s">
        <v>6267</v>
      </c>
      <c r="E94" s="468" t="s">
        <v>6266</v>
      </c>
      <c r="F94" s="468" t="s">
        <v>6265</v>
      </c>
      <c r="G94" s="468" t="s">
        <v>5501</v>
      </c>
      <c r="H94" s="468" t="s">
        <v>1326</v>
      </c>
      <c r="I94" s="468" t="s">
        <v>1654</v>
      </c>
    </row>
    <row r="95" spans="1:9" ht="11.1" customHeight="1" x14ac:dyDescent="0.2">
      <c r="A95" s="14" t="s">
        <v>58</v>
      </c>
      <c r="B95" s="468" t="s">
        <v>4656</v>
      </c>
      <c r="C95" s="468" t="s">
        <v>6264</v>
      </c>
      <c r="D95" s="468" t="s">
        <v>3501</v>
      </c>
      <c r="E95" s="468" t="s">
        <v>4394</v>
      </c>
      <c r="F95" s="468" t="s">
        <v>4595</v>
      </c>
      <c r="G95" s="468" t="s">
        <v>6263</v>
      </c>
      <c r="H95" s="468" t="s">
        <v>2358</v>
      </c>
      <c r="I95" s="468" t="s">
        <v>6262</v>
      </c>
    </row>
    <row r="96" spans="1:9" ht="11.1" customHeight="1" x14ac:dyDescent="0.2">
      <c r="A96" s="14" t="s">
        <v>59</v>
      </c>
      <c r="B96" s="468" t="s">
        <v>2431</v>
      </c>
      <c r="C96" s="468" t="s">
        <v>6261</v>
      </c>
      <c r="D96" s="468" t="s">
        <v>6260</v>
      </c>
      <c r="E96" s="468" t="s">
        <v>6259</v>
      </c>
      <c r="F96" s="468" t="s">
        <v>6062</v>
      </c>
      <c r="G96" s="468" t="s">
        <v>2432</v>
      </c>
      <c r="H96" s="468" t="s">
        <v>6258</v>
      </c>
      <c r="I96" s="468" t="s">
        <v>1070</v>
      </c>
    </row>
    <row r="97" spans="1:9" ht="11.1" customHeight="1" x14ac:dyDescent="0.2">
      <c r="A97" s="14" t="s">
        <v>60</v>
      </c>
      <c r="B97" s="468" t="s">
        <v>6257</v>
      </c>
      <c r="C97" s="468" t="s">
        <v>5660</v>
      </c>
      <c r="D97" s="468" t="s">
        <v>6256</v>
      </c>
      <c r="E97" s="468" t="s">
        <v>6255</v>
      </c>
      <c r="F97" s="468" t="s">
        <v>1374</v>
      </c>
      <c r="G97" s="468" t="s">
        <v>6254</v>
      </c>
      <c r="H97" s="468" t="s">
        <v>4274</v>
      </c>
      <c r="I97" s="468" t="s">
        <v>5034</v>
      </c>
    </row>
    <row r="98" spans="1:9" ht="11.1" customHeight="1" x14ac:dyDescent="0.2">
      <c r="A98" s="14" t="s">
        <v>61</v>
      </c>
      <c r="B98" s="468" t="s">
        <v>6253</v>
      </c>
      <c r="C98" s="468" t="s">
        <v>6252</v>
      </c>
      <c r="D98" s="468" t="s">
        <v>6251</v>
      </c>
      <c r="E98" s="468" t="s">
        <v>6250</v>
      </c>
      <c r="F98" s="468" t="s">
        <v>6249</v>
      </c>
      <c r="G98" s="468" t="s">
        <v>2123</v>
      </c>
      <c r="H98" s="468" t="s">
        <v>5898</v>
      </c>
      <c r="I98" s="468" t="s">
        <v>2462</v>
      </c>
    </row>
    <row r="99" spans="1:9" s="345" customFormat="1" ht="18" customHeight="1" x14ac:dyDescent="0.2">
      <c r="A99" s="472" t="s">
        <v>223</v>
      </c>
      <c r="B99" s="471" t="s">
        <v>6248</v>
      </c>
      <c r="C99" s="471" t="s">
        <v>6247</v>
      </c>
      <c r="D99" s="471" t="s">
        <v>6246</v>
      </c>
      <c r="E99" s="471" t="s">
        <v>6245</v>
      </c>
      <c r="F99" s="471" t="s">
        <v>6244</v>
      </c>
      <c r="G99" s="471" t="s">
        <v>1208</v>
      </c>
      <c r="H99" s="471" t="s">
        <v>6243</v>
      </c>
      <c r="I99" s="471" t="s">
        <v>6242</v>
      </c>
    </row>
    <row r="100" spans="1:9" ht="11.1" customHeight="1" x14ac:dyDescent="0.2">
      <c r="A100" s="14" t="s">
        <v>62</v>
      </c>
      <c r="B100" s="468" t="s">
        <v>4566</v>
      </c>
      <c r="C100" s="468" t="s">
        <v>6241</v>
      </c>
      <c r="D100" s="468" t="s">
        <v>6240</v>
      </c>
      <c r="E100" s="468" t="s">
        <v>6239</v>
      </c>
      <c r="F100" s="468" t="s">
        <v>6238</v>
      </c>
      <c r="G100" s="468" t="s">
        <v>6237</v>
      </c>
      <c r="H100" s="468" t="s">
        <v>6236</v>
      </c>
      <c r="I100" s="468" t="s">
        <v>6107</v>
      </c>
    </row>
    <row r="101" spans="1:9" ht="11.1" customHeight="1" x14ac:dyDescent="0.2">
      <c r="A101" s="14" t="s">
        <v>63</v>
      </c>
      <c r="B101" s="468" t="s">
        <v>5347</v>
      </c>
      <c r="C101" s="468" t="s">
        <v>3978</v>
      </c>
      <c r="D101" s="468" t="s">
        <v>6235</v>
      </c>
      <c r="E101" s="468" t="s">
        <v>6234</v>
      </c>
      <c r="F101" s="468" t="s">
        <v>6233</v>
      </c>
      <c r="G101" s="468" t="s">
        <v>4307</v>
      </c>
      <c r="H101" s="468" t="s">
        <v>1314</v>
      </c>
      <c r="I101" s="468" t="s">
        <v>5150</v>
      </c>
    </row>
    <row r="102" spans="1:9" ht="11.1" customHeight="1" x14ac:dyDescent="0.2">
      <c r="A102" s="14" t="s">
        <v>64</v>
      </c>
      <c r="B102" s="468" t="s">
        <v>4472</v>
      </c>
      <c r="C102" s="468" t="s">
        <v>3961</v>
      </c>
      <c r="D102" s="468" t="s">
        <v>6232</v>
      </c>
      <c r="E102" s="468" t="s">
        <v>6231</v>
      </c>
      <c r="F102" s="468" t="s">
        <v>6230</v>
      </c>
      <c r="G102" s="468" t="s">
        <v>3489</v>
      </c>
      <c r="H102" s="468" t="s">
        <v>2114</v>
      </c>
      <c r="I102" s="468" t="s">
        <v>5288</v>
      </c>
    </row>
    <row r="103" spans="1:9" s="155" customFormat="1" ht="9.9499999999999993" customHeight="1" x14ac:dyDescent="0.2">
      <c r="A103" s="123"/>
      <c r="B103" s="468"/>
      <c r="C103" s="468"/>
      <c r="D103" s="468"/>
      <c r="E103" s="468"/>
      <c r="F103" s="468"/>
      <c r="G103" s="468"/>
      <c r="H103" s="468"/>
      <c r="I103" s="468"/>
    </row>
    <row r="104" spans="1:9" s="43" customFormat="1" ht="12" customHeight="1" x14ac:dyDescent="0.2">
      <c r="A104" s="29" t="s">
        <v>5697</v>
      </c>
      <c r="B104" s="468"/>
      <c r="C104" s="468"/>
      <c r="D104" s="468"/>
      <c r="E104" s="468"/>
      <c r="F104" s="468"/>
      <c r="G104" s="468"/>
      <c r="H104" s="468"/>
      <c r="I104" s="468"/>
    </row>
    <row r="105" spans="1:9" s="43" customFormat="1" ht="12" customHeight="1" x14ac:dyDescent="0.2">
      <c r="A105" s="29" t="s">
        <v>5696</v>
      </c>
      <c r="B105" s="468"/>
      <c r="C105" s="468"/>
      <c r="D105" s="468"/>
      <c r="E105" s="468"/>
      <c r="F105" s="468"/>
      <c r="G105" s="468"/>
      <c r="H105" s="468"/>
      <c r="I105" s="468"/>
    </row>
    <row r="106" spans="1:9" s="345" customFormat="1" ht="18" customHeight="1" x14ac:dyDescent="0.2">
      <c r="A106" s="472" t="s">
        <v>224</v>
      </c>
      <c r="B106" s="471" t="s">
        <v>6229</v>
      </c>
      <c r="C106" s="471" t="s">
        <v>5716</v>
      </c>
      <c r="D106" s="471" t="s">
        <v>6228</v>
      </c>
      <c r="E106" s="471" t="s">
        <v>6227</v>
      </c>
      <c r="F106" s="471" t="s">
        <v>6226</v>
      </c>
      <c r="G106" s="471" t="s">
        <v>6225</v>
      </c>
      <c r="H106" s="471" t="s">
        <v>6224</v>
      </c>
      <c r="I106" s="471" t="s">
        <v>6052</v>
      </c>
    </row>
    <row r="107" spans="1:9" ht="11.1" customHeight="1" x14ac:dyDescent="0.2">
      <c r="A107" s="14" t="s">
        <v>65</v>
      </c>
      <c r="B107" s="468" t="s">
        <v>1731</v>
      </c>
      <c r="C107" s="468" t="s">
        <v>6223</v>
      </c>
      <c r="D107" s="468" t="s">
        <v>6222</v>
      </c>
      <c r="E107" s="468" t="s">
        <v>6221</v>
      </c>
      <c r="F107" s="468" t="s">
        <v>6220</v>
      </c>
      <c r="G107" s="468" t="s">
        <v>1630</v>
      </c>
      <c r="H107" s="468" t="s">
        <v>6219</v>
      </c>
      <c r="I107" s="468" t="s">
        <v>4934</v>
      </c>
    </row>
    <row r="108" spans="1:9" ht="11.1" customHeight="1" x14ac:dyDescent="0.2">
      <c r="A108" s="14" t="s">
        <v>66</v>
      </c>
      <c r="B108" s="468" t="s">
        <v>2811</v>
      </c>
      <c r="C108" s="468" t="s">
        <v>6218</v>
      </c>
      <c r="D108" s="468" t="s">
        <v>3880</v>
      </c>
      <c r="E108" s="468" t="s">
        <v>3836</v>
      </c>
      <c r="F108" s="468" t="s">
        <v>5662</v>
      </c>
      <c r="G108" s="468" t="s">
        <v>6217</v>
      </c>
      <c r="H108" s="468" t="s">
        <v>5155</v>
      </c>
      <c r="I108" s="468" t="s">
        <v>2553</v>
      </c>
    </row>
    <row r="109" spans="1:9" ht="11.1" customHeight="1" x14ac:dyDescent="0.2">
      <c r="A109" s="14" t="s">
        <v>67</v>
      </c>
      <c r="B109" s="468" t="s">
        <v>1769</v>
      </c>
      <c r="C109" s="468" t="s">
        <v>6216</v>
      </c>
      <c r="D109" s="468" t="s">
        <v>6215</v>
      </c>
      <c r="E109" s="468" t="s">
        <v>6214</v>
      </c>
      <c r="F109" s="468" t="s">
        <v>2626</v>
      </c>
      <c r="G109" s="468" t="s">
        <v>6213</v>
      </c>
      <c r="H109" s="468" t="s">
        <v>1081</v>
      </c>
      <c r="I109" s="468" t="s">
        <v>6212</v>
      </c>
    </row>
    <row r="110" spans="1:9" ht="11.1" customHeight="1" x14ac:dyDescent="0.2">
      <c r="A110" s="14" t="s">
        <v>68</v>
      </c>
      <c r="B110" s="468" t="s">
        <v>3813</v>
      </c>
      <c r="C110" s="468" t="s">
        <v>6211</v>
      </c>
      <c r="D110" s="468" t="s">
        <v>3745</v>
      </c>
      <c r="E110" s="468" t="s">
        <v>1705</v>
      </c>
      <c r="F110" s="468" t="s">
        <v>6210</v>
      </c>
      <c r="G110" s="468" t="s">
        <v>6209</v>
      </c>
      <c r="H110" s="468" t="s">
        <v>6208</v>
      </c>
      <c r="I110" s="468" t="s">
        <v>3711</v>
      </c>
    </row>
    <row r="111" spans="1:9" ht="11.1" customHeight="1" x14ac:dyDescent="0.2">
      <c r="A111" s="14" t="s">
        <v>69</v>
      </c>
      <c r="B111" s="468" t="s">
        <v>6207</v>
      </c>
      <c r="C111" s="468" t="s">
        <v>6206</v>
      </c>
      <c r="D111" s="468" t="s">
        <v>4315</v>
      </c>
      <c r="E111" s="468" t="s">
        <v>6205</v>
      </c>
      <c r="F111" s="468" t="s">
        <v>6204</v>
      </c>
      <c r="G111" s="468" t="s">
        <v>6203</v>
      </c>
      <c r="H111" s="468" t="s">
        <v>6202</v>
      </c>
      <c r="I111" s="468" t="s">
        <v>6201</v>
      </c>
    </row>
    <row r="112" spans="1:9" ht="11.1" customHeight="1" x14ac:dyDescent="0.2">
      <c r="A112" s="14" t="s">
        <v>70</v>
      </c>
      <c r="B112" s="468" t="s">
        <v>5231</v>
      </c>
      <c r="C112" s="468" t="s">
        <v>6200</v>
      </c>
      <c r="D112" s="468" t="s">
        <v>3053</v>
      </c>
      <c r="E112" s="468" t="s">
        <v>6199</v>
      </c>
      <c r="F112" s="468" t="s">
        <v>6198</v>
      </c>
      <c r="G112" s="468" t="s">
        <v>2425</v>
      </c>
      <c r="H112" s="468" t="s">
        <v>2309</v>
      </c>
      <c r="I112" s="468" t="s">
        <v>6197</v>
      </c>
    </row>
    <row r="113" spans="1:9" ht="11.1" customHeight="1" x14ac:dyDescent="0.2">
      <c r="A113" s="14" t="s">
        <v>71</v>
      </c>
      <c r="B113" s="468" t="s">
        <v>6196</v>
      </c>
      <c r="C113" s="468" t="s">
        <v>6195</v>
      </c>
      <c r="D113" s="468" t="s">
        <v>6194</v>
      </c>
      <c r="E113" s="468" t="s">
        <v>6193</v>
      </c>
      <c r="F113" s="468" t="s">
        <v>6192</v>
      </c>
      <c r="G113" s="468" t="s">
        <v>6191</v>
      </c>
      <c r="H113" s="468" t="s">
        <v>6190</v>
      </c>
      <c r="I113" s="468" t="s">
        <v>2201</v>
      </c>
    </row>
    <row r="114" spans="1:9" ht="11.1" customHeight="1" x14ac:dyDescent="0.2">
      <c r="A114" s="14" t="s">
        <v>72</v>
      </c>
      <c r="B114" s="468" t="s">
        <v>5129</v>
      </c>
      <c r="C114" s="468" t="s">
        <v>6189</v>
      </c>
      <c r="D114" s="468" t="s">
        <v>6188</v>
      </c>
      <c r="E114" s="468" t="s">
        <v>6187</v>
      </c>
      <c r="F114" s="468" t="s">
        <v>2401</v>
      </c>
      <c r="G114" s="468" t="s">
        <v>4662</v>
      </c>
      <c r="H114" s="468" t="s">
        <v>6186</v>
      </c>
      <c r="I114" s="468" t="s">
        <v>6185</v>
      </c>
    </row>
    <row r="115" spans="1:9" s="345" customFormat="1" ht="18" customHeight="1" x14ac:dyDescent="0.2">
      <c r="A115" s="472" t="s">
        <v>225</v>
      </c>
      <c r="B115" s="471" t="s">
        <v>6184</v>
      </c>
      <c r="C115" s="471" t="s">
        <v>6183</v>
      </c>
      <c r="D115" s="471" t="s">
        <v>6182</v>
      </c>
      <c r="E115" s="471" t="s">
        <v>6181</v>
      </c>
      <c r="F115" s="471" t="s">
        <v>6180</v>
      </c>
      <c r="G115" s="471" t="s">
        <v>6179</v>
      </c>
      <c r="H115" s="471" t="s">
        <v>6178</v>
      </c>
      <c r="I115" s="471" t="s">
        <v>1595</v>
      </c>
    </row>
    <row r="116" spans="1:9" ht="11.1" customHeight="1" x14ac:dyDescent="0.2">
      <c r="A116" s="14" t="s">
        <v>73</v>
      </c>
      <c r="B116" s="468" t="s">
        <v>6177</v>
      </c>
      <c r="C116" s="468" t="s">
        <v>5872</v>
      </c>
      <c r="D116" s="468" t="s">
        <v>2024</v>
      </c>
      <c r="E116" s="468" t="s">
        <v>3206</v>
      </c>
      <c r="F116" s="468" t="s">
        <v>6176</v>
      </c>
      <c r="G116" s="468" t="s">
        <v>6175</v>
      </c>
      <c r="H116" s="468" t="s">
        <v>6174</v>
      </c>
      <c r="I116" s="468" t="s">
        <v>5501</v>
      </c>
    </row>
    <row r="117" spans="1:9" ht="11.1" customHeight="1" x14ac:dyDescent="0.2">
      <c r="A117" s="14" t="s">
        <v>74</v>
      </c>
      <c r="B117" s="468" t="s">
        <v>6173</v>
      </c>
      <c r="C117" s="468" t="s">
        <v>4024</v>
      </c>
      <c r="D117" s="468" t="s">
        <v>6172</v>
      </c>
      <c r="E117" s="468" t="s">
        <v>6171</v>
      </c>
      <c r="F117" s="468" t="s">
        <v>3358</v>
      </c>
      <c r="G117" s="468" t="s">
        <v>6170</v>
      </c>
      <c r="H117" s="468" t="s">
        <v>1838</v>
      </c>
      <c r="I117" s="468" t="s">
        <v>5835</v>
      </c>
    </row>
    <row r="118" spans="1:9" ht="11.1" customHeight="1" x14ac:dyDescent="0.2">
      <c r="A118" s="14" t="s">
        <v>75</v>
      </c>
      <c r="B118" s="468" t="s">
        <v>6169</v>
      </c>
      <c r="C118" s="468" t="s">
        <v>6168</v>
      </c>
      <c r="D118" s="468" t="s">
        <v>6167</v>
      </c>
      <c r="E118" s="468" t="s">
        <v>6166</v>
      </c>
      <c r="F118" s="468" t="s">
        <v>6165</v>
      </c>
      <c r="G118" s="468" t="s">
        <v>5619</v>
      </c>
      <c r="H118" s="468" t="s">
        <v>6164</v>
      </c>
      <c r="I118" s="468" t="s">
        <v>5079</v>
      </c>
    </row>
    <row r="119" spans="1:9" ht="11.1" customHeight="1" x14ac:dyDescent="0.2">
      <c r="A119" s="14" t="s">
        <v>226</v>
      </c>
      <c r="B119" s="468" t="s">
        <v>6163</v>
      </c>
      <c r="C119" s="468" t="s">
        <v>3682</v>
      </c>
      <c r="D119" s="468" t="s">
        <v>6162</v>
      </c>
      <c r="E119" s="468" t="s">
        <v>6161</v>
      </c>
      <c r="F119" s="468" t="s">
        <v>6160</v>
      </c>
      <c r="G119" s="468" t="s">
        <v>2950</v>
      </c>
      <c r="H119" s="468" t="s">
        <v>6159</v>
      </c>
      <c r="I119" s="468" t="s">
        <v>6158</v>
      </c>
    </row>
    <row r="120" spans="1:9" ht="11.1" customHeight="1" x14ac:dyDescent="0.2">
      <c r="A120" s="14" t="s">
        <v>76</v>
      </c>
      <c r="B120" s="468" t="s">
        <v>5927</v>
      </c>
      <c r="C120" s="468" t="s">
        <v>6157</v>
      </c>
      <c r="D120" s="468" t="s">
        <v>6156</v>
      </c>
      <c r="E120" s="468" t="s">
        <v>6155</v>
      </c>
      <c r="F120" s="468" t="s">
        <v>6154</v>
      </c>
      <c r="G120" s="468" t="s">
        <v>2476</v>
      </c>
      <c r="H120" s="468" t="s">
        <v>3</v>
      </c>
      <c r="I120" s="468" t="s">
        <v>3</v>
      </c>
    </row>
    <row r="121" spans="1:9" ht="11.1" customHeight="1" x14ac:dyDescent="0.2">
      <c r="A121" s="14" t="s">
        <v>77</v>
      </c>
      <c r="B121" s="468" t="s">
        <v>6153</v>
      </c>
      <c r="C121" s="468" t="s">
        <v>6152</v>
      </c>
      <c r="D121" s="468" t="s">
        <v>6151</v>
      </c>
      <c r="E121" s="468" t="s">
        <v>6150</v>
      </c>
      <c r="F121" s="468" t="s">
        <v>3015</v>
      </c>
      <c r="G121" s="468" t="s">
        <v>6149</v>
      </c>
      <c r="H121" s="468" t="s">
        <v>6148</v>
      </c>
      <c r="I121" s="468" t="s">
        <v>5355</v>
      </c>
    </row>
    <row r="122" spans="1:9" ht="11.1" customHeight="1" x14ac:dyDescent="0.2">
      <c r="A122" s="14" t="s">
        <v>78</v>
      </c>
      <c r="B122" s="468" t="s">
        <v>6147</v>
      </c>
      <c r="C122" s="468" t="s">
        <v>6146</v>
      </c>
      <c r="D122" s="468" t="s">
        <v>6145</v>
      </c>
      <c r="E122" s="468" t="s">
        <v>6144</v>
      </c>
      <c r="F122" s="468" t="s">
        <v>4244</v>
      </c>
      <c r="G122" s="468" t="s">
        <v>6143</v>
      </c>
      <c r="H122" s="468" t="s">
        <v>6142</v>
      </c>
      <c r="I122" s="468" t="s">
        <v>5853</v>
      </c>
    </row>
    <row r="123" spans="1:9" s="345" customFormat="1" ht="18" customHeight="1" x14ac:dyDescent="0.2">
      <c r="A123" s="472" t="s">
        <v>227</v>
      </c>
      <c r="B123" s="471" t="s">
        <v>6141</v>
      </c>
      <c r="C123" s="471" t="s">
        <v>6140</v>
      </c>
      <c r="D123" s="471" t="s">
        <v>6139</v>
      </c>
      <c r="E123" s="471" t="s">
        <v>6138</v>
      </c>
      <c r="F123" s="471" t="s">
        <v>6137</v>
      </c>
      <c r="G123" s="471" t="s">
        <v>5941</v>
      </c>
      <c r="H123" s="471" t="s">
        <v>6136</v>
      </c>
      <c r="I123" s="471" t="s">
        <v>6135</v>
      </c>
    </row>
    <row r="124" spans="1:9" ht="11.1" customHeight="1" x14ac:dyDescent="0.2">
      <c r="A124" s="14" t="s">
        <v>79</v>
      </c>
      <c r="B124" s="468" t="s">
        <v>4331</v>
      </c>
      <c r="C124" s="468" t="s">
        <v>5495</v>
      </c>
      <c r="D124" s="468" t="s">
        <v>6134</v>
      </c>
      <c r="E124" s="468" t="s">
        <v>6133</v>
      </c>
      <c r="F124" s="468" t="s">
        <v>6132</v>
      </c>
      <c r="G124" s="468" t="s">
        <v>3347</v>
      </c>
      <c r="H124" s="468" t="s">
        <v>6131</v>
      </c>
      <c r="I124" s="468" t="s">
        <v>6130</v>
      </c>
    </row>
    <row r="125" spans="1:9" ht="11.1" customHeight="1" x14ac:dyDescent="0.2">
      <c r="A125" s="14" t="s">
        <v>80</v>
      </c>
      <c r="B125" s="468" t="s">
        <v>2518</v>
      </c>
      <c r="C125" s="468" t="s">
        <v>6129</v>
      </c>
      <c r="D125" s="468" t="s">
        <v>6128</v>
      </c>
      <c r="E125" s="468" t="s">
        <v>6127</v>
      </c>
      <c r="F125" s="468" t="s">
        <v>6126</v>
      </c>
      <c r="G125" s="468" t="s">
        <v>6016</v>
      </c>
      <c r="H125" s="468" t="s">
        <v>5486</v>
      </c>
      <c r="I125" s="468" t="s">
        <v>5319</v>
      </c>
    </row>
    <row r="126" spans="1:9" ht="11.1" customHeight="1" x14ac:dyDescent="0.2">
      <c r="A126" s="14" t="s">
        <v>81</v>
      </c>
      <c r="B126" s="468" t="s">
        <v>6125</v>
      </c>
      <c r="C126" s="468" t="s">
        <v>6124</v>
      </c>
      <c r="D126" s="468" t="s">
        <v>6123</v>
      </c>
      <c r="E126" s="468" t="s">
        <v>6122</v>
      </c>
      <c r="F126" s="468" t="s">
        <v>6121</v>
      </c>
      <c r="G126" s="468" t="s">
        <v>6120</v>
      </c>
      <c r="H126" s="468" t="s">
        <v>2124</v>
      </c>
      <c r="I126" s="468" t="s">
        <v>5225</v>
      </c>
    </row>
    <row r="127" spans="1:9" ht="11.1" customHeight="1" x14ac:dyDescent="0.2">
      <c r="A127" s="14" t="s">
        <v>82</v>
      </c>
      <c r="B127" s="468" t="s">
        <v>6119</v>
      </c>
      <c r="C127" s="468" t="s">
        <v>6118</v>
      </c>
      <c r="D127" s="468" t="s">
        <v>6117</v>
      </c>
      <c r="E127" s="468" t="s">
        <v>6116</v>
      </c>
      <c r="F127" s="468" t="s">
        <v>6115</v>
      </c>
      <c r="G127" s="468" t="s">
        <v>6114</v>
      </c>
      <c r="H127" s="468" t="s">
        <v>6113</v>
      </c>
      <c r="I127" s="468" t="s">
        <v>2778</v>
      </c>
    </row>
    <row r="128" spans="1:9" ht="11.1" customHeight="1" x14ac:dyDescent="0.2">
      <c r="A128" s="14" t="s">
        <v>83</v>
      </c>
      <c r="B128" s="468" t="s">
        <v>6112</v>
      </c>
      <c r="C128" s="468" t="s">
        <v>5886</v>
      </c>
      <c r="D128" s="468" t="s">
        <v>6111</v>
      </c>
      <c r="E128" s="468" t="s">
        <v>6110</v>
      </c>
      <c r="F128" s="468" t="s">
        <v>3585</v>
      </c>
      <c r="G128" s="468" t="s">
        <v>6109</v>
      </c>
      <c r="H128" s="468" t="s">
        <v>6108</v>
      </c>
      <c r="I128" s="468" t="s">
        <v>6107</v>
      </c>
    </row>
    <row r="129" spans="1:9" ht="11.1" customHeight="1" x14ac:dyDescent="0.2">
      <c r="A129" s="14" t="s">
        <v>84</v>
      </c>
      <c r="B129" s="468" t="s">
        <v>6106</v>
      </c>
      <c r="C129" s="468" t="s">
        <v>6105</v>
      </c>
      <c r="D129" s="468" t="s">
        <v>6104</v>
      </c>
      <c r="E129" s="468" t="s">
        <v>6103</v>
      </c>
      <c r="F129" s="468" t="s">
        <v>6102</v>
      </c>
      <c r="G129" s="468" t="s">
        <v>1786</v>
      </c>
      <c r="H129" s="468" t="s">
        <v>6101</v>
      </c>
      <c r="I129" s="468" t="s">
        <v>6100</v>
      </c>
    </row>
    <row r="130" spans="1:9" s="345" customFormat="1" ht="18" customHeight="1" x14ac:dyDescent="0.2">
      <c r="A130" s="472" t="s">
        <v>228</v>
      </c>
      <c r="B130" s="471" t="s">
        <v>6099</v>
      </c>
      <c r="C130" s="471" t="s">
        <v>6098</v>
      </c>
      <c r="D130" s="471" t="s">
        <v>6097</v>
      </c>
      <c r="E130" s="471" t="s">
        <v>6096</v>
      </c>
      <c r="F130" s="471" t="s">
        <v>6095</v>
      </c>
      <c r="G130" s="471" t="s">
        <v>6094</v>
      </c>
      <c r="H130" s="471" t="s">
        <v>6093</v>
      </c>
      <c r="I130" s="471" t="s">
        <v>6092</v>
      </c>
    </row>
    <row r="131" spans="1:9" ht="11.1" customHeight="1" x14ac:dyDescent="0.2">
      <c r="A131" s="14" t="s">
        <v>85</v>
      </c>
      <c r="B131" s="468" t="s">
        <v>6091</v>
      </c>
      <c r="C131" s="468" t="s">
        <v>6090</v>
      </c>
      <c r="D131" s="468" t="s">
        <v>3703</v>
      </c>
      <c r="E131" s="468" t="s">
        <v>6089</v>
      </c>
      <c r="F131" s="468" t="s">
        <v>6088</v>
      </c>
      <c r="G131" s="468" t="s">
        <v>1624</v>
      </c>
      <c r="H131" s="468" t="s">
        <v>6087</v>
      </c>
      <c r="I131" s="468" t="s">
        <v>4960</v>
      </c>
    </row>
    <row r="132" spans="1:9" ht="11.1" customHeight="1" x14ac:dyDescent="0.2">
      <c r="A132" s="14" t="s">
        <v>86</v>
      </c>
      <c r="B132" s="468" t="s">
        <v>6086</v>
      </c>
      <c r="C132" s="468" t="s">
        <v>6085</v>
      </c>
      <c r="D132" s="468" t="s">
        <v>6084</v>
      </c>
      <c r="E132" s="468" t="s">
        <v>6083</v>
      </c>
      <c r="F132" s="468" t="s">
        <v>6082</v>
      </c>
      <c r="G132" s="468" t="s">
        <v>6081</v>
      </c>
      <c r="H132" s="468" t="s">
        <v>3445</v>
      </c>
      <c r="I132" s="468" t="s">
        <v>1479</v>
      </c>
    </row>
    <row r="133" spans="1:9" ht="11.1" customHeight="1" x14ac:dyDescent="0.2">
      <c r="A133" s="14" t="s">
        <v>87</v>
      </c>
      <c r="B133" s="468" t="s">
        <v>6080</v>
      </c>
      <c r="C133" s="468" t="s">
        <v>2468</v>
      </c>
      <c r="D133" s="468" t="s">
        <v>6079</v>
      </c>
      <c r="E133" s="468" t="s">
        <v>6078</v>
      </c>
      <c r="F133" s="468" t="s">
        <v>6077</v>
      </c>
      <c r="G133" s="468" t="s">
        <v>6076</v>
      </c>
      <c r="H133" s="468" t="s">
        <v>5675</v>
      </c>
      <c r="I133" s="468" t="s">
        <v>5720</v>
      </c>
    </row>
    <row r="134" spans="1:9" ht="11.1" customHeight="1" x14ac:dyDescent="0.2">
      <c r="A134" s="14" t="s">
        <v>88</v>
      </c>
      <c r="B134" s="468" t="s">
        <v>6075</v>
      </c>
      <c r="C134" s="468" t="s">
        <v>6074</v>
      </c>
      <c r="D134" s="468" t="s">
        <v>1502</v>
      </c>
      <c r="E134" s="468" t="s">
        <v>5651</v>
      </c>
      <c r="F134" s="468" t="s">
        <v>6073</v>
      </c>
      <c r="G134" s="468" t="s">
        <v>6072</v>
      </c>
      <c r="H134" s="468" t="s">
        <v>6071</v>
      </c>
      <c r="I134" s="468" t="s">
        <v>6070</v>
      </c>
    </row>
    <row r="135" spans="1:9" s="345" customFormat="1" ht="18" customHeight="1" x14ac:dyDescent="0.2">
      <c r="A135" s="472" t="s">
        <v>229</v>
      </c>
      <c r="B135" s="471" t="s">
        <v>6069</v>
      </c>
      <c r="C135" s="471" t="s">
        <v>6068</v>
      </c>
      <c r="D135" s="471" t="s">
        <v>6067</v>
      </c>
      <c r="E135" s="471" t="s">
        <v>6066</v>
      </c>
      <c r="F135" s="471" t="s">
        <v>6065</v>
      </c>
      <c r="G135" s="471" t="s">
        <v>1146</v>
      </c>
      <c r="H135" s="471" t="s">
        <v>6064</v>
      </c>
      <c r="I135" s="471" t="s">
        <v>1148</v>
      </c>
    </row>
    <row r="136" spans="1:9" ht="11.1" customHeight="1" x14ac:dyDescent="0.2">
      <c r="A136" s="14" t="s">
        <v>89</v>
      </c>
      <c r="B136" s="468" t="s">
        <v>6063</v>
      </c>
      <c r="C136" s="468" t="s">
        <v>6062</v>
      </c>
      <c r="D136" s="468" t="s">
        <v>6061</v>
      </c>
      <c r="E136" s="468" t="s">
        <v>1807</v>
      </c>
      <c r="F136" s="468" t="s">
        <v>6060</v>
      </c>
      <c r="G136" s="468" t="s">
        <v>5027</v>
      </c>
      <c r="H136" s="468" t="s">
        <v>6059</v>
      </c>
      <c r="I136" s="468" t="s">
        <v>6058</v>
      </c>
    </row>
    <row r="137" spans="1:9" ht="11.1" customHeight="1" x14ac:dyDescent="0.2">
      <c r="A137" s="14" t="s">
        <v>90</v>
      </c>
      <c r="B137" s="468" t="s">
        <v>6057</v>
      </c>
      <c r="C137" s="468" t="s">
        <v>3945</v>
      </c>
      <c r="D137" s="468" t="s">
        <v>6056</v>
      </c>
      <c r="E137" s="468" t="s">
        <v>6055</v>
      </c>
      <c r="F137" s="468" t="s">
        <v>6054</v>
      </c>
      <c r="G137" s="468" t="s">
        <v>5089</v>
      </c>
      <c r="H137" s="468" t="s">
        <v>6053</v>
      </c>
      <c r="I137" s="468" t="s">
        <v>6052</v>
      </c>
    </row>
    <row r="138" spans="1:9" ht="11.1" customHeight="1" x14ac:dyDescent="0.2">
      <c r="A138" s="14" t="s">
        <v>91</v>
      </c>
      <c r="B138" s="468" t="s">
        <v>6051</v>
      </c>
      <c r="C138" s="468" t="s">
        <v>6050</v>
      </c>
      <c r="D138" s="468" t="s">
        <v>6049</v>
      </c>
      <c r="E138" s="468" t="s">
        <v>6048</v>
      </c>
      <c r="F138" s="468" t="s">
        <v>6047</v>
      </c>
      <c r="G138" s="468" t="s">
        <v>6046</v>
      </c>
      <c r="H138" s="468" t="s">
        <v>4623</v>
      </c>
      <c r="I138" s="468" t="s">
        <v>2278</v>
      </c>
    </row>
    <row r="139" spans="1:9" ht="11.1" customHeight="1" x14ac:dyDescent="0.2">
      <c r="A139" s="14" t="s">
        <v>92</v>
      </c>
      <c r="B139" s="468" t="s">
        <v>6045</v>
      </c>
      <c r="C139" s="468" t="s">
        <v>6044</v>
      </c>
      <c r="D139" s="468" t="s">
        <v>6043</v>
      </c>
      <c r="E139" s="468" t="s">
        <v>6042</v>
      </c>
      <c r="F139" s="468" t="s">
        <v>6041</v>
      </c>
      <c r="G139" s="468" t="s">
        <v>5124</v>
      </c>
      <c r="H139" s="468" t="s">
        <v>6040</v>
      </c>
      <c r="I139" s="468" t="s">
        <v>4999</v>
      </c>
    </row>
    <row r="140" spans="1:9" s="345" customFormat="1" ht="18" customHeight="1" x14ac:dyDescent="0.2">
      <c r="A140" s="472" t="s">
        <v>230</v>
      </c>
      <c r="B140" s="471" t="s">
        <v>6039</v>
      </c>
      <c r="C140" s="471" t="s">
        <v>6038</v>
      </c>
      <c r="D140" s="471" t="s">
        <v>1212</v>
      </c>
      <c r="E140" s="471" t="s">
        <v>6037</v>
      </c>
      <c r="F140" s="471" t="s">
        <v>6036</v>
      </c>
      <c r="G140" s="471" t="s">
        <v>6035</v>
      </c>
      <c r="H140" s="471" t="s">
        <v>6034</v>
      </c>
      <c r="I140" s="471" t="s">
        <v>1361</v>
      </c>
    </row>
    <row r="141" spans="1:9" ht="11.1" customHeight="1" x14ac:dyDescent="0.2">
      <c r="A141" s="14" t="s">
        <v>93</v>
      </c>
      <c r="B141" s="468" t="s">
        <v>6033</v>
      </c>
      <c r="C141" s="468" t="s">
        <v>6032</v>
      </c>
      <c r="D141" s="468" t="s">
        <v>6031</v>
      </c>
      <c r="E141" s="468" t="s">
        <v>6030</v>
      </c>
      <c r="F141" s="468" t="s">
        <v>6029</v>
      </c>
      <c r="G141" s="468" t="s">
        <v>6028</v>
      </c>
      <c r="H141" s="468" t="s">
        <v>6027</v>
      </c>
      <c r="I141" s="468" t="s">
        <v>4075</v>
      </c>
    </row>
    <row r="142" spans="1:9" ht="11.1" customHeight="1" x14ac:dyDescent="0.2">
      <c r="A142" s="14" t="s">
        <v>94</v>
      </c>
      <c r="B142" s="468" t="s">
        <v>6026</v>
      </c>
      <c r="C142" s="468" t="s">
        <v>6025</v>
      </c>
      <c r="D142" s="468" t="s">
        <v>6024</v>
      </c>
      <c r="E142" s="468" t="s">
        <v>6023</v>
      </c>
      <c r="F142" s="468" t="s">
        <v>6022</v>
      </c>
      <c r="G142" s="468" t="s">
        <v>6021</v>
      </c>
      <c r="H142" s="468" t="s">
        <v>2091</v>
      </c>
      <c r="I142" s="468" t="s">
        <v>1140</v>
      </c>
    </row>
    <row r="143" spans="1:9" ht="11.1" customHeight="1" x14ac:dyDescent="0.2">
      <c r="A143" s="14" t="s">
        <v>95</v>
      </c>
      <c r="B143" s="468" t="s">
        <v>6020</v>
      </c>
      <c r="C143" s="468" t="s">
        <v>6019</v>
      </c>
      <c r="D143" s="468" t="s">
        <v>5523</v>
      </c>
      <c r="E143" s="468" t="s">
        <v>6018</v>
      </c>
      <c r="F143" s="468" t="s">
        <v>6017</v>
      </c>
      <c r="G143" s="468" t="s">
        <v>6016</v>
      </c>
      <c r="H143" s="468" t="s">
        <v>6015</v>
      </c>
      <c r="I143" s="468" t="s">
        <v>5640</v>
      </c>
    </row>
    <row r="144" spans="1:9" ht="11.1" customHeight="1" x14ac:dyDescent="0.2">
      <c r="A144" s="14" t="s">
        <v>96</v>
      </c>
      <c r="B144" s="468" t="s">
        <v>1624</v>
      </c>
      <c r="C144" s="468" t="s">
        <v>3234</v>
      </c>
      <c r="D144" s="468" t="s">
        <v>5706</v>
      </c>
      <c r="E144" s="468" t="s">
        <v>6014</v>
      </c>
      <c r="F144" s="468" t="s">
        <v>6013</v>
      </c>
      <c r="G144" s="468" t="s">
        <v>6012</v>
      </c>
      <c r="H144" s="468" t="s">
        <v>6011</v>
      </c>
      <c r="I144" s="468" t="s">
        <v>3416</v>
      </c>
    </row>
    <row r="145" spans="1:9" ht="11.1" customHeight="1" x14ac:dyDescent="0.2">
      <c r="A145" s="14" t="s">
        <v>97</v>
      </c>
      <c r="B145" s="468" t="s">
        <v>6010</v>
      </c>
      <c r="C145" s="468" t="s">
        <v>6009</v>
      </c>
      <c r="D145" s="468" t="s">
        <v>6008</v>
      </c>
      <c r="E145" s="468" t="s">
        <v>6007</v>
      </c>
      <c r="F145" s="468" t="s">
        <v>6006</v>
      </c>
      <c r="G145" s="468" t="s">
        <v>6005</v>
      </c>
      <c r="H145" s="468" t="s">
        <v>6004</v>
      </c>
      <c r="I145" s="468" t="s">
        <v>6003</v>
      </c>
    </row>
    <row r="146" spans="1:9" ht="11.1" customHeight="1" x14ac:dyDescent="0.2">
      <c r="A146" s="14" t="s">
        <v>98</v>
      </c>
      <c r="B146" s="468" t="s">
        <v>1437</v>
      </c>
      <c r="C146" s="468" t="s">
        <v>3979</v>
      </c>
      <c r="D146" s="468" t="s">
        <v>1585</v>
      </c>
      <c r="E146" s="468" t="s">
        <v>6002</v>
      </c>
      <c r="F146" s="468" t="s">
        <v>6001</v>
      </c>
      <c r="G146" s="468" t="s">
        <v>2047</v>
      </c>
      <c r="H146" s="468" t="s">
        <v>2447</v>
      </c>
      <c r="I146" s="468" t="s">
        <v>4075</v>
      </c>
    </row>
    <row r="147" spans="1:9" ht="11.1" customHeight="1" x14ac:dyDescent="0.2">
      <c r="A147" s="14" t="s">
        <v>99</v>
      </c>
      <c r="B147" s="468" t="s">
        <v>1569</v>
      </c>
      <c r="C147" s="468" t="s">
        <v>6000</v>
      </c>
      <c r="D147" s="468" t="s">
        <v>5999</v>
      </c>
      <c r="E147" s="468" t="s">
        <v>5998</v>
      </c>
      <c r="F147" s="468" t="s">
        <v>5997</v>
      </c>
      <c r="G147" s="468" t="s">
        <v>3423</v>
      </c>
      <c r="H147" s="468" t="s">
        <v>5996</v>
      </c>
      <c r="I147" s="468" t="s">
        <v>3416</v>
      </c>
    </row>
    <row r="148" spans="1:9" ht="11.1" customHeight="1" x14ac:dyDescent="0.2">
      <c r="A148" s="14" t="s">
        <v>100</v>
      </c>
      <c r="B148" s="468" t="s">
        <v>5995</v>
      </c>
      <c r="C148" s="468" t="s">
        <v>5994</v>
      </c>
      <c r="D148" s="468" t="s">
        <v>1947</v>
      </c>
      <c r="E148" s="468" t="s">
        <v>5993</v>
      </c>
      <c r="F148" s="468" t="s">
        <v>5992</v>
      </c>
      <c r="G148" s="468" t="s">
        <v>2400</v>
      </c>
      <c r="H148" s="468" t="s">
        <v>5991</v>
      </c>
      <c r="I148" s="468" t="s">
        <v>5990</v>
      </c>
    </row>
    <row r="149" spans="1:9" ht="11.1" customHeight="1" x14ac:dyDescent="0.2">
      <c r="A149" s="14" t="s">
        <v>101</v>
      </c>
      <c r="B149" s="468" t="s">
        <v>1360</v>
      </c>
      <c r="C149" s="468" t="s">
        <v>5989</v>
      </c>
      <c r="D149" s="468" t="s">
        <v>5790</v>
      </c>
      <c r="E149" s="468" t="s">
        <v>5988</v>
      </c>
      <c r="F149" s="468" t="s">
        <v>5987</v>
      </c>
      <c r="G149" s="468" t="s">
        <v>5986</v>
      </c>
      <c r="H149" s="468" t="s">
        <v>3809</v>
      </c>
      <c r="I149" s="468" t="s">
        <v>5640</v>
      </c>
    </row>
    <row r="150" spans="1:9" ht="11.1" customHeight="1" x14ac:dyDescent="0.2">
      <c r="A150" s="14" t="s">
        <v>102</v>
      </c>
      <c r="B150" s="468" t="s">
        <v>2208</v>
      </c>
      <c r="C150" s="468" t="s">
        <v>5985</v>
      </c>
      <c r="D150" s="468" t="s">
        <v>3510</v>
      </c>
      <c r="E150" s="468" t="s">
        <v>5984</v>
      </c>
      <c r="F150" s="468" t="s">
        <v>5983</v>
      </c>
      <c r="G150" s="468" t="s">
        <v>2580</v>
      </c>
      <c r="H150" s="468" t="s">
        <v>4178</v>
      </c>
      <c r="I150" s="468" t="s">
        <v>3825</v>
      </c>
    </row>
    <row r="151" spans="1:9" s="345" customFormat="1" ht="18" customHeight="1" x14ac:dyDescent="0.2">
      <c r="A151" s="472" t="s">
        <v>231</v>
      </c>
      <c r="B151" s="471" t="s">
        <v>5982</v>
      </c>
      <c r="C151" s="471" t="s">
        <v>5981</v>
      </c>
      <c r="D151" s="471" t="s">
        <v>5980</v>
      </c>
      <c r="E151" s="471" t="s">
        <v>4384</v>
      </c>
      <c r="F151" s="471" t="s">
        <v>5979</v>
      </c>
      <c r="G151" s="471" t="s">
        <v>5978</v>
      </c>
      <c r="H151" s="471" t="s">
        <v>5977</v>
      </c>
      <c r="I151" s="471" t="s">
        <v>3288</v>
      </c>
    </row>
    <row r="152" spans="1:9" ht="11.1" customHeight="1" x14ac:dyDescent="0.2">
      <c r="A152" s="14" t="s">
        <v>103</v>
      </c>
      <c r="B152" s="468" t="s">
        <v>5976</v>
      </c>
      <c r="C152" s="468" t="s">
        <v>5975</v>
      </c>
      <c r="D152" s="468" t="s">
        <v>5974</v>
      </c>
      <c r="E152" s="468" t="s">
        <v>4292</v>
      </c>
      <c r="F152" s="468" t="s">
        <v>5973</v>
      </c>
      <c r="G152" s="468" t="s">
        <v>5972</v>
      </c>
      <c r="H152" s="468" t="s">
        <v>5971</v>
      </c>
      <c r="I152" s="468" t="s">
        <v>2961</v>
      </c>
    </row>
    <row r="153" spans="1:9" ht="11.1" customHeight="1" x14ac:dyDescent="0.2">
      <c r="A153" s="14" t="s">
        <v>104</v>
      </c>
      <c r="B153" s="468" t="s">
        <v>5970</v>
      </c>
      <c r="C153" s="468" t="s">
        <v>5969</v>
      </c>
      <c r="D153" s="468" t="s">
        <v>5968</v>
      </c>
      <c r="E153" s="468" t="s">
        <v>5967</v>
      </c>
      <c r="F153" s="468" t="s">
        <v>5966</v>
      </c>
      <c r="G153" s="468" t="s">
        <v>5965</v>
      </c>
      <c r="H153" s="468" t="s">
        <v>5841</v>
      </c>
      <c r="I153" s="468" t="s">
        <v>3825</v>
      </c>
    </row>
    <row r="154" spans="1:9" ht="11.1" customHeight="1" x14ac:dyDescent="0.2">
      <c r="A154" s="14" t="s">
        <v>105</v>
      </c>
      <c r="B154" s="468" t="s">
        <v>5964</v>
      </c>
      <c r="C154" s="468" t="s">
        <v>5963</v>
      </c>
      <c r="D154" s="468" t="s">
        <v>5962</v>
      </c>
      <c r="E154" s="468" t="s">
        <v>5961</v>
      </c>
      <c r="F154" s="468" t="s">
        <v>5960</v>
      </c>
      <c r="G154" s="468" t="s">
        <v>5369</v>
      </c>
      <c r="H154" s="468" t="s">
        <v>5959</v>
      </c>
      <c r="I154" s="468" t="s">
        <v>5958</v>
      </c>
    </row>
    <row r="155" spans="1:9" ht="11.1" customHeight="1" x14ac:dyDescent="0.2">
      <c r="A155" s="14" t="s">
        <v>106</v>
      </c>
      <c r="B155" s="468" t="s">
        <v>5957</v>
      </c>
      <c r="C155" s="468" t="s">
        <v>5956</v>
      </c>
      <c r="D155" s="468" t="s">
        <v>5955</v>
      </c>
      <c r="E155" s="468" t="s">
        <v>5954</v>
      </c>
      <c r="F155" s="468" t="s">
        <v>5953</v>
      </c>
      <c r="G155" s="468" t="s">
        <v>5952</v>
      </c>
      <c r="H155" s="468" t="s">
        <v>5951</v>
      </c>
      <c r="I155" s="468" t="s">
        <v>5288</v>
      </c>
    </row>
    <row r="156" spans="1:9" s="155" customFormat="1" ht="9" customHeight="1" x14ac:dyDescent="0.2">
      <c r="A156" s="123"/>
      <c r="B156" s="468"/>
      <c r="C156" s="468"/>
      <c r="D156" s="468"/>
      <c r="E156" s="468"/>
      <c r="F156" s="468"/>
      <c r="G156" s="468"/>
      <c r="H156" s="468"/>
      <c r="I156" s="468"/>
    </row>
    <row r="157" spans="1:9" s="43" customFormat="1" ht="12" customHeight="1" x14ac:dyDescent="0.2">
      <c r="A157" s="29" t="s">
        <v>5697</v>
      </c>
      <c r="B157" s="468"/>
      <c r="C157" s="468"/>
      <c r="D157" s="468"/>
      <c r="E157" s="468"/>
      <c r="F157" s="468"/>
      <c r="G157" s="468"/>
      <c r="H157" s="468"/>
      <c r="I157" s="468"/>
    </row>
    <row r="158" spans="1:9" s="43" customFormat="1" ht="12" customHeight="1" x14ac:dyDescent="0.2">
      <c r="A158" s="29" t="s">
        <v>5696</v>
      </c>
      <c r="B158" s="468"/>
      <c r="C158" s="468"/>
      <c r="D158" s="468"/>
      <c r="E158" s="468"/>
      <c r="F158" s="468"/>
      <c r="G158" s="468"/>
      <c r="H158" s="468"/>
      <c r="I158" s="468"/>
    </row>
    <row r="159" spans="1:9" s="345" customFormat="1" ht="16.350000000000001" customHeight="1" x14ac:dyDescent="0.2">
      <c r="A159" s="472" t="s">
        <v>232</v>
      </c>
      <c r="B159" s="471" t="s">
        <v>2138</v>
      </c>
      <c r="C159" s="471" t="s">
        <v>5950</v>
      </c>
      <c r="D159" s="471" t="s">
        <v>5949</v>
      </c>
      <c r="E159" s="471" t="s">
        <v>5948</v>
      </c>
      <c r="F159" s="471" t="s">
        <v>5947</v>
      </c>
      <c r="G159" s="471" t="s">
        <v>5946</v>
      </c>
      <c r="H159" s="471" t="s">
        <v>5945</v>
      </c>
      <c r="I159" s="471" t="s">
        <v>1602</v>
      </c>
    </row>
    <row r="160" spans="1:9" ht="11.1" customHeight="1" x14ac:dyDescent="0.2">
      <c r="A160" s="14" t="s">
        <v>107</v>
      </c>
      <c r="B160" s="468" t="s">
        <v>5944</v>
      </c>
      <c r="C160" s="468" t="s">
        <v>4408</v>
      </c>
      <c r="D160" s="468" t="s">
        <v>5943</v>
      </c>
      <c r="E160" s="468" t="s">
        <v>4981</v>
      </c>
      <c r="F160" s="468" t="s">
        <v>5942</v>
      </c>
      <c r="G160" s="468" t="s">
        <v>2912</v>
      </c>
      <c r="H160" s="468" t="s">
        <v>5941</v>
      </c>
      <c r="I160" s="468" t="s">
        <v>5940</v>
      </c>
    </row>
    <row r="161" spans="1:10" ht="11.1" customHeight="1" x14ac:dyDescent="0.2">
      <c r="A161" s="14" t="s">
        <v>108</v>
      </c>
      <c r="B161" s="468" t="s">
        <v>5939</v>
      </c>
      <c r="C161" s="468" t="s">
        <v>5938</v>
      </c>
      <c r="D161" s="468" t="s">
        <v>5937</v>
      </c>
      <c r="E161" s="468" t="s">
        <v>1968</v>
      </c>
      <c r="F161" s="468" t="s">
        <v>5936</v>
      </c>
      <c r="G161" s="468" t="s">
        <v>4719</v>
      </c>
      <c r="H161" s="468" t="s">
        <v>5935</v>
      </c>
      <c r="I161" s="468" t="s">
        <v>5934</v>
      </c>
    </row>
    <row r="162" spans="1:10" ht="11.1" customHeight="1" x14ac:dyDescent="0.2">
      <c r="A162" s="14" t="s">
        <v>109</v>
      </c>
      <c r="B162" s="468" t="s">
        <v>5933</v>
      </c>
      <c r="C162" s="468" t="s">
        <v>5932</v>
      </c>
      <c r="D162" s="468" t="s">
        <v>5931</v>
      </c>
      <c r="E162" s="468" t="s">
        <v>3979</v>
      </c>
      <c r="F162" s="468" t="s">
        <v>5930</v>
      </c>
      <c r="G162" s="468" t="s">
        <v>5929</v>
      </c>
      <c r="H162" s="468" t="s">
        <v>5928</v>
      </c>
      <c r="I162" s="468" t="s">
        <v>5927</v>
      </c>
    </row>
    <row r="163" spans="1:10" ht="11.1" customHeight="1" x14ac:dyDescent="0.2">
      <c r="A163" s="14" t="s">
        <v>110</v>
      </c>
      <c r="B163" s="468" t="s">
        <v>5926</v>
      </c>
      <c r="C163" s="468" t="s">
        <v>4738</v>
      </c>
      <c r="D163" s="468" t="s">
        <v>2674</v>
      </c>
      <c r="E163" s="468" t="s">
        <v>5925</v>
      </c>
      <c r="F163" s="468" t="s">
        <v>5924</v>
      </c>
      <c r="G163" s="468" t="s">
        <v>5923</v>
      </c>
      <c r="H163" s="468" t="s">
        <v>5922</v>
      </c>
      <c r="I163" s="468" t="s">
        <v>1904</v>
      </c>
    </row>
    <row r="164" spans="1:10" ht="11.1" customHeight="1" x14ac:dyDescent="0.2">
      <c r="A164" s="14" t="s">
        <v>111</v>
      </c>
      <c r="B164" s="468" t="s">
        <v>5921</v>
      </c>
      <c r="C164" s="468" t="s">
        <v>2047</v>
      </c>
      <c r="D164" s="468" t="s">
        <v>1148</v>
      </c>
      <c r="E164" s="468" t="s">
        <v>5920</v>
      </c>
      <c r="F164" s="468" t="s">
        <v>5919</v>
      </c>
      <c r="G164" s="468" t="s">
        <v>5918</v>
      </c>
      <c r="H164" s="468" t="s">
        <v>5917</v>
      </c>
      <c r="I164" s="468" t="s">
        <v>5916</v>
      </c>
    </row>
    <row r="165" spans="1:10" s="345" customFormat="1" ht="16.350000000000001" customHeight="1" x14ac:dyDescent="0.2">
      <c r="A165" s="472" t="s">
        <v>233</v>
      </c>
      <c r="B165" s="471" t="s">
        <v>5915</v>
      </c>
      <c r="C165" s="471" t="s">
        <v>4758</v>
      </c>
      <c r="D165" s="471" t="s">
        <v>5914</v>
      </c>
      <c r="E165" s="471" t="s">
        <v>5913</v>
      </c>
      <c r="F165" s="471" t="s">
        <v>2343</v>
      </c>
      <c r="G165" s="471" t="s">
        <v>5912</v>
      </c>
      <c r="H165" s="471" t="s">
        <v>5911</v>
      </c>
      <c r="I165" s="471" t="s">
        <v>3209</v>
      </c>
    </row>
    <row r="166" spans="1:10" ht="11.1" customHeight="1" x14ac:dyDescent="0.2">
      <c r="A166" s="14" t="s">
        <v>112</v>
      </c>
      <c r="B166" s="468" t="s">
        <v>5910</v>
      </c>
      <c r="C166" s="468" t="s">
        <v>5909</v>
      </c>
      <c r="D166" s="468" t="s">
        <v>5908</v>
      </c>
      <c r="E166" s="468" t="s">
        <v>5907</v>
      </c>
      <c r="F166" s="468" t="s">
        <v>5906</v>
      </c>
      <c r="G166" s="468" t="s">
        <v>5905</v>
      </c>
      <c r="H166" s="468" t="s">
        <v>5904</v>
      </c>
      <c r="I166" s="468" t="s">
        <v>1100</v>
      </c>
    </row>
    <row r="167" spans="1:10" ht="11.1" customHeight="1" x14ac:dyDescent="0.2">
      <c r="A167" s="14" t="s">
        <v>113</v>
      </c>
      <c r="B167" s="468" t="s">
        <v>2674</v>
      </c>
      <c r="C167" s="468" t="s">
        <v>5903</v>
      </c>
      <c r="D167" s="468" t="s">
        <v>3530</v>
      </c>
      <c r="E167" s="468" t="s">
        <v>5781</v>
      </c>
      <c r="F167" s="468" t="s">
        <v>5902</v>
      </c>
      <c r="G167" s="468" t="s">
        <v>5901</v>
      </c>
      <c r="H167" s="468" t="s">
        <v>4311</v>
      </c>
      <c r="I167" s="468" t="s">
        <v>5900</v>
      </c>
    </row>
    <row r="168" spans="1:10" ht="11.1" customHeight="1" x14ac:dyDescent="0.2">
      <c r="A168" s="14" t="s">
        <v>114</v>
      </c>
      <c r="B168" s="468" t="s">
        <v>3458</v>
      </c>
      <c r="C168" s="468" t="s">
        <v>2039</v>
      </c>
      <c r="D168" s="468" t="s">
        <v>4758</v>
      </c>
      <c r="E168" s="468" t="s">
        <v>5899</v>
      </c>
      <c r="F168" s="468" t="s">
        <v>2648</v>
      </c>
      <c r="G168" s="468" t="s">
        <v>5898</v>
      </c>
      <c r="H168" s="468" t="s">
        <v>4960</v>
      </c>
      <c r="I168" s="468" t="s">
        <v>1923</v>
      </c>
    </row>
    <row r="169" spans="1:10" ht="11.1" customHeight="1" x14ac:dyDescent="0.2">
      <c r="A169" s="14" t="s">
        <v>115</v>
      </c>
      <c r="B169" s="468" t="s">
        <v>5897</v>
      </c>
      <c r="C169" s="468" t="s">
        <v>5896</v>
      </c>
      <c r="D169" s="468" t="s">
        <v>5895</v>
      </c>
      <c r="E169" s="468" t="s">
        <v>5894</v>
      </c>
      <c r="F169" s="468" t="s">
        <v>5893</v>
      </c>
      <c r="G169" s="468" t="s">
        <v>5892</v>
      </c>
      <c r="H169" s="468" t="s">
        <v>5891</v>
      </c>
      <c r="I169" s="468" t="s">
        <v>1390</v>
      </c>
    </row>
    <row r="170" spans="1:10" ht="11.1" customHeight="1" x14ac:dyDescent="0.2">
      <c r="A170" s="14" t="s">
        <v>116</v>
      </c>
      <c r="B170" s="468" t="s">
        <v>3653</v>
      </c>
      <c r="C170" s="468" t="s">
        <v>5890</v>
      </c>
      <c r="D170" s="468" t="s">
        <v>5889</v>
      </c>
      <c r="E170" s="468" t="s">
        <v>3726</v>
      </c>
      <c r="F170" s="468" t="s">
        <v>5888</v>
      </c>
      <c r="G170" s="468" t="s">
        <v>5887</v>
      </c>
      <c r="H170" s="468" t="s">
        <v>2881</v>
      </c>
      <c r="I170" s="468" t="s">
        <v>4947</v>
      </c>
    </row>
    <row r="171" spans="1:10" ht="11.1" customHeight="1" x14ac:dyDescent="0.2">
      <c r="A171" s="14" t="s">
        <v>117</v>
      </c>
      <c r="B171" s="468" t="s">
        <v>5243</v>
      </c>
      <c r="C171" s="468" t="s">
        <v>5886</v>
      </c>
      <c r="D171" s="468" t="s">
        <v>2209</v>
      </c>
      <c r="E171" s="468" t="s">
        <v>5885</v>
      </c>
      <c r="F171" s="468" t="s">
        <v>5884</v>
      </c>
      <c r="G171" s="468" t="s">
        <v>5883</v>
      </c>
      <c r="H171" s="468" t="s">
        <v>5882</v>
      </c>
      <c r="I171" s="468" t="s">
        <v>3729</v>
      </c>
    </row>
    <row r="172" spans="1:10" s="345" customFormat="1" ht="16.350000000000001" customHeight="1" x14ac:dyDescent="0.2">
      <c r="A172" s="472" t="s">
        <v>234</v>
      </c>
      <c r="B172" s="471" t="s">
        <v>5881</v>
      </c>
      <c r="C172" s="471" t="s">
        <v>1278</v>
      </c>
      <c r="D172" s="471" t="s">
        <v>5880</v>
      </c>
      <c r="E172" s="471" t="s">
        <v>5879</v>
      </c>
      <c r="F172" s="471" t="s">
        <v>5878</v>
      </c>
      <c r="G172" s="471" t="s">
        <v>5877</v>
      </c>
      <c r="H172" s="471" t="s">
        <v>5876</v>
      </c>
      <c r="I172" s="471" t="s">
        <v>2399</v>
      </c>
    </row>
    <row r="173" spans="1:10" s="473" customFormat="1" ht="11.1" customHeight="1" x14ac:dyDescent="0.2">
      <c r="A173" s="478" t="s">
        <v>235</v>
      </c>
      <c r="B173" s="477" t="s">
        <v>5875</v>
      </c>
      <c r="C173" s="477" t="s">
        <v>3638</v>
      </c>
      <c r="D173" s="477" t="s">
        <v>5874</v>
      </c>
      <c r="E173" s="477" t="s">
        <v>5873</v>
      </c>
      <c r="F173" s="477" t="s">
        <v>5872</v>
      </c>
      <c r="G173" s="477" t="s">
        <v>5871</v>
      </c>
      <c r="H173" s="477" t="s">
        <v>4653</v>
      </c>
      <c r="I173" s="477" t="s">
        <v>2247</v>
      </c>
    </row>
    <row r="174" spans="1:10" s="1" customFormat="1" ht="11.1" customHeight="1" x14ac:dyDescent="0.2">
      <c r="A174" s="93" t="s">
        <v>201</v>
      </c>
      <c r="B174" s="468" t="s">
        <v>3</v>
      </c>
      <c r="C174" s="468" t="s">
        <v>3</v>
      </c>
      <c r="D174" s="468" t="s">
        <v>3443</v>
      </c>
      <c r="E174" s="468" t="s">
        <v>3928</v>
      </c>
      <c r="F174" s="468" t="s">
        <v>2238</v>
      </c>
      <c r="G174" s="468" t="s">
        <v>3838</v>
      </c>
      <c r="H174" s="468" t="s">
        <v>3517</v>
      </c>
      <c r="I174" s="468" t="s">
        <v>2063</v>
      </c>
      <c r="J174" s="126"/>
    </row>
    <row r="175" spans="1:10" s="1" customFormat="1" ht="11.1" customHeight="1" x14ac:dyDescent="0.2">
      <c r="A175" s="93" t="s">
        <v>202</v>
      </c>
      <c r="B175" s="468" t="s">
        <v>2903</v>
      </c>
      <c r="C175" s="468" t="s">
        <v>5870</v>
      </c>
      <c r="D175" s="468" t="s">
        <v>2527</v>
      </c>
      <c r="E175" s="468" t="s">
        <v>5869</v>
      </c>
      <c r="F175" s="468" t="s">
        <v>5868</v>
      </c>
      <c r="G175" s="468" t="s">
        <v>2336</v>
      </c>
      <c r="H175" s="468" t="s">
        <v>1941</v>
      </c>
      <c r="I175" s="468" t="s">
        <v>2011</v>
      </c>
      <c r="J175" s="126"/>
    </row>
    <row r="176" spans="1:10" s="1" customFormat="1" ht="11.1" customHeight="1" x14ac:dyDescent="0.2">
      <c r="A176" s="93" t="s">
        <v>203</v>
      </c>
      <c r="B176" s="468" t="s">
        <v>3499</v>
      </c>
      <c r="C176" s="468" t="s">
        <v>5867</v>
      </c>
      <c r="D176" s="468" t="s">
        <v>1595</v>
      </c>
      <c r="E176" s="468" t="s">
        <v>5866</v>
      </c>
      <c r="F176" s="468" t="s">
        <v>1758</v>
      </c>
      <c r="G176" s="468" t="s">
        <v>3310</v>
      </c>
      <c r="H176" s="468" t="s">
        <v>5865</v>
      </c>
      <c r="I176" s="468" t="s">
        <v>5864</v>
      </c>
      <c r="J176" s="126"/>
    </row>
    <row r="177" spans="1:10" s="1" customFormat="1" ht="11.1" customHeight="1" x14ac:dyDescent="0.2">
      <c r="A177" s="93" t="s">
        <v>204</v>
      </c>
      <c r="B177" s="468" t="s">
        <v>2348</v>
      </c>
      <c r="C177" s="468" t="s">
        <v>5863</v>
      </c>
      <c r="D177" s="468" t="s">
        <v>5862</v>
      </c>
      <c r="E177" s="468" t="s">
        <v>5861</v>
      </c>
      <c r="F177" s="468" t="s">
        <v>3536</v>
      </c>
      <c r="G177" s="468" t="s">
        <v>5860</v>
      </c>
      <c r="H177" s="468" t="s">
        <v>3806</v>
      </c>
      <c r="I177" s="468" t="s">
        <v>2433</v>
      </c>
      <c r="J177" s="126"/>
    </row>
    <row r="178" spans="1:10" s="1" customFormat="1" ht="11.1" customHeight="1" x14ac:dyDescent="0.2">
      <c r="A178" s="93" t="s">
        <v>205</v>
      </c>
      <c r="B178" s="468" t="s">
        <v>5859</v>
      </c>
      <c r="C178" s="468" t="s">
        <v>1769</v>
      </c>
      <c r="D178" s="468" t="s">
        <v>1790</v>
      </c>
      <c r="E178" s="468" t="s">
        <v>5858</v>
      </c>
      <c r="F178" s="468" t="s">
        <v>5000</v>
      </c>
      <c r="G178" s="468" t="s">
        <v>5857</v>
      </c>
      <c r="H178" s="468" t="s">
        <v>2446</v>
      </c>
      <c r="I178" s="468" t="s">
        <v>1069</v>
      </c>
      <c r="J178" s="126"/>
    </row>
    <row r="179" spans="1:10" ht="11.1" customHeight="1" x14ac:dyDescent="0.2">
      <c r="A179" s="14" t="s">
        <v>118</v>
      </c>
      <c r="B179" s="468" t="s">
        <v>4318</v>
      </c>
      <c r="C179" s="468" t="s">
        <v>3417</v>
      </c>
      <c r="D179" s="468" t="s">
        <v>5856</v>
      </c>
      <c r="E179" s="468" t="s">
        <v>3672</v>
      </c>
      <c r="F179" s="468" t="s">
        <v>5855</v>
      </c>
      <c r="G179" s="468" t="s">
        <v>3241</v>
      </c>
      <c r="H179" s="468" t="s">
        <v>4229</v>
      </c>
      <c r="I179" s="468" t="s">
        <v>4065</v>
      </c>
    </row>
    <row r="180" spans="1:10" ht="11.1" customHeight="1" x14ac:dyDescent="0.2">
      <c r="A180" s="14" t="s">
        <v>119</v>
      </c>
      <c r="B180" s="468" t="s">
        <v>5854</v>
      </c>
      <c r="C180" s="468" t="s">
        <v>4326</v>
      </c>
      <c r="D180" s="468" t="s">
        <v>5853</v>
      </c>
      <c r="E180" s="468" t="s">
        <v>5852</v>
      </c>
      <c r="F180" s="468" t="s">
        <v>5851</v>
      </c>
      <c r="G180" s="468" t="s">
        <v>4163</v>
      </c>
      <c r="H180" s="468" t="s">
        <v>5850</v>
      </c>
      <c r="I180" s="468" t="s">
        <v>5849</v>
      </c>
    </row>
    <row r="181" spans="1:10" ht="11.1" customHeight="1" x14ac:dyDescent="0.2">
      <c r="A181" s="14" t="s">
        <v>120</v>
      </c>
      <c r="B181" s="468" t="s">
        <v>3</v>
      </c>
      <c r="C181" s="468" t="s">
        <v>3</v>
      </c>
      <c r="D181" s="468" t="s">
        <v>5848</v>
      </c>
      <c r="E181" s="468" t="s">
        <v>5847</v>
      </c>
      <c r="F181" s="468" t="s">
        <v>1411</v>
      </c>
      <c r="G181" s="468" t="s">
        <v>1334</v>
      </c>
      <c r="H181" s="468" t="s">
        <v>5846</v>
      </c>
      <c r="I181" s="468" t="s">
        <v>5767</v>
      </c>
    </row>
    <row r="182" spans="1:10" ht="11.1" customHeight="1" x14ac:dyDescent="0.2">
      <c r="A182" s="14" t="s">
        <v>121</v>
      </c>
      <c r="B182" s="468" t="s">
        <v>5845</v>
      </c>
      <c r="C182" s="468" t="s">
        <v>5844</v>
      </c>
      <c r="D182" s="468" t="s">
        <v>5843</v>
      </c>
      <c r="E182" s="468" t="s">
        <v>5842</v>
      </c>
      <c r="F182" s="468" t="s">
        <v>5841</v>
      </c>
      <c r="G182" s="468" t="s">
        <v>5840</v>
      </c>
      <c r="H182" s="468" t="s">
        <v>5839</v>
      </c>
      <c r="I182" s="468" t="s">
        <v>1323</v>
      </c>
    </row>
    <row r="183" spans="1:10" ht="11.1" customHeight="1" x14ac:dyDescent="0.2">
      <c r="A183" s="14" t="s">
        <v>122</v>
      </c>
      <c r="B183" s="468" t="s">
        <v>5838</v>
      </c>
      <c r="C183" s="468" t="s">
        <v>4973</v>
      </c>
      <c r="D183" s="468" t="s">
        <v>5837</v>
      </c>
      <c r="E183" s="468" t="s">
        <v>5836</v>
      </c>
      <c r="F183" s="468" t="s">
        <v>5835</v>
      </c>
      <c r="G183" s="468" t="s">
        <v>5834</v>
      </c>
      <c r="H183" s="468" t="s">
        <v>5833</v>
      </c>
      <c r="I183" s="468" t="s">
        <v>5832</v>
      </c>
    </row>
    <row r="184" spans="1:10" ht="11.1" customHeight="1" x14ac:dyDescent="0.2">
      <c r="A184" s="14" t="s">
        <v>123</v>
      </c>
      <c r="B184" s="468" t="s">
        <v>5831</v>
      </c>
      <c r="C184" s="468" t="s">
        <v>5830</v>
      </c>
      <c r="D184" s="468" t="s">
        <v>5829</v>
      </c>
      <c r="E184" s="468" t="s">
        <v>5828</v>
      </c>
      <c r="F184" s="468" t="s">
        <v>5827</v>
      </c>
      <c r="G184" s="468" t="s">
        <v>1317</v>
      </c>
      <c r="H184" s="468" t="s">
        <v>5826</v>
      </c>
      <c r="I184" s="468" t="s">
        <v>3449</v>
      </c>
    </row>
    <row r="185" spans="1:10" s="345" customFormat="1" ht="16.350000000000001" customHeight="1" x14ac:dyDescent="0.2">
      <c r="A185" s="472" t="s">
        <v>236</v>
      </c>
      <c r="B185" s="471" t="s">
        <v>5825</v>
      </c>
      <c r="C185" s="471" t="s">
        <v>5824</v>
      </c>
      <c r="D185" s="471" t="s">
        <v>5823</v>
      </c>
      <c r="E185" s="471" t="s">
        <v>5822</v>
      </c>
      <c r="F185" s="471" t="s">
        <v>5821</v>
      </c>
      <c r="G185" s="471" t="s">
        <v>1816</v>
      </c>
      <c r="H185" s="471" t="s">
        <v>5820</v>
      </c>
      <c r="I185" s="471" t="s">
        <v>1359</v>
      </c>
    </row>
    <row r="186" spans="1:10" ht="11.1" customHeight="1" x14ac:dyDescent="0.2">
      <c r="A186" s="14" t="s">
        <v>124</v>
      </c>
      <c r="B186" s="468" t="s">
        <v>3926</v>
      </c>
      <c r="C186" s="468" t="s">
        <v>5819</v>
      </c>
      <c r="D186" s="468" t="s">
        <v>5818</v>
      </c>
      <c r="E186" s="468" t="s">
        <v>5817</v>
      </c>
      <c r="F186" s="468" t="s">
        <v>5816</v>
      </c>
      <c r="G186" s="468" t="s">
        <v>5815</v>
      </c>
      <c r="H186" s="468" t="s">
        <v>5814</v>
      </c>
      <c r="I186" s="468" t="s">
        <v>2294</v>
      </c>
    </row>
    <row r="187" spans="1:10" ht="11.1" customHeight="1" x14ac:dyDescent="0.2">
      <c r="A187" s="14" t="s">
        <v>125</v>
      </c>
      <c r="B187" s="468" t="s">
        <v>1602</v>
      </c>
      <c r="C187" s="468" t="s">
        <v>4660</v>
      </c>
      <c r="D187" s="468" t="s">
        <v>5137</v>
      </c>
      <c r="E187" s="468" t="s">
        <v>5813</v>
      </c>
      <c r="F187" s="468" t="s">
        <v>4063</v>
      </c>
      <c r="G187" s="468" t="s">
        <v>5298</v>
      </c>
      <c r="H187" s="468" t="s">
        <v>5220</v>
      </c>
      <c r="I187" s="468" t="s">
        <v>5812</v>
      </c>
    </row>
    <row r="188" spans="1:10" ht="11.1" customHeight="1" x14ac:dyDescent="0.2">
      <c r="A188" s="14" t="s">
        <v>126</v>
      </c>
      <c r="B188" s="468" t="s">
        <v>1262</v>
      </c>
      <c r="C188" s="468" t="s">
        <v>5811</v>
      </c>
      <c r="D188" s="468" t="s">
        <v>3822</v>
      </c>
      <c r="E188" s="468" t="s">
        <v>5810</v>
      </c>
      <c r="F188" s="468" t="s">
        <v>5809</v>
      </c>
      <c r="G188" s="468" t="s">
        <v>5533</v>
      </c>
      <c r="H188" s="468" t="s">
        <v>5808</v>
      </c>
      <c r="I188" s="468" t="s">
        <v>1140</v>
      </c>
    </row>
    <row r="189" spans="1:10" ht="11.1" customHeight="1" x14ac:dyDescent="0.2">
      <c r="A189" s="14" t="s">
        <v>127</v>
      </c>
      <c r="B189" s="468" t="s">
        <v>5807</v>
      </c>
      <c r="C189" s="468" t="s">
        <v>1807</v>
      </c>
      <c r="D189" s="468" t="s">
        <v>5806</v>
      </c>
      <c r="E189" s="468" t="s">
        <v>5805</v>
      </c>
      <c r="F189" s="468" t="s">
        <v>5804</v>
      </c>
      <c r="G189" s="468" t="s">
        <v>5803</v>
      </c>
      <c r="H189" s="468" t="s">
        <v>5802</v>
      </c>
      <c r="I189" s="468" t="s">
        <v>5801</v>
      </c>
    </row>
    <row r="190" spans="1:10" s="345" customFormat="1" ht="16.350000000000001" customHeight="1" x14ac:dyDescent="0.2">
      <c r="A190" s="472" t="s">
        <v>237</v>
      </c>
      <c r="B190" s="471" t="s">
        <v>5800</v>
      </c>
      <c r="C190" s="471" t="s">
        <v>5799</v>
      </c>
      <c r="D190" s="471" t="s">
        <v>5798</v>
      </c>
      <c r="E190" s="471" t="s">
        <v>5797</v>
      </c>
      <c r="F190" s="471" t="s">
        <v>5796</v>
      </c>
      <c r="G190" s="471" t="s">
        <v>5795</v>
      </c>
      <c r="H190" s="471" t="s">
        <v>5794</v>
      </c>
      <c r="I190" s="471" t="s">
        <v>1381</v>
      </c>
    </row>
    <row r="191" spans="1:10" ht="11.1" customHeight="1" x14ac:dyDescent="0.2">
      <c r="A191" s="14" t="s">
        <v>128</v>
      </c>
      <c r="B191" s="468" t="s">
        <v>5793</v>
      </c>
      <c r="C191" s="468" t="s">
        <v>5368</v>
      </c>
      <c r="D191" s="468" t="s">
        <v>5792</v>
      </c>
      <c r="E191" s="468" t="s">
        <v>4432</v>
      </c>
      <c r="F191" s="468" t="s">
        <v>5791</v>
      </c>
      <c r="G191" s="468" t="s">
        <v>5790</v>
      </c>
      <c r="H191" s="468" t="s">
        <v>5789</v>
      </c>
      <c r="I191" s="468" t="s">
        <v>5788</v>
      </c>
    </row>
    <row r="192" spans="1:10" ht="11.1" customHeight="1" x14ac:dyDescent="0.2">
      <c r="A192" s="14" t="s">
        <v>129</v>
      </c>
      <c r="B192" s="468" t="s">
        <v>2017</v>
      </c>
      <c r="C192" s="468" t="s">
        <v>5787</v>
      </c>
      <c r="D192" s="468" t="s">
        <v>2658</v>
      </c>
      <c r="E192" s="468" t="s">
        <v>1870</v>
      </c>
      <c r="F192" s="468" t="s">
        <v>5786</v>
      </c>
      <c r="G192" s="468" t="s">
        <v>5225</v>
      </c>
      <c r="H192" s="468" t="s">
        <v>5785</v>
      </c>
      <c r="I192" s="468" t="s">
        <v>1874</v>
      </c>
    </row>
    <row r="193" spans="1:9" ht="11.1" customHeight="1" x14ac:dyDescent="0.2">
      <c r="A193" s="14" t="s">
        <v>130</v>
      </c>
      <c r="B193" s="468" t="s">
        <v>3626</v>
      </c>
      <c r="C193" s="468" t="s">
        <v>5784</v>
      </c>
      <c r="D193" s="468" t="s">
        <v>1076</v>
      </c>
      <c r="E193" s="468" t="s">
        <v>5783</v>
      </c>
      <c r="F193" s="468" t="s">
        <v>5782</v>
      </c>
      <c r="G193" s="468" t="s">
        <v>1419</v>
      </c>
      <c r="H193" s="468" t="s">
        <v>5781</v>
      </c>
      <c r="I193" s="468" t="s">
        <v>5780</v>
      </c>
    </row>
    <row r="194" spans="1:9" ht="11.1" customHeight="1" x14ac:dyDescent="0.2">
      <c r="A194" s="14" t="s">
        <v>131</v>
      </c>
      <c r="B194" s="468" t="s">
        <v>2657</v>
      </c>
      <c r="C194" s="468" t="s">
        <v>5779</v>
      </c>
      <c r="D194" s="468" t="s">
        <v>5778</v>
      </c>
      <c r="E194" s="468" t="s">
        <v>5777</v>
      </c>
      <c r="F194" s="468" t="s">
        <v>5776</v>
      </c>
      <c r="G194" s="468" t="s">
        <v>5775</v>
      </c>
      <c r="H194" s="468" t="s">
        <v>5774</v>
      </c>
      <c r="I194" s="468" t="s">
        <v>1370</v>
      </c>
    </row>
    <row r="195" spans="1:9" s="345" customFormat="1" ht="16.350000000000001" customHeight="1" x14ac:dyDescent="0.2">
      <c r="A195" s="472" t="s">
        <v>238</v>
      </c>
      <c r="B195" s="471" t="s">
        <v>5773</v>
      </c>
      <c r="C195" s="471" t="s">
        <v>5772</v>
      </c>
      <c r="D195" s="471" t="s">
        <v>5771</v>
      </c>
      <c r="E195" s="471" t="s">
        <v>1524</v>
      </c>
      <c r="F195" s="471" t="s">
        <v>5770</v>
      </c>
      <c r="G195" s="471" t="s">
        <v>5769</v>
      </c>
      <c r="H195" s="471" t="s">
        <v>5768</v>
      </c>
      <c r="I195" s="471" t="s">
        <v>5767</v>
      </c>
    </row>
    <row r="196" spans="1:9" ht="11.1" customHeight="1" x14ac:dyDescent="0.2">
      <c r="A196" s="14" t="s">
        <v>132</v>
      </c>
      <c r="B196" s="468" t="s">
        <v>5766</v>
      </c>
      <c r="C196" s="468" t="s">
        <v>5765</v>
      </c>
      <c r="D196" s="468" t="s">
        <v>1326</v>
      </c>
      <c r="E196" s="468" t="s">
        <v>5764</v>
      </c>
      <c r="F196" s="468" t="s">
        <v>5763</v>
      </c>
      <c r="G196" s="468" t="s">
        <v>1600</v>
      </c>
      <c r="H196" s="468" t="s">
        <v>5762</v>
      </c>
      <c r="I196" s="468" t="s">
        <v>5444</v>
      </c>
    </row>
    <row r="197" spans="1:9" ht="11.1" customHeight="1" x14ac:dyDescent="0.2">
      <c r="A197" s="14" t="s">
        <v>133</v>
      </c>
      <c r="B197" s="468" t="s">
        <v>1781</v>
      </c>
      <c r="C197" s="468" t="s">
        <v>1577</v>
      </c>
      <c r="D197" s="468" t="s">
        <v>5205</v>
      </c>
      <c r="E197" s="468" t="s">
        <v>2088</v>
      </c>
      <c r="F197" s="468" t="s">
        <v>5761</v>
      </c>
      <c r="G197" s="468" t="s">
        <v>5760</v>
      </c>
      <c r="H197" s="468" t="s">
        <v>2645</v>
      </c>
      <c r="I197" s="468" t="s">
        <v>2909</v>
      </c>
    </row>
    <row r="198" spans="1:9" ht="11.1" customHeight="1" x14ac:dyDescent="0.2">
      <c r="A198" s="14" t="s">
        <v>134</v>
      </c>
      <c r="B198" s="468" t="s">
        <v>5759</v>
      </c>
      <c r="C198" s="468" t="s">
        <v>5758</v>
      </c>
      <c r="D198" s="468" t="s">
        <v>5757</v>
      </c>
      <c r="E198" s="468" t="s">
        <v>4777</v>
      </c>
      <c r="F198" s="468" t="s">
        <v>5756</v>
      </c>
      <c r="G198" s="468" t="s">
        <v>5755</v>
      </c>
      <c r="H198" s="468" t="s">
        <v>5754</v>
      </c>
      <c r="I198" s="468" t="s">
        <v>2475</v>
      </c>
    </row>
    <row r="199" spans="1:9" ht="11.1" customHeight="1" x14ac:dyDescent="0.2">
      <c r="A199" s="14" t="s">
        <v>135</v>
      </c>
      <c r="B199" s="468" t="s">
        <v>2512</v>
      </c>
      <c r="C199" s="468" t="s">
        <v>5753</v>
      </c>
      <c r="D199" s="468" t="s">
        <v>5752</v>
      </c>
      <c r="E199" s="468" t="s">
        <v>5751</v>
      </c>
      <c r="F199" s="468" t="s">
        <v>3199</v>
      </c>
      <c r="G199" s="468" t="s">
        <v>5750</v>
      </c>
      <c r="H199" s="468" t="s">
        <v>5749</v>
      </c>
      <c r="I199" s="468" t="s">
        <v>5748</v>
      </c>
    </row>
    <row r="200" spans="1:9" ht="11.1" customHeight="1" x14ac:dyDescent="0.2">
      <c r="A200" s="14" t="s">
        <v>136</v>
      </c>
      <c r="B200" s="468" t="s">
        <v>5747</v>
      </c>
      <c r="C200" s="468" t="s">
        <v>5746</v>
      </c>
      <c r="D200" s="468" t="s">
        <v>5745</v>
      </c>
      <c r="E200" s="468" t="s">
        <v>4073</v>
      </c>
      <c r="F200" s="468" t="s">
        <v>5744</v>
      </c>
      <c r="G200" s="468" t="s">
        <v>3611</v>
      </c>
      <c r="H200" s="468" t="s">
        <v>5743</v>
      </c>
      <c r="I200" s="468" t="s">
        <v>2297</v>
      </c>
    </row>
    <row r="201" spans="1:9" ht="11.1" customHeight="1" x14ac:dyDescent="0.2">
      <c r="A201" s="14" t="s">
        <v>137</v>
      </c>
      <c r="B201" s="468" t="s">
        <v>1815</v>
      </c>
      <c r="C201" s="468" t="s">
        <v>5638</v>
      </c>
      <c r="D201" s="468" t="s">
        <v>1218</v>
      </c>
      <c r="E201" s="468" t="s">
        <v>1826</v>
      </c>
      <c r="F201" s="468" t="s">
        <v>5742</v>
      </c>
      <c r="G201" s="468" t="s">
        <v>5741</v>
      </c>
      <c r="H201" s="468" t="s">
        <v>5740</v>
      </c>
      <c r="I201" s="468" t="s">
        <v>3416</v>
      </c>
    </row>
    <row r="202" spans="1:9" s="345" customFormat="1" ht="16.350000000000001" customHeight="1" x14ac:dyDescent="0.2">
      <c r="A202" s="472" t="s">
        <v>239</v>
      </c>
      <c r="B202" s="471" t="s">
        <v>5739</v>
      </c>
      <c r="C202" s="471" t="s">
        <v>5738</v>
      </c>
      <c r="D202" s="471" t="s">
        <v>5737</v>
      </c>
      <c r="E202" s="471" t="s">
        <v>5736</v>
      </c>
      <c r="F202" s="471" t="s">
        <v>5735</v>
      </c>
      <c r="G202" s="471" t="s">
        <v>5734</v>
      </c>
      <c r="H202" s="471" t="s">
        <v>5733</v>
      </c>
      <c r="I202" s="471" t="s">
        <v>5732</v>
      </c>
    </row>
    <row r="203" spans="1:9" ht="11.1" customHeight="1" x14ac:dyDescent="0.2">
      <c r="A203" s="14" t="s">
        <v>138</v>
      </c>
      <c r="B203" s="468" t="s">
        <v>3254</v>
      </c>
      <c r="C203" s="468" t="s">
        <v>5731</v>
      </c>
      <c r="D203" s="468" t="s">
        <v>1178</v>
      </c>
      <c r="E203" s="468" t="s">
        <v>5730</v>
      </c>
      <c r="F203" s="468" t="s">
        <v>5729</v>
      </c>
      <c r="G203" s="468" t="s">
        <v>5728</v>
      </c>
      <c r="H203" s="468" t="s">
        <v>2529</v>
      </c>
      <c r="I203" s="468" t="s">
        <v>2509</v>
      </c>
    </row>
    <row r="204" spans="1:9" ht="11.1" customHeight="1" x14ac:dyDescent="0.2">
      <c r="A204" s="14" t="s">
        <v>139</v>
      </c>
      <c r="B204" s="468" t="s">
        <v>2407</v>
      </c>
      <c r="C204" s="468" t="s">
        <v>1332</v>
      </c>
      <c r="D204" s="468" t="s">
        <v>2340</v>
      </c>
      <c r="E204" s="468" t="s">
        <v>5727</v>
      </c>
      <c r="F204" s="468" t="s">
        <v>1655</v>
      </c>
      <c r="G204" s="468" t="s">
        <v>5726</v>
      </c>
      <c r="H204" s="468" t="s">
        <v>5725</v>
      </c>
      <c r="I204" s="468" t="s">
        <v>2667</v>
      </c>
    </row>
    <row r="205" spans="1:9" ht="11.1" customHeight="1" x14ac:dyDescent="0.2">
      <c r="A205" s="14" t="s">
        <v>140</v>
      </c>
      <c r="B205" s="468" t="s">
        <v>5724</v>
      </c>
      <c r="C205" s="468" t="s">
        <v>5723</v>
      </c>
      <c r="D205" s="468" t="s">
        <v>5722</v>
      </c>
      <c r="E205" s="468" t="s">
        <v>5412</v>
      </c>
      <c r="F205" s="468" t="s">
        <v>4786</v>
      </c>
      <c r="G205" s="468" t="s">
        <v>1119</v>
      </c>
      <c r="H205" s="468" t="s">
        <v>5721</v>
      </c>
      <c r="I205" s="468" t="s">
        <v>5720</v>
      </c>
    </row>
    <row r="206" spans="1:9" ht="11.1" customHeight="1" x14ac:dyDescent="0.2">
      <c r="A206" s="14" t="s">
        <v>141</v>
      </c>
      <c r="B206" s="468" t="s">
        <v>5719</v>
      </c>
      <c r="C206" s="468" t="s">
        <v>5718</v>
      </c>
      <c r="D206" s="468" t="s">
        <v>5717</v>
      </c>
      <c r="E206" s="468" t="s">
        <v>5716</v>
      </c>
      <c r="F206" s="468" t="s">
        <v>5715</v>
      </c>
      <c r="G206" s="468" t="s">
        <v>2464</v>
      </c>
      <c r="H206" s="468" t="s">
        <v>5714</v>
      </c>
      <c r="I206" s="468" t="s">
        <v>5713</v>
      </c>
    </row>
    <row r="207" spans="1:9" ht="11.1" customHeight="1" x14ac:dyDescent="0.2">
      <c r="A207" s="14" t="s">
        <v>142</v>
      </c>
      <c r="B207" s="468" t="s">
        <v>5712</v>
      </c>
      <c r="C207" s="468" t="s">
        <v>5711</v>
      </c>
      <c r="D207" s="468" t="s">
        <v>2248</v>
      </c>
      <c r="E207" s="468" t="s">
        <v>5710</v>
      </c>
      <c r="F207" s="468" t="s">
        <v>5709</v>
      </c>
      <c r="G207" s="468" t="s">
        <v>2132</v>
      </c>
      <c r="H207" s="468" t="s">
        <v>5708</v>
      </c>
      <c r="I207" s="468" t="s">
        <v>5707</v>
      </c>
    </row>
    <row r="208" spans="1:9" ht="11.1" customHeight="1" x14ac:dyDescent="0.2">
      <c r="A208" s="14" t="s">
        <v>143</v>
      </c>
      <c r="B208" s="468" t="s">
        <v>5706</v>
      </c>
      <c r="C208" s="468" t="s">
        <v>5705</v>
      </c>
      <c r="D208" s="468" t="s">
        <v>2011</v>
      </c>
      <c r="E208" s="468" t="s">
        <v>5704</v>
      </c>
      <c r="F208" s="468" t="s">
        <v>5703</v>
      </c>
      <c r="G208" s="468" t="s">
        <v>5702</v>
      </c>
      <c r="H208" s="468" t="s">
        <v>1415</v>
      </c>
      <c r="I208" s="468" t="s">
        <v>4916</v>
      </c>
    </row>
    <row r="209" spans="1:9" ht="11.1" customHeight="1" x14ac:dyDescent="0.2">
      <c r="A209" s="14" t="s">
        <v>144</v>
      </c>
      <c r="B209" s="468" t="s">
        <v>3238</v>
      </c>
      <c r="C209" s="468" t="s">
        <v>5701</v>
      </c>
      <c r="D209" s="468" t="s">
        <v>2960</v>
      </c>
      <c r="E209" s="468" t="s">
        <v>5700</v>
      </c>
      <c r="F209" s="468" t="s">
        <v>5699</v>
      </c>
      <c r="G209" s="468" t="s">
        <v>3158</v>
      </c>
      <c r="H209" s="468" t="s">
        <v>5698</v>
      </c>
      <c r="I209" s="468" t="s">
        <v>4043</v>
      </c>
    </row>
    <row r="210" spans="1:9" s="155" customFormat="1" ht="9" customHeight="1" x14ac:dyDescent="0.2">
      <c r="A210" s="123"/>
      <c r="B210" s="49"/>
      <c r="C210" s="49"/>
      <c r="D210" s="49"/>
      <c r="E210" s="49"/>
      <c r="F210" s="49"/>
      <c r="G210" s="49"/>
      <c r="H210" s="49"/>
      <c r="I210" s="49"/>
    </row>
    <row r="211" spans="1:9" s="43" customFormat="1" ht="12" customHeight="1" x14ac:dyDescent="0.15">
      <c r="A211" s="29" t="s">
        <v>5697</v>
      </c>
      <c r="B211" s="491"/>
      <c r="C211" s="491"/>
      <c r="D211" s="491"/>
      <c r="E211" s="491"/>
      <c r="F211" s="491"/>
      <c r="G211" s="491"/>
      <c r="H211" s="491"/>
      <c r="I211" s="491"/>
    </row>
    <row r="212" spans="1:9" s="43" customFormat="1" ht="12" customHeight="1" x14ac:dyDescent="0.15">
      <c r="A212" s="29" t="s">
        <v>5696</v>
      </c>
      <c r="B212" s="491"/>
      <c r="C212" s="491"/>
      <c r="D212" s="491"/>
      <c r="E212" s="491"/>
      <c r="F212" s="491"/>
      <c r="G212" s="491"/>
      <c r="H212" s="491"/>
      <c r="I212" s="491"/>
    </row>
    <row r="213" spans="1:9" x14ac:dyDescent="0.2">
      <c r="A213" s="80"/>
      <c r="B213" s="80"/>
      <c r="C213" s="80"/>
      <c r="D213" s="80"/>
      <c r="E213" s="80"/>
      <c r="F213" s="80"/>
      <c r="G213" s="80"/>
      <c r="H213" s="80"/>
      <c r="I213" s="80"/>
    </row>
    <row r="214" spans="1:9" x14ac:dyDescent="0.2">
      <c r="A214" s="121"/>
    </row>
  </sheetData>
  <mergeCells count="18">
    <mergeCell ref="B3:C3"/>
    <mergeCell ref="D3:E3"/>
    <mergeCell ref="F3:G3"/>
    <mergeCell ref="C5:C6"/>
    <mergeCell ref="E5:E6"/>
    <mergeCell ref="G5:G6"/>
    <mergeCell ref="D5:D6"/>
    <mergeCell ref="F5:F6"/>
    <mergeCell ref="A1:I1"/>
    <mergeCell ref="I5:I6"/>
    <mergeCell ref="A3:A6"/>
    <mergeCell ref="B5:B6"/>
    <mergeCell ref="H5:H6"/>
    <mergeCell ref="H3:I3"/>
    <mergeCell ref="B4:C4"/>
    <mergeCell ref="D4:E4"/>
    <mergeCell ref="F4:G4"/>
    <mergeCell ref="H4:I4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6" max="16383" man="1"/>
    <brk id="105" max="16383" man="1"/>
    <brk id="158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1"/>
  <sheetViews>
    <sheetView zoomScaleNormal="100" zoomScaleSheetLayoutView="100" workbookViewId="0">
      <pane xSplit="1" ySplit="6" topLeftCell="B7" activePane="bottomRight" state="frozen"/>
      <selection pane="topRight" activeCell="D1" sqref="D1"/>
      <selection pane="bottomLeft" activeCell="A11" sqref="A11"/>
      <selection pane="bottomRight" activeCell="A3" sqref="A3:A6"/>
    </sheetView>
  </sheetViews>
  <sheetFormatPr defaultRowHeight="11.25" x14ac:dyDescent="0.2"/>
  <cols>
    <col min="1" max="1" width="23.7109375" style="17" customWidth="1"/>
    <col min="2" max="2" width="8.28515625" style="17" customWidth="1"/>
    <col min="3" max="3" width="7" style="17" customWidth="1"/>
    <col min="4" max="4" width="7.42578125" style="17" customWidth="1"/>
    <col min="5" max="5" width="8" style="17" customWidth="1"/>
    <col min="6" max="6" width="7.140625" style="17" customWidth="1"/>
    <col min="7" max="7" width="6.85546875" style="17" customWidth="1"/>
    <col min="8" max="8" width="8.42578125" style="17" customWidth="1"/>
    <col min="9" max="10" width="7.42578125" style="17" customWidth="1"/>
    <col min="11" max="16384" width="9.140625" style="17"/>
  </cols>
  <sheetData>
    <row r="1" spans="1:10" s="3" customFormat="1" ht="12.75" x14ac:dyDescent="0.2">
      <c r="A1" s="854" t="s">
        <v>6841</v>
      </c>
      <c r="B1" s="854"/>
      <c r="C1" s="854"/>
      <c r="D1" s="854"/>
      <c r="E1" s="854"/>
      <c r="F1" s="854"/>
      <c r="G1" s="854"/>
      <c r="H1" s="854"/>
      <c r="I1" s="854"/>
      <c r="J1" s="854"/>
    </row>
    <row r="2" spans="1:10" s="3" customFormat="1" ht="9.9499999999999993" customHeight="1" thickBot="1" x14ac:dyDescent="0.25">
      <c r="A2" s="280"/>
    </row>
    <row r="3" spans="1:10" s="481" customFormat="1" ht="17.100000000000001" customHeight="1" x14ac:dyDescent="0.2">
      <c r="A3" s="866" t="s">
        <v>274</v>
      </c>
      <c r="B3" s="840" t="s">
        <v>6840</v>
      </c>
      <c r="C3" s="868"/>
      <c r="D3" s="841"/>
      <c r="E3" s="840" t="s">
        <v>6839</v>
      </c>
      <c r="F3" s="868"/>
      <c r="G3" s="841"/>
      <c r="H3" s="840" t="s">
        <v>2765</v>
      </c>
      <c r="I3" s="868"/>
      <c r="J3" s="868"/>
    </row>
    <row r="4" spans="1:10" s="481" customFormat="1" ht="17.100000000000001" customHeight="1" x14ac:dyDescent="0.2">
      <c r="A4" s="958"/>
      <c r="B4" s="852" t="s">
        <v>6838</v>
      </c>
      <c r="C4" s="846" t="s">
        <v>5690</v>
      </c>
      <c r="D4" s="847"/>
      <c r="E4" s="852" t="s">
        <v>6838</v>
      </c>
      <c r="F4" s="846" t="s">
        <v>5690</v>
      </c>
      <c r="G4" s="847"/>
      <c r="H4" s="852" t="s">
        <v>6837</v>
      </c>
      <c r="I4" s="846" t="s">
        <v>5690</v>
      </c>
      <c r="J4" s="955"/>
    </row>
    <row r="5" spans="1:10" s="481" customFormat="1" ht="21.95" customHeight="1" x14ac:dyDescent="0.2">
      <c r="A5" s="958"/>
      <c r="B5" s="848"/>
      <c r="C5" s="852" t="s">
        <v>6636</v>
      </c>
      <c r="D5" s="852" t="s">
        <v>6836</v>
      </c>
      <c r="E5" s="848"/>
      <c r="F5" s="852" t="s">
        <v>6636</v>
      </c>
      <c r="G5" s="852" t="s">
        <v>6836</v>
      </c>
      <c r="H5" s="848"/>
      <c r="I5" s="852" t="s">
        <v>6636</v>
      </c>
      <c r="J5" s="937" t="s">
        <v>6835</v>
      </c>
    </row>
    <row r="6" spans="1:10" s="481" customFormat="1" ht="21.95" customHeight="1" x14ac:dyDescent="0.2">
      <c r="A6" s="873"/>
      <c r="B6" s="837"/>
      <c r="C6" s="837"/>
      <c r="D6" s="837"/>
      <c r="E6" s="837"/>
      <c r="F6" s="837"/>
      <c r="G6" s="837"/>
      <c r="H6" s="837"/>
      <c r="I6" s="837"/>
      <c r="J6" s="845"/>
    </row>
    <row r="7" spans="1:10" s="345" customFormat="1" ht="18" customHeight="1" x14ac:dyDescent="0.2">
      <c r="A7" s="480" t="s">
        <v>1</v>
      </c>
      <c r="B7" s="493">
        <v>14658133</v>
      </c>
      <c r="C7" s="493">
        <v>240320</v>
      </c>
      <c r="D7" s="471" t="s">
        <v>6661</v>
      </c>
      <c r="E7" s="493">
        <v>41795592</v>
      </c>
      <c r="F7" s="493">
        <v>556227</v>
      </c>
      <c r="G7" s="471" t="s">
        <v>395</v>
      </c>
      <c r="H7" s="493">
        <v>322142</v>
      </c>
      <c r="I7" s="493">
        <v>359454</v>
      </c>
      <c r="J7" s="471" t="s">
        <v>6682</v>
      </c>
    </row>
    <row r="8" spans="1:10" s="345" customFormat="1" ht="11.1" customHeight="1" x14ac:dyDescent="0.2">
      <c r="A8" s="472" t="s">
        <v>210</v>
      </c>
      <c r="B8" s="493">
        <v>9979780</v>
      </c>
      <c r="C8" s="493">
        <v>147132</v>
      </c>
      <c r="D8" s="471" t="s">
        <v>6688</v>
      </c>
      <c r="E8" s="493">
        <v>39194832</v>
      </c>
      <c r="F8" s="493">
        <v>505746</v>
      </c>
      <c r="G8" s="471" t="s">
        <v>6683</v>
      </c>
      <c r="H8" s="493">
        <v>277244</v>
      </c>
      <c r="I8" s="493">
        <v>296624</v>
      </c>
      <c r="J8" s="471" t="s">
        <v>6682</v>
      </c>
    </row>
    <row r="9" spans="1:10" s="345" customFormat="1" ht="11.1" customHeight="1" x14ac:dyDescent="0.2">
      <c r="A9" s="472" t="s">
        <v>211</v>
      </c>
      <c r="B9" s="493">
        <v>4678353</v>
      </c>
      <c r="C9" s="493">
        <v>93188</v>
      </c>
      <c r="D9" s="471" t="s">
        <v>6746</v>
      </c>
      <c r="E9" s="493">
        <v>2600760</v>
      </c>
      <c r="F9" s="493">
        <v>50481</v>
      </c>
      <c r="G9" s="471" t="s">
        <v>6834</v>
      </c>
      <c r="H9" s="493">
        <v>44898</v>
      </c>
      <c r="I9" s="493">
        <v>62830</v>
      </c>
      <c r="J9" s="471" t="s">
        <v>409</v>
      </c>
    </row>
    <row r="10" spans="1:10" s="345" customFormat="1" ht="18" customHeight="1" x14ac:dyDescent="0.2">
      <c r="A10" s="472" t="s">
        <v>212</v>
      </c>
      <c r="B10" s="493">
        <v>1418467</v>
      </c>
      <c r="C10" s="493">
        <v>15092</v>
      </c>
      <c r="D10" s="471" t="s">
        <v>6730</v>
      </c>
      <c r="E10" s="493">
        <v>1468752</v>
      </c>
      <c r="F10" s="493">
        <v>27951</v>
      </c>
      <c r="G10" s="471" t="s">
        <v>6724</v>
      </c>
      <c r="H10" s="493">
        <v>13475</v>
      </c>
      <c r="I10" s="493">
        <v>25104</v>
      </c>
      <c r="J10" s="471" t="s">
        <v>382</v>
      </c>
    </row>
    <row r="11" spans="1:10" ht="11.1" customHeight="1" x14ac:dyDescent="0.2">
      <c r="A11" s="14" t="s">
        <v>177</v>
      </c>
      <c r="B11" s="492">
        <v>73430</v>
      </c>
      <c r="C11" s="492">
        <v>193</v>
      </c>
      <c r="D11" s="468" t="s">
        <v>6646</v>
      </c>
      <c r="E11" s="492">
        <v>142060</v>
      </c>
      <c r="F11" s="492">
        <v>1053</v>
      </c>
      <c r="G11" s="468" t="s">
        <v>6729</v>
      </c>
      <c r="H11" s="492">
        <v>143</v>
      </c>
      <c r="I11" s="492">
        <v>146</v>
      </c>
      <c r="J11" s="468" t="s">
        <v>425</v>
      </c>
    </row>
    <row r="12" spans="1:10" ht="11.1" customHeight="1" x14ac:dyDescent="0.2">
      <c r="A12" s="14" t="s">
        <v>178</v>
      </c>
      <c r="B12" s="492">
        <v>14100</v>
      </c>
      <c r="C12" s="492">
        <v>588</v>
      </c>
      <c r="D12" s="468" t="s">
        <v>6833</v>
      </c>
      <c r="E12" s="492">
        <v>42200</v>
      </c>
      <c r="F12" s="492">
        <v>883</v>
      </c>
      <c r="G12" s="468" t="s">
        <v>6832</v>
      </c>
      <c r="H12" s="492">
        <v>336</v>
      </c>
      <c r="I12" s="492">
        <v>776</v>
      </c>
      <c r="J12" s="468" t="s">
        <v>6831</v>
      </c>
    </row>
    <row r="13" spans="1:10" ht="11.1" customHeight="1" x14ac:dyDescent="0.2">
      <c r="A13" s="14" t="s">
        <v>179</v>
      </c>
      <c r="B13" s="49" t="s">
        <v>3</v>
      </c>
      <c r="C13" s="49" t="s">
        <v>3</v>
      </c>
      <c r="D13" s="49" t="s">
        <v>3</v>
      </c>
      <c r="E13" s="49" t="s">
        <v>3</v>
      </c>
      <c r="F13" s="49" t="s">
        <v>3</v>
      </c>
      <c r="G13" s="49" t="s">
        <v>3</v>
      </c>
      <c r="H13" s="49" t="s">
        <v>3</v>
      </c>
      <c r="I13" s="49" t="s">
        <v>3</v>
      </c>
      <c r="J13" s="49"/>
    </row>
    <row r="14" spans="1:10" ht="11.1" customHeight="1" x14ac:dyDescent="0.2">
      <c r="A14" s="14" t="s">
        <v>180</v>
      </c>
      <c r="B14" s="492">
        <v>676783</v>
      </c>
      <c r="C14" s="492">
        <v>5548</v>
      </c>
      <c r="D14" s="468" t="s">
        <v>402</v>
      </c>
      <c r="E14" s="492">
        <v>102150</v>
      </c>
      <c r="F14" s="492">
        <v>1547</v>
      </c>
      <c r="G14" s="468" t="s">
        <v>6804</v>
      </c>
      <c r="H14" s="492">
        <v>8444</v>
      </c>
      <c r="I14" s="492">
        <v>16590</v>
      </c>
      <c r="J14" s="468" t="s">
        <v>328</v>
      </c>
    </row>
    <row r="15" spans="1:10" ht="11.1" customHeight="1" x14ac:dyDescent="0.2">
      <c r="A15" s="14" t="s">
        <v>181</v>
      </c>
      <c r="B15" s="492">
        <v>1650</v>
      </c>
      <c r="C15" s="492">
        <v>46</v>
      </c>
      <c r="D15" s="468" t="s">
        <v>6785</v>
      </c>
      <c r="E15" s="492">
        <v>6200</v>
      </c>
      <c r="F15" s="492">
        <v>146</v>
      </c>
      <c r="G15" s="468" t="s">
        <v>6696</v>
      </c>
      <c r="H15" s="492">
        <v>110</v>
      </c>
      <c r="I15" s="492">
        <v>191</v>
      </c>
      <c r="J15" s="468" t="s">
        <v>6666</v>
      </c>
    </row>
    <row r="16" spans="1:10" ht="11.1" customHeight="1" x14ac:dyDescent="0.2">
      <c r="A16" s="14" t="s">
        <v>182</v>
      </c>
      <c r="B16" s="492">
        <v>9000</v>
      </c>
      <c r="C16" s="492">
        <v>270</v>
      </c>
      <c r="D16" s="468" t="s">
        <v>6807</v>
      </c>
      <c r="E16" s="492">
        <v>14000</v>
      </c>
      <c r="F16" s="492">
        <v>140</v>
      </c>
      <c r="G16" s="468" t="s">
        <v>6708</v>
      </c>
      <c r="H16" s="492">
        <v>140</v>
      </c>
      <c r="I16" s="492">
        <v>371</v>
      </c>
      <c r="J16" s="468" t="s">
        <v>408</v>
      </c>
    </row>
    <row r="17" spans="1:10" ht="11.1" customHeight="1" x14ac:dyDescent="0.2">
      <c r="A17" s="14" t="s">
        <v>183</v>
      </c>
      <c r="B17" s="492">
        <v>32344</v>
      </c>
      <c r="C17" s="492">
        <v>824</v>
      </c>
      <c r="D17" s="468" t="s">
        <v>6830</v>
      </c>
      <c r="E17" s="492">
        <v>392102</v>
      </c>
      <c r="F17" s="492">
        <v>6115</v>
      </c>
      <c r="G17" s="468" t="s">
        <v>6672</v>
      </c>
      <c r="H17" s="492">
        <v>433</v>
      </c>
      <c r="I17" s="492">
        <v>619</v>
      </c>
      <c r="J17" s="468" t="s">
        <v>409</v>
      </c>
    </row>
    <row r="18" spans="1:10" ht="11.1" customHeight="1" x14ac:dyDescent="0.2">
      <c r="A18" s="14" t="s">
        <v>184</v>
      </c>
      <c r="B18" s="492">
        <v>57200</v>
      </c>
      <c r="C18" s="492">
        <v>1133</v>
      </c>
      <c r="D18" s="468" t="s">
        <v>6760</v>
      </c>
      <c r="E18" s="492">
        <v>285550</v>
      </c>
      <c r="F18" s="492">
        <v>4544</v>
      </c>
      <c r="G18" s="468" t="s">
        <v>6811</v>
      </c>
      <c r="H18" s="492">
        <v>2585</v>
      </c>
      <c r="I18" s="492">
        <v>3682</v>
      </c>
      <c r="J18" s="468" t="s">
        <v>409</v>
      </c>
    </row>
    <row r="19" spans="1:10" ht="11.1" customHeight="1" x14ac:dyDescent="0.2">
      <c r="A19" s="14" t="s">
        <v>185</v>
      </c>
      <c r="B19" s="492">
        <v>600</v>
      </c>
      <c r="C19" s="492">
        <v>21</v>
      </c>
      <c r="D19" s="468" t="s">
        <v>6829</v>
      </c>
      <c r="E19" s="492">
        <v>2500</v>
      </c>
      <c r="F19" s="492">
        <v>50</v>
      </c>
      <c r="G19" s="468" t="s">
        <v>6828</v>
      </c>
      <c r="H19" s="492">
        <v>10</v>
      </c>
      <c r="I19" s="492">
        <v>10</v>
      </c>
      <c r="J19" s="468" t="s">
        <v>425</v>
      </c>
    </row>
    <row r="20" spans="1:10" ht="11.1" customHeight="1" x14ac:dyDescent="0.2">
      <c r="A20" s="14" t="s">
        <v>186</v>
      </c>
      <c r="B20" s="492">
        <v>318520</v>
      </c>
      <c r="C20" s="492">
        <v>2899</v>
      </c>
      <c r="D20" s="468" t="s">
        <v>6753</v>
      </c>
      <c r="E20" s="492">
        <v>112620</v>
      </c>
      <c r="F20" s="492">
        <v>3835</v>
      </c>
      <c r="G20" s="468" t="s">
        <v>6827</v>
      </c>
      <c r="H20" s="492">
        <v>119</v>
      </c>
      <c r="I20" s="492">
        <v>232</v>
      </c>
      <c r="J20" s="468" t="s">
        <v>382</v>
      </c>
    </row>
    <row r="21" spans="1:10" ht="11.1" customHeight="1" x14ac:dyDescent="0.2">
      <c r="A21" s="14" t="s">
        <v>187</v>
      </c>
      <c r="B21" s="492">
        <v>29050</v>
      </c>
      <c r="C21" s="492">
        <v>546</v>
      </c>
      <c r="D21" s="468" t="s">
        <v>6706</v>
      </c>
      <c r="E21" s="492">
        <v>11550</v>
      </c>
      <c r="F21" s="492">
        <v>178</v>
      </c>
      <c r="G21" s="468" t="s">
        <v>6826</v>
      </c>
      <c r="H21" s="492">
        <v>78</v>
      </c>
      <c r="I21" s="492">
        <v>146</v>
      </c>
      <c r="J21" s="468" t="s">
        <v>382</v>
      </c>
    </row>
    <row r="22" spans="1:10" ht="11.1" customHeight="1" x14ac:dyDescent="0.2">
      <c r="A22" s="14" t="s">
        <v>188</v>
      </c>
      <c r="B22" s="492">
        <v>1500</v>
      </c>
      <c r="C22" s="492">
        <v>15</v>
      </c>
      <c r="D22" s="468" t="s">
        <v>6708</v>
      </c>
      <c r="E22" s="492">
        <v>2000</v>
      </c>
      <c r="F22" s="492">
        <v>30</v>
      </c>
      <c r="G22" s="468" t="s">
        <v>6744</v>
      </c>
      <c r="H22" s="492">
        <v>12</v>
      </c>
      <c r="I22" s="492">
        <v>16</v>
      </c>
      <c r="J22" s="468" t="s">
        <v>341</v>
      </c>
    </row>
    <row r="23" spans="1:10" ht="11.1" customHeight="1" x14ac:dyDescent="0.2">
      <c r="A23" s="14" t="s">
        <v>189</v>
      </c>
      <c r="B23" s="49" t="s">
        <v>3</v>
      </c>
      <c r="C23" s="49" t="s">
        <v>3</v>
      </c>
      <c r="D23" s="49" t="s">
        <v>3</v>
      </c>
      <c r="E23" s="49" t="s">
        <v>3</v>
      </c>
      <c r="F23" s="49" t="s">
        <v>3</v>
      </c>
      <c r="G23" s="49" t="s">
        <v>3</v>
      </c>
      <c r="H23" s="49" t="s">
        <v>3</v>
      </c>
      <c r="I23" s="49" t="s">
        <v>3</v>
      </c>
      <c r="J23" s="49"/>
    </row>
    <row r="24" spans="1:10" ht="11.1" customHeight="1" x14ac:dyDescent="0.2">
      <c r="A24" s="14" t="s">
        <v>190</v>
      </c>
      <c r="B24" s="492">
        <v>177580</v>
      </c>
      <c r="C24" s="492">
        <v>2726</v>
      </c>
      <c r="D24" s="468" t="s">
        <v>6826</v>
      </c>
      <c r="E24" s="492">
        <v>310620</v>
      </c>
      <c r="F24" s="492">
        <v>8890</v>
      </c>
      <c r="G24" s="468" t="s">
        <v>6788</v>
      </c>
      <c r="H24" s="492">
        <v>742</v>
      </c>
      <c r="I24" s="492">
        <v>1947</v>
      </c>
      <c r="J24" s="468" t="s">
        <v>6646</v>
      </c>
    </row>
    <row r="25" spans="1:10" ht="11.1" customHeight="1" x14ac:dyDescent="0.2">
      <c r="A25" s="14" t="s">
        <v>191</v>
      </c>
      <c r="B25" s="49" t="s">
        <v>3</v>
      </c>
      <c r="C25" s="49" t="s">
        <v>3</v>
      </c>
      <c r="D25" s="49" t="s">
        <v>3</v>
      </c>
      <c r="E25" s="49" t="s">
        <v>3</v>
      </c>
      <c r="F25" s="49" t="s">
        <v>3</v>
      </c>
      <c r="G25" s="49" t="s">
        <v>3</v>
      </c>
      <c r="H25" s="49" t="s">
        <v>3</v>
      </c>
      <c r="I25" s="49" t="s">
        <v>3</v>
      </c>
      <c r="J25" s="49"/>
    </row>
    <row r="26" spans="1:10" s="1" customFormat="1" ht="11.1" customHeight="1" x14ac:dyDescent="0.2">
      <c r="A26" s="14" t="s">
        <v>200</v>
      </c>
      <c r="B26" s="492">
        <v>11210</v>
      </c>
      <c r="C26" s="492">
        <v>121</v>
      </c>
      <c r="D26" s="468" t="s">
        <v>6701</v>
      </c>
      <c r="E26" s="492">
        <v>15820</v>
      </c>
      <c r="F26" s="492">
        <v>230</v>
      </c>
      <c r="G26" s="468" t="s">
        <v>6825</v>
      </c>
      <c r="H26" s="492">
        <v>168</v>
      </c>
      <c r="I26" s="492">
        <v>169</v>
      </c>
      <c r="J26" s="468" t="s">
        <v>425</v>
      </c>
    </row>
    <row r="27" spans="1:10" ht="11.1" customHeight="1" x14ac:dyDescent="0.2">
      <c r="A27" s="14" t="s">
        <v>192</v>
      </c>
      <c r="B27" s="492">
        <v>15500</v>
      </c>
      <c r="C27" s="492">
        <v>162</v>
      </c>
      <c r="D27" s="468" t="s">
        <v>421</v>
      </c>
      <c r="E27" s="492">
        <v>29380</v>
      </c>
      <c r="F27" s="492">
        <v>310</v>
      </c>
      <c r="G27" s="468" t="s">
        <v>6730</v>
      </c>
      <c r="H27" s="492">
        <v>155</v>
      </c>
      <c r="I27" s="492">
        <v>209</v>
      </c>
      <c r="J27" s="468" t="s">
        <v>341</v>
      </c>
    </row>
    <row r="28" spans="1:10" s="345" customFormat="1" ht="18" customHeight="1" x14ac:dyDescent="0.2">
      <c r="A28" s="472" t="s">
        <v>213</v>
      </c>
      <c r="B28" s="493">
        <v>1020923</v>
      </c>
      <c r="C28" s="493">
        <v>33013</v>
      </c>
      <c r="D28" s="471" t="s">
        <v>6824</v>
      </c>
      <c r="E28" s="493">
        <v>239235</v>
      </c>
      <c r="F28" s="493">
        <v>6726</v>
      </c>
      <c r="G28" s="471" t="s">
        <v>6823</v>
      </c>
      <c r="H28" s="493">
        <v>3577</v>
      </c>
      <c r="I28" s="493">
        <v>6726</v>
      </c>
      <c r="J28" s="471" t="s">
        <v>382</v>
      </c>
    </row>
    <row r="29" spans="1:10" ht="11.1" customHeight="1" x14ac:dyDescent="0.2">
      <c r="A29" s="14" t="s">
        <v>4</v>
      </c>
      <c r="B29" s="492">
        <v>14420</v>
      </c>
      <c r="C29" s="492">
        <v>298</v>
      </c>
      <c r="D29" s="468" t="s">
        <v>6795</v>
      </c>
      <c r="E29" s="492">
        <v>39278</v>
      </c>
      <c r="F29" s="492">
        <v>1144</v>
      </c>
      <c r="G29" s="468" t="s">
        <v>6822</v>
      </c>
      <c r="H29" s="492">
        <v>209</v>
      </c>
      <c r="I29" s="492">
        <v>246</v>
      </c>
      <c r="J29" s="468" t="s">
        <v>6692</v>
      </c>
    </row>
    <row r="30" spans="1:10" ht="11.1" customHeight="1" x14ac:dyDescent="0.2">
      <c r="A30" s="14" t="s">
        <v>5</v>
      </c>
      <c r="B30" s="492">
        <v>4150</v>
      </c>
      <c r="C30" s="492">
        <v>125</v>
      </c>
      <c r="D30" s="468" t="s">
        <v>6821</v>
      </c>
      <c r="E30" s="492">
        <v>5540</v>
      </c>
      <c r="F30" s="492">
        <v>132</v>
      </c>
      <c r="G30" s="468" t="s">
        <v>6790</v>
      </c>
      <c r="H30" s="492">
        <v>250</v>
      </c>
      <c r="I30" s="492">
        <v>325</v>
      </c>
      <c r="J30" s="468" t="s">
        <v>341</v>
      </c>
    </row>
    <row r="31" spans="1:10" ht="11.1" customHeight="1" x14ac:dyDescent="0.2">
      <c r="A31" s="14" t="s">
        <v>6</v>
      </c>
      <c r="B31" s="492">
        <v>1002353</v>
      </c>
      <c r="C31" s="492">
        <v>32590</v>
      </c>
      <c r="D31" s="468" t="s">
        <v>6820</v>
      </c>
      <c r="E31" s="492">
        <v>194417</v>
      </c>
      <c r="F31" s="492">
        <v>5450</v>
      </c>
      <c r="G31" s="468" t="s">
        <v>6819</v>
      </c>
      <c r="H31" s="492">
        <v>3118</v>
      </c>
      <c r="I31" s="492">
        <v>6155</v>
      </c>
      <c r="J31" s="468" t="s">
        <v>328</v>
      </c>
    </row>
    <row r="32" spans="1:10" s="345" customFormat="1" ht="18" customHeight="1" x14ac:dyDescent="0.2">
      <c r="A32" s="472" t="s">
        <v>214</v>
      </c>
      <c r="B32" s="493">
        <v>195410</v>
      </c>
      <c r="C32" s="493">
        <v>2938</v>
      </c>
      <c r="D32" s="471" t="s">
        <v>6744</v>
      </c>
      <c r="E32" s="493">
        <v>246659</v>
      </c>
      <c r="F32" s="493">
        <v>6992</v>
      </c>
      <c r="G32" s="471" t="s">
        <v>6648</v>
      </c>
      <c r="H32" s="493">
        <v>2408</v>
      </c>
      <c r="I32" s="493">
        <v>3836</v>
      </c>
      <c r="J32" s="471" t="s">
        <v>6707</v>
      </c>
    </row>
    <row r="33" spans="1:10" ht="11.1" customHeight="1" x14ac:dyDescent="0.2">
      <c r="A33" s="14" t="s">
        <v>7</v>
      </c>
      <c r="B33" s="492">
        <v>13120</v>
      </c>
      <c r="C33" s="492">
        <v>226</v>
      </c>
      <c r="D33" s="468" t="s">
        <v>390</v>
      </c>
      <c r="E33" s="492">
        <v>60130</v>
      </c>
      <c r="F33" s="492">
        <v>2430</v>
      </c>
      <c r="G33" s="468" t="s">
        <v>6818</v>
      </c>
      <c r="H33" s="492">
        <v>105</v>
      </c>
      <c r="I33" s="492">
        <v>152</v>
      </c>
      <c r="J33" s="468" t="s">
        <v>409</v>
      </c>
    </row>
    <row r="34" spans="1:10" ht="11.1" customHeight="1" x14ac:dyDescent="0.2">
      <c r="A34" s="14" t="s">
        <v>8</v>
      </c>
      <c r="B34" s="492">
        <v>68470</v>
      </c>
      <c r="C34" s="492">
        <v>1201</v>
      </c>
      <c r="D34" s="468" t="s">
        <v>6781</v>
      </c>
      <c r="E34" s="492">
        <v>66075</v>
      </c>
      <c r="F34" s="492">
        <v>1556</v>
      </c>
      <c r="G34" s="468" t="s">
        <v>6696</v>
      </c>
      <c r="H34" s="492">
        <v>1533</v>
      </c>
      <c r="I34" s="492">
        <v>2470</v>
      </c>
      <c r="J34" s="468" t="s">
        <v>6707</v>
      </c>
    </row>
    <row r="35" spans="1:10" ht="11.1" customHeight="1" x14ac:dyDescent="0.2">
      <c r="A35" s="14" t="s">
        <v>9</v>
      </c>
      <c r="B35" s="492">
        <v>19350</v>
      </c>
      <c r="C35" s="492">
        <v>246</v>
      </c>
      <c r="D35" s="468" t="s">
        <v>6796</v>
      </c>
      <c r="E35" s="492">
        <v>15700</v>
      </c>
      <c r="F35" s="492">
        <v>513</v>
      </c>
      <c r="G35" s="468" t="s">
        <v>6817</v>
      </c>
      <c r="H35" s="492">
        <v>103</v>
      </c>
      <c r="I35" s="492">
        <v>135</v>
      </c>
      <c r="J35" s="468" t="s">
        <v>341</v>
      </c>
    </row>
    <row r="36" spans="1:10" ht="11.1" customHeight="1" x14ac:dyDescent="0.2">
      <c r="A36" s="14" t="s">
        <v>10</v>
      </c>
      <c r="B36" s="492">
        <v>33200</v>
      </c>
      <c r="C36" s="492">
        <v>746</v>
      </c>
      <c r="D36" s="468" t="s">
        <v>6816</v>
      </c>
      <c r="E36" s="492">
        <v>46157</v>
      </c>
      <c r="F36" s="492">
        <v>1282</v>
      </c>
      <c r="G36" s="468" t="s">
        <v>6815</v>
      </c>
      <c r="H36" s="492">
        <v>641</v>
      </c>
      <c r="I36" s="492">
        <v>1031</v>
      </c>
      <c r="J36" s="468" t="s">
        <v>6707</v>
      </c>
    </row>
    <row r="37" spans="1:10" ht="11.1" customHeight="1" x14ac:dyDescent="0.2">
      <c r="A37" s="14" t="s">
        <v>11</v>
      </c>
      <c r="B37" s="492">
        <v>61270</v>
      </c>
      <c r="C37" s="492">
        <v>519</v>
      </c>
      <c r="D37" s="468" t="s">
        <v>6762</v>
      </c>
      <c r="E37" s="492">
        <v>58597</v>
      </c>
      <c r="F37" s="492">
        <v>1211</v>
      </c>
      <c r="G37" s="468" t="s">
        <v>6795</v>
      </c>
      <c r="H37" s="492">
        <v>26</v>
      </c>
      <c r="I37" s="492">
        <v>48</v>
      </c>
      <c r="J37" s="468" t="s">
        <v>301</v>
      </c>
    </row>
    <row r="38" spans="1:10" s="345" customFormat="1" ht="18" customHeight="1" x14ac:dyDescent="0.2">
      <c r="A38" s="472" t="s">
        <v>215</v>
      </c>
      <c r="B38" s="493">
        <v>236689</v>
      </c>
      <c r="C38" s="493">
        <v>3349</v>
      </c>
      <c r="D38" s="471" t="s">
        <v>6647</v>
      </c>
      <c r="E38" s="493">
        <v>231931</v>
      </c>
      <c r="F38" s="493">
        <v>6224</v>
      </c>
      <c r="G38" s="471" t="s">
        <v>6642</v>
      </c>
      <c r="H38" s="493">
        <v>5387</v>
      </c>
      <c r="I38" s="493">
        <v>5778</v>
      </c>
      <c r="J38" s="471" t="s">
        <v>6682</v>
      </c>
    </row>
    <row r="39" spans="1:10" ht="11.1" customHeight="1" x14ac:dyDescent="0.2">
      <c r="A39" s="14" t="s">
        <v>12</v>
      </c>
      <c r="B39" s="492">
        <v>1310</v>
      </c>
      <c r="C39" s="492">
        <v>40</v>
      </c>
      <c r="D39" s="468" t="s">
        <v>6814</v>
      </c>
      <c r="E39" s="492">
        <v>14066</v>
      </c>
      <c r="F39" s="492">
        <v>440</v>
      </c>
      <c r="G39" s="468" t="s">
        <v>6813</v>
      </c>
      <c r="H39" s="492">
        <v>157</v>
      </c>
      <c r="I39" s="492">
        <v>142</v>
      </c>
      <c r="J39" s="468" t="s">
        <v>6654</v>
      </c>
    </row>
    <row r="40" spans="1:10" ht="11.1" customHeight="1" x14ac:dyDescent="0.2">
      <c r="A40" s="14" t="s">
        <v>13</v>
      </c>
      <c r="B40" s="492">
        <v>118440</v>
      </c>
      <c r="C40" s="492">
        <v>1858</v>
      </c>
      <c r="D40" s="468" t="s">
        <v>6770</v>
      </c>
      <c r="E40" s="492">
        <v>52510</v>
      </c>
      <c r="F40" s="492">
        <v>1237</v>
      </c>
      <c r="G40" s="468" t="s">
        <v>6812</v>
      </c>
      <c r="H40" s="492">
        <v>1424</v>
      </c>
      <c r="I40" s="492">
        <v>977</v>
      </c>
      <c r="J40" s="468" t="s">
        <v>6652</v>
      </c>
    </row>
    <row r="41" spans="1:10" ht="11.1" customHeight="1" x14ac:dyDescent="0.2">
      <c r="A41" s="14" t="s">
        <v>14</v>
      </c>
      <c r="B41" s="492">
        <v>89999</v>
      </c>
      <c r="C41" s="492">
        <v>901</v>
      </c>
      <c r="D41" s="468" t="s">
        <v>6708</v>
      </c>
      <c r="E41" s="492">
        <v>79910</v>
      </c>
      <c r="F41" s="492">
        <v>2345</v>
      </c>
      <c r="G41" s="468" t="s">
        <v>6786</v>
      </c>
      <c r="H41" s="492">
        <v>2685</v>
      </c>
      <c r="I41" s="492">
        <v>3296</v>
      </c>
      <c r="J41" s="468" t="s">
        <v>6692</v>
      </c>
    </row>
    <row r="42" spans="1:10" ht="11.1" customHeight="1" x14ac:dyDescent="0.2">
      <c r="A42" s="14" t="s">
        <v>15</v>
      </c>
      <c r="B42" s="492">
        <v>10730</v>
      </c>
      <c r="C42" s="492">
        <v>171</v>
      </c>
      <c r="D42" s="468" t="s">
        <v>6811</v>
      </c>
      <c r="E42" s="492">
        <v>43550</v>
      </c>
      <c r="F42" s="492">
        <v>1127</v>
      </c>
      <c r="G42" s="468" t="s">
        <v>6810</v>
      </c>
      <c r="H42" s="492">
        <v>49</v>
      </c>
      <c r="I42" s="492">
        <v>98</v>
      </c>
      <c r="J42" s="468" t="s">
        <v>328</v>
      </c>
    </row>
    <row r="43" spans="1:10" ht="11.1" customHeight="1" x14ac:dyDescent="0.2">
      <c r="A43" s="14" t="s">
        <v>16</v>
      </c>
      <c r="B43" s="492">
        <v>5890</v>
      </c>
      <c r="C43" s="492">
        <v>153</v>
      </c>
      <c r="D43" s="468" t="s">
        <v>6809</v>
      </c>
      <c r="E43" s="492">
        <v>17665</v>
      </c>
      <c r="F43" s="492">
        <v>348</v>
      </c>
      <c r="G43" s="468" t="s">
        <v>6674</v>
      </c>
      <c r="H43" s="492">
        <v>276</v>
      </c>
      <c r="I43" s="492">
        <v>824</v>
      </c>
      <c r="J43" s="468" t="s">
        <v>406</v>
      </c>
    </row>
    <row r="44" spans="1:10" ht="11.1" customHeight="1" x14ac:dyDescent="0.2">
      <c r="A44" s="14" t="s">
        <v>17</v>
      </c>
      <c r="B44" s="492">
        <v>10320</v>
      </c>
      <c r="C44" s="492">
        <v>226</v>
      </c>
      <c r="D44" s="468" t="s">
        <v>6808</v>
      </c>
      <c r="E44" s="492">
        <v>24230</v>
      </c>
      <c r="F44" s="492">
        <v>727</v>
      </c>
      <c r="G44" s="468" t="s">
        <v>6807</v>
      </c>
      <c r="H44" s="492">
        <v>796</v>
      </c>
      <c r="I44" s="492">
        <v>441</v>
      </c>
      <c r="J44" s="468" t="s">
        <v>6649</v>
      </c>
    </row>
    <row r="45" spans="1:10" s="345" customFormat="1" ht="18" customHeight="1" x14ac:dyDescent="0.2">
      <c r="A45" s="472" t="s">
        <v>216</v>
      </c>
      <c r="B45" s="493">
        <v>1184880</v>
      </c>
      <c r="C45" s="493">
        <v>21102</v>
      </c>
      <c r="D45" s="471" t="s">
        <v>6669</v>
      </c>
      <c r="E45" s="493">
        <v>249208</v>
      </c>
      <c r="F45" s="493">
        <v>4472</v>
      </c>
      <c r="G45" s="471" t="s">
        <v>6659</v>
      </c>
      <c r="H45" s="493">
        <v>10520</v>
      </c>
      <c r="I45" s="493">
        <v>14345</v>
      </c>
      <c r="J45" s="471" t="s">
        <v>409</v>
      </c>
    </row>
    <row r="46" spans="1:10" ht="11.1" customHeight="1" x14ac:dyDescent="0.2">
      <c r="A46" s="14" t="s">
        <v>18</v>
      </c>
      <c r="B46" s="492">
        <v>175667</v>
      </c>
      <c r="C46" s="492">
        <v>2136</v>
      </c>
      <c r="D46" s="468" t="s">
        <v>6806</v>
      </c>
      <c r="E46" s="492">
        <v>22200</v>
      </c>
      <c r="F46" s="492">
        <v>478</v>
      </c>
      <c r="G46" s="468" t="s">
        <v>6721</v>
      </c>
      <c r="H46" s="492">
        <v>950</v>
      </c>
      <c r="I46" s="492">
        <v>1988</v>
      </c>
      <c r="J46" s="468" t="s">
        <v>383</v>
      </c>
    </row>
    <row r="47" spans="1:10" ht="11.1" customHeight="1" x14ac:dyDescent="0.2">
      <c r="A47" s="14" t="s">
        <v>19</v>
      </c>
      <c r="B47" s="492">
        <v>704381</v>
      </c>
      <c r="C47" s="492">
        <v>12877</v>
      </c>
      <c r="D47" s="468" t="s">
        <v>6777</v>
      </c>
      <c r="E47" s="492">
        <v>79649</v>
      </c>
      <c r="F47" s="492">
        <v>1450</v>
      </c>
      <c r="G47" s="468" t="s">
        <v>6805</v>
      </c>
      <c r="H47" s="492">
        <v>1062</v>
      </c>
      <c r="I47" s="492">
        <v>1506</v>
      </c>
      <c r="J47" s="468" t="s">
        <v>409</v>
      </c>
    </row>
    <row r="48" spans="1:10" ht="11.1" customHeight="1" x14ac:dyDescent="0.2">
      <c r="A48" s="14" t="s">
        <v>20</v>
      </c>
      <c r="B48" s="492">
        <v>33980</v>
      </c>
      <c r="C48" s="492">
        <v>538</v>
      </c>
      <c r="D48" s="468" t="s">
        <v>6681</v>
      </c>
      <c r="E48" s="492">
        <v>61930</v>
      </c>
      <c r="F48" s="492">
        <v>1019</v>
      </c>
      <c r="G48" s="468" t="s">
        <v>6743</v>
      </c>
      <c r="H48" s="492">
        <v>6560</v>
      </c>
      <c r="I48" s="492">
        <v>8224</v>
      </c>
      <c r="J48" s="468" t="s">
        <v>341</v>
      </c>
    </row>
    <row r="49" spans="1:10" ht="11.1" customHeight="1" x14ac:dyDescent="0.2">
      <c r="A49" s="14" t="s">
        <v>21</v>
      </c>
      <c r="B49" s="492">
        <v>28560</v>
      </c>
      <c r="C49" s="492">
        <v>480</v>
      </c>
      <c r="D49" s="468" t="s">
        <v>6731</v>
      </c>
      <c r="E49" s="492">
        <v>7160</v>
      </c>
      <c r="F49" s="492">
        <v>155</v>
      </c>
      <c r="G49" s="468" t="s">
        <v>6660</v>
      </c>
      <c r="H49" s="492">
        <v>566</v>
      </c>
      <c r="I49" s="492">
        <v>727</v>
      </c>
      <c r="J49" s="468" t="s">
        <v>341</v>
      </c>
    </row>
    <row r="50" spans="1:10" ht="11.1" customHeight="1" x14ac:dyDescent="0.2">
      <c r="A50" s="14" t="s">
        <v>22</v>
      </c>
      <c r="B50" s="492">
        <v>18840</v>
      </c>
      <c r="C50" s="492">
        <v>360</v>
      </c>
      <c r="D50" s="468" t="s">
        <v>6776</v>
      </c>
      <c r="E50" s="492">
        <v>21600</v>
      </c>
      <c r="F50" s="492">
        <v>346</v>
      </c>
      <c r="G50" s="468" t="s">
        <v>399</v>
      </c>
      <c r="H50" s="492">
        <v>626</v>
      </c>
      <c r="I50" s="492">
        <v>1007</v>
      </c>
      <c r="J50" s="468" t="s">
        <v>6707</v>
      </c>
    </row>
    <row r="51" spans="1:10" ht="11.1" customHeight="1" x14ac:dyDescent="0.2">
      <c r="A51" s="14" t="s">
        <v>23</v>
      </c>
      <c r="B51" s="492">
        <v>5630</v>
      </c>
      <c r="C51" s="492">
        <v>85</v>
      </c>
      <c r="D51" s="468" t="s">
        <v>6804</v>
      </c>
      <c r="E51" s="492">
        <v>5850</v>
      </c>
      <c r="F51" s="492">
        <v>55</v>
      </c>
      <c r="G51" s="468" t="s">
        <v>6711</v>
      </c>
      <c r="H51" s="492">
        <v>93</v>
      </c>
      <c r="I51" s="492">
        <v>147</v>
      </c>
      <c r="J51" s="468" t="s">
        <v>6707</v>
      </c>
    </row>
    <row r="52" spans="1:10" ht="11.1" customHeight="1" x14ac:dyDescent="0.2">
      <c r="A52" s="14" t="s">
        <v>24</v>
      </c>
      <c r="B52" s="492">
        <v>204471</v>
      </c>
      <c r="C52" s="492">
        <v>4368</v>
      </c>
      <c r="D52" s="468" t="s">
        <v>6697</v>
      </c>
      <c r="E52" s="492">
        <v>33907</v>
      </c>
      <c r="F52" s="492">
        <v>450</v>
      </c>
      <c r="G52" s="468" t="s">
        <v>395</v>
      </c>
      <c r="H52" s="492">
        <v>656</v>
      </c>
      <c r="I52" s="492">
        <v>718</v>
      </c>
      <c r="J52" s="468" t="s">
        <v>6682</v>
      </c>
    </row>
    <row r="53" spans="1:10" ht="11.1" customHeight="1" x14ac:dyDescent="0.2">
      <c r="A53" s="14" t="s">
        <v>25</v>
      </c>
      <c r="B53" s="492">
        <v>13351</v>
      </c>
      <c r="C53" s="492">
        <v>258</v>
      </c>
      <c r="D53" s="468" t="s">
        <v>6803</v>
      </c>
      <c r="E53" s="492">
        <v>16912</v>
      </c>
      <c r="F53" s="492">
        <v>519</v>
      </c>
      <c r="G53" s="468" t="s">
        <v>6802</v>
      </c>
      <c r="H53" s="492">
        <v>7</v>
      </c>
      <c r="I53" s="492">
        <v>28</v>
      </c>
      <c r="J53" s="468" t="s">
        <v>327</v>
      </c>
    </row>
    <row r="54" spans="1:10" s="345" customFormat="1" ht="18" customHeight="1" x14ac:dyDescent="0.2">
      <c r="A54" s="472" t="s">
        <v>217</v>
      </c>
      <c r="B54" s="493">
        <v>257971</v>
      </c>
      <c r="C54" s="493">
        <v>5673</v>
      </c>
      <c r="D54" s="471" t="s">
        <v>6722</v>
      </c>
      <c r="E54" s="493">
        <v>291480</v>
      </c>
      <c r="F54" s="493">
        <v>6707</v>
      </c>
      <c r="G54" s="471" t="s">
        <v>6798</v>
      </c>
      <c r="H54" s="493">
        <v>2586</v>
      </c>
      <c r="I54" s="493">
        <v>3188</v>
      </c>
      <c r="J54" s="471" t="s">
        <v>6692</v>
      </c>
    </row>
    <row r="55" spans="1:10" ht="11.1" customHeight="1" x14ac:dyDescent="0.2">
      <c r="A55" s="14" t="s">
        <v>26</v>
      </c>
      <c r="B55" s="492">
        <v>33040</v>
      </c>
      <c r="C55" s="492">
        <v>1364</v>
      </c>
      <c r="D55" s="468" t="s">
        <v>6801</v>
      </c>
      <c r="E55" s="492">
        <v>65000</v>
      </c>
      <c r="F55" s="492">
        <v>1515</v>
      </c>
      <c r="G55" s="468" t="s">
        <v>6656</v>
      </c>
      <c r="H55" s="492">
        <v>585</v>
      </c>
      <c r="I55" s="492">
        <v>1029</v>
      </c>
      <c r="J55" s="468" t="s">
        <v>301</v>
      </c>
    </row>
    <row r="56" spans="1:10" ht="11.1" customHeight="1" x14ac:dyDescent="0.2">
      <c r="A56" s="14" t="s">
        <v>27</v>
      </c>
      <c r="B56" s="492">
        <v>25010</v>
      </c>
      <c r="C56" s="492">
        <v>1236</v>
      </c>
      <c r="D56" s="468" t="s">
        <v>6800</v>
      </c>
      <c r="E56" s="492">
        <v>74950</v>
      </c>
      <c r="F56" s="492">
        <v>2214</v>
      </c>
      <c r="G56" s="468" t="s">
        <v>6799</v>
      </c>
      <c r="H56" s="492">
        <v>231</v>
      </c>
      <c r="I56" s="492">
        <v>262</v>
      </c>
      <c r="J56" s="468" t="s">
        <v>6682</v>
      </c>
    </row>
    <row r="57" spans="1:10" ht="11.1" customHeight="1" x14ac:dyDescent="0.2">
      <c r="A57" s="14" t="s">
        <v>28</v>
      </c>
      <c r="B57" s="492">
        <v>68291</v>
      </c>
      <c r="C57" s="492">
        <v>1572</v>
      </c>
      <c r="D57" s="468" t="s">
        <v>6798</v>
      </c>
      <c r="E57" s="492">
        <v>31820</v>
      </c>
      <c r="F57" s="492">
        <v>556</v>
      </c>
      <c r="G57" s="468" t="s">
        <v>6781</v>
      </c>
      <c r="H57" s="492">
        <v>213</v>
      </c>
      <c r="I57" s="492">
        <v>455</v>
      </c>
      <c r="J57" s="468" t="s">
        <v>383</v>
      </c>
    </row>
    <row r="58" spans="1:10" ht="11.1" customHeight="1" x14ac:dyDescent="0.2">
      <c r="A58" s="14" t="s">
        <v>29</v>
      </c>
      <c r="B58" s="492">
        <v>131630</v>
      </c>
      <c r="C58" s="492">
        <v>1501</v>
      </c>
      <c r="D58" s="468" t="s">
        <v>6710</v>
      </c>
      <c r="E58" s="492">
        <v>119710</v>
      </c>
      <c r="F58" s="492">
        <v>2422</v>
      </c>
      <c r="G58" s="468" t="s">
        <v>6797</v>
      </c>
      <c r="H58" s="492">
        <v>1557</v>
      </c>
      <c r="I58" s="492">
        <v>1442</v>
      </c>
      <c r="J58" s="468" t="s">
        <v>6654</v>
      </c>
    </row>
    <row r="59" spans="1:10" s="345" customFormat="1" ht="18" customHeight="1" x14ac:dyDescent="0.2">
      <c r="A59" s="472" t="s">
        <v>218</v>
      </c>
      <c r="B59" s="493">
        <v>854654</v>
      </c>
      <c r="C59" s="493">
        <v>10862</v>
      </c>
      <c r="D59" s="471" t="s">
        <v>6796</v>
      </c>
      <c r="E59" s="493">
        <v>299872</v>
      </c>
      <c r="F59" s="493">
        <v>6197</v>
      </c>
      <c r="G59" s="471" t="s">
        <v>6795</v>
      </c>
      <c r="H59" s="493">
        <v>8330</v>
      </c>
      <c r="I59" s="493">
        <v>14047</v>
      </c>
      <c r="J59" s="471" t="s">
        <v>6666</v>
      </c>
    </row>
    <row r="60" spans="1:10" ht="11.1" customHeight="1" x14ac:dyDescent="0.2">
      <c r="A60" s="14" t="s">
        <v>30</v>
      </c>
      <c r="B60" s="492">
        <v>16351</v>
      </c>
      <c r="C60" s="492">
        <v>738</v>
      </c>
      <c r="D60" s="468" t="s">
        <v>6794</v>
      </c>
      <c r="E60" s="492">
        <v>11880</v>
      </c>
      <c r="F60" s="492">
        <v>561</v>
      </c>
      <c r="G60" s="468" t="s">
        <v>6793</v>
      </c>
      <c r="H60" s="492">
        <v>169</v>
      </c>
      <c r="I60" s="492">
        <v>280</v>
      </c>
      <c r="J60" s="468" t="s">
        <v>6666</v>
      </c>
    </row>
    <row r="61" spans="1:10" ht="11.1" customHeight="1" x14ac:dyDescent="0.2">
      <c r="A61" s="14" t="s">
        <v>31</v>
      </c>
      <c r="B61" s="492">
        <v>281815</v>
      </c>
      <c r="C61" s="492">
        <v>3121</v>
      </c>
      <c r="D61" s="468" t="s">
        <v>6792</v>
      </c>
      <c r="E61" s="492">
        <v>51743</v>
      </c>
      <c r="F61" s="492">
        <v>546</v>
      </c>
      <c r="G61" s="468" t="s">
        <v>6730</v>
      </c>
      <c r="H61" s="492">
        <v>576</v>
      </c>
      <c r="I61" s="492">
        <v>793</v>
      </c>
      <c r="J61" s="468" t="s">
        <v>409</v>
      </c>
    </row>
    <row r="62" spans="1:10" ht="11.1" customHeight="1" x14ac:dyDescent="0.2">
      <c r="A62" s="14" t="s">
        <v>32</v>
      </c>
      <c r="B62" s="492">
        <v>17620</v>
      </c>
      <c r="C62" s="492">
        <v>290</v>
      </c>
      <c r="D62" s="468" t="s">
        <v>6743</v>
      </c>
      <c r="E62" s="492">
        <v>15070</v>
      </c>
      <c r="F62" s="492">
        <v>340</v>
      </c>
      <c r="G62" s="468" t="s">
        <v>6791</v>
      </c>
      <c r="H62" s="492">
        <v>501</v>
      </c>
      <c r="I62" s="492">
        <v>709</v>
      </c>
      <c r="J62" s="468" t="s">
        <v>409</v>
      </c>
    </row>
    <row r="63" spans="1:10" ht="11.1" customHeight="1" x14ac:dyDescent="0.2">
      <c r="A63" s="14" t="s">
        <v>33</v>
      </c>
      <c r="B63" s="492">
        <v>20070</v>
      </c>
      <c r="C63" s="492">
        <v>478</v>
      </c>
      <c r="D63" s="468" t="s">
        <v>6790</v>
      </c>
      <c r="E63" s="492">
        <v>33500</v>
      </c>
      <c r="F63" s="492">
        <v>1168</v>
      </c>
      <c r="G63" s="468" t="s">
        <v>6789</v>
      </c>
      <c r="H63" s="492">
        <v>1707</v>
      </c>
      <c r="I63" s="492">
        <v>2968</v>
      </c>
      <c r="J63" s="468" t="s">
        <v>6666</v>
      </c>
    </row>
    <row r="64" spans="1:10" ht="11.1" customHeight="1" x14ac:dyDescent="0.2">
      <c r="A64" s="14" t="s">
        <v>34</v>
      </c>
      <c r="B64" s="492">
        <v>9340</v>
      </c>
      <c r="C64" s="492">
        <v>267</v>
      </c>
      <c r="D64" s="468" t="s">
        <v>6788</v>
      </c>
      <c r="E64" s="492">
        <v>20964</v>
      </c>
      <c r="F64" s="492">
        <v>524</v>
      </c>
      <c r="G64" s="468" t="s">
        <v>6768</v>
      </c>
      <c r="H64" s="492">
        <v>622</v>
      </c>
      <c r="I64" s="492">
        <v>1562</v>
      </c>
      <c r="J64" s="468" t="s">
        <v>423</v>
      </c>
    </row>
    <row r="65" spans="1:10" ht="11.1" customHeight="1" x14ac:dyDescent="0.2">
      <c r="A65" s="14" t="s">
        <v>35</v>
      </c>
      <c r="B65" s="492">
        <v>75672</v>
      </c>
      <c r="C65" s="492">
        <v>1491</v>
      </c>
      <c r="D65" s="468" t="s">
        <v>6674</v>
      </c>
      <c r="E65" s="492">
        <v>29320</v>
      </c>
      <c r="F65" s="492">
        <v>862</v>
      </c>
      <c r="G65" s="468" t="s">
        <v>6787</v>
      </c>
      <c r="H65" s="492">
        <v>52</v>
      </c>
      <c r="I65" s="492">
        <v>50</v>
      </c>
      <c r="J65" s="468" t="s">
        <v>425</v>
      </c>
    </row>
    <row r="66" spans="1:10" ht="11.1" customHeight="1" x14ac:dyDescent="0.2">
      <c r="A66" s="14" t="s">
        <v>36</v>
      </c>
      <c r="B66" s="492">
        <v>13160</v>
      </c>
      <c r="C66" s="492">
        <v>386</v>
      </c>
      <c r="D66" s="468" t="s">
        <v>6786</v>
      </c>
      <c r="E66" s="492">
        <v>29100</v>
      </c>
      <c r="F66" s="492">
        <v>549</v>
      </c>
      <c r="G66" s="468" t="s">
        <v>6734</v>
      </c>
      <c r="H66" s="492">
        <v>92</v>
      </c>
      <c r="I66" s="492">
        <v>100</v>
      </c>
      <c r="J66" s="468" t="s">
        <v>6682</v>
      </c>
    </row>
    <row r="67" spans="1:10" ht="11.1" customHeight="1" x14ac:dyDescent="0.2">
      <c r="A67" s="14" t="s">
        <v>219</v>
      </c>
      <c r="B67" s="492">
        <v>379515</v>
      </c>
      <c r="C67" s="492">
        <v>3577</v>
      </c>
      <c r="D67" s="468" t="s">
        <v>6711</v>
      </c>
      <c r="E67" s="492">
        <v>65690</v>
      </c>
      <c r="F67" s="492">
        <v>1034</v>
      </c>
      <c r="G67" s="468" t="s">
        <v>6770</v>
      </c>
      <c r="H67" s="492">
        <v>3701</v>
      </c>
      <c r="I67" s="492">
        <v>6363</v>
      </c>
      <c r="J67" s="468" t="s">
        <v>6666</v>
      </c>
    </row>
    <row r="68" spans="1:10" ht="11.1" customHeight="1" x14ac:dyDescent="0.2">
      <c r="A68" s="14" t="s">
        <v>37</v>
      </c>
      <c r="B68" s="492">
        <v>3550</v>
      </c>
      <c r="C68" s="492">
        <v>99</v>
      </c>
      <c r="D68" s="468" t="s">
        <v>6785</v>
      </c>
      <c r="E68" s="492">
        <v>4630</v>
      </c>
      <c r="F68" s="492">
        <v>137</v>
      </c>
      <c r="G68" s="468" t="s">
        <v>6784</v>
      </c>
      <c r="H68" s="492">
        <v>112</v>
      </c>
      <c r="I68" s="492">
        <v>115</v>
      </c>
      <c r="J68" s="468" t="s">
        <v>425</v>
      </c>
    </row>
    <row r="69" spans="1:10" ht="11.1" customHeight="1" x14ac:dyDescent="0.2">
      <c r="A69" s="14" t="s">
        <v>38</v>
      </c>
      <c r="B69" s="492">
        <v>15000</v>
      </c>
      <c r="C69" s="492">
        <v>180</v>
      </c>
      <c r="D69" s="468" t="s">
        <v>6783</v>
      </c>
      <c r="E69" s="492">
        <v>18000</v>
      </c>
      <c r="F69" s="492">
        <v>216</v>
      </c>
      <c r="G69" s="468" t="s">
        <v>6783</v>
      </c>
      <c r="H69" s="492">
        <v>235</v>
      </c>
      <c r="I69" s="492">
        <v>275</v>
      </c>
      <c r="J69" s="468" t="s">
        <v>6692</v>
      </c>
    </row>
    <row r="70" spans="1:10" ht="11.1" customHeight="1" x14ac:dyDescent="0.2">
      <c r="A70" s="14" t="s">
        <v>39</v>
      </c>
      <c r="B70" s="492">
        <v>15071</v>
      </c>
      <c r="C70" s="492">
        <v>94</v>
      </c>
      <c r="D70" s="468" t="s">
        <v>6739</v>
      </c>
      <c r="E70" s="492">
        <v>10670</v>
      </c>
      <c r="F70" s="492">
        <v>89</v>
      </c>
      <c r="G70" s="468" t="s">
        <v>389</v>
      </c>
      <c r="H70" s="492">
        <v>148</v>
      </c>
      <c r="I70" s="492">
        <v>592</v>
      </c>
      <c r="J70" s="468" t="s">
        <v>327</v>
      </c>
    </row>
    <row r="71" spans="1:10" ht="11.1" customHeight="1" x14ac:dyDescent="0.2">
      <c r="A71" s="14" t="s">
        <v>40</v>
      </c>
      <c r="B71" s="492">
        <v>7490</v>
      </c>
      <c r="C71" s="492">
        <v>141</v>
      </c>
      <c r="D71" s="468" t="s">
        <v>6706</v>
      </c>
      <c r="E71" s="492">
        <v>9305</v>
      </c>
      <c r="F71" s="492">
        <v>171</v>
      </c>
      <c r="G71" s="468" t="s">
        <v>6782</v>
      </c>
      <c r="H71" s="492">
        <v>415</v>
      </c>
      <c r="I71" s="492">
        <v>240</v>
      </c>
      <c r="J71" s="468" t="s">
        <v>6649</v>
      </c>
    </row>
    <row r="72" spans="1:10" s="345" customFormat="1" ht="18" customHeight="1" x14ac:dyDescent="0.2">
      <c r="A72" s="472" t="s">
        <v>220</v>
      </c>
      <c r="B72" s="493">
        <v>927826</v>
      </c>
      <c r="C72" s="493">
        <v>16251</v>
      </c>
      <c r="D72" s="471" t="s">
        <v>6781</v>
      </c>
      <c r="E72" s="493">
        <v>1042375</v>
      </c>
      <c r="F72" s="493">
        <v>13163</v>
      </c>
      <c r="G72" s="471" t="s">
        <v>6780</v>
      </c>
      <c r="H72" s="493">
        <v>12090</v>
      </c>
      <c r="I72" s="493">
        <v>14910</v>
      </c>
      <c r="J72" s="471" t="s">
        <v>6692</v>
      </c>
    </row>
    <row r="73" spans="1:10" ht="11.1" customHeight="1" x14ac:dyDescent="0.2">
      <c r="A73" s="14" t="s">
        <v>41</v>
      </c>
      <c r="B73" s="492">
        <v>119275</v>
      </c>
      <c r="C73" s="492">
        <v>2595</v>
      </c>
      <c r="D73" s="468" t="s">
        <v>6779</v>
      </c>
      <c r="E73" s="492">
        <v>64270</v>
      </c>
      <c r="F73" s="492">
        <v>949</v>
      </c>
      <c r="G73" s="468" t="s">
        <v>6713</v>
      </c>
      <c r="H73" s="492">
        <v>5010</v>
      </c>
      <c r="I73" s="492">
        <v>5513</v>
      </c>
      <c r="J73" s="468" t="s">
        <v>6682</v>
      </c>
    </row>
    <row r="74" spans="1:10" ht="11.1" customHeight="1" x14ac:dyDescent="0.2">
      <c r="A74" s="14" t="s">
        <v>42</v>
      </c>
      <c r="B74" s="492">
        <v>54270</v>
      </c>
      <c r="C74" s="492">
        <v>812</v>
      </c>
      <c r="D74" s="468" t="s">
        <v>6744</v>
      </c>
      <c r="E74" s="492">
        <v>417300</v>
      </c>
      <c r="F74" s="492">
        <v>4149</v>
      </c>
      <c r="G74" s="468" t="s">
        <v>6778</v>
      </c>
      <c r="H74" s="492">
        <v>2148</v>
      </c>
      <c r="I74" s="492">
        <v>3303</v>
      </c>
      <c r="J74" s="468" t="s">
        <v>6671</v>
      </c>
    </row>
    <row r="75" spans="1:10" ht="11.1" customHeight="1" x14ac:dyDescent="0.2">
      <c r="A75" s="14" t="s">
        <v>43</v>
      </c>
      <c r="B75" s="492">
        <v>19290</v>
      </c>
      <c r="C75" s="492">
        <v>558</v>
      </c>
      <c r="D75" s="468" t="s">
        <v>6771</v>
      </c>
      <c r="E75" s="492">
        <v>51300</v>
      </c>
      <c r="F75" s="492">
        <v>872</v>
      </c>
      <c r="G75" s="468" t="s">
        <v>6747</v>
      </c>
      <c r="H75" s="492">
        <v>60</v>
      </c>
      <c r="I75" s="492">
        <v>66</v>
      </c>
      <c r="J75" s="468" t="s">
        <v>6682</v>
      </c>
    </row>
    <row r="76" spans="1:10" ht="11.1" customHeight="1" x14ac:dyDescent="0.2">
      <c r="A76" s="14" t="s">
        <v>44</v>
      </c>
      <c r="B76" s="492">
        <v>166887</v>
      </c>
      <c r="C76" s="492">
        <v>3058</v>
      </c>
      <c r="D76" s="468" t="s">
        <v>6777</v>
      </c>
      <c r="E76" s="492">
        <v>89495</v>
      </c>
      <c r="F76" s="492">
        <v>1711</v>
      </c>
      <c r="G76" s="468" t="s">
        <v>6776</v>
      </c>
      <c r="H76" s="492">
        <v>452</v>
      </c>
      <c r="I76" s="492">
        <v>349</v>
      </c>
      <c r="J76" s="468" t="s">
        <v>347</v>
      </c>
    </row>
    <row r="77" spans="1:10" ht="11.1" customHeight="1" x14ac:dyDescent="0.2">
      <c r="A77" s="14" t="s">
        <v>45</v>
      </c>
      <c r="B77" s="492">
        <v>296365</v>
      </c>
      <c r="C77" s="492">
        <v>4361</v>
      </c>
      <c r="D77" s="468" t="s">
        <v>6688</v>
      </c>
      <c r="E77" s="492">
        <v>233350</v>
      </c>
      <c r="F77" s="492">
        <v>3004</v>
      </c>
      <c r="G77" s="468" t="s">
        <v>6683</v>
      </c>
      <c r="H77" s="492">
        <v>1443</v>
      </c>
      <c r="I77" s="492">
        <v>1931</v>
      </c>
      <c r="J77" s="468" t="s">
        <v>341</v>
      </c>
    </row>
    <row r="78" spans="1:10" ht="11.1" customHeight="1" x14ac:dyDescent="0.2">
      <c r="A78" s="14" t="s">
        <v>46</v>
      </c>
      <c r="B78" s="492">
        <v>28280</v>
      </c>
      <c r="C78" s="492">
        <v>879</v>
      </c>
      <c r="D78" s="468" t="s">
        <v>6775</v>
      </c>
      <c r="E78" s="492">
        <v>18180</v>
      </c>
      <c r="F78" s="492">
        <v>389</v>
      </c>
      <c r="G78" s="468" t="s">
        <v>6697</v>
      </c>
      <c r="H78" s="492">
        <v>515</v>
      </c>
      <c r="I78" s="492">
        <v>863</v>
      </c>
      <c r="J78" s="468" t="s">
        <v>6666</v>
      </c>
    </row>
    <row r="79" spans="1:10" ht="11.1" customHeight="1" x14ac:dyDescent="0.2">
      <c r="A79" s="14" t="s">
        <v>47</v>
      </c>
      <c r="B79" s="492">
        <v>243459</v>
      </c>
      <c r="C79" s="492">
        <v>3988</v>
      </c>
      <c r="D79" s="468" t="s">
        <v>6661</v>
      </c>
      <c r="E79" s="492">
        <v>168480</v>
      </c>
      <c r="F79" s="492">
        <v>2089</v>
      </c>
      <c r="G79" s="468" t="s">
        <v>400</v>
      </c>
      <c r="H79" s="492">
        <v>2462</v>
      </c>
      <c r="I79" s="492">
        <v>2885</v>
      </c>
      <c r="J79" s="468" t="s">
        <v>6692</v>
      </c>
    </row>
    <row r="80" spans="1:10" s="345" customFormat="1" ht="18" customHeight="1" x14ac:dyDescent="0.2">
      <c r="A80" s="472" t="s">
        <v>221</v>
      </c>
      <c r="B80" s="493">
        <v>297855</v>
      </c>
      <c r="C80" s="493">
        <v>6817</v>
      </c>
      <c r="D80" s="471" t="s">
        <v>6774</v>
      </c>
      <c r="E80" s="493">
        <v>3125975</v>
      </c>
      <c r="F80" s="493">
        <v>61843</v>
      </c>
      <c r="G80" s="471" t="s">
        <v>6760</v>
      </c>
      <c r="H80" s="493">
        <v>2227</v>
      </c>
      <c r="I80" s="493">
        <v>2453</v>
      </c>
      <c r="J80" s="471" t="s">
        <v>6682</v>
      </c>
    </row>
    <row r="81" spans="1:10" ht="11.1" customHeight="1" x14ac:dyDescent="0.2">
      <c r="A81" s="14" t="s">
        <v>48</v>
      </c>
      <c r="B81" s="492">
        <v>50600</v>
      </c>
      <c r="C81" s="492">
        <v>1823</v>
      </c>
      <c r="D81" s="468" t="s">
        <v>6773</v>
      </c>
      <c r="E81" s="492">
        <v>119510</v>
      </c>
      <c r="F81" s="492">
        <v>3249</v>
      </c>
      <c r="G81" s="468" t="s">
        <v>6772</v>
      </c>
      <c r="H81" s="468" t="s">
        <v>3</v>
      </c>
      <c r="I81" s="468" t="s">
        <v>3</v>
      </c>
      <c r="J81" s="468" t="s">
        <v>6641</v>
      </c>
    </row>
    <row r="82" spans="1:10" ht="11.1" customHeight="1" x14ac:dyDescent="0.2">
      <c r="A82" s="14" t="s">
        <v>49</v>
      </c>
      <c r="B82" s="492">
        <v>21190</v>
      </c>
      <c r="C82" s="492">
        <v>612</v>
      </c>
      <c r="D82" s="468" t="s">
        <v>6771</v>
      </c>
      <c r="E82" s="492">
        <v>333700</v>
      </c>
      <c r="F82" s="492">
        <v>8938</v>
      </c>
      <c r="G82" s="468" t="s">
        <v>6642</v>
      </c>
      <c r="H82" s="492">
        <v>122</v>
      </c>
      <c r="I82" s="492">
        <v>166</v>
      </c>
      <c r="J82" s="468" t="s">
        <v>409</v>
      </c>
    </row>
    <row r="83" spans="1:10" ht="11.1" customHeight="1" x14ac:dyDescent="0.2">
      <c r="A83" s="14" t="s">
        <v>50</v>
      </c>
      <c r="B83" s="492">
        <v>12210</v>
      </c>
      <c r="C83" s="492">
        <v>192</v>
      </c>
      <c r="D83" s="468" t="s">
        <v>6770</v>
      </c>
      <c r="E83" s="492">
        <v>557900</v>
      </c>
      <c r="F83" s="492">
        <v>12948</v>
      </c>
      <c r="G83" s="468" t="s">
        <v>6769</v>
      </c>
      <c r="H83" s="492">
        <v>574</v>
      </c>
      <c r="I83" s="492">
        <v>489</v>
      </c>
      <c r="J83" s="468" t="s">
        <v>6654</v>
      </c>
    </row>
    <row r="84" spans="1:10" ht="11.1" customHeight="1" x14ac:dyDescent="0.2">
      <c r="A84" s="14" t="s">
        <v>51</v>
      </c>
      <c r="B84" s="492">
        <v>29345</v>
      </c>
      <c r="C84" s="492">
        <v>437</v>
      </c>
      <c r="D84" s="468" t="s">
        <v>6686</v>
      </c>
      <c r="E84" s="492">
        <v>517100</v>
      </c>
      <c r="F84" s="492">
        <v>8081</v>
      </c>
      <c r="G84" s="468" t="s">
        <v>6672</v>
      </c>
      <c r="H84" s="492">
        <v>141</v>
      </c>
      <c r="I84" s="492">
        <v>172</v>
      </c>
      <c r="J84" s="468" t="s">
        <v>6692</v>
      </c>
    </row>
    <row r="85" spans="1:10" ht="11.1" customHeight="1" x14ac:dyDescent="0.2">
      <c r="A85" s="14" t="s">
        <v>52</v>
      </c>
      <c r="B85" s="492">
        <v>75750</v>
      </c>
      <c r="C85" s="492">
        <v>1727</v>
      </c>
      <c r="D85" s="468" t="s">
        <v>6768</v>
      </c>
      <c r="E85" s="492">
        <v>564895</v>
      </c>
      <c r="F85" s="492">
        <v>10559</v>
      </c>
      <c r="G85" s="468" t="s">
        <v>6706</v>
      </c>
      <c r="H85" s="492">
        <v>211</v>
      </c>
      <c r="I85" s="492">
        <v>198</v>
      </c>
      <c r="J85" s="468" t="s">
        <v>6654</v>
      </c>
    </row>
    <row r="86" spans="1:10" ht="11.1" customHeight="1" x14ac:dyDescent="0.2">
      <c r="A86" s="14" t="s">
        <v>53</v>
      </c>
      <c r="B86" s="492">
        <v>29360</v>
      </c>
      <c r="C86" s="492">
        <v>547</v>
      </c>
      <c r="D86" s="468" t="s">
        <v>6767</v>
      </c>
      <c r="E86" s="492">
        <v>397580</v>
      </c>
      <c r="F86" s="492">
        <v>3787</v>
      </c>
      <c r="G86" s="468" t="s">
        <v>6766</v>
      </c>
      <c r="H86" s="468" t="s">
        <v>3</v>
      </c>
      <c r="I86" s="468" t="s">
        <v>3</v>
      </c>
      <c r="J86" s="468" t="s">
        <v>6641</v>
      </c>
    </row>
    <row r="87" spans="1:10" ht="11.1" customHeight="1" x14ac:dyDescent="0.2">
      <c r="A87" s="14" t="s">
        <v>54</v>
      </c>
      <c r="B87" s="492">
        <v>14000</v>
      </c>
      <c r="C87" s="492">
        <v>147</v>
      </c>
      <c r="D87" s="468" t="s">
        <v>421</v>
      </c>
      <c r="E87" s="492">
        <v>97500</v>
      </c>
      <c r="F87" s="492">
        <v>1271</v>
      </c>
      <c r="G87" s="468" t="s">
        <v>6693</v>
      </c>
      <c r="H87" s="468" t="s">
        <v>3</v>
      </c>
      <c r="I87" s="468" t="s">
        <v>3</v>
      </c>
      <c r="J87" s="468" t="s">
        <v>6641</v>
      </c>
    </row>
    <row r="88" spans="1:10" ht="11.1" customHeight="1" x14ac:dyDescent="0.2">
      <c r="A88" s="14" t="s">
        <v>55</v>
      </c>
      <c r="B88" s="492">
        <v>65400</v>
      </c>
      <c r="C88" s="492">
        <v>1332</v>
      </c>
      <c r="D88" s="468" t="s">
        <v>6657</v>
      </c>
      <c r="E88" s="492">
        <v>537790</v>
      </c>
      <c r="F88" s="492">
        <v>13010</v>
      </c>
      <c r="G88" s="468" t="s">
        <v>6765</v>
      </c>
      <c r="H88" s="492">
        <v>1179</v>
      </c>
      <c r="I88" s="492">
        <v>1428</v>
      </c>
      <c r="J88" s="468" t="s">
        <v>6692</v>
      </c>
    </row>
    <row r="89" spans="1:10" s="345" customFormat="1" ht="18" customHeight="1" x14ac:dyDescent="0.2">
      <c r="A89" s="472" t="s">
        <v>222</v>
      </c>
      <c r="B89" s="493">
        <v>192884</v>
      </c>
      <c r="C89" s="493">
        <v>2775</v>
      </c>
      <c r="D89" s="471" t="s">
        <v>6695</v>
      </c>
      <c r="E89" s="493">
        <v>4102800</v>
      </c>
      <c r="F89" s="493">
        <v>50320</v>
      </c>
      <c r="G89" s="471" t="s">
        <v>6764</v>
      </c>
      <c r="H89" s="493">
        <v>64</v>
      </c>
      <c r="I89" s="493">
        <v>60</v>
      </c>
      <c r="J89" s="471" t="s">
        <v>6654</v>
      </c>
    </row>
    <row r="90" spans="1:10" ht="11.1" customHeight="1" x14ac:dyDescent="0.2">
      <c r="A90" s="14" t="s">
        <v>56</v>
      </c>
      <c r="B90" s="492">
        <v>79189</v>
      </c>
      <c r="C90" s="492">
        <v>1078</v>
      </c>
      <c r="D90" s="468" t="s">
        <v>6716</v>
      </c>
      <c r="E90" s="492">
        <v>1877800</v>
      </c>
      <c r="F90" s="492">
        <v>25445</v>
      </c>
      <c r="G90" s="468" t="s">
        <v>6716</v>
      </c>
      <c r="H90" s="492">
        <v>26</v>
      </c>
      <c r="I90" s="492">
        <v>24</v>
      </c>
      <c r="J90" s="468" t="s">
        <v>6654</v>
      </c>
    </row>
    <row r="91" spans="1:10" ht="11.1" customHeight="1" x14ac:dyDescent="0.2">
      <c r="A91" s="14" t="s">
        <v>57</v>
      </c>
      <c r="B91" s="492">
        <v>9550</v>
      </c>
      <c r="C91" s="492">
        <v>84</v>
      </c>
      <c r="D91" s="468" t="s">
        <v>6709</v>
      </c>
      <c r="E91" s="492">
        <v>184250</v>
      </c>
      <c r="F91" s="492">
        <v>1434</v>
      </c>
      <c r="G91" s="468" t="s">
        <v>6740</v>
      </c>
      <c r="H91" s="468" t="s">
        <v>3</v>
      </c>
      <c r="I91" s="468" t="s">
        <v>3</v>
      </c>
      <c r="J91" s="468" t="s">
        <v>6641</v>
      </c>
    </row>
    <row r="92" spans="1:10" ht="11.1" customHeight="1" x14ac:dyDescent="0.2">
      <c r="A92" s="14" t="s">
        <v>58</v>
      </c>
      <c r="B92" s="492">
        <v>26390</v>
      </c>
      <c r="C92" s="492">
        <v>365</v>
      </c>
      <c r="D92" s="468" t="s">
        <v>6689</v>
      </c>
      <c r="E92" s="492">
        <v>272000</v>
      </c>
      <c r="F92" s="492">
        <v>3296</v>
      </c>
      <c r="G92" s="468" t="s">
        <v>6763</v>
      </c>
      <c r="H92" s="468" t="s">
        <v>3</v>
      </c>
      <c r="I92" s="468" t="s">
        <v>3</v>
      </c>
      <c r="J92" s="468" t="s">
        <v>6641</v>
      </c>
    </row>
    <row r="93" spans="1:10" ht="11.1" customHeight="1" x14ac:dyDescent="0.2">
      <c r="A93" s="14" t="s">
        <v>59</v>
      </c>
      <c r="B93" s="492">
        <v>26535</v>
      </c>
      <c r="C93" s="492">
        <v>405</v>
      </c>
      <c r="D93" s="468" t="s">
        <v>6673</v>
      </c>
      <c r="E93" s="492">
        <v>515150</v>
      </c>
      <c r="F93" s="492">
        <v>4030</v>
      </c>
      <c r="G93" s="468" t="s">
        <v>6740</v>
      </c>
      <c r="H93" s="492">
        <v>6</v>
      </c>
      <c r="I93" s="492">
        <v>6</v>
      </c>
      <c r="J93" s="468" t="s">
        <v>425</v>
      </c>
    </row>
    <row r="94" spans="1:10" ht="11.1" customHeight="1" x14ac:dyDescent="0.2">
      <c r="A94" s="14" t="s">
        <v>60</v>
      </c>
      <c r="B94" s="492">
        <v>28070</v>
      </c>
      <c r="C94" s="492">
        <v>500</v>
      </c>
      <c r="D94" s="468" t="s">
        <v>6669</v>
      </c>
      <c r="E94" s="492">
        <v>819300</v>
      </c>
      <c r="F94" s="492">
        <v>10222</v>
      </c>
      <c r="G94" s="468" t="s">
        <v>428</v>
      </c>
      <c r="H94" s="468" t="s">
        <v>3</v>
      </c>
      <c r="I94" s="468" t="s">
        <v>3</v>
      </c>
      <c r="J94" s="468" t="s">
        <v>6641</v>
      </c>
    </row>
    <row r="95" spans="1:10" ht="11.1" customHeight="1" x14ac:dyDescent="0.2">
      <c r="A95" s="14" t="s">
        <v>61</v>
      </c>
      <c r="B95" s="492">
        <v>23150</v>
      </c>
      <c r="C95" s="492">
        <v>343</v>
      </c>
      <c r="D95" s="468" t="s">
        <v>6713</v>
      </c>
      <c r="E95" s="492">
        <v>434300</v>
      </c>
      <c r="F95" s="492">
        <v>5893</v>
      </c>
      <c r="G95" s="468" t="s">
        <v>6716</v>
      </c>
      <c r="H95" s="492">
        <v>32</v>
      </c>
      <c r="I95" s="492">
        <v>30</v>
      </c>
      <c r="J95" s="468" t="s">
        <v>6654</v>
      </c>
    </row>
    <row r="96" spans="1:10" s="345" customFormat="1" ht="18" customHeight="1" x14ac:dyDescent="0.2">
      <c r="A96" s="472" t="s">
        <v>223</v>
      </c>
      <c r="B96" s="493">
        <v>2106433</v>
      </c>
      <c r="C96" s="493">
        <v>23992</v>
      </c>
      <c r="D96" s="471" t="s">
        <v>6710</v>
      </c>
      <c r="E96" s="493">
        <v>709980</v>
      </c>
      <c r="F96" s="493">
        <v>6009</v>
      </c>
      <c r="G96" s="471" t="s">
        <v>6762</v>
      </c>
      <c r="H96" s="493">
        <v>9545</v>
      </c>
      <c r="I96" s="493">
        <v>9867</v>
      </c>
      <c r="J96" s="471" t="s">
        <v>425</v>
      </c>
    </row>
    <row r="97" spans="1:10" ht="11.1" customHeight="1" x14ac:dyDescent="0.2">
      <c r="A97" s="14" t="s">
        <v>62</v>
      </c>
      <c r="B97" s="492">
        <v>28100</v>
      </c>
      <c r="C97" s="492">
        <v>393</v>
      </c>
      <c r="D97" s="468" t="s">
        <v>6755</v>
      </c>
      <c r="E97" s="492">
        <v>378550</v>
      </c>
      <c r="F97" s="492">
        <v>2127</v>
      </c>
      <c r="G97" s="468" t="s">
        <v>6761</v>
      </c>
      <c r="H97" s="492">
        <v>1892</v>
      </c>
      <c r="I97" s="492">
        <v>2279</v>
      </c>
      <c r="J97" s="468" t="s">
        <v>6692</v>
      </c>
    </row>
    <row r="98" spans="1:10" ht="11.1" customHeight="1" x14ac:dyDescent="0.2">
      <c r="A98" s="14" t="s">
        <v>63</v>
      </c>
      <c r="B98" s="492">
        <v>1863373</v>
      </c>
      <c r="C98" s="492">
        <v>19339</v>
      </c>
      <c r="D98" s="468" t="s">
        <v>420</v>
      </c>
      <c r="E98" s="492">
        <v>201600</v>
      </c>
      <c r="F98" s="492">
        <v>1826</v>
      </c>
      <c r="G98" s="468" t="s">
        <v>6753</v>
      </c>
      <c r="H98" s="492">
        <v>5804</v>
      </c>
      <c r="I98" s="492">
        <v>4980</v>
      </c>
      <c r="J98" s="468" t="s">
        <v>6654</v>
      </c>
    </row>
    <row r="99" spans="1:10" ht="11.1" customHeight="1" x14ac:dyDescent="0.2">
      <c r="A99" s="14" t="s">
        <v>64</v>
      </c>
      <c r="B99" s="492">
        <v>214960</v>
      </c>
      <c r="C99" s="492">
        <v>4260</v>
      </c>
      <c r="D99" s="468" t="s">
        <v>6760</v>
      </c>
      <c r="E99" s="492">
        <v>129830</v>
      </c>
      <c r="F99" s="492">
        <v>2056</v>
      </c>
      <c r="G99" s="468" t="s">
        <v>6681</v>
      </c>
      <c r="H99" s="492">
        <v>1849</v>
      </c>
      <c r="I99" s="492">
        <v>2608</v>
      </c>
      <c r="J99" s="468" t="s">
        <v>409</v>
      </c>
    </row>
    <row r="100" spans="1:10" s="345" customFormat="1" ht="18" customHeight="1" x14ac:dyDescent="0.2">
      <c r="A100" s="472" t="s">
        <v>224</v>
      </c>
      <c r="B100" s="493">
        <v>368639</v>
      </c>
      <c r="C100" s="493">
        <v>5111</v>
      </c>
      <c r="D100" s="471" t="s">
        <v>6663</v>
      </c>
      <c r="E100" s="493">
        <v>1802019</v>
      </c>
      <c r="F100" s="493">
        <v>17476</v>
      </c>
      <c r="G100" s="471" t="s">
        <v>6680</v>
      </c>
      <c r="H100" s="493">
        <v>19107</v>
      </c>
      <c r="I100" s="493">
        <v>14736</v>
      </c>
      <c r="J100" s="471" t="s">
        <v>347</v>
      </c>
    </row>
    <row r="101" spans="1:10" ht="11.1" customHeight="1" x14ac:dyDescent="0.2">
      <c r="A101" s="14" t="s">
        <v>65</v>
      </c>
      <c r="B101" s="492">
        <v>105470</v>
      </c>
      <c r="C101" s="492">
        <v>1319</v>
      </c>
      <c r="D101" s="468" t="s">
        <v>428</v>
      </c>
      <c r="E101" s="492">
        <v>199155</v>
      </c>
      <c r="F101" s="492">
        <v>2792</v>
      </c>
      <c r="G101" s="468" t="s">
        <v>6755</v>
      </c>
      <c r="H101" s="492">
        <v>3541</v>
      </c>
      <c r="I101" s="492">
        <v>2073</v>
      </c>
      <c r="J101" s="468" t="s">
        <v>6649</v>
      </c>
    </row>
    <row r="102" spans="1:10" ht="11.1" customHeight="1" x14ac:dyDescent="0.2">
      <c r="A102" s="14" t="s">
        <v>66</v>
      </c>
      <c r="B102" s="492">
        <v>30505</v>
      </c>
      <c r="C102" s="492">
        <v>482</v>
      </c>
      <c r="D102" s="468" t="s">
        <v>6681</v>
      </c>
      <c r="E102" s="492">
        <v>69960</v>
      </c>
      <c r="F102" s="492">
        <v>689</v>
      </c>
      <c r="G102" s="468" t="s">
        <v>392</v>
      </c>
      <c r="H102" s="492">
        <v>1510</v>
      </c>
      <c r="I102" s="492">
        <v>502</v>
      </c>
      <c r="J102" s="468" t="s">
        <v>6676</v>
      </c>
    </row>
    <row r="103" spans="1:10" ht="11.1" customHeight="1" x14ac:dyDescent="0.2">
      <c r="A103" s="14" t="s">
        <v>67</v>
      </c>
      <c r="B103" s="492">
        <v>18078</v>
      </c>
      <c r="C103" s="492">
        <v>183</v>
      </c>
      <c r="D103" s="468" t="s">
        <v>6759</v>
      </c>
      <c r="E103" s="492">
        <v>210021</v>
      </c>
      <c r="F103" s="492">
        <v>1646</v>
      </c>
      <c r="G103" s="468" t="s">
        <v>6740</v>
      </c>
      <c r="H103" s="492">
        <v>2441</v>
      </c>
      <c r="I103" s="492">
        <v>3804</v>
      </c>
      <c r="J103" s="468" t="s">
        <v>6707</v>
      </c>
    </row>
    <row r="104" spans="1:10" ht="11.1" customHeight="1" x14ac:dyDescent="0.2">
      <c r="A104" s="14" t="s">
        <v>68</v>
      </c>
      <c r="B104" s="492">
        <v>10663</v>
      </c>
      <c r="C104" s="492">
        <v>145</v>
      </c>
      <c r="D104" s="468" t="s">
        <v>6716</v>
      </c>
      <c r="E104" s="492">
        <v>126650</v>
      </c>
      <c r="F104" s="492">
        <v>762</v>
      </c>
      <c r="G104" s="468" t="s">
        <v>6758</v>
      </c>
      <c r="H104" s="492">
        <v>48</v>
      </c>
      <c r="I104" s="492">
        <v>53</v>
      </c>
      <c r="J104" s="468" t="s">
        <v>6682</v>
      </c>
    </row>
    <row r="105" spans="1:10" ht="11.1" customHeight="1" x14ac:dyDescent="0.2">
      <c r="A105" s="14" t="s">
        <v>69</v>
      </c>
      <c r="B105" s="492">
        <v>29115</v>
      </c>
      <c r="C105" s="492">
        <v>364</v>
      </c>
      <c r="D105" s="468" t="s">
        <v>428</v>
      </c>
      <c r="E105" s="492">
        <v>299400</v>
      </c>
      <c r="F105" s="492">
        <v>4418</v>
      </c>
      <c r="G105" s="468" t="s">
        <v>6713</v>
      </c>
      <c r="H105" s="492">
        <v>554</v>
      </c>
      <c r="I105" s="492">
        <v>1094</v>
      </c>
      <c r="J105" s="468" t="s">
        <v>328</v>
      </c>
    </row>
    <row r="106" spans="1:10" ht="11.1" customHeight="1" x14ac:dyDescent="0.2">
      <c r="A106" s="14" t="s">
        <v>70</v>
      </c>
      <c r="B106" s="492">
        <v>16506</v>
      </c>
      <c r="C106" s="492">
        <v>116</v>
      </c>
      <c r="D106" s="468" t="s">
        <v>6757</v>
      </c>
      <c r="E106" s="492">
        <v>125500</v>
      </c>
      <c r="F106" s="492">
        <v>712</v>
      </c>
      <c r="G106" s="468" t="s">
        <v>6756</v>
      </c>
      <c r="H106" s="492">
        <v>3917</v>
      </c>
      <c r="I106" s="492">
        <v>2411</v>
      </c>
      <c r="J106" s="468" t="s">
        <v>6649</v>
      </c>
    </row>
    <row r="107" spans="1:10" ht="11.1" customHeight="1" x14ac:dyDescent="0.2">
      <c r="A107" s="14" t="s">
        <v>71</v>
      </c>
      <c r="B107" s="492">
        <v>65740</v>
      </c>
      <c r="C107" s="492">
        <v>921</v>
      </c>
      <c r="D107" s="468" t="s">
        <v>6755</v>
      </c>
      <c r="E107" s="492">
        <v>629700</v>
      </c>
      <c r="F107" s="492">
        <v>4618</v>
      </c>
      <c r="G107" s="468" t="s">
        <v>401</v>
      </c>
      <c r="H107" s="492">
        <v>4050</v>
      </c>
      <c r="I107" s="492">
        <v>3632</v>
      </c>
      <c r="J107" s="468" t="s">
        <v>6654</v>
      </c>
    </row>
    <row r="108" spans="1:10" ht="11.1" customHeight="1" x14ac:dyDescent="0.2">
      <c r="A108" s="14" t="s">
        <v>72</v>
      </c>
      <c r="B108" s="492">
        <v>92562</v>
      </c>
      <c r="C108" s="492">
        <v>1581</v>
      </c>
      <c r="D108" s="468" t="s">
        <v>6715</v>
      </c>
      <c r="E108" s="492">
        <v>141633</v>
      </c>
      <c r="F108" s="492">
        <v>1839</v>
      </c>
      <c r="G108" s="468" t="s">
        <v>6693</v>
      </c>
      <c r="H108" s="492">
        <v>3046</v>
      </c>
      <c r="I108" s="492">
        <v>1167</v>
      </c>
      <c r="J108" s="468" t="s">
        <v>6679</v>
      </c>
    </row>
    <row r="109" spans="1:10" s="345" customFormat="1" ht="18" customHeight="1" x14ac:dyDescent="0.2">
      <c r="A109" s="472" t="s">
        <v>225</v>
      </c>
      <c r="B109" s="493">
        <v>398587</v>
      </c>
      <c r="C109" s="493">
        <v>6290</v>
      </c>
      <c r="D109" s="471" t="s">
        <v>6681</v>
      </c>
      <c r="E109" s="493">
        <v>4040590</v>
      </c>
      <c r="F109" s="493">
        <v>51941</v>
      </c>
      <c r="G109" s="471" t="s">
        <v>6683</v>
      </c>
      <c r="H109" s="493">
        <v>12254</v>
      </c>
      <c r="I109" s="493">
        <v>18627</v>
      </c>
      <c r="J109" s="471" t="s">
        <v>6671</v>
      </c>
    </row>
    <row r="110" spans="1:10" ht="11.1" customHeight="1" x14ac:dyDescent="0.2">
      <c r="A110" s="14" t="s">
        <v>73</v>
      </c>
      <c r="B110" s="492">
        <v>61600</v>
      </c>
      <c r="C110" s="492">
        <v>1510</v>
      </c>
      <c r="D110" s="468" t="s">
        <v>6754</v>
      </c>
      <c r="E110" s="492">
        <v>624000</v>
      </c>
      <c r="F110" s="492">
        <v>13717</v>
      </c>
      <c r="G110" s="468" t="s">
        <v>6722</v>
      </c>
      <c r="H110" s="492">
        <v>1130</v>
      </c>
      <c r="I110" s="492">
        <v>2736</v>
      </c>
      <c r="J110" s="468" t="s">
        <v>391</v>
      </c>
    </row>
    <row r="111" spans="1:10" ht="11.1" customHeight="1" x14ac:dyDescent="0.2">
      <c r="A111" s="14" t="s">
        <v>74</v>
      </c>
      <c r="B111" s="492">
        <v>14775</v>
      </c>
      <c r="C111" s="492">
        <v>129</v>
      </c>
      <c r="D111" s="468" t="s">
        <v>6749</v>
      </c>
      <c r="E111" s="492">
        <v>109650</v>
      </c>
      <c r="F111" s="492">
        <v>995</v>
      </c>
      <c r="G111" s="468" t="s">
        <v>6753</v>
      </c>
      <c r="H111" s="492">
        <v>1823</v>
      </c>
      <c r="I111" s="492">
        <v>2151</v>
      </c>
      <c r="J111" s="468" t="s">
        <v>6692</v>
      </c>
    </row>
    <row r="112" spans="1:10" ht="11.1" customHeight="1" x14ac:dyDescent="0.2">
      <c r="A112" s="14" t="s">
        <v>75</v>
      </c>
      <c r="B112" s="492">
        <v>35672</v>
      </c>
      <c r="C112" s="492">
        <v>477</v>
      </c>
      <c r="D112" s="468" t="s">
        <v>398</v>
      </c>
      <c r="E112" s="492">
        <v>811690</v>
      </c>
      <c r="F112" s="492">
        <v>8548</v>
      </c>
      <c r="G112" s="468" t="s">
        <v>421</v>
      </c>
      <c r="H112" s="492">
        <v>156</v>
      </c>
      <c r="I112" s="492">
        <v>311</v>
      </c>
      <c r="J112" s="468" t="s">
        <v>328</v>
      </c>
    </row>
    <row r="113" spans="1:10" ht="11.1" customHeight="1" x14ac:dyDescent="0.2">
      <c r="A113" s="14" t="s">
        <v>226</v>
      </c>
      <c r="B113" s="492">
        <v>113335</v>
      </c>
      <c r="C113" s="492">
        <v>1004</v>
      </c>
      <c r="D113" s="468" t="s">
        <v>6752</v>
      </c>
      <c r="E113" s="492">
        <v>1366450</v>
      </c>
      <c r="F113" s="492">
        <v>13304</v>
      </c>
      <c r="G113" s="468" t="s">
        <v>6680</v>
      </c>
      <c r="H113" s="492">
        <v>1780</v>
      </c>
      <c r="I113" s="492">
        <v>1372</v>
      </c>
      <c r="J113" s="468" t="s">
        <v>347</v>
      </c>
    </row>
    <row r="114" spans="1:10" ht="11.1" customHeight="1" x14ac:dyDescent="0.2">
      <c r="A114" s="14" t="s">
        <v>76</v>
      </c>
      <c r="B114" s="492">
        <v>6600</v>
      </c>
      <c r="C114" s="492">
        <v>55</v>
      </c>
      <c r="D114" s="468" t="s">
        <v>389</v>
      </c>
      <c r="E114" s="492">
        <v>35600</v>
      </c>
      <c r="F114" s="492">
        <v>224</v>
      </c>
      <c r="G114" s="468" t="s">
        <v>6705</v>
      </c>
      <c r="H114" s="492">
        <v>1605</v>
      </c>
      <c r="I114" s="492">
        <v>4414</v>
      </c>
      <c r="J114" s="468" t="s">
        <v>430</v>
      </c>
    </row>
    <row r="115" spans="1:10" ht="11.1" customHeight="1" x14ac:dyDescent="0.2">
      <c r="A115" s="14" t="s">
        <v>77</v>
      </c>
      <c r="B115" s="492">
        <v>17220</v>
      </c>
      <c r="C115" s="492">
        <v>173</v>
      </c>
      <c r="D115" s="468" t="s">
        <v>6708</v>
      </c>
      <c r="E115" s="492">
        <v>236850</v>
      </c>
      <c r="F115" s="492">
        <v>2788</v>
      </c>
      <c r="G115" s="468" t="s">
        <v>6717</v>
      </c>
      <c r="H115" s="492">
        <v>1758</v>
      </c>
      <c r="I115" s="492">
        <v>1903</v>
      </c>
      <c r="J115" s="468" t="s">
        <v>6682</v>
      </c>
    </row>
    <row r="116" spans="1:10" ht="11.1" customHeight="1" x14ac:dyDescent="0.2">
      <c r="A116" s="14" t="s">
        <v>78</v>
      </c>
      <c r="B116" s="492">
        <v>149385</v>
      </c>
      <c r="C116" s="492">
        <v>2942</v>
      </c>
      <c r="D116" s="468" t="s">
        <v>6674</v>
      </c>
      <c r="E116" s="492">
        <v>856350</v>
      </c>
      <c r="F116" s="492">
        <v>12365</v>
      </c>
      <c r="G116" s="468" t="s">
        <v>6695</v>
      </c>
      <c r="H116" s="492">
        <v>4002</v>
      </c>
      <c r="I116" s="492">
        <v>5740</v>
      </c>
      <c r="J116" s="468" t="s">
        <v>409</v>
      </c>
    </row>
    <row r="117" spans="1:10" s="345" customFormat="1" ht="18" customHeight="1" x14ac:dyDescent="0.2">
      <c r="A117" s="472" t="s">
        <v>227</v>
      </c>
      <c r="B117" s="493">
        <v>366164</v>
      </c>
      <c r="C117" s="493">
        <v>4034</v>
      </c>
      <c r="D117" s="471" t="s">
        <v>6750</v>
      </c>
      <c r="E117" s="493">
        <v>2178682</v>
      </c>
      <c r="F117" s="493">
        <v>20002</v>
      </c>
      <c r="G117" s="471" t="s">
        <v>6751</v>
      </c>
      <c r="H117" s="493">
        <v>22187</v>
      </c>
      <c r="I117" s="493">
        <v>19456</v>
      </c>
      <c r="J117" s="471" t="s">
        <v>6654</v>
      </c>
    </row>
    <row r="118" spans="1:10" ht="11.1" customHeight="1" x14ac:dyDescent="0.2">
      <c r="A118" s="14" t="s">
        <v>79</v>
      </c>
      <c r="B118" s="492">
        <v>36364</v>
      </c>
      <c r="C118" s="492">
        <v>230</v>
      </c>
      <c r="D118" s="468" t="s">
        <v>6705</v>
      </c>
      <c r="E118" s="492">
        <v>355432</v>
      </c>
      <c r="F118" s="492">
        <v>2749</v>
      </c>
      <c r="G118" s="468" t="s">
        <v>6687</v>
      </c>
      <c r="H118" s="492">
        <v>1851</v>
      </c>
      <c r="I118" s="492">
        <v>768</v>
      </c>
      <c r="J118" s="468" t="s">
        <v>6679</v>
      </c>
    </row>
    <row r="119" spans="1:10" ht="11.1" customHeight="1" x14ac:dyDescent="0.2">
      <c r="A119" s="14" t="s">
        <v>80</v>
      </c>
      <c r="B119" s="492">
        <v>128310</v>
      </c>
      <c r="C119" s="492">
        <v>1411</v>
      </c>
      <c r="D119" s="468" t="s">
        <v>6750</v>
      </c>
      <c r="E119" s="492">
        <v>783190</v>
      </c>
      <c r="F119" s="492">
        <v>6849</v>
      </c>
      <c r="G119" s="468" t="s">
        <v>6749</v>
      </c>
      <c r="H119" s="492">
        <v>4968</v>
      </c>
      <c r="I119" s="492">
        <v>3953</v>
      </c>
      <c r="J119" s="468" t="s">
        <v>347</v>
      </c>
    </row>
    <row r="120" spans="1:10" ht="11.1" customHeight="1" x14ac:dyDescent="0.2">
      <c r="A120" s="14" t="s">
        <v>81</v>
      </c>
      <c r="B120" s="492">
        <v>60350</v>
      </c>
      <c r="C120" s="492">
        <v>938</v>
      </c>
      <c r="D120" s="468" t="s">
        <v>6748</v>
      </c>
      <c r="E120" s="492">
        <v>167570</v>
      </c>
      <c r="F120" s="492">
        <v>1718</v>
      </c>
      <c r="G120" s="468" t="s">
        <v>6700</v>
      </c>
      <c r="H120" s="492">
        <v>6372</v>
      </c>
      <c r="I120" s="492">
        <v>5057</v>
      </c>
      <c r="J120" s="468" t="s">
        <v>347</v>
      </c>
    </row>
    <row r="121" spans="1:10" ht="11.1" customHeight="1" x14ac:dyDescent="0.2">
      <c r="A121" s="14" t="s">
        <v>82</v>
      </c>
      <c r="B121" s="492">
        <v>61385</v>
      </c>
      <c r="C121" s="492">
        <v>325</v>
      </c>
      <c r="D121" s="468" t="s">
        <v>6678</v>
      </c>
      <c r="E121" s="492">
        <v>531400</v>
      </c>
      <c r="F121" s="492">
        <v>4691</v>
      </c>
      <c r="G121" s="468" t="s">
        <v>6709</v>
      </c>
      <c r="H121" s="492">
        <v>3280</v>
      </c>
      <c r="I121" s="492">
        <v>3693</v>
      </c>
      <c r="J121" s="468" t="s">
        <v>6682</v>
      </c>
    </row>
    <row r="122" spans="1:10" ht="11.1" customHeight="1" x14ac:dyDescent="0.2">
      <c r="A122" s="14" t="s">
        <v>83</v>
      </c>
      <c r="B122" s="492">
        <v>54835</v>
      </c>
      <c r="C122" s="492">
        <v>707</v>
      </c>
      <c r="D122" s="468" t="s">
        <v>6683</v>
      </c>
      <c r="E122" s="492">
        <v>276540</v>
      </c>
      <c r="F122" s="492">
        <v>2709</v>
      </c>
      <c r="G122" s="468" t="s">
        <v>392</v>
      </c>
      <c r="H122" s="492">
        <v>3302</v>
      </c>
      <c r="I122" s="492">
        <v>2569</v>
      </c>
      <c r="J122" s="468" t="s">
        <v>347</v>
      </c>
    </row>
    <row r="123" spans="1:10" ht="11.1" customHeight="1" x14ac:dyDescent="0.2">
      <c r="A123" s="14" t="s">
        <v>84</v>
      </c>
      <c r="B123" s="492">
        <v>24920</v>
      </c>
      <c r="C123" s="492">
        <v>423</v>
      </c>
      <c r="D123" s="468" t="s">
        <v>6747</v>
      </c>
      <c r="E123" s="492">
        <v>64550</v>
      </c>
      <c r="F123" s="492">
        <v>1286</v>
      </c>
      <c r="G123" s="468" t="s">
        <v>6746</v>
      </c>
      <c r="H123" s="492">
        <v>2414</v>
      </c>
      <c r="I123" s="492">
        <v>3416</v>
      </c>
      <c r="J123" s="468" t="s">
        <v>409</v>
      </c>
    </row>
    <row r="124" spans="1:10" s="345" customFormat="1" ht="18" customHeight="1" x14ac:dyDescent="0.2">
      <c r="A124" s="472" t="s">
        <v>228</v>
      </c>
      <c r="B124" s="493">
        <v>142054</v>
      </c>
      <c r="C124" s="493">
        <v>3366</v>
      </c>
      <c r="D124" s="471" t="s">
        <v>6745</v>
      </c>
      <c r="E124" s="493">
        <v>363660</v>
      </c>
      <c r="F124" s="493">
        <v>5469</v>
      </c>
      <c r="G124" s="471" t="s">
        <v>6744</v>
      </c>
      <c r="H124" s="493">
        <v>32704</v>
      </c>
      <c r="I124" s="493">
        <v>39702</v>
      </c>
      <c r="J124" s="471" t="s">
        <v>6692</v>
      </c>
    </row>
    <row r="125" spans="1:10" ht="11.1" customHeight="1" x14ac:dyDescent="0.2">
      <c r="A125" s="14" t="s">
        <v>85</v>
      </c>
      <c r="B125" s="492">
        <v>55800</v>
      </c>
      <c r="C125" s="492">
        <v>918</v>
      </c>
      <c r="D125" s="468" t="s">
        <v>6743</v>
      </c>
      <c r="E125" s="492">
        <v>81713</v>
      </c>
      <c r="F125" s="492">
        <v>952</v>
      </c>
      <c r="G125" s="468" t="s">
        <v>6720</v>
      </c>
      <c r="H125" s="492">
        <v>2968</v>
      </c>
      <c r="I125" s="492">
        <v>2897</v>
      </c>
      <c r="J125" s="468" t="s">
        <v>425</v>
      </c>
    </row>
    <row r="126" spans="1:10" ht="11.1" customHeight="1" x14ac:dyDescent="0.2">
      <c r="A126" s="14" t="s">
        <v>86</v>
      </c>
      <c r="B126" s="492">
        <v>20921</v>
      </c>
      <c r="C126" s="492">
        <v>340</v>
      </c>
      <c r="D126" s="468" t="s">
        <v>6650</v>
      </c>
      <c r="E126" s="492">
        <v>81677</v>
      </c>
      <c r="F126" s="492">
        <v>1331</v>
      </c>
      <c r="G126" s="468" t="s">
        <v>6650</v>
      </c>
      <c r="H126" s="492">
        <v>6577</v>
      </c>
      <c r="I126" s="492">
        <v>5657</v>
      </c>
      <c r="J126" s="468" t="s">
        <v>6654</v>
      </c>
    </row>
    <row r="127" spans="1:10" ht="11.1" customHeight="1" x14ac:dyDescent="0.2">
      <c r="A127" s="14" t="s">
        <v>87</v>
      </c>
      <c r="B127" s="492">
        <v>15090</v>
      </c>
      <c r="C127" s="492">
        <v>172</v>
      </c>
      <c r="D127" s="468" t="s">
        <v>6710</v>
      </c>
      <c r="E127" s="492">
        <v>109525</v>
      </c>
      <c r="F127" s="492">
        <v>909</v>
      </c>
      <c r="G127" s="468" t="s">
        <v>389</v>
      </c>
      <c r="H127" s="492">
        <v>208</v>
      </c>
      <c r="I127" s="492">
        <v>53</v>
      </c>
      <c r="J127" s="468" t="s">
        <v>6676</v>
      </c>
    </row>
    <row r="128" spans="1:10" ht="11.1" customHeight="1" x14ac:dyDescent="0.2">
      <c r="A128" s="14" t="s">
        <v>88</v>
      </c>
      <c r="B128" s="492">
        <v>50243</v>
      </c>
      <c r="C128" s="492">
        <v>1936</v>
      </c>
      <c r="D128" s="468" t="s">
        <v>6742</v>
      </c>
      <c r="E128" s="492">
        <v>90745</v>
      </c>
      <c r="F128" s="492">
        <v>2277</v>
      </c>
      <c r="G128" s="468" t="s">
        <v>6741</v>
      </c>
      <c r="H128" s="492">
        <v>22951</v>
      </c>
      <c r="I128" s="492">
        <v>31095</v>
      </c>
      <c r="J128" s="468" t="s">
        <v>409</v>
      </c>
    </row>
    <row r="129" spans="1:10" s="345" customFormat="1" ht="18" customHeight="1" x14ac:dyDescent="0.2">
      <c r="A129" s="472" t="s">
        <v>229</v>
      </c>
      <c r="B129" s="493">
        <v>258602</v>
      </c>
      <c r="C129" s="493">
        <v>3237</v>
      </c>
      <c r="D129" s="471" t="s">
        <v>428</v>
      </c>
      <c r="E129" s="493">
        <v>1075035</v>
      </c>
      <c r="F129" s="493">
        <v>13946</v>
      </c>
      <c r="G129" s="471" t="s">
        <v>6693</v>
      </c>
      <c r="H129" s="493">
        <v>27678</v>
      </c>
      <c r="I129" s="493">
        <v>24159</v>
      </c>
      <c r="J129" s="471" t="s">
        <v>6654</v>
      </c>
    </row>
    <row r="130" spans="1:10" ht="11.1" customHeight="1" x14ac:dyDescent="0.2">
      <c r="A130" s="14" t="s">
        <v>89</v>
      </c>
      <c r="B130" s="492">
        <v>33250</v>
      </c>
      <c r="C130" s="492">
        <v>258</v>
      </c>
      <c r="D130" s="468" t="s">
        <v>6740</v>
      </c>
      <c r="E130" s="492">
        <v>143940</v>
      </c>
      <c r="F130" s="492">
        <v>894</v>
      </c>
      <c r="G130" s="468" t="s">
        <v>6739</v>
      </c>
      <c r="H130" s="492">
        <v>3365</v>
      </c>
      <c r="I130" s="492">
        <v>2984</v>
      </c>
      <c r="J130" s="468" t="s">
        <v>6654</v>
      </c>
    </row>
    <row r="131" spans="1:10" ht="11.1" customHeight="1" x14ac:dyDescent="0.2">
      <c r="A131" s="14" t="s">
        <v>90</v>
      </c>
      <c r="B131" s="492">
        <v>113395</v>
      </c>
      <c r="C131" s="492">
        <v>1767</v>
      </c>
      <c r="D131" s="468" t="s">
        <v>6672</v>
      </c>
      <c r="E131" s="492">
        <v>135630</v>
      </c>
      <c r="F131" s="492">
        <v>2006</v>
      </c>
      <c r="G131" s="468" t="s">
        <v>6713</v>
      </c>
      <c r="H131" s="492">
        <v>16930</v>
      </c>
      <c r="I131" s="492">
        <v>14842</v>
      </c>
      <c r="J131" s="468" t="s">
        <v>6654</v>
      </c>
    </row>
    <row r="132" spans="1:10" ht="11.1" customHeight="1" x14ac:dyDescent="0.2">
      <c r="A132" s="14" t="s">
        <v>91</v>
      </c>
      <c r="B132" s="492">
        <v>61057</v>
      </c>
      <c r="C132" s="492">
        <v>799</v>
      </c>
      <c r="D132" s="468" t="s">
        <v>6667</v>
      </c>
      <c r="E132" s="492">
        <v>295665</v>
      </c>
      <c r="F132" s="492">
        <v>3692</v>
      </c>
      <c r="G132" s="468" t="s">
        <v>428</v>
      </c>
      <c r="H132" s="492">
        <v>5459</v>
      </c>
      <c r="I132" s="492">
        <v>5695</v>
      </c>
      <c r="J132" s="468" t="s">
        <v>425</v>
      </c>
    </row>
    <row r="133" spans="1:10" ht="11.1" customHeight="1" x14ac:dyDescent="0.2">
      <c r="A133" s="14" t="s">
        <v>92</v>
      </c>
      <c r="B133" s="492">
        <v>50900</v>
      </c>
      <c r="C133" s="492">
        <v>413</v>
      </c>
      <c r="D133" s="468" t="s">
        <v>6702</v>
      </c>
      <c r="E133" s="492">
        <v>499800</v>
      </c>
      <c r="F133" s="492">
        <v>7354</v>
      </c>
      <c r="G133" s="468" t="s">
        <v>6688</v>
      </c>
      <c r="H133" s="492">
        <v>1924</v>
      </c>
      <c r="I133" s="492">
        <v>638</v>
      </c>
      <c r="J133" s="468" t="s">
        <v>6676</v>
      </c>
    </row>
    <row r="134" spans="1:10" s="345" customFormat="1" ht="18" customHeight="1" x14ac:dyDescent="0.2">
      <c r="A134" s="472" t="s">
        <v>230</v>
      </c>
      <c r="B134" s="493">
        <v>928700</v>
      </c>
      <c r="C134" s="493">
        <v>19639</v>
      </c>
      <c r="D134" s="471" t="s">
        <v>6738</v>
      </c>
      <c r="E134" s="493">
        <v>3303735</v>
      </c>
      <c r="F134" s="493">
        <v>31959</v>
      </c>
      <c r="G134" s="471" t="s">
        <v>6680</v>
      </c>
      <c r="H134" s="471" t="s">
        <v>3</v>
      </c>
      <c r="I134" s="471" t="s">
        <v>3</v>
      </c>
      <c r="J134" s="471" t="s">
        <v>6641</v>
      </c>
    </row>
    <row r="135" spans="1:10" ht="11.1" customHeight="1" x14ac:dyDescent="0.2">
      <c r="A135" s="14" t="s">
        <v>93</v>
      </c>
      <c r="B135" s="492">
        <v>518900</v>
      </c>
      <c r="C135" s="492">
        <v>14161</v>
      </c>
      <c r="D135" s="468" t="s">
        <v>6737</v>
      </c>
      <c r="E135" s="492">
        <v>734000</v>
      </c>
      <c r="F135" s="492">
        <v>12662</v>
      </c>
      <c r="G135" s="468" t="s">
        <v>6719</v>
      </c>
      <c r="H135" s="468" t="s">
        <v>3</v>
      </c>
      <c r="I135" s="468" t="s">
        <v>3</v>
      </c>
      <c r="J135" s="468" t="s">
        <v>6641</v>
      </c>
    </row>
    <row r="136" spans="1:10" ht="11.1" customHeight="1" x14ac:dyDescent="0.2">
      <c r="A136" s="14" t="s">
        <v>94</v>
      </c>
      <c r="B136" s="492">
        <v>32845</v>
      </c>
      <c r="C136" s="492">
        <v>350</v>
      </c>
      <c r="D136" s="468" t="s">
        <v>6694</v>
      </c>
      <c r="E136" s="492">
        <v>663315</v>
      </c>
      <c r="F136" s="492">
        <v>4760</v>
      </c>
      <c r="G136" s="468" t="s">
        <v>393</v>
      </c>
      <c r="H136" s="468" t="s">
        <v>3</v>
      </c>
      <c r="I136" s="468" t="s">
        <v>3</v>
      </c>
      <c r="J136" s="468" t="s">
        <v>6641</v>
      </c>
    </row>
    <row r="137" spans="1:10" ht="11.1" customHeight="1" x14ac:dyDescent="0.2">
      <c r="A137" s="14" t="s">
        <v>95</v>
      </c>
      <c r="B137" s="492">
        <v>26100</v>
      </c>
      <c r="C137" s="492">
        <v>349</v>
      </c>
      <c r="D137" s="468" t="s">
        <v>398</v>
      </c>
      <c r="E137" s="492">
        <v>473500</v>
      </c>
      <c r="F137" s="492">
        <v>4897</v>
      </c>
      <c r="G137" s="468" t="s">
        <v>6700</v>
      </c>
      <c r="H137" s="468" t="s">
        <v>3</v>
      </c>
      <c r="I137" s="468" t="s">
        <v>3</v>
      </c>
      <c r="J137" s="468" t="s">
        <v>6641</v>
      </c>
    </row>
    <row r="138" spans="1:10" ht="11.1" customHeight="1" x14ac:dyDescent="0.2">
      <c r="A138" s="14" t="s">
        <v>96</v>
      </c>
      <c r="B138" s="492">
        <v>15240</v>
      </c>
      <c r="C138" s="492">
        <v>115</v>
      </c>
      <c r="D138" s="468" t="s">
        <v>6736</v>
      </c>
      <c r="E138" s="492">
        <v>88900</v>
      </c>
      <c r="F138" s="492">
        <v>470</v>
      </c>
      <c r="G138" s="468" t="s">
        <v>6678</v>
      </c>
      <c r="H138" s="468" t="s">
        <v>3</v>
      </c>
      <c r="I138" s="468" t="s">
        <v>3</v>
      </c>
      <c r="J138" s="468" t="s">
        <v>6641</v>
      </c>
    </row>
    <row r="139" spans="1:10" ht="11.1" customHeight="1" x14ac:dyDescent="0.2">
      <c r="A139" s="14" t="s">
        <v>97</v>
      </c>
      <c r="B139" s="492">
        <v>97300</v>
      </c>
      <c r="C139" s="492">
        <v>876</v>
      </c>
      <c r="D139" s="468" t="s">
        <v>6735</v>
      </c>
      <c r="E139" s="492">
        <v>336000</v>
      </c>
      <c r="F139" s="492">
        <v>2496</v>
      </c>
      <c r="G139" s="468" t="s">
        <v>6729</v>
      </c>
      <c r="H139" s="468" t="s">
        <v>3</v>
      </c>
      <c r="I139" s="468" t="s">
        <v>3</v>
      </c>
      <c r="J139" s="468" t="s">
        <v>6641</v>
      </c>
    </row>
    <row r="140" spans="1:10" ht="11.1" customHeight="1" x14ac:dyDescent="0.2">
      <c r="A140" s="14" t="s">
        <v>98</v>
      </c>
      <c r="B140" s="492">
        <v>42325</v>
      </c>
      <c r="C140" s="492">
        <v>293</v>
      </c>
      <c r="D140" s="468" t="s">
        <v>426</v>
      </c>
      <c r="E140" s="492">
        <v>87220</v>
      </c>
      <c r="F140" s="492">
        <v>936</v>
      </c>
      <c r="G140" s="468" t="s">
        <v>6694</v>
      </c>
      <c r="H140" s="468" t="s">
        <v>3</v>
      </c>
      <c r="I140" s="468" t="s">
        <v>3</v>
      </c>
      <c r="J140" s="468" t="s">
        <v>6641</v>
      </c>
    </row>
    <row r="141" spans="1:10" ht="11.1" customHeight="1" x14ac:dyDescent="0.2">
      <c r="A141" s="14" t="s">
        <v>99</v>
      </c>
      <c r="B141" s="492">
        <v>42530</v>
      </c>
      <c r="C141" s="492">
        <v>802</v>
      </c>
      <c r="D141" s="468" t="s">
        <v>6734</v>
      </c>
      <c r="E141" s="492">
        <v>156150</v>
      </c>
      <c r="F141" s="492">
        <v>1300</v>
      </c>
      <c r="G141" s="468" t="s">
        <v>389</v>
      </c>
      <c r="H141" s="468" t="s">
        <v>3</v>
      </c>
      <c r="I141" s="468" t="s">
        <v>3</v>
      </c>
      <c r="J141" s="468" t="s">
        <v>6641</v>
      </c>
    </row>
    <row r="142" spans="1:10" ht="11.1" customHeight="1" x14ac:dyDescent="0.2">
      <c r="A142" s="14" t="s">
        <v>100</v>
      </c>
      <c r="B142" s="492">
        <v>12160</v>
      </c>
      <c r="C142" s="492">
        <v>501</v>
      </c>
      <c r="D142" s="468" t="s">
        <v>6733</v>
      </c>
      <c r="E142" s="492">
        <v>29150</v>
      </c>
      <c r="F142" s="492">
        <v>413</v>
      </c>
      <c r="G142" s="468" t="s">
        <v>6732</v>
      </c>
      <c r="H142" s="468" t="s">
        <v>3</v>
      </c>
      <c r="I142" s="468" t="s">
        <v>3</v>
      </c>
      <c r="J142" s="468" t="s">
        <v>6641</v>
      </c>
    </row>
    <row r="143" spans="1:10" ht="11.1" customHeight="1" x14ac:dyDescent="0.2">
      <c r="A143" s="14" t="s">
        <v>101</v>
      </c>
      <c r="B143" s="492">
        <v>113000</v>
      </c>
      <c r="C143" s="492">
        <v>1893</v>
      </c>
      <c r="D143" s="468" t="s">
        <v>6731</v>
      </c>
      <c r="E143" s="492">
        <v>618000</v>
      </c>
      <c r="F143" s="492">
        <v>3153</v>
      </c>
      <c r="G143" s="468" t="s">
        <v>6698</v>
      </c>
      <c r="H143" s="468" t="s">
        <v>3</v>
      </c>
      <c r="I143" s="468" t="s">
        <v>3</v>
      </c>
      <c r="J143" s="468" t="s">
        <v>6641</v>
      </c>
    </row>
    <row r="144" spans="1:10" ht="11.1" customHeight="1" x14ac:dyDescent="0.2">
      <c r="A144" s="14" t="s">
        <v>102</v>
      </c>
      <c r="B144" s="492">
        <v>28300</v>
      </c>
      <c r="C144" s="492">
        <v>299</v>
      </c>
      <c r="D144" s="468" t="s">
        <v>6730</v>
      </c>
      <c r="E144" s="492">
        <v>117500</v>
      </c>
      <c r="F144" s="492">
        <v>872</v>
      </c>
      <c r="G144" s="468" t="s">
        <v>6729</v>
      </c>
      <c r="H144" s="468" t="s">
        <v>3</v>
      </c>
      <c r="I144" s="468" t="s">
        <v>3</v>
      </c>
      <c r="J144" s="468" t="s">
        <v>6641</v>
      </c>
    </row>
    <row r="145" spans="1:10" s="345" customFormat="1" ht="18" customHeight="1" x14ac:dyDescent="0.2">
      <c r="A145" s="472" t="s">
        <v>231</v>
      </c>
      <c r="B145" s="493">
        <v>731967</v>
      </c>
      <c r="C145" s="493">
        <v>14252</v>
      </c>
      <c r="D145" s="471" t="s">
        <v>6728</v>
      </c>
      <c r="E145" s="493">
        <v>2943710</v>
      </c>
      <c r="F145" s="493">
        <v>41013</v>
      </c>
      <c r="G145" s="471" t="s">
        <v>6663</v>
      </c>
      <c r="H145" s="493">
        <v>696</v>
      </c>
      <c r="I145" s="493">
        <v>804</v>
      </c>
      <c r="J145" s="471" t="s">
        <v>6692</v>
      </c>
    </row>
    <row r="146" spans="1:10" ht="11.1" customHeight="1" x14ac:dyDescent="0.2">
      <c r="A146" s="14" t="s">
        <v>103</v>
      </c>
      <c r="B146" s="492">
        <v>121370</v>
      </c>
      <c r="C146" s="492">
        <v>1992</v>
      </c>
      <c r="D146" s="468" t="s">
        <v>6661</v>
      </c>
      <c r="E146" s="492">
        <v>1033860</v>
      </c>
      <c r="F146" s="492">
        <v>13598</v>
      </c>
      <c r="G146" s="468" t="s">
        <v>6664</v>
      </c>
      <c r="H146" s="492">
        <v>57</v>
      </c>
      <c r="I146" s="492">
        <v>46</v>
      </c>
      <c r="J146" s="468" t="s">
        <v>347</v>
      </c>
    </row>
    <row r="147" spans="1:10" ht="11.1" customHeight="1" x14ac:dyDescent="0.2">
      <c r="A147" s="14" t="s">
        <v>104</v>
      </c>
      <c r="B147" s="492">
        <v>135750</v>
      </c>
      <c r="C147" s="492">
        <v>886</v>
      </c>
      <c r="D147" s="468" t="s">
        <v>6727</v>
      </c>
      <c r="E147" s="492">
        <v>354430</v>
      </c>
      <c r="F147" s="492">
        <v>2375</v>
      </c>
      <c r="G147" s="468" t="s">
        <v>6704</v>
      </c>
      <c r="H147" s="468" t="s">
        <v>3</v>
      </c>
      <c r="I147" s="468" t="s">
        <v>3</v>
      </c>
      <c r="J147" s="468" t="s">
        <v>6641</v>
      </c>
    </row>
    <row r="148" spans="1:10" ht="11.1" customHeight="1" x14ac:dyDescent="0.2">
      <c r="A148" s="14" t="s">
        <v>105</v>
      </c>
      <c r="B148" s="492">
        <v>235400</v>
      </c>
      <c r="C148" s="492">
        <v>5013</v>
      </c>
      <c r="D148" s="468" t="s">
        <v>6726</v>
      </c>
      <c r="E148" s="492">
        <v>587200</v>
      </c>
      <c r="F148" s="492">
        <v>6638</v>
      </c>
      <c r="G148" s="468" t="s">
        <v>6690</v>
      </c>
      <c r="H148" s="468" t="s">
        <v>3</v>
      </c>
      <c r="I148" s="468" t="s">
        <v>3</v>
      </c>
      <c r="J148" s="468" t="s">
        <v>6641</v>
      </c>
    </row>
    <row r="149" spans="1:10" ht="11.1" customHeight="1" x14ac:dyDescent="0.2">
      <c r="A149" s="14" t="s">
        <v>106</v>
      </c>
      <c r="B149" s="492">
        <v>239447</v>
      </c>
      <c r="C149" s="492">
        <v>6361</v>
      </c>
      <c r="D149" s="468" t="s">
        <v>6725</v>
      </c>
      <c r="E149" s="492">
        <v>968220</v>
      </c>
      <c r="F149" s="492">
        <v>18402</v>
      </c>
      <c r="G149" s="468" t="s">
        <v>6724</v>
      </c>
      <c r="H149" s="492">
        <v>639</v>
      </c>
      <c r="I149" s="492">
        <v>758</v>
      </c>
      <c r="J149" s="468" t="s">
        <v>6692</v>
      </c>
    </row>
    <row r="150" spans="1:10" s="345" customFormat="1" ht="18" customHeight="1" x14ac:dyDescent="0.2">
      <c r="A150" s="472" t="s">
        <v>232</v>
      </c>
      <c r="B150" s="493">
        <v>551977</v>
      </c>
      <c r="C150" s="493">
        <v>10396</v>
      </c>
      <c r="D150" s="471" t="s">
        <v>6706</v>
      </c>
      <c r="E150" s="493">
        <v>2137490</v>
      </c>
      <c r="F150" s="493">
        <v>35442</v>
      </c>
      <c r="G150" s="471" t="s">
        <v>6644</v>
      </c>
      <c r="H150" s="493">
        <v>167</v>
      </c>
      <c r="I150" s="493">
        <v>228</v>
      </c>
      <c r="J150" s="471" t="s">
        <v>409</v>
      </c>
    </row>
    <row r="151" spans="1:10" ht="11.1" customHeight="1" x14ac:dyDescent="0.2">
      <c r="A151" s="14" t="s">
        <v>107</v>
      </c>
      <c r="B151" s="492">
        <v>48120</v>
      </c>
      <c r="C151" s="492">
        <v>1199</v>
      </c>
      <c r="D151" s="468" t="s">
        <v>6723</v>
      </c>
      <c r="E151" s="492">
        <v>267600</v>
      </c>
      <c r="F151" s="492">
        <v>2130</v>
      </c>
      <c r="G151" s="468" t="s">
        <v>405</v>
      </c>
      <c r="H151" s="492">
        <v>77</v>
      </c>
      <c r="I151" s="492">
        <v>131</v>
      </c>
      <c r="J151" s="468" t="s">
        <v>6666</v>
      </c>
    </row>
    <row r="152" spans="1:10" ht="11.1" customHeight="1" x14ac:dyDescent="0.2">
      <c r="A152" s="14" t="s">
        <v>108</v>
      </c>
      <c r="B152" s="492">
        <v>259224</v>
      </c>
      <c r="C152" s="492">
        <v>5709</v>
      </c>
      <c r="D152" s="468" t="s">
        <v>6722</v>
      </c>
      <c r="E152" s="492">
        <v>1068700</v>
      </c>
      <c r="F152" s="492">
        <v>23006</v>
      </c>
      <c r="G152" s="468" t="s">
        <v>6721</v>
      </c>
      <c r="H152" s="492">
        <v>89</v>
      </c>
      <c r="I152" s="492">
        <v>95</v>
      </c>
      <c r="J152" s="468" t="s">
        <v>6682</v>
      </c>
    </row>
    <row r="153" spans="1:10" ht="11.1" customHeight="1" x14ac:dyDescent="0.2">
      <c r="A153" s="14" t="s">
        <v>109</v>
      </c>
      <c r="B153" s="492">
        <v>142625</v>
      </c>
      <c r="C153" s="492">
        <v>1770</v>
      </c>
      <c r="D153" s="468" t="s">
        <v>400</v>
      </c>
      <c r="E153" s="492">
        <v>322660</v>
      </c>
      <c r="F153" s="492">
        <v>3788</v>
      </c>
      <c r="G153" s="468" t="s">
        <v>6720</v>
      </c>
      <c r="H153" s="468" t="s">
        <v>3</v>
      </c>
      <c r="I153" s="468" t="s">
        <v>3</v>
      </c>
      <c r="J153" s="468" t="s">
        <v>6641</v>
      </c>
    </row>
    <row r="154" spans="1:10" ht="11.1" customHeight="1" x14ac:dyDescent="0.2">
      <c r="A154" s="14" t="s">
        <v>110</v>
      </c>
      <c r="B154" s="492">
        <v>85145</v>
      </c>
      <c r="C154" s="492">
        <v>1470</v>
      </c>
      <c r="D154" s="468" t="s">
        <v>6719</v>
      </c>
      <c r="E154" s="492">
        <v>433270</v>
      </c>
      <c r="F154" s="492">
        <v>5905</v>
      </c>
      <c r="G154" s="468" t="s">
        <v>6716</v>
      </c>
      <c r="H154" s="492">
        <v>1</v>
      </c>
      <c r="I154" s="492">
        <v>2</v>
      </c>
      <c r="J154" s="468" t="s">
        <v>328</v>
      </c>
    </row>
    <row r="155" spans="1:10" ht="11.1" customHeight="1" x14ac:dyDescent="0.2">
      <c r="A155" s="14" t="s">
        <v>111</v>
      </c>
      <c r="B155" s="492">
        <v>16863</v>
      </c>
      <c r="C155" s="492">
        <v>248</v>
      </c>
      <c r="D155" s="468" t="s">
        <v>6688</v>
      </c>
      <c r="E155" s="492">
        <v>45260</v>
      </c>
      <c r="F155" s="492">
        <v>613</v>
      </c>
      <c r="G155" s="468" t="s">
        <v>6718</v>
      </c>
      <c r="H155" s="468" t="s">
        <v>3</v>
      </c>
      <c r="I155" s="468" t="s">
        <v>3</v>
      </c>
      <c r="J155" s="468" t="s">
        <v>6641</v>
      </c>
    </row>
    <row r="156" spans="1:10" s="345" customFormat="1" ht="18" customHeight="1" x14ac:dyDescent="0.2">
      <c r="A156" s="472" t="s">
        <v>233</v>
      </c>
      <c r="B156" s="493">
        <v>433496</v>
      </c>
      <c r="C156" s="493">
        <v>5413</v>
      </c>
      <c r="D156" s="471" t="s">
        <v>428</v>
      </c>
      <c r="E156" s="493">
        <v>2571853</v>
      </c>
      <c r="F156" s="493">
        <v>34640</v>
      </c>
      <c r="G156" s="471" t="s">
        <v>6718</v>
      </c>
      <c r="H156" s="493">
        <v>42308</v>
      </c>
      <c r="I156" s="493">
        <v>49210</v>
      </c>
      <c r="J156" s="471" t="s">
        <v>6692</v>
      </c>
    </row>
    <row r="157" spans="1:10" ht="11.1" customHeight="1" x14ac:dyDescent="0.2">
      <c r="A157" s="14" t="s">
        <v>112</v>
      </c>
      <c r="B157" s="492">
        <v>133650</v>
      </c>
      <c r="C157" s="492">
        <v>1571</v>
      </c>
      <c r="D157" s="468" t="s">
        <v>6717</v>
      </c>
      <c r="E157" s="492">
        <v>807500</v>
      </c>
      <c r="F157" s="492">
        <v>11105</v>
      </c>
      <c r="G157" s="468" t="s">
        <v>6689</v>
      </c>
      <c r="H157" s="492">
        <v>13635</v>
      </c>
      <c r="I157" s="492">
        <v>13708</v>
      </c>
      <c r="J157" s="468" t="s">
        <v>425</v>
      </c>
    </row>
    <row r="158" spans="1:10" ht="11.1" customHeight="1" x14ac:dyDescent="0.2">
      <c r="A158" s="14" t="s">
        <v>113</v>
      </c>
      <c r="B158" s="492">
        <v>118440</v>
      </c>
      <c r="C158" s="492">
        <v>1148</v>
      </c>
      <c r="D158" s="468" t="s">
        <v>6680</v>
      </c>
      <c r="E158" s="492">
        <v>378780</v>
      </c>
      <c r="F158" s="492">
        <v>5144</v>
      </c>
      <c r="G158" s="468" t="s">
        <v>6716</v>
      </c>
      <c r="H158" s="492">
        <v>619</v>
      </c>
      <c r="I158" s="492">
        <v>648</v>
      </c>
      <c r="J158" s="468" t="s">
        <v>425</v>
      </c>
    </row>
    <row r="159" spans="1:10" ht="11.1" customHeight="1" x14ac:dyDescent="0.2">
      <c r="A159" s="14" t="s">
        <v>114</v>
      </c>
      <c r="B159" s="492">
        <v>21216</v>
      </c>
      <c r="C159" s="492">
        <v>362</v>
      </c>
      <c r="D159" s="468" t="s">
        <v>6715</v>
      </c>
      <c r="E159" s="492">
        <v>53598</v>
      </c>
      <c r="F159" s="492">
        <v>868</v>
      </c>
      <c r="G159" s="468" t="s">
        <v>6677</v>
      </c>
      <c r="H159" s="492">
        <v>3330</v>
      </c>
      <c r="I159" s="492">
        <v>4457</v>
      </c>
      <c r="J159" s="468" t="s">
        <v>341</v>
      </c>
    </row>
    <row r="160" spans="1:10" ht="11.1" customHeight="1" x14ac:dyDescent="0.2">
      <c r="A160" s="14" t="s">
        <v>115</v>
      </c>
      <c r="B160" s="492">
        <v>93170</v>
      </c>
      <c r="C160" s="492">
        <v>1277</v>
      </c>
      <c r="D160" s="468" t="s">
        <v>6714</v>
      </c>
      <c r="E160" s="492">
        <v>872575</v>
      </c>
      <c r="F160" s="492">
        <v>12937</v>
      </c>
      <c r="G160" s="468" t="s">
        <v>6713</v>
      </c>
      <c r="H160" s="492">
        <v>11542</v>
      </c>
      <c r="I160" s="492">
        <v>16486</v>
      </c>
      <c r="J160" s="468" t="s">
        <v>409</v>
      </c>
    </row>
    <row r="161" spans="1:11" ht="11.1" customHeight="1" x14ac:dyDescent="0.2">
      <c r="A161" s="14" t="s">
        <v>116</v>
      </c>
      <c r="B161" s="492">
        <v>61310</v>
      </c>
      <c r="C161" s="492">
        <v>990</v>
      </c>
      <c r="D161" s="468" t="s">
        <v>6712</v>
      </c>
      <c r="E161" s="492">
        <v>422300</v>
      </c>
      <c r="F161" s="492">
        <v>3981</v>
      </c>
      <c r="G161" s="468" t="s">
        <v>6711</v>
      </c>
      <c r="H161" s="492">
        <v>11682</v>
      </c>
      <c r="I161" s="492">
        <v>12088</v>
      </c>
      <c r="J161" s="468" t="s">
        <v>425</v>
      </c>
    </row>
    <row r="162" spans="1:11" ht="11.1" customHeight="1" x14ac:dyDescent="0.2">
      <c r="A162" s="14" t="s">
        <v>117</v>
      </c>
      <c r="B162" s="492">
        <v>5710</v>
      </c>
      <c r="C162" s="492">
        <v>65</v>
      </c>
      <c r="D162" s="468" t="s">
        <v>6710</v>
      </c>
      <c r="E162" s="492">
        <v>37100</v>
      </c>
      <c r="F162" s="492">
        <v>605</v>
      </c>
      <c r="G162" s="468" t="s">
        <v>6650</v>
      </c>
      <c r="H162" s="492">
        <v>1500</v>
      </c>
      <c r="I162" s="492">
        <v>1823</v>
      </c>
      <c r="J162" s="468" t="s">
        <v>6692</v>
      </c>
    </row>
    <row r="163" spans="1:11" s="345" customFormat="1" ht="18" customHeight="1" x14ac:dyDescent="0.2">
      <c r="A163" s="472" t="s">
        <v>234</v>
      </c>
      <c r="B163" s="493">
        <v>452230</v>
      </c>
      <c r="C163" s="493">
        <v>5156</v>
      </c>
      <c r="D163" s="471" t="s">
        <v>6710</v>
      </c>
      <c r="E163" s="493">
        <v>2734100</v>
      </c>
      <c r="F163" s="493">
        <v>24079</v>
      </c>
      <c r="G163" s="471" t="s">
        <v>6709</v>
      </c>
      <c r="H163" s="493">
        <v>39561</v>
      </c>
      <c r="I163" s="493">
        <v>29543</v>
      </c>
      <c r="J163" s="471" t="s">
        <v>6652</v>
      </c>
    </row>
    <row r="164" spans="1:11" s="473" customFormat="1" ht="11.1" customHeight="1" x14ac:dyDescent="0.2">
      <c r="A164" s="478" t="s">
        <v>235</v>
      </c>
      <c r="B164" s="494">
        <v>177220</v>
      </c>
      <c r="C164" s="494">
        <v>2347</v>
      </c>
      <c r="D164" s="477" t="s">
        <v>6664</v>
      </c>
      <c r="E164" s="494">
        <v>531920</v>
      </c>
      <c r="F164" s="494">
        <v>5495</v>
      </c>
      <c r="G164" s="477" t="s">
        <v>6700</v>
      </c>
      <c r="H164" s="494">
        <v>21917</v>
      </c>
      <c r="I164" s="494">
        <v>14983</v>
      </c>
      <c r="J164" s="477" t="s">
        <v>6652</v>
      </c>
      <c r="K164" s="476"/>
    </row>
    <row r="165" spans="1:11" s="1" customFormat="1" ht="11.1" customHeight="1" x14ac:dyDescent="0.2">
      <c r="A165" s="93" t="s">
        <v>201</v>
      </c>
      <c r="B165" s="492">
        <v>5800</v>
      </c>
      <c r="C165" s="492">
        <v>72</v>
      </c>
      <c r="D165" s="468" t="s">
        <v>400</v>
      </c>
      <c r="E165" s="492">
        <v>10000</v>
      </c>
      <c r="F165" s="492">
        <v>100</v>
      </c>
      <c r="G165" s="468" t="s">
        <v>6708</v>
      </c>
      <c r="H165" s="492">
        <v>70</v>
      </c>
      <c r="I165" s="492">
        <v>115</v>
      </c>
      <c r="J165" s="468" t="s">
        <v>6707</v>
      </c>
    </row>
    <row r="166" spans="1:11" s="1" customFormat="1" ht="11.1" customHeight="1" x14ac:dyDescent="0.2">
      <c r="A166" s="93" t="s">
        <v>202</v>
      </c>
      <c r="B166" s="492">
        <v>48280</v>
      </c>
      <c r="C166" s="492">
        <v>910</v>
      </c>
      <c r="D166" s="468" t="s">
        <v>6706</v>
      </c>
      <c r="E166" s="492">
        <v>135510</v>
      </c>
      <c r="F166" s="492">
        <v>1772</v>
      </c>
      <c r="G166" s="468" t="s">
        <v>6667</v>
      </c>
      <c r="H166" s="492">
        <v>4940</v>
      </c>
      <c r="I166" s="492">
        <v>4009</v>
      </c>
      <c r="J166" s="468" t="s">
        <v>347</v>
      </c>
    </row>
    <row r="167" spans="1:11" s="1" customFormat="1" ht="11.1" customHeight="1" x14ac:dyDescent="0.2">
      <c r="A167" s="93" t="s">
        <v>203</v>
      </c>
      <c r="B167" s="492">
        <v>45680</v>
      </c>
      <c r="C167" s="492">
        <v>286</v>
      </c>
      <c r="D167" s="468" t="s">
        <v>6705</v>
      </c>
      <c r="E167" s="492">
        <v>127590</v>
      </c>
      <c r="F167" s="492">
        <v>854</v>
      </c>
      <c r="G167" s="468" t="s">
        <v>6704</v>
      </c>
      <c r="H167" s="492">
        <v>1660</v>
      </c>
      <c r="I167" s="492">
        <v>1128</v>
      </c>
      <c r="J167" s="468" t="s">
        <v>6652</v>
      </c>
    </row>
    <row r="168" spans="1:11" s="1" customFormat="1" ht="11.1" customHeight="1" x14ac:dyDescent="0.2">
      <c r="A168" s="93" t="s">
        <v>204</v>
      </c>
      <c r="B168" s="492">
        <v>41200</v>
      </c>
      <c r="C168" s="492">
        <v>740</v>
      </c>
      <c r="D168" s="468" t="s">
        <v>6651</v>
      </c>
      <c r="E168" s="492">
        <v>78300</v>
      </c>
      <c r="F168" s="492">
        <v>1308</v>
      </c>
      <c r="G168" s="468" t="s">
        <v>6703</v>
      </c>
      <c r="H168" s="492">
        <v>11518</v>
      </c>
      <c r="I168" s="492">
        <v>6698</v>
      </c>
      <c r="J168" s="468" t="s">
        <v>6649</v>
      </c>
    </row>
    <row r="169" spans="1:11" s="1" customFormat="1" ht="11.1" customHeight="1" x14ac:dyDescent="0.2">
      <c r="A169" s="93" t="s">
        <v>205</v>
      </c>
      <c r="B169" s="492">
        <v>36260</v>
      </c>
      <c r="C169" s="492">
        <v>339</v>
      </c>
      <c r="D169" s="468" t="s">
        <v>396</v>
      </c>
      <c r="E169" s="492">
        <v>180520</v>
      </c>
      <c r="F169" s="492">
        <v>1461</v>
      </c>
      <c r="G169" s="468" t="s">
        <v>6702</v>
      </c>
      <c r="H169" s="492">
        <v>3729</v>
      </c>
      <c r="I169" s="492">
        <v>3033</v>
      </c>
      <c r="J169" s="468" t="s">
        <v>347</v>
      </c>
    </row>
    <row r="170" spans="1:11" ht="11.1" customHeight="1" x14ac:dyDescent="0.2">
      <c r="A170" s="14" t="s">
        <v>118</v>
      </c>
      <c r="B170" s="492">
        <v>103820</v>
      </c>
      <c r="C170" s="492">
        <v>1123</v>
      </c>
      <c r="D170" s="468" t="s">
        <v>6701</v>
      </c>
      <c r="E170" s="492">
        <v>718770</v>
      </c>
      <c r="F170" s="492">
        <v>7370</v>
      </c>
      <c r="G170" s="468" t="s">
        <v>6700</v>
      </c>
      <c r="H170" s="492">
        <v>6890</v>
      </c>
      <c r="I170" s="492">
        <v>6192</v>
      </c>
      <c r="J170" s="468" t="s">
        <v>6654</v>
      </c>
    </row>
    <row r="171" spans="1:11" ht="11.1" customHeight="1" x14ac:dyDescent="0.2">
      <c r="A171" s="14" t="s">
        <v>119</v>
      </c>
      <c r="B171" s="492">
        <v>67890</v>
      </c>
      <c r="C171" s="492">
        <v>514</v>
      </c>
      <c r="D171" s="468" t="s">
        <v>6699</v>
      </c>
      <c r="E171" s="492">
        <v>473800</v>
      </c>
      <c r="F171" s="492">
        <v>2423</v>
      </c>
      <c r="G171" s="468" t="s">
        <v>6698</v>
      </c>
      <c r="H171" s="492">
        <v>1396</v>
      </c>
      <c r="I171" s="492">
        <v>548</v>
      </c>
      <c r="J171" s="468" t="s">
        <v>6679</v>
      </c>
    </row>
    <row r="172" spans="1:11" ht="11.1" customHeight="1" x14ac:dyDescent="0.2">
      <c r="A172" s="14" t="s">
        <v>120</v>
      </c>
      <c r="B172" s="492">
        <v>12720</v>
      </c>
      <c r="C172" s="492">
        <v>272</v>
      </c>
      <c r="D172" s="468" t="s">
        <v>6697</v>
      </c>
      <c r="E172" s="492">
        <v>57200</v>
      </c>
      <c r="F172" s="492">
        <v>1342</v>
      </c>
      <c r="G172" s="468" t="s">
        <v>6696</v>
      </c>
      <c r="H172" s="492">
        <v>3490</v>
      </c>
      <c r="I172" s="492">
        <v>2500</v>
      </c>
      <c r="J172" s="468" t="s">
        <v>6652</v>
      </c>
      <c r="K172" s="131"/>
    </row>
    <row r="173" spans="1:11" ht="11.1" customHeight="1" x14ac:dyDescent="0.2">
      <c r="A173" s="14" t="s">
        <v>121</v>
      </c>
      <c r="B173" s="492">
        <v>28340</v>
      </c>
      <c r="C173" s="492">
        <v>408</v>
      </c>
      <c r="D173" s="468" t="s">
        <v>6695</v>
      </c>
      <c r="E173" s="492">
        <v>363350</v>
      </c>
      <c r="F173" s="492">
        <v>3906</v>
      </c>
      <c r="G173" s="468" t="s">
        <v>6694</v>
      </c>
      <c r="H173" s="492">
        <v>3133</v>
      </c>
      <c r="I173" s="492">
        <v>2739</v>
      </c>
      <c r="J173" s="468" t="s">
        <v>6654</v>
      </c>
    </row>
    <row r="174" spans="1:11" ht="11.1" customHeight="1" x14ac:dyDescent="0.2">
      <c r="A174" s="14" t="s">
        <v>122</v>
      </c>
      <c r="B174" s="492">
        <v>24750</v>
      </c>
      <c r="C174" s="492">
        <v>322</v>
      </c>
      <c r="D174" s="468" t="s">
        <v>6693</v>
      </c>
      <c r="E174" s="492">
        <v>118510</v>
      </c>
      <c r="F174" s="492">
        <v>1229</v>
      </c>
      <c r="G174" s="468" t="s">
        <v>420</v>
      </c>
      <c r="H174" s="492">
        <v>1866</v>
      </c>
      <c r="I174" s="492">
        <v>2169</v>
      </c>
      <c r="J174" s="468" t="s">
        <v>6692</v>
      </c>
    </row>
    <row r="175" spans="1:11" ht="11.1" customHeight="1" x14ac:dyDescent="0.2">
      <c r="A175" s="14" t="s">
        <v>123</v>
      </c>
      <c r="B175" s="492">
        <v>37490</v>
      </c>
      <c r="C175" s="492">
        <v>170</v>
      </c>
      <c r="D175" s="468" t="s">
        <v>404</v>
      </c>
      <c r="E175" s="492">
        <v>470550</v>
      </c>
      <c r="F175" s="492">
        <v>2314</v>
      </c>
      <c r="G175" s="468" t="s">
        <v>6691</v>
      </c>
      <c r="H175" s="492">
        <v>869</v>
      </c>
      <c r="I175" s="492">
        <v>412</v>
      </c>
      <c r="J175" s="468" t="s">
        <v>6684</v>
      </c>
    </row>
    <row r="176" spans="1:11" s="345" customFormat="1" ht="18" customHeight="1" x14ac:dyDescent="0.2">
      <c r="A176" s="472" t="s">
        <v>236</v>
      </c>
      <c r="B176" s="493">
        <v>362120</v>
      </c>
      <c r="C176" s="493">
        <v>5005</v>
      </c>
      <c r="D176" s="471" t="s">
        <v>6689</v>
      </c>
      <c r="E176" s="493">
        <v>3257926</v>
      </c>
      <c r="F176" s="493">
        <v>36882</v>
      </c>
      <c r="G176" s="471" t="s">
        <v>6690</v>
      </c>
      <c r="H176" s="493">
        <v>7482</v>
      </c>
      <c r="I176" s="493">
        <v>7756</v>
      </c>
      <c r="J176" s="471" t="s">
        <v>425</v>
      </c>
    </row>
    <row r="177" spans="1:10" ht="11.1" customHeight="1" x14ac:dyDescent="0.2">
      <c r="A177" s="14" t="s">
        <v>124</v>
      </c>
      <c r="B177" s="492">
        <v>86650</v>
      </c>
      <c r="C177" s="492">
        <v>1194</v>
      </c>
      <c r="D177" s="468" t="s">
        <v>6689</v>
      </c>
      <c r="E177" s="492">
        <v>838500</v>
      </c>
      <c r="F177" s="492">
        <v>11118</v>
      </c>
      <c r="G177" s="468" t="s">
        <v>395</v>
      </c>
      <c r="H177" s="492">
        <v>657</v>
      </c>
      <c r="I177" s="492">
        <v>1280</v>
      </c>
      <c r="J177" s="468" t="s">
        <v>382</v>
      </c>
    </row>
    <row r="178" spans="1:10" ht="11.1" customHeight="1" x14ac:dyDescent="0.2">
      <c r="A178" s="14" t="s">
        <v>125</v>
      </c>
      <c r="B178" s="492">
        <v>20200</v>
      </c>
      <c r="C178" s="492">
        <v>297</v>
      </c>
      <c r="D178" s="468" t="s">
        <v>6688</v>
      </c>
      <c r="E178" s="492">
        <v>195740</v>
      </c>
      <c r="F178" s="492">
        <v>1516</v>
      </c>
      <c r="G178" s="468" t="s">
        <v>6687</v>
      </c>
      <c r="H178" s="492">
        <v>3548</v>
      </c>
      <c r="I178" s="492">
        <v>3007</v>
      </c>
      <c r="J178" s="468" t="s">
        <v>347</v>
      </c>
    </row>
    <row r="179" spans="1:10" ht="11.1" customHeight="1" x14ac:dyDescent="0.2">
      <c r="A179" s="14" t="s">
        <v>126</v>
      </c>
      <c r="B179" s="492">
        <v>94190</v>
      </c>
      <c r="C179" s="492">
        <v>1404</v>
      </c>
      <c r="D179" s="468" t="s">
        <v>6686</v>
      </c>
      <c r="E179" s="492">
        <v>562710</v>
      </c>
      <c r="F179" s="492">
        <v>2899</v>
      </c>
      <c r="G179" s="468" t="s">
        <v>6685</v>
      </c>
      <c r="H179" s="492">
        <v>13</v>
      </c>
      <c r="I179" s="492">
        <v>6</v>
      </c>
      <c r="J179" s="468" t="s">
        <v>6684</v>
      </c>
    </row>
    <row r="180" spans="1:10" ht="11.1" customHeight="1" x14ac:dyDescent="0.2">
      <c r="A180" s="14" t="s">
        <v>127</v>
      </c>
      <c r="B180" s="492">
        <v>161080</v>
      </c>
      <c r="C180" s="492">
        <v>2110</v>
      </c>
      <c r="D180" s="468" t="s">
        <v>6667</v>
      </c>
      <c r="E180" s="492">
        <v>1660976</v>
      </c>
      <c r="F180" s="492">
        <v>21349</v>
      </c>
      <c r="G180" s="468" t="s">
        <v>6683</v>
      </c>
      <c r="H180" s="492">
        <v>3264</v>
      </c>
      <c r="I180" s="492">
        <v>3463</v>
      </c>
      <c r="J180" s="468" t="s">
        <v>6682</v>
      </c>
    </row>
    <row r="181" spans="1:10" s="345" customFormat="1" ht="18" customHeight="1" x14ac:dyDescent="0.2">
      <c r="A181" s="472" t="s">
        <v>237</v>
      </c>
      <c r="B181" s="493">
        <v>244549</v>
      </c>
      <c r="C181" s="493">
        <v>3864</v>
      </c>
      <c r="D181" s="471" t="s">
        <v>6681</v>
      </c>
      <c r="E181" s="493">
        <v>1276330</v>
      </c>
      <c r="F181" s="493">
        <v>12328</v>
      </c>
      <c r="G181" s="471" t="s">
        <v>6680</v>
      </c>
      <c r="H181" s="493">
        <v>14628</v>
      </c>
      <c r="I181" s="493">
        <v>9932</v>
      </c>
      <c r="J181" s="471" t="s">
        <v>6652</v>
      </c>
    </row>
    <row r="182" spans="1:10" ht="11.1" customHeight="1" x14ac:dyDescent="0.2">
      <c r="A182" s="14" t="s">
        <v>128</v>
      </c>
      <c r="B182" s="492">
        <v>43630</v>
      </c>
      <c r="C182" s="492">
        <v>351</v>
      </c>
      <c r="D182" s="468" t="s">
        <v>405</v>
      </c>
      <c r="E182" s="492">
        <v>348370</v>
      </c>
      <c r="F182" s="492">
        <v>752</v>
      </c>
      <c r="G182" s="468" t="s">
        <v>6668</v>
      </c>
      <c r="H182" s="492">
        <v>75</v>
      </c>
      <c r="I182" s="492">
        <v>27</v>
      </c>
      <c r="J182" s="468" t="s">
        <v>6679</v>
      </c>
    </row>
    <row r="183" spans="1:10" ht="11.1" customHeight="1" x14ac:dyDescent="0.2">
      <c r="A183" s="14" t="s">
        <v>129</v>
      </c>
      <c r="B183" s="492">
        <v>33580</v>
      </c>
      <c r="C183" s="492">
        <v>179</v>
      </c>
      <c r="D183" s="468" t="s">
        <v>6678</v>
      </c>
      <c r="E183" s="492">
        <v>258200</v>
      </c>
      <c r="F183" s="492">
        <v>1129</v>
      </c>
      <c r="G183" s="468" t="s">
        <v>424</v>
      </c>
      <c r="H183" s="492">
        <v>2435</v>
      </c>
      <c r="I183" s="492">
        <v>481</v>
      </c>
      <c r="J183" s="468" t="s">
        <v>381</v>
      </c>
    </row>
    <row r="184" spans="1:10" ht="11.1" customHeight="1" x14ac:dyDescent="0.2">
      <c r="A184" s="14" t="s">
        <v>130</v>
      </c>
      <c r="B184" s="492">
        <v>89870</v>
      </c>
      <c r="C184" s="492">
        <v>1453</v>
      </c>
      <c r="D184" s="468" t="s">
        <v>6677</v>
      </c>
      <c r="E184" s="492">
        <v>205730</v>
      </c>
      <c r="F184" s="492">
        <v>1316</v>
      </c>
      <c r="G184" s="468" t="s">
        <v>397</v>
      </c>
      <c r="H184" s="492">
        <v>53</v>
      </c>
      <c r="I184" s="492">
        <v>17</v>
      </c>
      <c r="J184" s="468" t="s">
        <v>6676</v>
      </c>
    </row>
    <row r="185" spans="1:10" ht="11.1" customHeight="1" x14ac:dyDescent="0.2">
      <c r="A185" s="14" t="s">
        <v>131</v>
      </c>
      <c r="B185" s="492">
        <v>77469</v>
      </c>
      <c r="C185" s="492">
        <v>1881</v>
      </c>
      <c r="D185" s="468" t="s">
        <v>6675</v>
      </c>
      <c r="E185" s="492">
        <v>464030</v>
      </c>
      <c r="F185" s="492">
        <v>9131</v>
      </c>
      <c r="G185" s="468" t="s">
        <v>6674</v>
      </c>
      <c r="H185" s="492">
        <v>12065</v>
      </c>
      <c r="I185" s="492">
        <v>9407</v>
      </c>
      <c r="J185" s="468" t="s">
        <v>347</v>
      </c>
    </row>
    <row r="186" spans="1:10" s="345" customFormat="1" ht="18" customHeight="1" x14ac:dyDescent="0.2">
      <c r="A186" s="472" t="s">
        <v>238</v>
      </c>
      <c r="B186" s="493">
        <v>473878</v>
      </c>
      <c r="C186" s="493">
        <v>7259</v>
      </c>
      <c r="D186" s="471" t="s">
        <v>6673</v>
      </c>
      <c r="E186" s="493">
        <v>1364175</v>
      </c>
      <c r="F186" s="493">
        <v>21259</v>
      </c>
      <c r="G186" s="471" t="s">
        <v>6672</v>
      </c>
      <c r="H186" s="493">
        <v>25804</v>
      </c>
      <c r="I186" s="493">
        <v>37781</v>
      </c>
      <c r="J186" s="471" t="s">
        <v>6671</v>
      </c>
    </row>
    <row r="187" spans="1:10" ht="11.1" customHeight="1" x14ac:dyDescent="0.2">
      <c r="A187" s="14" t="s">
        <v>132</v>
      </c>
      <c r="B187" s="492">
        <v>15010</v>
      </c>
      <c r="C187" s="492">
        <v>702</v>
      </c>
      <c r="D187" s="468" t="s">
        <v>6670</v>
      </c>
      <c r="E187" s="492">
        <v>161650</v>
      </c>
      <c r="F187" s="492">
        <v>2884</v>
      </c>
      <c r="G187" s="468" t="s">
        <v>6669</v>
      </c>
      <c r="H187" s="492">
        <v>717</v>
      </c>
      <c r="I187" s="492">
        <v>1543</v>
      </c>
      <c r="J187" s="468" t="s">
        <v>6668</v>
      </c>
    </row>
    <row r="188" spans="1:10" ht="11.1" customHeight="1" x14ac:dyDescent="0.2">
      <c r="A188" s="14" t="s">
        <v>133</v>
      </c>
      <c r="B188" s="492">
        <v>43916</v>
      </c>
      <c r="C188" s="492">
        <v>549</v>
      </c>
      <c r="D188" s="468" t="s">
        <v>428</v>
      </c>
      <c r="E188" s="492">
        <v>213280</v>
      </c>
      <c r="F188" s="492">
        <v>2801</v>
      </c>
      <c r="G188" s="468" t="s">
        <v>6667</v>
      </c>
      <c r="H188" s="492">
        <v>6373</v>
      </c>
      <c r="I188" s="492">
        <v>10757</v>
      </c>
      <c r="J188" s="468" t="s">
        <v>6666</v>
      </c>
    </row>
    <row r="189" spans="1:10" ht="11.1" customHeight="1" x14ac:dyDescent="0.2">
      <c r="A189" s="14" t="s">
        <v>134</v>
      </c>
      <c r="B189" s="492">
        <v>66300</v>
      </c>
      <c r="C189" s="492">
        <v>890</v>
      </c>
      <c r="D189" s="468" t="s">
        <v>398</v>
      </c>
      <c r="E189" s="492">
        <v>267500</v>
      </c>
      <c r="F189" s="492">
        <v>3003</v>
      </c>
      <c r="G189" s="468" t="s">
        <v>6665</v>
      </c>
      <c r="H189" s="492">
        <v>1833</v>
      </c>
      <c r="I189" s="492">
        <v>1737</v>
      </c>
      <c r="J189" s="468" t="s">
        <v>6654</v>
      </c>
    </row>
    <row r="190" spans="1:10" ht="11.1" customHeight="1" x14ac:dyDescent="0.2">
      <c r="A190" s="14" t="s">
        <v>135</v>
      </c>
      <c r="B190" s="492">
        <v>322957</v>
      </c>
      <c r="C190" s="492">
        <v>4276</v>
      </c>
      <c r="D190" s="468" t="s">
        <v>6664</v>
      </c>
      <c r="E190" s="492">
        <v>452630</v>
      </c>
      <c r="F190" s="492">
        <v>6297</v>
      </c>
      <c r="G190" s="468" t="s">
        <v>6663</v>
      </c>
      <c r="H190" s="492">
        <v>16878</v>
      </c>
      <c r="I190" s="492">
        <v>23741</v>
      </c>
      <c r="J190" s="468" t="s">
        <v>409</v>
      </c>
    </row>
    <row r="191" spans="1:10" ht="11.1" customHeight="1" x14ac:dyDescent="0.2">
      <c r="A191" s="14" t="s">
        <v>136</v>
      </c>
      <c r="B191" s="492">
        <v>21180</v>
      </c>
      <c r="C191" s="492">
        <v>768</v>
      </c>
      <c r="D191" s="468" t="s">
        <v>6662</v>
      </c>
      <c r="E191" s="492">
        <v>250205</v>
      </c>
      <c r="F191" s="492">
        <v>6038</v>
      </c>
      <c r="G191" s="468" t="s">
        <v>6645</v>
      </c>
      <c r="H191" s="492">
        <v>3</v>
      </c>
      <c r="I191" s="492">
        <v>3</v>
      </c>
      <c r="J191" s="468" t="s">
        <v>425</v>
      </c>
    </row>
    <row r="192" spans="1:10" ht="11.1" customHeight="1" x14ac:dyDescent="0.2">
      <c r="A192" s="14" t="s">
        <v>137</v>
      </c>
      <c r="B192" s="492">
        <v>4515</v>
      </c>
      <c r="C192" s="492">
        <v>74</v>
      </c>
      <c r="D192" s="468" t="s">
        <v>6661</v>
      </c>
      <c r="E192" s="492">
        <v>18910</v>
      </c>
      <c r="F192" s="492">
        <v>236</v>
      </c>
      <c r="G192" s="468" t="s">
        <v>428</v>
      </c>
      <c r="H192" s="468" t="s">
        <v>3</v>
      </c>
      <c r="I192" s="468" t="s">
        <v>3</v>
      </c>
      <c r="J192" s="468" t="s">
        <v>6641</v>
      </c>
    </row>
    <row r="193" spans="1:10" s="345" customFormat="1" ht="18" customHeight="1" x14ac:dyDescent="0.2">
      <c r="A193" s="472" t="s">
        <v>239</v>
      </c>
      <c r="B193" s="493">
        <v>251178</v>
      </c>
      <c r="C193" s="493">
        <v>5434</v>
      </c>
      <c r="D193" s="471" t="s">
        <v>6660</v>
      </c>
      <c r="E193" s="493">
        <v>738020</v>
      </c>
      <c r="F193" s="493">
        <v>13187</v>
      </c>
      <c r="G193" s="471" t="s">
        <v>6659</v>
      </c>
      <c r="H193" s="493">
        <v>7357</v>
      </c>
      <c r="I193" s="493">
        <v>7206</v>
      </c>
      <c r="J193" s="471" t="s">
        <v>425</v>
      </c>
    </row>
    <row r="194" spans="1:10" ht="11.1" customHeight="1" x14ac:dyDescent="0.2">
      <c r="A194" s="14" t="s">
        <v>138</v>
      </c>
      <c r="B194" s="492">
        <v>29720</v>
      </c>
      <c r="C194" s="492">
        <v>951</v>
      </c>
      <c r="D194" s="468" t="s">
        <v>6658</v>
      </c>
      <c r="E194" s="492">
        <v>86110</v>
      </c>
      <c r="F194" s="492">
        <v>1753</v>
      </c>
      <c r="G194" s="468" t="s">
        <v>6657</v>
      </c>
      <c r="H194" s="468" t="s">
        <v>3</v>
      </c>
      <c r="I194" s="468" t="s">
        <v>3</v>
      </c>
      <c r="J194" s="468" t="s">
        <v>6641</v>
      </c>
    </row>
    <row r="195" spans="1:10" ht="11.1" customHeight="1" x14ac:dyDescent="0.2">
      <c r="A195" s="14" t="s">
        <v>139</v>
      </c>
      <c r="B195" s="492">
        <v>23123</v>
      </c>
      <c r="C195" s="492">
        <v>538</v>
      </c>
      <c r="D195" s="468" t="s">
        <v>6656</v>
      </c>
      <c r="E195" s="492">
        <v>71177</v>
      </c>
      <c r="F195" s="492">
        <v>1859</v>
      </c>
      <c r="G195" s="468" t="s">
        <v>6655</v>
      </c>
      <c r="H195" s="492">
        <v>1318</v>
      </c>
      <c r="I195" s="492">
        <v>1189</v>
      </c>
      <c r="J195" s="468" t="s">
        <v>6654</v>
      </c>
    </row>
    <row r="196" spans="1:10" ht="11.1" customHeight="1" x14ac:dyDescent="0.2">
      <c r="A196" s="14" t="s">
        <v>140</v>
      </c>
      <c r="B196" s="492">
        <v>29880</v>
      </c>
      <c r="C196" s="492">
        <v>345</v>
      </c>
      <c r="D196" s="468" t="s">
        <v>6653</v>
      </c>
      <c r="E196" s="492">
        <v>89850</v>
      </c>
      <c r="F196" s="492">
        <v>1368</v>
      </c>
      <c r="G196" s="468" t="s">
        <v>429</v>
      </c>
      <c r="H196" s="492">
        <v>99</v>
      </c>
      <c r="I196" s="492">
        <v>71</v>
      </c>
      <c r="J196" s="468" t="s">
        <v>6652</v>
      </c>
    </row>
    <row r="197" spans="1:10" ht="11.1" customHeight="1" x14ac:dyDescent="0.2">
      <c r="A197" s="14" t="s">
        <v>141</v>
      </c>
      <c r="B197" s="492">
        <v>106945</v>
      </c>
      <c r="C197" s="492">
        <v>1929</v>
      </c>
      <c r="D197" s="468" t="s">
        <v>6651</v>
      </c>
      <c r="E197" s="492">
        <v>383331</v>
      </c>
      <c r="F197" s="492">
        <v>6248</v>
      </c>
      <c r="G197" s="468" t="s">
        <v>6650</v>
      </c>
      <c r="H197" s="492">
        <v>4786</v>
      </c>
      <c r="I197" s="492">
        <v>2994</v>
      </c>
      <c r="J197" s="468" t="s">
        <v>6649</v>
      </c>
    </row>
    <row r="198" spans="1:10" ht="11.1" customHeight="1" x14ac:dyDescent="0.2">
      <c r="A198" s="14" t="s">
        <v>142</v>
      </c>
      <c r="B198" s="492">
        <v>12220</v>
      </c>
      <c r="C198" s="492">
        <v>346</v>
      </c>
      <c r="D198" s="468" t="s">
        <v>6648</v>
      </c>
      <c r="E198" s="492">
        <v>14430</v>
      </c>
      <c r="F198" s="492">
        <v>204</v>
      </c>
      <c r="G198" s="468" t="s">
        <v>6647</v>
      </c>
      <c r="H198" s="492">
        <v>1154</v>
      </c>
      <c r="I198" s="492">
        <v>2952</v>
      </c>
      <c r="J198" s="468" t="s">
        <v>6646</v>
      </c>
    </row>
    <row r="199" spans="1:10" ht="11.1" customHeight="1" x14ac:dyDescent="0.2">
      <c r="A199" s="14" t="s">
        <v>143</v>
      </c>
      <c r="B199" s="492">
        <v>43190</v>
      </c>
      <c r="C199" s="492">
        <v>1043</v>
      </c>
      <c r="D199" s="468" t="s">
        <v>6645</v>
      </c>
      <c r="E199" s="492">
        <v>72822</v>
      </c>
      <c r="F199" s="492">
        <v>1210</v>
      </c>
      <c r="G199" s="468" t="s">
        <v>6644</v>
      </c>
      <c r="H199" s="468" t="s">
        <v>3</v>
      </c>
      <c r="I199" s="468" t="s">
        <v>3</v>
      </c>
      <c r="J199" s="468" t="s">
        <v>6641</v>
      </c>
    </row>
    <row r="200" spans="1:10" ht="11.1" customHeight="1" x14ac:dyDescent="0.2">
      <c r="A200" s="14" t="s">
        <v>144</v>
      </c>
      <c r="B200" s="492">
        <v>6100</v>
      </c>
      <c r="C200" s="492">
        <v>282</v>
      </c>
      <c r="D200" s="468" t="s">
        <v>6643</v>
      </c>
      <c r="E200" s="492">
        <v>20300</v>
      </c>
      <c r="F200" s="492">
        <v>545</v>
      </c>
      <c r="G200" s="468" t="s">
        <v>6642</v>
      </c>
      <c r="H200" s="468" t="s">
        <v>3</v>
      </c>
      <c r="I200" s="468" t="s">
        <v>3</v>
      </c>
      <c r="J200" s="468" t="s">
        <v>6641</v>
      </c>
    </row>
    <row r="201" spans="1:10" x14ac:dyDescent="0.2">
      <c r="B201" s="49"/>
      <c r="C201" s="49"/>
      <c r="D201" s="49"/>
      <c r="E201" s="49"/>
      <c r="F201" s="49"/>
      <c r="G201" s="49"/>
      <c r="H201" s="49"/>
      <c r="I201" s="49"/>
      <c r="J201" s="49"/>
    </row>
  </sheetData>
  <mergeCells count="17">
    <mergeCell ref="C5:C6"/>
    <mergeCell ref="F5:F6"/>
    <mergeCell ref="I5:I6"/>
    <mergeCell ref="I4:J4"/>
    <mergeCell ref="D5:D6"/>
    <mergeCell ref="G5:G6"/>
    <mergeCell ref="J5:J6"/>
    <mergeCell ref="A1:J1"/>
    <mergeCell ref="A3:A6"/>
    <mergeCell ref="F4:G4"/>
    <mergeCell ref="H4:H6"/>
    <mergeCell ref="B3:D3"/>
    <mergeCell ref="E3:G3"/>
    <mergeCell ref="H3:J3"/>
    <mergeCell ref="B4:B6"/>
    <mergeCell ref="C4:D4"/>
    <mergeCell ref="E4:E6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3" max="16383" man="1"/>
    <brk id="99" max="16383" man="1"/>
    <brk id="14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11" sqref="A11"/>
      <selection pane="bottomRight" activeCell="A4" sqref="A4"/>
    </sheetView>
  </sheetViews>
  <sheetFormatPr defaultRowHeight="11.25" x14ac:dyDescent="0.2"/>
  <cols>
    <col min="1" max="1" width="23.7109375" style="17" customWidth="1"/>
    <col min="2" max="2" width="6.7109375" style="17" customWidth="1"/>
    <col min="3" max="4" width="5.7109375" style="17" customWidth="1"/>
    <col min="5" max="5" width="7.140625" style="17" customWidth="1"/>
    <col min="6" max="6" width="6.28515625" style="17" customWidth="1"/>
    <col min="7" max="7" width="5.85546875" style="17" customWidth="1"/>
    <col min="8" max="8" width="7.28515625" style="17" customWidth="1"/>
    <col min="9" max="9" width="5.5703125" style="17" customWidth="1"/>
    <col min="10" max="10" width="6.7109375" style="17" customWidth="1"/>
    <col min="11" max="11" width="5.85546875" style="17" customWidth="1"/>
    <col min="12" max="12" width="5.42578125" style="17" customWidth="1"/>
    <col min="13" max="16384" width="9.140625" style="17"/>
  </cols>
  <sheetData>
    <row r="1" spans="1:13" s="157" customFormat="1" ht="24.95" customHeight="1" x14ac:dyDescent="0.2">
      <c r="A1" s="853" t="s">
        <v>288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</row>
    <row r="2" spans="1:13" s="155" customFormat="1" ht="9.9499999999999993" customHeight="1" thickBot="1" x14ac:dyDescent="0.25">
      <c r="A2" s="156"/>
    </row>
    <row r="3" spans="1:13" ht="12.75" customHeight="1" x14ac:dyDescent="0.2">
      <c r="A3" s="154"/>
      <c r="B3" s="862" t="s">
        <v>287</v>
      </c>
      <c r="C3" s="864" t="s">
        <v>286</v>
      </c>
      <c r="D3" s="865"/>
      <c r="E3" s="865"/>
      <c r="F3" s="865"/>
      <c r="G3" s="865"/>
      <c r="H3" s="865"/>
      <c r="I3" s="865"/>
      <c r="J3" s="865"/>
      <c r="K3" s="865"/>
      <c r="L3" s="865"/>
    </row>
    <row r="4" spans="1:13" ht="50.1" customHeight="1" x14ac:dyDescent="0.2">
      <c r="A4" s="153" t="s">
        <v>274</v>
      </c>
      <c r="B4" s="863"/>
      <c r="C4" s="152" t="s">
        <v>285</v>
      </c>
      <c r="D4" s="151" t="s">
        <v>284</v>
      </c>
      <c r="E4" s="151" t="s">
        <v>283</v>
      </c>
      <c r="F4" s="151" t="s">
        <v>282</v>
      </c>
      <c r="G4" s="151" t="s">
        <v>281</v>
      </c>
      <c r="H4" s="151" t="s">
        <v>280</v>
      </c>
      <c r="I4" s="151" t="s">
        <v>279</v>
      </c>
      <c r="J4" s="151" t="s">
        <v>278</v>
      </c>
      <c r="K4" s="151" t="s">
        <v>277</v>
      </c>
      <c r="L4" s="150" t="s">
        <v>276</v>
      </c>
    </row>
    <row r="5" spans="1:13" ht="18" customHeight="1" x14ac:dyDescent="0.2">
      <c r="A5" s="145" t="s">
        <v>1</v>
      </c>
      <c r="B5" s="4">
        <v>6634</v>
      </c>
      <c r="C5" s="4">
        <v>1224</v>
      </c>
      <c r="D5" s="5">
        <v>1202</v>
      </c>
      <c r="E5" s="5">
        <v>741</v>
      </c>
      <c r="F5" s="5">
        <v>661</v>
      </c>
      <c r="G5" s="5">
        <v>542</v>
      </c>
      <c r="H5" s="5">
        <v>411</v>
      </c>
      <c r="I5" s="5">
        <v>312</v>
      </c>
      <c r="J5" s="5">
        <v>234</v>
      </c>
      <c r="K5" s="5">
        <v>135</v>
      </c>
      <c r="L5" s="5">
        <v>1172</v>
      </c>
      <c r="M5" s="149"/>
    </row>
    <row r="6" spans="1:13" ht="11.1" customHeight="1" x14ac:dyDescent="0.2">
      <c r="A6" s="9" t="s">
        <v>210</v>
      </c>
      <c r="B6" s="4">
        <v>4968</v>
      </c>
      <c r="C6" s="4">
        <v>886</v>
      </c>
      <c r="D6" s="5">
        <v>760</v>
      </c>
      <c r="E6" s="5">
        <v>631</v>
      </c>
      <c r="F6" s="5">
        <v>549</v>
      </c>
      <c r="G6" s="5">
        <v>398</v>
      </c>
      <c r="H6" s="5">
        <v>310</v>
      </c>
      <c r="I6" s="5">
        <v>223</v>
      </c>
      <c r="J6" s="5">
        <v>223</v>
      </c>
      <c r="K6" s="5">
        <v>130</v>
      </c>
      <c r="L6" s="5">
        <v>858</v>
      </c>
      <c r="M6" s="149"/>
    </row>
    <row r="7" spans="1:13" ht="11.1" customHeight="1" x14ac:dyDescent="0.2">
      <c r="A7" s="9" t="s">
        <v>211</v>
      </c>
      <c r="B7" s="4">
        <v>1666</v>
      </c>
      <c r="C7" s="4">
        <v>338</v>
      </c>
      <c r="D7" s="5">
        <v>442</v>
      </c>
      <c r="E7" s="5">
        <v>110</v>
      </c>
      <c r="F7" s="5">
        <v>112</v>
      </c>
      <c r="G7" s="5">
        <v>144</v>
      </c>
      <c r="H7" s="5">
        <v>101</v>
      </c>
      <c r="I7" s="5">
        <v>89</v>
      </c>
      <c r="J7" s="5">
        <v>11</v>
      </c>
      <c r="K7" s="5">
        <v>5</v>
      </c>
      <c r="L7" s="5">
        <v>314</v>
      </c>
      <c r="M7" s="149"/>
    </row>
    <row r="8" spans="1:13" ht="18" customHeight="1" x14ac:dyDescent="0.2">
      <c r="A8" s="9" t="s">
        <v>212</v>
      </c>
      <c r="B8" s="4">
        <v>838</v>
      </c>
      <c r="C8" s="4">
        <v>272</v>
      </c>
      <c r="D8" s="5">
        <v>201</v>
      </c>
      <c r="E8" s="5">
        <v>63</v>
      </c>
      <c r="F8" s="5">
        <v>105</v>
      </c>
      <c r="G8" s="5">
        <v>44</v>
      </c>
      <c r="H8" s="5">
        <v>46</v>
      </c>
      <c r="I8" s="5">
        <v>44</v>
      </c>
      <c r="J8" s="5">
        <v>9</v>
      </c>
      <c r="K8" s="5">
        <v>12</v>
      </c>
      <c r="L8" s="5">
        <v>42</v>
      </c>
      <c r="M8" s="149"/>
    </row>
    <row r="9" spans="1:13" ht="12" customHeight="1" x14ac:dyDescent="0.2">
      <c r="A9" s="14" t="s">
        <v>263</v>
      </c>
      <c r="B9" s="49">
        <v>33</v>
      </c>
      <c r="C9" s="126">
        <v>7</v>
      </c>
      <c r="D9" s="126">
        <v>2</v>
      </c>
      <c r="E9" s="126">
        <v>7</v>
      </c>
      <c r="F9" s="126" t="s">
        <v>3</v>
      </c>
      <c r="G9" s="126">
        <v>2</v>
      </c>
      <c r="H9" s="126" t="s">
        <v>3</v>
      </c>
      <c r="I9" s="126" t="s">
        <v>3</v>
      </c>
      <c r="J9" s="126">
        <v>1</v>
      </c>
      <c r="K9" s="126" t="s">
        <v>3</v>
      </c>
      <c r="L9" s="49">
        <v>14</v>
      </c>
    </row>
    <row r="10" spans="1:13" ht="11.1" customHeight="1" x14ac:dyDescent="0.2">
      <c r="A10" s="14" t="s">
        <v>178</v>
      </c>
      <c r="B10" s="49">
        <v>56</v>
      </c>
      <c r="C10" s="126">
        <v>20</v>
      </c>
      <c r="D10" s="126">
        <v>15</v>
      </c>
      <c r="E10" s="126">
        <v>3</v>
      </c>
      <c r="F10" s="126">
        <v>10</v>
      </c>
      <c r="G10" s="126" t="s">
        <v>3</v>
      </c>
      <c r="H10" s="126">
        <v>4</v>
      </c>
      <c r="I10" s="126">
        <v>4</v>
      </c>
      <c r="J10" s="126" t="s">
        <v>3</v>
      </c>
      <c r="K10" s="126" t="s">
        <v>3</v>
      </c>
      <c r="L10" s="49" t="s">
        <v>3</v>
      </c>
    </row>
    <row r="11" spans="1:13" ht="11.1" customHeight="1" x14ac:dyDescent="0.2">
      <c r="A11" s="14" t="s">
        <v>179</v>
      </c>
      <c r="B11" s="49">
        <v>60</v>
      </c>
      <c r="C11" s="126">
        <v>30</v>
      </c>
      <c r="D11" s="126">
        <v>9</v>
      </c>
      <c r="E11" s="126">
        <v>3</v>
      </c>
      <c r="F11" s="126">
        <v>10</v>
      </c>
      <c r="G11" s="126" t="s">
        <v>3</v>
      </c>
      <c r="H11" s="126">
        <v>2</v>
      </c>
      <c r="I11" s="126">
        <v>4</v>
      </c>
      <c r="J11" s="126" t="s">
        <v>3</v>
      </c>
      <c r="K11" s="126" t="s">
        <v>3</v>
      </c>
      <c r="L11" s="49">
        <v>2</v>
      </c>
    </row>
    <row r="12" spans="1:13" ht="11.1" customHeight="1" x14ac:dyDescent="0.2">
      <c r="A12" s="14" t="s">
        <v>180</v>
      </c>
      <c r="B12" s="49">
        <v>35</v>
      </c>
      <c r="C12" s="126">
        <v>5</v>
      </c>
      <c r="D12" s="126">
        <v>8</v>
      </c>
      <c r="E12" s="126">
        <v>4</v>
      </c>
      <c r="F12" s="126">
        <v>2</v>
      </c>
      <c r="G12" s="126">
        <v>9</v>
      </c>
      <c r="H12" s="126">
        <v>2</v>
      </c>
      <c r="I12" s="126" t="s">
        <v>3</v>
      </c>
      <c r="J12" s="126">
        <v>2</v>
      </c>
      <c r="K12" s="126">
        <v>2</v>
      </c>
      <c r="L12" s="49">
        <v>1</v>
      </c>
    </row>
    <row r="13" spans="1:13" ht="11.1" customHeight="1" x14ac:dyDescent="0.2">
      <c r="A13" s="14" t="s">
        <v>181</v>
      </c>
      <c r="B13" s="49">
        <v>53</v>
      </c>
      <c r="C13" s="126">
        <v>20</v>
      </c>
      <c r="D13" s="126">
        <v>13</v>
      </c>
      <c r="E13" s="126">
        <v>3</v>
      </c>
      <c r="F13" s="126">
        <v>8</v>
      </c>
      <c r="G13" s="126" t="s">
        <v>3</v>
      </c>
      <c r="H13" s="126">
        <v>4</v>
      </c>
      <c r="I13" s="126">
        <v>3</v>
      </c>
      <c r="J13" s="126" t="s">
        <v>3</v>
      </c>
      <c r="K13" s="126" t="s">
        <v>3</v>
      </c>
      <c r="L13" s="49">
        <v>2</v>
      </c>
    </row>
    <row r="14" spans="1:13" ht="11.1" customHeight="1" x14ac:dyDescent="0.2">
      <c r="A14" s="14" t="s">
        <v>182</v>
      </c>
      <c r="B14" s="49">
        <v>57</v>
      </c>
      <c r="C14" s="126">
        <v>19</v>
      </c>
      <c r="D14" s="126">
        <v>26</v>
      </c>
      <c r="E14" s="126">
        <v>2</v>
      </c>
      <c r="F14" s="126">
        <v>7</v>
      </c>
      <c r="G14" s="126" t="s">
        <v>3</v>
      </c>
      <c r="H14" s="126">
        <v>3</v>
      </c>
      <c r="I14" s="126" t="s">
        <v>3</v>
      </c>
      <c r="J14" s="126" t="s">
        <v>3</v>
      </c>
      <c r="K14" s="126" t="s">
        <v>3</v>
      </c>
      <c r="L14" s="49" t="s">
        <v>3</v>
      </c>
    </row>
    <row r="15" spans="1:13" ht="11.1" customHeight="1" x14ac:dyDescent="0.2">
      <c r="A15" s="14" t="s">
        <v>183</v>
      </c>
      <c r="B15" s="49">
        <v>61</v>
      </c>
      <c r="C15" s="126">
        <v>13</v>
      </c>
      <c r="D15" s="126">
        <v>8</v>
      </c>
      <c r="E15" s="126">
        <v>8</v>
      </c>
      <c r="F15" s="126">
        <v>12</v>
      </c>
      <c r="G15" s="126">
        <v>6</v>
      </c>
      <c r="H15" s="126">
        <v>3</v>
      </c>
      <c r="I15" s="126">
        <v>4</v>
      </c>
      <c r="J15" s="126">
        <v>4</v>
      </c>
      <c r="K15" s="126">
        <v>3</v>
      </c>
      <c r="L15" s="49" t="s">
        <v>3</v>
      </c>
    </row>
    <row r="16" spans="1:13" ht="11.1" customHeight="1" x14ac:dyDescent="0.2">
      <c r="A16" s="14" t="s">
        <v>184</v>
      </c>
      <c r="B16" s="49">
        <v>55</v>
      </c>
      <c r="C16" s="126">
        <v>12</v>
      </c>
      <c r="D16" s="126">
        <v>12</v>
      </c>
      <c r="E16" s="126">
        <v>5</v>
      </c>
      <c r="F16" s="126">
        <v>7</v>
      </c>
      <c r="G16" s="126">
        <v>6</v>
      </c>
      <c r="H16" s="126">
        <v>4</v>
      </c>
      <c r="I16" s="126">
        <v>2</v>
      </c>
      <c r="J16" s="126" t="s">
        <v>3</v>
      </c>
      <c r="K16" s="126">
        <v>7</v>
      </c>
      <c r="L16" s="49" t="s">
        <v>3</v>
      </c>
    </row>
    <row r="17" spans="1:12" ht="11.1" customHeight="1" x14ac:dyDescent="0.2">
      <c r="A17" s="14" t="s">
        <v>185</v>
      </c>
      <c r="B17" s="49">
        <v>67</v>
      </c>
      <c r="C17" s="126">
        <v>28</v>
      </c>
      <c r="D17" s="126">
        <v>17</v>
      </c>
      <c r="E17" s="126">
        <v>5</v>
      </c>
      <c r="F17" s="126">
        <v>8</v>
      </c>
      <c r="G17" s="126" t="s">
        <v>3</v>
      </c>
      <c r="H17" s="126">
        <v>3</v>
      </c>
      <c r="I17" s="126">
        <v>6</v>
      </c>
      <c r="J17" s="126" t="s">
        <v>3</v>
      </c>
      <c r="K17" s="126" t="s">
        <v>3</v>
      </c>
      <c r="L17" s="49" t="s">
        <v>3</v>
      </c>
    </row>
    <row r="18" spans="1:12" ht="11.1" customHeight="1" x14ac:dyDescent="0.2">
      <c r="A18" s="14" t="s">
        <v>186</v>
      </c>
      <c r="B18" s="49">
        <v>55</v>
      </c>
      <c r="C18" s="126">
        <v>13</v>
      </c>
      <c r="D18" s="126">
        <v>14</v>
      </c>
      <c r="E18" s="126">
        <v>8</v>
      </c>
      <c r="F18" s="126">
        <v>4</v>
      </c>
      <c r="G18" s="126">
        <v>4</v>
      </c>
      <c r="H18" s="126">
        <v>3</v>
      </c>
      <c r="I18" s="126">
        <v>3</v>
      </c>
      <c r="J18" s="126" t="s">
        <v>3</v>
      </c>
      <c r="K18" s="126" t="s">
        <v>3</v>
      </c>
      <c r="L18" s="49">
        <v>6</v>
      </c>
    </row>
    <row r="19" spans="1:12" ht="11.1" customHeight="1" x14ac:dyDescent="0.2">
      <c r="A19" s="14" t="s">
        <v>187</v>
      </c>
      <c r="B19" s="49">
        <v>55</v>
      </c>
      <c r="C19" s="126">
        <v>17</v>
      </c>
      <c r="D19" s="126">
        <v>15</v>
      </c>
      <c r="E19" s="126">
        <v>3</v>
      </c>
      <c r="F19" s="126">
        <v>6</v>
      </c>
      <c r="G19" s="126">
        <v>3</v>
      </c>
      <c r="H19" s="126">
        <v>3</v>
      </c>
      <c r="I19" s="126">
        <v>6</v>
      </c>
      <c r="J19" s="126">
        <v>2</v>
      </c>
      <c r="K19" s="126" t="s">
        <v>3</v>
      </c>
      <c r="L19" s="49" t="s">
        <v>3</v>
      </c>
    </row>
    <row r="20" spans="1:12" ht="11.1" customHeight="1" x14ac:dyDescent="0.2">
      <c r="A20" s="14" t="s">
        <v>188</v>
      </c>
      <c r="B20" s="49">
        <v>61</v>
      </c>
      <c r="C20" s="126">
        <v>20</v>
      </c>
      <c r="D20" s="126">
        <v>18</v>
      </c>
      <c r="E20" s="126">
        <v>3</v>
      </c>
      <c r="F20" s="126">
        <v>8</v>
      </c>
      <c r="G20" s="126" t="s">
        <v>3</v>
      </c>
      <c r="H20" s="126">
        <v>5</v>
      </c>
      <c r="I20" s="126">
        <v>3</v>
      </c>
      <c r="J20" s="126" t="s">
        <v>3</v>
      </c>
      <c r="K20" s="126" t="s">
        <v>3</v>
      </c>
      <c r="L20" s="49">
        <v>4</v>
      </c>
    </row>
    <row r="21" spans="1:12" ht="11.1" customHeight="1" x14ac:dyDescent="0.2">
      <c r="A21" s="14" t="s">
        <v>189</v>
      </c>
      <c r="B21" s="49">
        <v>37</v>
      </c>
      <c r="C21" s="126">
        <v>16</v>
      </c>
      <c r="D21" s="126">
        <v>8</v>
      </c>
      <c r="E21" s="126">
        <v>2</v>
      </c>
      <c r="F21" s="126">
        <v>6</v>
      </c>
      <c r="G21" s="126" t="s">
        <v>3</v>
      </c>
      <c r="H21" s="126">
        <v>2</v>
      </c>
      <c r="I21" s="126">
        <v>2</v>
      </c>
      <c r="J21" s="126" t="s">
        <v>3</v>
      </c>
      <c r="K21" s="126" t="s">
        <v>3</v>
      </c>
      <c r="L21" s="49">
        <v>1</v>
      </c>
    </row>
    <row r="22" spans="1:12" ht="11.1" customHeight="1" x14ac:dyDescent="0.2">
      <c r="A22" s="14" t="s">
        <v>190</v>
      </c>
      <c r="B22" s="49">
        <v>33</v>
      </c>
      <c r="C22" s="126">
        <v>6</v>
      </c>
      <c r="D22" s="126">
        <v>6</v>
      </c>
      <c r="E22" s="126">
        <v>2</v>
      </c>
      <c r="F22" s="126" t="s">
        <v>3</v>
      </c>
      <c r="G22" s="126">
        <v>14</v>
      </c>
      <c r="H22" s="126">
        <v>1</v>
      </c>
      <c r="I22" s="126" t="s">
        <v>3</v>
      </c>
      <c r="J22" s="126" t="s">
        <v>3</v>
      </c>
      <c r="K22" s="126" t="s">
        <v>3</v>
      </c>
      <c r="L22" s="49">
        <v>4</v>
      </c>
    </row>
    <row r="23" spans="1:12" ht="11.1" customHeight="1" x14ac:dyDescent="0.2">
      <c r="A23" s="14" t="s">
        <v>191</v>
      </c>
      <c r="B23" s="49">
        <v>56</v>
      </c>
      <c r="C23" s="126">
        <v>27</v>
      </c>
      <c r="D23" s="126">
        <v>9</v>
      </c>
      <c r="E23" s="126">
        <v>2</v>
      </c>
      <c r="F23" s="126">
        <v>11</v>
      </c>
      <c r="G23" s="126" t="s">
        <v>3</v>
      </c>
      <c r="H23" s="126">
        <v>2</v>
      </c>
      <c r="I23" s="126">
        <v>5</v>
      </c>
      <c r="J23" s="126" t="s">
        <v>3</v>
      </c>
      <c r="K23" s="126" t="s">
        <v>3</v>
      </c>
      <c r="L23" s="49" t="s">
        <v>3</v>
      </c>
    </row>
    <row r="24" spans="1:12" ht="11.1" customHeight="1" x14ac:dyDescent="0.2">
      <c r="A24" s="14" t="s">
        <v>200</v>
      </c>
      <c r="B24" s="49">
        <v>19</v>
      </c>
      <c r="C24" s="126">
        <v>5</v>
      </c>
      <c r="D24" s="126">
        <v>9</v>
      </c>
      <c r="E24" s="126">
        <v>1</v>
      </c>
      <c r="F24" s="126">
        <v>1</v>
      </c>
      <c r="G24" s="126" t="s">
        <v>3</v>
      </c>
      <c r="H24" s="126">
        <v>2</v>
      </c>
      <c r="I24" s="126" t="s">
        <v>3</v>
      </c>
      <c r="J24" s="126" t="s">
        <v>3</v>
      </c>
      <c r="K24" s="126" t="s">
        <v>3</v>
      </c>
      <c r="L24" s="49">
        <v>1</v>
      </c>
    </row>
    <row r="25" spans="1:12" ht="11.1" customHeight="1" x14ac:dyDescent="0.2">
      <c r="A25" s="14" t="s">
        <v>192</v>
      </c>
      <c r="B25" s="49">
        <v>45</v>
      </c>
      <c r="C25" s="126">
        <v>14</v>
      </c>
      <c r="D25" s="126">
        <v>12</v>
      </c>
      <c r="E25" s="126">
        <v>2</v>
      </c>
      <c r="F25" s="126">
        <v>5</v>
      </c>
      <c r="G25" s="126" t="s">
        <v>3</v>
      </c>
      <c r="H25" s="126">
        <v>3</v>
      </c>
      <c r="I25" s="126">
        <v>2</v>
      </c>
      <c r="J25" s="126" t="s">
        <v>3</v>
      </c>
      <c r="K25" s="126" t="s">
        <v>3</v>
      </c>
      <c r="L25" s="49">
        <v>7</v>
      </c>
    </row>
    <row r="26" spans="1:12" ht="18" customHeight="1" x14ac:dyDescent="0.2">
      <c r="A26" s="9" t="s">
        <v>213</v>
      </c>
      <c r="B26" s="131">
        <v>133</v>
      </c>
      <c r="C26" s="132">
        <v>18</v>
      </c>
      <c r="D26" s="132">
        <v>18</v>
      </c>
      <c r="E26" s="132">
        <v>4</v>
      </c>
      <c r="F26" s="132">
        <v>1</v>
      </c>
      <c r="G26" s="132">
        <v>13</v>
      </c>
      <c r="H26" s="132">
        <v>5</v>
      </c>
      <c r="I26" s="132">
        <v>8</v>
      </c>
      <c r="J26" s="132" t="s">
        <v>3</v>
      </c>
      <c r="K26" s="132" t="s">
        <v>3</v>
      </c>
      <c r="L26" s="131">
        <v>66</v>
      </c>
    </row>
    <row r="27" spans="1:12" ht="11.1" customHeight="1" x14ac:dyDescent="0.2">
      <c r="A27" s="14" t="s">
        <v>4</v>
      </c>
      <c r="B27" s="49">
        <v>41</v>
      </c>
      <c r="C27" s="126">
        <v>4</v>
      </c>
      <c r="D27" s="126">
        <v>6</v>
      </c>
      <c r="E27" s="126">
        <v>2</v>
      </c>
      <c r="F27" s="126" t="s">
        <v>3</v>
      </c>
      <c r="G27" s="126">
        <v>6</v>
      </c>
      <c r="H27" s="126" t="s">
        <v>3</v>
      </c>
      <c r="I27" s="126">
        <v>3</v>
      </c>
      <c r="J27" s="126" t="s">
        <v>3</v>
      </c>
      <c r="K27" s="126" t="s">
        <v>3</v>
      </c>
      <c r="L27" s="49">
        <v>20</v>
      </c>
    </row>
    <row r="28" spans="1:12" ht="11.1" customHeight="1" x14ac:dyDescent="0.2">
      <c r="A28" s="14" t="s">
        <v>5</v>
      </c>
      <c r="B28" s="49">
        <v>25</v>
      </c>
      <c r="C28" s="126">
        <v>2</v>
      </c>
      <c r="D28" s="126">
        <v>3</v>
      </c>
      <c r="E28" s="126">
        <v>2</v>
      </c>
      <c r="F28" s="126">
        <v>1</v>
      </c>
      <c r="G28" s="126">
        <v>4</v>
      </c>
      <c r="H28" s="126">
        <v>2</v>
      </c>
      <c r="I28" s="126">
        <v>1</v>
      </c>
      <c r="J28" s="126" t="s">
        <v>3</v>
      </c>
      <c r="K28" s="126" t="s">
        <v>3</v>
      </c>
      <c r="L28" s="49">
        <v>10</v>
      </c>
    </row>
    <row r="29" spans="1:12" ht="11.1" customHeight="1" x14ac:dyDescent="0.2">
      <c r="A29" s="14" t="s">
        <v>6</v>
      </c>
      <c r="B29" s="49">
        <v>67</v>
      </c>
      <c r="C29" s="126">
        <v>12</v>
      </c>
      <c r="D29" s="126">
        <v>9</v>
      </c>
      <c r="E29" s="126" t="s">
        <v>3</v>
      </c>
      <c r="F29" s="126" t="s">
        <v>3</v>
      </c>
      <c r="G29" s="126">
        <v>3</v>
      </c>
      <c r="H29" s="126">
        <v>3</v>
      </c>
      <c r="I29" s="126">
        <v>4</v>
      </c>
      <c r="J29" s="126" t="s">
        <v>3</v>
      </c>
      <c r="K29" s="126" t="s">
        <v>3</v>
      </c>
      <c r="L29" s="49">
        <v>36</v>
      </c>
    </row>
    <row r="30" spans="1:12" ht="18" customHeight="1" x14ac:dyDescent="0.2">
      <c r="A30" s="9" t="s">
        <v>214</v>
      </c>
      <c r="B30" s="131">
        <v>190</v>
      </c>
      <c r="C30" s="132">
        <v>36</v>
      </c>
      <c r="D30" s="132">
        <v>50</v>
      </c>
      <c r="E30" s="132">
        <v>23</v>
      </c>
      <c r="F30" s="132">
        <v>12</v>
      </c>
      <c r="G30" s="132">
        <v>10</v>
      </c>
      <c r="H30" s="132">
        <v>15</v>
      </c>
      <c r="I30" s="132">
        <v>7</v>
      </c>
      <c r="J30" s="132" t="s">
        <v>3</v>
      </c>
      <c r="K30" s="132" t="s">
        <v>3</v>
      </c>
      <c r="L30" s="131">
        <v>37</v>
      </c>
    </row>
    <row r="31" spans="1:12" ht="11.1" customHeight="1" x14ac:dyDescent="0.2">
      <c r="A31" s="14" t="s">
        <v>7</v>
      </c>
      <c r="B31" s="49">
        <v>31</v>
      </c>
      <c r="C31" s="126">
        <v>3</v>
      </c>
      <c r="D31" s="126">
        <v>7</v>
      </c>
      <c r="E31" s="126">
        <v>5</v>
      </c>
      <c r="F31" s="126">
        <v>2</v>
      </c>
      <c r="G31" s="126">
        <v>4</v>
      </c>
      <c r="H31" s="126">
        <v>2</v>
      </c>
      <c r="I31" s="126">
        <v>1</v>
      </c>
      <c r="J31" s="126" t="s">
        <v>3</v>
      </c>
      <c r="K31" s="126" t="s">
        <v>3</v>
      </c>
      <c r="L31" s="49">
        <v>7</v>
      </c>
    </row>
    <row r="32" spans="1:12" ht="11.1" customHeight="1" x14ac:dyDescent="0.2">
      <c r="A32" s="14" t="s">
        <v>8</v>
      </c>
      <c r="B32" s="49">
        <v>67</v>
      </c>
      <c r="C32" s="126">
        <v>16</v>
      </c>
      <c r="D32" s="126">
        <v>19</v>
      </c>
      <c r="E32" s="126">
        <v>6</v>
      </c>
      <c r="F32" s="126">
        <v>6</v>
      </c>
      <c r="G32" s="126" t="s">
        <v>3</v>
      </c>
      <c r="H32" s="126">
        <v>6</v>
      </c>
      <c r="I32" s="126">
        <v>4</v>
      </c>
      <c r="J32" s="126" t="s">
        <v>3</v>
      </c>
      <c r="K32" s="126" t="s">
        <v>3</v>
      </c>
      <c r="L32" s="49">
        <v>10</v>
      </c>
    </row>
    <row r="33" spans="1:12" ht="11.1" customHeight="1" x14ac:dyDescent="0.2">
      <c r="A33" s="14" t="s">
        <v>9</v>
      </c>
      <c r="B33" s="49">
        <v>25</v>
      </c>
      <c r="C33" s="126">
        <v>5</v>
      </c>
      <c r="D33" s="126">
        <v>7</v>
      </c>
      <c r="E33" s="126">
        <v>1</v>
      </c>
      <c r="F33" s="126">
        <v>2</v>
      </c>
      <c r="G33" s="126" t="s">
        <v>3</v>
      </c>
      <c r="H33" s="126">
        <v>2</v>
      </c>
      <c r="I33" s="126">
        <v>1</v>
      </c>
      <c r="J33" s="126" t="s">
        <v>3</v>
      </c>
      <c r="K33" s="126" t="s">
        <v>3</v>
      </c>
      <c r="L33" s="49">
        <v>7</v>
      </c>
    </row>
    <row r="34" spans="1:12" ht="11.1" customHeight="1" x14ac:dyDescent="0.2">
      <c r="A34" s="14" t="s">
        <v>10</v>
      </c>
      <c r="B34" s="49">
        <v>31</v>
      </c>
      <c r="C34" s="126">
        <v>4</v>
      </c>
      <c r="D34" s="126">
        <v>8</v>
      </c>
      <c r="E34" s="126">
        <v>3</v>
      </c>
      <c r="F34" s="126">
        <v>2</v>
      </c>
      <c r="G34" s="126">
        <v>4</v>
      </c>
      <c r="H34" s="126">
        <v>2</v>
      </c>
      <c r="I34" s="126">
        <v>1</v>
      </c>
      <c r="J34" s="126" t="s">
        <v>3</v>
      </c>
      <c r="K34" s="126" t="s">
        <v>3</v>
      </c>
      <c r="L34" s="49">
        <v>7</v>
      </c>
    </row>
    <row r="35" spans="1:12" ht="11.1" customHeight="1" x14ac:dyDescent="0.2">
      <c r="A35" s="14" t="s">
        <v>11</v>
      </c>
      <c r="B35" s="49">
        <v>36</v>
      </c>
      <c r="C35" s="126">
        <v>8</v>
      </c>
      <c r="D35" s="126">
        <v>9</v>
      </c>
      <c r="E35" s="126">
        <v>8</v>
      </c>
      <c r="F35" s="126" t="s">
        <v>3</v>
      </c>
      <c r="G35" s="126">
        <v>2</v>
      </c>
      <c r="H35" s="126">
        <v>3</v>
      </c>
      <c r="I35" s="126" t="s">
        <v>3</v>
      </c>
      <c r="J35" s="126" t="s">
        <v>3</v>
      </c>
      <c r="K35" s="126" t="s">
        <v>3</v>
      </c>
      <c r="L35" s="49">
        <v>6</v>
      </c>
    </row>
    <row r="36" spans="1:12" ht="18" customHeight="1" x14ac:dyDescent="0.2">
      <c r="A36" s="9" t="s">
        <v>215</v>
      </c>
      <c r="B36" s="131">
        <v>182</v>
      </c>
      <c r="C36" s="132">
        <v>24</v>
      </c>
      <c r="D36" s="132">
        <v>33</v>
      </c>
      <c r="E36" s="132">
        <v>5</v>
      </c>
      <c r="F36" s="132">
        <v>4</v>
      </c>
      <c r="G36" s="132">
        <v>34</v>
      </c>
      <c r="H36" s="132">
        <v>7</v>
      </c>
      <c r="I36" s="132">
        <v>14</v>
      </c>
      <c r="J36" s="132" t="s">
        <v>3</v>
      </c>
      <c r="K36" s="132" t="s">
        <v>3</v>
      </c>
      <c r="L36" s="131">
        <v>61</v>
      </c>
    </row>
    <row r="37" spans="1:12" ht="11.1" customHeight="1" x14ac:dyDescent="0.2">
      <c r="A37" s="14" t="s">
        <v>12</v>
      </c>
      <c r="B37" s="49">
        <v>29</v>
      </c>
      <c r="C37" s="126" t="s">
        <v>3</v>
      </c>
      <c r="D37" s="126">
        <v>2</v>
      </c>
      <c r="E37" s="126" t="s">
        <v>3</v>
      </c>
      <c r="F37" s="126" t="s">
        <v>3</v>
      </c>
      <c r="G37" s="126">
        <v>14</v>
      </c>
      <c r="H37" s="126">
        <v>1</v>
      </c>
      <c r="I37" s="126">
        <v>2</v>
      </c>
      <c r="J37" s="126" t="s">
        <v>3</v>
      </c>
      <c r="K37" s="126" t="s">
        <v>3</v>
      </c>
      <c r="L37" s="49">
        <v>10</v>
      </c>
    </row>
    <row r="38" spans="1:12" ht="11.1" customHeight="1" x14ac:dyDescent="0.2">
      <c r="A38" s="14" t="s">
        <v>13</v>
      </c>
      <c r="B38" s="49">
        <v>29</v>
      </c>
      <c r="C38" s="126">
        <v>4</v>
      </c>
      <c r="D38" s="126" t="s">
        <v>3</v>
      </c>
      <c r="E38" s="126" t="s">
        <v>3</v>
      </c>
      <c r="F38" s="126" t="s">
        <v>3</v>
      </c>
      <c r="G38" s="126">
        <v>4</v>
      </c>
      <c r="H38" s="126" t="s">
        <v>3</v>
      </c>
      <c r="I38" s="126">
        <v>2</v>
      </c>
      <c r="J38" s="126" t="s">
        <v>3</v>
      </c>
      <c r="K38" s="126" t="s">
        <v>3</v>
      </c>
      <c r="L38" s="49">
        <v>19</v>
      </c>
    </row>
    <row r="39" spans="1:12" ht="11.1" customHeight="1" x14ac:dyDescent="0.2">
      <c r="A39" s="14" t="s">
        <v>14</v>
      </c>
      <c r="B39" s="49">
        <v>39</v>
      </c>
      <c r="C39" s="126">
        <v>6</v>
      </c>
      <c r="D39" s="126">
        <v>16</v>
      </c>
      <c r="E39" s="126">
        <v>3</v>
      </c>
      <c r="F39" s="126">
        <v>2</v>
      </c>
      <c r="G39" s="126">
        <v>3</v>
      </c>
      <c r="H39" s="126">
        <v>2</v>
      </c>
      <c r="I39" s="126">
        <v>2</v>
      </c>
      <c r="J39" s="126" t="s">
        <v>3</v>
      </c>
      <c r="K39" s="126" t="s">
        <v>3</v>
      </c>
      <c r="L39" s="49">
        <v>5</v>
      </c>
    </row>
    <row r="40" spans="1:12" ht="11.1" customHeight="1" x14ac:dyDescent="0.2">
      <c r="A40" s="14" t="s">
        <v>15</v>
      </c>
      <c r="B40" s="49">
        <v>31</v>
      </c>
      <c r="C40" s="126">
        <v>7</v>
      </c>
      <c r="D40" s="126">
        <v>9</v>
      </c>
      <c r="E40" s="126">
        <v>2</v>
      </c>
      <c r="F40" s="126">
        <v>2</v>
      </c>
      <c r="G40" s="126">
        <v>5</v>
      </c>
      <c r="H40" s="126">
        <v>2</v>
      </c>
      <c r="I40" s="126">
        <v>2</v>
      </c>
      <c r="J40" s="126" t="s">
        <v>3</v>
      </c>
      <c r="K40" s="126" t="s">
        <v>3</v>
      </c>
      <c r="L40" s="49">
        <v>2</v>
      </c>
    </row>
    <row r="41" spans="1:12" ht="11.1" customHeight="1" x14ac:dyDescent="0.2">
      <c r="A41" s="14" t="s">
        <v>16</v>
      </c>
      <c r="B41" s="49">
        <v>29</v>
      </c>
      <c r="C41" s="126">
        <v>3</v>
      </c>
      <c r="D41" s="126">
        <v>1</v>
      </c>
      <c r="E41" s="126" t="s">
        <v>3</v>
      </c>
      <c r="F41" s="126" t="s">
        <v>3</v>
      </c>
      <c r="G41" s="126">
        <v>7</v>
      </c>
      <c r="H41" s="126" t="s">
        <v>3</v>
      </c>
      <c r="I41" s="126">
        <v>3</v>
      </c>
      <c r="J41" s="126" t="s">
        <v>3</v>
      </c>
      <c r="K41" s="126" t="s">
        <v>3</v>
      </c>
      <c r="L41" s="49">
        <v>15</v>
      </c>
    </row>
    <row r="42" spans="1:12" ht="11.1" customHeight="1" x14ac:dyDescent="0.2">
      <c r="A42" s="14" t="s">
        <v>17</v>
      </c>
      <c r="B42" s="49">
        <v>25</v>
      </c>
      <c r="C42" s="126">
        <v>4</v>
      </c>
      <c r="D42" s="126">
        <v>5</v>
      </c>
      <c r="E42" s="126" t="s">
        <v>3</v>
      </c>
      <c r="F42" s="126" t="s">
        <v>3</v>
      </c>
      <c r="G42" s="126">
        <v>1</v>
      </c>
      <c r="H42" s="126">
        <v>2</v>
      </c>
      <c r="I42" s="126">
        <v>3</v>
      </c>
      <c r="J42" s="126" t="s">
        <v>3</v>
      </c>
      <c r="K42" s="126" t="s">
        <v>3</v>
      </c>
      <c r="L42" s="49">
        <v>10</v>
      </c>
    </row>
    <row r="43" spans="1:12" ht="18" customHeight="1" x14ac:dyDescent="0.2">
      <c r="A43" s="9" t="s">
        <v>216</v>
      </c>
      <c r="B43" s="131">
        <v>303</v>
      </c>
      <c r="C43" s="132">
        <v>74</v>
      </c>
      <c r="D43" s="132">
        <v>60</v>
      </c>
      <c r="E43" s="132">
        <v>15</v>
      </c>
      <c r="F43" s="132">
        <v>31</v>
      </c>
      <c r="G43" s="132">
        <v>30</v>
      </c>
      <c r="H43" s="132">
        <v>27</v>
      </c>
      <c r="I43" s="132">
        <v>21</v>
      </c>
      <c r="J43" s="132">
        <v>3</v>
      </c>
      <c r="K43" s="132" t="s">
        <v>3</v>
      </c>
      <c r="L43" s="131">
        <v>42</v>
      </c>
    </row>
    <row r="44" spans="1:12" ht="12" customHeight="1" x14ac:dyDescent="0.2">
      <c r="A44" s="14" t="s">
        <v>262</v>
      </c>
      <c r="B44" s="49">
        <v>23</v>
      </c>
      <c r="C44" s="126">
        <v>4</v>
      </c>
      <c r="D44" s="126">
        <v>2</v>
      </c>
      <c r="E44" s="126">
        <v>1</v>
      </c>
      <c r="F44" s="126">
        <v>5</v>
      </c>
      <c r="G44" s="126">
        <v>4</v>
      </c>
      <c r="H44" s="126" t="s">
        <v>3</v>
      </c>
      <c r="I44" s="126">
        <v>2</v>
      </c>
      <c r="J44" s="126" t="s">
        <v>3</v>
      </c>
      <c r="K44" s="126" t="s">
        <v>3</v>
      </c>
      <c r="L44" s="49">
        <v>5</v>
      </c>
    </row>
    <row r="45" spans="1:12" ht="11.1" customHeight="1" x14ac:dyDescent="0.2">
      <c r="A45" s="14" t="s">
        <v>19</v>
      </c>
      <c r="B45" s="49">
        <v>33</v>
      </c>
      <c r="C45" s="126">
        <v>7</v>
      </c>
      <c r="D45" s="126">
        <v>11</v>
      </c>
      <c r="E45" s="126">
        <v>2</v>
      </c>
      <c r="F45" s="126">
        <v>7</v>
      </c>
      <c r="G45" s="126" t="s">
        <v>3</v>
      </c>
      <c r="H45" s="126">
        <v>4</v>
      </c>
      <c r="I45" s="126">
        <v>2</v>
      </c>
      <c r="J45" s="126" t="s">
        <v>3</v>
      </c>
      <c r="K45" s="126" t="s">
        <v>3</v>
      </c>
      <c r="L45" s="49" t="s">
        <v>3</v>
      </c>
    </row>
    <row r="46" spans="1:12" ht="11.1" customHeight="1" x14ac:dyDescent="0.2">
      <c r="A46" s="14" t="s">
        <v>20</v>
      </c>
      <c r="B46" s="49">
        <v>45</v>
      </c>
      <c r="C46" s="126">
        <v>12</v>
      </c>
      <c r="D46" s="126">
        <v>8</v>
      </c>
      <c r="E46" s="126">
        <v>5</v>
      </c>
      <c r="F46" s="126">
        <v>2</v>
      </c>
      <c r="G46" s="126">
        <v>9</v>
      </c>
      <c r="H46" s="126">
        <v>3</v>
      </c>
      <c r="I46" s="126" t="s">
        <v>3</v>
      </c>
      <c r="J46" s="126" t="s">
        <v>3</v>
      </c>
      <c r="K46" s="126" t="s">
        <v>3</v>
      </c>
      <c r="L46" s="49">
        <v>6</v>
      </c>
    </row>
    <row r="47" spans="1:12" ht="11.1" customHeight="1" x14ac:dyDescent="0.2">
      <c r="A47" s="14" t="s">
        <v>21</v>
      </c>
      <c r="B47" s="49">
        <v>39</v>
      </c>
      <c r="C47" s="126">
        <v>15</v>
      </c>
      <c r="D47" s="126">
        <v>6</v>
      </c>
      <c r="E47" s="126">
        <v>1</v>
      </c>
      <c r="F47" s="126">
        <v>1</v>
      </c>
      <c r="G47" s="126" t="s">
        <v>3</v>
      </c>
      <c r="H47" s="126">
        <v>4</v>
      </c>
      <c r="I47" s="126">
        <v>6</v>
      </c>
      <c r="J47" s="126" t="s">
        <v>3</v>
      </c>
      <c r="K47" s="126" t="s">
        <v>3</v>
      </c>
      <c r="L47" s="49">
        <v>6</v>
      </c>
    </row>
    <row r="48" spans="1:12" ht="11.1" customHeight="1" x14ac:dyDescent="0.2">
      <c r="A48" s="14" t="s">
        <v>22</v>
      </c>
      <c r="B48" s="49">
        <v>45</v>
      </c>
      <c r="C48" s="126">
        <v>11</v>
      </c>
      <c r="D48" s="126">
        <v>10</v>
      </c>
      <c r="E48" s="126" t="s">
        <v>3</v>
      </c>
      <c r="F48" s="126">
        <v>3</v>
      </c>
      <c r="G48" s="126">
        <v>3</v>
      </c>
      <c r="H48" s="126">
        <v>6</v>
      </c>
      <c r="I48" s="126">
        <v>2</v>
      </c>
      <c r="J48" s="126" t="s">
        <v>3</v>
      </c>
      <c r="K48" s="126" t="s">
        <v>3</v>
      </c>
      <c r="L48" s="49">
        <v>10</v>
      </c>
    </row>
    <row r="49" spans="1:13" ht="11.1" customHeight="1" x14ac:dyDescent="0.2">
      <c r="A49" s="14" t="s">
        <v>23</v>
      </c>
      <c r="B49" s="49">
        <v>25</v>
      </c>
      <c r="C49" s="126">
        <v>5</v>
      </c>
      <c r="D49" s="126">
        <v>5</v>
      </c>
      <c r="E49" s="126">
        <v>1</v>
      </c>
      <c r="F49" s="126">
        <v>2</v>
      </c>
      <c r="G49" s="126">
        <v>5</v>
      </c>
      <c r="H49" s="126">
        <v>3</v>
      </c>
      <c r="I49" s="126">
        <v>1</v>
      </c>
      <c r="J49" s="126" t="s">
        <v>3</v>
      </c>
      <c r="K49" s="126" t="s">
        <v>3</v>
      </c>
      <c r="L49" s="49">
        <v>3</v>
      </c>
    </row>
    <row r="50" spans="1:13" ht="11.1" customHeight="1" x14ac:dyDescent="0.2">
      <c r="A50" s="14" t="s">
        <v>24</v>
      </c>
      <c r="B50" s="49">
        <v>70</v>
      </c>
      <c r="C50" s="126">
        <v>15</v>
      </c>
      <c r="D50" s="126">
        <v>16</v>
      </c>
      <c r="E50" s="126">
        <v>3</v>
      </c>
      <c r="F50" s="126">
        <v>8</v>
      </c>
      <c r="G50" s="126">
        <v>3</v>
      </c>
      <c r="H50" s="126">
        <v>6</v>
      </c>
      <c r="I50" s="126">
        <v>5</v>
      </c>
      <c r="J50" s="126">
        <v>3</v>
      </c>
      <c r="K50" s="126" t="s">
        <v>3</v>
      </c>
      <c r="L50" s="49">
        <v>11</v>
      </c>
    </row>
    <row r="51" spans="1:13" ht="11.1" customHeight="1" x14ac:dyDescent="0.2">
      <c r="A51" s="14" t="s">
        <v>25</v>
      </c>
      <c r="B51" s="49">
        <v>23</v>
      </c>
      <c r="C51" s="126">
        <v>5</v>
      </c>
      <c r="D51" s="126">
        <v>2</v>
      </c>
      <c r="E51" s="126">
        <v>2</v>
      </c>
      <c r="F51" s="126">
        <v>3</v>
      </c>
      <c r="G51" s="126">
        <v>6</v>
      </c>
      <c r="H51" s="126">
        <v>1</v>
      </c>
      <c r="I51" s="126">
        <v>3</v>
      </c>
      <c r="J51" s="126" t="s">
        <v>3</v>
      </c>
      <c r="K51" s="126" t="s">
        <v>3</v>
      </c>
      <c r="L51" s="49">
        <v>1</v>
      </c>
    </row>
    <row r="52" spans="1:13" ht="9.9499999999999993" customHeight="1" x14ac:dyDescent="0.2">
      <c r="A52" s="127"/>
      <c r="B52" s="48"/>
      <c r="C52" s="49"/>
      <c r="D52" s="126"/>
      <c r="E52" s="126"/>
      <c r="F52" s="126"/>
      <c r="G52" s="126"/>
      <c r="H52" s="126"/>
      <c r="I52" s="126"/>
      <c r="J52" s="126"/>
      <c r="K52" s="126"/>
      <c r="L52" s="126"/>
      <c r="M52" s="49"/>
    </row>
    <row r="53" spans="1:13" s="148" customFormat="1" ht="12" customHeight="1" x14ac:dyDescent="0.15">
      <c r="A53" s="29" t="s">
        <v>250</v>
      </c>
    </row>
    <row r="54" spans="1:13" s="148" customFormat="1" ht="12" customHeight="1" x14ac:dyDescent="0.15">
      <c r="A54" s="29" t="s">
        <v>249</v>
      </c>
    </row>
    <row r="55" spans="1:13" ht="18" customHeight="1" x14ac:dyDescent="0.2">
      <c r="A55" s="9" t="s">
        <v>217</v>
      </c>
      <c r="B55" s="131">
        <v>155</v>
      </c>
      <c r="C55" s="132">
        <v>40</v>
      </c>
      <c r="D55" s="132">
        <v>44</v>
      </c>
      <c r="E55" s="132">
        <v>12</v>
      </c>
      <c r="F55" s="132">
        <v>14</v>
      </c>
      <c r="G55" s="132">
        <v>11</v>
      </c>
      <c r="H55" s="132">
        <v>6</v>
      </c>
      <c r="I55" s="132">
        <v>6</v>
      </c>
      <c r="J55" s="132">
        <v>2</v>
      </c>
      <c r="K55" s="132">
        <v>3</v>
      </c>
      <c r="L55" s="131">
        <v>17</v>
      </c>
    </row>
    <row r="56" spans="1:13" ht="11.1" customHeight="1" x14ac:dyDescent="0.2">
      <c r="A56" s="14" t="s">
        <v>26</v>
      </c>
      <c r="B56" s="49">
        <v>29</v>
      </c>
      <c r="C56" s="126">
        <v>10</v>
      </c>
      <c r="D56" s="126">
        <v>7</v>
      </c>
      <c r="E56" s="126">
        <v>8</v>
      </c>
      <c r="F56" s="126">
        <v>3</v>
      </c>
      <c r="G56" s="126" t="s">
        <v>3</v>
      </c>
      <c r="H56" s="126">
        <v>1</v>
      </c>
      <c r="I56" s="126" t="s">
        <v>3</v>
      </c>
      <c r="J56" s="126" t="s">
        <v>3</v>
      </c>
      <c r="K56" s="126" t="s">
        <v>3</v>
      </c>
      <c r="L56" s="49" t="s">
        <v>3</v>
      </c>
    </row>
    <row r="57" spans="1:13" ht="11.1" customHeight="1" x14ac:dyDescent="0.2">
      <c r="A57" s="14" t="s">
        <v>27</v>
      </c>
      <c r="B57" s="49">
        <v>37</v>
      </c>
      <c r="C57" s="126">
        <v>8</v>
      </c>
      <c r="D57" s="126">
        <v>11</v>
      </c>
      <c r="E57" s="126">
        <v>2</v>
      </c>
      <c r="F57" s="126">
        <v>2</v>
      </c>
      <c r="G57" s="126">
        <v>9</v>
      </c>
      <c r="H57" s="126" t="s">
        <v>3</v>
      </c>
      <c r="I57" s="126">
        <v>2</v>
      </c>
      <c r="J57" s="126">
        <v>1</v>
      </c>
      <c r="K57" s="126" t="s">
        <v>3</v>
      </c>
      <c r="L57" s="49">
        <v>2</v>
      </c>
    </row>
    <row r="58" spans="1:13" ht="11.1" customHeight="1" x14ac:dyDescent="0.2">
      <c r="A58" s="14" t="s">
        <v>28</v>
      </c>
      <c r="B58" s="49">
        <v>28</v>
      </c>
      <c r="C58" s="126">
        <v>7</v>
      </c>
      <c r="D58" s="126">
        <v>9</v>
      </c>
      <c r="E58" s="126" t="s">
        <v>3</v>
      </c>
      <c r="F58" s="126">
        <v>3</v>
      </c>
      <c r="G58" s="126">
        <v>2</v>
      </c>
      <c r="H58" s="126">
        <v>2</v>
      </c>
      <c r="I58" s="126" t="s">
        <v>3</v>
      </c>
      <c r="J58" s="126">
        <v>1</v>
      </c>
      <c r="K58" s="126" t="s">
        <v>3</v>
      </c>
      <c r="L58" s="49">
        <v>4</v>
      </c>
    </row>
    <row r="59" spans="1:13" ht="11.1" customHeight="1" x14ac:dyDescent="0.2">
      <c r="A59" s="14" t="s">
        <v>29</v>
      </c>
      <c r="B59" s="49">
        <v>61</v>
      </c>
      <c r="C59" s="126">
        <v>15</v>
      </c>
      <c r="D59" s="126">
        <v>17</v>
      </c>
      <c r="E59" s="126">
        <v>2</v>
      </c>
      <c r="F59" s="126">
        <v>6</v>
      </c>
      <c r="G59" s="126" t="s">
        <v>3</v>
      </c>
      <c r="H59" s="126">
        <v>3</v>
      </c>
      <c r="I59" s="126">
        <v>4</v>
      </c>
      <c r="J59" s="126" t="s">
        <v>3</v>
      </c>
      <c r="K59" s="126">
        <v>3</v>
      </c>
      <c r="L59" s="49">
        <v>11</v>
      </c>
    </row>
    <row r="60" spans="1:13" ht="18" customHeight="1" x14ac:dyDescent="0.2">
      <c r="A60" s="9" t="s">
        <v>218</v>
      </c>
      <c r="B60" s="131">
        <v>425</v>
      </c>
      <c r="C60" s="132">
        <v>93</v>
      </c>
      <c r="D60" s="132">
        <v>139</v>
      </c>
      <c r="E60" s="132">
        <v>30</v>
      </c>
      <c r="F60" s="132">
        <v>23</v>
      </c>
      <c r="G60" s="132">
        <v>25</v>
      </c>
      <c r="H60" s="132">
        <v>21</v>
      </c>
      <c r="I60" s="132">
        <v>22</v>
      </c>
      <c r="J60" s="132">
        <v>6</v>
      </c>
      <c r="K60" s="132">
        <v>2</v>
      </c>
      <c r="L60" s="131">
        <v>64</v>
      </c>
    </row>
    <row r="61" spans="1:13" ht="11.1" customHeight="1" x14ac:dyDescent="0.2">
      <c r="A61" s="14" t="s">
        <v>30</v>
      </c>
      <c r="B61" s="49">
        <v>25</v>
      </c>
      <c r="C61" s="126">
        <v>11</v>
      </c>
      <c r="D61" s="126">
        <v>8</v>
      </c>
      <c r="E61" s="126">
        <v>2</v>
      </c>
      <c r="F61" s="126">
        <v>3</v>
      </c>
      <c r="G61" s="126" t="s">
        <v>3</v>
      </c>
      <c r="H61" s="126" t="s">
        <v>3</v>
      </c>
      <c r="I61" s="126">
        <v>1</v>
      </c>
      <c r="J61" s="126" t="s">
        <v>3</v>
      </c>
      <c r="K61" s="126" t="s">
        <v>3</v>
      </c>
      <c r="L61" s="49" t="s">
        <v>3</v>
      </c>
    </row>
    <row r="62" spans="1:13" ht="11.1" customHeight="1" x14ac:dyDescent="0.2">
      <c r="A62" s="14" t="s">
        <v>31</v>
      </c>
      <c r="B62" s="49">
        <v>42</v>
      </c>
      <c r="C62" s="126">
        <v>9</v>
      </c>
      <c r="D62" s="126">
        <v>16</v>
      </c>
      <c r="E62" s="126">
        <v>6</v>
      </c>
      <c r="F62" s="126">
        <v>4</v>
      </c>
      <c r="G62" s="126">
        <v>2</v>
      </c>
      <c r="H62" s="126">
        <v>3</v>
      </c>
      <c r="I62" s="126" t="s">
        <v>3</v>
      </c>
      <c r="J62" s="126">
        <v>2</v>
      </c>
      <c r="K62" s="126" t="s">
        <v>3</v>
      </c>
      <c r="L62" s="49" t="s">
        <v>3</v>
      </c>
    </row>
    <row r="63" spans="1:13" ht="11.1" customHeight="1" x14ac:dyDescent="0.2">
      <c r="A63" s="14" t="s">
        <v>32</v>
      </c>
      <c r="B63" s="49">
        <v>31</v>
      </c>
      <c r="C63" s="126">
        <v>7</v>
      </c>
      <c r="D63" s="126">
        <v>3</v>
      </c>
      <c r="E63" s="126">
        <v>2</v>
      </c>
      <c r="F63" s="126" t="s">
        <v>3</v>
      </c>
      <c r="G63" s="126">
        <v>7</v>
      </c>
      <c r="H63" s="126">
        <v>1</v>
      </c>
      <c r="I63" s="126">
        <v>5</v>
      </c>
      <c r="J63" s="126" t="s">
        <v>3</v>
      </c>
      <c r="K63" s="126" t="s">
        <v>3</v>
      </c>
      <c r="L63" s="49">
        <v>6</v>
      </c>
    </row>
    <row r="64" spans="1:13" ht="11.1" customHeight="1" x14ac:dyDescent="0.2">
      <c r="A64" s="14" t="s">
        <v>33</v>
      </c>
      <c r="B64" s="49">
        <v>35</v>
      </c>
      <c r="C64" s="126">
        <v>5</v>
      </c>
      <c r="D64" s="126">
        <v>11</v>
      </c>
      <c r="E64" s="126">
        <v>2</v>
      </c>
      <c r="F64" s="126">
        <v>3</v>
      </c>
      <c r="G64" s="126" t="s">
        <v>3</v>
      </c>
      <c r="H64" s="126">
        <v>3</v>
      </c>
      <c r="I64" s="126">
        <v>3</v>
      </c>
      <c r="J64" s="126" t="s">
        <v>3</v>
      </c>
      <c r="K64" s="126">
        <v>2</v>
      </c>
      <c r="L64" s="49">
        <v>6</v>
      </c>
    </row>
    <row r="65" spans="1:12" ht="11.1" customHeight="1" x14ac:dyDescent="0.2">
      <c r="A65" s="14" t="s">
        <v>34</v>
      </c>
      <c r="B65" s="49">
        <v>36</v>
      </c>
      <c r="C65" s="126">
        <v>3</v>
      </c>
      <c r="D65" s="126">
        <v>7</v>
      </c>
      <c r="E65" s="126">
        <v>2</v>
      </c>
      <c r="F65" s="126" t="s">
        <v>3</v>
      </c>
      <c r="G65" s="126" t="s">
        <v>3</v>
      </c>
      <c r="H65" s="126">
        <v>2</v>
      </c>
      <c r="I65" s="126">
        <v>4</v>
      </c>
      <c r="J65" s="126" t="s">
        <v>3</v>
      </c>
      <c r="K65" s="126" t="s">
        <v>3</v>
      </c>
      <c r="L65" s="49">
        <v>18</v>
      </c>
    </row>
    <row r="66" spans="1:12" ht="11.1" customHeight="1" x14ac:dyDescent="0.2">
      <c r="A66" s="14" t="s">
        <v>35</v>
      </c>
      <c r="B66" s="49">
        <v>36</v>
      </c>
      <c r="C66" s="126">
        <v>9</v>
      </c>
      <c r="D66" s="126">
        <v>14</v>
      </c>
      <c r="E66" s="126">
        <v>4</v>
      </c>
      <c r="F66" s="126">
        <v>2</v>
      </c>
      <c r="G66" s="126" t="s">
        <v>3</v>
      </c>
      <c r="H66" s="126">
        <v>2</v>
      </c>
      <c r="I66" s="126">
        <v>1</v>
      </c>
      <c r="J66" s="126" t="s">
        <v>3</v>
      </c>
      <c r="K66" s="126" t="s">
        <v>3</v>
      </c>
      <c r="L66" s="49">
        <v>4</v>
      </c>
    </row>
    <row r="67" spans="1:12" ht="11.1" customHeight="1" x14ac:dyDescent="0.2">
      <c r="A67" s="14" t="s">
        <v>36</v>
      </c>
      <c r="B67" s="49">
        <v>31</v>
      </c>
      <c r="C67" s="126">
        <v>5</v>
      </c>
      <c r="D67" s="126">
        <v>12</v>
      </c>
      <c r="E67" s="126">
        <v>2</v>
      </c>
      <c r="F67" s="126">
        <v>1</v>
      </c>
      <c r="G67" s="126" t="s">
        <v>3</v>
      </c>
      <c r="H67" s="126">
        <v>3</v>
      </c>
      <c r="I67" s="126">
        <v>2</v>
      </c>
      <c r="J67" s="126">
        <v>2</v>
      </c>
      <c r="K67" s="126" t="s">
        <v>3</v>
      </c>
      <c r="L67" s="49">
        <v>4</v>
      </c>
    </row>
    <row r="68" spans="1:12" ht="11.1" customHeight="1" x14ac:dyDescent="0.2">
      <c r="A68" s="14" t="s">
        <v>219</v>
      </c>
      <c r="B68" s="49">
        <v>78</v>
      </c>
      <c r="C68" s="126">
        <v>24</v>
      </c>
      <c r="D68" s="126">
        <v>34</v>
      </c>
      <c r="E68" s="126">
        <v>3</v>
      </c>
      <c r="F68" s="126">
        <v>5</v>
      </c>
      <c r="G68" s="126" t="s">
        <v>3</v>
      </c>
      <c r="H68" s="126" t="s">
        <v>3</v>
      </c>
      <c r="I68" s="126">
        <v>3</v>
      </c>
      <c r="J68" s="126" t="s">
        <v>3</v>
      </c>
      <c r="K68" s="126" t="s">
        <v>3</v>
      </c>
      <c r="L68" s="49">
        <v>9</v>
      </c>
    </row>
    <row r="69" spans="1:12" ht="11.1" customHeight="1" x14ac:dyDescent="0.2">
      <c r="A69" s="14" t="s">
        <v>37</v>
      </c>
      <c r="B69" s="49">
        <v>28</v>
      </c>
      <c r="C69" s="126">
        <v>3</v>
      </c>
      <c r="D69" s="126">
        <v>9</v>
      </c>
      <c r="E69" s="126">
        <v>2</v>
      </c>
      <c r="F69" s="126" t="s">
        <v>3</v>
      </c>
      <c r="G69" s="126">
        <v>6</v>
      </c>
      <c r="H69" s="126">
        <v>2</v>
      </c>
      <c r="I69" s="126">
        <v>1</v>
      </c>
      <c r="J69" s="126">
        <v>1</v>
      </c>
      <c r="K69" s="126" t="s">
        <v>3</v>
      </c>
      <c r="L69" s="49">
        <v>4</v>
      </c>
    </row>
    <row r="70" spans="1:12" ht="11.1" customHeight="1" x14ac:dyDescent="0.2">
      <c r="A70" s="14" t="s">
        <v>38</v>
      </c>
      <c r="B70" s="49">
        <v>25</v>
      </c>
      <c r="C70" s="126">
        <v>3</v>
      </c>
      <c r="D70" s="126">
        <v>6</v>
      </c>
      <c r="E70" s="126" t="s">
        <v>3</v>
      </c>
      <c r="F70" s="126">
        <v>2</v>
      </c>
      <c r="G70" s="126">
        <v>6</v>
      </c>
      <c r="H70" s="126">
        <v>1</v>
      </c>
      <c r="I70" s="126">
        <v>2</v>
      </c>
      <c r="J70" s="126" t="s">
        <v>3</v>
      </c>
      <c r="K70" s="126" t="s">
        <v>3</v>
      </c>
      <c r="L70" s="49">
        <v>5</v>
      </c>
    </row>
    <row r="71" spans="1:12" ht="11.1" customHeight="1" x14ac:dyDescent="0.2">
      <c r="A71" s="14" t="s">
        <v>39</v>
      </c>
      <c r="B71" s="49">
        <v>33</v>
      </c>
      <c r="C71" s="126">
        <v>6</v>
      </c>
      <c r="D71" s="126">
        <v>12</v>
      </c>
      <c r="E71" s="126">
        <v>2</v>
      </c>
      <c r="F71" s="126">
        <v>1</v>
      </c>
      <c r="G71" s="126">
        <v>2</v>
      </c>
      <c r="H71" s="126">
        <v>2</v>
      </c>
      <c r="I71" s="126" t="s">
        <v>3</v>
      </c>
      <c r="J71" s="126" t="s">
        <v>3</v>
      </c>
      <c r="K71" s="126" t="s">
        <v>3</v>
      </c>
      <c r="L71" s="49">
        <v>8</v>
      </c>
    </row>
    <row r="72" spans="1:12" ht="11.1" customHeight="1" x14ac:dyDescent="0.2">
      <c r="A72" s="14" t="s">
        <v>40</v>
      </c>
      <c r="B72" s="49">
        <v>25</v>
      </c>
      <c r="C72" s="126">
        <v>8</v>
      </c>
      <c r="D72" s="126">
        <v>7</v>
      </c>
      <c r="E72" s="126">
        <v>3</v>
      </c>
      <c r="F72" s="126">
        <v>2</v>
      </c>
      <c r="G72" s="126">
        <v>2</v>
      </c>
      <c r="H72" s="126">
        <v>2</v>
      </c>
      <c r="I72" s="126" t="s">
        <v>3</v>
      </c>
      <c r="J72" s="126">
        <v>1</v>
      </c>
      <c r="K72" s="126" t="s">
        <v>3</v>
      </c>
      <c r="L72" s="49" t="s">
        <v>3</v>
      </c>
    </row>
    <row r="73" spans="1:12" ht="18" customHeight="1" x14ac:dyDescent="0.2">
      <c r="A73" s="9" t="s">
        <v>220</v>
      </c>
      <c r="B73" s="131">
        <v>278</v>
      </c>
      <c r="C73" s="132">
        <v>53</v>
      </c>
      <c r="D73" s="132">
        <v>98</v>
      </c>
      <c r="E73" s="132">
        <v>21</v>
      </c>
      <c r="F73" s="132">
        <v>27</v>
      </c>
      <c r="G73" s="132">
        <v>21</v>
      </c>
      <c r="H73" s="132">
        <v>20</v>
      </c>
      <c r="I73" s="132">
        <v>11</v>
      </c>
      <c r="J73" s="132" t="s">
        <v>3</v>
      </c>
      <c r="K73" s="132" t="s">
        <v>3</v>
      </c>
      <c r="L73" s="131">
        <v>27</v>
      </c>
    </row>
    <row r="74" spans="1:12" ht="11.1" customHeight="1" x14ac:dyDescent="0.2">
      <c r="A74" s="14" t="s">
        <v>41</v>
      </c>
      <c r="B74" s="49">
        <v>37</v>
      </c>
      <c r="C74" s="126">
        <v>5</v>
      </c>
      <c r="D74" s="126">
        <v>15</v>
      </c>
      <c r="E74" s="126">
        <v>3</v>
      </c>
      <c r="F74" s="126">
        <v>2</v>
      </c>
      <c r="G74" s="126">
        <v>8</v>
      </c>
      <c r="H74" s="126">
        <v>2</v>
      </c>
      <c r="I74" s="126" t="s">
        <v>3</v>
      </c>
      <c r="J74" s="126" t="s">
        <v>3</v>
      </c>
      <c r="K74" s="126" t="s">
        <v>3</v>
      </c>
      <c r="L74" s="49">
        <v>2</v>
      </c>
    </row>
    <row r="75" spans="1:12" ht="11.1" customHeight="1" x14ac:dyDescent="0.2">
      <c r="A75" s="14" t="s">
        <v>42</v>
      </c>
      <c r="B75" s="49">
        <v>20</v>
      </c>
      <c r="C75" s="126">
        <v>3</v>
      </c>
      <c r="D75" s="126">
        <v>6</v>
      </c>
      <c r="E75" s="126">
        <v>2</v>
      </c>
      <c r="F75" s="126" t="s">
        <v>3</v>
      </c>
      <c r="G75" s="126">
        <v>2</v>
      </c>
      <c r="H75" s="126">
        <v>1</v>
      </c>
      <c r="I75" s="126">
        <v>1</v>
      </c>
      <c r="J75" s="126" t="s">
        <v>3</v>
      </c>
      <c r="K75" s="126" t="s">
        <v>3</v>
      </c>
      <c r="L75" s="49">
        <v>5</v>
      </c>
    </row>
    <row r="76" spans="1:12" ht="11.1" customHeight="1" x14ac:dyDescent="0.2">
      <c r="A76" s="14" t="s">
        <v>43</v>
      </c>
      <c r="B76" s="49">
        <v>30</v>
      </c>
      <c r="C76" s="126">
        <v>6</v>
      </c>
      <c r="D76" s="126">
        <v>8</v>
      </c>
      <c r="E76" s="126">
        <v>2</v>
      </c>
      <c r="F76" s="126">
        <v>3</v>
      </c>
      <c r="G76" s="126">
        <v>6</v>
      </c>
      <c r="H76" s="126">
        <v>2</v>
      </c>
      <c r="I76" s="126">
        <v>1</v>
      </c>
      <c r="J76" s="126" t="s">
        <v>3</v>
      </c>
      <c r="K76" s="126" t="s">
        <v>3</v>
      </c>
      <c r="L76" s="49">
        <v>2</v>
      </c>
    </row>
    <row r="77" spans="1:12" ht="11.1" customHeight="1" x14ac:dyDescent="0.2">
      <c r="A77" s="14" t="s">
        <v>44</v>
      </c>
      <c r="B77" s="49">
        <v>43</v>
      </c>
      <c r="C77" s="126">
        <v>8</v>
      </c>
      <c r="D77" s="126">
        <v>20</v>
      </c>
      <c r="E77" s="126">
        <v>5</v>
      </c>
      <c r="F77" s="126">
        <v>3</v>
      </c>
      <c r="G77" s="126" t="s">
        <v>3</v>
      </c>
      <c r="H77" s="126">
        <v>3</v>
      </c>
      <c r="I77" s="126">
        <v>2</v>
      </c>
      <c r="J77" s="126" t="s">
        <v>3</v>
      </c>
      <c r="K77" s="126" t="s">
        <v>3</v>
      </c>
      <c r="L77" s="49">
        <v>2</v>
      </c>
    </row>
    <row r="78" spans="1:12" ht="11.1" customHeight="1" x14ac:dyDescent="0.2">
      <c r="A78" s="14" t="s">
        <v>45</v>
      </c>
      <c r="B78" s="49">
        <v>61</v>
      </c>
      <c r="C78" s="126">
        <v>12</v>
      </c>
      <c r="D78" s="126">
        <v>20</v>
      </c>
      <c r="E78" s="126">
        <v>2</v>
      </c>
      <c r="F78" s="126">
        <v>10</v>
      </c>
      <c r="G78" s="126" t="s">
        <v>3</v>
      </c>
      <c r="H78" s="126">
        <v>6</v>
      </c>
      <c r="I78" s="126">
        <v>3</v>
      </c>
      <c r="J78" s="126" t="s">
        <v>3</v>
      </c>
      <c r="K78" s="126" t="s">
        <v>3</v>
      </c>
      <c r="L78" s="49">
        <v>8</v>
      </c>
    </row>
    <row r="79" spans="1:12" ht="11.1" customHeight="1" x14ac:dyDescent="0.2">
      <c r="A79" s="14" t="s">
        <v>46</v>
      </c>
      <c r="B79" s="49">
        <v>48</v>
      </c>
      <c r="C79" s="126">
        <v>12</v>
      </c>
      <c r="D79" s="126">
        <v>16</v>
      </c>
      <c r="E79" s="126">
        <v>4</v>
      </c>
      <c r="F79" s="126">
        <v>6</v>
      </c>
      <c r="G79" s="126" t="s">
        <v>3</v>
      </c>
      <c r="H79" s="126">
        <v>4</v>
      </c>
      <c r="I79" s="126">
        <v>2</v>
      </c>
      <c r="J79" s="126" t="s">
        <v>3</v>
      </c>
      <c r="K79" s="126" t="s">
        <v>3</v>
      </c>
      <c r="L79" s="49">
        <v>4</v>
      </c>
    </row>
    <row r="80" spans="1:12" ht="11.1" customHeight="1" x14ac:dyDescent="0.2">
      <c r="A80" s="14" t="s">
        <v>47</v>
      </c>
      <c r="B80" s="49">
        <v>39</v>
      </c>
      <c r="C80" s="126">
        <v>7</v>
      </c>
      <c r="D80" s="126">
        <v>13</v>
      </c>
      <c r="E80" s="126">
        <v>3</v>
      </c>
      <c r="F80" s="126">
        <v>3</v>
      </c>
      <c r="G80" s="126">
        <v>5</v>
      </c>
      <c r="H80" s="126">
        <v>2</v>
      </c>
      <c r="I80" s="126">
        <v>2</v>
      </c>
      <c r="J80" s="126" t="s">
        <v>3</v>
      </c>
      <c r="K80" s="126" t="s">
        <v>3</v>
      </c>
      <c r="L80" s="49">
        <v>4</v>
      </c>
    </row>
    <row r="81" spans="1:12" ht="18" customHeight="1" x14ac:dyDescent="0.2">
      <c r="A81" s="9" t="s">
        <v>221</v>
      </c>
      <c r="B81" s="131">
        <v>306</v>
      </c>
      <c r="C81" s="132">
        <v>32</v>
      </c>
      <c r="D81" s="132">
        <v>53</v>
      </c>
      <c r="E81" s="132">
        <v>48</v>
      </c>
      <c r="F81" s="132">
        <v>39</v>
      </c>
      <c r="G81" s="132">
        <v>18</v>
      </c>
      <c r="H81" s="132">
        <v>21</v>
      </c>
      <c r="I81" s="132">
        <v>16</v>
      </c>
      <c r="J81" s="132">
        <v>11</v>
      </c>
      <c r="K81" s="132">
        <v>6</v>
      </c>
      <c r="L81" s="131">
        <v>62</v>
      </c>
    </row>
    <row r="82" spans="1:12" ht="11.1" customHeight="1" x14ac:dyDescent="0.2">
      <c r="A82" s="14" t="s">
        <v>48</v>
      </c>
      <c r="B82" s="49">
        <v>31</v>
      </c>
      <c r="C82" s="126">
        <v>4</v>
      </c>
      <c r="D82" s="126">
        <v>6</v>
      </c>
      <c r="E82" s="126" t="s">
        <v>3</v>
      </c>
      <c r="F82" s="126">
        <v>3</v>
      </c>
      <c r="G82" s="126">
        <v>1</v>
      </c>
      <c r="H82" s="126">
        <v>2</v>
      </c>
      <c r="I82" s="126">
        <v>2</v>
      </c>
      <c r="J82" s="126">
        <v>6</v>
      </c>
      <c r="K82" s="126">
        <v>1</v>
      </c>
      <c r="L82" s="49">
        <v>6</v>
      </c>
    </row>
    <row r="83" spans="1:12" ht="11.1" customHeight="1" x14ac:dyDescent="0.2">
      <c r="A83" s="14" t="s">
        <v>49</v>
      </c>
      <c r="B83" s="49">
        <v>25</v>
      </c>
      <c r="C83" s="126">
        <v>5</v>
      </c>
      <c r="D83" s="126">
        <v>4</v>
      </c>
      <c r="E83" s="126">
        <v>4</v>
      </c>
      <c r="F83" s="126">
        <v>4</v>
      </c>
      <c r="G83" s="126">
        <v>2</v>
      </c>
      <c r="H83" s="126">
        <v>2</v>
      </c>
      <c r="I83" s="126" t="s">
        <v>3</v>
      </c>
      <c r="J83" s="126" t="s">
        <v>3</v>
      </c>
      <c r="K83" s="126" t="s">
        <v>3</v>
      </c>
      <c r="L83" s="49">
        <v>4</v>
      </c>
    </row>
    <row r="84" spans="1:12" ht="11.1" customHeight="1" x14ac:dyDescent="0.2">
      <c r="A84" s="14" t="s">
        <v>50</v>
      </c>
      <c r="B84" s="49">
        <v>31</v>
      </c>
      <c r="C84" s="126">
        <v>4</v>
      </c>
      <c r="D84" s="126">
        <v>6</v>
      </c>
      <c r="E84" s="126">
        <v>5</v>
      </c>
      <c r="F84" s="126">
        <v>3</v>
      </c>
      <c r="G84" s="126">
        <v>2</v>
      </c>
      <c r="H84" s="126">
        <v>2</v>
      </c>
      <c r="I84" s="126" t="s">
        <v>3</v>
      </c>
      <c r="J84" s="126" t="s">
        <v>3</v>
      </c>
      <c r="K84" s="126">
        <v>2</v>
      </c>
      <c r="L84" s="49">
        <v>7</v>
      </c>
    </row>
    <row r="85" spans="1:12" ht="11.1" customHeight="1" x14ac:dyDescent="0.2">
      <c r="A85" s="14" t="s">
        <v>51</v>
      </c>
      <c r="B85" s="49">
        <v>35</v>
      </c>
      <c r="C85" s="126">
        <v>6</v>
      </c>
      <c r="D85" s="126">
        <v>4</v>
      </c>
      <c r="E85" s="126">
        <v>8</v>
      </c>
      <c r="F85" s="126">
        <v>8</v>
      </c>
      <c r="G85" s="126" t="s">
        <v>3</v>
      </c>
      <c r="H85" s="126">
        <v>2</v>
      </c>
      <c r="I85" s="126">
        <v>3</v>
      </c>
      <c r="J85" s="126">
        <v>2</v>
      </c>
      <c r="K85" s="126" t="s">
        <v>3</v>
      </c>
      <c r="L85" s="49">
        <v>2</v>
      </c>
    </row>
    <row r="86" spans="1:12" ht="11.1" customHeight="1" x14ac:dyDescent="0.2">
      <c r="A86" s="14" t="s">
        <v>52</v>
      </c>
      <c r="B86" s="49">
        <v>51</v>
      </c>
      <c r="C86" s="126" t="s">
        <v>3</v>
      </c>
      <c r="D86" s="126">
        <v>7</v>
      </c>
      <c r="E86" s="126">
        <v>7</v>
      </c>
      <c r="F86" s="126">
        <v>5</v>
      </c>
      <c r="G86" s="126">
        <v>7</v>
      </c>
      <c r="H86" s="126">
        <v>4</v>
      </c>
      <c r="I86" s="126">
        <v>7</v>
      </c>
      <c r="J86" s="126" t="s">
        <v>3</v>
      </c>
      <c r="K86" s="126">
        <v>3</v>
      </c>
      <c r="L86" s="49">
        <v>11</v>
      </c>
    </row>
    <row r="87" spans="1:12" ht="11.1" customHeight="1" x14ac:dyDescent="0.2">
      <c r="A87" s="14" t="s">
        <v>53</v>
      </c>
      <c r="B87" s="49">
        <v>35</v>
      </c>
      <c r="C87" s="126">
        <v>8</v>
      </c>
      <c r="D87" s="126">
        <v>7</v>
      </c>
      <c r="E87" s="126">
        <v>11</v>
      </c>
      <c r="F87" s="126">
        <v>3</v>
      </c>
      <c r="G87" s="126" t="s">
        <v>3</v>
      </c>
      <c r="H87" s="126">
        <v>3</v>
      </c>
      <c r="I87" s="126" t="s">
        <v>3</v>
      </c>
      <c r="J87" s="126">
        <v>3</v>
      </c>
      <c r="K87" s="126" t="s">
        <v>3</v>
      </c>
      <c r="L87" s="49" t="s">
        <v>3</v>
      </c>
    </row>
    <row r="88" spans="1:12" ht="11.1" customHeight="1" x14ac:dyDescent="0.2">
      <c r="A88" s="14" t="s">
        <v>54</v>
      </c>
      <c r="B88" s="49">
        <v>29</v>
      </c>
      <c r="C88" s="126">
        <v>5</v>
      </c>
      <c r="D88" s="126">
        <v>7</v>
      </c>
      <c r="E88" s="126">
        <v>5</v>
      </c>
      <c r="F88" s="126">
        <v>2</v>
      </c>
      <c r="G88" s="126">
        <v>4</v>
      </c>
      <c r="H88" s="126" t="s">
        <v>3</v>
      </c>
      <c r="I88" s="126" t="s">
        <v>3</v>
      </c>
      <c r="J88" s="126" t="s">
        <v>3</v>
      </c>
      <c r="K88" s="126" t="s">
        <v>3</v>
      </c>
      <c r="L88" s="49">
        <v>6</v>
      </c>
    </row>
    <row r="89" spans="1:12" ht="11.1" customHeight="1" x14ac:dyDescent="0.2">
      <c r="A89" s="14" t="s">
        <v>55</v>
      </c>
      <c r="B89" s="49">
        <v>69</v>
      </c>
      <c r="C89" s="126" t="s">
        <v>3</v>
      </c>
      <c r="D89" s="126">
        <v>12</v>
      </c>
      <c r="E89" s="126">
        <v>8</v>
      </c>
      <c r="F89" s="126">
        <v>11</v>
      </c>
      <c r="G89" s="126">
        <v>2</v>
      </c>
      <c r="H89" s="126">
        <v>6</v>
      </c>
      <c r="I89" s="126">
        <v>4</v>
      </c>
      <c r="J89" s="126" t="s">
        <v>3</v>
      </c>
      <c r="K89" s="126" t="s">
        <v>3</v>
      </c>
      <c r="L89" s="49">
        <v>26</v>
      </c>
    </row>
    <row r="90" spans="1:12" ht="18" customHeight="1" x14ac:dyDescent="0.2">
      <c r="A90" s="9" t="s">
        <v>222</v>
      </c>
      <c r="B90" s="131">
        <v>228</v>
      </c>
      <c r="C90" s="132">
        <v>28</v>
      </c>
      <c r="D90" s="132">
        <v>28</v>
      </c>
      <c r="E90" s="132">
        <v>34</v>
      </c>
      <c r="F90" s="132">
        <v>28</v>
      </c>
      <c r="G90" s="132">
        <v>23</v>
      </c>
      <c r="H90" s="132">
        <v>10</v>
      </c>
      <c r="I90" s="132">
        <v>5</v>
      </c>
      <c r="J90" s="132">
        <v>16</v>
      </c>
      <c r="K90" s="132">
        <v>23</v>
      </c>
      <c r="L90" s="131">
        <v>33</v>
      </c>
    </row>
    <row r="91" spans="1:12" ht="11.1" customHeight="1" x14ac:dyDescent="0.2">
      <c r="A91" s="14" t="s">
        <v>56</v>
      </c>
      <c r="B91" s="49">
        <v>51</v>
      </c>
      <c r="C91" s="126">
        <v>9</v>
      </c>
      <c r="D91" s="126">
        <v>5</v>
      </c>
      <c r="E91" s="126">
        <v>6</v>
      </c>
      <c r="F91" s="126">
        <v>6</v>
      </c>
      <c r="G91" s="126" t="s">
        <v>3</v>
      </c>
      <c r="H91" s="126">
        <v>3</v>
      </c>
      <c r="I91" s="126" t="s">
        <v>3</v>
      </c>
      <c r="J91" s="126">
        <v>6</v>
      </c>
      <c r="K91" s="126">
        <v>9</v>
      </c>
      <c r="L91" s="49">
        <v>7</v>
      </c>
    </row>
    <row r="92" spans="1:12" ht="11.1" customHeight="1" x14ac:dyDescent="0.2">
      <c r="A92" s="14" t="s">
        <v>57</v>
      </c>
      <c r="B92" s="49">
        <v>35</v>
      </c>
      <c r="C92" s="126">
        <v>8</v>
      </c>
      <c r="D92" s="126">
        <v>4</v>
      </c>
      <c r="E92" s="126">
        <v>7</v>
      </c>
      <c r="F92" s="126">
        <v>6</v>
      </c>
      <c r="G92" s="126" t="s">
        <v>3</v>
      </c>
      <c r="H92" s="126">
        <v>2</v>
      </c>
      <c r="I92" s="126">
        <v>2</v>
      </c>
      <c r="J92" s="126" t="s">
        <v>3</v>
      </c>
      <c r="K92" s="126">
        <v>3</v>
      </c>
      <c r="L92" s="49">
        <v>3</v>
      </c>
    </row>
    <row r="93" spans="1:12" ht="11.1" customHeight="1" x14ac:dyDescent="0.2">
      <c r="A93" s="14" t="s">
        <v>58</v>
      </c>
      <c r="B93" s="49">
        <v>30</v>
      </c>
      <c r="C93" s="126" t="s">
        <v>3</v>
      </c>
      <c r="D93" s="126">
        <v>4</v>
      </c>
      <c r="E93" s="126" t="s">
        <v>3</v>
      </c>
      <c r="F93" s="126">
        <v>5</v>
      </c>
      <c r="G93" s="126">
        <v>12</v>
      </c>
      <c r="H93" s="126">
        <v>2</v>
      </c>
      <c r="I93" s="126" t="s">
        <v>3</v>
      </c>
      <c r="J93" s="126" t="s">
        <v>3</v>
      </c>
      <c r="K93" s="126">
        <v>2</v>
      </c>
      <c r="L93" s="49">
        <v>5</v>
      </c>
    </row>
    <row r="94" spans="1:12" ht="11.1" customHeight="1" x14ac:dyDescent="0.2">
      <c r="A94" s="14" t="s">
        <v>59</v>
      </c>
      <c r="B94" s="49">
        <v>39</v>
      </c>
      <c r="C94" s="126">
        <v>6</v>
      </c>
      <c r="D94" s="126">
        <v>4</v>
      </c>
      <c r="E94" s="126">
        <v>5</v>
      </c>
      <c r="F94" s="126">
        <v>3</v>
      </c>
      <c r="G94" s="126" t="s">
        <v>3</v>
      </c>
      <c r="H94" s="126">
        <v>2</v>
      </c>
      <c r="I94" s="126" t="s">
        <v>3</v>
      </c>
      <c r="J94" s="126">
        <v>7</v>
      </c>
      <c r="K94" s="126">
        <v>9</v>
      </c>
      <c r="L94" s="49">
        <v>3</v>
      </c>
    </row>
    <row r="95" spans="1:12" ht="11.1" customHeight="1" x14ac:dyDescent="0.2">
      <c r="A95" s="14" t="s">
        <v>60</v>
      </c>
      <c r="B95" s="49">
        <v>33</v>
      </c>
      <c r="C95" s="126">
        <v>5</v>
      </c>
      <c r="D95" s="126">
        <v>6</v>
      </c>
      <c r="E95" s="126">
        <v>8</v>
      </c>
      <c r="F95" s="126" t="s">
        <v>3</v>
      </c>
      <c r="G95" s="126" t="s">
        <v>3</v>
      </c>
      <c r="H95" s="126">
        <v>1</v>
      </c>
      <c r="I95" s="126">
        <v>3</v>
      </c>
      <c r="J95" s="126" t="s">
        <v>3</v>
      </c>
      <c r="K95" s="126" t="s">
        <v>3</v>
      </c>
      <c r="L95" s="49">
        <v>10</v>
      </c>
    </row>
    <row r="96" spans="1:12" ht="12" customHeight="1" x14ac:dyDescent="0.2">
      <c r="A96" s="14" t="s">
        <v>261</v>
      </c>
      <c r="B96" s="49">
        <v>40</v>
      </c>
      <c r="C96" s="126" t="s">
        <v>3</v>
      </c>
      <c r="D96" s="126">
        <v>5</v>
      </c>
      <c r="E96" s="126">
        <v>8</v>
      </c>
      <c r="F96" s="126">
        <v>8</v>
      </c>
      <c r="G96" s="126">
        <v>11</v>
      </c>
      <c r="H96" s="126" t="s">
        <v>3</v>
      </c>
      <c r="I96" s="126" t="s">
        <v>3</v>
      </c>
      <c r="J96" s="126">
        <v>3</v>
      </c>
      <c r="K96" s="126" t="s">
        <v>3</v>
      </c>
      <c r="L96" s="49">
        <v>5</v>
      </c>
    </row>
    <row r="97" spans="1:13" ht="18" customHeight="1" x14ac:dyDescent="0.2">
      <c r="A97" s="9" t="s">
        <v>223</v>
      </c>
      <c r="B97" s="131">
        <v>158</v>
      </c>
      <c r="C97" s="132">
        <v>35</v>
      </c>
      <c r="D97" s="132">
        <v>25</v>
      </c>
      <c r="E97" s="132">
        <v>22</v>
      </c>
      <c r="F97" s="132">
        <v>26</v>
      </c>
      <c r="G97" s="132">
        <v>13</v>
      </c>
      <c r="H97" s="132">
        <v>15</v>
      </c>
      <c r="I97" s="132">
        <v>4</v>
      </c>
      <c r="J97" s="132" t="s">
        <v>3</v>
      </c>
      <c r="K97" s="132" t="s">
        <v>3</v>
      </c>
      <c r="L97" s="131">
        <v>18</v>
      </c>
    </row>
    <row r="98" spans="1:13" ht="11.1" customHeight="1" x14ac:dyDescent="0.2">
      <c r="A98" s="14" t="s">
        <v>62</v>
      </c>
      <c r="B98" s="49">
        <v>39</v>
      </c>
      <c r="C98" s="126">
        <v>8</v>
      </c>
      <c r="D98" s="126">
        <v>6</v>
      </c>
      <c r="E98" s="126">
        <v>6</v>
      </c>
      <c r="F98" s="126">
        <v>9</v>
      </c>
      <c r="G98" s="126" t="s">
        <v>3</v>
      </c>
      <c r="H98" s="126">
        <v>3</v>
      </c>
      <c r="I98" s="126">
        <v>2</v>
      </c>
      <c r="J98" s="126" t="s">
        <v>3</v>
      </c>
      <c r="K98" s="126" t="s">
        <v>3</v>
      </c>
      <c r="L98" s="49">
        <v>5</v>
      </c>
    </row>
    <row r="99" spans="1:13" ht="11.1" customHeight="1" x14ac:dyDescent="0.2">
      <c r="A99" s="14" t="s">
        <v>63</v>
      </c>
      <c r="B99" s="49">
        <v>70</v>
      </c>
      <c r="C99" s="126">
        <v>16</v>
      </c>
      <c r="D99" s="126">
        <v>12</v>
      </c>
      <c r="E99" s="126">
        <v>10</v>
      </c>
      <c r="F99" s="126">
        <v>12</v>
      </c>
      <c r="G99" s="126">
        <v>9</v>
      </c>
      <c r="H99" s="126">
        <v>8</v>
      </c>
      <c r="I99" s="126" t="s">
        <v>3</v>
      </c>
      <c r="J99" s="126" t="s">
        <v>3</v>
      </c>
      <c r="K99" s="126" t="s">
        <v>3</v>
      </c>
      <c r="L99" s="49">
        <v>3</v>
      </c>
    </row>
    <row r="100" spans="1:13" ht="11.1" customHeight="1" x14ac:dyDescent="0.2">
      <c r="A100" s="14" t="s">
        <v>64</v>
      </c>
      <c r="B100" s="49">
        <v>49</v>
      </c>
      <c r="C100" s="126">
        <v>11</v>
      </c>
      <c r="D100" s="126">
        <v>7</v>
      </c>
      <c r="E100" s="126">
        <v>6</v>
      </c>
      <c r="F100" s="126">
        <v>5</v>
      </c>
      <c r="G100" s="126">
        <v>4</v>
      </c>
      <c r="H100" s="126">
        <v>4</v>
      </c>
      <c r="I100" s="126">
        <v>2</v>
      </c>
      <c r="J100" s="126" t="s">
        <v>3</v>
      </c>
      <c r="K100" s="126" t="s">
        <v>3</v>
      </c>
      <c r="L100" s="49">
        <v>10</v>
      </c>
    </row>
    <row r="101" spans="1:13" ht="9.9499999999999993" customHeight="1" x14ac:dyDescent="0.2">
      <c r="A101" s="127"/>
      <c r="B101" s="48"/>
      <c r="C101" s="49"/>
      <c r="D101" s="126"/>
      <c r="E101" s="126"/>
      <c r="F101" s="126"/>
      <c r="G101" s="126"/>
      <c r="H101" s="126"/>
      <c r="I101" s="126"/>
      <c r="J101" s="126"/>
      <c r="K101" s="126"/>
      <c r="L101" s="126"/>
      <c r="M101" s="49"/>
    </row>
    <row r="102" spans="1:13" s="148" customFormat="1" ht="12" customHeight="1" x14ac:dyDescent="0.15">
      <c r="A102" s="29" t="s">
        <v>250</v>
      </c>
    </row>
    <row r="103" spans="1:13" ht="15" customHeight="1" x14ac:dyDescent="0.2">
      <c r="A103" s="9" t="s">
        <v>224</v>
      </c>
      <c r="B103" s="131">
        <v>326</v>
      </c>
      <c r="C103" s="132">
        <v>70</v>
      </c>
      <c r="D103" s="132">
        <v>52</v>
      </c>
      <c r="E103" s="132">
        <v>68</v>
      </c>
      <c r="F103" s="132">
        <v>32</v>
      </c>
      <c r="G103" s="132">
        <v>25</v>
      </c>
      <c r="H103" s="132">
        <v>32</v>
      </c>
      <c r="I103" s="132">
        <v>14</v>
      </c>
      <c r="J103" s="132">
        <v>8</v>
      </c>
      <c r="K103" s="132" t="s">
        <v>3</v>
      </c>
      <c r="L103" s="131">
        <v>25</v>
      </c>
    </row>
    <row r="104" spans="1:13" ht="11.1" customHeight="1" x14ac:dyDescent="0.2">
      <c r="A104" s="14" t="s">
        <v>65</v>
      </c>
      <c r="B104" s="49">
        <v>35</v>
      </c>
      <c r="C104" s="126">
        <v>3</v>
      </c>
      <c r="D104" s="126">
        <v>6</v>
      </c>
      <c r="E104" s="126">
        <v>9</v>
      </c>
      <c r="F104" s="126">
        <v>2</v>
      </c>
      <c r="G104" s="126" t="s">
        <v>3</v>
      </c>
      <c r="H104" s="126">
        <v>4</v>
      </c>
      <c r="I104" s="126" t="s">
        <v>3</v>
      </c>
      <c r="J104" s="126" t="s">
        <v>3</v>
      </c>
      <c r="K104" s="126" t="s">
        <v>3</v>
      </c>
      <c r="L104" s="49">
        <v>11</v>
      </c>
    </row>
    <row r="105" spans="1:13" ht="11.1" customHeight="1" x14ac:dyDescent="0.2">
      <c r="A105" s="14" t="s">
        <v>66</v>
      </c>
      <c r="B105" s="49">
        <v>31</v>
      </c>
      <c r="C105" s="126">
        <v>9</v>
      </c>
      <c r="D105" s="126">
        <v>4</v>
      </c>
      <c r="E105" s="126">
        <v>6</v>
      </c>
      <c r="F105" s="126">
        <v>3</v>
      </c>
      <c r="G105" s="126">
        <v>1</v>
      </c>
      <c r="H105" s="126">
        <v>3</v>
      </c>
      <c r="I105" s="126">
        <v>3</v>
      </c>
      <c r="J105" s="126">
        <v>2</v>
      </c>
      <c r="K105" s="126" t="s">
        <v>3</v>
      </c>
      <c r="L105" s="49" t="s">
        <v>3</v>
      </c>
    </row>
    <row r="106" spans="1:13" ht="11.1" customHeight="1" x14ac:dyDescent="0.2">
      <c r="A106" s="14" t="s">
        <v>67</v>
      </c>
      <c r="B106" s="49">
        <v>37</v>
      </c>
      <c r="C106" s="126">
        <v>8</v>
      </c>
      <c r="D106" s="126">
        <v>5</v>
      </c>
      <c r="E106" s="126">
        <v>11</v>
      </c>
      <c r="F106" s="126" t="s">
        <v>3</v>
      </c>
      <c r="G106" s="126">
        <v>4</v>
      </c>
      <c r="H106" s="126">
        <v>5</v>
      </c>
      <c r="I106" s="126" t="s">
        <v>3</v>
      </c>
      <c r="J106" s="126" t="s">
        <v>3</v>
      </c>
      <c r="K106" s="126" t="s">
        <v>3</v>
      </c>
      <c r="L106" s="49">
        <v>4</v>
      </c>
    </row>
    <row r="107" spans="1:13" ht="11.1" customHeight="1" x14ac:dyDescent="0.2">
      <c r="A107" s="14" t="s">
        <v>68</v>
      </c>
      <c r="B107" s="49">
        <v>33</v>
      </c>
      <c r="C107" s="126">
        <v>6</v>
      </c>
      <c r="D107" s="126">
        <v>5</v>
      </c>
      <c r="E107" s="126">
        <v>1</v>
      </c>
      <c r="F107" s="126">
        <v>4</v>
      </c>
      <c r="G107" s="126">
        <v>9</v>
      </c>
      <c r="H107" s="126">
        <v>3</v>
      </c>
      <c r="I107" s="126">
        <v>5</v>
      </c>
      <c r="J107" s="126" t="s">
        <v>3</v>
      </c>
      <c r="K107" s="126" t="s">
        <v>3</v>
      </c>
      <c r="L107" s="49" t="s">
        <v>3</v>
      </c>
    </row>
    <row r="108" spans="1:13" ht="11.1" customHeight="1" x14ac:dyDescent="0.2">
      <c r="A108" s="14" t="s">
        <v>69</v>
      </c>
      <c r="B108" s="49">
        <v>43</v>
      </c>
      <c r="C108" s="126">
        <v>11</v>
      </c>
      <c r="D108" s="126">
        <v>13</v>
      </c>
      <c r="E108" s="126">
        <v>3</v>
      </c>
      <c r="F108" s="126">
        <v>4</v>
      </c>
      <c r="G108" s="126">
        <v>6</v>
      </c>
      <c r="H108" s="126">
        <v>2</v>
      </c>
      <c r="I108" s="126" t="s">
        <v>3</v>
      </c>
      <c r="J108" s="126">
        <v>2</v>
      </c>
      <c r="K108" s="126" t="s">
        <v>3</v>
      </c>
      <c r="L108" s="49">
        <v>2</v>
      </c>
    </row>
    <row r="109" spans="1:13" ht="11.1" customHeight="1" x14ac:dyDescent="0.2">
      <c r="A109" s="14" t="s">
        <v>70</v>
      </c>
      <c r="B109" s="49">
        <v>29</v>
      </c>
      <c r="C109" s="126">
        <v>7</v>
      </c>
      <c r="D109" s="126">
        <v>5</v>
      </c>
      <c r="E109" s="126">
        <v>8</v>
      </c>
      <c r="F109" s="126">
        <v>4</v>
      </c>
      <c r="G109" s="126" t="s">
        <v>3</v>
      </c>
      <c r="H109" s="126">
        <v>3</v>
      </c>
      <c r="I109" s="126" t="s">
        <v>3</v>
      </c>
      <c r="J109" s="126" t="s">
        <v>3</v>
      </c>
      <c r="K109" s="126" t="s">
        <v>3</v>
      </c>
      <c r="L109" s="49">
        <v>2</v>
      </c>
    </row>
    <row r="110" spans="1:13" ht="11.1" customHeight="1" x14ac:dyDescent="0.2">
      <c r="A110" s="14" t="s">
        <v>71</v>
      </c>
      <c r="B110" s="49">
        <v>50</v>
      </c>
      <c r="C110" s="126">
        <v>11</v>
      </c>
      <c r="D110" s="126">
        <v>4</v>
      </c>
      <c r="E110" s="126">
        <v>14</v>
      </c>
      <c r="F110" s="126">
        <v>6</v>
      </c>
      <c r="G110" s="126">
        <v>5</v>
      </c>
      <c r="H110" s="126">
        <v>4</v>
      </c>
      <c r="I110" s="126">
        <v>2</v>
      </c>
      <c r="J110" s="126">
        <v>4</v>
      </c>
      <c r="K110" s="126" t="s">
        <v>3</v>
      </c>
      <c r="L110" s="49" t="s">
        <v>3</v>
      </c>
    </row>
    <row r="111" spans="1:13" ht="11.1" customHeight="1" x14ac:dyDescent="0.2">
      <c r="A111" s="14" t="s">
        <v>72</v>
      </c>
      <c r="B111" s="49">
        <v>68</v>
      </c>
      <c r="C111" s="126">
        <v>15</v>
      </c>
      <c r="D111" s="126">
        <v>10</v>
      </c>
      <c r="E111" s="126">
        <v>16</v>
      </c>
      <c r="F111" s="126">
        <v>9</v>
      </c>
      <c r="G111" s="126" t="s">
        <v>3</v>
      </c>
      <c r="H111" s="126">
        <v>8</v>
      </c>
      <c r="I111" s="126">
        <v>4</v>
      </c>
      <c r="J111" s="126" t="s">
        <v>3</v>
      </c>
      <c r="K111" s="126" t="s">
        <v>3</v>
      </c>
      <c r="L111" s="49">
        <v>6</v>
      </c>
    </row>
    <row r="112" spans="1:13" ht="15" customHeight="1" x14ac:dyDescent="0.2">
      <c r="A112" s="9" t="s">
        <v>225</v>
      </c>
      <c r="B112" s="131">
        <v>297</v>
      </c>
      <c r="C112" s="132">
        <v>43</v>
      </c>
      <c r="D112" s="132">
        <v>45</v>
      </c>
      <c r="E112" s="132">
        <v>31</v>
      </c>
      <c r="F112" s="132">
        <v>30</v>
      </c>
      <c r="G112" s="132">
        <v>16</v>
      </c>
      <c r="H112" s="132">
        <v>20</v>
      </c>
      <c r="I112" s="132">
        <v>8</v>
      </c>
      <c r="J112" s="132">
        <v>20</v>
      </c>
      <c r="K112" s="132">
        <v>8</v>
      </c>
      <c r="L112" s="131">
        <v>76</v>
      </c>
    </row>
    <row r="113" spans="1:12" ht="11.1" customHeight="1" x14ac:dyDescent="0.2">
      <c r="A113" s="14" t="s">
        <v>73</v>
      </c>
      <c r="B113" s="49">
        <v>41</v>
      </c>
      <c r="C113" s="126" t="s">
        <v>3</v>
      </c>
      <c r="D113" s="126">
        <v>11</v>
      </c>
      <c r="E113" s="126">
        <v>6</v>
      </c>
      <c r="F113" s="126">
        <v>8</v>
      </c>
      <c r="G113" s="126" t="s">
        <v>3</v>
      </c>
      <c r="H113" s="126">
        <v>2</v>
      </c>
      <c r="I113" s="126">
        <v>3</v>
      </c>
      <c r="J113" s="126" t="s">
        <v>3</v>
      </c>
      <c r="K113" s="126">
        <v>3</v>
      </c>
      <c r="L113" s="49">
        <v>8</v>
      </c>
    </row>
    <row r="114" spans="1:12" ht="11.1" customHeight="1" x14ac:dyDescent="0.2">
      <c r="A114" s="14" t="s">
        <v>74</v>
      </c>
      <c r="B114" s="49">
        <v>35</v>
      </c>
      <c r="C114" s="126">
        <v>10</v>
      </c>
      <c r="D114" s="126">
        <v>5</v>
      </c>
      <c r="E114" s="126">
        <v>2</v>
      </c>
      <c r="F114" s="126">
        <v>4</v>
      </c>
      <c r="G114" s="126">
        <v>2</v>
      </c>
      <c r="H114" s="126">
        <v>3</v>
      </c>
      <c r="I114" s="126">
        <v>1</v>
      </c>
      <c r="J114" s="126" t="s">
        <v>3</v>
      </c>
      <c r="K114" s="126" t="s">
        <v>3</v>
      </c>
      <c r="L114" s="49">
        <v>8</v>
      </c>
    </row>
    <row r="115" spans="1:12" ht="11.1" customHeight="1" x14ac:dyDescent="0.2">
      <c r="A115" s="14" t="s">
        <v>75</v>
      </c>
      <c r="B115" s="49">
        <v>33</v>
      </c>
      <c r="C115" s="126">
        <v>4</v>
      </c>
      <c r="D115" s="126">
        <v>3</v>
      </c>
      <c r="E115" s="126">
        <v>4</v>
      </c>
      <c r="F115" s="126">
        <v>5</v>
      </c>
      <c r="G115" s="126">
        <v>8</v>
      </c>
      <c r="H115" s="126">
        <v>2</v>
      </c>
      <c r="I115" s="126">
        <v>1</v>
      </c>
      <c r="J115" s="126" t="s">
        <v>3</v>
      </c>
      <c r="K115" s="126" t="s">
        <v>3</v>
      </c>
      <c r="L115" s="49">
        <v>6</v>
      </c>
    </row>
    <row r="116" spans="1:12" ht="11.1" customHeight="1" x14ac:dyDescent="0.2">
      <c r="A116" s="14" t="s">
        <v>226</v>
      </c>
      <c r="B116" s="49">
        <v>87</v>
      </c>
      <c r="C116" s="126">
        <v>18</v>
      </c>
      <c r="D116" s="126">
        <v>13</v>
      </c>
      <c r="E116" s="126">
        <v>8</v>
      </c>
      <c r="F116" s="126">
        <v>6</v>
      </c>
      <c r="G116" s="126" t="s">
        <v>3</v>
      </c>
      <c r="H116" s="126">
        <v>5</v>
      </c>
      <c r="I116" s="126" t="s">
        <v>3</v>
      </c>
      <c r="J116" s="126" t="s">
        <v>3</v>
      </c>
      <c r="K116" s="126">
        <v>4</v>
      </c>
      <c r="L116" s="49">
        <v>33</v>
      </c>
    </row>
    <row r="117" spans="1:12" ht="11.1" customHeight="1" x14ac:dyDescent="0.2">
      <c r="A117" s="14" t="s">
        <v>76</v>
      </c>
      <c r="B117" s="49">
        <v>29</v>
      </c>
      <c r="C117" s="126">
        <v>5</v>
      </c>
      <c r="D117" s="126">
        <v>6</v>
      </c>
      <c r="E117" s="126">
        <v>3</v>
      </c>
      <c r="F117" s="126">
        <v>3</v>
      </c>
      <c r="G117" s="126">
        <v>3</v>
      </c>
      <c r="H117" s="126">
        <v>2</v>
      </c>
      <c r="I117" s="126" t="s">
        <v>3</v>
      </c>
      <c r="J117" s="126">
        <v>6</v>
      </c>
      <c r="K117" s="126" t="s">
        <v>3</v>
      </c>
      <c r="L117" s="49">
        <v>1</v>
      </c>
    </row>
    <row r="118" spans="1:12" ht="11.1" customHeight="1" x14ac:dyDescent="0.2">
      <c r="A118" s="14" t="s">
        <v>77</v>
      </c>
      <c r="B118" s="49">
        <v>31</v>
      </c>
      <c r="C118" s="126" t="s">
        <v>3</v>
      </c>
      <c r="D118" s="126">
        <v>3</v>
      </c>
      <c r="E118" s="126">
        <v>5</v>
      </c>
      <c r="F118" s="126">
        <v>4</v>
      </c>
      <c r="G118" s="126" t="s">
        <v>3</v>
      </c>
      <c r="H118" s="126">
        <v>3</v>
      </c>
      <c r="I118" s="126">
        <v>2</v>
      </c>
      <c r="J118" s="126">
        <v>13</v>
      </c>
      <c r="K118" s="126">
        <v>1</v>
      </c>
      <c r="L118" s="49" t="s">
        <v>3</v>
      </c>
    </row>
    <row r="119" spans="1:12" ht="11.1" customHeight="1" x14ac:dyDescent="0.2">
      <c r="A119" s="14" t="s">
        <v>78</v>
      </c>
      <c r="B119" s="49">
        <v>41</v>
      </c>
      <c r="C119" s="126">
        <v>6</v>
      </c>
      <c r="D119" s="126">
        <v>4</v>
      </c>
      <c r="E119" s="126">
        <v>3</v>
      </c>
      <c r="F119" s="126" t="s">
        <v>3</v>
      </c>
      <c r="G119" s="126">
        <v>3</v>
      </c>
      <c r="H119" s="126">
        <v>3</v>
      </c>
      <c r="I119" s="126">
        <v>1</v>
      </c>
      <c r="J119" s="126">
        <v>1</v>
      </c>
      <c r="K119" s="126" t="s">
        <v>3</v>
      </c>
      <c r="L119" s="49">
        <v>20</v>
      </c>
    </row>
    <row r="120" spans="1:12" ht="15" customHeight="1" x14ac:dyDescent="0.2">
      <c r="A120" s="9" t="s">
        <v>227</v>
      </c>
      <c r="B120" s="131">
        <v>258</v>
      </c>
      <c r="C120" s="132">
        <v>56</v>
      </c>
      <c r="D120" s="132">
        <v>25</v>
      </c>
      <c r="E120" s="132">
        <v>23</v>
      </c>
      <c r="F120" s="132">
        <v>23</v>
      </c>
      <c r="G120" s="132">
        <v>34</v>
      </c>
      <c r="H120" s="132">
        <v>6</v>
      </c>
      <c r="I120" s="132">
        <v>14</v>
      </c>
      <c r="J120" s="132">
        <v>16</v>
      </c>
      <c r="K120" s="132">
        <v>2</v>
      </c>
      <c r="L120" s="131">
        <v>59</v>
      </c>
    </row>
    <row r="121" spans="1:12" ht="12" customHeight="1" x14ac:dyDescent="0.2">
      <c r="A121" s="14" t="s">
        <v>260</v>
      </c>
      <c r="B121" s="49">
        <v>45</v>
      </c>
      <c r="C121" s="126">
        <v>9</v>
      </c>
      <c r="D121" s="126">
        <v>3</v>
      </c>
      <c r="E121" s="126">
        <v>3</v>
      </c>
      <c r="F121" s="126">
        <v>9</v>
      </c>
      <c r="G121" s="126" t="s">
        <v>3</v>
      </c>
      <c r="H121" s="126" t="s">
        <v>3</v>
      </c>
      <c r="I121" s="126" t="s">
        <v>3</v>
      </c>
      <c r="J121" s="126">
        <v>2</v>
      </c>
      <c r="K121" s="126" t="s">
        <v>3</v>
      </c>
      <c r="L121" s="49">
        <v>19</v>
      </c>
    </row>
    <row r="122" spans="1:12" ht="11.1" customHeight="1" x14ac:dyDescent="0.2">
      <c r="A122" s="14" t="s">
        <v>80</v>
      </c>
      <c r="B122" s="49">
        <v>41</v>
      </c>
      <c r="C122" s="126">
        <v>8</v>
      </c>
      <c r="D122" s="126">
        <v>3</v>
      </c>
      <c r="E122" s="126">
        <v>2</v>
      </c>
      <c r="F122" s="126" t="s">
        <v>3</v>
      </c>
      <c r="G122" s="126">
        <v>2</v>
      </c>
      <c r="H122" s="126" t="s">
        <v>3</v>
      </c>
      <c r="I122" s="126">
        <v>3</v>
      </c>
      <c r="J122" s="126">
        <v>3</v>
      </c>
      <c r="K122" s="126" t="s">
        <v>3</v>
      </c>
      <c r="L122" s="49">
        <v>20</v>
      </c>
    </row>
    <row r="123" spans="1:12" ht="11.1" customHeight="1" x14ac:dyDescent="0.2">
      <c r="A123" s="14" t="s">
        <v>81</v>
      </c>
      <c r="B123" s="49">
        <v>55</v>
      </c>
      <c r="C123" s="126">
        <v>18</v>
      </c>
      <c r="D123" s="126">
        <v>10</v>
      </c>
      <c r="E123" s="126">
        <v>3</v>
      </c>
      <c r="F123" s="126">
        <v>3</v>
      </c>
      <c r="G123" s="126">
        <v>8</v>
      </c>
      <c r="H123" s="126">
        <v>3</v>
      </c>
      <c r="I123" s="126">
        <v>5</v>
      </c>
      <c r="J123" s="126">
        <v>5</v>
      </c>
      <c r="K123" s="126" t="s">
        <v>3</v>
      </c>
      <c r="L123" s="49" t="s">
        <v>3</v>
      </c>
    </row>
    <row r="124" spans="1:12" ht="11.1" customHeight="1" x14ac:dyDescent="0.2">
      <c r="A124" s="14" t="s">
        <v>82</v>
      </c>
      <c r="B124" s="49">
        <v>33</v>
      </c>
      <c r="C124" s="126">
        <v>8</v>
      </c>
      <c r="D124" s="126">
        <v>3</v>
      </c>
      <c r="E124" s="126">
        <v>4</v>
      </c>
      <c r="F124" s="126">
        <v>2</v>
      </c>
      <c r="G124" s="126">
        <v>5</v>
      </c>
      <c r="H124" s="126">
        <v>1</v>
      </c>
      <c r="I124" s="126" t="s">
        <v>3</v>
      </c>
      <c r="J124" s="126">
        <v>4</v>
      </c>
      <c r="K124" s="126">
        <v>2</v>
      </c>
      <c r="L124" s="49">
        <v>4</v>
      </c>
    </row>
    <row r="125" spans="1:12" ht="11.1" customHeight="1" x14ac:dyDescent="0.2">
      <c r="A125" s="14" t="s">
        <v>83</v>
      </c>
      <c r="B125" s="49">
        <v>47</v>
      </c>
      <c r="C125" s="126">
        <v>8</v>
      </c>
      <c r="D125" s="126">
        <v>3</v>
      </c>
      <c r="E125" s="126">
        <v>3</v>
      </c>
      <c r="F125" s="126">
        <v>6</v>
      </c>
      <c r="G125" s="126">
        <v>19</v>
      </c>
      <c r="H125" s="126">
        <v>2</v>
      </c>
      <c r="I125" s="126">
        <v>3</v>
      </c>
      <c r="J125" s="126" t="s">
        <v>3</v>
      </c>
      <c r="K125" s="126" t="s">
        <v>3</v>
      </c>
      <c r="L125" s="49">
        <v>3</v>
      </c>
    </row>
    <row r="126" spans="1:12" ht="12" customHeight="1" x14ac:dyDescent="0.2">
      <c r="A126" s="14" t="s">
        <v>259</v>
      </c>
      <c r="B126" s="49">
        <v>37</v>
      </c>
      <c r="C126" s="126">
        <v>5</v>
      </c>
      <c r="D126" s="126">
        <v>3</v>
      </c>
      <c r="E126" s="126">
        <v>8</v>
      </c>
      <c r="F126" s="126">
        <v>3</v>
      </c>
      <c r="G126" s="126" t="s">
        <v>3</v>
      </c>
      <c r="H126" s="126" t="s">
        <v>3</v>
      </c>
      <c r="I126" s="126">
        <v>3</v>
      </c>
      <c r="J126" s="126">
        <v>2</v>
      </c>
      <c r="K126" s="126" t="s">
        <v>3</v>
      </c>
      <c r="L126" s="49">
        <v>13</v>
      </c>
    </row>
    <row r="127" spans="1:12" ht="15" customHeight="1" x14ac:dyDescent="0.2">
      <c r="A127" s="9" t="s">
        <v>228</v>
      </c>
      <c r="B127" s="131">
        <v>176</v>
      </c>
      <c r="C127" s="132">
        <v>37</v>
      </c>
      <c r="D127" s="132">
        <v>20</v>
      </c>
      <c r="E127" s="132">
        <v>29</v>
      </c>
      <c r="F127" s="132">
        <v>27</v>
      </c>
      <c r="G127" s="132">
        <v>7</v>
      </c>
      <c r="H127" s="132">
        <v>23</v>
      </c>
      <c r="I127" s="132">
        <v>5</v>
      </c>
      <c r="J127" s="132">
        <v>10</v>
      </c>
      <c r="K127" s="132" t="s">
        <v>3</v>
      </c>
      <c r="L127" s="131">
        <v>18</v>
      </c>
    </row>
    <row r="128" spans="1:12" ht="11.1" customHeight="1" x14ac:dyDescent="0.2">
      <c r="A128" s="14" t="s">
        <v>85</v>
      </c>
      <c r="B128" s="49">
        <v>35</v>
      </c>
      <c r="C128" s="126">
        <v>8</v>
      </c>
      <c r="D128" s="126">
        <v>5</v>
      </c>
      <c r="E128" s="126">
        <v>3</v>
      </c>
      <c r="F128" s="126">
        <v>6</v>
      </c>
      <c r="G128" s="126">
        <v>2</v>
      </c>
      <c r="H128" s="126">
        <v>6</v>
      </c>
      <c r="I128" s="126">
        <v>2</v>
      </c>
      <c r="J128" s="126">
        <v>2</v>
      </c>
      <c r="K128" s="126" t="s">
        <v>3</v>
      </c>
      <c r="L128" s="49">
        <v>1</v>
      </c>
    </row>
    <row r="129" spans="1:12" ht="11.1" customHeight="1" x14ac:dyDescent="0.2">
      <c r="A129" s="14" t="s">
        <v>86</v>
      </c>
      <c r="B129" s="49">
        <v>40</v>
      </c>
      <c r="C129" s="126">
        <v>10</v>
      </c>
      <c r="D129" s="126">
        <v>4</v>
      </c>
      <c r="E129" s="126">
        <v>5</v>
      </c>
      <c r="F129" s="126">
        <v>9</v>
      </c>
      <c r="G129" s="126">
        <v>3</v>
      </c>
      <c r="H129" s="126">
        <v>6</v>
      </c>
      <c r="I129" s="126" t="s">
        <v>3</v>
      </c>
      <c r="J129" s="126" t="s">
        <v>3</v>
      </c>
      <c r="K129" s="126" t="s">
        <v>3</v>
      </c>
      <c r="L129" s="49">
        <v>3</v>
      </c>
    </row>
    <row r="130" spans="1:12" ht="11.1" customHeight="1" x14ac:dyDescent="0.2">
      <c r="A130" s="14" t="s">
        <v>87</v>
      </c>
      <c r="B130" s="49">
        <v>31</v>
      </c>
      <c r="C130" s="126">
        <v>8</v>
      </c>
      <c r="D130" s="126">
        <v>5</v>
      </c>
      <c r="E130" s="126">
        <v>5</v>
      </c>
      <c r="F130" s="126">
        <v>3</v>
      </c>
      <c r="G130" s="126">
        <v>2</v>
      </c>
      <c r="H130" s="126">
        <v>5</v>
      </c>
      <c r="I130" s="126" t="s">
        <v>3</v>
      </c>
      <c r="J130" s="126">
        <v>3</v>
      </c>
      <c r="K130" s="126" t="s">
        <v>3</v>
      </c>
      <c r="L130" s="49" t="s">
        <v>3</v>
      </c>
    </row>
    <row r="131" spans="1:12" ht="11.1" customHeight="1" x14ac:dyDescent="0.2">
      <c r="A131" s="14" t="s">
        <v>88</v>
      </c>
      <c r="B131" s="49">
        <v>70</v>
      </c>
      <c r="C131" s="126">
        <v>11</v>
      </c>
      <c r="D131" s="126">
        <v>6</v>
      </c>
      <c r="E131" s="126">
        <v>16</v>
      </c>
      <c r="F131" s="126">
        <v>9</v>
      </c>
      <c r="G131" s="126" t="s">
        <v>3</v>
      </c>
      <c r="H131" s="126">
        <v>6</v>
      </c>
      <c r="I131" s="126">
        <v>3</v>
      </c>
      <c r="J131" s="126">
        <v>5</v>
      </c>
      <c r="K131" s="126" t="s">
        <v>3</v>
      </c>
      <c r="L131" s="49">
        <v>14</v>
      </c>
    </row>
    <row r="132" spans="1:12" ht="15" customHeight="1" x14ac:dyDescent="0.2">
      <c r="A132" s="9" t="s">
        <v>229</v>
      </c>
      <c r="B132" s="131">
        <v>160</v>
      </c>
      <c r="C132" s="132">
        <v>36</v>
      </c>
      <c r="D132" s="132">
        <v>24</v>
      </c>
      <c r="E132" s="132">
        <v>20</v>
      </c>
      <c r="F132" s="132">
        <v>17</v>
      </c>
      <c r="G132" s="132">
        <v>18</v>
      </c>
      <c r="H132" s="132">
        <v>9</v>
      </c>
      <c r="I132" s="132">
        <v>12</v>
      </c>
      <c r="J132" s="132">
        <v>5</v>
      </c>
      <c r="K132" s="132">
        <v>5</v>
      </c>
      <c r="L132" s="131">
        <v>14</v>
      </c>
    </row>
    <row r="133" spans="1:12" ht="11.1" customHeight="1" x14ac:dyDescent="0.2">
      <c r="A133" s="14" t="s">
        <v>89</v>
      </c>
      <c r="B133" s="49">
        <v>40</v>
      </c>
      <c r="C133" s="126">
        <v>9</v>
      </c>
      <c r="D133" s="126">
        <v>4</v>
      </c>
      <c r="E133" s="126">
        <v>4</v>
      </c>
      <c r="F133" s="126">
        <v>9</v>
      </c>
      <c r="G133" s="126">
        <v>5</v>
      </c>
      <c r="H133" s="126">
        <v>5</v>
      </c>
      <c r="I133" s="126">
        <v>2</v>
      </c>
      <c r="J133" s="126" t="s">
        <v>3</v>
      </c>
      <c r="K133" s="126" t="s">
        <v>3</v>
      </c>
      <c r="L133" s="49">
        <v>2</v>
      </c>
    </row>
    <row r="134" spans="1:12" ht="11.1" customHeight="1" x14ac:dyDescent="0.2">
      <c r="A134" s="14" t="s">
        <v>90</v>
      </c>
      <c r="B134" s="49">
        <v>50</v>
      </c>
      <c r="C134" s="126">
        <v>12</v>
      </c>
      <c r="D134" s="126">
        <v>9</v>
      </c>
      <c r="E134" s="126">
        <v>4</v>
      </c>
      <c r="F134" s="126">
        <v>4</v>
      </c>
      <c r="G134" s="126">
        <v>5</v>
      </c>
      <c r="H134" s="126" t="s">
        <v>3</v>
      </c>
      <c r="I134" s="126">
        <v>3</v>
      </c>
      <c r="J134" s="126">
        <v>4</v>
      </c>
      <c r="K134" s="126">
        <v>3</v>
      </c>
      <c r="L134" s="49">
        <v>6</v>
      </c>
    </row>
    <row r="135" spans="1:12" ht="11.1" customHeight="1" x14ac:dyDescent="0.2">
      <c r="A135" s="14" t="s">
        <v>91</v>
      </c>
      <c r="B135" s="49">
        <v>40</v>
      </c>
      <c r="C135" s="126">
        <v>8</v>
      </c>
      <c r="D135" s="126">
        <v>6</v>
      </c>
      <c r="E135" s="126">
        <v>8</v>
      </c>
      <c r="F135" s="126" t="s">
        <v>3</v>
      </c>
      <c r="G135" s="126">
        <v>3</v>
      </c>
      <c r="H135" s="126">
        <v>3</v>
      </c>
      <c r="I135" s="126">
        <v>4</v>
      </c>
      <c r="J135" s="126" t="s">
        <v>3</v>
      </c>
      <c r="K135" s="126">
        <v>2</v>
      </c>
      <c r="L135" s="49">
        <v>6</v>
      </c>
    </row>
    <row r="136" spans="1:12" ht="11.1" customHeight="1" x14ac:dyDescent="0.2">
      <c r="A136" s="14" t="s">
        <v>92</v>
      </c>
      <c r="B136" s="49">
        <v>30</v>
      </c>
      <c r="C136" s="126">
        <v>7</v>
      </c>
      <c r="D136" s="126">
        <v>5</v>
      </c>
      <c r="E136" s="126">
        <v>4</v>
      </c>
      <c r="F136" s="126">
        <v>4</v>
      </c>
      <c r="G136" s="126">
        <v>5</v>
      </c>
      <c r="H136" s="126">
        <v>1</v>
      </c>
      <c r="I136" s="126">
        <v>3</v>
      </c>
      <c r="J136" s="126">
        <v>1</v>
      </c>
      <c r="K136" s="126" t="s">
        <v>3</v>
      </c>
      <c r="L136" s="49" t="s">
        <v>3</v>
      </c>
    </row>
    <row r="137" spans="1:12" ht="15" customHeight="1" x14ac:dyDescent="0.2">
      <c r="A137" s="9" t="s">
        <v>230</v>
      </c>
      <c r="B137" s="131">
        <v>424</v>
      </c>
      <c r="C137" s="132">
        <v>73</v>
      </c>
      <c r="D137" s="132">
        <v>58</v>
      </c>
      <c r="E137" s="132">
        <v>50</v>
      </c>
      <c r="F137" s="132">
        <v>51</v>
      </c>
      <c r="G137" s="132">
        <v>19</v>
      </c>
      <c r="H137" s="132">
        <v>23</v>
      </c>
      <c r="I137" s="132">
        <v>12</v>
      </c>
      <c r="J137" s="132">
        <v>30</v>
      </c>
      <c r="K137" s="132">
        <v>13</v>
      </c>
      <c r="L137" s="131">
        <v>95</v>
      </c>
    </row>
    <row r="138" spans="1:12" ht="11.1" customHeight="1" x14ac:dyDescent="0.2">
      <c r="A138" s="14" t="s">
        <v>93</v>
      </c>
      <c r="B138" s="49">
        <v>34</v>
      </c>
      <c r="C138" s="126">
        <v>13</v>
      </c>
      <c r="D138" s="126">
        <v>5</v>
      </c>
      <c r="E138" s="126">
        <v>4</v>
      </c>
      <c r="F138" s="126">
        <v>4</v>
      </c>
      <c r="G138" s="126" t="s">
        <v>3</v>
      </c>
      <c r="H138" s="126">
        <v>4</v>
      </c>
      <c r="I138" s="126">
        <v>1</v>
      </c>
      <c r="J138" s="126">
        <v>3</v>
      </c>
      <c r="K138" s="126" t="s">
        <v>3</v>
      </c>
      <c r="L138" s="49" t="s">
        <v>3</v>
      </c>
    </row>
    <row r="139" spans="1:12" ht="11.1" customHeight="1" x14ac:dyDescent="0.2">
      <c r="A139" s="14" t="s">
        <v>94</v>
      </c>
      <c r="B139" s="49">
        <v>45</v>
      </c>
      <c r="C139" s="126">
        <v>13</v>
      </c>
      <c r="D139" s="126">
        <v>9</v>
      </c>
      <c r="E139" s="126">
        <v>9</v>
      </c>
      <c r="F139" s="126">
        <v>5</v>
      </c>
      <c r="G139" s="126" t="s">
        <v>3</v>
      </c>
      <c r="H139" s="126">
        <v>2</v>
      </c>
      <c r="I139" s="126">
        <v>2</v>
      </c>
      <c r="J139" s="126">
        <v>3</v>
      </c>
      <c r="K139" s="126">
        <v>2</v>
      </c>
      <c r="L139" s="49" t="s">
        <v>3</v>
      </c>
    </row>
    <row r="140" spans="1:12" ht="11.1" customHeight="1" x14ac:dyDescent="0.2">
      <c r="A140" s="14" t="s">
        <v>95</v>
      </c>
      <c r="B140" s="49">
        <v>27</v>
      </c>
      <c r="C140" s="126">
        <v>6</v>
      </c>
      <c r="D140" s="126">
        <v>2</v>
      </c>
      <c r="E140" s="126">
        <v>3</v>
      </c>
      <c r="F140" s="126">
        <v>3</v>
      </c>
      <c r="G140" s="126">
        <v>4</v>
      </c>
      <c r="H140" s="126">
        <v>2</v>
      </c>
      <c r="I140" s="126" t="s">
        <v>3</v>
      </c>
      <c r="J140" s="126">
        <v>4</v>
      </c>
      <c r="K140" s="126">
        <v>3</v>
      </c>
      <c r="L140" s="49" t="s">
        <v>3</v>
      </c>
    </row>
    <row r="141" spans="1:12" ht="11.1" customHeight="1" x14ac:dyDescent="0.2">
      <c r="A141" s="14" t="s">
        <v>96</v>
      </c>
      <c r="B141" s="49">
        <v>27</v>
      </c>
      <c r="C141" s="126">
        <v>4</v>
      </c>
      <c r="D141" s="126">
        <v>3</v>
      </c>
      <c r="E141" s="126">
        <v>5</v>
      </c>
      <c r="F141" s="126">
        <v>2</v>
      </c>
      <c r="G141" s="126">
        <v>6</v>
      </c>
      <c r="H141" s="126">
        <v>1</v>
      </c>
      <c r="I141" s="126">
        <v>1</v>
      </c>
      <c r="J141" s="126">
        <v>3</v>
      </c>
      <c r="K141" s="126">
        <v>2</v>
      </c>
      <c r="L141" s="49" t="s">
        <v>3</v>
      </c>
    </row>
    <row r="142" spans="1:12" ht="11.1" customHeight="1" x14ac:dyDescent="0.2">
      <c r="A142" s="14" t="s">
        <v>97</v>
      </c>
      <c r="B142" s="49">
        <v>52</v>
      </c>
      <c r="C142" s="126">
        <v>8</v>
      </c>
      <c r="D142" s="126">
        <v>11</v>
      </c>
      <c r="E142" s="126">
        <v>7</v>
      </c>
      <c r="F142" s="126">
        <v>6</v>
      </c>
      <c r="G142" s="126">
        <v>3</v>
      </c>
      <c r="H142" s="126">
        <v>5</v>
      </c>
      <c r="I142" s="126">
        <v>3</v>
      </c>
      <c r="J142" s="126">
        <v>7</v>
      </c>
      <c r="K142" s="126">
        <v>2</v>
      </c>
      <c r="L142" s="49" t="s">
        <v>3</v>
      </c>
    </row>
    <row r="143" spans="1:12" ht="12" customHeight="1" x14ac:dyDescent="0.2">
      <c r="A143" s="14" t="s">
        <v>258</v>
      </c>
      <c r="B143" s="49">
        <v>41</v>
      </c>
      <c r="C143" s="126" t="s">
        <v>3</v>
      </c>
      <c r="D143" s="126">
        <v>4</v>
      </c>
      <c r="E143" s="126">
        <v>8</v>
      </c>
      <c r="F143" s="126">
        <v>5</v>
      </c>
      <c r="G143" s="126" t="s">
        <v>3</v>
      </c>
      <c r="H143" s="126" t="s">
        <v>3</v>
      </c>
      <c r="I143" s="126" t="s">
        <v>3</v>
      </c>
      <c r="J143" s="126" t="s">
        <v>3</v>
      </c>
      <c r="K143" s="126" t="s">
        <v>3</v>
      </c>
      <c r="L143" s="49">
        <v>24</v>
      </c>
    </row>
    <row r="144" spans="1:12" ht="11.1" customHeight="1" x14ac:dyDescent="0.2">
      <c r="A144" s="14" t="s">
        <v>99</v>
      </c>
      <c r="B144" s="49">
        <v>61</v>
      </c>
      <c r="C144" s="126">
        <v>6</v>
      </c>
      <c r="D144" s="126">
        <v>11</v>
      </c>
      <c r="E144" s="126">
        <v>4</v>
      </c>
      <c r="F144" s="126">
        <v>7</v>
      </c>
      <c r="G144" s="126" t="s">
        <v>3</v>
      </c>
      <c r="H144" s="126" t="s">
        <v>3</v>
      </c>
      <c r="I144" s="126" t="s">
        <v>3</v>
      </c>
      <c r="J144" s="126" t="s">
        <v>3</v>
      </c>
      <c r="K144" s="126">
        <v>4</v>
      </c>
      <c r="L144" s="49">
        <v>29</v>
      </c>
    </row>
    <row r="145" spans="1:13" ht="11.1" customHeight="1" x14ac:dyDescent="0.2">
      <c r="A145" s="14" t="s">
        <v>100</v>
      </c>
      <c r="B145" s="49">
        <v>39</v>
      </c>
      <c r="C145" s="126" t="s">
        <v>3</v>
      </c>
      <c r="D145" s="126">
        <v>2</v>
      </c>
      <c r="E145" s="126" t="s">
        <v>3</v>
      </c>
      <c r="F145" s="126">
        <v>2</v>
      </c>
      <c r="G145" s="126" t="s">
        <v>3</v>
      </c>
      <c r="H145" s="126" t="s">
        <v>3</v>
      </c>
      <c r="I145" s="126" t="s">
        <v>3</v>
      </c>
      <c r="J145" s="126" t="s">
        <v>3</v>
      </c>
      <c r="K145" s="126" t="s">
        <v>3</v>
      </c>
      <c r="L145" s="49">
        <v>35</v>
      </c>
    </row>
    <row r="146" spans="1:13" ht="11.1" customHeight="1" x14ac:dyDescent="0.2">
      <c r="A146" s="14" t="s">
        <v>101</v>
      </c>
      <c r="B146" s="49">
        <v>67</v>
      </c>
      <c r="C146" s="126">
        <v>16</v>
      </c>
      <c r="D146" s="126">
        <v>9</v>
      </c>
      <c r="E146" s="126">
        <v>6</v>
      </c>
      <c r="F146" s="126">
        <v>7</v>
      </c>
      <c r="G146" s="126">
        <v>6</v>
      </c>
      <c r="H146" s="126">
        <v>5</v>
      </c>
      <c r="I146" s="126">
        <v>4</v>
      </c>
      <c r="J146" s="126">
        <v>7</v>
      </c>
      <c r="K146" s="126" t="s">
        <v>3</v>
      </c>
      <c r="L146" s="49">
        <v>7</v>
      </c>
    </row>
    <row r="147" spans="1:13" ht="11.1" customHeight="1" x14ac:dyDescent="0.2">
      <c r="A147" s="14" t="s">
        <v>102</v>
      </c>
      <c r="B147" s="49">
        <v>31</v>
      </c>
      <c r="C147" s="126">
        <v>7</v>
      </c>
      <c r="D147" s="126">
        <v>2</v>
      </c>
      <c r="E147" s="126">
        <v>4</v>
      </c>
      <c r="F147" s="126">
        <v>10</v>
      </c>
      <c r="G147" s="126" t="s">
        <v>3</v>
      </c>
      <c r="H147" s="126">
        <v>4</v>
      </c>
      <c r="I147" s="126">
        <v>1</v>
      </c>
      <c r="J147" s="126">
        <v>3</v>
      </c>
      <c r="K147" s="126" t="s">
        <v>3</v>
      </c>
      <c r="L147" s="49" t="s">
        <v>3</v>
      </c>
    </row>
    <row r="148" spans="1:13" ht="15" customHeight="1" x14ac:dyDescent="0.2">
      <c r="A148" s="9" t="s">
        <v>231</v>
      </c>
      <c r="B148" s="131">
        <v>215</v>
      </c>
      <c r="C148" s="132">
        <v>34</v>
      </c>
      <c r="D148" s="132">
        <v>27</v>
      </c>
      <c r="E148" s="132">
        <v>28</v>
      </c>
      <c r="F148" s="132">
        <v>18</v>
      </c>
      <c r="G148" s="132">
        <v>18</v>
      </c>
      <c r="H148" s="132">
        <v>13</v>
      </c>
      <c r="I148" s="132">
        <v>10</v>
      </c>
      <c r="J148" s="132">
        <v>11</v>
      </c>
      <c r="K148" s="132">
        <v>22</v>
      </c>
      <c r="L148" s="131">
        <v>34</v>
      </c>
    </row>
    <row r="149" spans="1:13" ht="11.1" customHeight="1" x14ac:dyDescent="0.2">
      <c r="A149" s="14" t="s">
        <v>103</v>
      </c>
      <c r="B149" s="49">
        <v>49</v>
      </c>
      <c r="C149" s="126" t="s">
        <v>3</v>
      </c>
      <c r="D149" s="126">
        <v>7</v>
      </c>
      <c r="E149" s="126" t="s">
        <v>3</v>
      </c>
      <c r="F149" s="126">
        <v>10</v>
      </c>
      <c r="G149" s="126" t="s">
        <v>3</v>
      </c>
      <c r="H149" s="126">
        <v>4</v>
      </c>
      <c r="I149" s="126">
        <v>2</v>
      </c>
      <c r="J149" s="126">
        <v>2</v>
      </c>
      <c r="K149" s="126" t="s">
        <v>3</v>
      </c>
      <c r="L149" s="49">
        <v>24</v>
      </c>
    </row>
    <row r="150" spans="1:13" ht="11.1" customHeight="1" x14ac:dyDescent="0.2">
      <c r="A150" s="14" t="s">
        <v>104</v>
      </c>
      <c r="B150" s="49">
        <v>37</v>
      </c>
      <c r="C150" s="126">
        <v>8</v>
      </c>
      <c r="D150" s="126">
        <v>6</v>
      </c>
      <c r="E150" s="126">
        <v>3</v>
      </c>
      <c r="F150" s="126">
        <v>3</v>
      </c>
      <c r="G150" s="126">
        <v>10</v>
      </c>
      <c r="H150" s="126">
        <v>2</v>
      </c>
      <c r="I150" s="126" t="s">
        <v>3</v>
      </c>
      <c r="J150" s="126">
        <v>2</v>
      </c>
      <c r="K150" s="126">
        <v>3</v>
      </c>
      <c r="L150" s="49" t="s">
        <v>3</v>
      </c>
    </row>
    <row r="151" spans="1:13" ht="11.1" customHeight="1" x14ac:dyDescent="0.2">
      <c r="A151" s="14" t="s">
        <v>105</v>
      </c>
      <c r="B151" s="49">
        <v>54</v>
      </c>
      <c r="C151" s="126">
        <v>12</v>
      </c>
      <c r="D151" s="126">
        <v>6</v>
      </c>
      <c r="E151" s="126">
        <v>12</v>
      </c>
      <c r="F151" s="126" t="s">
        <v>3</v>
      </c>
      <c r="G151" s="126">
        <v>5</v>
      </c>
      <c r="H151" s="126">
        <v>3</v>
      </c>
      <c r="I151" s="126">
        <v>3</v>
      </c>
      <c r="J151" s="126">
        <v>3</v>
      </c>
      <c r="K151" s="126" t="s">
        <v>3</v>
      </c>
      <c r="L151" s="49">
        <v>10</v>
      </c>
    </row>
    <row r="152" spans="1:13" ht="11.1" customHeight="1" x14ac:dyDescent="0.2">
      <c r="A152" s="14" t="s">
        <v>106</v>
      </c>
      <c r="B152" s="49">
        <v>75</v>
      </c>
      <c r="C152" s="126">
        <v>14</v>
      </c>
      <c r="D152" s="126">
        <v>8</v>
      </c>
      <c r="E152" s="126">
        <v>13</v>
      </c>
      <c r="F152" s="126">
        <v>5</v>
      </c>
      <c r="G152" s="126">
        <v>3</v>
      </c>
      <c r="H152" s="126">
        <v>4</v>
      </c>
      <c r="I152" s="126">
        <v>5</v>
      </c>
      <c r="J152" s="126">
        <v>4</v>
      </c>
      <c r="K152" s="126">
        <v>19</v>
      </c>
      <c r="L152" s="49" t="s">
        <v>3</v>
      </c>
    </row>
    <row r="153" spans="1:13" ht="9.9499999999999993" customHeight="1" x14ac:dyDescent="0.2">
      <c r="A153" s="127"/>
      <c r="B153" s="48"/>
      <c r="C153" s="49"/>
      <c r="D153" s="126"/>
      <c r="E153" s="126"/>
      <c r="F153" s="126"/>
      <c r="G153" s="126"/>
      <c r="H153" s="126"/>
      <c r="I153" s="126"/>
      <c r="J153" s="126"/>
      <c r="K153" s="126"/>
      <c r="L153" s="126"/>
      <c r="M153" s="49"/>
    </row>
    <row r="154" spans="1:13" s="148" customFormat="1" ht="12" customHeight="1" x14ac:dyDescent="0.15">
      <c r="A154" s="29" t="s">
        <v>250</v>
      </c>
    </row>
    <row r="155" spans="1:13" s="148" customFormat="1" ht="12" customHeight="1" x14ac:dyDescent="0.15">
      <c r="A155" s="29" t="s">
        <v>249</v>
      </c>
    </row>
    <row r="156" spans="1:13" ht="14.1" customHeight="1" x14ac:dyDescent="0.2">
      <c r="A156" s="9" t="s">
        <v>232</v>
      </c>
      <c r="B156" s="131">
        <v>222</v>
      </c>
      <c r="C156" s="132">
        <v>22</v>
      </c>
      <c r="D156" s="132">
        <v>27</v>
      </c>
      <c r="E156" s="132">
        <v>19</v>
      </c>
      <c r="F156" s="132">
        <v>10</v>
      </c>
      <c r="G156" s="132">
        <v>12</v>
      </c>
      <c r="H156" s="132">
        <v>6</v>
      </c>
      <c r="I156" s="132">
        <v>14</v>
      </c>
      <c r="J156" s="132">
        <v>14</v>
      </c>
      <c r="K156" s="132">
        <v>3</v>
      </c>
      <c r="L156" s="131">
        <v>95</v>
      </c>
    </row>
    <row r="157" spans="1:13" ht="11.1" customHeight="1" x14ac:dyDescent="0.2">
      <c r="A157" s="14" t="s">
        <v>107</v>
      </c>
      <c r="B157" s="49">
        <v>33</v>
      </c>
      <c r="C157" s="126">
        <v>5</v>
      </c>
      <c r="D157" s="126">
        <v>4</v>
      </c>
      <c r="E157" s="126">
        <v>2</v>
      </c>
      <c r="F157" s="126">
        <v>6</v>
      </c>
      <c r="G157" s="126">
        <v>11</v>
      </c>
      <c r="H157" s="126" t="s">
        <v>3</v>
      </c>
      <c r="I157" s="126">
        <v>1</v>
      </c>
      <c r="J157" s="126">
        <v>2</v>
      </c>
      <c r="K157" s="126" t="s">
        <v>3</v>
      </c>
      <c r="L157" s="49">
        <v>2</v>
      </c>
    </row>
    <row r="158" spans="1:13" ht="12" customHeight="1" x14ac:dyDescent="0.2">
      <c r="A158" s="14" t="s">
        <v>257</v>
      </c>
      <c r="B158" s="49">
        <v>70</v>
      </c>
      <c r="C158" s="126">
        <v>11</v>
      </c>
      <c r="D158" s="126">
        <v>13</v>
      </c>
      <c r="E158" s="126">
        <v>7</v>
      </c>
      <c r="F158" s="126" t="s">
        <v>3</v>
      </c>
      <c r="G158" s="126" t="s">
        <v>3</v>
      </c>
      <c r="H158" s="126" t="s">
        <v>3</v>
      </c>
      <c r="I158" s="126">
        <v>9</v>
      </c>
      <c r="J158" s="126">
        <v>12</v>
      </c>
      <c r="K158" s="126">
        <v>3</v>
      </c>
      <c r="L158" s="49">
        <v>15</v>
      </c>
    </row>
    <row r="159" spans="1:13" ht="11.1" customHeight="1" x14ac:dyDescent="0.2">
      <c r="A159" s="14" t="s">
        <v>109</v>
      </c>
      <c r="B159" s="49">
        <v>47</v>
      </c>
      <c r="C159" s="126" t="s">
        <v>3</v>
      </c>
      <c r="D159" s="126">
        <v>4</v>
      </c>
      <c r="E159" s="126" t="s">
        <v>3</v>
      </c>
      <c r="F159" s="126" t="s">
        <v>3</v>
      </c>
      <c r="G159" s="126" t="s">
        <v>3</v>
      </c>
      <c r="H159" s="126" t="s">
        <v>3</v>
      </c>
      <c r="I159" s="126" t="s">
        <v>3</v>
      </c>
      <c r="J159" s="126" t="s">
        <v>3</v>
      </c>
      <c r="K159" s="126" t="s">
        <v>3</v>
      </c>
      <c r="L159" s="49">
        <v>43</v>
      </c>
    </row>
    <row r="160" spans="1:13" ht="11.1" customHeight="1" x14ac:dyDescent="0.2">
      <c r="A160" s="14" t="s">
        <v>110</v>
      </c>
      <c r="B160" s="49">
        <v>35</v>
      </c>
      <c r="C160" s="126">
        <v>4</v>
      </c>
      <c r="D160" s="126">
        <v>6</v>
      </c>
      <c r="E160" s="126">
        <v>10</v>
      </c>
      <c r="F160" s="126">
        <v>4</v>
      </c>
      <c r="G160" s="126">
        <v>1</v>
      </c>
      <c r="H160" s="126">
        <v>5</v>
      </c>
      <c r="I160" s="126">
        <v>2</v>
      </c>
      <c r="J160" s="126" t="s">
        <v>3</v>
      </c>
      <c r="K160" s="126" t="s">
        <v>3</v>
      </c>
      <c r="L160" s="49">
        <v>3</v>
      </c>
    </row>
    <row r="161" spans="1:12" ht="11.1" customHeight="1" x14ac:dyDescent="0.2">
      <c r="A161" s="14" t="s">
        <v>111</v>
      </c>
      <c r="B161" s="49">
        <v>37</v>
      </c>
      <c r="C161" s="126">
        <v>2</v>
      </c>
      <c r="D161" s="126" t="s">
        <v>3</v>
      </c>
      <c r="E161" s="126" t="s">
        <v>3</v>
      </c>
      <c r="F161" s="126" t="s">
        <v>3</v>
      </c>
      <c r="G161" s="126" t="s">
        <v>3</v>
      </c>
      <c r="H161" s="126">
        <v>1</v>
      </c>
      <c r="I161" s="126">
        <v>2</v>
      </c>
      <c r="J161" s="126" t="s">
        <v>3</v>
      </c>
      <c r="K161" s="126" t="s">
        <v>3</v>
      </c>
      <c r="L161" s="49">
        <v>32</v>
      </c>
    </row>
    <row r="162" spans="1:12" ht="12.95" customHeight="1" x14ac:dyDescent="0.2">
      <c r="A162" s="9" t="s">
        <v>233</v>
      </c>
      <c r="B162" s="131">
        <v>268</v>
      </c>
      <c r="C162" s="132">
        <v>55</v>
      </c>
      <c r="D162" s="132">
        <v>29</v>
      </c>
      <c r="E162" s="132">
        <v>28</v>
      </c>
      <c r="F162" s="132">
        <v>31</v>
      </c>
      <c r="G162" s="132">
        <v>22</v>
      </c>
      <c r="H162" s="132">
        <v>14</v>
      </c>
      <c r="I162" s="132">
        <v>18</v>
      </c>
      <c r="J162" s="132">
        <v>20</v>
      </c>
      <c r="K162" s="132">
        <v>20</v>
      </c>
      <c r="L162" s="131">
        <v>31</v>
      </c>
    </row>
    <row r="163" spans="1:12" ht="11.1" customHeight="1" x14ac:dyDescent="0.2">
      <c r="A163" s="14" t="s">
        <v>112</v>
      </c>
      <c r="B163" s="49">
        <v>38</v>
      </c>
      <c r="C163" s="126">
        <v>9</v>
      </c>
      <c r="D163" s="126">
        <v>3</v>
      </c>
      <c r="E163" s="126" t="s">
        <v>3</v>
      </c>
      <c r="F163" s="126">
        <v>3</v>
      </c>
      <c r="G163" s="126">
        <v>12</v>
      </c>
      <c r="H163" s="126">
        <v>3</v>
      </c>
      <c r="I163" s="126">
        <v>5</v>
      </c>
      <c r="J163" s="126" t="s">
        <v>3</v>
      </c>
      <c r="K163" s="126" t="s">
        <v>3</v>
      </c>
      <c r="L163" s="49">
        <v>3</v>
      </c>
    </row>
    <row r="164" spans="1:12" ht="11.1" customHeight="1" x14ac:dyDescent="0.2">
      <c r="A164" s="14" t="s">
        <v>113</v>
      </c>
      <c r="B164" s="49">
        <v>45</v>
      </c>
      <c r="C164" s="126">
        <v>5</v>
      </c>
      <c r="D164" s="126">
        <v>5</v>
      </c>
      <c r="E164" s="126">
        <v>2</v>
      </c>
      <c r="F164" s="126" t="s">
        <v>3</v>
      </c>
      <c r="G164" s="126">
        <v>7</v>
      </c>
      <c r="H164" s="126">
        <v>2</v>
      </c>
      <c r="I164" s="126" t="s">
        <v>3</v>
      </c>
      <c r="J164" s="126" t="s">
        <v>3</v>
      </c>
      <c r="K164" s="126">
        <v>17</v>
      </c>
      <c r="L164" s="49">
        <v>7</v>
      </c>
    </row>
    <row r="165" spans="1:12" ht="11.1" customHeight="1" x14ac:dyDescent="0.2">
      <c r="A165" s="14" t="s">
        <v>114</v>
      </c>
      <c r="B165" s="49">
        <v>41</v>
      </c>
      <c r="C165" s="126">
        <v>8</v>
      </c>
      <c r="D165" s="126">
        <v>5</v>
      </c>
      <c r="E165" s="126">
        <v>9</v>
      </c>
      <c r="F165" s="126">
        <v>5</v>
      </c>
      <c r="G165" s="126" t="s">
        <v>3</v>
      </c>
      <c r="H165" s="126">
        <v>3</v>
      </c>
      <c r="I165" s="126">
        <v>2</v>
      </c>
      <c r="J165" s="126">
        <v>9</v>
      </c>
      <c r="K165" s="126" t="s">
        <v>3</v>
      </c>
      <c r="L165" s="49" t="s">
        <v>3</v>
      </c>
    </row>
    <row r="166" spans="1:12" ht="11.1" customHeight="1" x14ac:dyDescent="0.2">
      <c r="A166" s="14" t="s">
        <v>115</v>
      </c>
      <c r="B166" s="49">
        <v>70</v>
      </c>
      <c r="C166" s="126">
        <v>19</v>
      </c>
      <c r="D166" s="126">
        <v>8</v>
      </c>
      <c r="E166" s="126">
        <v>10</v>
      </c>
      <c r="F166" s="126">
        <v>17</v>
      </c>
      <c r="G166" s="126" t="s">
        <v>3</v>
      </c>
      <c r="H166" s="126">
        <v>4</v>
      </c>
      <c r="I166" s="126">
        <v>5</v>
      </c>
      <c r="J166" s="126">
        <v>7</v>
      </c>
      <c r="K166" s="126" t="s">
        <v>3</v>
      </c>
      <c r="L166" s="49" t="s">
        <v>3</v>
      </c>
    </row>
    <row r="167" spans="1:12" ht="11.1" customHeight="1" x14ac:dyDescent="0.2">
      <c r="A167" s="14" t="s">
        <v>116</v>
      </c>
      <c r="B167" s="49">
        <v>49</v>
      </c>
      <c r="C167" s="126">
        <v>8</v>
      </c>
      <c r="D167" s="126">
        <v>7</v>
      </c>
      <c r="E167" s="126">
        <v>4</v>
      </c>
      <c r="F167" s="126">
        <v>4</v>
      </c>
      <c r="G167" s="126">
        <v>2</v>
      </c>
      <c r="H167" s="126">
        <v>2</v>
      </c>
      <c r="I167" s="126">
        <v>5</v>
      </c>
      <c r="J167" s="126" t="s">
        <v>3</v>
      </c>
      <c r="K167" s="126">
        <v>3</v>
      </c>
      <c r="L167" s="49">
        <v>14</v>
      </c>
    </row>
    <row r="168" spans="1:12" ht="12" customHeight="1" x14ac:dyDescent="0.2">
      <c r="A168" s="14" t="s">
        <v>256</v>
      </c>
      <c r="B168" s="49">
        <v>25</v>
      </c>
      <c r="C168" s="126">
        <v>6</v>
      </c>
      <c r="D168" s="126">
        <v>1</v>
      </c>
      <c r="E168" s="126">
        <v>3</v>
      </c>
      <c r="F168" s="126">
        <v>2</v>
      </c>
      <c r="G168" s="126">
        <v>1</v>
      </c>
      <c r="H168" s="126" t="s">
        <v>3</v>
      </c>
      <c r="I168" s="126">
        <v>1</v>
      </c>
      <c r="J168" s="126">
        <v>4</v>
      </c>
      <c r="K168" s="126" t="s">
        <v>3</v>
      </c>
      <c r="L168" s="49">
        <v>7</v>
      </c>
    </row>
    <row r="169" spans="1:12" ht="12.95" customHeight="1" x14ac:dyDescent="0.2">
      <c r="A169" s="9" t="s">
        <v>234</v>
      </c>
      <c r="B169" s="131">
        <v>285</v>
      </c>
      <c r="C169" s="132">
        <v>26</v>
      </c>
      <c r="D169" s="132">
        <v>49</v>
      </c>
      <c r="E169" s="132">
        <v>54</v>
      </c>
      <c r="F169" s="132">
        <v>30</v>
      </c>
      <c r="G169" s="132">
        <v>45</v>
      </c>
      <c r="H169" s="132">
        <v>21</v>
      </c>
      <c r="I169" s="132">
        <v>13</v>
      </c>
      <c r="J169" s="132">
        <v>11</v>
      </c>
      <c r="K169" s="132">
        <v>4</v>
      </c>
      <c r="L169" s="131">
        <v>32</v>
      </c>
    </row>
    <row r="170" spans="1:12" ht="11.1" customHeight="1" x14ac:dyDescent="0.2">
      <c r="A170" s="92" t="s">
        <v>235</v>
      </c>
      <c r="B170" s="136">
        <v>45</v>
      </c>
      <c r="C170" s="137">
        <v>11</v>
      </c>
      <c r="D170" s="137">
        <v>10</v>
      </c>
      <c r="E170" s="137">
        <v>4</v>
      </c>
      <c r="F170" s="137">
        <v>7</v>
      </c>
      <c r="G170" s="137" t="s">
        <v>3</v>
      </c>
      <c r="H170" s="137">
        <v>5</v>
      </c>
      <c r="I170" s="137">
        <v>5</v>
      </c>
      <c r="J170" s="137" t="s">
        <v>3</v>
      </c>
      <c r="K170" s="137">
        <v>3</v>
      </c>
      <c r="L170" s="136" t="s">
        <v>3</v>
      </c>
    </row>
    <row r="171" spans="1:12" ht="11.1" customHeight="1" x14ac:dyDescent="0.2">
      <c r="A171" s="93" t="s">
        <v>201</v>
      </c>
      <c r="B171" s="49">
        <v>9</v>
      </c>
      <c r="C171" s="126">
        <v>3</v>
      </c>
      <c r="D171" s="126">
        <v>2</v>
      </c>
      <c r="E171" s="126">
        <v>1</v>
      </c>
      <c r="F171" s="126">
        <v>1</v>
      </c>
      <c r="G171" s="126" t="s">
        <v>3</v>
      </c>
      <c r="H171" s="126">
        <v>1</v>
      </c>
      <c r="I171" s="126">
        <v>1</v>
      </c>
      <c r="J171" s="126" t="s">
        <v>3</v>
      </c>
      <c r="K171" s="126" t="s">
        <v>3</v>
      </c>
      <c r="L171" s="49" t="s">
        <v>3</v>
      </c>
    </row>
    <row r="172" spans="1:12" ht="11.1" customHeight="1" x14ac:dyDescent="0.2">
      <c r="A172" s="93" t="s">
        <v>202</v>
      </c>
      <c r="B172" s="49">
        <v>9</v>
      </c>
      <c r="C172" s="126">
        <v>2</v>
      </c>
      <c r="D172" s="126">
        <v>2</v>
      </c>
      <c r="E172" s="126" t="s">
        <v>3</v>
      </c>
      <c r="F172" s="126">
        <v>3</v>
      </c>
      <c r="G172" s="126" t="s">
        <v>3</v>
      </c>
      <c r="H172" s="126">
        <v>1</v>
      </c>
      <c r="I172" s="126">
        <v>1</v>
      </c>
      <c r="J172" s="126" t="s">
        <v>3</v>
      </c>
      <c r="K172" s="126" t="s">
        <v>3</v>
      </c>
      <c r="L172" s="49" t="s">
        <v>3</v>
      </c>
    </row>
    <row r="173" spans="1:12" ht="11.1" customHeight="1" x14ac:dyDescent="0.2">
      <c r="A173" s="93" t="s">
        <v>203</v>
      </c>
      <c r="B173" s="49">
        <v>9</v>
      </c>
      <c r="C173" s="126">
        <v>2</v>
      </c>
      <c r="D173" s="126">
        <v>2</v>
      </c>
      <c r="E173" s="126">
        <v>1</v>
      </c>
      <c r="F173" s="126">
        <v>1</v>
      </c>
      <c r="G173" s="126" t="s">
        <v>3</v>
      </c>
      <c r="H173" s="126">
        <v>1</v>
      </c>
      <c r="I173" s="126">
        <v>1</v>
      </c>
      <c r="J173" s="126" t="s">
        <v>3</v>
      </c>
      <c r="K173" s="126">
        <v>1</v>
      </c>
      <c r="L173" s="49" t="s">
        <v>3</v>
      </c>
    </row>
    <row r="174" spans="1:12" ht="11.1" customHeight="1" x14ac:dyDescent="0.2">
      <c r="A174" s="93" t="s">
        <v>204</v>
      </c>
      <c r="B174" s="49">
        <v>9</v>
      </c>
      <c r="C174" s="126">
        <v>2</v>
      </c>
      <c r="D174" s="126">
        <v>2</v>
      </c>
      <c r="E174" s="126">
        <v>1</v>
      </c>
      <c r="F174" s="126">
        <v>1</v>
      </c>
      <c r="G174" s="126" t="s">
        <v>3</v>
      </c>
      <c r="H174" s="126">
        <v>1</v>
      </c>
      <c r="I174" s="126">
        <v>1</v>
      </c>
      <c r="J174" s="126" t="s">
        <v>3</v>
      </c>
      <c r="K174" s="126">
        <v>1</v>
      </c>
      <c r="L174" s="49" t="s">
        <v>3</v>
      </c>
    </row>
    <row r="175" spans="1:12" ht="11.1" customHeight="1" x14ac:dyDescent="0.2">
      <c r="A175" s="93" t="s">
        <v>205</v>
      </c>
      <c r="B175" s="49">
        <v>9</v>
      </c>
      <c r="C175" s="126">
        <v>2</v>
      </c>
      <c r="D175" s="126">
        <v>2</v>
      </c>
      <c r="E175" s="126">
        <v>1</v>
      </c>
      <c r="F175" s="126">
        <v>1</v>
      </c>
      <c r="G175" s="126" t="s">
        <v>3</v>
      </c>
      <c r="H175" s="126">
        <v>1</v>
      </c>
      <c r="I175" s="126">
        <v>1</v>
      </c>
      <c r="J175" s="126" t="s">
        <v>3</v>
      </c>
      <c r="K175" s="126">
        <v>1</v>
      </c>
      <c r="L175" s="49" t="s">
        <v>3</v>
      </c>
    </row>
    <row r="176" spans="1:12" ht="11.1" customHeight="1" x14ac:dyDescent="0.2">
      <c r="A176" s="14" t="s">
        <v>118</v>
      </c>
      <c r="B176" s="49">
        <v>55</v>
      </c>
      <c r="C176" s="126">
        <v>7</v>
      </c>
      <c r="D176" s="126">
        <v>15</v>
      </c>
      <c r="E176" s="126">
        <v>7</v>
      </c>
      <c r="F176" s="126">
        <v>8</v>
      </c>
      <c r="G176" s="126">
        <v>6</v>
      </c>
      <c r="H176" s="126">
        <v>4</v>
      </c>
      <c r="I176" s="126">
        <v>3</v>
      </c>
      <c r="J176" s="126">
        <v>3</v>
      </c>
      <c r="K176" s="126" t="s">
        <v>3</v>
      </c>
      <c r="L176" s="49">
        <v>2</v>
      </c>
    </row>
    <row r="177" spans="1:12" ht="11.1" customHeight="1" x14ac:dyDescent="0.2">
      <c r="A177" s="14" t="s">
        <v>119</v>
      </c>
      <c r="B177" s="49">
        <v>43</v>
      </c>
      <c r="C177" s="126">
        <v>3</v>
      </c>
      <c r="D177" s="126">
        <v>6</v>
      </c>
      <c r="E177" s="126">
        <v>12</v>
      </c>
      <c r="F177" s="126">
        <v>4</v>
      </c>
      <c r="G177" s="126">
        <v>8</v>
      </c>
      <c r="H177" s="126">
        <v>4</v>
      </c>
      <c r="I177" s="126">
        <v>2</v>
      </c>
      <c r="J177" s="126">
        <v>2</v>
      </c>
      <c r="K177" s="126" t="s">
        <v>3</v>
      </c>
      <c r="L177" s="49">
        <v>2</v>
      </c>
    </row>
    <row r="178" spans="1:12" ht="11.1" customHeight="1" x14ac:dyDescent="0.2">
      <c r="A178" s="14" t="s">
        <v>120</v>
      </c>
      <c r="B178" s="49">
        <v>37</v>
      </c>
      <c r="C178" s="126" t="s">
        <v>3</v>
      </c>
      <c r="D178" s="126">
        <v>5</v>
      </c>
      <c r="E178" s="126">
        <v>12</v>
      </c>
      <c r="F178" s="126">
        <v>2</v>
      </c>
      <c r="G178" s="126">
        <v>7</v>
      </c>
      <c r="H178" s="126">
        <v>5</v>
      </c>
      <c r="I178" s="126" t="s">
        <v>3</v>
      </c>
      <c r="J178" s="126" t="s">
        <v>3</v>
      </c>
      <c r="K178" s="126" t="s">
        <v>3</v>
      </c>
      <c r="L178" s="49">
        <v>6</v>
      </c>
    </row>
    <row r="179" spans="1:12" ht="11.1" customHeight="1" x14ac:dyDescent="0.2">
      <c r="A179" s="14" t="s">
        <v>121</v>
      </c>
      <c r="B179" s="49">
        <v>37</v>
      </c>
      <c r="C179" s="126">
        <v>2</v>
      </c>
      <c r="D179" s="126">
        <v>6</v>
      </c>
      <c r="E179" s="126">
        <v>11</v>
      </c>
      <c r="F179" s="126">
        <v>3</v>
      </c>
      <c r="G179" s="126">
        <v>9</v>
      </c>
      <c r="H179" s="126">
        <v>3</v>
      </c>
      <c r="I179" s="126" t="s">
        <v>3</v>
      </c>
      <c r="J179" s="126" t="s">
        <v>3</v>
      </c>
      <c r="K179" s="126">
        <v>1</v>
      </c>
      <c r="L179" s="49">
        <v>2</v>
      </c>
    </row>
    <row r="180" spans="1:12" ht="12" customHeight="1" x14ac:dyDescent="0.2">
      <c r="A180" s="14" t="s">
        <v>255</v>
      </c>
      <c r="B180" s="49">
        <v>31</v>
      </c>
      <c r="C180" s="126" t="s">
        <v>3</v>
      </c>
      <c r="D180" s="126">
        <v>3</v>
      </c>
      <c r="E180" s="126">
        <v>2</v>
      </c>
      <c r="F180" s="126">
        <v>2</v>
      </c>
      <c r="G180" s="126">
        <v>7</v>
      </c>
      <c r="H180" s="126" t="s">
        <v>3</v>
      </c>
      <c r="I180" s="126" t="s">
        <v>3</v>
      </c>
      <c r="J180" s="126">
        <v>3</v>
      </c>
      <c r="K180" s="126" t="s">
        <v>3</v>
      </c>
      <c r="L180" s="49">
        <v>14</v>
      </c>
    </row>
    <row r="181" spans="1:12" ht="11.1" customHeight="1" x14ac:dyDescent="0.2">
      <c r="A181" s="14" t="s">
        <v>123</v>
      </c>
      <c r="B181" s="49">
        <v>37</v>
      </c>
      <c r="C181" s="126">
        <v>3</v>
      </c>
      <c r="D181" s="126">
        <v>4</v>
      </c>
      <c r="E181" s="126">
        <v>6</v>
      </c>
      <c r="F181" s="126">
        <v>4</v>
      </c>
      <c r="G181" s="126">
        <v>8</v>
      </c>
      <c r="H181" s="126" t="s">
        <v>3</v>
      </c>
      <c r="I181" s="126">
        <v>3</v>
      </c>
      <c r="J181" s="126">
        <v>3</v>
      </c>
      <c r="K181" s="126" t="s">
        <v>3</v>
      </c>
      <c r="L181" s="49">
        <v>6</v>
      </c>
    </row>
    <row r="182" spans="1:12" ht="12.95" customHeight="1" x14ac:dyDescent="0.2">
      <c r="A182" s="9" t="s">
        <v>236</v>
      </c>
      <c r="B182" s="131">
        <v>152</v>
      </c>
      <c r="C182" s="132">
        <v>17</v>
      </c>
      <c r="D182" s="132">
        <v>18</v>
      </c>
      <c r="E182" s="132">
        <v>18</v>
      </c>
      <c r="F182" s="132">
        <v>20</v>
      </c>
      <c r="G182" s="132">
        <v>20</v>
      </c>
      <c r="H182" s="132">
        <v>11</v>
      </c>
      <c r="I182" s="132">
        <v>8</v>
      </c>
      <c r="J182" s="132">
        <v>8</v>
      </c>
      <c r="K182" s="132">
        <v>2</v>
      </c>
      <c r="L182" s="131">
        <v>30</v>
      </c>
    </row>
    <row r="183" spans="1:12" ht="11.1" customHeight="1" x14ac:dyDescent="0.2">
      <c r="A183" s="14" t="s">
        <v>124</v>
      </c>
      <c r="B183" s="49">
        <v>29</v>
      </c>
      <c r="C183" s="126">
        <v>9</v>
      </c>
      <c r="D183" s="126">
        <v>3</v>
      </c>
      <c r="E183" s="126">
        <v>3</v>
      </c>
      <c r="F183" s="126">
        <v>6</v>
      </c>
      <c r="G183" s="126">
        <v>1</v>
      </c>
      <c r="H183" s="126">
        <v>2</v>
      </c>
      <c r="I183" s="126">
        <v>2</v>
      </c>
      <c r="J183" s="126">
        <v>1</v>
      </c>
      <c r="K183" s="126" t="s">
        <v>3</v>
      </c>
      <c r="L183" s="49">
        <v>2</v>
      </c>
    </row>
    <row r="184" spans="1:12" ht="11.1" customHeight="1" x14ac:dyDescent="0.2">
      <c r="A184" s="14" t="s">
        <v>125</v>
      </c>
      <c r="B184" s="49">
        <v>31</v>
      </c>
      <c r="C184" s="126">
        <v>4</v>
      </c>
      <c r="D184" s="126">
        <v>4</v>
      </c>
      <c r="E184" s="126">
        <v>3</v>
      </c>
      <c r="F184" s="126">
        <v>3</v>
      </c>
      <c r="G184" s="126">
        <v>9</v>
      </c>
      <c r="H184" s="126">
        <v>1</v>
      </c>
      <c r="I184" s="126">
        <v>1</v>
      </c>
      <c r="J184" s="126">
        <v>3</v>
      </c>
      <c r="K184" s="126" t="s">
        <v>3</v>
      </c>
      <c r="L184" s="49">
        <v>3</v>
      </c>
    </row>
    <row r="185" spans="1:12" ht="11.1" customHeight="1" x14ac:dyDescent="0.2">
      <c r="A185" s="14" t="s">
        <v>126</v>
      </c>
      <c r="B185" s="49">
        <v>37</v>
      </c>
      <c r="C185" s="126">
        <v>4</v>
      </c>
      <c r="D185" s="126">
        <v>5</v>
      </c>
      <c r="E185" s="126">
        <v>4</v>
      </c>
      <c r="F185" s="126">
        <v>6</v>
      </c>
      <c r="G185" s="126">
        <v>7</v>
      </c>
      <c r="H185" s="126">
        <v>3</v>
      </c>
      <c r="I185" s="126">
        <v>2</v>
      </c>
      <c r="J185" s="126">
        <v>2</v>
      </c>
      <c r="K185" s="126">
        <v>2</v>
      </c>
      <c r="L185" s="49">
        <v>2</v>
      </c>
    </row>
    <row r="186" spans="1:12" ht="11.1" customHeight="1" x14ac:dyDescent="0.2">
      <c r="A186" s="14" t="s">
        <v>127</v>
      </c>
      <c r="B186" s="49">
        <v>55</v>
      </c>
      <c r="C186" s="126" t="s">
        <v>3</v>
      </c>
      <c r="D186" s="126">
        <v>6</v>
      </c>
      <c r="E186" s="126">
        <v>8</v>
      </c>
      <c r="F186" s="126">
        <v>5</v>
      </c>
      <c r="G186" s="126">
        <v>3</v>
      </c>
      <c r="H186" s="126">
        <v>5</v>
      </c>
      <c r="I186" s="126">
        <v>3</v>
      </c>
      <c r="J186" s="126">
        <v>2</v>
      </c>
      <c r="K186" s="126" t="s">
        <v>3</v>
      </c>
      <c r="L186" s="49">
        <v>23</v>
      </c>
    </row>
    <row r="187" spans="1:12" ht="12.95" customHeight="1" x14ac:dyDescent="0.2">
      <c r="A187" s="9" t="s">
        <v>237</v>
      </c>
      <c r="B187" s="131">
        <v>151</v>
      </c>
      <c r="C187" s="132">
        <v>15</v>
      </c>
      <c r="D187" s="132">
        <v>20</v>
      </c>
      <c r="E187" s="132">
        <v>26</v>
      </c>
      <c r="F187" s="132">
        <v>10</v>
      </c>
      <c r="G187" s="132">
        <v>3</v>
      </c>
      <c r="H187" s="132">
        <v>6</v>
      </c>
      <c r="I187" s="132">
        <v>9</v>
      </c>
      <c r="J187" s="132">
        <v>7</v>
      </c>
      <c r="K187" s="132" t="s">
        <v>3</v>
      </c>
      <c r="L187" s="131">
        <v>55</v>
      </c>
    </row>
    <row r="188" spans="1:12" ht="11.1" customHeight="1" x14ac:dyDescent="0.2">
      <c r="A188" s="14" t="s">
        <v>128</v>
      </c>
      <c r="B188" s="49">
        <v>37</v>
      </c>
      <c r="C188" s="126" t="s">
        <v>3</v>
      </c>
      <c r="D188" s="126">
        <v>4</v>
      </c>
      <c r="E188" s="126">
        <v>9</v>
      </c>
      <c r="F188" s="126" t="s">
        <v>3</v>
      </c>
      <c r="G188" s="126" t="s">
        <v>3</v>
      </c>
      <c r="H188" s="126">
        <v>2</v>
      </c>
      <c r="I188" s="126" t="s">
        <v>3</v>
      </c>
      <c r="J188" s="126" t="s">
        <v>3</v>
      </c>
      <c r="K188" s="126" t="s">
        <v>3</v>
      </c>
      <c r="L188" s="49">
        <v>22</v>
      </c>
    </row>
    <row r="189" spans="1:12" ht="11.1" customHeight="1" x14ac:dyDescent="0.2">
      <c r="A189" s="14" t="s">
        <v>129</v>
      </c>
      <c r="B189" s="49">
        <v>29</v>
      </c>
      <c r="C189" s="126">
        <v>8</v>
      </c>
      <c r="D189" s="126">
        <v>5</v>
      </c>
      <c r="E189" s="126">
        <v>9</v>
      </c>
      <c r="F189" s="126">
        <v>2</v>
      </c>
      <c r="G189" s="126">
        <v>2</v>
      </c>
      <c r="H189" s="126">
        <v>2</v>
      </c>
      <c r="I189" s="126">
        <v>1</v>
      </c>
      <c r="J189" s="126" t="s">
        <v>3</v>
      </c>
      <c r="K189" s="126" t="s">
        <v>3</v>
      </c>
      <c r="L189" s="49" t="s">
        <v>3</v>
      </c>
    </row>
    <row r="190" spans="1:12" ht="11.1" customHeight="1" x14ac:dyDescent="0.2">
      <c r="A190" s="14" t="s">
        <v>130</v>
      </c>
      <c r="B190" s="49">
        <v>29</v>
      </c>
      <c r="C190" s="126">
        <v>7</v>
      </c>
      <c r="D190" s="126">
        <v>2</v>
      </c>
      <c r="E190" s="126">
        <v>1</v>
      </c>
      <c r="F190" s="126">
        <v>3</v>
      </c>
      <c r="G190" s="126">
        <v>1</v>
      </c>
      <c r="H190" s="126">
        <v>2</v>
      </c>
      <c r="I190" s="126">
        <v>2</v>
      </c>
      <c r="J190" s="126">
        <v>1</v>
      </c>
      <c r="K190" s="126" t="s">
        <v>3</v>
      </c>
      <c r="L190" s="49">
        <v>10</v>
      </c>
    </row>
    <row r="191" spans="1:12" ht="12" customHeight="1" x14ac:dyDescent="0.2">
      <c r="A191" s="14" t="s">
        <v>254</v>
      </c>
      <c r="B191" s="49">
        <v>56</v>
      </c>
      <c r="C191" s="126" t="s">
        <v>3</v>
      </c>
      <c r="D191" s="126">
        <v>9</v>
      </c>
      <c r="E191" s="126">
        <v>7</v>
      </c>
      <c r="F191" s="126">
        <v>5</v>
      </c>
      <c r="G191" s="126" t="s">
        <v>3</v>
      </c>
      <c r="H191" s="126" t="s">
        <v>3</v>
      </c>
      <c r="I191" s="126">
        <v>6</v>
      </c>
      <c r="J191" s="126">
        <v>6</v>
      </c>
      <c r="K191" s="126" t="s">
        <v>3</v>
      </c>
      <c r="L191" s="49">
        <v>23</v>
      </c>
    </row>
    <row r="192" spans="1:12" ht="12.95" customHeight="1" x14ac:dyDescent="0.2">
      <c r="A192" s="9" t="s">
        <v>238</v>
      </c>
      <c r="B192" s="131">
        <v>232</v>
      </c>
      <c r="C192" s="132">
        <v>14</v>
      </c>
      <c r="D192" s="132">
        <v>31</v>
      </c>
      <c r="E192" s="132">
        <v>33</v>
      </c>
      <c r="F192" s="132">
        <v>21</v>
      </c>
      <c r="G192" s="132">
        <v>15</v>
      </c>
      <c r="H192" s="132">
        <v>20</v>
      </c>
      <c r="I192" s="132">
        <v>8</v>
      </c>
      <c r="J192" s="132">
        <v>20</v>
      </c>
      <c r="K192" s="132">
        <v>4</v>
      </c>
      <c r="L192" s="131">
        <v>66</v>
      </c>
    </row>
    <row r="193" spans="1:13" ht="11.1" customHeight="1" x14ac:dyDescent="0.2">
      <c r="A193" s="14" t="s">
        <v>132</v>
      </c>
      <c r="B193" s="49">
        <v>27</v>
      </c>
      <c r="C193" s="126">
        <v>3</v>
      </c>
      <c r="D193" s="126">
        <v>4</v>
      </c>
      <c r="E193" s="126">
        <v>2</v>
      </c>
      <c r="F193" s="126">
        <v>1</v>
      </c>
      <c r="G193" s="126">
        <v>9</v>
      </c>
      <c r="H193" s="126">
        <v>3</v>
      </c>
      <c r="I193" s="126">
        <v>2</v>
      </c>
      <c r="J193" s="126" t="s">
        <v>3</v>
      </c>
      <c r="K193" s="126" t="s">
        <v>3</v>
      </c>
      <c r="L193" s="49">
        <v>3</v>
      </c>
    </row>
    <row r="194" spans="1:13" ht="11.1" customHeight="1" x14ac:dyDescent="0.2">
      <c r="A194" s="14" t="s">
        <v>133</v>
      </c>
      <c r="B194" s="49">
        <v>45</v>
      </c>
      <c r="C194" s="126">
        <v>7</v>
      </c>
      <c r="D194" s="126">
        <v>9</v>
      </c>
      <c r="E194" s="126">
        <v>9</v>
      </c>
      <c r="F194" s="126">
        <v>2</v>
      </c>
      <c r="G194" s="126">
        <v>3</v>
      </c>
      <c r="H194" s="126">
        <v>3</v>
      </c>
      <c r="I194" s="126">
        <v>3</v>
      </c>
      <c r="J194" s="126">
        <v>2</v>
      </c>
      <c r="K194" s="126" t="s">
        <v>3</v>
      </c>
      <c r="L194" s="49">
        <v>7</v>
      </c>
    </row>
    <row r="195" spans="1:13" ht="11.1" customHeight="1" x14ac:dyDescent="0.2">
      <c r="A195" s="14" t="s">
        <v>134</v>
      </c>
      <c r="B195" s="49">
        <v>31</v>
      </c>
      <c r="C195" s="126">
        <v>3</v>
      </c>
      <c r="D195" s="126">
        <v>4</v>
      </c>
      <c r="E195" s="126">
        <v>3</v>
      </c>
      <c r="F195" s="126">
        <v>2</v>
      </c>
      <c r="G195" s="126">
        <v>3</v>
      </c>
      <c r="H195" s="126">
        <v>3</v>
      </c>
      <c r="I195" s="126">
        <v>3</v>
      </c>
      <c r="J195" s="126">
        <v>3</v>
      </c>
      <c r="K195" s="126">
        <v>1</v>
      </c>
      <c r="L195" s="49">
        <v>6</v>
      </c>
    </row>
    <row r="196" spans="1:13" ht="12" customHeight="1" x14ac:dyDescent="0.2">
      <c r="A196" s="14" t="s">
        <v>253</v>
      </c>
      <c r="B196" s="49">
        <v>75</v>
      </c>
      <c r="C196" s="126" t="s">
        <v>3</v>
      </c>
      <c r="D196" s="126">
        <v>9</v>
      </c>
      <c r="E196" s="126">
        <v>12</v>
      </c>
      <c r="F196" s="126">
        <v>8</v>
      </c>
      <c r="G196" s="126" t="s">
        <v>3</v>
      </c>
      <c r="H196" s="126" t="s">
        <v>3</v>
      </c>
      <c r="I196" s="126" t="s">
        <v>3</v>
      </c>
      <c r="J196" s="126">
        <v>10</v>
      </c>
      <c r="K196" s="126">
        <v>3</v>
      </c>
      <c r="L196" s="49">
        <v>33</v>
      </c>
    </row>
    <row r="197" spans="1:13" ht="12" customHeight="1" x14ac:dyDescent="0.2">
      <c r="A197" s="14" t="s">
        <v>252</v>
      </c>
      <c r="B197" s="49">
        <v>35</v>
      </c>
      <c r="C197" s="126" t="s">
        <v>3</v>
      </c>
      <c r="D197" s="126">
        <v>2</v>
      </c>
      <c r="E197" s="126">
        <v>7</v>
      </c>
      <c r="F197" s="126">
        <v>6</v>
      </c>
      <c r="G197" s="126" t="s">
        <v>3</v>
      </c>
      <c r="H197" s="126" t="s">
        <v>3</v>
      </c>
      <c r="I197" s="126" t="s">
        <v>3</v>
      </c>
      <c r="J197" s="126">
        <v>3</v>
      </c>
      <c r="K197" s="126" t="s">
        <v>3</v>
      </c>
      <c r="L197" s="49">
        <v>17</v>
      </c>
    </row>
    <row r="198" spans="1:13" ht="11.1" customHeight="1" x14ac:dyDescent="0.2">
      <c r="A198" s="14" t="s">
        <v>137</v>
      </c>
      <c r="B198" s="49">
        <v>19</v>
      </c>
      <c r="C198" s="126">
        <v>1</v>
      </c>
      <c r="D198" s="126">
        <v>3</v>
      </c>
      <c r="E198" s="126" t="s">
        <v>3</v>
      </c>
      <c r="F198" s="126">
        <v>2</v>
      </c>
      <c r="G198" s="126" t="s">
        <v>3</v>
      </c>
      <c r="H198" s="126">
        <v>11</v>
      </c>
      <c r="I198" s="126" t="s">
        <v>3</v>
      </c>
      <c r="J198" s="126">
        <v>2</v>
      </c>
      <c r="K198" s="126" t="s">
        <v>3</v>
      </c>
      <c r="L198" s="49" t="s">
        <v>3</v>
      </c>
    </row>
    <row r="199" spans="1:13" ht="12.95" customHeight="1" x14ac:dyDescent="0.2">
      <c r="A199" s="9" t="s">
        <v>239</v>
      </c>
      <c r="B199" s="131">
        <v>272</v>
      </c>
      <c r="C199" s="132">
        <v>21</v>
      </c>
      <c r="D199" s="132">
        <v>28</v>
      </c>
      <c r="E199" s="132">
        <v>37</v>
      </c>
      <c r="F199" s="132">
        <v>31</v>
      </c>
      <c r="G199" s="132">
        <v>46</v>
      </c>
      <c r="H199" s="132">
        <v>14</v>
      </c>
      <c r="I199" s="132">
        <v>9</v>
      </c>
      <c r="J199" s="132">
        <v>7</v>
      </c>
      <c r="K199" s="132">
        <v>6</v>
      </c>
      <c r="L199" s="131">
        <v>73</v>
      </c>
    </row>
    <row r="200" spans="1:13" ht="11.1" customHeight="1" x14ac:dyDescent="0.2">
      <c r="A200" s="14" t="s">
        <v>138</v>
      </c>
      <c r="B200" s="49">
        <v>31</v>
      </c>
      <c r="C200" s="126">
        <v>6</v>
      </c>
      <c r="D200" s="126">
        <v>3</v>
      </c>
      <c r="E200" s="126">
        <v>3</v>
      </c>
      <c r="F200" s="126">
        <v>14</v>
      </c>
      <c r="G200" s="126">
        <v>1</v>
      </c>
      <c r="H200" s="126">
        <v>2</v>
      </c>
      <c r="I200" s="126">
        <v>2</v>
      </c>
      <c r="J200" s="126" t="s">
        <v>3</v>
      </c>
      <c r="K200" s="126" t="s">
        <v>3</v>
      </c>
      <c r="L200" s="49" t="s">
        <v>3</v>
      </c>
    </row>
    <row r="201" spans="1:13" ht="12" customHeight="1" x14ac:dyDescent="0.2">
      <c r="A201" s="14" t="s">
        <v>251</v>
      </c>
      <c r="B201" s="49">
        <v>41</v>
      </c>
      <c r="C201" s="126" t="s">
        <v>3</v>
      </c>
      <c r="D201" s="126" t="s">
        <v>3</v>
      </c>
      <c r="E201" s="126" t="s">
        <v>3</v>
      </c>
      <c r="F201" s="126" t="s">
        <v>3</v>
      </c>
      <c r="G201" s="126">
        <v>9</v>
      </c>
      <c r="H201" s="126" t="s">
        <v>3</v>
      </c>
      <c r="I201" s="126" t="s">
        <v>3</v>
      </c>
      <c r="J201" s="126" t="s">
        <v>3</v>
      </c>
      <c r="K201" s="126" t="s">
        <v>3</v>
      </c>
      <c r="L201" s="49">
        <v>32</v>
      </c>
    </row>
    <row r="202" spans="1:13" ht="11.1" customHeight="1" x14ac:dyDescent="0.2">
      <c r="A202" s="14" t="s">
        <v>140</v>
      </c>
      <c r="B202" s="49">
        <v>37</v>
      </c>
      <c r="C202" s="126">
        <v>6</v>
      </c>
      <c r="D202" s="126">
        <v>4</v>
      </c>
      <c r="E202" s="126">
        <v>2</v>
      </c>
      <c r="F202" s="126">
        <v>3</v>
      </c>
      <c r="G202" s="126">
        <v>15</v>
      </c>
      <c r="H202" s="126">
        <v>2</v>
      </c>
      <c r="I202" s="126">
        <v>1</v>
      </c>
      <c r="J202" s="126">
        <v>2</v>
      </c>
      <c r="K202" s="126" t="s">
        <v>3</v>
      </c>
      <c r="L202" s="49">
        <v>2</v>
      </c>
    </row>
    <row r="203" spans="1:13" ht="11.1" customHeight="1" x14ac:dyDescent="0.2">
      <c r="A203" s="14" t="s">
        <v>141</v>
      </c>
      <c r="B203" s="49">
        <v>65</v>
      </c>
      <c r="C203" s="126">
        <v>6</v>
      </c>
      <c r="D203" s="126">
        <v>8</v>
      </c>
      <c r="E203" s="126">
        <v>21</v>
      </c>
      <c r="F203" s="126">
        <v>6</v>
      </c>
      <c r="G203" s="126">
        <v>7</v>
      </c>
      <c r="H203" s="126">
        <v>5</v>
      </c>
      <c r="I203" s="126">
        <v>4</v>
      </c>
      <c r="J203" s="126">
        <v>3</v>
      </c>
      <c r="K203" s="126">
        <v>5</v>
      </c>
      <c r="L203" s="49" t="s">
        <v>3</v>
      </c>
    </row>
    <row r="204" spans="1:13" ht="11.1" customHeight="1" x14ac:dyDescent="0.2">
      <c r="A204" s="14" t="s">
        <v>142</v>
      </c>
      <c r="B204" s="49">
        <v>38</v>
      </c>
      <c r="C204" s="126" t="s">
        <v>3</v>
      </c>
      <c r="D204" s="126" t="s">
        <v>3</v>
      </c>
      <c r="E204" s="126" t="s">
        <v>3</v>
      </c>
      <c r="F204" s="126" t="s">
        <v>3</v>
      </c>
      <c r="G204" s="126">
        <v>5</v>
      </c>
      <c r="H204" s="126" t="s">
        <v>3</v>
      </c>
      <c r="I204" s="126" t="s">
        <v>3</v>
      </c>
      <c r="J204" s="126" t="s">
        <v>3</v>
      </c>
      <c r="K204" s="126" t="s">
        <v>3</v>
      </c>
      <c r="L204" s="49">
        <v>33</v>
      </c>
    </row>
    <row r="205" spans="1:13" ht="11.1" customHeight="1" x14ac:dyDescent="0.2">
      <c r="A205" s="14" t="s">
        <v>143</v>
      </c>
      <c r="B205" s="49">
        <v>35</v>
      </c>
      <c r="C205" s="126" t="s">
        <v>3</v>
      </c>
      <c r="D205" s="126">
        <v>10</v>
      </c>
      <c r="E205" s="126">
        <v>5</v>
      </c>
      <c r="F205" s="126">
        <v>4</v>
      </c>
      <c r="G205" s="126">
        <v>8</v>
      </c>
      <c r="H205" s="126">
        <v>4</v>
      </c>
      <c r="I205" s="126" t="s">
        <v>3</v>
      </c>
      <c r="J205" s="126" t="s">
        <v>3</v>
      </c>
      <c r="K205" s="126">
        <v>1</v>
      </c>
      <c r="L205" s="49">
        <v>3</v>
      </c>
    </row>
    <row r="206" spans="1:13" ht="11.1" customHeight="1" x14ac:dyDescent="0.2">
      <c r="A206" s="14" t="s">
        <v>144</v>
      </c>
      <c r="B206" s="49">
        <v>25</v>
      </c>
      <c r="C206" s="126">
        <v>3</v>
      </c>
      <c r="D206" s="126">
        <v>3</v>
      </c>
      <c r="E206" s="126">
        <v>6</v>
      </c>
      <c r="F206" s="126">
        <v>4</v>
      </c>
      <c r="G206" s="126">
        <v>1</v>
      </c>
      <c r="H206" s="126">
        <v>1</v>
      </c>
      <c r="I206" s="126">
        <v>2</v>
      </c>
      <c r="J206" s="126">
        <v>2</v>
      </c>
      <c r="K206" s="126" t="s">
        <v>3</v>
      </c>
      <c r="L206" s="49">
        <v>3</v>
      </c>
    </row>
    <row r="207" spans="1:13" ht="9.9499999999999993" customHeight="1" x14ac:dyDescent="0.2">
      <c r="A207" s="127"/>
      <c r="B207" s="48"/>
      <c r="C207" s="49"/>
      <c r="D207" s="126"/>
      <c r="E207" s="126"/>
      <c r="F207" s="126"/>
      <c r="G207" s="126"/>
      <c r="H207" s="126"/>
      <c r="I207" s="126"/>
      <c r="J207" s="126"/>
      <c r="K207" s="126"/>
      <c r="L207" s="126"/>
      <c r="M207" s="49"/>
    </row>
    <row r="208" spans="1:13" s="148" customFormat="1" ht="12" customHeight="1" x14ac:dyDescent="0.15">
      <c r="A208" s="29" t="s">
        <v>250</v>
      </c>
    </row>
    <row r="209" spans="1:13" s="148" customFormat="1" ht="12" customHeight="1" x14ac:dyDescent="0.15">
      <c r="A209" s="29" t="s">
        <v>249</v>
      </c>
    </row>
    <row r="210" spans="1:13" x14ac:dyDescent="0.2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</row>
    <row r="211" spans="1:13" x14ac:dyDescent="0.2">
      <c r="A211" s="147"/>
    </row>
    <row r="212" spans="1:13" x14ac:dyDescent="0.2">
      <c r="A212" s="121"/>
    </row>
    <row r="213" spans="1:13" x14ac:dyDescent="0.2">
      <c r="A213" s="121"/>
    </row>
    <row r="214" spans="1:13" x14ac:dyDescent="0.2">
      <c r="A214" s="121"/>
    </row>
    <row r="215" spans="1:13" x14ac:dyDescent="0.2">
      <c r="A215" s="120"/>
    </row>
  </sheetData>
  <mergeCells count="3">
    <mergeCell ref="B3:B4"/>
    <mergeCell ref="C3:L3"/>
    <mergeCell ref="A1:L1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4" max="16383" man="1"/>
    <brk id="102" max="16383" man="1"/>
    <brk id="15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1"/>
  <sheetViews>
    <sheetView zoomScaleNormal="100" zoomScaleSheetLayoutView="100" workbookViewId="0">
      <pane xSplit="1" ySplit="5" topLeftCell="B6" activePane="bottomRight" state="frozen"/>
      <selection activeCell="B2" sqref="B2"/>
      <selection pane="topRight" activeCell="D2" sqref="D2"/>
      <selection pane="bottomLeft" activeCell="B13" sqref="B13"/>
      <selection pane="bottomRight" activeCell="A4" sqref="A4:A5"/>
    </sheetView>
  </sheetViews>
  <sheetFormatPr defaultRowHeight="11.25" x14ac:dyDescent="0.2"/>
  <cols>
    <col min="1" max="1" width="23.7109375" style="17" customWidth="1"/>
    <col min="2" max="4" width="6.7109375" style="17" customWidth="1"/>
    <col min="5" max="5" width="7.7109375" style="17" customWidth="1"/>
    <col min="6" max="6" width="6.7109375" style="17" customWidth="1"/>
    <col min="7" max="7" width="7.28515625" style="17" customWidth="1"/>
    <col min="8" max="8" width="7.7109375" style="17" customWidth="1"/>
    <col min="9" max="9" width="7.42578125" style="17" customWidth="1"/>
    <col min="10" max="10" width="6.85546875" style="17" customWidth="1"/>
    <col min="11" max="11" width="5.7109375" style="17" customWidth="1"/>
    <col min="12" max="16384" width="9.140625" style="17"/>
  </cols>
  <sheetData>
    <row r="1" spans="1:12" s="3" customFormat="1" ht="12.75" x14ac:dyDescent="0.2">
      <c r="A1" s="854" t="s">
        <v>6854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</row>
    <row r="2" spans="1:12" s="3" customFormat="1" ht="12.75" x14ac:dyDescent="0.2">
      <c r="A2" s="854" t="s">
        <v>6853</v>
      </c>
      <c r="B2" s="854"/>
      <c r="C2" s="854"/>
      <c r="D2" s="854"/>
      <c r="E2" s="854"/>
      <c r="F2" s="854"/>
      <c r="G2" s="854"/>
      <c r="H2" s="854"/>
      <c r="I2" s="854"/>
      <c r="J2" s="854"/>
      <c r="K2" s="854"/>
    </row>
    <row r="3" spans="1:12" ht="9.9499999999999993" customHeight="1" thickBot="1" x14ac:dyDescent="0.25"/>
    <row r="4" spans="1:12" s="481" customFormat="1" ht="17.100000000000001" customHeight="1" x14ac:dyDescent="0.2">
      <c r="A4" s="866" t="s">
        <v>274</v>
      </c>
      <c r="B4" s="840" t="s">
        <v>6852</v>
      </c>
      <c r="C4" s="841"/>
      <c r="D4" s="840" t="s">
        <v>6851</v>
      </c>
      <c r="E4" s="868"/>
      <c r="F4" s="840" t="s">
        <v>6850</v>
      </c>
      <c r="G4" s="841"/>
      <c r="H4" s="836" t="s">
        <v>6849</v>
      </c>
      <c r="I4" s="840" t="s">
        <v>6848</v>
      </c>
      <c r="J4" s="868"/>
      <c r="K4" s="868"/>
      <c r="L4" s="501"/>
    </row>
    <row r="5" spans="1:12" s="481" customFormat="1" ht="81" customHeight="1" x14ac:dyDescent="0.2">
      <c r="A5" s="873"/>
      <c r="B5" s="21" t="s">
        <v>176</v>
      </c>
      <c r="C5" s="22" t="s">
        <v>6847</v>
      </c>
      <c r="D5" s="23" t="s">
        <v>176</v>
      </c>
      <c r="E5" s="24" t="s">
        <v>6846</v>
      </c>
      <c r="F5" s="21" t="s">
        <v>176</v>
      </c>
      <c r="G5" s="21" t="s">
        <v>6845</v>
      </c>
      <c r="H5" s="837"/>
      <c r="I5" s="119" t="s">
        <v>6844</v>
      </c>
      <c r="J5" s="22" t="s">
        <v>6843</v>
      </c>
      <c r="K5" s="297" t="s">
        <v>6842</v>
      </c>
      <c r="L5" s="501"/>
    </row>
    <row r="6" spans="1:12" ht="18" customHeight="1" x14ac:dyDescent="0.2">
      <c r="A6" s="145" t="s">
        <v>1</v>
      </c>
      <c r="B6" s="495">
        <v>1105988</v>
      </c>
      <c r="C6" s="495">
        <v>674465</v>
      </c>
      <c r="D6" s="495">
        <v>3998927</v>
      </c>
      <c r="E6" s="495">
        <v>621423</v>
      </c>
      <c r="F6" s="495">
        <v>1555864</v>
      </c>
      <c r="G6" s="380">
        <v>1167355.6102605425</v>
      </c>
      <c r="H6" s="380">
        <v>16595203.663320448</v>
      </c>
      <c r="I6" s="495">
        <v>26.160042537731421</v>
      </c>
      <c r="J6" s="495">
        <v>120.507974946902</v>
      </c>
      <c r="K6" s="495">
        <v>30.477209830033566</v>
      </c>
      <c r="L6" s="168"/>
    </row>
    <row r="7" spans="1:12" ht="12" customHeight="1" x14ac:dyDescent="0.2">
      <c r="A7" s="9" t="s">
        <v>210</v>
      </c>
      <c r="B7" s="495">
        <v>842579</v>
      </c>
      <c r="C7" s="495">
        <v>560422</v>
      </c>
      <c r="D7" s="500">
        <v>2374726</v>
      </c>
      <c r="E7" s="500">
        <v>419723</v>
      </c>
      <c r="F7" s="500">
        <v>1337816</v>
      </c>
      <c r="G7" s="44">
        <v>1017983.6102605426</v>
      </c>
      <c r="H7" s="44">
        <v>10171846.663320448</v>
      </c>
      <c r="I7" s="495">
        <v>32.575286316685606</v>
      </c>
      <c r="J7" s="495">
        <v>136.16774590861891</v>
      </c>
      <c r="K7" s="495">
        <v>40.246469826940441</v>
      </c>
      <c r="L7" s="168"/>
    </row>
    <row r="8" spans="1:12" ht="12" customHeight="1" x14ac:dyDescent="0.2">
      <c r="A8" s="9" t="s">
        <v>211</v>
      </c>
      <c r="B8" s="500">
        <v>263409</v>
      </c>
      <c r="C8" s="500">
        <v>114043</v>
      </c>
      <c r="D8" s="500">
        <v>1624201</v>
      </c>
      <c r="E8" s="500">
        <v>201700</v>
      </c>
      <c r="F8" s="500">
        <v>218048</v>
      </c>
      <c r="G8" s="44">
        <v>149372</v>
      </c>
      <c r="H8" s="44">
        <v>6423357</v>
      </c>
      <c r="I8" s="495">
        <v>16.049614401995594</v>
      </c>
      <c r="J8" s="495">
        <v>103.1617972575315</v>
      </c>
      <c r="K8" s="495">
        <v>12.243353266515062</v>
      </c>
      <c r="L8" s="168"/>
    </row>
    <row r="9" spans="1:12" ht="18" customHeight="1" x14ac:dyDescent="0.2">
      <c r="A9" s="9" t="s">
        <v>212</v>
      </c>
      <c r="B9" s="495">
        <v>60744</v>
      </c>
      <c r="C9" s="495">
        <v>35988</v>
      </c>
      <c r="D9" s="495">
        <v>255020</v>
      </c>
      <c r="E9" s="495">
        <v>42303</v>
      </c>
      <c r="F9" s="495">
        <v>69386</v>
      </c>
      <c r="G9" s="380">
        <v>50160</v>
      </c>
      <c r="H9" s="380">
        <v>1122546</v>
      </c>
      <c r="I9" s="495">
        <v>29.036884070441118</v>
      </c>
      <c r="J9" s="495">
        <v>143.28817768588075</v>
      </c>
      <c r="K9" s="495">
        <v>31.09694883654225</v>
      </c>
      <c r="L9" s="168"/>
    </row>
    <row r="10" spans="1:12" ht="11.1" customHeight="1" x14ac:dyDescent="0.2">
      <c r="A10" s="14" t="s">
        <v>177</v>
      </c>
      <c r="B10" s="173">
        <v>3650</v>
      </c>
      <c r="C10" s="173">
        <v>2332</v>
      </c>
      <c r="D10" s="173">
        <v>20071</v>
      </c>
      <c r="E10" s="173">
        <v>2741</v>
      </c>
      <c r="F10" s="173">
        <v>8870</v>
      </c>
      <c r="G10" s="45">
        <v>6237</v>
      </c>
      <c r="H10" s="45">
        <v>87660</v>
      </c>
      <c r="I10" s="173">
        <v>24.78440958783187</v>
      </c>
      <c r="J10" s="173">
        <v>162.83465844556221</v>
      </c>
      <c r="K10" s="173">
        <v>58.497658774648819</v>
      </c>
      <c r="L10" s="168"/>
    </row>
    <row r="11" spans="1:12" ht="11.1" customHeight="1" x14ac:dyDescent="0.2">
      <c r="A11" s="14" t="s">
        <v>178</v>
      </c>
      <c r="B11" s="173">
        <v>806</v>
      </c>
      <c r="C11" s="173">
        <v>616</v>
      </c>
      <c r="D11" s="173">
        <v>5035</v>
      </c>
      <c r="E11" s="173">
        <v>1114</v>
      </c>
      <c r="F11" s="173">
        <v>1055</v>
      </c>
      <c r="G11" s="45">
        <v>801</v>
      </c>
      <c r="H11" s="45">
        <v>37490</v>
      </c>
      <c r="I11" s="173">
        <v>9.5058379525887471</v>
      </c>
      <c r="J11" s="173">
        <v>77.485380116959064</v>
      </c>
      <c r="K11" s="173">
        <v>11.236553413569069</v>
      </c>
      <c r="L11" s="168"/>
    </row>
    <row r="12" spans="1:12" ht="11.1" customHeight="1" x14ac:dyDescent="0.2">
      <c r="A12" s="14" t="s">
        <v>179</v>
      </c>
      <c r="B12" s="166" t="s">
        <v>3</v>
      </c>
      <c r="C12" s="166" t="s">
        <v>3</v>
      </c>
      <c r="D12" s="166" t="s">
        <v>3</v>
      </c>
      <c r="E12" s="166" t="s">
        <v>3</v>
      </c>
      <c r="F12" s="166" t="s">
        <v>3</v>
      </c>
      <c r="G12" s="166" t="s">
        <v>3</v>
      </c>
      <c r="H12" s="166" t="s">
        <v>3</v>
      </c>
      <c r="I12" s="166" t="s">
        <v>3</v>
      </c>
      <c r="J12" s="166" t="s">
        <v>3</v>
      </c>
      <c r="K12" s="166" t="s">
        <v>3</v>
      </c>
      <c r="L12" s="168"/>
    </row>
    <row r="13" spans="1:12" ht="11.1" customHeight="1" x14ac:dyDescent="0.2">
      <c r="A13" s="14" t="s">
        <v>180</v>
      </c>
      <c r="B13" s="173">
        <v>1048</v>
      </c>
      <c r="C13" s="173">
        <v>766</v>
      </c>
      <c r="D13" s="173">
        <v>12982</v>
      </c>
      <c r="E13" s="173">
        <v>2711</v>
      </c>
      <c r="F13" s="173">
        <v>1551</v>
      </c>
      <c r="G13" s="45">
        <v>1247</v>
      </c>
      <c r="H13" s="45">
        <v>100780</v>
      </c>
      <c r="I13" s="173">
        <v>5.2570855279658897</v>
      </c>
      <c r="J13" s="173">
        <v>93.739620189183327</v>
      </c>
      <c r="K13" s="173">
        <v>7.3959277096943392</v>
      </c>
      <c r="L13" s="168"/>
    </row>
    <row r="14" spans="1:12" ht="11.1" customHeight="1" x14ac:dyDescent="0.2">
      <c r="A14" s="14" t="s">
        <v>181</v>
      </c>
      <c r="B14" s="173">
        <v>85</v>
      </c>
      <c r="C14" s="173">
        <v>67</v>
      </c>
      <c r="D14" s="173">
        <v>897</v>
      </c>
      <c r="E14" s="173">
        <v>141</v>
      </c>
      <c r="F14" s="173">
        <v>108</v>
      </c>
      <c r="G14" s="45">
        <v>64</v>
      </c>
      <c r="H14" s="45">
        <v>6243</v>
      </c>
      <c r="I14" s="173">
        <v>5.2860696517412942</v>
      </c>
      <c r="J14" s="173">
        <v>63.03583977512298</v>
      </c>
      <c r="K14" s="173">
        <v>6.0234244283324037</v>
      </c>
      <c r="L14" s="168"/>
    </row>
    <row r="15" spans="1:12" ht="11.1" customHeight="1" x14ac:dyDescent="0.2">
      <c r="A15" s="14" t="s">
        <v>182</v>
      </c>
      <c r="B15" s="173">
        <v>2269</v>
      </c>
      <c r="C15" s="173">
        <v>1171</v>
      </c>
      <c r="D15" s="173">
        <v>8730</v>
      </c>
      <c r="E15" s="173">
        <v>1007</v>
      </c>
      <c r="F15" s="173">
        <v>533</v>
      </c>
      <c r="G15" s="45">
        <v>439</v>
      </c>
      <c r="H15" s="45">
        <v>18249</v>
      </c>
      <c r="I15" s="173">
        <v>23.741759966516693</v>
      </c>
      <c r="J15" s="173">
        <v>98.778004073319764</v>
      </c>
      <c r="K15" s="173">
        <v>5.4443309499489274</v>
      </c>
      <c r="L15" s="168"/>
    </row>
    <row r="16" spans="1:12" ht="11.1" customHeight="1" x14ac:dyDescent="0.2">
      <c r="A16" s="14" t="s">
        <v>183</v>
      </c>
      <c r="B16" s="173">
        <v>4962</v>
      </c>
      <c r="C16" s="173">
        <v>3650</v>
      </c>
      <c r="D16" s="173">
        <v>26724</v>
      </c>
      <c r="E16" s="173">
        <v>5008</v>
      </c>
      <c r="F16" s="173">
        <v>16742</v>
      </c>
      <c r="G16" s="45">
        <v>12752</v>
      </c>
      <c r="H16" s="45">
        <v>129513</v>
      </c>
      <c r="I16" s="173">
        <v>22.860038698977242</v>
      </c>
      <c r="J16" s="173">
        <v>156.81258068301844</v>
      </c>
      <c r="K16" s="173">
        <v>72.095426750495221</v>
      </c>
      <c r="L16" s="168"/>
    </row>
    <row r="17" spans="1:12" ht="11.1" customHeight="1" x14ac:dyDescent="0.2">
      <c r="A17" s="14" t="s">
        <v>184</v>
      </c>
      <c r="B17" s="173">
        <v>7135</v>
      </c>
      <c r="C17" s="173">
        <v>5233</v>
      </c>
      <c r="D17" s="173">
        <v>39831</v>
      </c>
      <c r="E17" s="173">
        <v>7979</v>
      </c>
      <c r="F17" s="173">
        <v>14140</v>
      </c>
      <c r="G17" s="45">
        <v>10113</v>
      </c>
      <c r="H17" s="45">
        <v>151894</v>
      </c>
      <c r="I17" s="173">
        <v>27.261959345865808</v>
      </c>
      <c r="J17" s="173">
        <v>194.59182177927599</v>
      </c>
      <c r="K17" s="173">
        <v>51.762638649924952</v>
      </c>
      <c r="L17" s="168"/>
    </row>
    <row r="18" spans="1:12" ht="11.1" customHeight="1" x14ac:dyDescent="0.2">
      <c r="A18" s="14" t="s">
        <v>185</v>
      </c>
      <c r="B18" s="166" t="s">
        <v>3</v>
      </c>
      <c r="C18" s="166" t="s">
        <v>3</v>
      </c>
      <c r="D18" s="166" t="s">
        <v>3</v>
      </c>
      <c r="E18" s="166" t="s">
        <v>3</v>
      </c>
      <c r="F18" s="166" t="s">
        <v>3</v>
      </c>
      <c r="G18" s="166" t="s">
        <v>3</v>
      </c>
      <c r="H18" s="166" t="s">
        <v>3</v>
      </c>
      <c r="I18" s="166" t="s">
        <v>3</v>
      </c>
      <c r="J18" s="166" t="s">
        <v>3</v>
      </c>
      <c r="K18" s="166" t="s">
        <v>3</v>
      </c>
      <c r="L18" s="168"/>
    </row>
    <row r="19" spans="1:12" ht="11.1" customHeight="1" x14ac:dyDescent="0.2">
      <c r="A19" s="14" t="s">
        <v>186</v>
      </c>
      <c r="B19" s="173">
        <v>9929</v>
      </c>
      <c r="C19" s="173">
        <v>6578</v>
      </c>
      <c r="D19" s="173">
        <v>60726</v>
      </c>
      <c r="E19" s="173">
        <v>9131</v>
      </c>
      <c r="F19" s="173">
        <v>12393</v>
      </c>
      <c r="G19" s="45">
        <v>9050</v>
      </c>
      <c r="H19" s="45">
        <v>302628</v>
      </c>
      <c r="I19" s="173">
        <v>33.991783635741179</v>
      </c>
      <c r="J19" s="173">
        <v>224.42071029971547</v>
      </c>
      <c r="K19" s="173">
        <v>40.394393741851367</v>
      </c>
      <c r="L19" s="168"/>
    </row>
    <row r="20" spans="1:12" ht="11.1" customHeight="1" x14ac:dyDescent="0.2">
      <c r="A20" s="14" t="s">
        <v>187</v>
      </c>
      <c r="B20" s="173">
        <v>20741</v>
      </c>
      <c r="C20" s="173">
        <v>10658</v>
      </c>
      <c r="D20" s="173">
        <v>25208</v>
      </c>
      <c r="E20" s="173">
        <v>3188</v>
      </c>
      <c r="F20" s="173">
        <v>544</v>
      </c>
      <c r="G20" s="45">
        <v>438</v>
      </c>
      <c r="H20" s="45">
        <v>18186</v>
      </c>
      <c r="I20" s="173">
        <v>73.018834712198554</v>
      </c>
      <c r="J20" s="173">
        <v>93.937022545183524</v>
      </c>
      <c r="K20" s="173">
        <v>1.6884447065396195</v>
      </c>
      <c r="L20" s="168"/>
    </row>
    <row r="21" spans="1:12" ht="11.1" customHeight="1" x14ac:dyDescent="0.2">
      <c r="A21" s="14" t="s">
        <v>188</v>
      </c>
      <c r="B21" s="173">
        <v>270</v>
      </c>
      <c r="C21" s="173">
        <v>237</v>
      </c>
      <c r="D21" s="173">
        <v>752</v>
      </c>
      <c r="E21" s="173">
        <v>102</v>
      </c>
      <c r="F21" s="173">
        <v>122</v>
      </c>
      <c r="G21" s="45">
        <v>97</v>
      </c>
      <c r="H21" s="45">
        <v>4268</v>
      </c>
      <c r="I21" s="173">
        <v>27.494908350305497</v>
      </c>
      <c r="J21" s="173">
        <v>86.337543053960957</v>
      </c>
      <c r="K21" s="173">
        <v>9.6595407759303242</v>
      </c>
      <c r="L21" s="168"/>
    </row>
    <row r="22" spans="1:12" ht="11.1" customHeight="1" x14ac:dyDescent="0.2">
      <c r="A22" s="14" t="s">
        <v>189</v>
      </c>
      <c r="B22" s="166" t="s">
        <v>3</v>
      </c>
      <c r="C22" s="166" t="s">
        <v>3</v>
      </c>
      <c r="D22" s="166" t="s">
        <v>3</v>
      </c>
      <c r="E22" s="166" t="s">
        <v>3</v>
      </c>
      <c r="F22" s="166" t="s">
        <v>3</v>
      </c>
      <c r="G22" s="166" t="s">
        <v>3</v>
      </c>
      <c r="H22" s="166" t="s">
        <v>3</v>
      </c>
      <c r="I22" s="166" t="s">
        <v>3</v>
      </c>
      <c r="J22" s="166" t="s">
        <v>3</v>
      </c>
      <c r="K22" s="166" t="s">
        <v>3</v>
      </c>
      <c r="L22" s="168"/>
    </row>
    <row r="23" spans="1:12" ht="11.1" customHeight="1" x14ac:dyDescent="0.2">
      <c r="A23" s="14" t="s">
        <v>190</v>
      </c>
      <c r="B23" s="173">
        <v>3506</v>
      </c>
      <c r="C23" s="173">
        <v>2482</v>
      </c>
      <c r="D23" s="173">
        <v>20014</v>
      </c>
      <c r="E23" s="173">
        <v>3961</v>
      </c>
      <c r="F23" s="173">
        <v>9469</v>
      </c>
      <c r="G23" s="45">
        <v>6738</v>
      </c>
      <c r="H23" s="45">
        <v>90128</v>
      </c>
      <c r="I23" s="173">
        <v>18.489610800548466</v>
      </c>
      <c r="J23" s="173">
        <v>132.71883289124668</v>
      </c>
      <c r="K23" s="173">
        <v>48.014806551391914</v>
      </c>
      <c r="L23" s="168"/>
    </row>
    <row r="24" spans="1:12" ht="11.1" customHeight="1" x14ac:dyDescent="0.2">
      <c r="A24" s="14" t="s">
        <v>191</v>
      </c>
      <c r="B24" s="166" t="s">
        <v>3</v>
      </c>
      <c r="C24" s="166" t="s">
        <v>3</v>
      </c>
      <c r="D24" s="166" t="s">
        <v>3</v>
      </c>
      <c r="E24" s="166" t="s">
        <v>3</v>
      </c>
      <c r="F24" s="166" t="s">
        <v>3</v>
      </c>
      <c r="G24" s="166" t="s">
        <v>3</v>
      </c>
      <c r="H24" s="166" t="s">
        <v>3</v>
      </c>
      <c r="I24" s="166" t="s">
        <v>3</v>
      </c>
      <c r="J24" s="166" t="s">
        <v>3</v>
      </c>
      <c r="K24" s="166" t="s">
        <v>3</v>
      </c>
      <c r="L24" s="168"/>
    </row>
    <row r="25" spans="1:12" ht="11.1" customHeight="1" x14ac:dyDescent="0.2">
      <c r="A25" s="14" t="s">
        <v>200</v>
      </c>
      <c r="B25" s="166">
        <v>5574</v>
      </c>
      <c r="C25" s="166">
        <v>1704</v>
      </c>
      <c r="D25" s="166">
        <v>27343</v>
      </c>
      <c r="E25" s="166">
        <v>4218</v>
      </c>
      <c r="F25" s="166">
        <v>2921</v>
      </c>
      <c r="G25" s="166">
        <v>1746</v>
      </c>
      <c r="H25" s="166">
        <v>116772</v>
      </c>
      <c r="I25" s="173">
        <v>26.974448315911733</v>
      </c>
      <c r="J25" s="173">
        <v>139.13596580500712</v>
      </c>
      <c r="K25" s="173">
        <v>13.366585823456733</v>
      </c>
      <c r="L25" s="168"/>
    </row>
    <row r="26" spans="1:12" ht="11.1" customHeight="1" x14ac:dyDescent="0.2">
      <c r="A26" s="14" t="s">
        <v>192</v>
      </c>
      <c r="B26" s="173">
        <v>769</v>
      </c>
      <c r="C26" s="173">
        <v>494</v>
      </c>
      <c r="D26" s="173">
        <v>6707</v>
      </c>
      <c r="E26" s="173">
        <v>1002</v>
      </c>
      <c r="F26" s="173">
        <v>938</v>
      </c>
      <c r="G26" s="45">
        <v>438</v>
      </c>
      <c r="H26" s="45">
        <v>58735</v>
      </c>
      <c r="I26" s="173">
        <v>10.338800752890563</v>
      </c>
      <c r="J26" s="173">
        <v>99.304116079360369</v>
      </c>
      <c r="K26" s="173">
        <v>11.317567567567568</v>
      </c>
      <c r="L26" s="168"/>
    </row>
    <row r="27" spans="1:12" ht="18" customHeight="1" x14ac:dyDescent="0.2">
      <c r="A27" s="9" t="s">
        <v>213</v>
      </c>
      <c r="B27" s="495">
        <v>43550</v>
      </c>
      <c r="C27" s="495">
        <v>18722</v>
      </c>
      <c r="D27" s="495">
        <v>196021</v>
      </c>
      <c r="E27" s="495">
        <v>27456</v>
      </c>
      <c r="F27" s="495">
        <v>14966</v>
      </c>
      <c r="G27" s="380">
        <v>11140</v>
      </c>
      <c r="H27" s="380">
        <v>861219</v>
      </c>
      <c r="I27" s="495">
        <v>27.807042748140343</v>
      </c>
      <c r="J27" s="495">
        <v>130.07797206277581</v>
      </c>
      <c r="K27" s="495">
        <v>9.3481411153308009</v>
      </c>
      <c r="L27" s="168"/>
    </row>
    <row r="28" spans="1:12" ht="11.1" customHeight="1" x14ac:dyDescent="0.2">
      <c r="A28" s="14" t="s">
        <v>4</v>
      </c>
      <c r="B28" s="173">
        <v>13522</v>
      </c>
      <c r="C28" s="173">
        <v>5771</v>
      </c>
      <c r="D28" s="173">
        <v>102096</v>
      </c>
      <c r="E28" s="173">
        <v>13552</v>
      </c>
      <c r="F28" s="173">
        <v>5323</v>
      </c>
      <c r="G28" s="45">
        <v>4215</v>
      </c>
      <c r="H28" s="45">
        <v>454202</v>
      </c>
      <c r="I28" s="173">
        <v>24.863016217408891</v>
      </c>
      <c r="J28" s="173">
        <v>189.10168549731432</v>
      </c>
      <c r="K28" s="173">
        <v>9.7353549024269803</v>
      </c>
      <c r="L28" s="168"/>
    </row>
    <row r="29" spans="1:12" ht="11.1" customHeight="1" x14ac:dyDescent="0.2">
      <c r="A29" s="14" t="s">
        <v>5</v>
      </c>
      <c r="B29" s="173">
        <v>3261</v>
      </c>
      <c r="C29" s="173">
        <v>1635</v>
      </c>
      <c r="D29" s="173">
        <v>11845</v>
      </c>
      <c r="E29" s="173">
        <v>1591</v>
      </c>
      <c r="F29" s="173">
        <v>1515</v>
      </c>
      <c r="G29" s="45">
        <v>1099</v>
      </c>
      <c r="H29" s="45">
        <v>91141</v>
      </c>
      <c r="I29" s="173">
        <v>19.444278814620475</v>
      </c>
      <c r="J29" s="173">
        <v>71.132596685082873</v>
      </c>
      <c r="K29" s="173">
        <v>8.9496691871455578</v>
      </c>
      <c r="L29" s="168"/>
    </row>
    <row r="30" spans="1:12" ht="11.1" customHeight="1" x14ac:dyDescent="0.2">
      <c r="A30" s="14" t="s">
        <v>6</v>
      </c>
      <c r="B30" s="173">
        <v>26767</v>
      </c>
      <c r="C30" s="173">
        <v>11316</v>
      </c>
      <c r="D30" s="173">
        <v>82080</v>
      </c>
      <c r="E30" s="173">
        <v>12313</v>
      </c>
      <c r="F30" s="173">
        <v>8128</v>
      </c>
      <c r="G30" s="45">
        <v>5826</v>
      </c>
      <c r="H30" s="45">
        <v>315876</v>
      </c>
      <c r="I30" s="173">
        <v>31.321818905193194</v>
      </c>
      <c r="J30" s="173">
        <v>102.53207250196745</v>
      </c>
      <c r="K30" s="173">
        <v>9.1851148704388024</v>
      </c>
      <c r="L30" s="168"/>
    </row>
    <row r="31" spans="1:12" ht="18" customHeight="1" x14ac:dyDescent="0.2">
      <c r="A31" s="9" t="s">
        <v>214</v>
      </c>
      <c r="B31" s="495">
        <v>40890</v>
      </c>
      <c r="C31" s="495">
        <v>19277</v>
      </c>
      <c r="D31" s="495">
        <v>165386</v>
      </c>
      <c r="E31" s="495">
        <v>16754</v>
      </c>
      <c r="F31" s="495">
        <v>47556</v>
      </c>
      <c r="G31" s="380">
        <v>34452</v>
      </c>
      <c r="H31" s="380">
        <v>1486498</v>
      </c>
      <c r="I31" s="495">
        <v>16.897671766135229</v>
      </c>
      <c r="J31" s="495">
        <v>72.159514823621819</v>
      </c>
      <c r="K31" s="495">
        <v>16.627972027972028</v>
      </c>
      <c r="L31" s="168"/>
    </row>
    <row r="32" spans="1:12" ht="11.1" customHeight="1" x14ac:dyDescent="0.2">
      <c r="A32" s="14" t="s">
        <v>7</v>
      </c>
      <c r="B32" s="173">
        <v>7452</v>
      </c>
      <c r="C32" s="173">
        <v>2857</v>
      </c>
      <c r="D32" s="173">
        <v>30959</v>
      </c>
      <c r="E32" s="173">
        <v>2599</v>
      </c>
      <c r="F32" s="173">
        <v>9642</v>
      </c>
      <c r="G32" s="45">
        <v>6349</v>
      </c>
      <c r="H32" s="45">
        <v>896507</v>
      </c>
      <c r="I32" s="173">
        <v>16.158199440577636</v>
      </c>
      <c r="J32" s="173">
        <v>68.143599225215709</v>
      </c>
      <c r="K32" s="173">
        <v>20.197322943505309</v>
      </c>
      <c r="L32" s="168"/>
    </row>
    <row r="33" spans="1:12" ht="11.1" customHeight="1" x14ac:dyDescent="0.2">
      <c r="A33" s="14" t="s">
        <v>8</v>
      </c>
      <c r="B33" s="173">
        <v>17323</v>
      </c>
      <c r="C33" s="173">
        <v>8984</v>
      </c>
      <c r="D33" s="173">
        <v>65081</v>
      </c>
      <c r="E33" s="173">
        <v>6878</v>
      </c>
      <c r="F33" s="173">
        <v>14572</v>
      </c>
      <c r="G33" s="45">
        <v>11108</v>
      </c>
      <c r="H33" s="45">
        <v>290841</v>
      </c>
      <c r="I33" s="173">
        <v>18.837947758759434</v>
      </c>
      <c r="J33" s="173">
        <v>76.713895044556551</v>
      </c>
      <c r="K33" s="173">
        <v>12.960607650778687</v>
      </c>
      <c r="L33" s="168"/>
    </row>
    <row r="34" spans="1:12" ht="11.1" customHeight="1" x14ac:dyDescent="0.2">
      <c r="A34" s="14" t="s">
        <v>9</v>
      </c>
      <c r="B34" s="173">
        <v>2837</v>
      </c>
      <c r="C34" s="173">
        <v>905</v>
      </c>
      <c r="D34" s="173">
        <v>19235</v>
      </c>
      <c r="E34" s="173">
        <v>1620</v>
      </c>
      <c r="F34" s="173">
        <v>2975</v>
      </c>
      <c r="G34" s="45">
        <v>1769</v>
      </c>
      <c r="H34" s="45">
        <v>91420</v>
      </c>
      <c r="I34" s="173">
        <v>11.526429122821273</v>
      </c>
      <c r="J34" s="173">
        <v>78.548676902972886</v>
      </c>
      <c r="K34" s="173">
        <v>11.995484053062377</v>
      </c>
      <c r="L34" s="168"/>
    </row>
    <row r="35" spans="1:12" ht="11.1" customHeight="1" x14ac:dyDescent="0.2">
      <c r="A35" s="14" t="s">
        <v>10</v>
      </c>
      <c r="B35" s="173">
        <v>9575</v>
      </c>
      <c r="C35" s="173">
        <v>4565</v>
      </c>
      <c r="D35" s="173">
        <v>19570</v>
      </c>
      <c r="E35" s="173">
        <v>2315</v>
      </c>
      <c r="F35" s="173">
        <v>14112</v>
      </c>
      <c r="G35" s="45">
        <v>11063</v>
      </c>
      <c r="H35" s="45">
        <v>99479</v>
      </c>
      <c r="I35" s="173">
        <v>22.813914700976888</v>
      </c>
      <c r="J35" s="173">
        <v>50.449846613905287</v>
      </c>
      <c r="K35" s="173">
        <v>26.357370986720458</v>
      </c>
      <c r="L35" s="168"/>
    </row>
    <row r="36" spans="1:12" ht="11.1" customHeight="1" x14ac:dyDescent="0.2">
      <c r="A36" s="14" t="s">
        <v>11</v>
      </c>
      <c r="B36" s="173">
        <v>3703</v>
      </c>
      <c r="C36" s="173">
        <v>1966</v>
      </c>
      <c r="D36" s="173">
        <v>30541</v>
      </c>
      <c r="E36" s="173">
        <v>3342</v>
      </c>
      <c r="F36" s="173">
        <v>6255</v>
      </c>
      <c r="G36" s="45">
        <v>4163</v>
      </c>
      <c r="H36" s="45">
        <v>108251</v>
      </c>
      <c r="I36" s="173">
        <v>9.9206987086749177</v>
      </c>
      <c r="J36" s="173">
        <v>85.673810592459603</v>
      </c>
      <c r="K36" s="173">
        <v>13.172303415743587</v>
      </c>
      <c r="L36" s="168"/>
    </row>
    <row r="37" spans="1:12" ht="18" customHeight="1" x14ac:dyDescent="0.2">
      <c r="A37" s="9" t="s">
        <v>215</v>
      </c>
      <c r="B37" s="495">
        <v>33233</v>
      </c>
      <c r="C37" s="495">
        <v>15320</v>
      </c>
      <c r="D37" s="495">
        <v>195833</v>
      </c>
      <c r="E37" s="495">
        <v>22134</v>
      </c>
      <c r="F37" s="495">
        <v>44952</v>
      </c>
      <c r="G37" s="380">
        <v>26368</v>
      </c>
      <c r="H37" s="380">
        <v>564883</v>
      </c>
      <c r="I37" s="495">
        <v>17.902431666612799</v>
      </c>
      <c r="J37" s="495">
        <v>110.62011387771703</v>
      </c>
      <c r="K37" s="495">
        <v>21.586008854911977</v>
      </c>
      <c r="L37" s="168"/>
    </row>
    <row r="38" spans="1:12" ht="11.1" customHeight="1" x14ac:dyDescent="0.2">
      <c r="A38" s="14" t="s">
        <v>12</v>
      </c>
      <c r="B38" s="173">
        <v>2854</v>
      </c>
      <c r="C38" s="173">
        <v>1242</v>
      </c>
      <c r="D38" s="173">
        <v>21290</v>
      </c>
      <c r="E38" s="173">
        <v>2305</v>
      </c>
      <c r="F38" s="173">
        <v>6448</v>
      </c>
      <c r="G38" s="45">
        <v>3442</v>
      </c>
      <c r="H38" s="45">
        <v>60781</v>
      </c>
      <c r="I38" s="173">
        <v>14.28142514011209</v>
      </c>
      <c r="J38" s="173">
        <v>107.77018476335104</v>
      </c>
      <c r="K38" s="173">
        <v>32.084390705080359</v>
      </c>
      <c r="L38" s="168"/>
    </row>
    <row r="39" spans="1:12" ht="11.1" customHeight="1" x14ac:dyDescent="0.2">
      <c r="A39" s="14" t="s">
        <v>13</v>
      </c>
      <c r="B39" s="173">
        <v>10297</v>
      </c>
      <c r="C39" s="173">
        <v>4679</v>
      </c>
      <c r="D39" s="173">
        <v>29935</v>
      </c>
      <c r="E39" s="173">
        <v>3456</v>
      </c>
      <c r="F39" s="173">
        <v>11712</v>
      </c>
      <c r="G39" s="45">
        <v>7046</v>
      </c>
      <c r="H39" s="45">
        <v>110686</v>
      </c>
      <c r="I39" s="173">
        <v>35.346011259096528</v>
      </c>
      <c r="J39" s="173">
        <v>111.66026334439928</v>
      </c>
      <c r="K39" s="173">
        <v>33.391304347826086</v>
      </c>
      <c r="L39" s="168"/>
    </row>
    <row r="40" spans="1:12" ht="11.1" customHeight="1" x14ac:dyDescent="0.2">
      <c r="A40" s="14" t="s">
        <v>14</v>
      </c>
      <c r="B40" s="173">
        <v>7591</v>
      </c>
      <c r="C40" s="173">
        <v>3966</v>
      </c>
      <c r="D40" s="173">
        <v>69418</v>
      </c>
      <c r="E40" s="173">
        <v>6984</v>
      </c>
      <c r="F40" s="173">
        <v>9168</v>
      </c>
      <c r="G40" s="45">
        <v>4930</v>
      </c>
      <c r="H40" s="45">
        <v>193172</v>
      </c>
      <c r="I40" s="173">
        <v>11.683494428369142</v>
      </c>
      <c r="J40" s="173">
        <v>110.82763905741108</v>
      </c>
      <c r="K40" s="173">
        <v>12.977196483927131</v>
      </c>
      <c r="L40" s="168"/>
    </row>
    <row r="41" spans="1:12" ht="11.1" customHeight="1" x14ac:dyDescent="0.2">
      <c r="A41" s="14" t="s">
        <v>15</v>
      </c>
      <c r="B41" s="173">
        <v>2118</v>
      </c>
      <c r="C41" s="173">
        <v>1141</v>
      </c>
      <c r="D41" s="173">
        <v>13659</v>
      </c>
      <c r="E41" s="173">
        <v>1409</v>
      </c>
      <c r="F41" s="173">
        <v>5637</v>
      </c>
      <c r="G41" s="45">
        <v>3732</v>
      </c>
      <c r="H41" s="45">
        <v>59097</v>
      </c>
      <c r="I41" s="173">
        <v>9.0277481778270321</v>
      </c>
      <c r="J41" s="173">
        <v>61.47718066432622</v>
      </c>
      <c r="K41" s="173">
        <v>20.991286214344232</v>
      </c>
      <c r="L41" s="168"/>
    </row>
    <row r="42" spans="1:12" ht="11.1" customHeight="1" x14ac:dyDescent="0.2">
      <c r="A42" s="14" t="s">
        <v>16</v>
      </c>
      <c r="B42" s="173">
        <v>7265</v>
      </c>
      <c r="C42" s="173">
        <v>2752</v>
      </c>
      <c r="D42" s="173">
        <v>36731</v>
      </c>
      <c r="E42" s="173">
        <v>4901</v>
      </c>
      <c r="F42" s="173">
        <v>5909</v>
      </c>
      <c r="G42" s="45">
        <v>3344</v>
      </c>
      <c r="H42" s="45">
        <v>75745</v>
      </c>
      <c r="I42" s="173">
        <v>28.130566096182143</v>
      </c>
      <c r="J42" s="173">
        <v>145.64812244736112</v>
      </c>
      <c r="K42" s="173">
        <v>22.232673639852511</v>
      </c>
      <c r="L42" s="168"/>
    </row>
    <row r="43" spans="1:12" ht="11.1" customHeight="1" x14ac:dyDescent="0.2">
      <c r="A43" s="14" t="s">
        <v>17</v>
      </c>
      <c r="B43" s="173">
        <v>3108</v>
      </c>
      <c r="C43" s="173">
        <v>1540</v>
      </c>
      <c r="D43" s="173">
        <v>24800</v>
      </c>
      <c r="E43" s="173">
        <v>3079</v>
      </c>
      <c r="F43" s="173">
        <v>6078</v>
      </c>
      <c r="G43" s="45">
        <v>3874</v>
      </c>
      <c r="H43" s="45">
        <v>65402</v>
      </c>
      <c r="I43" s="173">
        <v>13.962891414708658</v>
      </c>
      <c r="J43" s="173">
        <v>121.59843098798726</v>
      </c>
      <c r="K43" s="173">
        <v>20.962234868080703</v>
      </c>
      <c r="L43" s="168"/>
    </row>
    <row r="44" spans="1:12" ht="18" customHeight="1" x14ac:dyDescent="0.2">
      <c r="A44" s="9" t="s">
        <v>216</v>
      </c>
      <c r="B44" s="495">
        <v>35593</v>
      </c>
      <c r="C44" s="495">
        <v>18671</v>
      </c>
      <c r="D44" s="495">
        <v>195413</v>
      </c>
      <c r="E44" s="495">
        <v>26640</v>
      </c>
      <c r="F44" s="495">
        <v>35420</v>
      </c>
      <c r="G44" s="380">
        <v>25934</v>
      </c>
      <c r="H44" s="380">
        <v>812700</v>
      </c>
      <c r="I44" s="495">
        <v>11.420421547771456</v>
      </c>
      <c r="J44" s="495">
        <v>65.284993134506877</v>
      </c>
      <c r="K44" s="495">
        <v>10.376932857553012</v>
      </c>
      <c r="L44" s="168"/>
    </row>
    <row r="45" spans="1:12" ht="11.1" customHeight="1" x14ac:dyDescent="0.2">
      <c r="A45" s="14" t="s">
        <v>18</v>
      </c>
      <c r="B45" s="173">
        <v>4934</v>
      </c>
      <c r="C45" s="173">
        <v>2705</v>
      </c>
      <c r="D45" s="173">
        <v>43586</v>
      </c>
      <c r="E45" s="173">
        <v>5861</v>
      </c>
      <c r="F45" s="173">
        <v>5818</v>
      </c>
      <c r="G45" s="45">
        <v>4454</v>
      </c>
      <c r="H45" s="45">
        <v>105904</v>
      </c>
      <c r="I45" s="173">
        <v>10.666724316845382</v>
      </c>
      <c r="J45" s="173">
        <v>96.643015521064299</v>
      </c>
      <c r="K45" s="173">
        <v>11.319947077593586</v>
      </c>
      <c r="L45" s="168"/>
    </row>
    <row r="46" spans="1:12" ht="11.1" customHeight="1" x14ac:dyDescent="0.2">
      <c r="A46" s="14" t="s">
        <v>19</v>
      </c>
      <c r="B46" s="173">
        <v>3722</v>
      </c>
      <c r="C46" s="173">
        <v>1812</v>
      </c>
      <c r="D46" s="173">
        <v>10836</v>
      </c>
      <c r="E46" s="173">
        <v>1544</v>
      </c>
      <c r="F46" s="173">
        <v>4730</v>
      </c>
      <c r="G46" s="45">
        <v>4167</v>
      </c>
      <c r="H46" s="45">
        <v>52444</v>
      </c>
      <c r="I46" s="173">
        <v>15.792600135777326</v>
      </c>
      <c r="J46" s="173">
        <v>51.807228915662648</v>
      </c>
      <c r="K46" s="173">
        <v>17.072730554051613</v>
      </c>
      <c r="L46" s="168"/>
    </row>
    <row r="47" spans="1:12" ht="11.1" customHeight="1" x14ac:dyDescent="0.2">
      <c r="A47" s="14" t="s">
        <v>20</v>
      </c>
      <c r="B47" s="173">
        <v>5897</v>
      </c>
      <c r="C47" s="173">
        <v>3285</v>
      </c>
      <c r="D47" s="173">
        <v>18009</v>
      </c>
      <c r="E47" s="173">
        <v>2585</v>
      </c>
      <c r="F47" s="173">
        <v>9381</v>
      </c>
      <c r="G47" s="45">
        <v>7007</v>
      </c>
      <c r="H47" s="45">
        <v>96951</v>
      </c>
      <c r="I47" s="173">
        <v>10.484860338175418</v>
      </c>
      <c r="J47" s="173">
        <v>35.781839856944167</v>
      </c>
      <c r="K47" s="173">
        <v>15.124546553808948</v>
      </c>
      <c r="L47" s="168"/>
    </row>
    <row r="48" spans="1:12" ht="11.1" customHeight="1" x14ac:dyDescent="0.2">
      <c r="A48" s="14" t="s">
        <v>21</v>
      </c>
      <c r="B48" s="173">
        <v>4847</v>
      </c>
      <c r="C48" s="173">
        <v>2482</v>
      </c>
      <c r="D48" s="173">
        <v>23580</v>
      </c>
      <c r="E48" s="173">
        <v>2913</v>
      </c>
      <c r="F48" s="173">
        <v>3084</v>
      </c>
      <c r="G48" s="45">
        <v>1967</v>
      </c>
      <c r="H48" s="45">
        <v>115775</v>
      </c>
      <c r="I48" s="173">
        <v>13.82329454711385</v>
      </c>
      <c r="J48" s="173">
        <v>67.762515087073965</v>
      </c>
      <c r="K48" s="173">
        <v>8.1630492323980945</v>
      </c>
      <c r="L48" s="168"/>
    </row>
    <row r="49" spans="1:12" ht="11.1" customHeight="1" x14ac:dyDescent="0.2">
      <c r="A49" s="14" t="s">
        <v>22</v>
      </c>
      <c r="B49" s="173">
        <v>4263</v>
      </c>
      <c r="C49" s="173">
        <v>2506</v>
      </c>
      <c r="D49" s="173">
        <v>22291</v>
      </c>
      <c r="E49" s="173">
        <v>3789</v>
      </c>
      <c r="F49" s="173">
        <v>5356</v>
      </c>
      <c r="G49" s="45">
        <v>3678</v>
      </c>
      <c r="H49" s="45">
        <v>125196</v>
      </c>
      <c r="I49" s="173">
        <v>9.8389032496307252</v>
      </c>
      <c r="J49" s="173">
        <v>52.191524233200653</v>
      </c>
      <c r="K49" s="173">
        <v>11.197056487017603</v>
      </c>
      <c r="L49" s="168"/>
    </row>
    <row r="50" spans="1:12" ht="11.1" customHeight="1" x14ac:dyDescent="0.2">
      <c r="A50" s="14" t="s">
        <v>23</v>
      </c>
      <c r="B50" s="173">
        <v>2947</v>
      </c>
      <c r="C50" s="173">
        <v>1330</v>
      </c>
      <c r="D50" s="173">
        <v>9143</v>
      </c>
      <c r="E50" s="173">
        <v>1117</v>
      </c>
      <c r="F50" s="173">
        <v>2830</v>
      </c>
      <c r="G50" s="45">
        <v>1800</v>
      </c>
      <c r="H50" s="45">
        <v>43810</v>
      </c>
      <c r="I50" s="173">
        <v>19.031320632870521</v>
      </c>
      <c r="J50" s="173">
        <v>59.848137723375004</v>
      </c>
      <c r="K50" s="173">
        <v>16.822207691850444</v>
      </c>
      <c r="L50" s="168"/>
    </row>
    <row r="51" spans="1:12" ht="11.1" customHeight="1" x14ac:dyDescent="0.2">
      <c r="A51" s="14" t="s">
        <v>24</v>
      </c>
      <c r="B51" s="173">
        <v>6562</v>
      </c>
      <c r="C51" s="173">
        <v>3406</v>
      </c>
      <c r="D51" s="173">
        <v>53533</v>
      </c>
      <c r="E51" s="173">
        <v>7283</v>
      </c>
      <c r="F51" s="173">
        <v>2524</v>
      </c>
      <c r="G51" s="45">
        <v>1536</v>
      </c>
      <c r="H51" s="45">
        <v>199350</v>
      </c>
      <c r="I51" s="173">
        <v>10.902686626680181</v>
      </c>
      <c r="J51" s="173">
        <v>90.763127108729933</v>
      </c>
      <c r="K51" s="173">
        <v>3.9859764378888851</v>
      </c>
      <c r="L51" s="168"/>
    </row>
    <row r="52" spans="1:12" ht="11.1" customHeight="1" x14ac:dyDescent="0.2">
      <c r="A52" s="14" t="s">
        <v>25</v>
      </c>
      <c r="B52" s="173">
        <v>2421</v>
      </c>
      <c r="C52" s="173">
        <v>1145</v>
      </c>
      <c r="D52" s="499">
        <v>14435</v>
      </c>
      <c r="E52" s="173">
        <v>1548</v>
      </c>
      <c r="F52" s="173">
        <v>1697</v>
      </c>
      <c r="G52" s="45">
        <v>1325</v>
      </c>
      <c r="H52" s="45">
        <v>73270</v>
      </c>
      <c r="I52" s="173">
        <v>7.6784015223596569</v>
      </c>
      <c r="J52" s="173">
        <v>46.249719650123353</v>
      </c>
      <c r="K52" s="173">
        <v>4.9261226740979414</v>
      </c>
      <c r="L52" s="168"/>
    </row>
    <row r="53" spans="1:12" ht="18" customHeight="1" x14ac:dyDescent="0.2">
      <c r="A53" s="9" t="s">
        <v>217</v>
      </c>
      <c r="B53" s="495">
        <v>28561</v>
      </c>
      <c r="C53" s="495">
        <v>12534</v>
      </c>
      <c r="D53" s="498">
        <v>166022</v>
      </c>
      <c r="E53" s="495">
        <v>27794</v>
      </c>
      <c r="F53" s="495">
        <v>9128</v>
      </c>
      <c r="G53" s="380">
        <v>6744</v>
      </c>
      <c r="H53" s="380">
        <v>771462</v>
      </c>
      <c r="I53" s="495">
        <v>14.885289304439372</v>
      </c>
      <c r="J53" s="495">
        <v>90.369813949943932</v>
      </c>
      <c r="K53" s="495">
        <v>4.4901814174963599</v>
      </c>
      <c r="L53" s="168"/>
    </row>
    <row r="54" spans="1:12" ht="11.1" customHeight="1" x14ac:dyDescent="0.2">
      <c r="A54" s="14" t="s">
        <v>26</v>
      </c>
      <c r="B54" s="173">
        <v>1824</v>
      </c>
      <c r="C54" s="173">
        <v>603</v>
      </c>
      <c r="D54" s="173">
        <v>14062</v>
      </c>
      <c r="E54" s="173">
        <v>2418</v>
      </c>
      <c r="F54" s="173">
        <v>611</v>
      </c>
      <c r="G54" s="45">
        <v>530</v>
      </c>
      <c r="H54" s="45">
        <v>75446</v>
      </c>
      <c r="I54" s="173">
        <v>8.5738460092131241</v>
      </c>
      <c r="J54" s="173">
        <v>68.511571254567599</v>
      </c>
      <c r="K54" s="173">
        <v>2.4933687002652518</v>
      </c>
      <c r="L54" s="168"/>
    </row>
    <row r="55" spans="1:12" ht="11.1" customHeight="1" x14ac:dyDescent="0.2">
      <c r="A55" s="14" t="s">
        <v>27</v>
      </c>
      <c r="B55" s="173">
        <v>5148</v>
      </c>
      <c r="C55" s="173">
        <v>2701</v>
      </c>
      <c r="D55" s="173">
        <v>18273</v>
      </c>
      <c r="E55" s="173">
        <v>3651</v>
      </c>
      <c r="F55" s="173">
        <v>1568</v>
      </c>
      <c r="G55" s="45">
        <v>1105</v>
      </c>
      <c r="H55" s="45">
        <v>234324</v>
      </c>
      <c r="I55" s="173">
        <v>11.964580379761546</v>
      </c>
      <c r="J55" s="173">
        <v>43.704855297775651</v>
      </c>
      <c r="K55" s="173">
        <v>3.5697211155378485</v>
      </c>
      <c r="L55" s="168"/>
    </row>
    <row r="56" spans="1:12" ht="11.1" customHeight="1" x14ac:dyDescent="0.2">
      <c r="A56" s="14" t="s">
        <v>28</v>
      </c>
      <c r="B56" s="173">
        <v>7227</v>
      </c>
      <c r="C56" s="173">
        <v>3346</v>
      </c>
      <c r="D56" s="173">
        <v>25353</v>
      </c>
      <c r="E56" s="173">
        <v>4582</v>
      </c>
      <c r="F56" s="173">
        <v>2101</v>
      </c>
      <c r="G56" s="45">
        <v>1443</v>
      </c>
      <c r="H56" s="45">
        <v>118573</v>
      </c>
      <c r="I56" s="173">
        <v>22.673652506745309</v>
      </c>
      <c r="J56" s="173">
        <v>81.505175850318267</v>
      </c>
      <c r="K56" s="173">
        <v>6.1438137848349266</v>
      </c>
      <c r="L56" s="168"/>
    </row>
    <row r="57" spans="1:12" ht="11.1" customHeight="1" x14ac:dyDescent="0.2">
      <c r="A57" s="14" t="s">
        <v>29</v>
      </c>
      <c r="B57" s="173">
        <v>14362</v>
      </c>
      <c r="C57" s="173">
        <v>5884</v>
      </c>
      <c r="D57" s="173">
        <v>108334</v>
      </c>
      <c r="E57" s="173">
        <v>17143</v>
      </c>
      <c r="F57" s="173">
        <v>4848</v>
      </c>
      <c r="G57" s="45">
        <v>3666</v>
      </c>
      <c r="H57" s="45">
        <v>343119</v>
      </c>
      <c r="I57" s="173">
        <v>15.00747134243827</v>
      </c>
      <c r="J57" s="173">
        <v>120.00708960597299</v>
      </c>
      <c r="K57" s="173">
        <v>4.8161651483692793</v>
      </c>
      <c r="L57" s="168"/>
    </row>
    <row r="58" spans="1:12" ht="18" customHeight="1" x14ac:dyDescent="0.2">
      <c r="A58" s="9" t="s">
        <v>218</v>
      </c>
      <c r="B58" s="495">
        <v>37591</v>
      </c>
      <c r="C58" s="495">
        <v>16507</v>
      </c>
      <c r="D58" s="495">
        <v>355898</v>
      </c>
      <c r="E58" s="495">
        <v>39125</v>
      </c>
      <c r="F58" s="495">
        <v>38945</v>
      </c>
      <c r="G58" s="380">
        <v>24938</v>
      </c>
      <c r="H58" s="380">
        <v>1064084</v>
      </c>
      <c r="I58" s="495">
        <v>12.219191975009672</v>
      </c>
      <c r="J58" s="495">
        <v>118.90297275807002</v>
      </c>
      <c r="K58" s="495">
        <v>11.966949157750477</v>
      </c>
      <c r="L58" s="168"/>
    </row>
    <row r="59" spans="1:12" ht="11.1" customHeight="1" x14ac:dyDescent="0.2">
      <c r="A59" s="14" t="s">
        <v>30</v>
      </c>
      <c r="B59" s="173">
        <v>1685</v>
      </c>
      <c r="C59" s="173">
        <v>749</v>
      </c>
      <c r="D59" s="173">
        <v>14320</v>
      </c>
      <c r="E59" s="173">
        <v>1526</v>
      </c>
      <c r="F59" s="173">
        <v>3940</v>
      </c>
      <c r="G59" s="45">
        <v>2571</v>
      </c>
      <c r="H59" s="45">
        <v>74427</v>
      </c>
      <c r="I59" s="173">
        <v>6.6944775526420344</v>
      </c>
      <c r="J59" s="173">
        <v>57.595624019627557</v>
      </c>
      <c r="K59" s="173">
        <v>14.900537024430829</v>
      </c>
      <c r="L59" s="168"/>
    </row>
    <row r="60" spans="1:12" ht="11.1" customHeight="1" x14ac:dyDescent="0.2">
      <c r="A60" s="14" t="s">
        <v>31</v>
      </c>
      <c r="B60" s="173">
        <v>6588</v>
      </c>
      <c r="C60" s="173">
        <v>2769</v>
      </c>
      <c r="D60" s="173">
        <v>35766</v>
      </c>
      <c r="E60" s="173">
        <v>4460</v>
      </c>
      <c r="F60" s="173">
        <v>6846</v>
      </c>
      <c r="G60" s="45">
        <v>4173</v>
      </c>
      <c r="H60" s="45">
        <v>173718</v>
      </c>
      <c r="I60" s="173">
        <v>14.358571989015301</v>
      </c>
      <c r="J60" s="173">
        <v>79.811661794568536</v>
      </c>
      <c r="K60" s="173">
        <v>14.507310870947235</v>
      </c>
      <c r="L60" s="168"/>
    </row>
    <row r="61" spans="1:12" ht="11.1" customHeight="1" x14ac:dyDescent="0.2">
      <c r="A61" s="14" t="s">
        <v>32</v>
      </c>
      <c r="B61" s="173">
        <v>1455</v>
      </c>
      <c r="C61" s="173">
        <v>649</v>
      </c>
      <c r="D61" s="173">
        <v>10337</v>
      </c>
      <c r="E61" s="173">
        <v>664</v>
      </c>
      <c r="F61" s="173">
        <v>281</v>
      </c>
      <c r="G61" s="45">
        <v>131</v>
      </c>
      <c r="H61" s="45">
        <v>60704</v>
      </c>
      <c r="I61" s="173">
        <v>10.624315443592552</v>
      </c>
      <c r="J61" s="173">
        <v>78.488990129081259</v>
      </c>
      <c r="K61" s="173">
        <v>2.0011394388263781</v>
      </c>
      <c r="L61" s="168"/>
    </row>
    <row r="62" spans="1:12" ht="11.1" customHeight="1" x14ac:dyDescent="0.2">
      <c r="A62" s="14" t="s">
        <v>33</v>
      </c>
      <c r="B62" s="173">
        <v>2197</v>
      </c>
      <c r="C62" s="173">
        <v>689</v>
      </c>
      <c r="D62" s="173">
        <v>7293</v>
      </c>
      <c r="E62" s="173">
        <v>715</v>
      </c>
      <c r="F62" s="173">
        <v>1281</v>
      </c>
      <c r="G62" s="45">
        <v>864</v>
      </c>
      <c r="H62" s="45">
        <v>38973</v>
      </c>
      <c r="I62" s="173">
        <v>32.983035580243204</v>
      </c>
      <c r="J62" s="173">
        <v>138.17733990147784</v>
      </c>
      <c r="K62" s="173">
        <v>14.656750572082379</v>
      </c>
      <c r="L62" s="168"/>
    </row>
    <row r="63" spans="1:12" ht="11.1" customHeight="1" x14ac:dyDescent="0.2">
      <c r="A63" s="14" t="s">
        <v>34</v>
      </c>
      <c r="B63" s="173">
        <v>6638</v>
      </c>
      <c r="C63" s="173">
        <v>3005</v>
      </c>
      <c r="D63" s="173">
        <v>73591</v>
      </c>
      <c r="E63" s="173">
        <v>8169</v>
      </c>
      <c r="F63" s="173">
        <v>7835</v>
      </c>
      <c r="G63" s="45">
        <v>5758</v>
      </c>
      <c r="H63" s="45">
        <v>102774</v>
      </c>
      <c r="I63" s="173">
        <v>16.069915510688261</v>
      </c>
      <c r="J63" s="173">
        <v>179.73573661586556</v>
      </c>
      <c r="K63" s="173">
        <v>18.270643378494974</v>
      </c>
      <c r="L63" s="168"/>
    </row>
    <row r="64" spans="1:12" ht="11.1" customHeight="1" x14ac:dyDescent="0.2">
      <c r="A64" s="14" t="s">
        <v>35</v>
      </c>
      <c r="B64" s="173">
        <v>3177</v>
      </c>
      <c r="C64" s="173">
        <v>1423</v>
      </c>
      <c r="D64" s="173">
        <v>78507</v>
      </c>
      <c r="E64" s="173">
        <v>8173</v>
      </c>
      <c r="F64" s="173">
        <v>1847</v>
      </c>
      <c r="G64" s="45">
        <v>1268</v>
      </c>
      <c r="H64" s="45">
        <v>80246</v>
      </c>
      <c r="I64" s="173">
        <v>9.6127080181543114</v>
      </c>
      <c r="J64" s="173">
        <v>240.67874551641683</v>
      </c>
      <c r="K64" s="173">
        <v>5.4896715708128996</v>
      </c>
      <c r="L64" s="168"/>
    </row>
    <row r="65" spans="1:12" ht="11.1" customHeight="1" x14ac:dyDescent="0.2">
      <c r="A65" s="14" t="s">
        <v>36</v>
      </c>
      <c r="B65" s="173">
        <v>3941</v>
      </c>
      <c r="C65" s="173">
        <v>1881</v>
      </c>
      <c r="D65" s="173">
        <v>19350</v>
      </c>
      <c r="E65" s="173">
        <v>2294</v>
      </c>
      <c r="F65" s="173">
        <v>3725</v>
      </c>
      <c r="G65" s="45">
        <v>2634</v>
      </c>
      <c r="H65" s="45">
        <v>116062</v>
      </c>
      <c r="I65" s="173">
        <v>12.542167907835273</v>
      </c>
      <c r="J65" s="173">
        <v>62.633521072052829</v>
      </c>
      <c r="K65" s="173">
        <v>10.687439031388076</v>
      </c>
      <c r="L65" s="168"/>
    </row>
    <row r="66" spans="1:12" ht="11.1" customHeight="1" x14ac:dyDescent="0.2">
      <c r="A66" s="14" t="s">
        <v>219</v>
      </c>
      <c r="B66" s="173">
        <v>4368</v>
      </c>
      <c r="C66" s="173">
        <v>2025</v>
      </c>
      <c r="D66" s="173">
        <v>49912</v>
      </c>
      <c r="E66" s="173">
        <v>5714</v>
      </c>
      <c r="F66" s="173">
        <v>3758</v>
      </c>
      <c r="G66" s="45">
        <v>2271</v>
      </c>
      <c r="H66" s="45">
        <v>203892</v>
      </c>
      <c r="I66" s="173">
        <v>9.2048974775040566</v>
      </c>
      <c r="J66" s="173">
        <v>109.94316930261245</v>
      </c>
      <c r="K66" s="173">
        <v>7.3399871091232249</v>
      </c>
      <c r="L66" s="168"/>
    </row>
    <row r="67" spans="1:12" ht="11.1" customHeight="1" x14ac:dyDescent="0.2">
      <c r="A67" s="14" t="s">
        <v>37</v>
      </c>
      <c r="B67" s="173">
        <v>1367</v>
      </c>
      <c r="C67" s="173">
        <v>502</v>
      </c>
      <c r="D67" s="173">
        <v>22748</v>
      </c>
      <c r="E67" s="173">
        <v>2735</v>
      </c>
      <c r="F67" s="173">
        <v>1809</v>
      </c>
      <c r="G67" s="45">
        <v>1014</v>
      </c>
      <c r="H67" s="45">
        <v>46230</v>
      </c>
      <c r="I67" s="173">
        <v>5.2461910427140497</v>
      </c>
      <c r="J67" s="173">
        <v>87.718351135618718</v>
      </c>
      <c r="K67" s="173">
        <v>6.8611090040203289</v>
      </c>
      <c r="L67" s="168"/>
    </row>
    <row r="68" spans="1:12" ht="11.1" customHeight="1" x14ac:dyDescent="0.2">
      <c r="A68" s="14" t="s">
        <v>38</v>
      </c>
      <c r="B68" s="173">
        <v>103</v>
      </c>
      <c r="C68" s="173">
        <v>27</v>
      </c>
      <c r="D68" s="173">
        <v>744</v>
      </c>
      <c r="E68" s="173">
        <v>55</v>
      </c>
      <c r="F68" s="173">
        <v>73</v>
      </c>
      <c r="G68" s="45">
        <v>26</v>
      </c>
      <c r="H68" s="45">
        <v>5573</v>
      </c>
      <c r="I68" s="173">
        <v>4.7399907961343759</v>
      </c>
      <c r="J68" s="173">
        <v>57.407407407407405</v>
      </c>
      <c r="K68" s="173">
        <v>2.8460038986354776</v>
      </c>
      <c r="L68" s="168"/>
    </row>
    <row r="69" spans="1:12" ht="11.1" customHeight="1" x14ac:dyDescent="0.2">
      <c r="A69" s="14" t="s">
        <v>39</v>
      </c>
      <c r="B69" s="173">
        <v>1390</v>
      </c>
      <c r="C69" s="173">
        <v>557</v>
      </c>
      <c r="D69" s="173">
        <v>23280</v>
      </c>
      <c r="E69" s="173">
        <v>2487</v>
      </c>
      <c r="F69" s="173">
        <v>899</v>
      </c>
      <c r="G69" s="45">
        <v>563</v>
      </c>
      <c r="H69" s="45">
        <v>86797</v>
      </c>
      <c r="I69" s="173">
        <v>9.1147540983606561</v>
      </c>
      <c r="J69" s="173">
        <v>158.16291867654053</v>
      </c>
      <c r="K69" s="173">
        <v>5.8547704330836856</v>
      </c>
      <c r="L69" s="168"/>
    </row>
    <row r="70" spans="1:12" ht="11.1" customHeight="1" x14ac:dyDescent="0.2">
      <c r="A70" s="14" t="s">
        <v>40</v>
      </c>
      <c r="B70" s="173">
        <v>4682</v>
      </c>
      <c r="C70" s="173">
        <v>2231</v>
      </c>
      <c r="D70" s="173">
        <v>20050</v>
      </c>
      <c r="E70" s="173">
        <v>2133</v>
      </c>
      <c r="F70" s="173">
        <v>6651</v>
      </c>
      <c r="G70" s="45">
        <v>3665</v>
      </c>
      <c r="H70" s="45">
        <v>74688</v>
      </c>
      <c r="I70" s="173">
        <v>23.986884574004815</v>
      </c>
      <c r="J70" s="173">
        <v>103.39848383270589</v>
      </c>
      <c r="K70" s="173">
        <v>30.017601660874668</v>
      </c>
      <c r="L70" s="168"/>
    </row>
    <row r="71" spans="1:12" ht="18" customHeight="1" x14ac:dyDescent="0.2">
      <c r="A71" s="9" t="s">
        <v>220</v>
      </c>
      <c r="B71" s="495">
        <v>43991</v>
      </c>
      <c r="C71" s="495">
        <v>13012</v>
      </c>
      <c r="D71" s="495">
        <v>349628</v>
      </c>
      <c r="E71" s="495">
        <v>41797</v>
      </c>
      <c r="F71" s="495">
        <v>27081</v>
      </c>
      <c r="G71" s="380">
        <v>19796</v>
      </c>
      <c r="H71" s="380">
        <v>862511</v>
      </c>
      <c r="I71" s="495">
        <v>17.896488316084099</v>
      </c>
      <c r="J71" s="495">
        <v>148.68676215425441</v>
      </c>
      <c r="K71" s="495">
        <v>10.555919360119743</v>
      </c>
      <c r="L71" s="168"/>
    </row>
    <row r="72" spans="1:12" ht="11.1" customHeight="1" x14ac:dyDescent="0.2">
      <c r="A72" s="14" t="s">
        <v>41</v>
      </c>
      <c r="B72" s="173">
        <v>5585</v>
      </c>
      <c r="C72" s="173">
        <v>1842</v>
      </c>
      <c r="D72" s="173">
        <v>44963</v>
      </c>
      <c r="E72" s="173">
        <v>6077</v>
      </c>
      <c r="F72" s="173">
        <v>3255</v>
      </c>
      <c r="G72" s="45">
        <v>2091</v>
      </c>
      <c r="H72" s="45">
        <v>118653</v>
      </c>
      <c r="I72" s="173">
        <v>18.030669895076674</v>
      </c>
      <c r="J72" s="173">
        <v>154.7460077092511</v>
      </c>
      <c r="K72" s="173">
        <v>9.8918130432140039</v>
      </c>
      <c r="L72" s="168"/>
    </row>
    <row r="73" spans="1:12" ht="11.1" customHeight="1" x14ac:dyDescent="0.2">
      <c r="A73" s="14" t="s">
        <v>42</v>
      </c>
      <c r="B73" s="173">
        <v>2986</v>
      </c>
      <c r="C73" s="173">
        <v>933</v>
      </c>
      <c r="D73" s="173">
        <v>10614</v>
      </c>
      <c r="E73" s="173">
        <v>1177</v>
      </c>
      <c r="F73" s="173">
        <v>1754</v>
      </c>
      <c r="G73" s="45">
        <v>1309</v>
      </c>
      <c r="H73" s="45">
        <v>38354</v>
      </c>
      <c r="I73" s="173">
        <v>18.60088456986233</v>
      </c>
      <c r="J73" s="173">
        <v>75.88475012511617</v>
      </c>
      <c r="K73" s="173">
        <v>10.179327955429168</v>
      </c>
      <c r="L73" s="168"/>
    </row>
    <row r="74" spans="1:12" ht="11.1" customHeight="1" x14ac:dyDescent="0.2">
      <c r="A74" s="14" t="s">
        <v>43</v>
      </c>
      <c r="B74" s="173">
        <v>7247</v>
      </c>
      <c r="C74" s="173">
        <v>2263</v>
      </c>
      <c r="D74" s="173">
        <v>47651</v>
      </c>
      <c r="E74" s="173">
        <v>6336</v>
      </c>
      <c r="F74" s="173">
        <v>3002</v>
      </c>
      <c r="G74" s="45">
        <v>2392</v>
      </c>
      <c r="H74" s="45">
        <v>112471</v>
      </c>
      <c r="I74" s="173">
        <v>22.235517918507608</v>
      </c>
      <c r="J74" s="173">
        <v>151.2154100025387</v>
      </c>
      <c r="K74" s="173">
        <v>8.676551345414607</v>
      </c>
      <c r="L74" s="168"/>
    </row>
    <row r="75" spans="1:12" ht="11.1" customHeight="1" x14ac:dyDescent="0.2">
      <c r="A75" s="14" t="s">
        <v>44</v>
      </c>
      <c r="B75" s="173">
        <v>6620</v>
      </c>
      <c r="C75" s="173">
        <v>1869</v>
      </c>
      <c r="D75" s="173">
        <v>54344</v>
      </c>
      <c r="E75" s="173">
        <v>6492</v>
      </c>
      <c r="F75" s="173">
        <v>3430</v>
      </c>
      <c r="G75" s="45">
        <v>2490</v>
      </c>
      <c r="H75" s="45">
        <v>141705</v>
      </c>
      <c r="I75" s="173">
        <v>15.560361037984205</v>
      </c>
      <c r="J75" s="173">
        <v>130.83275152273876</v>
      </c>
      <c r="K75" s="173">
        <v>7.8477131809549956</v>
      </c>
      <c r="L75" s="168"/>
    </row>
    <row r="76" spans="1:12" ht="11.1" customHeight="1" x14ac:dyDescent="0.2">
      <c r="A76" s="14" t="s">
        <v>45</v>
      </c>
      <c r="B76" s="173">
        <v>12712</v>
      </c>
      <c r="C76" s="173">
        <v>3031</v>
      </c>
      <c r="D76" s="173">
        <v>112114</v>
      </c>
      <c r="E76" s="173">
        <v>11379</v>
      </c>
      <c r="F76" s="173">
        <v>10659</v>
      </c>
      <c r="G76" s="45">
        <v>7954</v>
      </c>
      <c r="H76" s="45">
        <v>216317</v>
      </c>
      <c r="I76" s="173">
        <v>23.498964803312628</v>
      </c>
      <c r="J76" s="173">
        <v>216.56171527911917</v>
      </c>
      <c r="K76" s="173">
        <v>18.857810095005572</v>
      </c>
      <c r="L76" s="168"/>
    </row>
    <row r="77" spans="1:12" ht="11.1" customHeight="1" x14ac:dyDescent="0.2">
      <c r="A77" s="14" t="s">
        <v>46</v>
      </c>
      <c r="B77" s="173">
        <v>4622</v>
      </c>
      <c r="C77" s="173">
        <v>2045</v>
      </c>
      <c r="D77" s="173">
        <v>28339</v>
      </c>
      <c r="E77" s="173">
        <v>3817</v>
      </c>
      <c r="F77" s="173">
        <v>1532</v>
      </c>
      <c r="G77" s="45">
        <v>1087</v>
      </c>
      <c r="H77" s="45">
        <v>107123</v>
      </c>
      <c r="I77" s="173">
        <v>15.633350245222392</v>
      </c>
      <c r="J77" s="173">
        <v>97.064666392656534</v>
      </c>
      <c r="K77" s="173">
        <v>5.1139967286443904</v>
      </c>
      <c r="L77" s="168"/>
    </row>
    <row r="78" spans="1:12" ht="11.1" customHeight="1" x14ac:dyDescent="0.2">
      <c r="A78" s="14" t="s">
        <v>47</v>
      </c>
      <c r="B78" s="173">
        <v>4219</v>
      </c>
      <c r="C78" s="173">
        <v>1029</v>
      </c>
      <c r="D78" s="173">
        <v>51603</v>
      </c>
      <c r="E78" s="173">
        <v>6519</v>
      </c>
      <c r="F78" s="173">
        <v>3449</v>
      </c>
      <c r="G78" s="45">
        <v>2473</v>
      </c>
      <c r="H78" s="45">
        <v>127888</v>
      </c>
      <c r="I78" s="173">
        <v>10.551984593452218</v>
      </c>
      <c r="J78" s="173">
        <v>135.49073150238934</v>
      </c>
      <c r="K78" s="173">
        <v>8.2858858858858859</v>
      </c>
      <c r="L78" s="168"/>
    </row>
    <row r="79" spans="1:12" ht="18" customHeight="1" x14ac:dyDescent="0.2">
      <c r="A79" s="9" t="s">
        <v>221</v>
      </c>
      <c r="B79" s="495">
        <v>89198</v>
      </c>
      <c r="C79" s="495">
        <v>50833</v>
      </c>
      <c r="D79" s="495">
        <v>408722</v>
      </c>
      <c r="E79" s="495">
        <v>54726</v>
      </c>
      <c r="F79" s="495">
        <v>123417</v>
      </c>
      <c r="G79" s="380">
        <v>88791</v>
      </c>
      <c r="H79" s="380">
        <v>1256869</v>
      </c>
      <c r="I79" s="495">
        <v>44.095648176070164</v>
      </c>
      <c r="J79" s="495">
        <v>232.05963844476744</v>
      </c>
      <c r="K79" s="495">
        <v>55.913106510216096</v>
      </c>
      <c r="L79" s="168"/>
    </row>
    <row r="80" spans="1:12" ht="11.1" customHeight="1" x14ac:dyDescent="0.2">
      <c r="A80" s="14" t="s">
        <v>48</v>
      </c>
      <c r="B80" s="173">
        <v>16143</v>
      </c>
      <c r="C80" s="173">
        <v>5751</v>
      </c>
      <c r="D80" s="173">
        <v>98152</v>
      </c>
      <c r="E80" s="173">
        <v>10122</v>
      </c>
      <c r="F80" s="173">
        <v>21732</v>
      </c>
      <c r="G80" s="45">
        <v>16025</v>
      </c>
      <c r="H80" s="45">
        <v>189160</v>
      </c>
      <c r="I80" s="173">
        <v>54.596185064935064</v>
      </c>
      <c r="J80" s="173">
        <v>350.86866375920499</v>
      </c>
      <c r="K80" s="173">
        <v>71.019607843137251</v>
      </c>
      <c r="L80" s="168"/>
    </row>
    <row r="81" spans="1:12" ht="11.1" customHeight="1" x14ac:dyDescent="0.2">
      <c r="A81" s="14" t="s">
        <v>49</v>
      </c>
      <c r="B81" s="173">
        <v>11621</v>
      </c>
      <c r="C81" s="173">
        <v>7665</v>
      </c>
      <c r="D81" s="173">
        <v>52833</v>
      </c>
      <c r="E81" s="173">
        <v>7861</v>
      </c>
      <c r="F81" s="173">
        <v>8131</v>
      </c>
      <c r="G81" s="45">
        <v>5980</v>
      </c>
      <c r="H81" s="45">
        <v>169374</v>
      </c>
      <c r="I81" s="173">
        <v>44.354961832061072</v>
      </c>
      <c r="J81" s="173">
        <v>231.97804610318332</v>
      </c>
      <c r="K81" s="173">
        <v>29.928592461719671</v>
      </c>
      <c r="L81" s="168"/>
    </row>
    <row r="82" spans="1:12" ht="11.1" customHeight="1" x14ac:dyDescent="0.2">
      <c r="A82" s="14" t="s">
        <v>50</v>
      </c>
      <c r="B82" s="173">
        <v>7670</v>
      </c>
      <c r="C82" s="173">
        <v>5321</v>
      </c>
      <c r="D82" s="173">
        <v>30475</v>
      </c>
      <c r="E82" s="173">
        <v>4813</v>
      </c>
      <c r="F82" s="173">
        <v>11015</v>
      </c>
      <c r="G82" s="45">
        <v>7770</v>
      </c>
      <c r="H82" s="45">
        <v>117115</v>
      </c>
      <c r="I82" s="173">
        <v>43.140784071095112</v>
      </c>
      <c r="J82" s="173">
        <v>205.37098187209384</v>
      </c>
      <c r="K82" s="173">
        <v>59.521236355776502</v>
      </c>
      <c r="L82" s="168"/>
    </row>
    <row r="83" spans="1:12" ht="11.1" customHeight="1" x14ac:dyDescent="0.2">
      <c r="A83" s="14" t="s">
        <v>51</v>
      </c>
      <c r="B83" s="173">
        <v>6837</v>
      </c>
      <c r="C83" s="173">
        <v>4428</v>
      </c>
      <c r="D83" s="173">
        <v>26522</v>
      </c>
      <c r="E83" s="173">
        <v>3448</v>
      </c>
      <c r="F83" s="173">
        <v>12852</v>
      </c>
      <c r="G83" s="45">
        <v>8859</v>
      </c>
      <c r="H83" s="45">
        <v>95070</v>
      </c>
      <c r="I83" s="173">
        <v>41.308682254848655</v>
      </c>
      <c r="J83" s="173">
        <v>210.22511097019657</v>
      </c>
      <c r="K83" s="173">
        <v>64.353312302839115</v>
      </c>
      <c r="L83" s="168"/>
    </row>
    <row r="84" spans="1:12" ht="11.1" customHeight="1" x14ac:dyDescent="0.2">
      <c r="A84" s="14" t="s">
        <v>52</v>
      </c>
      <c r="B84" s="173">
        <v>12329</v>
      </c>
      <c r="C84" s="173">
        <v>8473</v>
      </c>
      <c r="D84" s="173">
        <v>57154</v>
      </c>
      <c r="E84" s="173">
        <v>7473</v>
      </c>
      <c r="F84" s="173">
        <v>14784</v>
      </c>
      <c r="G84" s="45">
        <v>10742</v>
      </c>
      <c r="H84" s="45">
        <v>231357</v>
      </c>
      <c r="I84" s="173">
        <v>37.973942772661466</v>
      </c>
      <c r="J84" s="173">
        <v>201.06948109058928</v>
      </c>
      <c r="K84" s="173">
        <v>41.023364226649647</v>
      </c>
      <c r="L84" s="168"/>
    </row>
    <row r="85" spans="1:12" ht="11.1" customHeight="1" x14ac:dyDescent="0.2">
      <c r="A85" s="14" t="s">
        <v>53</v>
      </c>
      <c r="B85" s="173">
        <v>6362</v>
      </c>
      <c r="C85" s="173">
        <v>3838</v>
      </c>
      <c r="D85" s="173">
        <v>21022</v>
      </c>
      <c r="E85" s="173">
        <v>3441</v>
      </c>
      <c r="F85" s="173">
        <v>25483</v>
      </c>
      <c r="G85" s="45">
        <v>16838</v>
      </c>
      <c r="H85" s="45">
        <v>74450</v>
      </c>
      <c r="I85" s="173">
        <v>41.759107318674104</v>
      </c>
      <c r="J85" s="173">
        <v>184.54920551312441</v>
      </c>
      <c r="K85" s="173">
        <v>126.47905499305142</v>
      </c>
      <c r="L85" s="168"/>
    </row>
    <row r="86" spans="1:12" ht="11.1" customHeight="1" x14ac:dyDescent="0.2">
      <c r="A86" s="14" t="s">
        <v>54</v>
      </c>
      <c r="B86" s="173">
        <v>1480</v>
      </c>
      <c r="C86" s="173">
        <v>915</v>
      </c>
      <c r="D86" s="173">
        <v>7477</v>
      </c>
      <c r="E86" s="173">
        <v>1112</v>
      </c>
      <c r="F86" s="173">
        <v>6431</v>
      </c>
      <c r="G86" s="45">
        <v>4692</v>
      </c>
      <c r="H86" s="45">
        <v>35517</v>
      </c>
      <c r="I86" s="173">
        <v>26.904199236502453</v>
      </c>
      <c r="J86" s="173">
        <v>188.52748361069089</v>
      </c>
      <c r="K86" s="173">
        <v>82.78836251287332</v>
      </c>
      <c r="L86" s="168"/>
    </row>
    <row r="87" spans="1:12" ht="11.1" customHeight="1" x14ac:dyDescent="0.2">
      <c r="A87" s="14" t="s">
        <v>55</v>
      </c>
      <c r="B87" s="173">
        <v>26756</v>
      </c>
      <c r="C87" s="173">
        <v>14442</v>
      </c>
      <c r="D87" s="173">
        <v>115087</v>
      </c>
      <c r="E87" s="173">
        <v>16456</v>
      </c>
      <c r="F87" s="173">
        <v>22989</v>
      </c>
      <c r="G87" s="45">
        <v>17885</v>
      </c>
      <c r="H87" s="45">
        <v>344826</v>
      </c>
      <c r="I87" s="173">
        <v>45.362992099284526</v>
      </c>
      <c r="J87" s="173">
        <v>212.565106571608</v>
      </c>
      <c r="K87" s="173">
        <v>37.978886851365417</v>
      </c>
      <c r="L87" s="168"/>
    </row>
    <row r="88" spans="1:12" ht="18" customHeight="1" x14ac:dyDescent="0.2">
      <c r="A88" s="9" t="s">
        <v>222</v>
      </c>
      <c r="B88" s="495">
        <v>71103</v>
      </c>
      <c r="C88" s="495">
        <v>47041</v>
      </c>
      <c r="D88" s="495">
        <v>195380</v>
      </c>
      <c r="E88" s="495">
        <v>28134</v>
      </c>
      <c r="F88" s="495">
        <v>144941</v>
      </c>
      <c r="G88" s="380">
        <v>115681</v>
      </c>
      <c r="H88" s="380">
        <v>884745</v>
      </c>
      <c r="I88" s="495">
        <v>48.42440050942227</v>
      </c>
      <c r="J88" s="495">
        <v>190.18601979928164</v>
      </c>
      <c r="K88" s="495">
        <v>85.002404494645603</v>
      </c>
      <c r="L88" s="168"/>
    </row>
    <row r="89" spans="1:12" ht="11.1" customHeight="1" x14ac:dyDescent="0.2">
      <c r="A89" s="14" t="s">
        <v>56</v>
      </c>
      <c r="B89" s="173">
        <v>25769</v>
      </c>
      <c r="C89" s="173">
        <v>16132</v>
      </c>
      <c r="D89" s="173">
        <v>51857</v>
      </c>
      <c r="E89" s="173">
        <v>7921</v>
      </c>
      <c r="F89" s="173">
        <v>62725</v>
      </c>
      <c r="G89" s="45">
        <v>50014</v>
      </c>
      <c r="H89" s="45">
        <v>344472</v>
      </c>
      <c r="I89" s="173">
        <v>53.785143286510404</v>
      </c>
      <c r="J89" s="173">
        <v>180.53544074641414</v>
      </c>
      <c r="K89" s="173">
        <v>107.76565587148872</v>
      </c>
      <c r="L89" s="168"/>
    </row>
    <row r="90" spans="1:12" ht="11.1" customHeight="1" x14ac:dyDescent="0.2">
      <c r="A90" s="14" t="s">
        <v>57</v>
      </c>
      <c r="B90" s="173">
        <v>4271</v>
      </c>
      <c r="C90" s="173">
        <v>2997</v>
      </c>
      <c r="D90" s="173">
        <v>19934</v>
      </c>
      <c r="E90" s="173">
        <v>2768</v>
      </c>
      <c r="F90" s="173">
        <v>7479</v>
      </c>
      <c r="G90" s="45">
        <v>5837</v>
      </c>
      <c r="H90" s="45">
        <v>64711</v>
      </c>
      <c r="I90" s="173">
        <v>34.689733593242366</v>
      </c>
      <c r="J90" s="173">
        <v>211.4564548636894</v>
      </c>
      <c r="K90" s="173">
        <v>54.274310595065309</v>
      </c>
      <c r="L90" s="168"/>
    </row>
    <row r="91" spans="1:12" ht="11.1" customHeight="1" x14ac:dyDescent="0.2">
      <c r="A91" s="14" t="s">
        <v>58</v>
      </c>
      <c r="B91" s="173">
        <v>7649</v>
      </c>
      <c r="C91" s="173">
        <v>5623</v>
      </c>
      <c r="D91" s="173">
        <v>17338</v>
      </c>
      <c r="E91" s="173">
        <v>2479</v>
      </c>
      <c r="F91" s="173">
        <v>16549</v>
      </c>
      <c r="G91" s="45">
        <v>13271</v>
      </c>
      <c r="H91" s="45">
        <v>66158</v>
      </c>
      <c r="I91" s="173">
        <v>49.383433404351479</v>
      </c>
      <c r="J91" s="173">
        <v>185.25483491826049</v>
      </c>
      <c r="K91" s="173">
        <v>90.244301450539865</v>
      </c>
      <c r="L91" s="168"/>
    </row>
    <row r="92" spans="1:12" ht="11.1" customHeight="1" x14ac:dyDescent="0.2">
      <c r="A92" s="14" t="s">
        <v>59</v>
      </c>
      <c r="B92" s="173">
        <v>10988</v>
      </c>
      <c r="C92" s="173">
        <v>7465</v>
      </c>
      <c r="D92" s="173">
        <v>26885</v>
      </c>
      <c r="E92" s="173">
        <v>3727</v>
      </c>
      <c r="F92" s="173">
        <v>19440</v>
      </c>
      <c r="G92" s="45">
        <v>15730</v>
      </c>
      <c r="H92" s="45">
        <v>167701</v>
      </c>
      <c r="I92" s="173">
        <v>58.036233032271689</v>
      </c>
      <c r="J92" s="173">
        <v>199.16290095562633</v>
      </c>
      <c r="K92" s="173">
        <v>89.243905798099433</v>
      </c>
      <c r="L92" s="168"/>
    </row>
    <row r="93" spans="1:12" ht="11.1" customHeight="1" x14ac:dyDescent="0.2">
      <c r="A93" s="14" t="s">
        <v>60</v>
      </c>
      <c r="B93" s="173">
        <v>7628</v>
      </c>
      <c r="C93" s="173">
        <v>5524</v>
      </c>
      <c r="D93" s="173">
        <v>28598</v>
      </c>
      <c r="E93" s="173">
        <v>3234</v>
      </c>
      <c r="F93" s="173">
        <v>24830</v>
      </c>
      <c r="G93" s="45">
        <v>19418</v>
      </c>
      <c r="H93" s="45">
        <v>78795</v>
      </c>
      <c r="I93" s="173">
        <v>42.267412866404392</v>
      </c>
      <c r="J93" s="173">
        <v>236.6404633843608</v>
      </c>
      <c r="K93" s="173">
        <v>117.77261300573922</v>
      </c>
      <c r="L93" s="168"/>
    </row>
    <row r="94" spans="1:12" ht="11.1" customHeight="1" x14ac:dyDescent="0.2">
      <c r="A94" s="14" t="s">
        <v>61</v>
      </c>
      <c r="B94" s="173">
        <v>14798</v>
      </c>
      <c r="C94" s="173">
        <v>9300</v>
      </c>
      <c r="D94" s="173">
        <v>50768</v>
      </c>
      <c r="E94" s="173">
        <v>8005</v>
      </c>
      <c r="F94" s="173">
        <v>13918</v>
      </c>
      <c r="G94" s="45">
        <v>11411</v>
      </c>
      <c r="H94" s="45">
        <v>162908</v>
      </c>
      <c r="I94" s="173">
        <v>43.343780205617875</v>
      </c>
      <c r="J94" s="173">
        <v>171.29938927691737</v>
      </c>
      <c r="K94" s="173">
        <v>37.288680509042194</v>
      </c>
      <c r="L94" s="168"/>
    </row>
    <row r="95" spans="1:12" ht="18" customHeight="1" x14ac:dyDescent="0.2">
      <c r="A95" s="9" t="s">
        <v>223</v>
      </c>
      <c r="B95" s="495">
        <v>24280</v>
      </c>
      <c r="C95" s="495">
        <v>17358</v>
      </c>
      <c r="D95" s="495">
        <v>150992</v>
      </c>
      <c r="E95" s="495">
        <v>39352</v>
      </c>
      <c r="F95" s="495">
        <v>38812</v>
      </c>
      <c r="G95" s="380">
        <v>29530</v>
      </c>
      <c r="H95" s="380">
        <v>499967</v>
      </c>
      <c r="I95" s="495">
        <v>23.853030749582473</v>
      </c>
      <c r="J95" s="495">
        <v>174.22086838127547</v>
      </c>
      <c r="K95" s="495">
        <v>37.409156626506025</v>
      </c>
      <c r="L95" s="168"/>
    </row>
    <row r="96" spans="1:12" ht="11.1" customHeight="1" x14ac:dyDescent="0.2">
      <c r="A96" s="14" t="s">
        <v>62</v>
      </c>
      <c r="B96" s="173">
        <v>6091</v>
      </c>
      <c r="C96" s="173">
        <v>3917</v>
      </c>
      <c r="D96" s="173">
        <v>44275</v>
      </c>
      <c r="E96" s="173">
        <v>9527</v>
      </c>
      <c r="F96" s="173">
        <v>13755</v>
      </c>
      <c r="G96" s="45">
        <v>10600</v>
      </c>
      <c r="H96" s="45">
        <v>131909</v>
      </c>
      <c r="I96" s="173">
        <v>22.351473340427876</v>
      </c>
      <c r="J96" s="173">
        <v>177.84695722032538</v>
      </c>
      <c r="K96" s="173">
        <v>49.874904818883927</v>
      </c>
      <c r="L96" s="168"/>
    </row>
    <row r="97" spans="1:12" ht="11.1" customHeight="1" x14ac:dyDescent="0.2">
      <c r="A97" s="14" t="s">
        <v>63</v>
      </c>
      <c r="B97" s="173">
        <v>6002</v>
      </c>
      <c r="C97" s="173">
        <v>4502</v>
      </c>
      <c r="D97" s="173">
        <v>53233</v>
      </c>
      <c r="E97" s="173">
        <v>16255</v>
      </c>
      <c r="F97" s="173">
        <v>7650</v>
      </c>
      <c r="G97" s="45">
        <v>6352</v>
      </c>
      <c r="H97" s="45">
        <v>179057</v>
      </c>
      <c r="I97" s="173">
        <v>15.80513495720869</v>
      </c>
      <c r="J97" s="173">
        <v>170.96380511931142</v>
      </c>
      <c r="K97" s="173">
        <v>19.713446374272021</v>
      </c>
      <c r="L97" s="168"/>
    </row>
    <row r="98" spans="1:12" ht="11.1" customHeight="1" x14ac:dyDescent="0.2">
      <c r="A98" s="14" t="s">
        <v>64</v>
      </c>
      <c r="B98" s="173">
        <v>12187</v>
      </c>
      <c r="C98" s="499">
        <v>8939</v>
      </c>
      <c r="D98" s="173">
        <v>53484</v>
      </c>
      <c r="E98" s="173">
        <v>13570</v>
      </c>
      <c r="F98" s="173">
        <v>17407</v>
      </c>
      <c r="G98" s="45">
        <v>12578</v>
      </c>
      <c r="H98" s="45">
        <v>189001</v>
      </c>
      <c r="I98" s="173">
        <v>33.330598402800568</v>
      </c>
      <c r="J98" s="173">
        <v>174.58462542843151</v>
      </c>
      <c r="K98" s="173">
        <v>46.586377626120701</v>
      </c>
      <c r="L98" s="168"/>
    </row>
    <row r="99" spans="1:12" ht="18" customHeight="1" x14ac:dyDescent="0.2">
      <c r="A99" s="9" t="s">
        <v>224</v>
      </c>
      <c r="B99" s="495">
        <v>45956</v>
      </c>
      <c r="C99" s="498">
        <v>29424</v>
      </c>
      <c r="D99" s="495">
        <v>250714</v>
      </c>
      <c r="E99" s="495">
        <v>51954</v>
      </c>
      <c r="F99" s="495">
        <v>100256</v>
      </c>
      <c r="G99" s="380">
        <v>64398</v>
      </c>
      <c r="H99" s="380">
        <v>632208</v>
      </c>
      <c r="I99" s="495">
        <v>21.544837415144581</v>
      </c>
      <c r="J99" s="495">
        <v>159.18046005472911</v>
      </c>
      <c r="K99" s="495">
        <v>41.533821628608358</v>
      </c>
      <c r="L99" s="168"/>
    </row>
    <row r="100" spans="1:12" ht="10.5" customHeight="1" x14ac:dyDescent="0.2">
      <c r="A100" s="14" t="s">
        <v>65</v>
      </c>
      <c r="B100" s="173">
        <v>5386</v>
      </c>
      <c r="C100" s="173">
        <v>3678</v>
      </c>
      <c r="D100" s="173">
        <v>37586</v>
      </c>
      <c r="E100" s="173">
        <v>8185</v>
      </c>
      <c r="F100" s="173">
        <v>11790</v>
      </c>
      <c r="G100" s="45">
        <v>7922</v>
      </c>
      <c r="H100" s="45">
        <v>75451</v>
      </c>
      <c r="I100" s="173">
        <v>21.871193047998052</v>
      </c>
      <c r="J100" s="173">
        <v>176.42696207285019</v>
      </c>
      <c r="K100" s="173">
        <v>44.251773448935928</v>
      </c>
      <c r="L100" s="168"/>
    </row>
    <row r="101" spans="1:12" ht="10.5" customHeight="1" x14ac:dyDescent="0.2">
      <c r="A101" s="14" t="s">
        <v>66</v>
      </c>
      <c r="B101" s="173">
        <v>2578</v>
      </c>
      <c r="C101" s="173">
        <v>1720</v>
      </c>
      <c r="D101" s="173">
        <v>13570</v>
      </c>
      <c r="E101" s="173">
        <v>2398</v>
      </c>
      <c r="F101" s="173">
        <v>7887</v>
      </c>
      <c r="G101" s="45">
        <v>4887</v>
      </c>
      <c r="H101" s="45">
        <v>36385</v>
      </c>
      <c r="I101" s="173">
        <v>21.571416617856244</v>
      </c>
      <c r="J101" s="173">
        <v>159.29099659584458</v>
      </c>
      <c r="K101" s="173">
        <v>52.943545680338325</v>
      </c>
      <c r="L101" s="168"/>
    </row>
    <row r="102" spans="1:12" ht="10.5" customHeight="1" x14ac:dyDescent="0.2">
      <c r="A102" s="14" t="s">
        <v>67</v>
      </c>
      <c r="B102" s="173">
        <v>3454</v>
      </c>
      <c r="C102" s="173">
        <v>1842</v>
      </c>
      <c r="D102" s="173">
        <v>23003</v>
      </c>
      <c r="E102" s="173">
        <v>4230</v>
      </c>
      <c r="F102" s="173">
        <v>5953</v>
      </c>
      <c r="G102" s="45">
        <v>3836</v>
      </c>
      <c r="H102" s="45">
        <v>66374</v>
      </c>
      <c r="I102" s="173">
        <v>16.137170622313587</v>
      </c>
      <c r="J102" s="173">
        <v>126.27216336389088</v>
      </c>
      <c r="K102" s="173">
        <v>27.356279582739763</v>
      </c>
      <c r="L102" s="168"/>
    </row>
    <row r="103" spans="1:12" ht="10.5" customHeight="1" x14ac:dyDescent="0.2">
      <c r="A103" s="14" t="s">
        <v>68</v>
      </c>
      <c r="B103" s="173">
        <v>7895</v>
      </c>
      <c r="C103" s="173">
        <v>5201</v>
      </c>
      <c r="D103" s="173">
        <v>16700</v>
      </c>
      <c r="E103" s="173">
        <v>4403</v>
      </c>
      <c r="F103" s="173">
        <v>21742</v>
      </c>
      <c r="G103" s="45">
        <v>14379</v>
      </c>
      <c r="H103" s="45">
        <v>51035</v>
      </c>
      <c r="I103" s="173">
        <v>29.067412834578992</v>
      </c>
      <c r="J103" s="173">
        <v>187.03102251091946</v>
      </c>
      <c r="K103" s="173">
        <v>58.427389014296466</v>
      </c>
      <c r="L103" s="168"/>
    </row>
    <row r="104" spans="1:12" ht="10.5" customHeight="1" x14ac:dyDescent="0.2">
      <c r="A104" s="14" t="s">
        <v>69</v>
      </c>
      <c r="B104" s="173">
        <v>5131</v>
      </c>
      <c r="C104" s="173">
        <v>3531</v>
      </c>
      <c r="D104" s="173">
        <v>26799</v>
      </c>
      <c r="E104" s="173">
        <v>5446</v>
      </c>
      <c r="F104" s="173">
        <v>16077</v>
      </c>
      <c r="G104" s="45">
        <v>9455</v>
      </c>
      <c r="H104" s="45">
        <v>63368</v>
      </c>
      <c r="I104" s="173">
        <v>20.840779853777416</v>
      </c>
      <c r="J104" s="173">
        <v>184.401018371981</v>
      </c>
      <c r="K104" s="173">
        <v>49.013749580805467</v>
      </c>
      <c r="L104" s="168"/>
    </row>
    <row r="105" spans="1:12" ht="10.5" customHeight="1" x14ac:dyDescent="0.2">
      <c r="A105" s="14" t="s">
        <v>70</v>
      </c>
      <c r="B105" s="173">
        <v>3870</v>
      </c>
      <c r="C105" s="173">
        <v>2399</v>
      </c>
      <c r="D105" s="173">
        <v>28622</v>
      </c>
      <c r="E105" s="173">
        <v>6567</v>
      </c>
      <c r="F105" s="173">
        <v>7115</v>
      </c>
      <c r="G105" s="45">
        <v>4763</v>
      </c>
      <c r="H105" s="45">
        <v>70466</v>
      </c>
      <c r="I105" s="173">
        <v>16.729347685125145</v>
      </c>
      <c r="J105" s="173">
        <v>143.01703892469894</v>
      </c>
      <c r="K105" s="173">
        <v>30.092200981221453</v>
      </c>
      <c r="L105" s="168"/>
    </row>
    <row r="106" spans="1:12" ht="10.5" customHeight="1" x14ac:dyDescent="0.2">
      <c r="A106" s="14" t="s">
        <v>71</v>
      </c>
      <c r="B106" s="173">
        <v>11574</v>
      </c>
      <c r="C106" s="173">
        <v>7166</v>
      </c>
      <c r="D106" s="173">
        <v>65663</v>
      </c>
      <c r="E106" s="173">
        <v>11174</v>
      </c>
      <c r="F106" s="173">
        <v>21595</v>
      </c>
      <c r="G106" s="45">
        <v>13586</v>
      </c>
      <c r="H106" s="45">
        <v>154484</v>
      </c>
      <c r="I106" s="173">
        <v>25.276813208412502</v>
      </c>
      <c r="J106" s="173">
        <v>185.0704622322435</v>
      </c>
      <c r="K106" s="173">
        <v>44.037277213589462</v>
      </c>
      <c r="L106" s="168"/>
    </row>
    <row r="107" spans="1:12" ht="10.5" customHeight="1" x14ac:dyDescent="0.2">
      <c r="A107" s="14" t="s">
        <v>72</v>
      </c>
      <c r="B107" s="173">
        <v>6068</v>
      </c>
      <c r="C107" s="173">
        <v>3887</v>
      </c>
      <c r="D107" s="173">
        <v>38771</v>
      </c>
      <c r="E107" s="173">
        <v>9551</v>
      </c>
      <c r="F107" s="173">
        <v>8097</v>
      </c>
      <c r="G107" s="45">
        <v>5570</v>
      </c>
      <c r="H107" s="45">
        <v>114645</v>
      </c>
      <c r="I107" s="173">
        <v>17.527440785673022</v>
      </c>
      <c r="J107" s="173">
        <v>127.08469909531927</v>
      </c>
      <c r="K107" s="173">
        <v>22.880637504238724</v>
      </c>
      <c r="L107" s="168"/>
    </row>
    <row r="108" spans="1:12" ht="18" customHeight="1" x14ac:dyDescent="0.2">
      <c r="A108" s="9" t="s">
        <v>225</v>
      </c>
      <c r="B108" s="495">
        <v>46291</v>
      </c>
      <c r="C108" s="495">
        <v>32729</v>
      </c>
      <c r="D108" s="495">
        <v>116216</v>
      </c>
      <c r="E108" s="495">
        <v>20566</v>
      </c>
      <c r="F108" s="495">
        <v>153334</v>
      </c>
      <c r="G108" s="380">
        <v>122332</v>
      </c>
      <c r="H108" s="380">
        <v>547457</v>
      </c>
      <c r="I108" s="495">
        <v>30.452601802512994</v>
      </c>
      <c r="J108" s="495">
        <v>104.28384271639058</v>
      </c>
      <c r="K108" s="495">
        <v>92.172208997571474</v>
      </c>
      <c r="L108" s="168"/>
    </row>
    <row r="109" spans="1:12" ht="10.5" customHeight="1" x14ac:dyDescent="0.2">
      <c r="A109" s="14" t="s">
        <v>73</v>
      </c>
      <c r="B109" s="173">
        <v>6072</v>
      </c>
      <c r="C109" s="173">
        <v>4415</v>
      </c>
      <c r="D109" s="173">
        <v>17620</v>
      </c>
      <c r="E109" s="173">
        <v>3176</v>
      </c>
      <c r="F109" s="173">
        <v>32298</v>
      </c>
      <c r="G109" s="45">
        <v>24205</v>
      </c>
      <c r="H109" s="45">
        <v>97343</v>
      </c>
      <c r="I109" s="173">
        <v>25.855901890648951</v>
      </c>
      <c r="J109" s="173">
        <v>104.63182897862232</v>
      </c>
      <c r="K109" s="173">
        <v>124.86179301813121</v>
      </c>
      <c r="L109" s="168"/>
    </row>
    <row r="110" spans="1:12" ht="10.5" customHeight="1" x14ac:dyDescent="0.2">
      <c r="A110" s="14" t="s">
        <v>74</v>
      </c>
      <c r="B110" s="173">
        <v>1766</v>
      </c>
      <c r="C110" s="173">
        <v>1236</v>
      </c>
      <c r="D110" s="173">
        <v>7599</v>
      </c>
      <c r="E110" s="173">
        <v>1289</v>
      </c>
      <c r="F110" s="173">
        <v>4772</v>
      </c>
      <c r="G110" s="45">
        <v>4000</v>
      </c>
      <c r="H110" s="45">
        <v>33271</v>
      </c>
      <c r="I110" s="173">
        <v>17.210798167819902</v>
      </c>
      <c r="J110" s="173">
        <v>83.939025737324641</v>
      </c>
      <c r="K110" s="173">
        <v>45.704434441145487</v>
      </c>
      <c r="L110" s="168"/>
    </row>
    <row r="111" spans="1:12" ht="10.5" customHeight="1" x14ac:dyDescent="0.2">
      <c r="A111" s="14" t="s">
        <v>75</v>
      </c>
      <c r="B111" s="173">
        <v>11647</v>
      </c>
      <c r="C111" s="173">
        <v>8300</v>
      </c>
      <c r="D111" s="173">
        <v>19181</v>
      </c>
      <c r="E111" s="173">
        <v>3707</v>
      </c>
      <c r="F111" s="173">
        <v>22864</v>
      </c>
      <c r="G111" s="45">
        <v>18870</v>
      </c>
      <c r="H111" s="45">
        <v>97262</v>
      </c>
      <c r="I111" s="173">
        <v>47.608731196860695</v>
      </c>
      <c r="J111" s="173">
        <v>114.7600813689123</v>
      </c>
      <c r="K111" s="173">
        <v>84.114487528511518</v>
      </c>
      <c r="L111" s="168"/>
    </row>
    <row r="112" spans="1:12" ht="10.5" customHeight="1" x14ac:dyDescent="0.2">
      <c r="A112" s="14" t="s">
        <v>226</v>
      </c>
      <c r="B112" s="173">
        <v>13385</v>
      </c>
      <c r="C112" s="173">
        <v>9688</v>
      </c>
      <c r="D112" s="173">
        <v>30042</v>
      </c>
      <c r="E112" s="173">
        <v>5578</v>
      </c>
      <c r="F112" s="173">
        <v>45187</v>
      </c>
      <c r="G112" s="45">
        <v>37098</v>
      </c>
      <c r="H112" s="45">
        <v>135423</v>
      </c>
      <c r="I112" s="173">
        <v>28.35084300601542</v>
      </c>
      <c r="J112" s="173">
        <v>91.745304626660555</v>
      </c>
      <c r="K112" s="173">
        <v>83.562023818329763</v>
      </c>
      <c r="L112" s="168"/>
    </row>
    <row r="113" spans="1:12" ht="10.5" customHeight="1" x14ac:dyDescent="0.2">
      <c r="A113" s="14" t="s">
        <v>76</v>
      </c>
      <c r="B113" s="173">
        <v>565</v>
      </c>
      <c r="C113" s="173">
        <v>353</v>
      </c>
      <c r="D113" s="173">
        <v>3637</v>
      </c>
      <c r="E113" s="173">
        <v>596</v>
      </c>
      <c r="F113" s="173">
        <v>1173</v>
      </c>
      <c r="G113" s="45">
        <v>927</v>
      </c>
      <c r="H113" s="45">
        <v>14872</v>
      </c>
      <c r="I113" s="173">
        <v>12.458654906284455</v>
      </c>
      <c r="J113" s="173">
        <v>89.780301160207358</v>
      </c>
      <c r="K113" s="173">
        <v>25.865490628445425</v>
      </c>
      <c r="L113" s="168"/>
    </row>
    <row r="114" spans="1:12" ht="10.5" customHeight="1" x14ac:dyDescent="0.2">
      <c r="A114" s="14" t="s">
        <v>77</v>
      </c>
      <c r="B114" s="173">
        <v>5154</v>
      </c>
      <c r="C114" s="173">
        <v>3466</v>
      </c>
      <c r="D114" s="173">
        <v>14981</v>
      </c>
      <c r="E114" s="173">
        <v>2328</v>
      </c>
      <c r="F114" s="173">
        <v>20194</v>
      </c>
      <c r="G114" s="45">
        <v>16032</v>
      </c>
      <c r="H114" s="45">
        <v>64108</v>
      </c>
      <c r="I114" s="173">
        <v>31.505593251421235</v>
      </c>
      <c r="J114" s="173">
        <v>109.75895670012454</v>
      </c>
      <c r="K114" s="173">
        <v>117.4684427898319</v>
      </c>
      <c r="L114" s="168"/>
    </row>
    <row r="115" spans="1:12" ht="10.5" customHeight="1" x14ac:dyDescent="0.2">
      <c r="A115" s="14" t="s">
        <v>78</v>
      </c>
      <c r="B115" s="173">
        <v>7702</v>
      </c>
      <c r="C115" s="173">
        <v>5271</v>
      </c>
      <c r="D115" s="173">
        <v>23156</v>
      </c>
      <c r="E115" s="173">
        <v>3892</v>
      </c>
      <c r="F115" s="173">
        <v>26846</v>
      </c>
      <c r="G115" s="45">
        <v>21200</v>
      </c>
      <c r="H115" s="45">
        <v>105178</v>
      </c>
      <c r="I115" s="173">
        <v>29.97470324965947</v>
      </c>
      <c r="J115" s="173">
        <v>125.91625883632409</v>
      </c>
      <c r="K115" s="173">
        <v>99.194501921371568</v>
      </c>
      <c r="L115" s="168"/>
    </row>
    <row r="116" spans="1:12" ht="18" customHeight="1" x14ac:dyDescent="0.2">
      <c r="A116" s="9" t="s">
        <v>227</v>
      </c>
      <c r="B116" s="495">
        <v>33434</v>
      </c>
      <c r="C116" s="495">
        <v>20567</v>
      </c>
      <c r="D116" s="495">
        <v>160968</v>
      </c>
      <c r="E116" s="495">
        <v>24866</v>
      </c>
      <c r="F116" s="495">
        <v>64259</v>
      </c>
      <c r="G116" s="380">
        <v>43140</v>
      </c>
      <c r="H116" s="380">
        <v>1243718</v>
      </c>
      <c r="I116" s="495">
        <v>22.712080865170371</v>
      </c>
      <c r="J116" s="495">
        <v>138.74877169996722</v>
      </c>
      <c r="K116" s="495">
        <v>39.719990110025961</v>
      </c>
      <c r="L116" s="168"/>
    </row>
    <row r="117" spans="1:12" ht="10.5" customHeight="1" x14ac:dyDescent="0.2">
      <c r="A117" s="14" t="s">
        <v>79</v>
      </c>
      <c r="B117" s="173">
        <v>5581</v>
      </c>
      <c r="C117" s="173">
        <v>3783</v>
      </c>
      <c r="D117" s="173">
        <v>21857</v>
      </c>
      <c r="E117" s="173">
        <v>3653</v>
      </c>
      <c r="F117" s="173">
        <v>16506</v>
      </c>
      <c r="G117" s="45">
        <v>10591</v>
      </c>
      <c r="H117" s="45">
        <v>147125</v>
      </c>
      <c r="I117" s="173">
        <v>22.586911651624913</v>
      </c>
      <c r="J117" s="173">
        <v>126.92799070847852</v>
      </c>
      <c r="K117" s="173">
        <v>56.484840188898772</v>
      </c>
      <c r="L117" s="168"/>
    </row>
    <row r="118" spans="1:12" ht="10.5" customHeight="1" x14ac:dyDescent="0.2">
      <c r="A118" s="14" t="s">
        <v>80</v>
      </c>
      <c r="B118" s="173">
        <v>7220</v>
      </c>
      <c r="C118" s="173">
        <v>3931</v>
      </c>
      <c r="D118" s="173">
        <v>36657</v>
      </c>
      <c r="E118" s="173">
        <v>4765</v>
      </c>
      <c r="F118" s="173">
        <v>10091</v>
      </c>
      <c r="G118" s="45">
        <v>6574</v>
      </c>
      <c r="H118" s="45">
        <v>399067</v>
      </c>
      <c r="I118" s="173">
        <v>23.150671754256582</v>
      </c>
      <c r="J118" s="173">
        <v>139.06297420333837</v>
      </c>
      <c r="K118" s="173">
        <v>30.365310544053923</v>
      </c>
      <c r="L118" s="168"/>
    </row>
    <row r="119" spans="1:12" ht="10.5" customHeight="1" x14ac:dyDescent="0.2">
      <c r="A119" s="14" t="s">
        <v>81</v>
      </c>
      <c r="B119" s="173">
        <v>6746</v>
      </c>
      <c r="C119" s="173">
        <v>4213</v>
      </c>
      <c r="D119" s="173">
        <v>39413</v>
      </c>
      <c r="E119" s="173">
        <v>6795</v>
      </c>
      <c r="F119" s="173">
        <v>9073</v>
      </c>
      <c r="G119" s="45">
        <v>6542</v>
      </c>
      <c r="H119" s="45">
        <v>276639</v>
      </c>
      <c r="I119" s="173">
        <v>23.354682361087068</v>
      </c>
      <c r="J119" s="173">
        <v>180.59475806451613</v>
      </c>
      <c r="K119" s="173">
        <v>28.535933322849505</v>
      </c>
      <c r="L119" s="168"/>
    </row>
    <row r="120" spans="1:12" ht="10.5" customHeight="1" x14ac:dyDescent="0.2">
      <c r="A120" s="14" t="s">
        <v>82</v>
      </c>
      <c r="B120" s="173">
        <v>4717</v>
      </c>
      <c r="C120" s="173">
        <v>3320</v>
      </c>
      <c r="D120" s="173">
        <v>14635</v>
      </c>
      <c r="E120" s="173">
        <v>2670</v>
      </c>
      <c r="F120" s="173">
        <v>14955</v>
      </c>
      <c r="G120" s="45">
        <v>9940</v>
      </c>
      <c r="H120" s="45">
        <v>111718</v>
      </c>
      <c r="I120" s="173">
        <v>23.683285635386856</v>
      </c>
      <c r="J120" s="173">
        <v>109.0292781047456</v>
      </c>
      <c r="K120" s="173">
        <v>65.086825956391166</v>
      </c>
      <c r="L120" s="168"/>
    </row>
    <row r="121" spans="1:12" ht="10.5" customHeight="1" x14ac:dyDescent="0.2">
      <c r="A121" s="14" t="s">
        <v>83</v>
      </c>
      <c r="B121" s="173">
        <v>5793</v>
      </c>
      <c r="C121" s="173">
        <v>3104</v>
      </c>
      <c r="D121" s="173">
        <v>31237</v>
      </c>
      <c r="E121" s="173">
        <v>3767</v>
      </c>
      <c r="F121" s="173">
        <v>7361</v>
      </c>
      <c r="G121" s="45">
        <v>5142</v>
      </c>
      <c r="H121" s="45">
        <v>201496</v>
      </c>
      <c r="I121" s="173">
        <v>24.384391968682916</v>
      </c>
      <c r="J121" s="173">
        <v>145.23433141156778</v>
      </c>
      <c r="K121" s="173">
        <v>29.866915523817251</v>
      </c>
      <c r="L121" s="168"/>
    </row>
    <row r="122" spans="1:12" ht="10.5" customHeight="1" x14ac:dyDescent="0.2">
      <c r="A122" s="14" t="s">
        <v>84</v>
      </c>
      <c r="B122" s="173">
        <v>3377</v>
      </c>
      <c r="C122" s="173">
        <v>2216</v>
      </c>
      <c r="D122" s="173">
        <v>17169</v>
      </c>
      <c r="E122" s="173">
        <v>3216</v>
      </c>
      <c r="F122" s="173">
        <v>6273</v>
      </c>
      <c r="G122" s="45">
        <v>4351</v>
      </c>
      <c r="H122" s="45">
        <v>107673</v>
      </c>
      <c r="I122" s="173">
        <v>18.007785420999305</v>
      </c>
      <c r="J122" s="173">
        <v>109.50315708910007</v>
      </c>
      <c r="K122" s="173">
        <v>31.509945750452079</v>
      </c>
      <c r="L122" s="168"/>
    </row>
    <row r="123" spans="1:12" ht="18" customHeight="1" x14ac:dyDescent="0.2">
      <c r="A123" s="9" t="s">
        <v>228</v>
      </c>
      <c r="B123" s="495">
        <v>17605</v>
      </c>
      <c r="C123" s="495">
        <v>13890</v>
      </c>
      <c r="D123" s="495">
        <v>37504</v>
      </c>
      <c r="E123" s="495">
        <v>5370</v>
      </c>
      <c r="F123" s="495">
        <v>34108</v>
      </c>
      <c r="G123" s="380">
        <v>28907</v>
      </c>
      <c r="H123" s="380">
        <v>180018</v>
      </c>
      <c r="I123" s="495">
        <v>13.384372101509877</v>
      </c>
      <c r="J123" s="495">
        <v>47.138673470670305</v>
      </c>
      <c r="K123" s="495">
        <v>20.170194144327947</v>
      </c>
      <c r="L123" s="168"/>
    </row>
    <row r="124" spans="1:12" ht="10.5" customHeight="1" x14ac:dyDescent="0.2">
      <c r="A124" s="14" t="s">
        <v>85</v>
      </c>
      <c r="B124" s="173">
        <v>6549</v>
      </c>
      <c r="C124" s="173">
        <v>5073</v>
      </c>
      <c r="D124" s="173">
        <v>10389</v>
      </c>
      <c r="E124" s="173">
        <v>1717</v>
      </c>
      <c r="F124" s="173">
        <v>11297</v>
      </c>
      <c r="G124" s="45">
        <v>9601</v>
      </c>
      <c r="H124" s="45">
        <v>38746</v>
      </c>
      <c r="I124" s="173">
        <v>21.813276488025846</v>
      </c>
      <c r="J124" s="173">
        <v>66.498111758305072</v>
      </c>
      <c r="K124" s="173">
        <v>22.707081264698196</v>
      </c>
      <c r="L124" s="168"/>
    </row>
    <row r="125" spans="1:12" ht="10.5" customHeight="1" x14ac:dyDescent="0.2">
      <c r="A125" s="14" t="s">
        <v>86</v>
      </c>
      <c r="B125" s="173">
        <v>1829</v>
      </c>
      <c r="C125" s="173">
        <v>1465</v>
      </c>
      <c r="D125" s="173">
        <v>6159</v>
      </c>
      <c r="E125" s="173">
        <v>683</v>
      </c>
      <c r="F125" s="173">
        <v>3865</v>
      </c>
      <c r="G125" s="45">
        <v>3216</v>
      </c>
      <c r="H125" s="45">
        <v>37616</v>
      </c>
      <c r="I125" s="173">
        <v>7.1269921677122703</v>
      </c>
      <c r="J125" s="173">
        <v>33.883479121967319</v>
      </c>
      <c r="K125" s="173">
        <v>13.417343608970354</v>
      </c>
      <c r="L125" s="168"/>
    </row>
    <row r="126" spans="1:12" ht="10.5" customHeight="1" x14ac:dyDescent="0.2">
      <c r="A126" s="14" t="s">
        <v>87</v>
      </c>
      <c r="B126" s="173">
        <v>4020</v>
      </c>
      <c r="C126" s="173">
        <v>3375</v>
      </c>
      <c r="D126" s="173">
        <v>5495</v>
      </c>
      <c r="E126" s="173">
        <v>1137</v>
      </c>
      <c r="F126" s="173">
        <v>6378</v>
      </c>
      <c r="G126" s="45">
        <v>5721</v>
      </c>
      <c r="H126" s="45">
        <v>17510</v>
      </c>
      <c r="I126" s="173">
        <v>23.099465609377692</v>
      </c>
      <c r="J126" s="173">
        <v>71.308071632494162</v>
      </c>
      <c r="K126" s="173">
        <v>31.748718203992237</v>
      </c>
      <c r="L126" s="168"/>
    </row>
    <row r="127" spans="1:12" ht="10.5" customHeight="1" x14ac:dyDescent="0.2">
      <c r="A127" s="14" t="s">
        <v>88</v>
      </c>
      <c r="B127" s="173">
        <v>5207</v>
      </c>
      <c r="C127" s="173">
        <v>3977</v>
      </c>
      <c r="D127" s="173">
        <v>15461</v>
      </c>
      <c r="E127" s="173">
        <v>1833</v>
      </c>
      <c r="F127" s="173">
        <v>12568</v>
      </c>
      <c r="G127" s="45">
        <v>10369</v>
      </c>
      <c r="H127" s="45">
        <v>86146</v>
      </c>
      <c r="I127" s="173">
        <v>8.9092309008469499</v>
      </c>
      <c r="J127" s="173">
        <v>40.628038365523587</v>
      </c>
      <c r="K127" s="173">
        <v>17.838336526861116</v>
      </c>
      <c r="L127" s="168"/>
    </row>
    <row r="128" spans="1:12" ht="18" customHeight="1" x14ac:dyDescent="0.2">
      <c r="A128" s="9" t="s">
        <v>229</v>
      </c>
      <c r="B128" s="495">
        <v>31706</v>
      </c>
      <c r="C128" s="495">
        <v>22018</v>
      </c>
      <c r="D128" s="495">
        <v>71846</v>
      </c>
      <c r="E128" s="495">
        <v>13370</v>
      </c>
      <c r="F128" s="495">
        <v>54556</v>
      </c>
      <c r="G128" s="380">
        <v>42631</v>
      </c>
      <c r="H128" s="380">
        <v>280954</v>
      </c>
      <c r="I128" s="495">
        <v>20.241705344203478</v>
      </c>
      <c r="J128" s="495">
        <v>70.597136652615234</v>
      </c>
      <c r="K128" s="495">
        <v>26.441650591781933</v>
      </c>
      <c r="L128" s="168"/>
    </row>
    <row r="129" spans="1:12" ht="10.5" customHeight="1" x14ac:dyDescent="0.2">
      <c r="A129" s="14" t="s">
        <v>89</v>
      </c>
      <c r="B129" s="173">
        <v>7019</v>
      </c>
      <c r="C129" s="173">
        <v>5080</v>
      </c>
      <c r="D129" s="173">
        <v>10683</v>
      </c>
      <c r="E129" s="173">
        <v>2320</v>
      </c>
      <c r="F129" s="173">
        <v>11723</v>
      </c>
      <c r="G129" s="45">
        <v>9209</v>
      </c>
      <c r="H129" s="45">
        <v>45733</v>
      </c>
      <c r="I129" s="173">
        <v>22.86244747728087</v>
      </c>
      <c r="J129" s="173">
        <v>61.063160903115183</v>
      </c>
      <c r="K129" s="173">
        <v>30.478641811611158</v>
      </c>
      <c r="L129" s="168"/>
    </row>
    <row r="130" spans="1:12" ht="10.5" customHeight="1" x14ac:dyDescent="0.2">
      <c r="A130" s="14" t="s">
        <v>90</v>
      </c>
      <c r="B130" s="173">
        <v>10972</v>
      </c>
      <c r="C130" s="173">
        <v>6835</v>
      </c>
      <c r="D130" s="173">
        <v>34285</v>
      </c>
      <c r="E130" s="173">
        <v>5630</v>
      </c>
      <c r="F130" s="173">
        <v>14434</v>
      </c>
      <c r="G130" s="45">
        <v>11438</v>
      </c>
      <c r="H130" s="45">
        <v>109200</v>
      </c>
      <c r="I130" s="173">
        <v>18.665577897995984</v>
      </c>
      <c r="J130" s="173">
        <v>78.77987132352942</v>
      </c>
      <c r="K130" s="173">
        <v>21.207446261441941</v>
      </c>
      <c r="L130" s="168"/>
    </row>
    <row r="131" spans="1:12" ht="10.5" customHeight="1" x14ac:dyDescent="0.2">
      <c r="A131" s="14" t="s">
        <v>91</v>
      </c>
      <c r="B131" s="173">
        <v>7208</v>
      </c>
      <c r="C131" s="173">
        <v>5420</v>
      </c>
      <c r="D131" s="173">
        <v>12816</v>
      </c>
      <c r="E131" s="173">
        <v>2660</v>
      </c>
      <c r="F131" s="173">
        <v>18824</v>
      </c>
      <c r="G131" s="45">
        <v>14113</v>
      </c>
      <c r="H131" s="45">
        <v>80034</v>
      </c>
      <c r="I131" s="173">
        <v>15.224094960503528</v>
      </c>
      <c r="J131" s="173">
        <v>46.198767167730068</v>
      </c>
      <c r="K131" s="173">
        <v>27.201525967457588</v>
      </c>
      <c r="L131" s="168"/>
    </row>
    <row r="132" spans="1:12" ht="10.5" customHeight="1" x14ac:dyDescent="0.2">
      <c r="A132" s="14" t="s">
        <v>92</v>
      </c>
      <c r="B132" s="173">
        <v>6507</v>
      </c>
      <c r="C132" s="173">
        <v>4683</v>
      </c>
      <c r="D132" s="173">
        <v>14062</v>
      </c>
      <c r="E132" s="173">
        <v>2760</v>
      </c>
      <c r="F132" s="173">
        <v>9575</v>
      </c>
      <c r="G132" s="45">
        <v>7871</v>
      </c>
      <c r="H132" s="45">
        <v>45987</v>
      </c>
      <c r="I132" s="173">
        <v>32.850363489499188</v>
      </c>
      <c r="J132" s="173">
        <v>108.06116959963114</v>
      </c>
      <c r="K132" s="173">
        <v>31.290849673202615</v>
      </c>
      <c r="L132" s="168"/>
    </row>
    <row r="133" spans="1:12" ht="18" customHeight="1" x14ac:dyDescent="0.2">
      <c r="A133" s="9" t="s">
        <v>230</v>
      </c>
      <c r="B133" s="495">
        <v>92722</v>
      </c>
      <c r="C133" s="495">
        <v>64651</v>
      </c>
      <c r="D133" s="495">
        <v>49565</v>
      </c>
      <c r="E133" s="495">
        <v>8627</v>
      </c>
      <c r="F133" s="495">
        <v>211983</v>
      </c>
      <c r="G133" s="380">
        <v>168325</v>
      </c>
      <c r="H133" s="380">
        <v>407121</v>
      </c>
      <c r="I133" s="495">
        <v>47.737756909263148</v>
      </c>
      <c r="J133" s="495">
        <v>68.561271492398987</v>
      </c>
      <c r="K133" s="495">
        <v>62.135037298667797</v>
      </c>
      <c r="L133" s="168"/>
    </row>
    <row r="134" spans="1:12" ht="10.5" customHeight="1" x14ac:dyDescent="0.2">
      <c r="A134" s="14" t="s">
        <v>93</v>
      </c>
      <c r="B134" s="173">
        <v>5260</v>
      </c>
      <c r="C134" s="173">
        <v>3593</v>
      </c>
      <c r="D134" s="173">
        <v>4944</v>
      </c>
      <c r="E134" s="173">
        <v>785</v>
      </c>
      <c r="F134" s="173">
        <v>17318</v>
      </c>
      <c r="G134" s="45">
        <v>14396</v>
      </c>
      <c r="H134" s="45">
        <v>37988</v>
      </c>
      <c r="I134" s="173">
        <v>36.540465439388683</v>
      </c>
      <c r="J134" s="173">
        <v>73.462109955423486</v>
      </c>
      <c r="K134" s="173">
        <v>86.090674090276394</v>
      </c>
      <c r="L134" s="168"/>
    </row>
    <row r="135" spans="1:12" ht="10.5" customHeight="1" x14ac:dyDescent="0.2">
      <c r="A135" s="14" t="s">
        <v>94</v>
      </c>
      <c r="B135" s="173">
        <v>9562</v>
      </c>
      <c r="C135" s="173">
        <v>6099</v>
      </c>
      <c r="D135" s="173">
        <v>9738</v>
      </c>
      <c r="E135" s="173">
        <v>1525</v>
      </c>
      <c r="F135" s="173">
        <v>36445</v>
      </c>
      <c r="G135" s="45">
        <v>27927</v>
      </c>
      <c r="H135" s="45">
        <v>65048</v>
      </c>
      <c r="I135" s="173">
        <v>41.901840490797547</v>
      </c>
      <c r="J135" s="173">
        <v>110.08365362875877</v>
      </c>
      <c r="K135" s="173">
        <v>121.72678690714764</v>
      </c>
      <c r="L135" s="168"/>
    </row>
    <row r="136" spans="1:12" ht="10.5" customHeight="1" x14ac:dyDescent="0.2">
      <c r="A136" s="14" t="s">
        <v>95</v>
      </c>
      <c r="B136" s="173">
        <v>5958</v>
      </c>
      <c r="C136" s="173">
        <v>4506</v>
      </c>
      <c r="D136" s="173">
        <v>5458</v>
      </c>
      <c r="E136" s="173">
        <v>1040</v>
      </c>
      <c r="F136" s="173">
        <v>22845</v>
      </c>
      <c r="G136" s="45">
        <v>19410</v>
      </c>
      <c r="H136" s="45">
        <v>31425</v>
      </c>
      <c r="I136" s="173">
        <v>40.134725496800272</v>
      </c>
      <c r="J136" s="173">
        <v>104.3794224517116</v>
      </c>
      <c r="K136" s="173">
        <v>112.70350271336952</v>
      </c>
      <c r="L136" s="168"/>
    </row>
    <row r="137" spans="1:12" ht="10.5" customHeight="1" x14ac:dyDescent="0.2">
      <c r="A137" s="14" t="s">
        <v>96</v>
      </c>
      <c r="B137" s="173">
        <v>9040</v>
      </c>
      <c r="C137" s="173">
        <v>5714</v>
      </c>
      <c r="D137" s="173">
        <v>1987</v>
      </c>
      <c r="E137" s="173">
        <v>206</v>
      </c>
      <c r="F137" s="173">
        <v>9995</v>
      </c>
      <c r="G137" s="45">
        <v>7666</v>
      </c>
      <c r="H137" s="45">
        <v>22845</v>
      </c>
      <c r="I137" s="173">
        <v>47.891502436956984</v>
      </c>
      <c r="J137" s="173">
        <v>21.825571177504393</v>
      </c>
      <c r="K137" s="173">
        <v>30.123568414707655</v>
      </c>
      <c r="L137" s="168"/>
    </row>
    <row r="138" spans="1:12" ht="10.5" customHeight="1" x14ac:dyDescent="0.2">
      <c r="A138" s="14" t="s">
        <v>97</v>
      </c>
      <c r="B138" s="173">
        <v>10018</v>
      </c>
      <c r="C138" s="173">
        <v>7957</v>
      </c>
      <c r="D138" s="173">
        <v>11132</v>
      </c>
      <c r="E138" s="173">
        <v>1865</v>
      </c>
      <c r="F138" s="173">
        <v>22395</v>
      </c>
      <c r="G138" s="45">
        <v>19365</v>
      </c>
      <c r="H138" s="45">
        <v>71806</v>
      </c>
      <c r="I138" s="173">
        <v>53.182566226044486</v>
      </c>
      <c r="J138" s="173">
        <v>125.71428571428572</v>
      </c>
      <c r="K138" s="173">
        <v>85.291541303271515</v>
      </c>
      <c r="L138" s="168"/>
    </row>
    <row r="139" spans="1:12" ht="10.5" customHeight="1" x14ac:dyDescent="0.2">
      <c r="A139" s="14" t="s">
        <v>98</v>
      </c>
      <c r="B139" s="173">
        <v>4484</v>
      </c>
      <c r="C139" s="173">
        <v>3281</v>
      </c>
      <c r="D139" s="173">
        <v>1015</v>
      </c>
      <c r="E139" s="173">
        <v>40</v>
      </c>
      <c r="F139" s="173">
        <v>11307</v>
      </c>
      <c r="G139" s="45">
        <v>8327</v>
      </c>
      <c r="H139" s="45">
        <v>16623</v>
      </c>
      <c r="I139" s="173">
        <v>35.829005193767479</v>
      </c>
      <c r="J139" s="173">
        <v>25.086505190311417</v>
      </c>
      <c r="K139" s="173">
        <v>61.361046290768975</v>
      </c>
      <c r="L139" s="168"/>
    </row>
    <row r="140" spans="1:12" ht="10.5" customHeight="1" x14ac:dyDescent="0.2">
      <c r="A140" s="14" t="s">
        <v>99</v>
      </c>
      <c r="B140" s="173">
        <v>9182</v>
      </c>
      <c r="C140" s="173">
        <v>6418</v>
      </c>
      <c r="D140" s="173">
        <v>645</v>
      </c>
      <c r="E140" s="173">
        <v>66</v>
      </c>
      <c r="F140" s="173">
        <v>11087</v>
      </c>
      <c r="G140" s="45">
        <v>7881</v>
      </c>
      <c r="H140" s="45">
        <v>24499</v>
      </c>
      <c r="I140" s="173">
        <v>42.609865887048123</v>
      </c>
      <c r="J140" s="173">
        <v>7.1404848887412822</v>
      </c>
      <c r="K140" s="173">
        <v>28.976530238879306</v>
      </c>
      <c r="L140" s="168"/>
    </row>
    <row r="141" spans="1:12" ht="10.5" customHeight="1" x14ac:dyDescent="0.2">
      <c r="A141" s="14" t="s">
        <v>100</v>
      </c>
      <c r="B141" s="173">
        <v>19638</v>
      </c>
      <c r="C141" s="173">
        <v>12999</v>
      </c>
      <c r="D141" s="173">
        <v>1376</v>
      </c>
      <c r="E141" s="173">
        <v>688</v>
      </c>
      <c r="F141" s="173">
        <v>17834</v>
      </c>
      <c r="G141" s="45">
        <v>12582</v>
      </c>
      <c r="H141" s="45">
        <v>22352</v>
      </c>
      <c r="I141" s="173">
        <v>57.520283530066486</v>
      </c>
      <c r="J141" s="173">
        <v>17.448643165102713</v>
      </c>
      <c r="K141" s="173">
        <v>22.022449710425903</v>
      </c>
      <c r="L141" s="168"/>
    </row>
    <row r="142" spans="1:12" ht="10.5" customHeight="1" x14ac:dyDescent="0.2">
      <c r="A142" s="14" t="s">
        <v>101</v>
      </c>
      <c r="B142" s="173">
        <v>10423</v>
      </c>
      <c r="C142" s="173">
        <v>8058</v>
      </c>
      <c r="D142" s="173">
        <v>9165</v>
      </c>
      <c r="E142" s="173">
        <v>1860</v>
      </c>
      <c r="F142" s="173">
        <v>34376</v>
      </c>
      <c r="G142" s="45">
        <v>28004</v>
      </c>
      <c r="H142" s="45">
        <v>83358</v>
      </c>
      <c r="I142" s="173">
        <v>45.604900459418069</v>
      </c>
      <c r="J142" s="173">
        <v>95.748015043877984</v>
      </c>
      <c r="K142" s="173">
        <v>94.160184069245105</v>
      </c>
      <c r="L142" s="168"/>
    </row>
    <row r="143" spans="1:12" ht="10.5" customHeight="1" x14ac:dyDescent="0.2">
      <c r="A143" s="14" t="s">
        <v>102</v>
      </c>
      <c r="B143" s="173">
        <v>9157</v>
      </c>
      <c r="C143" s="499">
        <v>6026</v>
      </c>
      <c r="D143" s="173">
        <v>4105</v>
      </c>
      <c r="E143" s="173">
        <v>552</v>
      </c>
      <c r="F143" s="173">
        <v>28381</v>
      </c>
      <c r="G143" s="45">
        <v>22767</v>
      </c>
      <c r="H143" s="45">
        <v>31177</v>
      </c>
      <c r="I143" s="173">
        <v>68.340920964251055</v>
      </c>
      <c r="J143" s="173">
        <v>137.19919786096256</v>
      </c>
      <c r="K143" s="173">
        <v>76.243821190629703</v>
      </c>
      <c r="L143" s="168"/>
    </row>
    <row r="144" spans="1:12" ht="18" customHeight="1" x14ac:dyDescent="0.2">
      <c r="A144" s="9" t="s">
        <v>231</v>
      </c>
      <c r="B144" s="495">
        <v>48502</v>
      </c>
      <c r="C144" s="498">
        <v>33735</v>
      </c>
      <c r="D144" s="495">
        <v>114606</v>
      </c>
      <c r="E144" s="495">
        <v>21606</v>
      </c>
      <c r="F144" s="495">
        <v>99403</v>
      </c>
      <c r="G144" s="380">
        <v>75880</v>
      </c>
      <c r="H144" s="380">
        <v>423017</v>
      </c>
      <c r="I144" s="495">
        <v>34.912614091157756</v>
      </c>
      <c r="J144" s="495">
        <v>162.86895846064206</v>
      </c>
      <c r="K144" s="495">
        <v>55.596384666152105</v>
      </c>
      <c r="L144" s="168"/>
    </row>
    <row r="145" spans="1:12" ht="10.5" customHeight="1" x14ac:dyDescent="0.2">
      <c r="A145" s="14" t="s">
        <v>103</v>
      </c>
      <c r="B145" s="173">
        <v>13693</v>
      </c>
      <c r="C145" s="173">
        <v>10215</v>
      </c>
      <c r="D145" s="173">
        <v>31198</v>
      </c>
      <c r="E145" s="173">
        <v>5695</v>
      </c>
      <c r="F145" s="173">
        <v>39452</v>
      </c>
      <c r="G145" s="45">
        <v>29452</v>
      </c>
      <c r="H145" s="45">
        <v>104946</v>
      </c>
      <c r="I145" s="173">
        <v>35.130073374724205</v>
      </c>
      <c r="J145" s="173">
        <v>168.96663778162912</v>
      </c>
      <c r="K145" s="173">
        <v>72.024244194537758</v>
      </c>
      <c r="L145" s="168"/>
    </row>
    <row r="146" spans="1:12" ht="10.5" customHeight="1" x14ac:dyDescent="0.2">
      <c r="A146" s="14" t="s">
        <v>104</v>
      </c>
      <c r="B146" s="173">
        <v>12705</v>
      </c>
      <c r="C146" s="173">
        <v>7158</v>
      </c>
      <c r="D146" s="173">
        <v>17558</v>
      </c>
      <c r="E146" s="173">
        <v>2220</v>
      </c>
      <c r="F146" s="173">
        <v>23037</v>
      </c>
      <c r="G146" s="45">
        <v>18021</v>
      </c>
      <c r="H146" s="45">
        <v>55965</v>
      </c>
      <c r="I146" s="173">
        <v>34.134873723804404</v>
      </c>
      <c r="J146" s="173">
        <v>118.19589363850554</v>
      </c>
      <c r="K146" s="173">
        <v>44.8950558338043</v>
      </c>
      <c r="L146" s="168"/>
    </row>
    <row r="147" spans="1:12" ht="10.5" customHeight="1" x14ac:dyDescent="0.2">
      <c r="A147" s="14" t="s">
        <v>105</v>
      </c>
      <c r="B147" s="173">
        <v>8042</v>
      </c>
      <c r="C147" s="173">
        <v>5966</v>
      </c>
      <c r="D147" s="173">
        <v>22815</v>
      </c>
      <c r="E147" s="173">
        <v>4322</v>
      </c>
      <c r="F147" s="173">
        <v>19727</v>
      </c>
      <c r="G147" s="45">
        <v>15008</v>
      </c>
      <c r="H147" s="45">
        <v>87372</v>
      </c>
      <c r="I147" s="173">
        <v>34.423422652170188</v>
      </c>
      <c r="J147" s="173">
        <v>223.06413766132187</v>
      </c>
      <c r="K147" s="173">
        <v>68.867167044859485</v>
      </c>
      <c r="L147" s="168"/>
    </row>
    <row r="148" spans="1:12" ht="10.5" customHeight="1" x14ac:dyDescent="0.2">
      <c r="A148" s="14" t="s">
        <v>106</v>
      </c>
      <c r="B148" s="173">
        <v>14062</v>
      </c>
      <c r="C148" s="173">
        <v>10396</v>
      </c>
      <c r="D148" s="173">
        <v>43035</v>
      </c>
      <c r="E148" s="173">
        <v>9369</v>
      </c>
      <c r="F148" s="173">
        <v>17187</v>
      </c>
      <c r="G148" s="45">
        <v>13399</v>
      </c>
      <c r="H148" s="45">
        <v>174734</v>
      </c>
      <c r="I148" s="173">
        <v>35.722995630525354</v>
      </c>
      <c r="J148" s="173">
        <v>160.4586129753915</v>
      </c>
      <c r="K148" s="173">
        <v>39.008170676350431</v>
      </c>
      <c r="L148" s="168"/>
    </row>
    <row r="149" spans="1:12" ht="15.95" customHeight="1" x14ac:dyDescent="0.2">
      <c r="A149" s="9" t="s">
        <v>232</v>
      </c>
      <c r="B149" s="495">
        <v>64595</v>
      </c>
      <c r="C149" s="495">
        <v>42554</v>
      </c>
      <c r="D149" s="495">
        <v>65552</v>
      </c>
      <c r="E149" s="495">
        <v>11940</v>
      </c>
      <c r="F149" s="495">
        <v>65628</v>
      </c>
      <c r="G149" s="380">
        <v>47518</v>
      </c>
      <c r="H149" s="380">
        <v>388327</v>
      </c>
      <c r="I149" s="495">
        <v>57.624714530402507</v>
      </c>
      <c r="J149" s="495">
        <v>148.59681733689985</v>
      </c>
      <c r="K149" s="495">
        <v>34.297540096891019</v>
      </c>
      <c r="L149" s="168"/>
    </row>
    <row r="150" spans="1:12" ht="11.1" customHeight="1" x14ac:dyDescent="0.2">
      <c r="A150" s="14" t="s">
        <v>107</v>
      </c>
      <c r="B150" s="173">
        <v>4225</v>
      </c>
      <c r="C150" s="173">
        <v>3020</v>
      </c>
      <c r="D150" s="173">
        <v>8875</v>
      </c>
      <c r="E150" s="173">
        <v>2026</v>
      </c>
      <c r="F150" s="173">
        <v>4288</v>
      </c>
      <c r="G150" s="45">
        <v>3328</v>
      </c>
      <c r="H150" s="45">
        <v>55400</v>
      </c>
      <c r="I150" s="173">
        <v>51.802354095144679</v>
      </c>
      <c r="J150" s="173">
        <v>214.63119709794438</v>
      </c>
      <c r="K150" s="173">
        <v>41.756743597234397</v>
      </c>
      <c r="L150" s="168"/>
    </row>
    <row r="151" spans="1:12" ht="11.1" customHeight="1" x14ac:dyDescent="0.2">
      <c r="A151" s="14" t="s">
        <v>108</v>
      </c>
      <c r="B151" s="173">
        <v>28424</v>
      </c>
      <c r="C151" s="173">
        <v>18838</v>
      </c>
      <c r="D151" s="173">
        <v>48133</v>
      </c>
      <c r="E151" s="173">
        <v>8997</v>
      </c>
      <c r="F151" s="173">
        <v>22602</v>
      </c>
      <c r="G151" s="45">
        <v>17292</v>
      </c>
      <c r="H151" s="45">
        <v>219303</v>
      </c>
      <c r="I151" s="173">
        <v>59.962449633989415</v>
      </c>
      <c r="J151" s="173">
        <v>226.90331400556263</v>
      </c>
      <c r="K151" s="173">
        <v>31.465523242054267</v>
      </c>
      <c r="L151" s="168"/>
    </row>
    <row r="152" spans="1:12" ht="11.1" customHeight="1" x14ac:dyDescent="0.2">
      <c r="A152" s="14" t="s">
        <v>109</v>
      </c>
      <c r="B152" s="173">
        <v>11627</v>
      </c>
      <c r="C152" s="173">
        <v>7806</v>
      </c>
      <c r="D152" s="173">
        <v>1807</v>
      </c>
      <c r="E152" s="173">
        <v>180</v>
      </c>
      <c r="F152" s="173">
        <v>8225</v>
      </c>
      <c r="G152" s="45">
        <v>4843</v>
      </c>
      <c r="H152" s="45">
        <v>44758</v>
      </c>
      <c r="I152" s="173">
        <v>56.373333333333335</v>
      </c>
      <c r="J152" s="173">
        <v>22.28388210630164</v>
      </c>
      <c r="K152" s="173">
        <v>22.696542399072822</v>
      </c>
      <c r="L152" s="168"/>
    </row>
    <row r="153" spans="1:12" ht="11.1" customHeight="1" x14ac:dyDescent="0.2">
      <c r="A153" s="14" t="s">
        <v>110</v>
      </c>
      <c r="B153" s="173">
        <v>6384</v>
      </c>
      <c r="C153" s="173">
        <v>4694</v>
      </c>
      <c r="D153" s="173">
        <v>6660</v>
      </c>
      <c r="E153" s="173">
        <v>731</v>
      </c>
      <c r="F153" s="173">
        <v>10764</v>
      </c>
      <c r="G153" s="45">
        <v>8105</v>
      </c>
      <c r="H153" s="45">
        <v>46870</v>
      </c>
      <c r="I153" s="173">
        <v>36.345004269854826</v>
      </c>
      <c r="J153" s="173">
        <v>102.2256331542594</v>
      </c>
      <c r="K153" s="173">
        <v>32.313650145597549</v>
      </c>
      <c r="L153" s="168"/>
    </row>
    <row r="154" spans="1:12" ht="11.1" customHeight="1" x14ac:dyDescent="0.2">
      <c r="A154" s="14" t="s">
        <v>111</v>
      </c>
      <c r="B154" s="173">
        <v>13935</v>
      </c>
      <c r="C154" s="173">
        <v>8196</v>
      </c>
      <c r="D154" s="173">
        <v>77</v>
      </c>
      <c r="E154" s="173">
        <v>6</v>
      </c>
      <c r="F154" s="173">
        <v>19749</v>
      </c>
      <c r="G154" s="45">
        <v>13950</v>
      </c>
      <c r="H154" s="45">
        <v>21996</v>
      </c>
      <c r="I154" s="173">
        <v>75.952471793753745</v>
      </c>
      <c r="J154" s="173">
        <v>1.8590053114437468</v>
      </c>
      <c r="K154" s="173">
        <v>49.746845008690393</v>
      </c>
      <c r="L154" s="168"/>
    </row>
    <row r="155" spans="1:12" ht="15.95" customHeight="1" x14ac:dyDescent="0.2">
      <c r="A155" s="9" t="s">
        <v>233</v>
      </c>
      <c r="B155" s="495">
        <v>65154</v>
      </c>
      <c r="C155" s="495">
        <v>40021</v>
      </c>
      <c r="D155" s="495">
        <v>201501</v>
      </c>
      <c r="E155" s="495">
        <v>41924</v>
      </c>
      <c r="F155" s="495">
        <v>57354</v>
      </c>
      <c r="G155" s="380">
        <v>43237</v>
      </c>
      <c r="H155" s="380">
        <v>487436</v>
      </c>
      <c r="I155" s="495">
        <v>48.245425666619767</v>
      </c>
      <c r="J155" s="495">
        <v>217.23769890896548</v>
      </c>
      <c r="K155" s="495">
        <v>36.650030992197635</v>
      </c>
      <c r="L155" s="168"/>
    </row>
    <row r="156" spans="1:12" ht="11.1" customHeight="1" x14ac:dyDescent="0.2">
      <c r="A156" s="14" t="s">
        <v>112</v>
      </c>
      <c r="B156" s="173">
        <v>9026</v>
      </c>
      <c r="C156" s="173">
        <v>6073</v>
      </c>
      <c r="D156" s="173">
        <v>23247</v>
      </c>
      <c r="E156" s="173">
        <v>5391</v>
      </c>
      <c r="F156" s="173">
        <v>13746</v>
      </c>
      <c r="G156" s="45">
        <v>9960</v>
      </c>
      <c r="H156" s="45">
        <v>66754</v>
      </c>
      <c r="I156" s="173">
        <v>47.088898163606011</v>
      </c>
      <c r="J156" s="173">
        <v>229.0344827586207</v>
      </c>
      <c r="K156" s="173">
        <v>63.409908663160806</v>
      </c>
      <c r="L156" s="168"/>
    </row>
    <row r="157" spans="1:12" ht="11.1" customHeight="1" x14ac:dyDescent="0.2">
      <c r="A157" s="14" t="s">
        <v>113</v>
      </c>
      <c r="B157" s="173">
        <v>9354</v>
      </c>
      <c r="C157" s="173">
        <v>6207</v>
      </c>
      <c r="D157" s="173">
        <v>17083</v>
      </c>
      <c r="E157" s="173">
        <v>3952</v>
      </c>
      <c r="F157" s="173">
        <v>19961</v>
      </c>
      <c r="G157" s="45">
        <v>14432</v>
      </c>
      <c r="H157" s="45">
        <v>38235</v>
      </c>
      <c r="I157" s="173">
        <v>44.281386101117214</v>
      </c>
      <c r="J157" s="173">
        <v>198.13268383205752</v>
      </c>
      <c r="K157" s="173">
        <v>62.503131262525045</v>
      </c>
      <c r="L157" s="168"/>
    </row>
    <row r="158" spans="1:12" ht="11.1" customHeight="1" x14ac:dyDescent="0.2">
      <c r="A158" s="14" t="s">
        <v>114</v>
      </c>
      <c r="B158" s="173">
        <v>4913</v>
      </c>
      <c r="C158" s="173">
        <v>3273</v>
      </c>
      <c r="D158" s="173">
        <v>47647</v>
      </c>
      <c r="E158" s="173">
        <v>7972</v>
      </c>
      <c r="F158" s="173">
        <v>3006</v>
      </c>
      <c r="G158" s="45">
        <v>2506</v>
      </c>
      <c r="H158" s="45">
        <v>94765</v>
      </c>
      <c r="I158" s="173">
        <v>29.002361275088546</v>
      </c>
      <c r="J158" s="173">
        <v>330.9508925470584</v>
      </c>
      <c r="K158" s="173">
        <v>17.25206611570248</v>
      </c>
      <c r="L158" s="168"/>
    </row>
    <row r="159" spans="1:12" ht="11.1" customHeight="1" x14ac:dyDescent="0.2">
      <c r="A159" s="14" t="s">
        <v>115</v>
      </c>
      <c r="B159" s="173">
        <v>28810</v>
      </c>
      <c r="C159" s="173">
        <v>15380</v>
      </c>
      <c r="D159" s="173">
        <v>67704</v>
      </c>
      <c r="E159" s="173">
        <v>15010</v>
      </c>
      <c r="F159" s="173">
        <v>11467</v>
      </c>
      <c r="G159" s="45">
        <v>9062</v>
      </c>
      <c r="H159" s="45">
        <v>182666</v>
      </c>
      <c r="I159" s="173">
        <v>63.17151252028242</v>
      </c>
      <c r="J159" s="173">
        <v>187.94137241838774</v>
      </c>
      <c r="K159" s="173">
        <v>23.254917866558507</v>
      </c>
      <c r="L159" s="168"/>
    </row>
    <row r="160" spans="1:12" ht="11.1" customHeight="1" x14ac:dyDescent="0.2">
      <c r="A160" s="14" t="s">
        <v>116</v>
      </c>
      <c r="B160" s="173">
        <v>11148</v>
      </c>
      <c r="C160" s="173">
        <v>7989</v>
      </c>
      <c r="D160" s="173">
        <v>35130</v>
      </c>
      <c r="E160" s="173">
        <v>7779</v>
      </c>
      <c r="F160" s="173">
        <v>7642</v>
      </c>
      <c r="G160" s="45">
        <v>6115</v>
      </c>
      <c r="H160" s="45">
        <v>82613</v>
      </c>
      <c r="I160" s="173">
        <v>44.245118272741706</v>
      </c>
      <c r="J160" s="173">
        <v>197.17124094965484</v>
      </c>
      <c r="K160" s="173">
        <v>27.02740937223696</v>
      </c>
      <c r="L160" s="168"/>
    </row>
    <row r="161" spans="1:12" ht="11.1" customHeight="1" x14ac:dyDescent="0.2">
      <c r="A161" s="14" t="s">
        <v>117</v>
      </c>
      <c r="B161" s="173">
        <v>1903</v>
      </c>
      <c r="C161" s="173">
        <v>1099</v>
      </c>
      <c r="D161" s="173">
        <v>10690</v>
      </c>
      <c r="E161" s="173">
        <v>1820</v>
      </c>
      <c r="F161" s="173">
        <v>1532</v>
      </c>
      <c r="G161" s="45">
        <v>1162</v>
      </c>
      <c r="H161" s="45">
        <v>22403</v>
      </c>
      <c r="I161" s="173">
        <v>27.135320119777557</v>
      </c>
      <c r="J161" s="173">
        <v>186.04246432300729</v>
      </c>
      <c r="K161" s="173">
        <v>19.471276054905946</v>
      </c>
      <c r="L161" s="168"/>
    </row>
    <row r="162" spans="1:12" ht="15.95" customHeight="1" x14ac:dyDescent="0.2">
      <c r="A162" s="9" t="s">
        <v>234</v>
      </c>
      <c r="B162" s="495">
        <v>29496</v>
      </c>
      <c r="C162" s="495">
        <v>21480</v>
      </c>
      <c r="D162" s="495">
        <v>109179</v>
      </c>
      <c r="E162" s="495">
        <v>27195</v>
      </c>
      <c r="F162" s="495">
        <v>31474</v>
      </c>
      <c r="G162" s="380">
        <v>26372</v>
      </c>
      <c r="H162" s="380">
        <v>455446</v>
      </c>
      <c r="I162" s="495">
        <v>21.783216524995016</v>
      </c>
      <c r="J162" s="495">
        <v>102.11470472698703</v>
      </c>
      <c r="K162" s="495">
        <v>18.087362293188363</v>
      </c>
      <c r="L162" s="168"/>
    </row>
    <row r="163" spans="1:12" s="1" customFormat="1" ht="10.5" customHeight="1" x14ac:dyDescent="0.2">
      <c r="A163" s="92" t="s">
        <v>235</v>
      </c>
      <c r="B163" s="496">
        <v>3610</v>
      </c>
      <c r="C163" s="496">
        <v>2826</v>
      </c>
      <c r="D163" s="496">
        <v>15360</v>
      </c>
      <c r="E163" s="496">
        <v>4060</v>
      </c>
      <c r="F163" s="496">
        <v>4750</v>
      </c>
      <c r="G163" s="497">
        <v>3917</v>
      </c>
      <c r="H163" s="497">
        <v>93088</v>
      </c>
      <c r="I163" s="496">
        <v>12.654234436343243</v>
      </c>
      <c r="J163" s="496">
        <v>72.545222689274084</v>
      </c>
      <c r="K163" s="496">
        <v>12.553849406665433</v>
      </c>
    </row>
    <row r="164" spans="1:12" s="1" customFormat="1" ht="10.5" customHeight="1" x14ac:dyDescent="0.2">
      <c r="A164" s="93" t="s">
        <v>201</v>
      </c>
      <c r="B164" s="166">
        <v>9</v>
      </c>
      <c r="C164" s="166">
        <v>8</v>
      </c>
      <c r="D164" s="166">
        <v>140</v>
      </c>
      <c r="E164" s="166">
        <v>26</v>
      </c>
      <c r="F164" s="166">
        <v>10</v>
      </c>
      <c r="G164" s="166">
        <v>9</v>
      </c>
      <c r="H164" s="166">
        <v>1782</v>
      </c>
      <c r="I164" s="173">
        <v>2.9411764705882351</v>
      </c>
      <c r="J164" s="173">
        <v>60.08583690987124</v>
      </c>
      <c r="K164" s="173">
        <v>1.256281407035176</v>
      </c>
    </row>
    <row r="165" spans="1:12" s="1" customFormat="1" ht="10.5" customHeight="1" x14ac:dyDescent="0.2">
      <c r="A165" s="93" t="s">
        <v>202</v>
      </c>
      <c r="B165" s="173">
        <v>510</v>
      </c>
      <c r="C165" s="173">
        <v>407</v>
      </c>
      <c r="D165" s="173">
        <v>918</v>
      </c>
      <c r="E165" s="173">
        <v>115</v>
      </c>
      <c r="F165" s="173">
        <v>1809</v>
      </c>
      <c r="G165" s="45">
        <v>1349</v>
      </c>
      <c r="H165" s="45">
        <v>12930</v>
      </c>
      <c r="I165" s="173">
        <v>9.9241097489784007</v>
      </c>
      <c r="J165" s="173">
        <v>30.257086354647331</v>
      </c>
      <c r="K165" s="173">
        <v>24.406368051807878</v>
      </c>
    </row>
    <row r="166" spans="1:12" s="1" customFormat="1" ht="10.5" customHeight="1" x14ac:dyDescent="0.2">
      <c r="A166" s="93" t="s">
        <v>203</v>
      </c>
      <c r="B166" s="166">
        <v>841</v>
      </c>
      <c r="C166" s="166">
        <v>622</v>
      </c>
      <c r="D166" s="166">
        <v>3973</v>
      </c>
      <c r="E166" s="166">
        <v>1218</v>
      </c>
      <c r="F166" s="166">
        <v>706</v>
      </c>
      <c r="G166" s="166">
        <v>586</v>
      </c>
      <c r="H166" s="166">
        <v>22142</v>
      </c>
      <c r="I166" s="173">
        <v>13.294340815681316</v>
      </c>
      <c r="J166" s="173">
        <v>75.075585789871496</v>
      </c>
      <c r="K166" s="173">
        <v>9.4688841201716727</v>
      </c>
    </row>
    <row r="167" spans="1:12" s="1" customFormat="1" ht="10.5" customHeight="1" x14ac:dyDescent="0.2">
      <c r="A167" s="93" t="s">
        <v>204</v>
      </c>
      <c r="B167" s="166">
        <v>475</v>
      </c>
      <c r="C167" s="166">
        <v>374</v>
      </c>
      <c r="D167" s="166">
        <v>2184</v>
      </c>
      <c r="E167" s="166">
        <v>443</v>
      </c>
      <c r="F167" s="166">
        <v>1314</v>
      </c>
      <c r="G167" s="166">
        <v>1165</v>
      </c>
      <c r="H167" s="166">
        <v>18650</v>
      </c>
      <c r="I167" s="173">
        <v>7.2574484339190217</v>
      </c>
      <c r="J167" s="173">
        <v>55.417406749555958</v>
      </c>
      <c r="K167" s="173">
        <v>14.15948275862069</v>
      </c>
    </row>
    <row r="168" spans="1:12" s="1" customFormat="1" ht="10.5" customHeight="1" x14ac:dyDescent="0.2">
      <c r="A168" s="93" t="s">
        <v>205</v>
      </c>
      <c r="B168" s="166">
        <v>1775</v>
      </c>
      <c r="C168" s="166">
        <v>1415</v>
      </c>
      <c r="D168" s="166">
        <v>8145</v>
      </c>
      <c r="E168" s="166">
        <v>2258</v>
      </c>
      <c r="F168" s="166">
        <v>911</v>
      </c>
      <c r="G168" s="166">
        <v>808</v>
      </c>
      <c r="H168" s="166">
        <v>37584</v>
      </c>
      <c r="I168" s="173">
        <v>17.381511946729336</v>
      </c>
      <c r="J168" s="173">
        <v>93.912141127637497</v>
      </c>
      <c r="K168" s="173">
        <v>7.0658496858760564</v>
      </c>
    </row>
    <row r="169" spans="1:12" ht="10.5" customHeight="1" x14ac:dyDescent="0.2">
      <c r="A169" s="14" t="s">
        <v>118</v>
      </c>
      <c r="B169" s="173">
        <v>9560</v>
      </c>
      <c r="C169" s="173">
        <v>6548</v>
      </c>
      <c r="D169" s="173">
        <v>40353</v>
      </c>
      <c r="E169" s="173">
        <v>10438</v>
      </c>
      <c r="F169" s="173">
        <v>6404</v>
      </c>
      <c r="G169" s="45">
        <v>5876</v>
      </c>
      <c r="H169" s="45">
        <v>120125</v>
      </c>
      <c r="I169" s="173">
        <v>25.34733269699862</v>
      </c>
      <c r="J169" s="173">
        <v>127.0080574090394</v>
      </c>
      <c r="K169" s="173">
        <v>14.194206175055966</v>
      </c>
      <c r="L169" s="168"/>
    </row>
    <row r="170" spans="1:12" ht="10.5" customHeight="1" x14ac:dyDescent="0.2">
      <c r="A170" s="14" t="s">
        <v>119</v>
      </c>
      <c r="B170" s="173">
        <v>2680</v>
      </c>
      <c r="C170" s="173">
        <v>2207</v>
      </c>
      <c r="D170" s="173">
        <v>5410</v>
      </c>
      <c r="E170" s="173">
        <v>1206</v>
      </c>
      <c r="F170" s="173">
        <v>1720</v>
      </c>
      <c r="G170" s="45">
        <v>1537</v>
      </c>
      <c r="H170" s="45">
        <v>43130</v>
      </c>
      <c r="I170" s="173">
        <v>20.733405539223273</v>
      </c>
      <c r="J170" s="173">
        <v>57.001369718680856</v>
      </c>
      <c r="K170" s="173">
        <v>9.6363941957532635</v>
      </c>
      <c r="L170" s="168"/>
    </row>
    <row r="171" spans="1:12" ht="10.5" customHeight="1" x14ac:dyDescent="0.2">
      <c r="A171" s="14" t="s">
        <v>120</v>
      </c>
      <c r="B171" s="173">
        <v>1377</v>
      </c>
      <c r="C171" s="173">
        <v>1081</v>
      </c>
      <c r="D171" s="173">
        <v>6973</v>
      </c>
      <c r="E171" s="173">
        <v>1714</v>
      </c>
      <c r="F171" s="173">
        <v>794</v>
      </c>
      <c r="G171" s="45">
        <v>691</v>
      </c>
      <c r="H171" s="45">
        <v>38987</v>
      </c>
      <c r="I171" s="173">
        <v>16.479176639540448</v>
      </c>
      <c r="J171" s="173">
        <v>94.267946464783023</v>
      </c>
      <c r="K171" s="173">
        <v>8.6173214673323209</v>
      </c>
      <c r="L171" s="168"/>
    </row>
    <row r="172" spans="1:12" ht="10.5" customHeight="1" x14ac:dyDescent="0.2">
      <c r="A172" s="14" t="s">
        <v>121</v>
      </c>
      <c r="B172" s="173">
        <v>2382</v>
      </c>
      <c r="C172" s="173">
        <v>1944</v>
      </c>
      <c r="D172" s="173">
        <v>10209</v>
      </c>
      <c r="E172" s="173">
        <v>3221</v>
      </c>
      <c r="F172" s="173">
        <v>683</v>
      </c>
      <c r="G172" s="45">
        <v>569</v>
      </c>
      <c r="H172" s="45">
        <v>42684</v>
      </c>
      <c r="I172" s="173">
        <v>18.055029182142043</v>
      </c>
      <c r="J172" s="173">
        <v>96.402266288951836</v>
      </c>
      <c r="K172" s="173">
        <v>4.6405761652398425</v>
      </c>
      <c r="L172" s="168"/>
    </row>
    <row r="173" spans="1:12" ht="10.5" customHeight="1" x14ac:dyDescent="0.2">
      <c r="A173" s="14" t="s">
        <v>122</v>
      </c>
      <c r="B173" s="173">
        <v>4655</v>
      </c>
      <c r="C173" s="173">
        <v>3065</v>
      </c>
      <c r="D173" s="173">
        <v>18297</v>
      </c>
      <c r="E173" s="173">
        <v>3331</v>
      </c>
      <c r="F173" s="173">
        <v>3918</v>
      </c>
      <c r="G173" s="45">
        <v>3296</v>
      </c>
      <c r="H173" s="45">
        <v>63337</v>
      </c>
      <c r="I173" s="173">
        <v>34.065129893889498</v>
      </c>
      <c r="J173" s="173">
        <v>153.15141876621746</v>
      </c>
      <c r="K173" s="173">
        <v>22.834829234176475</v>
      </c>
      <c r="L173" s="168"/>
    </row>
    <row r="174" spans="1:12" ht="10.5" customHeight="1" x14ac:dyDescent="0.2">
      <c r="A174" s="14" t="s">
        <v>123</v>
      </c>
      <c r="B174" s="173">
        <v>5232</v>
      </c>
      <c r="C174" s="173">
        <v>3809</v>
      </c>
      <c r="D174" s="173">
        <v>12577</v>
      </c>
      <c r="E174" s="173">
        <v>3225</v>
      </c>
      <c r="F174" s="173">
        <v>13205</v>
      </c>
      <c r="G174" s="45">
        <v>10486</v>
      </c>
      <c r="H174" s="45">
        <v>54095</v>
      </c>
      <c r="I174" s="173">
        <v>24.887028492603342</v>
      </c>
      <c r="J174" s="173">
        <v>86.451745944459731</v>
      </c>
      <c r="K174" s="173">
        <v>41.114017062083569</v>
      </c>
      <c r="L174" s="168"/>
    </row>
    <row r="175" spans="1:12" ht="15.95" customHeight="1" x14ac:dyDescent="0.2">
      <c r="A175" s="9" t="s">
        <v>236</v>
      </c>
      <c r="B175" s="495">
        <v>17911</v>
      </c>
      <c r="C175" s="495">
        <v>14736</v>
      </c>
      <c r="D175" s="495">
        <v>49524</v>
      </c>
      <c r="E175" s="495">
        <v>9330</v>
      </c>
      <c r="F175" s="495">
        <v>14918</v>
      </c>
      <c r="G175" s="380">
        <v>12057</v>
      </c>
      <c r="H175" s="380">
        <v>177862</v>
      </c>
      <c r="I175" s="495">
        <v>20.180498907091511</v>
      </c>
      <c r="J175" s="495">
        <v>97.933516581304758</v>
      </c>
      <c r="K175" s="495">
        <v>12.681815476949497</v>
      </c>
      <c r="L175" s="168"/>
    </row>
    <row r="176" spans="1:12" ht="11.1" customHeight="1" x14ac:dyDescent="0.2">
      <c r="A176" s="14" t="s">
        <v>124</v>
      </c>
      <c r="B176" s="173">
        <v>3916</v>
      </c>
      <c r="C176" s="173">
        <v>3417</v>
      </c>
      <c r="D176" s="173">
        <v>7372</v>
      </c>
      <c r="E176" s="173">
        <v>1708</v>
      </c>
      <c r="F176" s="173">
        <v>4086</v>
      </c>
      <c r="G176" s="45">
        <v>3590</v>
      </c>
      <c r="H176" s="45">
        <v>41466</v>
      </c>
      <c r="I176" s="173">
        <v>25.913181577554262</v>
      </c>
      <c r="J176" s="173">
        <v>75.750102753801897</v>
      </c>
      <c r="K176" s="173">
        <v>23.172460727045877</v>
      </c>
      <c r="L176" s="168"/>
    </row>
    <row r="177" spans="1:12" ht="11.1" customHeight="1" x14ac:dyDescent="0.2">
      <c r="A177" s="14" t="s">
        <v>125</v>
      </c>
      <c r="B177" s="173">
        <v>2997</v>
      </c>
      <c r="C177" s="173">
        <v>2692</v>
      </c>
      <c r="D177" s="173">
        <v>25363</v>
      </c>
      <c r="E177" s="173">
        <v>4102</v>
      </c>
      <c r="F177" s="173">
        <v>654</v>
      </c>
      <c r="G177" s="45">
        <v>632</v>
      </c>
      <c r="H177" s="45">
        <v>43362</v>
      </c>
      <c r="I177" s="173">
        <v>20.056213611724552</v>
      </c>
      <c r="J177" s="173">
        <v>204.49084898814803</v>
      </c>
      <c r="K177" s="173">
        <v>3.6467045834727334</v>
      </c>
      <c r="L177" s="168"/>
    </row>
    <row r="178" spans="1:12" ht="11.1" customHeight="1" x14ac:dyDescent="0.2">
      <c r="A178" s="14" t="s">
        <v>126</v>
      </c>
      <c r="B178" s="173">
        <v>5035</v>
      </c>
      <c r="C178" s="173">
        <v>3705</v>
      </c>
      <c r="D178" s="173">
        <v>5763</v>
      </c>
      <c r="E178" s="173">
        <v>1003</v>
      </c>
      <c r="F178" s="173">
        <v>5400</v>
      </c>
      <c r="G178" s="45">
        <v>4035</v>
      </c>
      <c r="H178" s="45">
        <v>25980</v>
      </c>
      <c r="I178" s="173">
        <v>20.25830852176712</v>
      </c>
      <c r="J178" s="173">
        <v>74.630924630924639</v>
      </c>
      <c r="K178" s="173">
        <v>14.416530955495634</v>
      </c>
      <c r="L178" s="168"/>
    </row>
    <row r="179" spans="1:12" ht="11.1" customHeight="1" x14ac:dyDescent="0.2">
      <c r="A179" s="14" t="s">
        <v>127</v>
      </c>
      <c r="B179" s="173">
        <v>5963</v>
      </c>
      <c r="C179" s="173">
        <v>4922</v>
      </c>
      <c r="D179" s="173">
        <v>11026</v>
      </c>
      <c r="E179" s="173">
        <v>2517</v>
      </c>
      <c r="F179" s="173">
        <v>4778</v>
      </c>
      <c r="G179" s="45">
        <v>3800</v>
      </c>
      <c r="H179" s="45">
        <v>67054</v>
      </c>
      <c r="I179" s="173">
        <v>17.618555178017434</v>
      </c>
      <c r="J179" s="173">
        <v>53.234839706450366</v>
      </c>
      <c r="K179" s="173">
        <v>10.710843103409626</v>
      </c>
      <c r="L179" s="168"/>
    </row>
    <row r="180" spans="1:12" ht="15.95" customHeight="1" x14ac:dyDescent="0.2">
      <c r="A180" s="9" t="s">
        <v>237</v>
      </c>
      <c r="B180" s="495">
        <v>19090</v>
      </c>
      <c r="C180" s="495">
        <v>12281</v>
      </c>
      <c r="D180" s="495">
        <v>14771</v>
      </c>
      <c r="E180" s="495">
        <v>1926</v>
      </c>
      <c r="F180" s="495">
        <v>38240</v>
      </c>
      <c r="G180" s="380">
        <v>33120</v>
      </c>
      <c r="H180" s="380">
        <v>179529</v>
      </c>
      <c r="I180" s="495">
        <v>22.375901072496045</v>
      </c>
      <c r="J180" s="495">
        <v>32.564650896183778</v>
      </c>
      <c r="K180" s="495">
        <v>24.838265478448388</v>
      </c>
      <c r="L180" s="168"/>
    </row>
    <row r="181" spans="1:12" ht="11.1" customHeight="1" x14ac:dyDescent="0.2">
      <c r="A181" s="14" t="s">
        <v>128</v>
      </c>
      <c r="B181" s="173">
        <v>5815</v>
      </c>
      <c r="C181" s="173">
        <v>3844</v>
      </c>
      <c r="D181" s="173">
        <v>3955</v>
      </c>
      <c r="E181" s="173">
        <v>623</v>
      </c>
      <c r="F181" s="173">
        <v>10373</v>
      </c>
      <c r="G181" s="45">
        <v>9115</v>
      </c>
      <c r="H181" s="45">
        <v>52155</v>
      </c>
      <c r="I181" s="173">
        <v>29.765561015561012</v>
      </c>
      <c r="J181" s="173">
        <v>31.980270073582922</v>
      </c>
      <c r="K181" s="173">
        <v>34.492734346423703</v>
      </c>
      <c r="L181" s="168"/>
    </row>
    <row r="182" spans="1:12" ht="11.1" customHeight="1" x14ac:dyDescent="0.2">
      <c r="A182" s="14" t="s">
        <v>129</v>
      </c>
      <c r="B182" s="173">
        <v>4050</v>
      </c>
      <c r="C182" s="173">
        <v>1855</v>
      </c>
      <c r="D182" s="173">
        <v>2652</v>
      </c>
      <c r="E182" s="173">
        <v>296</v>
      </c>
      <c r="F182" s="173">
        <v>7781</v>
      </c>
      <c r="G182" s="45">
        <v>5918</v>
      </c>
      <c r="H182" s="45">
        <v>36992</v>
      </c>
      <c r="I182" s="173">
        <v>30.568344780738165</v>
      </c>
      <c r="J182" s="173">
        <v>38.065164346203531</v>
      </c>
      <c r="K182" s="173">
        <v>31.153907751441384</v>
      </c>
      <c r="L182" s="168"/>
    </row>
    <row r="183" spans="1:12" ht="11.1" customHeight="1" x14ac:dyDescent="0.2">
      <c r="A183" s="14" t="s">
        <v>130</v>
      </c>
      <c r="B183" s="173">
        <v>2033</v>
      </c>
      <c r="C183" s="173">
        <v>1562</v>
      </c>
      <c r="D183" s="173">
        <v>1342</v>
      </c>
      <c r="E183" s="173">
        <v>156</v>
      </c>
      <c r="F183" s="173">
        <v>4125</v>
      </c>
      <c r="G183" s="45">
        <v>3872</v>
      </c>
      <c r="H183" s="45">
        <v>13723</v>
      </c>
      <c r="I183" s="173">
        <v>13.63971821536397</v>
      </c>
      <c r="J183" s="173">
        <v>22.780512646409779</v>
      </c>
      <c r="K183" s="173">
        <v>14.23051712836789</v>
      </c>
      <c r="L183" s="168"/>
    </row>
    <row r="184" spans="1:12" ht="11.1" customHeight="1" x14ac:dyDescent="0.2">
      <c r="A184" s="14" t="s">
        <v>131</v>
      </c>
      <c r="B184" s="173">
        <v>7192</v>
      </c>
      <c r="C184" s="173">
        <v>5020</v>
      </c>
      <c r="D184" s="173">
        <v>6822</v>
      </c>
      <c r="E184" s="173">
        <v>851</v>
      </c>
      <c r="F184" s="173">
        <v>15961</v>
      </c>
      <c r="G184" s="45">
        <v>14215</v>
      </c>
      <c r="H184" s="45">
        <v>76659</v>
      </c>
      <c r="I184" s="173">
        <v>19.114950166112958</v>
      </c>
      <c r="J184" s="173">
        <v>33.882984007152082</v>
      </c>
      <c r="K184" s="173">
        <v>22.827517162471395</v>
      </c>
      <c r="L184" s="168"/>
    </row>
    <row r="185" spans="1:12" ht="15.95" customHeight="1" x14ac:dyDescent="0.2">
      <c r="A185" s="9" t="s">
        <v>238</v>
      </c>
      <c r="B185" s="495">
        <v>51388</v>
      </c>
      <c r="C185" s="495">
        <v>36661</v>
      </c>
      <c r="D185" s="495">
        <v>92249</v>
      </c>
      <c r="E185" s="495">
        <v>15270</v>
      </c>
      <c r="F185" s="495">
        <v>12489</v>
      </c>
      <c r="G185" s="380">
        <v>9060.6102605425731</v>
      </c>
      <c r="H185" s="380">
        <v>707372</v>
      </c>
      <c r="I185" s="495">
        <v>41.963432659094067</v>
      </c>
      <c r="J185" s="495">
        <v>119.84747700462505</v>
      </c>
      <c r="K185" s="495">
        <v>8.0892544853941306</v>
      </c>
      <c r="L185" s="168"/>
    </row>
    <row r="186" spans="1:12" ht="11.1" customHeight="1" x14ac:dyDescent="0.2">
      <c r="A186" s="14" t="s">
        <v>132</v>
      </c>
      <c r="B186" s="173">
        <v>4794</v>
      </c>
      <c r="C186" s="173">
        <v>3387</v>
      </c>
      <c r="D186" s="173">
        <v>10586</v>
      </c>
      <c r="E186" s="173">
        <v>1815</v>
      </c>
      <c r="F186" s="173">
        <v>1266</v>
      </c>
      <c r="G186" s="45">
        <v>977</v>
      </c>
      <c r="H186" s="45">
        <v>254997</v>
      </c>
      <c r="I186" s="173">
        <v>30.780096308186195</v>
      </c>
      <c r="J186" s="173">
        <v>94.366197183098592</v>
      </c>
      <c r="K186" s="173">
        <v>6.6020025031289116</v>
      </c>
      <c r="L186" s="168"/>
    </row>
    <row r="187" spans="1:12" ht="11.1" customHeight="1" x14ac:dyDescent="0.2">
      <c r="A187" s="14" t="s">
        <v>133</v>
      </c>
      <c r="B187" s="173">
        <v>5773</v>
      </c>
      <c r="C187" s="173">
        <v>4589</v>
      </c>
      <c r="D187" s="173">
        <v>9422</v>
      </c>
      <c r="E187" s="173">
        <v>1276</v>
      </c>
      <c r="F187" s="173">
        <v>1215</v>
      </c>
      <c r="G187" s="45">
        <v>831</v>
      </c>
      <c r="H187" s="45">
        <v>72314</v>
      </c>
      <c r="I187" s="173">
        <v>45.090994298211356</v>
      </c>
      <c r="J187" s="173">
        <v>129.58327602805667</v>
      </c>
      <c r="K187" s="173">
        <v>7.306073361395069</v>
      </c>
      <c r="L187" s="168"/>
    </row>
    <row r="188" spans="1:12" ht="11.1" customHeight="1" x14ac:dyDescent="0.2">
      <c r="A188" s="14" t="s">
        <v>134</v>
      </c>
      <c r="B188" s="173">
        <v>8871</v>
      </c>
      <c r="C188" s="173">
        <v>6480</v>
      </c>
      <c r="D188" s="173">
        <v>15187</v>
      </c>
      <c r="E188" s="173">
        <v>2490</v>
      </c>
      <c r="F188" s="173">
        <v>1760</v>
      </c>
      <c r="G188" s="45">
        <v>1305</v>
      </c>
      <c r="H188" s="45">
        <v>70821</v>
      </c>
      <c r="I188" s="173">
        <v>50.810470244572997</v>
      </c>
      <c r="J188" s="173">
        <v>122.74306958700396</v>
      </c>
      <c r="K188" s="173">
        <v>8.2636867311484643</v>
      </c>
      <c r="L188" s="168"/>
    </row>
    <row r="189" spans="1:12" ht="11.1" customHeight="1" x14ac:dyDescent="0.2">
      <c r="A189" s="14" t="s">
        <v>135</v>
      </c>
      <c r="B189" s="173">
        <v>25325</v>
      </c>
      <c r="C189" s="173">
        <v>18247</v>
      </c>
      <c r="D189" s="173">
        <v>50181</v>
      </c>
      <c r="E189" s="173">
        <v>8734</v>
      </c>
      <c r="F189" s="173">
        <v>3263</v>
      </c>
      <c r="G189" s="45">
        <v>2682</v>
      </c>
      <c r="H189" s="45">
        <v>277491</v>
      </c>
      <c r="I189" s="173">
        <v>48.898457260914064</v>
      </c>
      <c r="J189" s="173">
        <v>125.88996763754045</v>
      </c>
      <c r="K189" s="173">
        <v>5.5336035409635898</v>
      </c>
      <c r="L189" s="168"/>
    </row>
    <row r="190" spans="1:12" ht="11.1" customHeight="1" x14ac:dyDescent="0.2">
      <c r="A190" s="14" t="s">
        <v>136</v>
      </c>
      <c r="B190" s="173">
        <v>5159</v>
      </c>
      <c r="C190" s="173">
        <v>3069</v>
      </c>
      <c r="D190" s="173">
        <v>6211</v>
      </c>
      <c r="E190" s="173">
        <v>905</v>
      </c>
      <c r="F190" s="173">
        <v>4298</v>
      </c>
      <c r="G190" s="45">
        <v>2814</v>
      </c>
      <c r="H190" s="45">
        <v>24824</v>
      </c>
      <c r="I190" s="173">
        <v>31.503419638495362</v>
      </c>
      <c r="J190" s="173">
        <v>113.46364632809644</v>
      </c>
      <c r="K190" s="173">
        <v>19.124321438106254</v>
      </c>
      <c r="L190" s="168"/>
    </row>
    <row r="191" spans="1:12" ht="11.1" customHeight="1" x14ac:dyDescent="0.2">
      <c r="A191" s="14" t="s">
        <v>137</v>
      </c>
      <c r="B191" s="173">
        <v>1466</v>
      </c>
      <c r="C191" s="173">
        <v>889</v>
      </c>
      <c r="D191" s="173">
        <v>662</v>
      </c>
      <c r="E191" s="173">
        <v>50</v>
      </c>
      <c r="F191" s="173">
        <v>687</v>
      </c>
      <c r="G191" s="45">
        <v>452</v>
      </c>
      <c r="H191" s="45">
        <v>6925</v>
      </c>
      <c r="I191" s="173">
        <v>17.338852749852158</v>
      </c>
      <c r="J191" s="173">
        <v>85.41935483870968</v>
      </c>
      <c r="K191" s="173">
        <v>4.3357526033449041</v>
      </c>
      <c r="L191" s="168"/>
    </row>
    <row r="192" spans="1:12" ht="15.95" customHeight="1" x14ac:dyDescent="0.2">
      <c r="A192" s="9" t="s">
        <v>239</v>
      </c>
      <c r="B192" s="495">
        <v>33404</v>
      </c>
      <c r="C192" s="495">
        <v>24455</v>
      </c>
      <c r="D192" s="495">
        <v>30417</v>
      </c>
      <c r="E192" s="495">
        <v>1264</v>
      </c>
      <c r="F192" s="495">
        <v>23258</v>
      </c>
      <c r="G192" s="380">
        <v>16844</v>
      </c>
      <c r="H192" s="380">
        <v>297254.66332044767</v>
      </c>
      <c r="I192" s="495">
        <v>29.423059984145162</v>
      </c>
      <c r="J192" s="495">
        <v>40.647592575269613</v>
      </c>
      <c r="K192" s="495">
        <v>12.038302277432713</v>
      </c>
      <c r="L192" s="168"/>
    </row>
    <row r="193" spans="1:12" ht="11.1" customHeight="1" x14ac:dyDescent="0.2">
      <c r="A193" s="14" t="s">
        <v>138</v>
      </c>
      <c r="B193" s="173">
        <v>4838</v>
      </c>
      <c r="C193" s="173">
        <v>3007</v>
      </c>
      <c r="D193" s="173">
        <v>3513</v>
      </c>
      <c r="E193" s="173">
        <v>115</v>
      </c>
      <c r="F193" s="173">
        <v>7525</v>
      </c>
      <c r="G193" s="45">
        <v>5312</v>
      </c>
      <c r="H193" s="45">
        <v>12851</v>
      </c>
      <c r="I193" s="173">
        <v>23.531128404669261</v>
      </c>
      <c r="J193" s="173">
        <v>28.726796958050535</v>
      </c>
      <c r="K193" s="173">
        <v>21.37237638103894</v>
      </c>
      <c r="L193" s="168"/>
    </row>
    <row r="194" spans="1:12" ht="11.1" customHeight="1" x14ac:dyDescent="0.2">
      <c r="A194" s="14" t="s">
        <v>139</v>
      </c>
      <c r="B194" s="173">
        <v>4667</v>
      </c>
      <c r="C194" s="173">
        <v>3432</v>
      </c>
      <c r="D194" s="173">
        <v>3468</v>
      </c>
      <c r="E194" s="173">
        <v>146</v>
      </c>
      <c r="F194" s="173">
        <v>1618</v>
      </c>
      <c r="G194" s="45">
        <v>1160</v>
      </c>
      <c r="H194" s="45">
        <v>49226</v>
      </c>
      <c r="I194" s="173">
        <v>28.219857298343211</v>
      </c>
      <c r="J194" s="173">
        <v>24.634180991618127</v>
      </c>
      <c r="K194" s="173">
        <v>6.0488242551123408</v>
      </c>
      <c r="L194" s="168"/>
    </row>
    <row r="195" spans="1:12" ht="11.1" customHeight="1" x14ac:dyDescent="0.2">
      <c r="A195" s="14" t="s">
        <v>140</v>
      </c>
      <c r="B195" s="173">
        <v>4877</v>
      </c>
      <c r="C195" s="173">
        <v>4035</v>
      </c>
      <c r="D195" s="173">
        <v>6581</v>
      </c>
      <c r="E195" s="173">
        <v>292</v>
      </c>
      <c r="F195" s="173">
        <v>534</v>
      </c>
      <c r="G195" s="45">
        <v>320</v>
      </c>
      <c r="H195" s="45">
        <v>39921</v>
      </c>
      <c r="I195" s="173">
        <v>41.655278442090882</v>
      </c>
      <c r="J195" s="173">
        <v>93.480113636363626</v>
      </c>
      <c r="K195" s="173">
        <v>3.278688524590164</v>
      </c>
      <c r="L195" s="168"/>
    </row>
    <row r="196" spans="1:12" ht="11.1" customHeight="1" x14ac:dyDescent="0.2">
      <c r="A196" s="14" t="s">
        <v>141</v>
      </c>
      <c r="B196" s="173">
        <v>10010</v>
      </c>
      <c r="C196" s="173">
        <v>7681</v>
      </c>
      <c r="D196" s="173">
        <v>11228</v>
      </c>
      <c r="E196" s="173">
        <v>515</v>
      </c>
      <c r="F196" s="173">
        <v>4804</v>
      </c>
      <c r="G196" s="45">
        <v>3816</v>
      </c>
      <c r="H196" s="45">
        <v>103379</v>
      </c>
      <c r="I196" s="173">
        <v>33.606392264822396</v>
      </c>
      <c r="J196" s="173">
        <v>53.00226586102719</v>
      </c>
      <c r="K196" s="173">
        <v>10.74672274171178</v>
      </c>
      <c r="L196" s="168"/>
    </row>
    <row r="197" spans="1:12" ht="11.1" customHeight="1" x14ac:dyDescent="0.2">
      <c r="A197" s="14" t="s">
        <v>142</v>
      </c>
      <c r="B197" s="173">
        <v>3167</v>
      </c>
      <c r="C197" s="173">
        <v>2165</v>
      </c>
      <c r="D197" s="173">
        <v>392</v>
      </c>
      <c r="E197" s="173">
        <v>15</v>
      </c>
      <c r="F197" s="173">
        <v>1409</v>
      </c>
      <c r="G197" s="45">
        <v>1107</v>
      </c>
      <c r="H197" s="45">
        <v>43827</v>
      </c>
      <c r="I197" s="173">
        <v>30.768483435344407</v>
      </c>
      <c r="J197" s="173">
        <v>4.5773003269500236</v>
      </c>
      <c r="K197" s="173">
        <v>8.8216879539193584</v>
      </c>
      <c r="L197" s="168"/>
    </row>
    <row r="198" spans="1:12" ht="11.1" customHeight="1" x14ac:dyDescent="0.2">
      <c r="A198" s="14" t="s">
        <v>143</v>
      </c>
      <c r="B198" s="173">
        <v>3387</v>
      </c>
      <c r="C198" s="173">
        <v>2550</v>
      </c>
      <c r="D198" s="173">
        <v>3998</v>
      </c>
      <c r="E198" s="173">
        <v>146</v>
      </c>
      <c r="F198" s="173">
        <v>3550</v>
      </c>
      <c r="G198" s="45">
        <v>2466</v>
      </c>
      <c r="H198" s="45">
        <v>22304</v>
      </c>
      <c r="I198" s="173">
        <v>25.587368739140288</v>
      </c>
      <c r="J198" s="173">
        <v>88.745837957824648</v>
      </c>
      <c r="K198" s="173">
        <v>10.56547619047619</v>
      </c>
      <c r="L198" s="168"/>
    </row>
    <row r="199" spans="1:12" ht="11.1" customHeight="1" x14ac:dyDescent="0.2">
      <c r="A199" s="14" t="s">
        <v>144</v>
      </c>
      <c r="B199" s="173">
        <v>2458</v>
      </c>
      <c r="C199" s="173">
        <v>1585</v>
      </c>
      <c r="D199" s="173">
        <v>1237</v>
      </c>
      <c r="E199" s="173">
        <v>35</v>
      </c>
      <c r="F199" s="173">
        <v>3818</v>
      </c>
      <c r="G199" s="45">
        <v>2663</v>
      </c>
      <c r="H199" s="45">
        <v>25747</v>
      </c>
      <c r="I199" s="173">
        <v>21.546283309957925</v>
      </c>
      <c r="J199" s="173">
        <v>17.106900843590097</v>
      </c>
      <c r="K199" s="173">
        <v>18.461389681350031</v>
      </c>
      <c r="L199" s="168"/>
    </row>
    <row r="200" spans="1:12" x14ac:dyDescent="0.2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</row>
    <row r="201" spans="1:12" x14ac:dyDescent="0.2">
      <c r="A201" s="121"/>
    </row>
  </sheetData>
  <mergeCells count="8">
    <mergeCell ref="A4:A5"/>
    <mergeCell ref="A1:K1"/>
    <mergeCell ref="A2:K2"/>
    <mergeCell ref="D4:E4"/>
    <mergeCell ref="F4:G4"/>
    <mergeCell ref="H4:H5"/>
    <mergeCell ref="I4:K4"/>
    <mergeCell ref="B4:C4"/>
  </mergeCells>
  <printOptions horizontalCentered="1"/>
  <pageMargins left="0.59055118110236215" right="0.59055118110236215" top="0.98425196850393704" bottom="1.0629921259842521" header="0.6889763779527559" footer="0.49212598425196852"/>
  <pageSetup paperSize="9" scale="98" pageOrder="overThenDown" orientation="portrait" blackAndWhite="1" r:id="rId1"/>
  <headerFooter alignWithMargins="0"/>
  <rowBreaks count="3" manualBreakCount="3">
    <brk id="52" max="16383" man="1"/>
    <brk id="98" max="16383" man="1"/>
    <brk id="14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8"/>
  <sheetViews>
    <sheetView zoomScaleNormal="100" workbookViewId="0">
      <pane xSplit="1" ySplit="5" topLeftCell="B6" activePane="bottomRight" state="frozen"/>
      <selection pane="topRight" activeCell="D1" sqref="D1"/>
      <selection pane="bottomLeft" activeCell="A14" sqref="A14"/>
      <selection pane="bottomRight" activeCell="A3" sqref="A3:A5"/>
    </sheetView>
  </sheetViews>
  <sheetFormatPr defaultRowHeight="11.25" x14ac:dyDescent="0.2"/>
  <cols>
    <col min="1" max="1" width="23.7109375" style="1" customWidth="1"/>
    <col min="2" max="2" width="7.85546875" style="1" customWidth="1"/>
    <col min="3" max="3" width="7.140625" style="1" customWidth="1"/>
    <col min="4" max="4" width="7.85546875" style="1" customWidth="1"/>
    <col min="5" max="5" width="6.85546875" style="1" customWidth="1"/>
    <col min="6" max="6" width="9" style="1" customWidth="1"/>
    <col min="7" max="8" width="7.7109375" style="1" customWidth="1"/>
    <col min="9" max="9" width="7.42578125" style="1" customWidth="1"/>
    <col min="10" max="10" width="7.7109375" style="1" customWidth="1"/>
    <col min="11" max="16384" width="9.140625" style="1"/>
  </cols>
  <sheetData>
    <row r="1" spans="1:10" s="146" customFormat="1" ht="15" customHeight="1" x14ac:dyDescent="0.2">
      <c r="A1" s="935" t="s">
        <v>7453</v>
      </c>
      <c r="B1" s="935"/>
      <c r="C1" s="935"/>
      <c r="D1" s="935"/>
      <c r="E1" s="935"/>
      <c r="F1" s="935"/>
      <c r="G1" s="935"/>
      <c r="H1" s="935"/>
      <c r="I1" s="935"/>
      <c r="J1" s="935"/>
    </row>
    <row r="2" spans="1:10" ht="9.9499999999999993" customHeight="1" thickBot="1" x14ac:dyDescent="0.25">
      <c r="A2" s="280"/>
    </row>
    <row r="3" spans="1:10" s="512" customFormat="1" ht="17.100000000000001" customHeight="1" x14ac:dyDescent="0.2">
      <c r="A3" s="866" t="s">
        <v>274</v>
      </c>
      <c r="B3" s="868" t="s">
        <v>7452</v>
      </c>
      <c r="C3" s="868"/>
      <c r="D3" s="868"/>
      <c r="E3" s="841"/>
      <c r="F3" s="836" t="s">
        <v>7451</v>
      </c>
      <c r="G3" s="840" t="s">
        <v>7450</v>
      </c>
      <c r="H3" s="868"/>
      <c r="I3" s="868"/>
      <c r="J3" s="868"/>
    </row>
    <row r="4" spans="1:10" s="512" customFormat="1" ht="15" customHeight="1" x14ac:dyDescent="0.2">
      <c r="A4" s="958"/>
      <c r="B4" s="955" t="s">
        <v>7449</v>
      </c>
      <c r="C4" s="847"/>
      <c r="D4" s="846" t="s">
        <v>7448</v>
      </c>
      <c r="E4" s="847"/>
      <c r="F4" s="848"/>
      <c r="G4" s="846" t="s">
        <v>7447</v>
      </c>
      <c r="H4" s="847"/>
      <c r="I4" s="846" t="s">
        <v>7446</v>
      </c>
      <c r="J4" s="955"/>
    </row>
    <row r="5" spans="1:10" s="512" customFormat="1" ht="24.95" customHeight="1" x14ac:dyDescent="0.2">
      <c r="A5" s="873"/>
      <c r="B5" s="21" t="s">
        <v>7445</v>
      </c>
      <c r="C5" s="21" t="s">
        <v>7444</v>
      </c>
      <c r="D5" s="21" t="s">
        <v>7445</v>
      </c>
      <c r="E5" s="21" t="s">
        <v>7444</v>
      </c>
      <c r="F5" s="837"/>
      <c r="G5" s="119" t="s">
        <v>7443</v>
      </c>
      <c r="H5" s="21" t="s">
        <v>7442</v>
      </c>
      <c r="I5" s="21" t="s">
        <v>7443</v>
      </c>
      <c r="J5" s="158" t="s">
        <v>7442</v>
      </c>
    </row>
    <row r="6" spans="1:10" ht="18" customHeight="1" x14ac:dyDescent="0.2">
      <c r="A6" s="145" t="s">
        <v>1</v>
      </c>
      <c r="B6" s="508" t="s">
        <v>7441</v>
      </c>
      <c r="C6" s="508" t="s">
        <v>7440</v>
      </c>
      <c r="D6" s="508" t="s">
        <v>7439</v>
      </c>
      <c r="E6" s="508" t="s">
        <v>7432</v>
      </c>
      <c r="F6" s="134" t="s">
        <v>7438</v>
      </c>
      <c r="G6" s="135" t="s">
        <v>7437</v>
      </c>
      <c r="H6" s="135" t="s">
        <v>7436</v>
      </c>
      <c r="I6" s="132">
        <v>32</v>
      </c>
      <c r="J6" s="132">
        <v>85</v>
      </c>
    </row>
    <row r="7" spans="1:10" ht="11.1" customHeight="1" x14ac:dyDescent="0.2">
      <c r="A7" s="9" t="s">
        <v>210</v>
      </c>
      <c r="B7" s="508" t="s">
        <v>7435</v>
      </c>
      <c r="C7" s="508" t="s">
        <v>7434</v>
      </c>
      <c r="D7" s="508" t="s">
        <v>7433</v>
      </c>
      <c r="E7" s="508" t="s">
        <v>7432</v>
      </c>
      <c r="F7" s="134" t="s">
        <v>7431</v>
      </c>
      <c r="G7" s="135" t="s">
        <v>7430</v>
      </c>
      <c r="H7" s="135" t="s">
        <v>7429</v>
      </c>
      <c r="I7" s="132">
        <v>23</v>
      </c>
      <c r="J7" s="132">
        <v>86</v>
      </c>
    </row>
    <row r="8" spans="1:10" ht="11.1" customHeight="1" x14ac:dyDescent="0.2">
      <c r="A8" s="9" t="s">
        <v>211</v>
      </c>
      <c r="B8" s="508" t="s">
        <v>7428</v>
      </c>
      <c r="C8" s="508" t="s">
        <v>7374</v>
      </c>
      <c r="D8" s="508" t="s">
        <v>7427</v>
      </c>
      <c r="E8" s="508" t="s">
        <v>3</v>
      </c>
      <c r="F8" s="134" t="s">
        <v>7426</v>
      </c>
      <c r="G8" s="135" t="s">
        <v>7425</v>
      </c>
      <c r="H8" s="135" t="s">
        <v>7424</v>
      </c>
      <c r="I8" s="132">
        <v>56</v>
      </c>
      <c r="J8" s="132">
        <v>64</v>
      </c>
    </row>
    <row r="9" spans="1:10" ht="18" customHeight="1" x14ac:dyDescent="0.2">
      <c r="A9" s="9" t="s">
        <v>212</v>
      </c>
      <c r="B9" s="508" t="s">
        <v>7423</v>
      </c>
      <c r="C9" s="508" t="s">
        <v>3</v>
      </c>
      <c r="D9" s="508" t="s">
        <v>7422</v>
      </c>
      <c r="E9" s="508" t="s">
        <v>3</v>
      </c>
      <c r="F9" s="134" t="s">
        <v>7421</v>
      </c>
      <c r="G9" s="135" t="s">
        <v>7420</v>
      </c>
      <c r="H9" s="135">
        <v>76</v>
      </c>
      <c r="I9" s="132">
        <v>63</v>
      </c>
      <c r="J9" s="132">
        <v>26</v>
      </c>
    </row>
    <row r="10" spans="1:10" ht="11.1" customHeight="1" x14ac:dyDescent="0.2">
      <c r="A10" s="14" t="s">
        <v>177</v>
      </c>
      <c r="B10" s="508" t="s">
        <v>3</v>
      </c>
      <c r="C10" s="508" t="s">
        <v>3</v>
      </c>
      <c r="D10" s="508" t="s">
        <v>3</v>
      </c>
      <c r="E10" s="508" t="s">
        <v>3</v>
      </c>
      <c r="F10" s="129" t="s">
        <v>7419</v>
      </c>
      <c r="G10" s="130" t="s">
        <v>7418</v>
      </c>
      <c r="H10" s="508" t="s">
        <v>3</v>
      </c>
      <c r="I10" s="126">
        <v>4</v>
      </c>
      <c r="J10" s="508" t="s">
        <v>3</v>
      </c>
    </row>
    <row r="11" spans="1:10" ht="11.1" customHeight="1" x14ac:dyDescent="0.2">
      <c r="A11" s="14" t="s">
        <v>178</v>
      </c>
      <c r="B11" s="508" t="s">
        <v>3</v>
      </c>
      <c r="C11" s="508" t="s">
        <v>3</v>
      </c>
      <c r="D11" s="508" t="s">
        <v>3</v>
      </c>
      <c r="E11" s="508" t="s">
        <v>3</v>
      </c>
      <c r="F11" s="129" t="s">
        <v>7417</v>
      </c>
      <c r="G11" s="130" t="s">
        <v>7416</v>
      </c>
      <c r="H11" s="130">
        <v>60</v>
      </c>
      <c r="I11" s="126">
        <v>1</v>
      </c>
      <c r="J11" s="126">
        <v>17</v>
      </c>
    </row>
    <row r="12" spans="1:10" ht="11.1" customHeight="1" x14ac:dyDescent="0.2">
      <c r="A12" s="14" t="s">
        <v>179</v>
      </c>
      <c r="B12" s="508" t="s">
        <v>3</v>
      </c>
      <c r="C12" s="508" t="s">
        <v>3</v>
      </c>
      <c r="D12" s="508" t="s">
        <v>3</v>
      </c>
      <c r="E12" s="508" t="s">
        <v>3</v>
      </c>
      <c r="F12" s="508" t="s">
        <v>3</v>
      </c>
      <c r="G12" s="508" t="s">
        <v>3</v>
      </c>
      <c r="H12" s="508" t="s">
        <v>3</v>
      </c>
      <c r="I12" s="508" t="s">
        <v>3</v>
      </c>
      <c r="J12" s="508" t="s">
        <v>3</v>
      </c>
    </row>
    <row r="13" spans="1:10" ht="11.1" customHeight="1" x14ac:dyDescent="0.2">
      <c r="A13" s="14" t="s">
        <v>180</v>
      </c>
      <c r="B13" s="508" t="s">
        <v>3</v>
      </c>
      <c r="C13" s="508" t="s">
        <v>3</v>
      </c>
      <c r="D13" s="508" t="s">
        <v>3</v>
      </c>
      <c r="E13" s="508" t="s">
        <v>3</v>
      </c>
      <c r="F13" s="129" t="s">
        <v>7415</v>
      </c>
      <c r="G13" s="130" t="s">
        <v>7238</v>
      </c>
      <c r="H13" s="508" t="s">
        <v>3</v>
      </c>
      <c r="I13" s="126">
        <v>69</v>
      </c>
      <c r="J13" s="508" t="s">
        <v>3</v>
      </c>
    </row>
    <row r="14" spans="1:10" ht="11.1" customHeight="1" x14ac:dyDescent="0.2">
      <c r="A14" s="14" t="s">
        <v>181</v>
      </c>
      <c r="B14" s="508" t="s">
        <v>3</v>
      </c>
      <c r="C14" s="508" t="s">
        <v>3</v>
      </c>
      <c r="D14" s="508" t="s">
        <v>3</v>
      </c>
      <c r="E14" s="508" t="s">
        <v>3</v>
      </c>
      <c r="F14" s="129">
        <v>111</v>
      </c>
      <c r="G14" s="130">
        <v>192</v>
      </c>
      <c r="H14" s="508" t="s">
        <v>3</v>
      </c>
      <c r="I14" s="508" t="s">
        <v>3</v>
      </c>
      <c r="J14" s="508" t="s">
        <v>3</v>
      </c>
    </row>
    <row r="15" spans="1:10" ht="11.1" customHeight="1" x14ac:dyDescent="0.2">
      <c r="A15" s="14" t="s">
        <v>182</v>
      </c>
      <c r="B15" s="508" t="s">
        <v>3</v>
      </c>
      <c r="C15" s="508" t="s">
        <v>3</v>
      </c>
      <c r="D15" s="508" t="s">
        <v>3</v>
      </c>
      <c r="E15" s="508" t="s">
        <v>3</v>
      </c>
      <c r="F15" s="508" t="s">
        <v>3</v>
      </c>
      <c r="G15" s="508" t="s">
        <v>3</v>
      </c>
      <c r="H15" s="508" t="s">
        <v>3</v>
      </c>
      <c r="I15" s="508" t="s">
        <v>3</v>
      </c>
      <c r="J15" s="508" t="s">
        <v>3</v>
      </c>
    </row>
    <row r="16" spans="1:10" ht="11.1" customHeight="1" x14ac:dyDescent="0.2">
      <c r="A16" s="14" t="s">
        <v>183</v>
      </c>
      <c r="B16" s="508" t="s">
        <v>3</v>
      </c>
      <c r="C16" s="508" t="s">
        <v>3</v>
      </c>
      <c r="D16" s="507" t="s">
        <v>7414</v>
      </c>
      <c r="E16" s="508" t="s">
        <v>3</v>
      </c>
      <c r="F16" s="129" t="s">
        <v>7413</v>
      </c>
      <c r="G16" s="130" t="s">
        <v>7412</v>
      </c>
      <c r="H16" s="508" t="s">
        <v>3</v>
      </c>
      <c r="I16" s="126">
        <v>27</v>
      </c>
      <c r="J16" s="508" t="s">
        <v>3</v>
      </c>
    </row>
    <row r="17" spans="1:10" ht="11.1" customHeight="1" x14ac:dyDescent="0.2">
      <c r="A17" s="14" t="s">
        <v>184</v>
      </c>
      <c r="B17" s="508" t="s">
        <v>3</v>
      </c>
      <c r="C17" s="508" t="s">
        <v>3</v>
      </c>
      <c r="D17" s="508" t="s">
        <v>3</v>
      </c>
      <c r="E17" s="508" t="s">
        <v>3</v>
      </c>
      <c r="F17" s="129" t="s">
        <v>7411</v>
      </c>
      <c r="G17" s="130">
        <v>84</v>
      </c>
      <c r="H17" s="508" t="s">
        <v>3</v>
      </c>
      <c r="I17" s="508" t="s">
        <v>3</v>
      </c>
      <c r="J17" s="508" t="s">
        <v>3</v>
      </c>
    </row>
    <row r="18" spans="1:10" ht="11.1" customHeight="1" x14ac:dyDescent="0.2">
      <c r="A18" s="14" t="s">
        <v>185</v>
      </c>
      <c r="B18" s="508" t="s">
        <v>3</v>
      </c>
      <c r="C18" s="508" t="s">
        <v>3</v>
      </c>
      <c r="D18" s="508" t="s">
        <v>3</v>
      </c>
      <c r="E18" s="508" t="s">
        <v>3</v>
      </c>
      <c r="F18" s="129">
        <v>120</v>
      </c>
      <c r="G18" s="508" t="s">
        <v>3</v>
      </c>
      <c r="H18" s="508" t="s">
        <v>3</v>
      </c>
      <c r="I18" s="508" t="s">
        <v>3</v>
      </c>
      <c r="J18" s="508" t="s">
        <v>3</v>
      </c>
    </row>
    <row r="19" spans="1:10" ht="11.1" customHeight="1" x14ac:dyDescent="0.2">
      <c r="A19" s="14" t="s">
        <v>186</v>
      </c>
      <c r="B19" s="508" t="s">
        <v>3</v>
      </c>
      <c r="C19" s="508" t="s">
        <v>3</v>
      </c>
      <c r="D19" s="507" t="s">
        <v>7410</v>
      </c>
      <c r="E19" s="508" t="s">
        <v>3</v>
      </c>
      <c r="F19" s="129" t="s">
        <v>7409</v>
      </c>
      <c r="G19" s="130" t="s">
        <v>7408</v>
      </c>
      <c r="H19" s="130">
        <v>16</v>
      </c>
      <c r="I19" s="126">
        <v>95</v>
      </c>
      <c r="J19" s="126">
        <v>63</v>
      </c>
    </row>
    <row r="20" spans="1:10" ht="11.1" customHeight="1" x14ac:dyDescent="0.2">
      <c r="A20" s="14" t="s">
        <v>187</v>
      </c>
      <c r="B20" s="508" t="s">
        <v>3</v>
      </c>
      <c r="C20" s="508" t="s">
        <v>3</v>
      </c>
      <c r="D20" s="508" t="s">
        <v>3</v>
      </c>
      <c r="E20" s="508" t="s">
        <v>3</v>
      </c>
      <c r="F20" s="129" t="s">
        <v>7407</v>
      </c>
      <c r="G20" s="130" t="s">
        <v>7406</v>
      </c>
      <c r="H20" s="508" t="s">
        <v>3</v>
      </c>
      <c r="I20" s="126">
        <v>78</v>
      </c>
      <c r="J20" s="508" t="s">
        <v>3</v>
      </c>
    </row>
    <row r="21" spans="1:10" ht="11.1" customHeight="1" x14ac:dyDescent="0.2">
      <c r="A21" s="14" t="s">
        <v>188</v>
      </c>
      <c r="B21" s="508" t="s">
        <v>3</v>
      </c>
      <c r="C21" s="508" t="s">
        <v>3</v>
      </c>
      <c r="D21" s="508" t="s">
        <v>3</v>
      </c>
      <c r="E21" s="508" t="s">
        <v>3</v>
      </c>
      <c r="F21" s="129">
        <v>370</v>
      </c>
      <c r="G21" s="130">
        <v>886</v>
      </c>
      <c r="H21" s="508" t="s">
        <v>3</v>
      </c>
      <c r="I21" s="126">
        <v>1</v>
      </c>
      <c r="J21" s="508" t="s">
        <v>3</v>
      </c>
    </row>
    <row r="22" spans="1:10" ht="11.1" customHeight="1" x14ac:dyDescent="0.2">
      <c r="A22" s="14" t="s">
        <v>189</v>
      </c>
      <c r="B22" s="508" t="s">
        <v>3</v>
      </c>
      <c r="C22" s="508" t="s">
        <v>3</v>
      </c>
      <c r="D22" s="508" t="s">
        <v>3</v>
      </c>
      <c r="E22" s="508" t="s">
        <v>3</v>
      </c>
      <c r="F22" s="508" t="s">
        <v>3</v>
      </c>
      <c r="G22" s="508" t="s">
        <v>3</v>
      </c>
      <c r="H22" s="508" t="s">
        <v>3</v>
      </c>
      <c r="I22" s="508" t="s">
        <v>3</v>
      </c>
      <c r="J22" s="508" t="s">
        <v>3</v>
      </c>
    </row>
    <row r="23" spans="1:10" ht="11.1" customHeight="1" x14ac:dyDescent="0.2">
      <c r="A23" s="14" t="s">
        <v>190</v>
      </c>
      <c r="B23" s="508" t="s">
        <v>3</v>
      </c>
      <c r="C23" s="508" t="s">
        <v>3</v>
      </c>
      <c r="D23" s="508" t="s">
        <v>3</v>
      </c>
      <c r="E23" s="508" t="s">
        <v>3</v>
      </c>
      <c r="F23" s="129" t="s">
        <v>7405</v>
      </c>
      <c r="G23" s="130" t="s">
        <v>7404</v>
      </c>
      <c r="H23" s="508" t="s">
        <v>3</v>
      </c>
      <c r="I23" s="126">
        <v>14</v>
      </c>
      <c r="J23" s="508" t="s">
        <v>3</v>
      </c>
    </row>
    <row r="24" spans="1:10" ht="11.1" customHeight="1" x14ac:dyDescent="0.2">
      <c r="A24" s="14" t="s">
        <v>191</v>
      </c>
      <c r="B24" s="508" t="s">
        <v>3</v>
      </c>
      <c r="C24" s="508" t="s">
        <v>3</v>
      </c>
      <c r="D24" s="508" t="s">
        <v>3</v>
      </c>
      <c r="E24" s="508" t="s">
        <v>3</v>
      </c>
      <c r="F24" s="508" t="s">
        <v>3</v>
      </c>
      <c r="G24" s="508" t="s">
        <v>3</v>
      </c>
      <c r="H24" s="508" t="s">
        <v>3</v>
      </c>
      <c r="I24" s="508" t="s">
        <v>3</v>
      </c>
      <c r="J24" s="508" t="s">
        <v>3</v>
      </c>
    </row>
    <row r="25" spans="1:10" ht="11.1" customHeight="1" x14ac:dyDescent="0.2">
      <c r="A25" s="14" t="s">
        <v>200</v>
      </c>
      <c r="B25" s="507" t="s">
        <v>7403</v>
      </c>
      <c r="C25" s="508" t="s">
        <v>3</v>
      </c>
      <c r="D25" s="508" t="s">
        <v>3</v>
      </c>
      <c r="E25" s="508" t="s">
        <v>3</v>
      </c>
      <c r="F25" s="129" t="s">
        <v>7402</v>
      </c>
      <c r="G25" s="130" t="s">
        <v>7401</v>
      </c>
      <c r="H25" s="508" t="s">
        <v>3</v>
      </c>
      <c r="I25" s="126">
        <v>44</v>
      </c>
      <c r="J25" s="508" t="s">
        <v>3</v>
      </c>
    </row>
    <row r="26" spans="1:10" ht="11.1" customHeight="1" x14ac:dyDescent="0.2">
      <c r="A26" s="14" t="s">
        <v>192</v>
      </c>
      <c r="B26" s="507" t="s">
        <v>6968</v>
      </c>
      <c r="C26" s="508" t="s">
        <v>3</v>
      </c>
      <c r="D26" s="508" t="s">
        <v>3</v>
      </c>
      <c r="E26" s="508" t="s">
        <v>3</v>
      </c>
      <c r="F26" s="129">
        <v>492</v>
      </c>
      <c r="G26" s="130">
        <v>465</v>
      </c>
      <c r="H26" s="508" t="s">
        <v>3</v>
      </c>
      <c r="I26" s="126">
        <v>2</v>
      </c>
      <c r="J26" s="508" t="s">
        <v>3</v>
      </c>
    </row>
    <row r="27" spans="1:10" ht="18" customHeight="1" x14ac:dyDescent="0.2">
      <c r="A27" s="9" t="s">
        <v>213</v>
      </c>
      <c r="B27" s="508" t="s">
        <v>7396</v>
      </c>
      <c r="C27" s="508" t="s">
        <v>3</v>
      </c>
      <c r="D27" s="508" t="s">
        <v>7400</v>
      </c>
      <c r="E27" s="508" t="s">
        <v>3</v>
      </c>
      <c r="F27" s="134" t="s">
        <v>7399</v>
      </c>
      <c r="G27" s="135" t="s">
        <v>7393</v>
      </c>
      <c r="H27" s="135" t="s">
        <v>7392</v>
      </c>
      <c r="I27" s="132">
        <v>26</v>
      </c>
      <c r="J27" s="132">
        <v>69</v>
      </c>
    </row>
    <row r="28" spans="1:10" ht="11.1" customHeight="1" x14ac:dyDescent="0.2">
      <c r="A28" s="14" t="s">
        <v>4</v>
      </c>
      <c r="B28" s="508" t="s">
        <v>3</v>
      </c>
      <c r="C28" s="508" t="s">
        <v>3</v>
      </c>
      <c r="D28" s="507" t="s">
        <v>7398</v>
      </c>
      <c r="E28" s="508" t="s">
        <v>3</v>
      </c>
      <c r="F28" s="129" t="s">
        <v>7397</v>
      </c>
      <c r="G28" s="508" t="s">
        <v>3</v>
      </c>
      <c r="H28" s="508" t="s">
        <v>3</v>
      </c>
      <c r="I28" s="508" t="s">
        <v>3</v>
      </c>
      <c r="J28" s="508" t="s">
        <v>3</v>
      </c>
    </row>
    <row r="29" spans="1:10" ht="11.1" customHeight="1" x14ac:dyDescent="0.2">
      <c r="A29" s="14" t="s">
        <v>5</v>
      </c>
      <c r="B29" s="508" t="s">
        <v>3</v>
      </c>
      <c r="C29" s="508" t="s">
        <v>3</v>
      </c>
      <c r="D29" s="508" t="s">
        <v>3</v>
      </c>
      <c r="E29" s="508" t="s">
        <v>3</v>
      </c>
      <c r="F29" s="129">
        <v>3</v>
      </c>
      <c r="G29" s="508" t="s">
        <v>3</v>
      </c>
      <c r="H29" s="508" t="s">
        <v>3</v>
      </c>
      <c r="I29" s="508" t="s">
        <v>3</v>
      </c>
      <c r="J29" s="508" t="s">
        <v>3</v>
      </c>
    </row>
    <row r="30" spans="1:10" ht="11.1" customHeight="1" x14ac:dyDescent="0.2">
      <c r="A30" s="14" t="s">
        <v>6</v>
      </c>
      <c r="B30" s="507" t="s">
        <v>7396</v>
      </c>
      <c r="C30" s="508" t="s">
        <v>3</v>
      </c>
      <c r="D30" s="507" t="s">
        <v>7395</v>
      </c>
      <c r="E30" s="508" t="s">
        <v>3</v>
      </c>
      <c r="F30" s="129" t="s">
        <v>7394</v>
      </c>
      <c r="G30" s="130" t="s">
        <v>7393</v>
      </c>
      <c r="H30" s="130" t="s">
        <v>7392</v>
      </c>
      <c r="I30" s="126">
        <v>26</v>
      </c>
      <c r="J30" s="126">
        <v>69</v>
      </c>
    </row>
    <row r="31" spans="1:10" ht="18" customHeight="1" x14ac:dyDescent="0.2">
      <c r="A31" s="9" t="s">
        <v>214</v>
      </c>
      <c r="B31" s="508" t="s">
        <v>7391</v>
      </c>
      <c r="C31" s="508" t="s">
        <v>3</v>
      </c>
      <c r="D31" s="508" t="s">
        <v>7387</v>
      </c>
      <c r="E31" s="508" t="s">
        <v>3</v>
      </c>
      <c r="F31" s="134" t="s">
        <v>7390</v>
      </c>
      <c r="G31" s="135" t="s">
        <v>7389</v>
      </c>
      <c r="H31" s="508" t="s">
        <v>3</v>
      </c>
      <c r="I31" s="132">
        <v>76</v>
      </c>
      <c r="J31" s="508" t="s">
        <v>3</v>
      </c>
    </row>
    <row r="32" spans="1:10" ht="11.1" customHeight="1" x14ac:dyDescent="0.2">
      <c r="A32" s="14" t="s">
        <v>7</v>
      </c>
      <c r="B32" s="508" t="s">
        <v>3</v>
      </c>
      <c r="C32" s="508" t="s">
        <v>3</v>
      </c>
      <c r="D32" s="508" t="s">
        <v>3</v>
      </c>
      <c r="E32" s="508" t="s">
        <v>3</v>
      </c>
      <c r="F32" s="129">
        <v>4</v>
      </c>
      <c r="G32" s="508" t="s">
        <v>3</v>
      </c>
      <c r="H32" s="508" t="s">
        <v>3</v>
      </c>
      <c r="I32" s="508" t="s">
        <v>3</v>
      </c>
      <c r="J32" s="508" t="s">
        <v>3</v>
      </c>
    </row>
    <row r="33" spans="1:10" ht="11.1" customHeight="1" x14ac:dyDescent="0.2">
      <c r="A33" s="14" t="s">
        <v>8</v>
      </c>
      <c r="B33" s="507" t="s">
        <v>7388</v>
      </c>
      <c r="C33" s="508" t="s">
        <v>3</v>
      </c>
      <c r="D33" s="507" t="s">
        <v>7387</v>
      </c>
      <c r="E33" s="508" t="s">
        <v>3</v>
      </c>
      <c r="F33" s="129" t="s">
        <v>7386</v>
      </c>
      <c r="G33" s="130" t="s">
        <v>7385</v>
      </c>
      <c r="H33" s="508" t="s">
        <v>3</v>
      </c>
      <c r="I33" s="126">
        <v>83</v>
      </c>
      <c r="J33" s="508" t="s">
        <v>3</v>
      </c>
    </row>
    <row r="34" spans="1:10" ht="11.1" customHeight="1" x14ac:dyDescent="0.2">
      <c r="A34" s="14" t="s">
        <v>9</v>
      </c>
      <c r="B34" s="507" t="s">
        <v>7355</v>
      </c>
      <c r="C34" s="508" t="s">
        <v>3</v>
      </c>
      <c r="D34" s="508" t="s">
        <v>3</v>
      </c>
      <c r="E34" s="508" t="s">
        <v>3</v>
      </c>
      <c r="F34" s="129">
        <v>75</v>
      </c>
      <c r="G34" s="130">
        <v>169</v>
      </c>
      <c r="H34" s="508" t="s">
        <v>3</v>
      </c>
      <c r="I34" s="508" t="s">
        <v>3</v>
      </c>
      <c r="J34" s="508" t="s">
        <v>3</v>
      </c>
    </row>
    <row r="35" spans="1:10" ht="11.1" customHeight="1" x14ac:dyDescent="0.2">
      <c r="A35" s="14" t="s">
        <v>10</v>
      </c>
      <c r="B35" s="507" t="s">
        <v>7384</v>
      </c>
      <c r="C35" s="508" t="s">
        <v>3</v>
      </c>
      <c r="D35" s="508" t="s">
        <v>3</v>
      </c>
      <c r="E35" s="508" t="s">
        <v>3</v>
      </c>
      <c r="F35" s="129">
        <v>311</v>
      </c>
      <c r="G35" s="130" t="s">
        <v>7383</v>
      </c>
      <c r="H35" s="508" t="s">
        <v>3</v>
      </c>
      <c r="I35" s="126">
        <v>63</v>
      </c>
      <c r="J35" s="508" t="s">
        <v>3</v>
      </c>
    </row>
    <row r="36" spans="1:10" ht="11.1" customHeight="1" x14ac:dyDescent="0.2">
      <c r="A36" s="14" t="s">
        <v>11</v>
      </c>
      <c r="B36" s="508" t="s">
        <v>3</v>
      </c>
      <c r="C36" s="508" t="s">
        <v>3</v>
      </c>
      <c r="D36" s="508" t="s">
        <v>3</v>
      </c>
      <c r="E36" s="508" t="s">
        <v>3</v>
      </c>
      <c r="F36" s="129">
        <v>253</v>
      </c>
      <c r="G36" s="130" t="s">
        <v>7382</v>
      </c>
      <c r="H36" s="508" t="s">
        <v>3</v>
      </c>
      <c r="I36" s="126">
        <v>68</v>
      </c>
      <c r="J36" s="508" t="s">
        <v>3</v>
      </c>
    </row>
    <row r="37" spans="1:10" ht="18" customHeight="1" x14ac:dyDescent="0.2">
      <c r="A37" s="9" t="s">
        <v>215</v>
      </c>
      <c r="B37" s="508" t="s">
        <v>7381</v>
      </c>
      <c r="C37" s="508" t="s">
        <v>7374</v>
      </c>
      <c r="D37" s="508" t="s">
        <v>7380</v>
      </c>
      <c r="E37" s="508" t="s">
        <v>3</v>
      </c>
      <c r="F37" s="134" t="s">
        <v>7379</v>
      </c>
      <c r="G37" s="135" t="s">
        <v>7378</v>
      </c>
      <c r="H37" s="508" t="s">
        <v>3</v>
      </c>
      <c r="I37" s="132">
        <v>69</v>
      </c>
      <c r="J37" s="508" t="s">
        <v>3</v>
      </c>
    </row>
    <row r="38" spans="1:10" ht="11.1" customHeight="1" x14ac:dyDescent="0.2">
      <c r="A38" s="14" t="s">
        <v>12</v>
      </c>
      <c r="B38" s="507" t="s">
        <v>7377</v>
      </c>
      <c r="C38" s="508" t="s">
        <v>3</v>
      </c>
      <c r="D38" s="508" t="s">
        <v>3</v>
      </c>
      <c r="E38" s="508" t="s">
        <v>3</v>
      </c>
      <c r="F38" s="129">
        <v>409</v>
      </c>
      <c r="G38" s="130">
        <v>463</v>
      </c>
      <c r="H38" s="508" t="s">
        <v>3</v>
      </c>
      <c r="I38" s="126">
        <v>25</v>
      </c>
      <c r="J38" s="508" t="s">
        <v>3</v>
      </c>
    </row>
    <row r="39" spans="1:10" ht="11.1" customHeight="1" x14ac:dyDescent="0.2">
      <c r="A39" s="14" t="s">
        <v>13</v>
      </c>
      <c r="B39" s="508" t="s">
        <v>3</v>
      </c>
      <c r="C39" s="508" t="s">
        <v>3</v>
      </c>
      <c r="D39" s="508" t="s">
        <v>3</v>
      </c>
      <c r="E39" s="508" t="s">
        <v>3</v>
      </c>
      <c r="F39" s="129">
        <v>110</v>
      </c>
      <c r="G39" s="130" t="s">
        <v>7376</v>
      </c>
      <c r="H39" s="508" t="s">
        <v>3</v>
      </c>
      <c r="I39" s="126">
        <v>71</v>
      </c>
      <c r="J39" s="508" t="s">
        <v>3</v>
      </c>
    </row>
    <row r="40" spans="1:10" ht="11.1" customHeight="1" x14ac:dyDescent="0.2">
      <c r="A40" s="14" t="s">
        <v>14</v>
      </c>
      <c r="B40" s="507" t="s">
        <v>7375</v>
      </c>
      <c r="C40" s="507" t="s">
        <v>7374</v>
      </c>
      <c r="D40" s="507" t="s">
        <v>7373</v>
      </c>
      <c r="E40" s="508" t="s">
        <v>3</v>
      </c>
      <c r="F40" s="129">
        <v>71</v>
      </c>
      <c r="G40" s="508" t="s">
        <v>3</v>
      </c>
      <c r="H40" s="508" t="s">
        <v>3</v>
      </c>
      <c r="I40" s="508" t="s">
        <v>3</v>
      </c>
      <c r="J40" s="508" t="s">
        <v>3</v>
      </c>
    </row>
    <row r="41" spans="1:10" ht="11.1" customHeight="1" x14ac:dyDescent="0.2">
      <c r="A41" s="14" t="s">
        <v>15</v>
      </c>
      <c r="B41" s="507" t="s">
        <v>7372</v>
      </c>
      <c r="C41" s="508" t="s">
        <v>3</v>
      </c>
      <c r="D41" s="508" t="s">
        <v>3</v>
      </c>
      <c r="E41" s="508" t="s">
        <v>3</v>
      </c>
      <c r="F41" s="129">
        <v>530</v>
      </c>
      <c r="G41" s="130">
        <v>17</v>
      </c>
      <c r="H41" s="508" t="s">
        <v>3</v>
      </c>
      <c r="I41" s="126">
        <v>35</v>
      </c>
      <c r="J41" s="508" t="s">
        <v>3</v>
      </c>
    </row>
    <row r="42" spans="1:10" ht="11.1" customHeight="1" x14ac:dyDescent="0.2">
      <c r="A42" s="14" t="s">
        <v>16</v>
      </c>
      <c r="B42" s="507" t="s">
        <v>7371</v>
      </c>
      <c r="C42" s="508" t="s">
        <v>3</v>
      </c>
      <c r="D42" s="508" t="s">
        <v>3</v>
      </c>
      <c r="E42" s="508" t="s">
        <v>3</v>
      </c>
      <c r="F42" s="129">
        <v>177</v>
      </c>
      <c r="G42" s="130" t="s">
        <v>7370</v>
      </c>
      <c r="H42" s="508" t="s">
        <v>3</v>
      </c>
      <c r="I42" s="126">
        <v>69</v>
      </c>
      <c r="J42" s="508" t="s">
        <v>3</v>
      </c>
    </row>
    <row r="43" spans="1:10" ht="11.1" customHeight="1" x14ac:dyDescent="0.2">
      <c r="A43" s="14" t="s">
        <v>17</v>
      </c>
      <c r="B43" s="507" t="s">
        <v>7369</v>
      </c>
      <c r="C43" s="508" t="s">
        <v>3</v>
      </c>
      <c r="D43" s="508" t="s">
        <v>3</v>
      </c>
      <c r="E43" s="508" t="s">
        <v>3</v>
      </c>
      <c r="F43" s="129">
        <v>278</v>
      </c>
      <c r="G43" s="130">
        <v>97</v>
      </c>
      <c r="H43" s="508" t="s">
        <v>3</v>
      </c>
      <c r="I43" s="126">
        <v>82</v>
      </c>
      <c r="J43" s="508" t="s">
        <v>3</v>
      </c>
    </row>
    <row r="44" spans="1:10" ht="18" customHeight="1" x14ac:dyDescent="0.2">
      <c r="A44" s="9" t="s">
        <v>216</v>
      </c>
      <c r="B44" s="508" t="s">
        <v>7368</v>
      </c>
      <c r="C44" s="508" t="s">
        <v>3</v>
      </c>
      <c r="D44" s="508" t="s">
        <v>7333</v>
      </c>
      <c r="E44" s="508" t="s">
        <v>3</v>
      </c>
      <c r="F44" s="134" t="s">
        <v>7367</v>
      </c>
      <c r="G44" s="135" t="s">
        <v>7366</v>
      </c>
      <c r="H44" s="135" t="s">
        <v>7365</v>
      </c>
      <c r="I44" s="132">
        <v>49</v>
      </c>
      <c r="J44" s="132">
        <v>57</v>
      </c>
    </row>
    <row r="45" spans="1:10" ht="11.1" customHeight="1" x14ac:dyDescent="0.2">
      <c r="A45" s="14" t="s">
        <v>18</v>
      </c>
      <c r="B45" s="508" t="s">
        <v>3</v>
      </c>
      <c r="C45" s="508" t="s">
        <v>3</v>
      </c>
      <c r="D45" s="508" t="s">
        <v>3</v>
      </c>
      <c r="E45" s="508" t="s">
        <v>3</v>
      </c>
      <c r="F45" s="129" t="s">
        <v>7364</v>
      </c>
      <c r="G45" s="130" t="s">
        <v>7363</v>
      </c>
      <c r="H45" s="130" t="s">
        <v>7362</v>
      </c>
      <c r="I45" s="126">
        <v>3</v>
      </c>
      <c r="J45" s="126">
        <v>61</v>
      </c>
    </row>
    <row r="46" spans="1:10" ht="11.1" customHeight="1" x14ac:dyDescent="0.2">
      <c r="A46" s="14" t="s">
        <v>19</v>
      </c>
      <c r="B46" s="507" t="s">
        <v>7361</v>
      </c>
      <c r="C46" s="508" t="s">
        <v>3</v>
      </c>
      <c r="D46" s="508" t="s">
        <v>3</v>
      </c>
      <c r="E46" s="508" t="s">
        <v>3</v>
      </c>
      <c r="F46" s="129" t="s">
        <v>7360</v>
      </c>
      <c r="G46" s="130" t="s">
        <v>7359</v>
      </c>
      <c r="H46" s="508" t="s">
        <v>3</v>
      </c>
      <c r="I46" s="126">
        <v>8</v>
      </c>
      <c r="J46" s="508" t="s">
        <v>3</v>
      </c>
    </row>
    <row r="47" spans="1:10" ht="11.1" customHeight="1" x14ac:dyDescent="0.2">
      <c r="A47" s="14" t="s">
        <v>20</v>
      </c>
      <c r="B47" s="508" t="s">
        <v>3</v>
      </c>
      <c r="C47" s="508" t="s">
        <v>3</v>
      </c>
      <c r="D47" s="508" t="s">
        <v>3</v>
      </c>
      <c r="E47" s="508" t="s">
        <v>3</v>
      </c>
      <c r="F47" s="129" t="s">
        <v>7358</v>
      </c>
      <c r="G47" s="130" t="s">
        <v>7357</v>
      </c>
      <c r="H47" s="508" t="s">
        <v>3</v>
      </c>
      <c r="I47" s="126">
        <v>30</v>
      </c>
      <c r="J47" s="508" t="s">
        <v>3</v>
      </c>
    </row>
    <row r="48" spans="1:10" ht="11.1" customHeight="1" x14ac:dyDescent="0.2">
      <c r="A48" s="14" t="s">
        <v>21</v>
      </c>
      <c r="B48" s="508" t="s">
        <v>3</v>
      </c>
      <c r="C48" s="508" t="s">
        <v>3</v>
      </c>
      <c r="D48" s="508" t="s">
        <v>3</v>
      </c>
      <c r="E48" s="508" t="s">
        <v>3</v>
      </c>
      <c r="F48" s="129">
        <v>8</v>
      </c>
      <c r="G48" s="130" t="s">
        <v>7356</v>
      </c>
      <c r="H48" s="508" t="s">
        <v>3</v>
      </c>
      <c r="I48" s="126">
        <v>66</v>
      </c>
      <c r="J48" s="508" t="s">
        <v>3</v>
      </c>
    </row>
    <row r="49" spans="1:10" ht="11.1" customHeight="1" x14ac:dyDescent="0.2">
      <c r="A49" s="14" t="s">
        <v>22</v>
      </c>
      <c r="B49" s="507" t="s">
        <v>7355</v>
      </c>
      <c r="C49" s="508" t="s">
        <v>3</v>
      </c>
      <c r="D49" s="508" t="s">
        <v>3</v>
      </c>
      <c r="E49" s="508" t="s">
        <v>3</v>
      </c>
      <c r="F49" s="129">
        <v>445</v>
      </c>
      <c r="G49" s="130" t="s">
        <v>7354</v>
      </c>
      <c r="H49" s="130">
        <v>610</v>
      </c>
      <c r="I49" s="126">
        <v>29</v>
      </c>
      <c r="J49" s="126">
        <v>42</v>
      </c>
    </row>
    <row r="50" spans="1:10" ht="11.1" customHeight="1" x14ac:dyDescent="0.2">
      <c r="A50" s="14" t="s">
        <v>23</v>
      </c>
      <c r="B50" s="507" t="s">
        <v>7353</v>
      </c>
      <c r="C50" s="508" t="s">
        <v>3</v>
      </c>
      <c r="D50" s="508" t="s">
        <v>3</v>
      </c>
      <c r="E50" s="508" t="s">
        <v>3</v>
      </c>
      <c r="F50" s="129" t="s">
        <v>7352</v>
      </c>
      <c r="G50" s="130" t="s">
        <v>7351</v>
      </c>
      <c r="H50" s="508" t="s">
        <v>3</v>
      </c>
      <c r="I50" s="126">
        <v>81</v>
      </c>
      <c r="J50" s="508" t="s">
        <v>3</v>
      </c>
    </row>
    <row r="51" spans="1:10" ht="11.1" customHeight="1" x14ac:dyDescent="0.2">
      <c r="A51" s="14" t="s">
        <v>24</v>
      </c>
      <c r="B51" s="507" t="s">
        <v>7350</v>
      </c>
      <c r="C51" s="508" t="s">
        <v>3</v>
      </c>
      <c r="D51" s="508" t="s">
        <v>3</v>
      </c>
      <c r="E51" s="508" t="s">
        <v>3</v>
      </c>
      <c r="F51" s="129" t="s">
        <v>7349</v>
      </c>
      <c r="G51" s="130" t="s">
        <v>7348</v>
      </c>
      <c r="H51" s="508" t="s">
        <v>3</v>
      </c>
      <c r="I51" s="126">
        <v>73</v>
      </c>
      <c r="J51" s="508" t="s">
        <v>3</v>
      </c>
    </row>
    <row r="52" spans="1:10" ht="11.1" customHeight="1" x14ac:dyDescent="0.2">
      <c r="A52" s="14" t="s">
        <v>25</v>
      </c>
      <c r="B52" s="507" t="s">
        <v>7347</v>
      </c>
      <c r="C52" s="508" t="s">
        <v>3</v>
      </c>
      <c r="D52" s="507" t="s">
        <v>7333</v>
      </c>
      <c r="E52" s="508" t="s">
        <v>3</v>
      </c>
      <c r="F52" s="129">
        <v>246</v>
      </c>
      <c r="G52" s="130">
        <v>450</v>
      </c>
      <c r="H52" s="508" t="s">
        <v>3</v>
      </c>
      <c r="I52" s="126">
        <v>87</v>
      </c>
      <c r="J52" s="508" t="s">
        <v>3</v>
      </c>
    </row>
    <row r="53" spans="1:10" ht="11.1" customHeight="1" x14ac:dyDescent="0.2">
      <c r="A53" s="127"/>
      <c r="B53" s="511"/>
      <c r="C53" s="510"/>
      <c r="D53" s="510"/>
      <c r="E53" s="510"/>
      <c r="F53" s="509"/>
      <c r="G53" s="509"/>
      <c r="H53" s="509"/>
    </row>
    <row r="54" spans="1:10" s="32" customFormat="1" ht="12" customHeight="1" x14ac:dyDescent="0.15">
      <c r="A54" s="506" t="s">
        <v>6855</v>
      </c>
      <c r="B54" s="505"/>
      <c r="C54" s="504"/>
      <c r="D54" s="504"/>
      <c r="E54" s="504"/>
      <c r="F54" s="503"/>
      <c r="G54" s="503"/>
      <c r="H54" s="503"/>
    </row>
    <row r="55" spans="1:10" ht="18" customHeight="1" x14ac:dyDescent="0.2">
      <c r="A55" s="9" t="s">
        <v>217</v>
      </c>
      <c r="B55" s="508" t="s">
        <v>7346</v>
      </c>
      <c r="C55" s="508" t="s">
        <v>3</v>
      </c>
      <c r="D55" s="508" t="s">
        <v>7345</v>
      </c>
      <c r="E55" s="508" t="s">
        <v>3</v>
      </c>
      <c r="F55" s="134" t="s">
        <v>7344</v>
      </c>
      <c r="G55" s="135" t="s">
        <v>7343</v>
      </c>
      <c r="H55" s="508" t="s">
        <v>3</v>
      </c>
      <c r="I55" s="132">
        <v>63</v>
      </c>
      <c r="J55" s="508" t="s">
        <v>3</v>
      </c>
    </row>
    <row r="56" spans="1:10" ht="11.1" customHeight="1" x14ac:dyDescent="0.2">
      <c r="A56" s="14" t="s">
        <v>26</v>
      </c>
      <c r="B56" s="507" t="s">
        <v>7342</v>
      </c>
      <c r="C56" s="508" t="s">
        <v>3</v>
      </c>
      <c r="D56" s="507" t="s">
        <v>7341</v>
      </c>
      <c r="E56" s="508" t="s">
        <v>3</v>
      </c>
      <c r="F56" s="129" t="s">
        <v>7340</v>
      </c>
      <c r="G56" s="130" t="s">
        <v>7339</v>
      </c>
      <c r="H56" s="508" t="s">
        <v>3</v>
      </c>
      <c r="I56" s="126">
        <v>76</v>
      </c>
      <c r="J56" s="508" t="s">
        <v>3</v>
      </c>
    </row>
    <row r="57" spans="1:10" ht="11.1" customHeight="1" x14ac:dyDescent="0.2">
      <c r="A57" s="14" t="s">
        <v>27</v>
      </c>
      <c r="B57" s="507" t="s">
        <v>7338</v>
      </c>
      <c r="C57" s="508" t="s">
        <v>3</v>
      </c>
      <c r="D57" s="508" t="s">
        <v>3</v>
      </c>
      <c r="E57" s="508" t="s">
        <v>3</v>
      </c>
      <c r="F57" s="508" t="s">
        <v>3</v>
      </c>
      <c r="G57" s="508" t="s">
        <v>3</v>
      </c>
      <c r="H57" s="508" t="s">
        <v>3</v>
      </c>
      <c r="I57" s="508" t="s">
        <v>3</v>
      </c>
      <c r="J57" s="508" t="s">
        <v>3</v>
      </c>
    </row>
    <row r="58" spans="1:10" ht="11.1" customHeight="1" x14ac:dyDescent="0.2">
      <c r="A58" s="14" t="s">
        <v>28</v>
      </c>
      <c r="B58" s="507" t="s">
        <v>7337</v>
      </c>
      <c r="C58" s="508" t="s">
        <v>3</v>
      </c>
      <c r="D58" s="508" t="s">
        <v>3</v>
      </c>
      <c r="E58" s="508" t="s">
        <v>3</v>
      </c>
      <c r="F58" s="129" t="s">
        <v>7336</v>
      </c>
      <c r="G58" s="130" t="s">
        <v>7335</v>
      </c>
      <c r="H58" s="508" t="s">
        <v>3</v>
      </c>
      <c r="I58" s="126">
        <v>36</v>
      </c>
      <c r="J58" s="508" t="s">
        <v>3</v>
      </c>
    </row>
    <row r="59" spans="1:10" ht="11.1" customHeight="1" x14ac:dyDescent="0.2">
      <c r="A59" s="14" t="s">
        <v>29</v>
      </c>
      <c r="B59" s="507" t="s">
        <v>7334</v>
      </c>
      <c r="C59" s="508" t="s">
        <v>3</v>
      </c>
      <c r="D59" s="507" t="s">
        <v>7333</v>
      </c>
      <c r="E59" s="508" t="s">
        <v>3</v>
      </c>
      <c r="F59" s="129" t="s">
        <v>7332</v>
      </c>
      <c r="G59" s="130" t="s">
        <v>7331</v>
      </c>
      <c r="H59" s="508" t="s">
        <v>3</v>
      </c>
      <c r="I59" s="126">
        <v>61</v>
      </c>
      <c r="J59" s="508" t="s">
        <v>3</v>
      </c>
    </row>
    <row r="60" spans="1:10" ht="18" customHeight="1" x14ac:dyDescent="0.2">
      <c r="A60" s="9" t="s">
        <v>218</v>
      </c>
      <c r="B60" s="508" t="s">
        <v>7330</v>
      </c>
      <c r="C60" s="508" t="s">
        <v>3</v>
      </c>
      <c r="D60" s="508" t="s">
        <v>7329</v>
      </c>
      <c r="E60" s="508" t="s">
        <v>3</v>
      </c>
      <c r="F60" s="134" t="s">
        <v>7328</v>
      </c>
      <c r="G60" s="135" t="s">
        <v>7327</v>
      </c>
      <c r="H60" s="135">
        <v>97</v>
      </c>
      <c r="I60" s="132">
        <v>53</v>
      </c>
      <c r="J60" s="132">
        <v>100</v>
      </c>
    </row>
    <row r="61" spans="1:10" ht="11.1" customHeight="1" x14ac:dyDescent="0.2">
      <c r="A61" s="14" t="s">
        <v>30</v>
      </c>
      <c r="B61" s="507" t="s">
        <v>7326</v>
      </c>
      <c r="C61" s="508" t="s">
        <v>3</v>
      </c>
      <c r="D61" s="508" t="s">
        <v>3</v>
      </c>
      <c r="E61" s="508" t="s">
        <v>3</v>
      </c>
      <c r="F61" s="129">
        <v>114</v>
      </c>
      <c r="G61" s="130" t="s">
        <v>7325</v>
      </c>
      <c r="H61" s="508" t="s">
        <v>3</v>
      </c>
      <c r="I61" s="126">
        <v>45</v>
      </c>
      <c r="J61" s="508" t="s">
        <v>3</v>
      </c>
    </row>
    <row r="62" spans="1:10" ht="11.1" customHeight="1" x14ac:dyDescent="0.2">
      <c r="A62" s="14" t="s">
        <v>31</v>
      </c>
      <c r="B62" s="507" t="s">
        <v>7324</v>
      </c>
      <c r="C62" s="508" t="s">
        <v>3</v>
      </c>
      <c r="D62" s="508" t="s">
        <v>3</v>
      </c>
      <c r="E62" s="508" t="s">
        <v>3</v>
      </c>
      <c r="F62" s="129" t="s">
        <v>7323</v>
      </c>
      <c r="G62" s="130" t="s">
        <v>7322</v>
      </c>
      <c r="H62" s="508" t="s">
        <v>3</v>
      </c>
      <c r="I62" s="126">
        <v>69</v>
      </c>
      <c r="J62" s="508" t="s">
        <v>3</v>
      </c>
    </row>
    <row r="63" spans="1:10" ht="11.1" customHeight="1" x14ac:dyDescent="0.2">
      <c r="A63" s="14" t="s">
        <v>32</v>
      </c>
      <c r="B63" s="508" t="s">
        <v>3</v>
      </c>
      <c r="C63" s="508" t="s">
        <v>3</v>
      </c>
      <c r="D63" s="508" t="s">
        <v>3</v>
      </c>
      <c r="E63" s="508" t="s">
        <v>3</v>
      </c>
      <c r="F63" s="129">
        <v>15</v>
      </c>
      <c r="G63" s="508" t="s">
        <v>3</v>
      </c>
      <c r="H63" s="508" t="s">
        <v>3</v>
      </c>
      <c r="I63" s="508" t="s">
        <v>3</v>
      </c>
      <c r="J63" s="508" t="s">
        <v>3</v>
      </c>
    </row>
    <row r="64" spans="1:10" ht="11.1" customHeight="1" x14ac:dyDescent="0.2">
      <c r="A64" s="14" t="s">
        <v>33</v>
      </c>
      <c r="B64" s="508" t="s">
        <v>3</v>
      </c>
      <c r="C64" s="508" t="s">
        <v>3</v>
      </c>
      <c r="D64" s="508" t="s">
        <v>3</v>
      </c>
      <c r="E64" s="508" t="s">
        <v>3</v>
      </c>
      <c r="F64" s="129">
        <v>640</v>
      </c>
      <c r="G64" s="130" t="s">
        <v>7321</v>
      </c>
      <c r="H64" s="508" t="s">
        <v>3</v>
      </c>
      <c r="I64" s="126">
        <v>26</v>
      </c>
      <c r="J64" s="508" t="s">
        <v>3</v>
      </c>
    </row>
    <row r="65" spans="1:10" ht="11.1" customHeight="1" x14ac:dyDescent="0.2">
      <c r="A65" s="14" t="s">
        <v>34</v>
      </c>
      <c r="B65" s="508" t="s">
        <v>3</v>
      </c>
      <c r="C65" s="508" t="s">
        <v>3</v>
      </c>
      <c r="D65" s="507" t="s">
        <v>7320</v>
      </c>
      <c r="E65" s="508" t="s">
        <v>3</v>
      </c>
      <c r="F65" s="129">
        <v>382</v>
      </c>
      <c r="G65" s="130" t="s">
        <v>7319</v>
      </c>
      <c r="H65" s="508" t="s">
        <v>3</v>
      </c>
      <c r="I65" s="126">
        <v>84</v>
      </c>
      <c r="J65" s="508" t="s">
        <v>3</v>
      </c>
    </row>
    <row r="66" spans="1:10" ht="11.1" customHeight="1" x14ac:dyDescent="0.2">
      <c r="A66" s="14" t="s">
        <v>35</v>
      </c>
      <c r="B66" s="508" t="s">
        <v>3</v>
      </c>
      <c r="C66" s="508" t="s">
        <v>3</v>
      </c>
      <c r="D66" s="508" t="s">
        <v>3</v>
      </c>
      <c r="E66" s="508" t="s">
        <v>3</v>
      </c>
      <c r="F66" s="129">
        <v>15</v>
      </c>
      <c r="G66" s="508" t="s">
        <v>3</v>
      </c>
      <c r="H66" s="508" t="s">
        <v>3</v>
      </c>
      <c r="I66" s="508" t="s">
        <v>3</v>
      </c>
      <c r="J66" s="508" t="s">
        <v>3</v>
      </c>
    </row>
    <row r="67" spans="1:10" ht="11.1" customHeight="1" x14ac:dyDescent="0.2">
      <c r="A67" s="14" t="s">
        <v>36</v>
      </c>
      <c r="B67" s="507" t="s">
        <v>7318</v>
      </c>
      <c r="C67" s="508" t="s">
        <v>3</v>
      </c>
      <c r="D67" s="508" t="s">
        <v>3</v>
      </c>
      <c r="E67" s="508" t="s">
        <v>3</v>
      </c>
      <c r="F67" s="129">
        <v>86</v>
      </c>
      <c r="G67" s="130" t="s">
        <v>7317</v>
      </c>
      <c r="H67" s="508" t="s">
        <v>3</v>
      </c>
      <c r="I67" s="126">
        <v>79</v>
      </c>
      <c r="J67" s="508" t="s">
        <v>3</v>
      </c>
    </row>
    <row r="68" spans="1:10" ht="11.1" customHeight="1" x14ac:dyDescent="0.2">
      <c r="A68" s="14" t="s">
        <v>219</v>
      </c>
      <c r="B68" s="507" t="s">
        <v>7316</v>
      </c>
      <c r="C68" s="508" t="s">
        <v>3</v>
      </c>
      <c r="D68" s="507" t="s">
        <v>7315</v>
      </c>
      <c r="E68" s="508" t="s">
        <v>3</v>
      </c>
      <c r="F68" s="129" t="s">
        <v>7314</v>
      </c>
      <c r="G68" s="130" t="s">
        <v>7313</v>
      </c>
      <c r="H68" s="130">
        <v>97</v>
      </c>
      <c r="I68" s="126">
        <v>32</v>
      </c>
      <c r="J68" s="126">
        <v>100</v>
      </c>
    </row>
    <row r="69" spans="1:10" ht="11.1" customHeight="1" x14ac:dyDescent="0.2">
      <c r="A69" s="14" t="s">
        <v>37</v>
      </c>
      <c r="B69" s="508" t="s">
        <v>3</v>
      </c>
      <c r="C69" s="508" t="s">
        <v>3</v>
      </c>
      <c r="D69" s="508" t="s">
        <v>3</v>
      </c>
      <c r="E69" s="508" t="s">
        <v>3</v>
      </c>
      <c r="F69" s="129">
        <v>2</v>
      </c>
      <c r="G69" s="508" t="s">
        <v>3</v>
      </c>
      <c r="H69" s="508" t="s">
        <v>3</v>
      </c>
      <c r="I69" s="508" t="s">
        <v>3</v>
      </c>
      <c r="J69" s="508" t="s">
        <v>3</v>
      </c>
    </row>
    <row r="70" spans="1:10" ht="11.1" customHeight="1" x14ac:dyDescent="0.2">
      <c r="A70" s="14" t="s">
        <v>38</v>
      </c>
      <c r="B70" s="507" t="s">
        <v>7312</v>
      </c>
      <c r="C70" s="508" t="s">
        <v>3</v>
      </c>
      <c r="D70" s="508" t="s">
        <v>3</v>
      </c>
      <c r="E70" s="508" t="s">
        <v>3</v>
      </c>
      <c r="F70" s="129" t="s">
        <v>7311</v>
      </c>
      <c r="G70" s="130">
        <v>735</v>
      </c>
      <c r="H70" s="508" t="s">
        <v>3</v>
      </c>
      <c r="I70" s="126">
        <v>100</v>
      </c>
      <c r="J70" s="508" t="s">
        <v>3</v>
      </c>
    </row>
    <row r="71" spans="1:10" ht="11.1" customHeight="1" x14ac:dyDescent="0.2">
      <c r="A71" s="14" t="s">
        <v>39</v>
      </c>
      <c r="B71" s="507" t="s">
        <v>7310</v>
      </c>
      <c r="C71" s="508" t="s">
        <v>3</v>
      </c>
      <c r="D71" s="508" t="s">
        <v>3</v>
      </c>
      <c r="E71" s="508" t="s">
        <v>3</v>
      </c>
      <c r="F71" s="129">
        <v>1</v>
      </c>
      <c r="G71" s="130" t="s">
        <v>7309</v>
      </c>
      <c r="H71" s="508" t="s">
        <v>3</v>
      </c>
      <c r="I71" s="126">
        <v>77</v>
      </c>
      <c r="J71" s="508" t="s">
        <v>3</v>
      </c>
    </row>
    <row r="72" spans="1:10" ht="11.1" customHeight="1" x14ac:dyDescent="0.2">
      <c r="A72" s="14" t="s">
        <v>40</v>
      </c>
      <c r="B72" s="507" t="s">
        <v>7308</v>
      </c>
      <c r="C72" s="508" t="s">
        <v>3</v>
      </c>
      <c r="D72" s="508" t="s">
        <v>3</v>
      </c>
      <c r="E72" s="508" t="s">
        <v>3</v>
      </c>
      <c r="F72" s="129" t="s">
        <v>7307</v>
      </c>
      <c r="G72" s="130">
        <v>18</v>
      </c>
      <c r="H72" s="508" t="s">
        <v>3</v>
      </c>
      <c r="I72" s="508" t="s">
        <v>3</v>
      </c>
      <c r="J72" s="508" t="s">
        <v>3</v>
      </c>
    </row>
    <row r="73" spans="1:10" ht="18" customHeight="1" x14ac:dyDescent="0.2">
      <c r="A73" s="9" t="s">
        <v>220</v>
      </c>
      <c r="B73" s="508" t="s">
        <v>7306</v>
      </c>
      <c r="C73" s="508" t="s">
        <v>3</v>
      </c>
      <c r="D73" s="508" t="s">
        <v>7303</v>
      </c>
      <c r="E73" s="508" t="s">
        <v>3</v>
      </c>
      <c r="F73" s="134" t="s">
        <v>7305</v>
      </c>
      <c r="G73" s="135" t="s">
        <v>7304</v>
      </c>
      <c r="H73" s="135">
        <v>252</v>
      </c>
      <c r="I73" s="132">
        <v>54</v>
      </c>
      <c r="J73" s="132">
        <v>28</v>
      </c>
    </row>
    <row r="74" spans="1:10" ht="11.1" customHeight="1" x14ac:dyDescent="0.2">
      <c r="A74" s="14" t="s">
        <v>41</v>
      </c>
      <c r="B74" s="508" t="s">
        <v>3</v>
      </c>
      <c r="C74" s="508" t="s">
        <v>3</v>
      </c>
      <c r="D74" s="507" t="s">
        <v>7303</v>
      </c>
      <c r="E74" s="508" t="s">
        <v>3</v>
      </c>
      <c r="F74" s="129">
        <v>354</v>
      </c>
      <c r="G74" s="130" t="s">
        <v>7302</v>
      </c>
      <c r="H74" s="508" t="s">
        <v>3</v>
      </c>
      <c r="I74" s="126">
        <v>78</v>
      </c>
      <c r="J74" s="508" t="s">
        <v>3</v>
      </c>
    </row>
    <row r="75" spans="1:10" ht="11.1" customHeight="1" x14ac:dyDescent="0.2">
      <c r="A75" s="14" t="s">
        <v>42</v>
      </c>
      <c r="B75" s="508" t="s">
        <v>3</v>
      </c>
      <c r="C75" s="508" t="s">
        <v>3</v>
      </c>
      <c r="D75" s="508" t="s">
        <v>3</v>
      </c>
      <c r="E75" s="508" t="s">
        <v>3</v>
      </c>
      <c r="F75" s="129" t="s">
        <v>7301</v>
      </c>
      <c r="G75" s="130" t="s">
        <v>7300</v>
      </c>
      <c r="H75" s="130">
        <v>252</v>
      </c>
      <c r="I75" s="126">
        <v>26</v>
      </c>
      <c r="J75" s="126">
        <v>28</v>
      </c>
    </row>
    <row r="76" spans="1:10" ht="11.1" customHeight="1" x14ac:dyDescent="0.2">
      <c r="A76" s="14" t="s">
        <v>43</v>
      </c>
      <c r="B76" s="507" t="s">
        <v>7299</v>
      </c>
      <c r="C76" s="508" t="s">
        <v>3</v>
      </c>
      <c r="D76" s="508" t="s">
        <v>3</v>
      </c>
      <c r="E76" s="508" t="s">
        <v>3</v>
      </c>
      <c r="F76" s="129" t="s">
        <v>7298</v>
      </c>
      <c r="G76" s="130" t="s">
        <v>7297</v>
      </c>
      <c r="H76" s="508" t="s">
        <v>3</v>
      </c>
      <c r="I76" s="126">
        <v>64</v>
      </c>
      <c r="J76" s="508" t="s">
        <v>3</v>
      </c>
    </row>
    <row r="77" spans="1:10" ht="11.1" customHeight="1" x14ac:dyDescent="0.2">
      <c r="A77" s="14" t="s">
        <v>44</v>
      </c>
      <c r="B77" s="507" t="s">
        <v>7296</v>
      </c>
      <c r="C77" s="508" t="s">
        <v>3</v>
      </c>
      <c r="D77" s="508" t="s">
        <v>3</v>
      </c>
      <c r="E77" s="508" t="s">
        <v>3</v>
      </c>
      <c r="F77" s="129" t="s">
        <v>7295</v>
      </c>
      <c r="G77" s="130" t="s">
        <v>7294</v>
      </c>
      <c r="H77" s="508" t="s">
        <v>3</v>
      </c>
      <c r="I77" s="126">
        <v>55</v>
      </c>
      <c r="J77" s="508" t="s">
        <v>3</v>
      </c>
    </row>
    <row r="78" spans="1:10" ht="11.1" customHeight="1" x14ac:dyDescent="0.2">
      <c r="A78" s="14" t="s">
        <v>45</v>
      </c>
      <c r="B78" s="507" t="s">
        <v>7293</v>
      </c>
      <c r="C78" s="508" t="s">
        <v>3</v>
      </c>
      <c r="D78" s="508" t="s">
        <v>3</v>
      </c>
      <c r="E78" s="508" t="s">
        <v>3</v>
      </c>
      <c r="F78" s="129" t="s">
        <v>7292</v>
      </c>
      <c r="G78" s="130" t="s">
        <v>7291</v>
      </c>
      <c r="H78" s="508" t="s">
        <v>3</v>
      </c>
      <c r="I78" s="126">
        <v>54</v>
      </c>
      <c r="J78" s="508" t="s">
        <v>3</v>
      </c>
    </row>
    <row r="79" spans="1:10" ht="11.1" customHeight="1" x14ac:dyDescent="0.2">
      <c r="A79" s="14" t="s">
        <v>46</v>
      </c>
      <c r="B79" s="508" t="s">
        <v>3</v>
      </c>
      <c r="C79" s="508" t="s">
        <v>3</v>
      </c>
      <c r="D79" s="508" t="s">
        <v>3</v>
      </c>
      <c r="E79" s="508" t="s">
        <v>3</v>
      </c>
      <c r="F79" s="508" t="s">
        <v>3</v>
      </c>
      <c r="G79" s="508" t="s">
        <v>3</v>
      </c>
      <c r="H79" s="508" t="s">
        <v>3</v>
      </c>
      <c r="I79" s="508" t="s">
        <v>3</v>
      </c>
      <c r="J79" s="508" t="s">
        <v>3</v>
      </c>
    </row>
    <row r="80" spans="1:10" ht="11.1" customHeight="1" x14ac:dyDescent="0.2">
      <c r="A80" s="14" t="s">
        <v>47</v>
      </c>
      <c r="B80" s="507" t="s">
        <v>7290</v>
      </c>
      <c r="C80" s="508" t="s">
        <v>3</v>
      </c>
      <c r="D80" s="508" t="s">
        <v>3</v>
      </c>
      <c r="E80" s="508" t="s">
        <v>3</v>
      </c>
      <c r="F80" s="129" t="s">
        <v>7289</v>
      </c>
      <c r="G80" s="130" t="s">
        <v>7288</v>
      </c>
      <c r="H80" s="508" t="s">
        <v>3</v>
      </c>
      <c r="I80" s="126">
        <v>39</v>
      </c>
      <c r="J80" s="508" t="s">
        <v>3</v>
      </c>
    </row>
    <row r="81" spans="1:10" ht="18" customHeight="1" x14ac:dyDescent="0.2">
      <c r="A81" s="9" t="s">
        <v>221</v>
      </c>
      <c r="B81" s="508" t="s">
        <v>7277</v>
      </c>
      <c r="C81" s="508" t="s">
        <v>7287</v>
      </c>
      <c r="D81" s="508" t="s">
        <v>3</v>
      </c>
      <c r="E81" s="508" t="s">
        <v>7286</v>
      </c>
      <c r="F81" s="134" t="s">
        <v>7285</v>
      </c>
      <c r="G81" s="135" t="s">
        <v>7284</v>
      </c>
      <c r="H81" s="135">
        <v>884</v>
      </c>
      <c r="I81" s="132">
        <v>38</v>
      </c>
      <c r="J81" s="132">
        <v>84</v>
      </c>
    </row>
    <row r="82" spans="1:10" ht="11.1" customHeight="1" x14ac:dyDescent="0.2">
      <c r="A82" s="14" t="s">
        <v>48</v>
      </c>
      <c r="B82" s="508" t="s">
        <v>3</v>
      </c>
      <c r="C82" s="508" t="s">
        <v>3</v>
      </c>
      <c r="D82" s="508" t="s">
        <v>3</v>
      </c>
      <c r="E82" s="508" t="s">
        <v>3</v>
      </c>
      <c r="F82" s="129" t="s">
        <v>7283</v>
      </c>
      <c r="G82" s="130" t="s">
        <v>7282</v>
      </c>
      <c r="H82" s="508" t="s">
        <v>3</v>
      </c>
      <c r="I82" s="126">
        <v>63</v>
      </c>
      <c r="J82" s="508" t="s">
        <v>3</v>
      </c>
    </row>
    <row r="83" spans="1:10" ht="11.1" customHeight="1" x14ac:dyDescent="0.2">
      <c r="A83" s="14" t="s">
        <v>49</v>
      </c>
      <c r="B83" s="508" t="s">
        <v>3</v>
      </c>
      <c r="C83" s="508" t="s">
        <v>3</v>
      </c>
      <c r="D83" s="508" t="s">
        <v>3</v>
      </c>
      <c r="E83" s="508" t="s">
        <v>3</v>
      </c>
      <c r="F83" s="129" t="s">
        <v>7281</v>
      </c>
      <c r="G83" s="130" t="s">
        <v>7280</v>
      </c>
      <c r="H83" s="508" t="s">
        <v>3</v>
      </c>
      <c r="I83" s="126">
        <v>75</v>
      </c>
      <c r="J83" s="508" t="s">
        <v>3</v>
      </c>
    </row>
    <row r="84" spans="1:10" ht="11.1" customHeight="1" x14ac:dyDescent="0.2">
      <c r="A84" s="14" t="s">
        <v>50</v>
      </c>
      <c r="B84" s="508" t="s">
        <v>3</v>
      </c>
      <c r="C84" s="508" t="s">
        <v>3</v>
      </c>
      <c r="D84" s="508" t="s">
        <v>3</v>
      </c>
      <c r="E84" s="508" t="s">
        <v>3</v>
      </c>
      <c r="F84" s="129" t="s">
        <v>7279</v>
      </c>
      <c r="G84" s="130" t="s">
        <v>7278</v>
      </c>
      <c r="H84" s="508" t="s">
        <v>3</v>
      </c>
      <c r="I84" s="126">
        <v>29</v>
      </c>
      <c r="J84" s="508" t="s">
        <v>3</v>
      </c>
    </row>
    <row r="85" spans="1:10" ht="11.1" customHeight="1" x14ac:dyDescent="0.2">
      <c r="A85" s="14" t="s">
        <v>51</v>
      </c>
      <c r="B85" s="507" t="s">
        <v>7277</v>
      </c>
      <c r="C85" s="507" t="s">
        <v>7276</v>
      </c>
      <c r="D85" s="508" t="s">
        <v>3</v>
      </c>
      <c r="E85" s="508" t="s">
        <v>3</v>
      </c>
      <c r="F85" s="129" t="s">
        <v>7275</v>
      </c>
      <c r="G85" s="130" t="s">
        <v>7274</v>
      </c>
      <c r="H85" s="130">
        <v>286</v>
      </c>
      <c r="I85" s="126">
        <v>33</v>
      </c>
      <c r="J85" s="126">
        <v>72</v>
      </c>
    </row>
    <row r="86" spans="1:10" ht="11.1" customHeight="1" x14ac:dyDescent="0.2">
      <c r="A86" s="14" t="s">
        <v>52</v>
      </c>
      <c r="B86" s="508" t="s">
        <v>3</v>
      </c>
      <c r="C86" s="507" t="s">
        <v>7273</v>
      </c>
      <c r="D86" s="508" t="s">
        <v>3</v>
      </c>
      <c r="E86" s="507" t="s">
        <v>7272</v>
      </c>
      <c r="F86" s="129" t="s">
        <v>7271</v>
      </c>
      <c r="G86" s="130" t="s">
        <v>7270</v>
      </c>
      <c r="H86" s="130">
        <v>158</v>
      </c>
      <c r="I86" s="126">
        <v>39</v>
      </c>
      <c r="J86" s="126">
        <v>91</v>
      </c>
    </row>
    <row r="87" spans="1:10" ht="11.1" customHeight="1" x14ac:dyDescent="0.2">
      <c r="A87" s="14" t="s">
        <v>53</v>
      </c>
      <c r="B87" s="508" t="s">
        <v>3</v>
      </c>
      <c r="C87" s="508" t="s">
        <v>3</v>
      </c>
      <c r="D87" s="508" t="s">
        <v>3</v>
      </c>
      <c r="E87" s="508" t="s">
        <v>3</v>
      </c>
      <c r="F87" s="129" t="s">
        <v>7269</v>
      </c>
      <c r="G87" s="130" t="s">
        <v>7268</v>
      </c>
      <c r="H87" s="130">
        <v>433</v>
      </c>
      <c r="I87" s="126">
        <v>21</v>
      </c>
      <c r="J87" s="126">
        <v>90</v>
      </c>
    </row>
    <row r="88" spans="1:10" ht="11.1" customHeight="1" x14ac:dyDescent="0.2">
      <c r="A88" s="14" t="s">
        <v>54</v>
      </c>
      <c r="B88" s="508" t="s">
        <v>3</v>
      </c>
      <c r="C88" s="508" t="s">
        <v>3</v>
      </c>
      <c r="D88" s="508" t="s">
        <v>3</v>
      </c>
      <c r="E88" s="507" t="s">
        <v>7011</v>
      </c>
      <c r="F88" s="129" t="s">
        <v>7267</v>
      </c>
      <c r="G88" s="130" t="s">
        <v>7266</v>
      </c>
      <c r="H88" s="508" t="s">
        <v>3</v>
      </c>
      <c r="I88" s="126">
        <v>37</v>
      </c>
      <c r="J88" s="508" t="s">
        <v>3</v>
      </c>
    </row>
    <row r="89" spans="1:10" ht="11.1" customHeight="1" x14ac:dyDescent="0.2">
      <c r="A89" s="14" t="s">
        <v>55</v>
      </c>
      <c r="B89" s="508" t="s">
        <v>3</v>
      </c>
      <c r="C89" s="508" t="s">
        <v>3</v>
      </c>
      <c r="D89" s="508" t="s">
        <v>3</v>
      </c>
      <c r="E89" s="508" t="s">
        <v>3</v>
      </c>
      <c r="F89" s="129" t="s">
        <v>7265</v>
      </c>
      <c r="G89" s="130" t="s">
        <v>7264</v>
      </c>
      <c r="H89" s="130">
        <v>7</v>
      </c>
      <c r="I89" s="126">
        <v>37</v>
      </c>
      <c r="J89" s="126">
        <v>86</v>
      </c>
    </row>
    <row r="90" spans="1:10" ht="18" customHeight="1" x14ac:dyDescent="0.2">
      <c r="A90" s="9" t="s">
        <v>222</v>
      </c>
      <c r="B90" s="508" t="s">
        <v>7259</v>
      </c>
      <c r="C90" s="508" t="s">
        <v>7263</v>
      </c>
      <c r="D90" s="508" t="s">
        <v>3</v>
      </c>
      <c r="E90" s="508" t="s">
        <v>7262</v>
      </c>
      <c r="F90" s="134" t="s">
        <v>7261</v>
      </c>
      <c r="G90" s="135" t="s">
        <v>7260</v>
      </c>
      <c r="H90" s="135">
        <v>480</v>
      </c>
      <c r="I90" s="132">
        <v>31</v>
      </c>
      <c r="J90" s="132">
        <v>86</v>
      </c>
    </row>
    <row r="91" spans="1:10" ht="11.1" customHeight="1" x14ac:dyDescent="0.2">
      <c r="A91" s="14" t="s">
        <v>56</v>
      </c>
      <c r="B91" s="507" t="s">
        <v>7259</v>
      </c>
      <c r="C91" s="507" t="s">
        <v>7258</v>
      </c>
      <c r="D91" s="508" t="s">
        <v>3</v>
      </c>
      <c r="E91" s="507" t="s">
        <v>7257</v>
      </c>
      <c r="F91" s="129" t="s">
        <v>7256</v>
      </c>
      <c r="G91" s="130" t="s">
        <v>7255</v>
      </c>
      <c r="H91" s="130">
        <v>373</v>
      </c>
      <c r="I91" s="126">
        <v>42</v>
      </c>
      <c r="J91" s="126">
        <v>86</v>
      </c>
    </row>
    <row r="92" spans="1:10" ht="11.1" customHeight="1" x14ac:dyDescent="0.2">
      <c r="A92" s="14" t="s">
        <v>57</v>
      </c>
      <c r="B92" s="508" t="s">
        <v>3</v>
      </c>
      <c r="C92" s="508" t="s">
        <v>3</v>
      </c>
      <c r="D92" s="508" t="s">
        <v>3</v>
      </c>
      <c r="E92" s="508" t="s">
        <v>3</v>
      </c>
      <c r="F92" s="129" t="s">
        <v>7254</v>
      </c>
      <c r="G92" s="130" t="s">
        <v>7253</v>
      </c>
      <c r="H92" s="130">
        <v>19</v>
      </c>
      <c r="I92" s="126">
        <v>27</v>
      </c>
      <c r="J92" s="126">
        <v>100</v>
      </c>
    </row>
    <row r="93" spans="1:10" ht="11.1" customHeight="1" x14ac:dyDescent="0.2">
      <c r="A93" s="14" t="s">
        <v>58</v>
      </c>
      <c r="B93" s="508" t="s">
        <v>3</v>
      </c>
      <c r="C93" s="508" t="s">
        <v>3</v>
      </c>
      <c r="D93" s="508" t="s">
        <v>3</v>
      </c>
      <c r="E93" s="508" t="s">
        <v>3</v>
      </c>
      <c r="F93" s="129" t="s">
        <v>7252</v>
      </c>
      <c r="G93" s="130" t="s">
        <v>7251</v>
      </c>
      <c r="H93" s="130">
        <v>1</v>
      </c>
      <c r="I93" s="126">
        <v>16</v>
      </c>
      <c r="J93" s="508" t="s">
        <v>3</v>
      </c>
    </row>
    <row r="94" spans="1:10" ht="11.1" customHeight="1" x14ac:dyDescent="0.2">
      <c r="A94" s="14" t="s">
        <v>59</v>
      </c>
      <c r="B94" s="508" t="s">
        <v>3</v>
      </c>
      <c r="C94" s="508" t="s">
        <v>3</v>
      </c>
      <c r="D94" s="508" t="s">
        <v>3</v>
      </c>
      <c r="E94" s="507" t="s">
        <v>7250</v>
      </c>
      <c r="F94" s="129" t="s">
        <v>7249</v>
      </c>
      <c r="G94" s="130" t="s">
        <v>7248</v>
      </c>
      <c r="H94" s="130">
        <v>45</v>
      </c>
      <c r="I94" s="126">
        <v>25</v>
      </c>
      <c r="J94" s="126">
        <v>80</v>
      </c>
    </row>
    <row r="95" spans="1:10" ht="11.1" customHeight="1" x14ac:dyDescent="0.2">
      <c r="A95" s="14" t="s">
        <v>60</v>
      </c>
      <c r="B95" s="508" t="s">
        <v>3</v>
      </c>
      <c r="C95" s="507" t="s">
        <v>7247</v>
      </c>
      <c r="D95" s="508" t="s">
        <v>3</v>
      </c>
      <c r="E95" s="507" t="s">
        <v>7246</v>
      </c>
      <c r="F95" s="129" t="s">
        <v>7245</v>
      </c>
      <c r="G95" s="130" t="s">
        <v>7244</v>
      </c>
      <c r="H95" s="130">
        <v>42</v>
      </c>
      <c r="I95" s="126">
        <v>21</v>
      </c>
      <c r="J95" s="126">
        <v>90</v>
      </c>
    </row>
    <row r="96" spans="1:10" ht="11.1" customHeight="1" x14ac:dyDescent="0.2">
      <c r="A96" s="14" t="s">
        <v>61</v>
      </c>
      <c r="B96" s="508" t="s">
        <v>3</v>
      </c>
      <c r="C96" s="508" t="s">
        <v>3</v>
      </c>
      <c r="D96" s="508" t="s">
        <v>3</v>
      </c>
      <c r="E96" s="508" t="s">
        <v>3</v>
      </c>
      <c r="F96" s="129" t="s">
        <v>7243</v>
      </c>
      <c r="G96" s="130">
        <v>968</v>
      </c>
      <c r="H96" s="508" t="s">
        <v>3</v>
      </c>
      <c r="I96" s="126">
        <v>37</v>
      </c>
      <c r="J96" s="508" t="s">
        <v>3</v>
      </c>
    </row>
    <row r="97" spans="1:10" ht="18" customHeight="1" x14ac:dyDescent="0.2">
      <c r="A97" s="9" t="s">
        <v>223</v>
      </c>
      <c r="B97" s="508" t="s">
        <v>7239</v>
      </c>
      <c r="C97" s="508" t="s">
        <v>3</v>
      </c>
      <c r="D97" s="508" t="s">
        <v>3</v>
      </c>
      <c r="E97" s="508" t="s">
        <v>3</v>
      </c>
      <c r="F97" s="134" t="s">
        <v>7242</v>
      </c>
      <c r="G97" s="135" t="s">
        <v>7241</v>
      </c>
      <c r="H97" s="508" t="s">
        <v>3</v>
      </c>
      <c r="I97" s="132">
        <v>46</v>
      </c>
      <c r="J97" s="508" t="s">
        <v>3</v>
      </c>
    </row>
    <row r="98" spans="1:10" ht="11.1" customHeight="1" x14ac:dyDescent="0.2">
      <c r="A98" s="14" t="s">
        <v>62</v>
      </c>
      <c r="B98" s="508" t="s">
        <v>3</v>
      </c>
      <c r="C98" s="508" t="s">
        <v>3</v>
      </c>
      <c r="D98" s="508" t="s">
        <v>3</v>
      </c>
      <c r="E98" s="508" t="s">
        <v>3</v>
      </c>
      <c r="F98" s="129" t="s">
        <v>7240</v>
      </c>
      <c r="G98" s="130">
        <v>876</v>
      </c>
      <c r="H98" s="508" t="s">
        <v>3</v>
      </c>
      <c r="I98" s="126">
        <v>34</v>
      </c>
      <c r="J98" s="508" t="s">
        <v>3</v>
      </c>
    </row>
    <row r="99" spans="1:10" ht="11.1" customHeight="1" x14ac:dyDescent="0.2">
      <c r="A99" s="14" t="s">
        <v>63</v>
      </c>
      <c r="B99" s="507" t="s">
        <v>7239</v>
      </c>
      <c r="C99" s="508" t="s">
        <v>3</v>
      </c>
      <c r="D99" s="508" t="s">
        <v>3</v>
      </c>
      <c r="E99" s="508" t="s">
        <v>3</v>
      </c>
      <c r="F99" s="129" t="s">
        <v>7238</v>
      </c>
      <c r="G99" s="130">
        <v>883</v>
      </c>
      <c r="H99" s="508" t="s">
        <v>3</v>
      </c>
      <c r="I99" s="126">
        <v>60</v>
      </c>
      <c r="J99" s="508" t="s">
        <v>3</v>
      </c>
    </row>
    <row r="100" spans="1:10" ht="11.1" customHeight="1" x14ac:dyDescent="0.2">
      <c r="A100" s="14" t="s">
        <v>64</v>
      </c>
      <c r="B100" s="508" t="s">
        <v>3</v>
      </c>
      <c r="C100" s="508" t="s">
        <v>3</v>
      </c>
      <c r="D100" s="508" t="s">
        <v>3</v>
      </c>
      <c r="E100" s="508" t="s">
        <v>3</v>
      </c>
      <c r="F100" s="129" t="s">
        <v>7237</v>
      </c>
      <c r="G100" s="130">
        <v>912</v>
      </c>
      <c r="H100" s="508" t="s">
        <v>3</v>
      </c>
      <c r="I100" s="126">
        <v>44</v>
      </c>
      <c r="J100" s="508" t="s">
        <v>3</v>
      </c>
    </row>
    <row r="101" spans="1:10" ht="11.1" customHeight="1" x14ac:dyDescent="0.2">
      <c r="A101" s="127"/>
      <c r="B101" s="511"/>
      <c r="C101" s="510"/>
      <c r="D101" s="510"/>
      <c r="E101" s="510"/>
      <c r="F101" s="509"/>
      <c r="G101" s="509"/>
      <c r="H101" s="509"/>
    </row>
    <row r="102" spans="1:10" s="32" customFormat="1" ht="12" customHeight="1" x14ac:dyDescent="0.15">
      <c r="A102" s="506" t="s">
        <v>6855</v>
      </c>
      <c r="B102" s="505"/>
      <c r="C102" s="504"/>
      <c r="D102" s="504"/>
      <c r="E102" s="504"/>
      <c r="F102" s="503"/>
      <c r="G102" s="503"/>
      <c r="H102" s="503"/>
    </row>
    <row r="103" spans="1:10" ht="18" customHeight="1" x14ac:dyDescent="0.2">
      <c r="A103" s="9" t="s">
        <v>224</v>
      </c>
      <c r="B103" s="508" t="s">
        <v>7236</v>
      </c>
      <c r="C103" s="508" t="s">
        <v>6903</v>
      </c>
      <c r="D103" s="508" t="s">
        <v>7235</v>
      </c>
      <c r="E103" s="508" t="s">
        <v>7234</v>
      </c>
      <c r="F103" s="134" t="s">
        <v>7233</v>
      </c>
      <c r="G103" s="135" t="s">
        <v>7232</v>
      </c>
      <c r="H103" s="135">
        <v>286</v>
      </c>
      <c r="I103" s="132">
        <v>24</v>
      </c>
      <c r="J103" s="132">
        <v>97</v>
      </c>
    </row>
    <row r="104" spans="1:10" ht="11.1" customHeight="1" x14ac:dyDescent="0.2">
      <c r="A104" s="14" t="s">
        <v>65</v>
      </c>
      <c r="B104" s="508" t="s">
        <v>3</v>
      </c>
      <c r="C104" s="508" t="s">
        <v>3</v>
      </c>
      <c r="D104" s="507" t="s">
        <v>7231</v>
      </c>
      <c r="E104" s="508" t="s">
        <v>3</v>
      </c>
      <c r="F104" s="129" t="s">
        <v>7230</v>
      </c>
      <c r="G104" s="130" t="s">
        <v>7229</v>
      </c>
      <c r="H104" s="508" t="s">
        <v>3</v>
      </c>
      <c r="I104" s="126">
        <v>42</v>
      </c>
      <c r="J104" s="508" t="s">
        <v>3</v>
      </c>
    </row>
    <row r="105" spans="1:10" ht="11.1" customHeight="1" x14ac:dyDescent="0.2">
      <c r="A105" s="14" t="s">
        <v>66</v>
      </c>
      <c r="B105" s="508" t="s">
        <v>3</v>
      </c>
      <c r="C105" s="508" t="s">
        <v>3</v>
      </c>
      <c r="D105" s="507" t="s">
        <v>7228</v>
      </c>
      <c r="E105" s="508" t="s">
        <v>3</v>
      </c>
      <c r="F105" s="129" t="s">
        <v>7227</v>
      </c>
      <c r="G105" s="130" t="s">
        <v>7226</v>
      </c>
      <c r="H105" s="130">
        <v>33</v>
      </c>
      <c r="I105" s="126">
        <v>5</v>
      </c>
      <c r="J105" s="126">
        <v>88</v>
      </c>
    </row>
    <row r="106" spans="1:10" ht="11.1" customHeight="1" x14ac:dyDescent="0.2">
      <c r="A106" s="14" t="s">
        <v>67</v>
      </c>
      <c r="B106" s="508" t="s">
        <v>3</v>
      </c>
      <c r="C106" s="508" t="s">
        <v>3</v>
      </c>
      <c r="D106" s="508" t="s">
        <v>3</v>
      </c>
      <c r="E106" s="508" t="s">
        <v>3</v>
      </c>
      <c r="F106" s="129" t="s">
        <v>7225</v>
      </c>
      <c r="G106" s="130">
        <v>551</v>
      </c>
      <c r="H106" s="508" t="s">
        <v>3</v>
      </c>
      <c r="I106" s="126">
        <v>35</v>
      </c>
      <c r="J106" s="508" t="s">
        <v>3</v>
      </c>
    </row>
    <row r="107" spans="1:10" ht="11.1" customHeight="1" x14ac:dyDescent="0.2">
      <c r="A107" s="14" t="s">
        <v>68</v>
      </c>
      <c r="B107" s="507" t="s">
        <v>7224</v>
      </c>
      <c r="C107" s="507"/>
      <c r="D107" s="507" t="s">
        <v>7223</v>
      </c>
      <c r="E107" s="507" t="s">
        <v>7222</v>
      </c>
      <c r="F107" s="129" t="s">
        <v>7221</v>
      </c>
      <c r="G107" s="130" t="s">
        <v>7220</v>
      </c>
      <c r="H107" s="130">
        <v>38</v>
      </c>
      <c r="I107" s="126">
        <v>28</v>
      </c>
      <c r="J107" s="126">
        <v>84</v>
      </c>
    </row>
    <row r="108" spans="1:10" ht="11.1" customHeight="1" x14ac:dyDescent="0.2">
      <c r="A108" s="14" t="s">
        <v>69</v>
      </c>
      <c r="B108" s="507" t="s">
        <v>7219</v>
      </c>
      <c r="C108" s="507" t="s">
        <v>6903</v>
      </c>
      <c r="D108" s="507" t="s">
        <v>7218</v>
      </c>
      <c r="E108" s="507" t="s">
        <v>6903</v>
      </c>
      <c r="F108" s="129" t="s">
        <v>7217</v>
      </c>
      <c r="G108" s="130" t="s">
        <v>7216</v>
      </c>
      <c r="H108" s="130">
        <v>215</v>
      </c>
      <c r="I108" s="126">
        <v>15</v>
      </c>
      <c r="J108" s="126">
        <v>100</v>
      </c>
    </row>
    <row r="109" spans="1:10" ht="11.1" customHeight="1" x14ac:dyDescent="0.2">
      <c r="A109" s="14" t="s">
        <v>70</v>
      </c>
      <c r="B109" s="508" t="s">
        <v>3</v>
      </c>
      <c r="C109" s="508" t="s">
        <v>3</v>
      </c>
      <c r="D109" s="507" t="s">
        <v>7215</v>
      </c>
      <c r="E109" s="508" t="s">
        <v>3</v>
      </c>
      <c r="F109" s="129" t="s">
        <v>7214</v>
      </c>
      <c r="G109" s="130" t="s">
        <v>7213</v>
      </c>
      <c r="H109" s="508" t="s">
        <v>3</v>
      </c>
      <c r="I109" s="126">
        <v>20</v>
      </c>
      <c r="J109" s="508" t="s">
        <v>3</v>
      </c>
    </row>
    <row r="110" spans="1:10" ht="11.1" customHeight="1" x14ac:dyDescent="0.2">
      <c r="A110" s="14" t="s">
        <v>71</v>
      </c>
      <c r="B110" s="508" t="s">
        <v>3</v>
      </c>
      <c r="C110" s="508" t="s">
        <v>3</v>
      </c>
      <c r="D110" s="507" t="s">
        <v>7212</v>
      </c>
      <c r="E110" s="508" t="s">
        <v>3</v>
      </c>
      <c r="F110" s="129" t="s">
        <v>7211</v>
      </c>
      <c r="G110" s="130" t="s">
        <v>7210</v>
      </c>
      <c r="H110" s="508" t="s">
        <v>3</v>
      </c>
      <c r="I110" s="126">
        <v>21</v>
      </c>
      <c r="J110" s="508" t="s">
        <v>3</v>
      </c>
    </row>
    <row r="111" spans="1:10" ht="11.1" customHeight="1" x14ac:dyDescent="0.2">
      <c r="A111" s="14" t="s">
        <v>72</v>
      </c>
      <c r="B111" s="508" t="s">
        <v>3</v>
      </c>
      <c r="C111" s="508" t="s">
        <v>3</v>
      </c>
      <c r="D111" s="507" t="s">
        <v>7167</v>
      </c>
      <c r="E111" s="508" t="s">
        <v>3</v>
      </c>
      <c r="F111" s="129" t="s">
        <v>7209</v>
      </c>
      <c r="G111" s="130" t="s">
        <v>7208</v>
      </c>
      <c r="H111" s="508" t="s">
        <v>3</v>
      </c>
      <c r="I111" s="126">
        <v>67</v>
      </c>
      <c r="J111" s="508" t="s">
        <v>3</v>
      </c>
    </row>
    <row r="112" spans="1:10" ht="18" customHeight="1" x14ac:dyDescent="0.2">
      <c r="A112" s="9" t="s">
        <v>225</v>
      </c>
      <c r="B112" s="508" t="s">
        <v>3</v>
      </c>
      <c r="C112" s="508" t="s">
        <v>3</v>
      </c>
      <c r="D112" s="508" t="s">
        <v>7207</v>
      </c>
      <c r="E112" s="508">
        <v>6.54</v>
      </c>
      <c r="F112" s="134" t="s">
        <v>7206</v>
      </c>
      <c r="G112" s="135" t="s">
        <v>7205</v>
      </c>
      <c r="H112" s="135">
        <v>663</v>
      </c>
      <c r="I112" s="132">
        <v>11</v>
      </c>
      <c r="J112" s="132">
        <v>97</v>
      </c>
    </row>
    <row r="113" spans="1:10" ht="11.1" customHeight="1" x14ac:dyDescent="0.2">
      <c r="A113" s="14" t="s">
        <v>73</v>
      </c>
      <c r="B113" s="508" t="s">
        <v>3</v>
      </c>
      <c r="C113" s="508" t="s">
        <v>3</v>
      </c>
      <c r="D113" s="507" t="s">
        <v>7204</v>
      </c>
      <c r="E113" s="508" t="s">
        <v>3</v>
      </c>
      <c r="F113" s="129" t="s">
        <v>7203</v>
      </c>
      <c r="G113" s="130" t="s">
        <v>7202</v>
      </c>
      <c r="H113" s="130">
        <v>37</v>
      </c>
      <c r="I113" s="126">
        <v>17</v>
      </c>
      <c r="J113" s="126">
        <v>100</v>
      </c>
    </row>
    <row r="114" spans="1:10" ht="11.1" customHeight="1" x14ac:dyDescent="0.2">
      <c r="A114" s="14" t="s">
        <v>74</v>
      </c>
      <c r="B114" s="508" t="s">
        <v>3</v>
      </c>
      <c r="C114" s="508" t="s">
        <v>3</v>
      </c>
      <c r="D114" s="508" t="s">
        <v>3</v>
      </c>
      <c r="E114" s="508" t="s">
        <v>3</v>
      </c>
      <c r="F114" s="129" t="s">
        <v>7201</v>
      </c>
      <c r="G114" s="130">
        <v>57</v>
      </c>
      <c r="H114" s="508" t="s">
        <v>3</v>
      </c>
      <c r="I114" s="126">
        <v>5</v>
      </c>
      <c r="J114" s="508" t="s">
        <v>3</v>
      </c>
    </row>
    <row r="115" spans="1:10" ht="11.1" customHeight="1" x14ac:dyDescent="0.2">
      <c r="A115" s="14" t="s">
        <v>75</v>
      </c>
      <c r="B115" s="508" t="s">
        <v>3</v>
      </c>
      <c r="C115" s="508" t="s">
        <v>3</v>
      </c>
      <c r="D115" s="507" t="s">
        <v>7200</v>
      </c>
      <c r="E115" s="507" t="s">
        <v>7199</v>
      </c>
      <c r="F115" s="129" t="s">
        <v>7198</v>
      </c>
      <c r="G115" s="130" t="s">
        <v>7197</v>
      </c>
      <c r="H115" s="130">
        <v>410</v>
      </c>
      <c r="I115" s="126">
        <v>9</v>
      </c>
      <c r="J115" s="126">
        <v>100</v>
      </c>
    </row>
    <row r="116" spans="1:10" ht="11.1" customHeight="1" x14ac:dyDescent="0.2">
      <c r="A116" s="14" t="s">
        <v>226</v>
      </c>
      <c r="B116" s="508" t="s">
        <v>3</v>
      </c>
      <c r="C116" s="508" t="s">
        <v>3</v>
      </c>
      <c r="D116" s="507" t="s">
        <v>7196</v>
      </c>
      <c r="E116" s="507" t="s">
        <v>7195</v>
      </c>
      <c r="F116" s="129" t="s">
        <v>7194</v>
      </c>
      <c r="G116" s="130" t="s">
        <v>7193</v>
      </c>
      <c r="H116" s="130">
        <v>216</v>
      </c>
      <c r="I116" s="126">
        <v>10</v>
      </c>
      <c r="J116" s="126">
        <v>90</v>
      </c>
    </row>
    <row r="117" spans="1:10" ht="11.1" customHeight="1" x14ac:dyDescent="0.2">
      <c r="A117" s="14" t="s">
        <v>76</v>
      </c>
      <c r="B117" s="508" t="s">
        <v>3</v>
      </c>
      <c r="C117" s="508" t="s">
        <v>3</v>
      </c>
      <c r="D117" s="508" t="s">
        <v>3</v>
      </c>
      <c r="E117" s="508" t="s">
        <v>3</v>
      </c>
      <c r="F117" s="129">
        <v>376</v>
      </c>
      <c r="G117" s="508" t="s">
        <v>3</v>
      </c>
      <c r="H117" s="508" t="s">
        <v>3</v>
      </c>
      <c r="I117" s="508" t="s">
        <v>3</v>
      </c>
      <c r="J117" s="508" t="s">
        <v>3</v>
      </c>
    </row>
    <row r="118" spans="1:10" ht="11.1" customHeight="1" x14ac:dyDescent="0.2">
      <c r="A118" s="14" t="s">
        <v>77</v>
      </c>
      <c r="B118" s="508" t="s">
        <v>3</v>
      </c>
      <c r="C118" s="508" t="s">
        <v>3</v>
      </c>
      <c r="D118" s="507" t="s">
        <v>7192</v>
      </c>
      <c r="E118" s="508" t="s">
        <v>3</v>
      </c>
      <c r="F118" s="129" t="s">
        <v>7191</v>
      </c>
      <c r="G118" s="130" t="s">
        <v>7190</v>
      </c>
      <c r="H118" s="508" t="s">
        <v>3</v>
      </c>
      <c r="I118" s="126">
        <v>16</v>
      </c>
      <c r="J118" s="508" t="s">
        <v>3</v>
      </c>
    </row>
    <row r="119" spans="1:10" ht="11.1" customHeight="1" x14ac:dyDescent="0.2">
      <c r="A119" s="14" t="s">
        <v>78</v>
      </c>
      <c r="B119" s="508" t="s">
        <v>3</v>
      </c>
      <c r="C119" s="508" t="s">
        <v>3</v>
      </c>
      <c r="D119" s="507" t="s">
        <v>7189</v>
      </c>
      <c r="E119" s="507" t="s">
        <v>7188</v>
      </c>
      <c r="F119" s="129" t="s">
        <v>7187</v>
      </c>
      <c r="G119" s="130" t="s">
        <v>7186</v>
      </c>
      <c r="H119" s="508" t="s">
        <v>3</v>
      </c>
      <c r="I119" s="126">
        <v>6</v>
      </c>
      <c r="J119" s="508" t="s">
        <v>3</v>
      </c>
    </row>
    <row r="120" spans="1:10" ht="18" customHeight="1" x14ac:dyDescent="0.2">
      <c r="A120" s="9" t="s">
        <v>227</v>
      </c>
      <c r="B120" s="508" t="s">
        <v>7180</v>
      </c>
      <c r="C120" s="508" t="s">
        <v>3</v>
      </c>
      <c r="D120" s="508" t="s">
        <v>7185</v>
      </c>
      <c r="E120" s="508" t="s">
        <v>7184</v>
      </c>
      <c r="F120" s="134" t="s">
        <v>7183</v>
      </c>
      <c r="G120" s="135" t="s">
        <v>7182</v>
      </c>
      <c r="H120" s="135" t="s">
        <v>7181</v>
      </c>
      <c r="I120" s="132">
        <v>23</v>
      </c>
      <c r="J120" s="132">
        <v>90</v>
      </c>
    </row>
    <row r="121" spans="1:10" ht="11.1" customHeight="1" x14ac:dyDescent="0.2">
      <c r="A121" s="14" t="s">
        <v>79</v>
      </c>
      <c r="B121" s="507" t="s">
        <v>7180</v>
      </c>
      <c r="C121" s="508" t="s">
        <v>3</v>
      </c>
      <c r="D121" s="507" t="s">
        <v>7179</v>
      </c>
      <c r="E121" s="508" t="s">
        <v>3</v>
      </c>
      <c r="F121" s="129" t="s">
        <v>7178</v>
      </c>
      <c r="G121" s="130" t="s">
        <v>7177</v>
      </c>
      <c r="H121" s="130" t="s">
        <v>7176</v>
      </c>
      <c r="I121" s="126">
        <v>30</v>
      </c>
      <c r="J121" s="126">
        <v>91</v>
      </c>
    </row>
    <row r="122" spans="1:10" ht="11.1" customHeight="1" x14ac:dyDescent="0.2">
      <c r="A122" s="14" t="s">
        <v>80</v>
      </c>
      <c r="B122" s="508" t="s">
        <v>3</v>
      </c>
      <c r="C122" s="508" t="s">
        <v>3</v>
      </c>
      <c r="D122" s="507" t="s">
        <v>7175</v>
      </c>
      <c r="E122" s="507" t="s">
        <v>7174</v>
      </c>
      <c r="F122" s="129" t="s">
        <v>7173</v>
      </c>
      <c r="G122" s="130" t="s">
        <v>7172</v>
      </c>
      <c r="H122" s="130">
        <v>517</v>
      </c>
      <c r="I122" s="126">
        <v>17</v>
      </c>
      <c r="J122" s="126">
        <v>86</v>
      </c>
    </row>
    <row r="123" spans="1:10" ht="11.1" customHeight="1" x14ac:dyDescent="0.2">
      <c r="A123" s="14" t="s">
        <v>81</v>
      </c>
      <c r="B123" s="508" t="s">
        <v>3</v>
      </c>
      <c r="C123" s="508" t="s">
        <v>3</v>
      </c>
      <c r="D123" s="507" t="s">
        <v>7171</v>
      </c>
      <c r="E123" s="507" t="s">
        <v>7170</v>
      </c>
      <c r="F123" s="129" t="s">
        <v>7169</v>
      </c>
      <c r="G123" s="130" t="s">
        <v>7168</v>
      </c>
      <c r="H123" s="130">
        <v>601</v>
      </c>
      <c r="I123" s="126">
        <v>15</v>
      </c>
      <c r="J123" s="126">
        <v>90</v>
      </c>
    </row>
    <row r="124" spans="1:10" ht="11.1" customHeight="1" x14ac:dyDescent="0.2">
      <c r="A124" s="14" t="s">
        <v>82</v>
      </c>
      <c r="B124" s="508" t="s">
        <v>3</v>
      </c>
      <c r="C124" s="508" t="s">
        <v>3</v>
      </c>
      <c r="D124" s="507" t="s">
        <v>7073</v>
      </c>
      <c r="E124" s="507" t="s">
        <v>7167</v>
      </c>
      <c r="F124" s="129" t="s">
        <v>7166</v>
      </c>
      <c r="G124" s="130" t="s">
        <v>7165</v>
      </c>
      <c r="H124" s="130">
        <v>11</v>
      </c>
      <c r="I124" s="126">
        <v>17</v>
      </c>
      <c r="J124" s="126">
        <v>91</v>
      </c>
    </row>
    <row r="125" spans="1:10" ht="11.1" customHeight="1" x14ac:dyDescent="0.2">
      <c r="A125" s="14" t="s">
        <v>83</v>
      </c>
      <c r="B125" s="508" t="s">
        <v>3</v>
      </c>
      <c r="C125" s="508" t="s">
        <v>3</v>
      </c>
      <c r="D125" s="508" t="s">
        <v>3</v>
      </c>
      <c r="E125" s="508" t="s">
        <v>3</v>
      </c>
      <c r="F125" s="129" t="s">
        <v>7164</v>
      </c>
      <c r="G125" s="130" t="s">
        <v>7163</v>
      </c>
      <c r="H125" s="508" t="s">
        <v>3</v>
      </c>
      <c r="I125" s="126">
        <v>9</v>
      </c>
      <c r="J125" s="508" t="s">
        <v>3</v>
      </c>
    </row>
    <row r="126" spans="1:10" ht="11.1" customHeight="1" x14ac:dyDescent="0.2">
      <c r="A126" s="14" t="s">
        <v>84</v>
      </c>
      <c r="B126" s="508" t="s">
        <v>3</v>
      </c>
      <c r="C126" s="508" t="s">
        <v>3</v>
      </c>
      <c r="D126" s="508" t="s">
        <v>3</v>
      </c>
      <c r="E126" s="507" t="s">
        <v>6858</v>
      </c>
      <c r="F126" s="129" t="s">
        <v>7162</v>
      </c>
      <c r="G126" s="130" t="s">
        <v>7161</v>
      </c>
      <c r="H126" s="130">
        <v>232</v>
      </c>
      <c r="I126" s="126">
        <v>20</v>
      </c>
      <c r="J126" s="126">
        <v>91</v>
      </c>
    </row>
    <row r="127" spans="1:10" ht="18" customHeight="1" x14ac:dyDescent="0.2">
      <c r="A127" s="9" t="s">
        <v>228</v>
      </c>
      <c r="B127" s="508" t="s">
        <v>7160</v>
      </c>
      <c r="C127" s="508" t="s">
        <v>6917</v>
      </c>
      <c r="D127" s="508" t="s">
        <v>7159</v>
      </c>
      <c r="E127" s="508" t="s">
        <v>7158</v>
      </c>
      <c r="F127" s="134" t="s">
        <v>7157</v>
      </c>
      <c r="G127" s="135" t="s">
        <v>7156</v>
      </c>
      <c r="H127" s="135">
        <v>267</v>
      </c>
      <c r="I127" s="132">
        <v>16</v>
      </c>
      <c r="J127" s="132">
        <v>87</v>
      </c>
    </row>
    <row r="128" spans="1:10" ht="11.1" customHeight="1" x14ac:dyDescent="0.2">
      <c r="A128" s="14" t="s">
        <v>85</v>
      </c>
      <c r="B128" s="507" t="s">
        <v>7155</v>
      </c>
      <c r="C128" s="508" t="s">
        <v>3</v>
      </c>
      <c r="D128" s="507" t="s">
        <v>7154</v>
      </c>
      <c r="E128" s="507" t="s">
        <v>7153</v>
      </c>
      <c r="F128" s="129" t="s">
        <v>7152</v>
      </c>
      <c r="G128" s="130" t="s">
        <v>7151</v>
      </c>
      <c r="H128" s="130">
        <v>125</v>
      </c>
      <c r="I128" s="126">
        <v>22</v>
      </c>
      <c r="J128" s="126">
        <v>91</v>
      </c>
    </row>
    <row r="129" spans="1:10" ht="11.1" customHeight="1" x14ac:dyDescent="0.2">
      <c r="A129" s="14" t="s">
        <v>86</v>
      </c>
      <c r="B129" s="507" t="s">
        <v>7150</v>
      </c>
      <c r="C129" s="507" t="s">
        <v>7149</v>
      </c>
      <c r="D129" s="508" t="s">
        <v>3</v>
      </c>
      <c r="E129" s="508" t="s">
        <v>3</v>
      </c>
      <c r="F129" s="129" t="s">
        <v>7148</v>
      </c>
      <c r="G129" s="130" t="s">
        <v>7147</v>
      </c>
      <c r="H129" s="508" t="s">
        <v>3</v>
      </c>
      <c r="I129" s="126">
        <v>15</v>
      </c>
      <c r="J129" s="508" t="s">
        <v>3</v>
      </c>
    </row>
    <row r="130" spans="1:10" ht="11.1" customHeight="1" x14ac:dyDescent="0.2">
      <c r="A130" s="14" t="s">
        <v>87</v>
      </c>
      <c r="B130" s="507" t="s">
        <v>7146</v>
      </c>
      <c r="C130" s="508" t="s">
        <v>3</v>
      </c>
      <c r="D130" s="507" t="s">
        <v>7145</v>
      </c>
      <c r="E130" s="507" t="s">
        <v>7144</v>
      </c>
      <c r="F130" s="129" t="s">
        <v>7143</v>
      </c>
      <c r="G130" s="130" t="s">
        <v>7142</v>
      </c>
      <c r="H130" s="130">
        <v>132</v>
      </c>
      <c r="I130" s="126">
        <v>16</v>
      </c>
      <c r="J130" s="126">
        <v>82</v>
      </c>
    </row>
    <row r="131" spans="1:10" ht="11.1" customHeight="1" x14ac:dyDescent="0.2">
      <c r="A131" s="14" t="s">
        <v>88</v>
      </c>
      <c r="B131" s="508" t="s">
        <v>3</v>
      </c>
      <c r="C131" s="507" t="s">
        <v>7141</v>
      </c>
      <c r="D131" s="507" t="s">
        <v>7140</v>
      </c>
      <c r="E131" s="508" t="s">
        <v>3</v>
      </c>
      <c r="F131" s="129" t="s">
        <v>7139</v>
      </c>
      <c r="G131" s="130" t="s">
        <v>7138</v>
      </c>
      <c r="H131" s="130">
        <v>10</v>
      </c>
      <c r="I131" s="126">
        <v>3</v>
      </c>
      <c r="J131" s="126">
        <v>100</v>
      </c>
    </row>
    <row r="132" spans="1:10" ht="18" customHeight="1" x14ac:dyDescent="0.2">
      <c r="A132" s="9" t="s">
        <v>229</v>
      </c>
      <c r="B132" s="508" t="s">
        <v>7137</v>
      </c>
      <c r="C132" s="508" t="s">
        <v>7136</v>
      </c>
      <c r="D132" s="508" t="s">
        <v>7135</v>
      </c>
      <c r="E132" s="508" t="s">
        <v>7134</v>
      </c>
      <c r="F132" s="134" t="s">
        <v>7133</v>
      </c>
      <c r="G132" s="135" t="s">
        <v>7132</v>
      </c>
      <c r="H132" s="135">
        <v>705</v>
      </c>
      <c r="I132" s="132">
        <v>14</v>
      </c>
      <c r="J132" s="132">
        <v>83</v>
      </c>
    </row>
    <row r="133" spans="1:10" ht="11.1" customHeight="1" x14ac:dyDescent="0.2">
      <c r="A133" s="14" t="s">
        <v>89</v>
      </c>
      <c r="B133" s="507" t="s">
        <v>7131</v>
      </c>
      <c r="C133" s="507" t="s">
        <v>6937</v>
      </c>
      <c r="D133" s="508" t="s">
        <v>3</v>
      </c>
      <c r="E133" s="508" t="s">
        <v>3</v>
      </c>
      <c r="F133" s="129" t="s">
        <v>7130</v>
      </c>
      <c r="G133" s="130" t="s">
        <v>7129</v>
      </c>
      <c r="H133" s="508" t="s">
        <v>3</v>
      </c>
      <c r="I133" s="126">
        <v>24</v>
      </c>
      <c r="J133" s="508" t="s">
        <v>3</v>
      </c>
    </row>
    <row r="134" spans="1:10" ht="11.1" customHeight="1" x14ac:dyDescent="0.2">
      <c r="A134" s="14" t="s">
        <v>90</v>
      </c>
      <c r="B134" s="507" t="s">
        <v>7128</v>
      </c>
      <c r="C134" s="508" t="s">
        <v>3</v>
      </c>
      <c r="D134" s="507" t="s">
        <v>7127</v>
      </c>
      <c r="E134" s="508" t="s">
        <v>3</v>
      </c>
      <c r="F134" s="129" t="s">
        <v>7126</v>
      </c>
      <c r="G134" s="130" t="s">
        <v>7125</v>
      </c>
      <c r="H134" s="508" t="s">
        <v>3</v>
      </c>
      <c r="I134" s="126">
        <v>7</v>
      </c>
      <c r="J134" s="508" t="s">
        <v>3</v>
      </c>
    </row>
    <row r="135" spans="1:10" ht="11.1" customHeight="1" x14ac:dyDescent="0.2">
      <c r="A135" s="14" t="s">
        <v>91</v>
      </c>
      <c r="B135" s="507" t="s">
        <v>7124</v>
      </c>
      <c r="C135" s="507" t="s">
        <v>7123</v>
      </c>
      <c r="D135" s="507" t="s">
        <v>7122</v>
      </c>
      <c r="E135" s="507" t="s">
        <v>7121</v>
      </c>
      <c r="F135" s="129" t="s">
        <v>7120</v>
      </c>
      <c r="G135" s="130" t="s">
        <v>7119</v>
      </c>
      <c r="H135" s="130">
        <v>343</v>
      </c>
      <c r="I135" s="126">
        <v>8</v>
      </c>
      <c r="J135" s="126">
        <v>83</v>
      </c>
    </row>
    <row r="136" spans="1:10" ht="11.1" customHeight="1" x14ac:dyDescent="0.2">
      <c r="A136" s="14" t="s">
        <v>92</v>
      </c>
      <c r="B136" s="508" t="s">
        <v>3</v>
      </c>
      <c r="C136" s="507" t="s">
        <v>7118</v>
      </c>
      <c r="D136" s="507" t="s">
        <v>7117</v>
      </c>
      <c r="E136" s="507" t="s">
        <v>7073</v>
      </c>
      <c r="F136" s="129" t="s">
        <v>7116</v>
      </c>
      <c r="G136" s="130" t="s">
        <v>7115</v>
      </c>
      <c r="H136" s="130">
        <v>362</v>
      </c>
      <c r="I136" s="126">
        <v>1</v>
      </c>
      <c r="J136" s="126">
        <v>84</v>
      </c>
    </row>
    <row r="137" spans="1:10" ht="18" customHeight="1" x14ac:dyDescent="0.2">
      <c r="A137" s="9" t="s">
        <v>230</v>
      </c>
      <c r="B137" s="508" t="s">
        <v>3</v>
      </c>
      <c r="C137" s="508" t="s">
        <v>7093</v>
      </c>
      <c r="D137" s="508" t="s">
        <v>7110</v>
      </c>
      <c r="E137" s="508" t="s">
        <v>7114</v>
      </c>
      <c r="F137" s="134" t="s">
        <v>7113</v>
      </c>
      <c r="G137" s="135" t="s">
        <v>7112</v>
      </c>
      <c r="H137" s="135" t="s">
        <v>7111</v>
      </c>
      <c r="I137" s="132">
        <v>15</v>
      </c>
      <c r="J137" s="132">
        <v>85</v>
      </c>
    </row>
    <row r="138" spans="1:10" ht="11.1" customHeight="1" x14ac:dyDescent="0.2">
      <c r="A138" s="14" t="s">
        <v>93</v>
      </c>
      <c r="B138" s="508" t="s">
        <v>3</v>
      </c>
      <c r="C138" s="508" t="s">
        <v>3</v>
      </c>
      <c r="D138" s="507" t="s">
        <v>7110</v>
      </c>
      <c r="E138" s="508" t="s">
        <v>3</v>
      </c>
      <c r="F138" s="129" t="s">
        <v>7109</v>
      </c>
      <c r="G138" s="130" t="s">
        <v>7108</v>
      </c>
      <c r="H138" s="130">
        <v>437</v>
      </c>
      <c r="I138" s="126">
        <v>9</v>
      </c>
      <c r="J138" s="126">
        <v>82</v>
      </c>
    </row>
    <row r="139" spans="1:10" ht="11.1" customHeight="1" x14ac:dyDescent="0.2">
      <c r="A139" s="14" t="s">
        <v>94</v>
      </c>
      <c r="B139" s="508" t="s">
        <v>3</v>
      </c>
      <c r="C139" s="508" t="s">
        <v>3</v>
      </c>
      <c r="D139" s="508" t="s">
        <v>3</v>
      </c>
      <c r="E139" s="507" t="s">
        <v>7107</v>
      </c>
      <c r="F139" s="129" t="s">
        <v>7106</v>
      </c>
      <c r="G139" s="130" t="s">
        <v>7105</v>
      </c>
      <c r="H139" s="130" t="s">
        <v>7104</v>
      </c>
      <c r="I139" s="126">
        <v>39</v>
      </c>
      <c r="J139" s="126">
        <v>82</v>
      </c>
    </row>
    <row r="140" spans="1:10" ht="11.1" customHeight="1" x14ac:dyDescent="0.2">
      <c r="A140" s="14" t="s">
        <v>95</v>
      </c>
      <c r="B140" s="508" t="s">
        <v>3</v>
      </c>
      <c r="C140" s="508" t="s">
        <v>3</v>
      </c>
      <c r="D140" s="508" t="s">
        <v>3</v>
      </c>
      <c r="E140" s="507" t="s">
        <v>7103</v>
      </c>
      <c r="F140" s="129" t="s">
        <v>7102</v>
      </c>
      <c r="G140" s="130" t="s">
        <v>7101</v>
      </c>
      <c r="H140" s="130" t="s">
        <v>7100</v>
      </c>
      <c r="I140" s="126">
        <v>10</v>
      </c>
      <c r="J140" s="126">
        <v>100</v>
      </c>
    </row>
    <row r="141" spans="1:10" ht="11.1" customHeight="1" x14ac:dyDescent="0.2">
      <c r="A141" s="14" t="s">
        <v>96</v>
      </c>
      <c r="B141" s="508" t="s">
        <v>3</v>
      </c>
      <c r="C141" s="508" t="s">
        <v>3</v>
      </c>
      <c r="D141" s="508" t="s">
        <v>3</v>
      </c>
      <c r="E141" s="507" t="s">
        <v>7099</v>
      </c>
      <c r="F141" s="129" t="s">
        <v>7098</v>
      </c>
      <c r="G141" s="130" t="s">
        <v>7097</v>
      </c>
      <c r="H141" s="130" t="s">
        <v>7096</v>
      </c>
      <c r="I141" s="126">
        <v>6</v>
      </c>
      <c r="J141" s="126">
        <v>89</v>
      </c>
    </row>
    <row r="142" spans="1:10" ht="11.1" customHeight="1" x14ac:dyDescent="0.2">
      <c r="A142" s="14" t="s">
        <v>97</v>
      </c>
      <c r="B142" s="508" t="s">
        <v>3</v>
      </c>
      <c r="C142" s="508" t="s">
        <v>3</v>
      </c>
      <c r="D142" s="508" t="s">
        <v>3</v>
      </c>
      <c r="E142" s="508" t="s">
        <v>3</v>
      </c>
      <c r="F142" s="129" t="s">
        <v>7095</v>
      </c>
      <c r="G142" s="130" t="s">
        <v>7094</v>
      </c>
      <c r="H142" s="130">
        <v>334</v>
      </c>
      <c r="I142" s="126">
        <v>17</v>
      </c>
      <c r="J142" s="126">
        <v>79</v>
      </c>
    </row>
    <row r="143" spans="1:10" ht="11.1" customHeight="1" x14ac:dyDescent="0.2">
      <c r="A143" s="14" t="s">
        <v>98</v>
      </c>
      <c r="B143" s="508" t="s">
        <v>3</v>
      </c>
      <c r="C143" s="507" t="s">
        <v>7093</v>
      </c>
      <c r="D143" s="508" t="s">
        <v>3</v>
      </c>
      <c r="E143" s="507" t="s">
        <v>7092</v>
      </c>
      <c r="F143" s="129" t="s">
        <v>7091</v>
      </c>
      <c r="G143" s="130" t="s">
        <v>7090</v>
      </c>
      <c r="H143" s="130" t="s">
        <v>7089</v>
      </c>
      <c r="I143" s="126">
        <v>8</v>
      </c>
      <c r="J143" s="126">
        <v>81</v>
      </c>
    </row>
    <row r="144" spans="1:10" ht="11.1" customHeight="1" x14ac:dyDescent="0.2">
      <c r="A144" s="14" t="s">
        <v>99</v>
      </c>
      <c r="B144" s="508" t="s">
        <v>3</v>
      </c>
      <c r="C144" s="508" t="s">
        <v>3</v>
      </c>
      <c r="D144" s="508" t="s">
        <v>3</v>
      </c>
      <c r="E144" s="508" t="s">
        <v>3</v>
      </c>
      <c r="F144" s="129" t="s">
        <v>7088</v>
      </c>
      <c r="G144" s="130" t="s">
        <v>7087</v>
      </c>
      <c r="H144" s="130" t="s">
        <v>7086</v>
      </c>
      <c r="I144" s="126">
        <v>1</v>
      </c>
      <c r="J144" s="126">
        <v>85</v>
      </c>
    </row>
    <row r="145" spans="1:10" ht="11.1" customHeight="1" x14ac:dyDescent="0.2">
      <c r="A145" s="14" t="s">
        <v>100</v>
      </c>
      <c r="B145" s="508" t="s">
        <v>3</v>
      </c>
      <c r="C145" s="508" t="s">
        <v>3</v>
      </c>
      <c r="D145" s="508" t="s">
        <v>3</v>
      </c>
      <c r="E145" s="507" t="s">
        <v>7085</v>
      </c>
      <c r="F145" s="129" t="s">
        <v>7084</v>
      </c>
      <c r="G145" s="130" t="s">
        <v>7083</v>
      </c>
      <c r="H145" s="130" t="s">
        <v>7082</v>
      </c>
      <c r="I145" s="126">
        <v>4</v>
      </c>
      <c r="J145" s="126">
        <v>96</v>
      </c>
    </row>
    <row r="146" spans="1:10" ht="11.1" customHeight="1" x14ac:dyDescent="0.2">
      <c r="A146" s="14" t="s">
        <v>101</v>
      </c>
      <c r="B146" s="508" t="s">
        <v>3</v>
      </c>
      <c r="C146" s="508" t="s">
        <v>3</v>
      </c>
      <c r="D146" s="508" t="s">
        <v>3</v>
      </c>
      <c r="E146" s="507" t="s">
        <v>7081</v>
      </c>
      <c r="F146" s="129" t="s">
        <v>7080</v>
      </c>
      <c r="G146" s="130" t="s">
        <v>7079</v>
      </c>
      <c r="H146" s="130" t="s">
        <v>7078</v>
      </c>
      <c r="I146" s="126">
        <v>21</v>
      </c>
      <c r="J146" s="126">
        <v>90</v>
      </c>
    </row>
    <row r="147" spans="1:10" ht="11.1" customHeight="1" x14ac:dyDescent="0.2">
      <c r="A147" s="14" t="s">
        <v>102</v>
      </c>
      <c r="B147" s="508" t="s">
        <v>3</v>
      </c>
      <c r="C147" s="508" t="s">
        <v>3</v>
      </c>
      <c r="D147" s="508" t="s">
        <v>3</v>
      </c>
      <c r="E147" s="507" t="s">
        <v>7077</v>
      </c>
      <c r="F147" s="129" t="s">
        <v>7076</v>
      </c>
      <c r="G147" s="130" t="s">
        <v>7075</v>
      </c>
      <c r="H147" s="130" t="s">
        <v>7074</v>
      </c>
      <c r="I147" s="126">
        <v>2</v>
      </c>
      <c r="J147" s="126">
        <v>90</v>
      </c>
    </row>
    <row r="148" spans="1:10" ht="18" customHeight="1" x14ac:dyDescent="0.2">
      <c r="A148" s="9" t="s">
        <v>231</v>
      </c>
      <c r="B148" s="508" t="s">
        <v>7073</v>
      </c>
      <c r="C148" s="508" t="s">
        <v>7072</v>
      </c>
      <c r="D148" s="508" t="s">
        <v>7071</v>
      </c>
      <c r="E148" s="508" t="s">
        <v>7070</v>
      </c>
      <c r="F148" s="134" t="s">
        <v>7069</v>
      </c>
      <c r="G148" s="135" t="s">
        <v>7068</v>
      </c>
      <c r="H148" s="135" t="s">
        <v>7067</v>
      </c>
      <c r="I148" s="132">
        <v>24</v>
      </c>
      <c r="J148" s="132">
        <v>86</v>
      </c>
    </row>
    <row r="149" spans="1:10" ht="11.1" customHeight="1" x14ac:dyDescent="0.2">
      <c r="A149" s="14" t="s">
        <v>103</v>
      </c>
      <c r="B149" s="507" t="s">
        <v>7066</v>
      </c>
      <c r="C149" s="507" t="s">
        <v>7065</v>
      </c>
      <c r="D149" s="507" t="s">
        <v>7064</v>
      </c>
      <c r="E149" s="507" t="s">
        <v>7063</v>
      </c>
      <c r="F149" s="129" t="s">
        <v>7062</v>
      </c>
      <c r="G149" s="130" t="s">
        <v>7061</v>
      </c>
      <c r="H149" s="130">
        <v>490</v>
      </c>
      <c r="I149" s="126">
        <v>20</v>
      </c>
      <c r="J149" s="126">
        <v>100</v>
      </c>
    </row>
    <row r="150" spans="1:10" ht="11.1" customHeight="1" x14ac:dyDescent="0.2">
      <c r="A150" s="14" t="s">
        <v>104</v>
      </c>
      <c r="B150" s="507" t="s">
        <v>7060</v>
      </c>
      <c r="C150" s="507" t="s">
        <v>7059</v>
      </c>
      <c r="D150" s="507" t="s">
        <v>6858</v>
      </c>
      <c r="E150" s="507" t="s">
        <v>7058</v>
      </c>
      <c r="F150" s="129" t="s">
        <v>7057</v>
      </c>
      <c r="G150" s="130" t="s">
        <v>7056</v>
      </c>
      <c r="H150" s="130" t="s">
        <v>7055</v>
      </c>
      <c r="I150" s="126">
        <v>27</v>
      </c>
      <c r="J150" s="126">
        <v>86</v>
      </c>
    </row>
    <row r="151" spans="1:10" ht="11.1" customHeight="1" x14ac:dyDescent="0.2">
      <c r="A151" s="14" t="s">
        <v>105</v>
      </c>
      <c r="B151" s="507" t="s">
        <v>6951</v>
      </c>
      <c r="C151" s="508" t="s">
        <v>3</v>
      </c>
      <c r="D151" s="508" t="s">
        <v>3</v>
      </c>
      <c r="E151" s="507" t="s">
        <v>7054</v>
      </c>
      <c r="F151" s="129" t="s">
        <v>7053</v>
      </c>
      <c r="G151" s="130" t="s">
        <v>7052</v>
      </c>
      <c r="H151" s="130">
        <v>459</v>
      </c>
      <c r="I151" s="126">
        <v>25</v>
      </c>
      <c r="J151" s="126">
        <v>72</v>
      </c>
    </row>
    <row r="152" spans="1:10" ht="11.1" customHeight="1" x14ac:dyDescent="0.2">
      <c r="A152" s="14" t="s">
        <v>106</v>
      </c>
      <c r="B152" s="508" t="s">
        <v>3</v>
      </c>
      <c r="C152" s="507" t="s">
        <v>6903</v>
      </c>
      <c r="D152" s="507" t="s">
        <v>7051</v>
      </c>
      <c r="E152" s="507" t="s">
        <v>7050</v>
      </c>
      <c r="F152" s="129" t="s">
        <v>7049</v>
      </c>
      <c r="G152" s="130" t="s">
        <v>7048</v>
      </c>
      <c r="H152" s="130">
        <v>113</v>
      </c>
      <c r="I152" s="126">
        <v>6</v>
      </c>
      <c r="J152" s="126">
        <v>82</v>
      </c>
    </row>
    <row r="153" spans="1:10" ht="11.1" customHeight="1" x14ac:dyDescent="0.2">
      <c r="A153" s="127"/>
      <c r="B153" s="511"/>
      <c r="C153" s="510"/>
      <c r="D153" s="510"/>
      <c r="E153" s="510"/>
      <c r="F153" s="509"/>
      <c r="G153" s="509"/>
      <c r="H153" s="509"/>
    </row>
    <row r="154" spans="1:10" s="32" customFormat="1" ht="12" customHeight="1" x14ac:dyDescent="0.15">
      <c r="A154" s="506" t="s">
        <v>6855</v>
      </c>
      <c r="B154" s="505"/>
      <c r="C154" s="504"/>
      <c r="D154" s="504"/>
      <c r="E154" s="504"/>
      <c r="F154" s="503"/>
      <c r="G154" s="503"/>
      <c r="H154" s="503"/>
    </row>
    <row r="155" spans="1:10" ht="18" customHeight="1" x14ac:dyDescent="0.2">
      <c r="A155" s="9" t="s">
        <v>232</v>
      </c>
      <c r="B155" s="508" t="s">
        <v>7037</v>
      </c>
      <c r="C155" s="508" t="s">
        <v>7047</v>
      </c>
      <c r="D155" s="508" t="s">
        <v>3</v>
      </c>
      <c r="E155" s="508" t="s">
        <v>7046</v>
      </c>
      <c r="F155" s="134" t="s">
        <v>7045</v>
      </c>
      <c r="G155" s="135" t="s">
        <v>7044</v>
      </c>
      <c r="H155" s="135" t="s">
        <v>7043</v>
      </c>
      <c r="I155" s="132">
        <v>31</v>
      </c>
      <c r="J155" s="132">
        <v>86</v>
      </c>
    </row>
    <row r="156" spans="1:10" ht="11.1" customHeight="1" x14ac:dyDescent="0.2">
      <c r="A156" s="14" t="s">
        <v>107</v>
      </c>
      <c r="B156" s="508" t="s">
        <v>3</v>
      </c>
      <c r="C156" s="507" t="s">
        <v>7042</v>
      </c>
      <c r="D156" s="508" t="s">
        <v>3</v>
      </c>
      <c r="E156" s="507" t="s">
        <v>7041</v>
      </c>
      <c r="F156" s="129" t="s">
        <v>7040</v>
      </c>
      <c r="G156" s="130" t="s">
        <v>7039</v>
      </c>
      <c r="H156" s="130" t="s">
        <v>7038</v>
      </c>
      <c r="I156" s="126">
        <v>25</v>
      </c>
      <c r="J156" s="126">
        <v>89</v>
      </c>
    </row>
    <row r="157" spans="1:10" ht="11.1" customHeight="1" x14ac:dyDescent="0.2">
      <c r="A157" s="14" t="s">
        <v>108</v>
      </c>
      <c r="B157" s="507" t="s">
        <v>7037</v>
      </c>
      <c r="C157" s="507" t="s">
        <v>7036</v>
      </c>
      <c r="D157" s="508" t="s">
        <v>3</v>
      </c>
      <c r="E157" s="508" t="s">
        <v>3</v>
      </c>
      <c r="F157" s="129" t="s">
        <v>7035</v>
      </c>
      <c r="G157" s="130" t="s">
        <v>7034</v>
      </c>
      <c r="H157" s="130" t="s">
        <v>7033</v>
      </c>
      <c r="I157" s="126">
        <v>45</v>
      </c>
      <c r="J157" s="126">
        <v>90</v>
      </c>
    </row>
    <row r="158" spans="1:10" ht="11.1" customHeight="1" x14ac:dyDescent="0.2">
      <c r="A158" s="14" t="s">
        <v>109</v>
      </c>
      <c r="B158" s="508" t="s">
        <v>3</v>
      </c>
      <c r="C158" s="507" t="s">
        <v>7032</v>
      </c>
      <c r="D158" s="508" t="s">
        <v>3</v>
      </c>
      <c r="E158" s="507" t="s">
        <v>7031</v>
      </c>
      <c r="F158" s="129" t="s">
        <v>7030</v>
      </c>
      <c r="G158" s="130" t="s">
        <v>7029</v>
      </c>
      <c r="H158" s="130">
        <v>258</v>
      </c>
      <c r="I158" s="126">
        <v>10</v>
      </c>
      <c r="J158" s="126">
        <v>77</v>
      </c>
    </row>
    <row r="159" spans="1:10" ht="11.1" customHeight="1" x14ac:dyDescent="0.2">
      <c r="A159" s="14" t="s">
        <v>110</v>
      </c>
      <c r="B159" s="508" t="s">
        <v>3</v>
      </c>
      <c r="C159" s="507" t="s">
        <v>7028</v>
      </c>
      <c r="D159" s="508" t="s">
        <v>3</v>
      </c>
      <c r="E159" s="507" t="s">
        <v>7027</v>
      </c>
      <c r="F159" s="129" t="s">
        <v>7026</v>
      </c>
      <c r="G159" s="130" t="s">
        <v>7025</v>
      </c>
      <c r="H159" s="130" t="s">
        <v>7024</v>
      </c>
      <c r="I159" s="126">
        <v>10</v>
      </c>
      <c r="J159" s="126">
        <v>80</v>
      </c>
    </row>
    <row r="160" spans="1:10" ht="11.1" customHeight="1" x14ac:dyDescent="0.2">
      <c r="A160" s="14" t="s">
        <v>111</v>
      </c>
      <c r="B160" s="508" t="s">
        <v>3</v>
      </c>
      <c r="C160" s="507" t="s">
        <v>7023</v>
      </c>
      <c r="D160" s="508" t="s">
        <v>3</v>
      </c>
      <c r="E160" s="507" t="s">
        <v>7022</v>
      </c>
      <c r="F160" s="129" t="s">
        <v>7021</v>
      </c>
      <c r="G160" s="130" t="s">
        <v>7020</v>
      </c>
      <c r="H160" s="130" t="s">
        <v>7019</v>
      </c>
      <c r="I160" s="126">
        <v>8</v>
      </c>
      <c r="J160" s="126">
        <v>83</v>
      </c>
    </row>
    <row r="161" spans="1:10" ht="18" customHeight="1" x14ac:dyDescent="0.2">
      <c r="A161" s="9" t="s">
        <v>233</v>
      </c>
      <c r="B161" s="508" t="s">
        <v>7018</v>
      </c>
      <c r="C161" s="508" t="s">
        <v>832</v>
      </c>
      <c r="D161" s="508" t="s">
        <v>7017</v>
      </c>
      <c r="E161" s="508" t="s">
        <v>7016</v>
      </c>
      <c r="F161" s="134" t="s">
        <v>7015</v>
      </c>
      <c r="G161" s="135" t="s">
        <v>7014</v>
      </c>
      <c r="H161" s="135" t="s">
        <v>7013</v>
      </c>
      <c r="I161" s="132">
        <v>28</v>
      </c>
      <c r="J161" s="132">
        <v>85</v>
      </c>
    </row>
    <row r="162" spans="1:10" ht="11.1" customHeight="1" x14ac:dyDescent="0.2">
      <c r="A162" s="14" t="s">
        <v>112</v>
      </c>
      <c r="B162" s="508" t="s">
        <v>3</v>
      </c>
      <c r="C162" s="507" t="s">
        <v>7012</v>
      </c>
      <c r="D162" s="507" t="s">
        <v>7011</v>
      </c>
      <c r="E162" s="507" t="s">
        <v>7010</v>
      </c>
      <c r="F162" s="129" t="s">
        <v>7009</v>
      </c>
      <c r="G162" s="130" t="s">
        <v>7008</v>
      </c>
      <c r="H162" s="130" t="s">
        <v>7007</v>
      </c>
      <c r="I162" s="126">
        <v>23</v>
      </c>
      <c r="J162" s="126">
        <v>79</v>
      </c>
    </row>
    <row r="163" spans="1:10" ht="11.1" customHeight="1" x14ac:dyDescent="0.2">
      <c r="A163" s="14" t="s">
        <v>113</v>
      </c>
      <c r="B163" s="507" t="s">
        <v>7006</v>
      </c>
      <c r="C163" s="507" t="s">
        <v>7005</v>
      </c>
      <c r="D163" s="507" t="s">
        <v>7004</v>
      </c>
      <c r="E163" s="507" t="s">
        <v>7003</v>
      </c>
      <c r="F163" s="129" t="s">
        <v>7002</v>
      </c>
      <c r="G163" s="130" t="s">
        <v>7001</v>
      </c>
      <c r="H163" s="130">
        <v>920</v>
      </c>
      <c r="I163" s="126">
        <v>32</v>
      </c>
      <c r="J163" s="126">
        <v>83</v>
      </c>
    </row>
    <row r="164" spans="1:10" ht="11.1" customHeight="1" x14ac:dyDescent="0.2">
      <c r="A164" s="14" t="s">
        <v>114</v>
      </c>
      <c r="B164" s="508" t="s">
        <v>3</v>
      </c>
      <c r="C164" s="507" t="s">
        <v>7000</v>
      </c>
      <c r="D164" s="508" t="s">
        <v>3</v>
      </c>
      <c r="E164" s="507" t="s">
        <v>6999</v>
      </c>
      <c r="F164" s="129" t="s">
        <v>6998</v>
      </c>
      <c r="G164" s="130" t="s">
        <v>6997</v>
      </c>
      <c r="H164" s="130">
        <v>35</v>
      </c>
      <c r="I164" s="126">
        <v>6</v>
      </c>
      <c r="J164" s="126">
        <v>89</v>
      </c>
    </row>
    <row r="165" spans="1:10" ht="11.1" customHeight="1" x14ac:dyDescent="0.2">
      <c r="A165" s="14" t="s">
        <v>115</v>
      </c>
      <c r="B165" s="507" t="s">
        <v>6996</v>
      </c>
      <c r="C165" s="507" t="s">
        <v>6995</v>
      </c>
      <c r="D165" s="507" t="s">
        <v>6994</v>
      </c>
      <c r="E165" s="507" t="s">
        <v>6993</v>
      </c>
      <c r="F165" s="129" t="s">
        <v>6992</v>
      </c>
      <c r="G165" s="130" t="s">
        <v>6991</v>
      </c>
      <c r="H165" s="130">
        <v>909</v>
      </c>
      <c r="I165" s="126">
        <v>43</v>
      </c>
      <c r="J165" s="126">
        <v>100</v>
      </c>
    </row>
    <row r="166" spans="1:10" ht="11.1" customHeight="1" x14ac:dyDescent="0.2">
      <c r="A166" s="14" t="s">
        <v>116</v>
      </c>
      <c r="B166" s="508" t="s">
        <v>3</v>
      </c>
      <c r="C166" s="507" t="s">
        <v>6990</v>
      </c>
      <c r="D166" s="507" t="s">
        <v>6989</v>
      </c>
      <c r="E166" s="507" t="s">
        <v>6988</v>
      </c>
      <c r="F166" s="129" t="s">
        <v>6987</v>
      </c>
      <c r="G166" s="130" t="s">
        <v>6986</v>
      </c>
      <c r="H166" s="130">
        <v>918</v>
      </c>
      <c r="I166" s="126">
        <v>12</v>
      </c>
      <c r="J166" s="126">
        <v>81</v>
      </c>
    </row>
    <row r="167" spans="1:10" ht="11.1" customHeight="1" x14ac:dyDescent="0.2">
      <c r="A167" s="14" t="s">
        <v>117</v>
      </c>
      <c r="B167" s="508" t="s">
        <v>3</v>
      </c>
      <c r="C167" s="508" t="s">
        <v>3</v>
      </c>
      <c r="D167" s="507" t="s">
        <v>6985</v>
      </c>
      <c r="E167" s="508" t="s">
        <v>3</v>
      </c>
      <c r="F167" s="129" t="s">
        <v>6984</v>
      </c>
      <c r="G167" s="130" t="s">
        <v>6983</v>
      </c>
      <c r="H167" s="508" t="s">
        <v>3</v>
      </c>
      <c r="I167" s="126">
        <v>5</v>
      </c>
      <c r="J167" s="508" t="s">
        <v>3</v>
      </c>
    </row>
    <row r="168" spans="1:10" ht="18" customHeight="1" x14ac:dyDescent="0.2">
      <c r="A168" s="9" t="s">
        <v>234</v>
      </c>
      <c r="B168" s="508" t="s">
        <v>6982</v>
      </c>
      <c r="C168" s="508" t="s">
        <v>6961</v>
      </c>
      <c r="D168" s="508" t="s">
        <v>6972</v>
      </c>
      <c r="E168" s="508" t="s">
        <v>6971</v>
      </c>
      <c r="F168" s="134" t="s">
        <v>6981</v>
      </c>
      <c r="G168" s="135" t="s">
        <v>6980</v>
      </c>
      <c r="H168" s="135" t="s">
        <v>6979</v>
      </c>
      <c r="I168" s="132">
        <v>18</v>
      </c>
      <c r="J168" s="132">
        <v>91</v>
      </c>
    </row>
    <row r="169" spans="1:10" ht="11.1" customHeight="1" x14ac:dyDescent="0.2">
      <c r="A169" s="92" t="s">
        <v>235</v>
      </c>
      <c r="B169" s="508" t="s">
        <v>3</v>
      </c>
      <c r="C169" s="508" t="s">
        <v>3</v>
      </c>
      <c r="D169" s="508" t="s">
        <v>3</v>
      </c>
      <c r="E169" s="508" t="s">
        <v>3</v>
      </c>
      <c r="F169" s="139" t="s">
        <v>6978</v>
      </c>
      <c r="G169" s="140" t="s">
        <v>6977</v>
      </c>
      <c r="H169" s="140">
        <v>26</v>
      </c>
      <c r="I169" s="508" t="s">
        <v>3</v>
      </c>
      <c r="J169" s="137">
        <v>100</v>
      </c>
    </row>
    <row r="170" spans="1:10" ht="11.1" customHeight="1" x14ac:dyDescent="0.2">
      <c r="A170" s="93" t="s">
        <v>201</v>
      </c>
      <c r="B170" s="508" t="s">
        <v>3</v>
      </c>
      <c r="C170" s="508" t="s">
        <v>3</v>
      </c>
      <c r="D170" s="508" t="s">
        <v>3</v>
      </c>
      <c r="E170" s="508" t="s">
        <v>3</v>
      </c>
      <c r="F170" s="508" t="s">
        <v>3</v>
      </c>
      <c r="G170" s="508" t="s">
        <v>3</v>
      </c>
      <c r="H170" s="508" t="s">
        <v>3</v>
      </c>
      <c r="I170" s="508" t="s">
        <v>3</v>
      </c>
      <c r="J170" s="508" t="s">
        <v>3</v>
      </c>
    </row>
    <row r="171" spans="1:10" ht="11.1" customHeight="1" x14ac:dyDescent="0.2">
      <c r="A171" s="93" t="s">
        <v>202</v>
      </c>
      <c r="B171" s="508" t="s">
        <v>3</v>
      </c>
      <c r="C171" s="508" t="s">
        <v>3</v>
      </c>
      <c r="D171" s="508" t="s">
        <v>3</v>
      </c>
      <c r="E171" s="508" t="s">
        <v>3</v>
      </c>
      <c r="F171" s="129" t="s">
        <v>6976</v>
      </c>
      <c r="G171" s="130" t="s">
        <v>6975</v>
      </c>
      <c r="H171" s="130">
        <v>26</v>
      </c>
      <c r="I171" s="508" t="s">
        <v>3</v>
      </c>
      <c r="J171" s="126">
        <v>100</v>
      </c>
    </row>
    <row r="172" spans="1:10" ht="11.1" customHeight="1" x14ac:dyDescent="0.2">
      <c r="A172" s="93" t="s">
        <v>203</v>
      </c>
      <c r="B172" s="508" t="s">
        <v>3</v>
      </c>
      <c r="C172" s="508" t="s">
        <v>3</v>
      </c>
      <c r="D172" s="508" t="s">
        <v>3</v>
      </c>
      <c r="E172" s="508" t="s">
        <v>3</v>
      </c>
      <c r="F172" s="508" t="s">
        <v>3</v>
      </c>
      <c r="G172" s="508" t="s">
        <v>3</v>
      </c>
      <c r="H172" s="508" t="s">
        <v>3</v>
      </c>
      <c r="I172" s="508" t="s">
        <v>3</v>
      </c>
      <c r="J172" s="508" t="s">
        <v>3</v>
      </c>
    </row>
    <row r="173" spans="1:10" ht="11.1" customHeight="1" x14ac:dyDescent="0.2">
      <c r="A173" s="93" t="s">
        <v>204</v>
      </c>
      <c r="B173" s="508" t="s">
        <v>3</v>
      </c>
      <c r="C173" s="508" t="s">
        <v>3</v>
      </c>
      <c r="D173" s="508" t="s">
        <v>3</v>
      </c>
      <c r="E173" s="508" t="s">
        <v>3</v>
      </c>
      <c r="F173" s="129">
        <v>678</v>
      </c>
      <c r="G173" s="130" t="s">
        <v>6974</v>
      </c>
      <c r="H173" s="508" t="s">
        <v>3</v>
      </c>
      <c r="I173" s="508" t="s">
        <v>3</v>
      </c>
      <c r="J173" s="508" t="s">
        <v>3</v>
      </c>
    </row>
    <row r="174" spans="1:10" ht="11.1" customHeight="1" x14ac:dyDescent="0.2">
      <c r="A174" s="93" t="s">
        <v>205</v>
      </c>
      <c r="B174" s="508" t="s">
        <v>3</v>
      </c>
      <c r="C174" s="508" t="s">
        <v>3</v>
      </c>
      <c r="D174" s="508" t="s">
        <v>3</v>
      </c>
      <c r="E174" s="508" t="s">
        <v>3</v>
      </c>
      <c r="F174" s="129">
        <v>326</v>
      </c>
      <c r="G174" s="130">
        <v>711</v>
      </c>
      <c r="H174" s="508" t="s">
        <v>3</v>
      </c>
      <c r="I174" s="508" t="s">
        <v>3</v>
      </c>
      <c r="J174" s="508" t="s">
        <v>3</v>
      </c>
    </row>
    <row r="175" spans="1:10" ht="11.1" customHeight="1" x14ac:dyDescent="0.2">
      <c r="A175" s="14" t="s">
        <v>118</v>
      </c>
      <c r="B175" s="507" t="s">
        <v>6973</v>
      </c>
      <c r="C175" s="508" t="s">
        <v>3</v>
      </c>
      <c r="D175" s="507" t="s">
        <v>6972</v>
      </c>
      <c r="E175" s="507" t="s">
        <v>6971</v>
      </c>
      <c r="F175" s="129" t="s">
        <v>6970</v>
      </c>
      <c r="G175" s="130" t="s">
        <v>6969</v>
      </c>
      <c r="H175" s="130">
        <v>115</v>
      </c>
      <c r="I175" s="126">
        <v>20</v>
      </c>
      <c r="J175" s="126">
        <v>85</v>
      </c>
    </row>
    <row r="176" spans="1:10" ht="11.1" customHeight="1" x14ac:dyDescent="0.2">
      <c r="A176" s="14" t="s">
        <v>119</v>
      </c>
      <c r="B176" s="507" t="s">
        <v>6968</v>
      </c>
      <c r="C176" s="508" t="s">
        <v>3</v>
      </c>
      <c r="D176" s="508" t="s">
        <v>3</v>
      </c>
      <c r="E176" s="508" t="s">
        <v>3</v>
      </c>
      <c r="F176" s="129" t="s">
        <v>6967</v>
      </c>
      <c r="G176" s="130" t="s">
        <v>6966</v>
      </c>
      <c r="H176" s="130">
        <v>489</v>
      </c>
      <c r="I176" s="126">
        <v>1</v>
      </c>
      <c r="J176" s="126">
        <v>96</v>
      </c>
    </row>
    <row r="177" spans="1:10" ht="11.1" customHeight="1" x14ac:dyDescent="0.2">
      <c r="A177" s="14" t="s">
        <v>120</v>
      </c>
      <c r="B177" s="508" t="s">
        <v>3</v>
      </c>
      <c r="C177" s="508" t="s">
        <v>3</v>
      </c>
      <c r="D177" s="508" t="s">
        <v>3</v>
      </c>
      <c r="E177" s="508" t="s">
        <v>3</v>
      </c>
      <c r="F177" s="129" t="s">
        <v>6965</v>
      </c>
      <c r="G177" s="508" t="s">
        <v>3</v>
      </c>
      <c r="H177" s="508" t="s">
        <v>3</v>
      </c>
      <c r="I177" s="508" t="s">
        <v>3</v>
      </c>
      <c r="J177" s="508" t="s">
        <v>3</v>
      </c>
    </row>
    <row r="178" spans="1:10" ht="11.1" customHeight="1" x14ac:dyDescent="0.2">
      <c r="A178" s="14" t="s">
        <v>121</v>
      </c>
      <c r="B178" s="508" t="s">
        <v>3</v>
      </c>
      <c r="C178" s="508" t="s">
        <v>3</v>
      </c>
      <c r="D178" s="508" t="s">
        <v>3</v>
      </c>
      <c r="E178" s="508" t="s">
        <v>3</v>
      </c>
      <c r="F178" s="129" t="s">
        <v>6964</v>
      </c>
      <c r="G178" s="130" t="s">
        <v>6963</v>
      </c>
      <c r="H178" s="130">
        <v>57</v>
      </c>
      <c r="I178" s="126">
        <v>4</v>
      </c>
      <c r="J178" s="126">
        <v>68</v>
      </c>
    </row>
    <row r="179" spans="1:10" ht="11.1" customHeight="1" x14ac:dyDescent="0.2">
      <c r="A179" s="14" t="s">
        <v>122</v>
      </c>
      <c r="B179" s="507" t="s">
        <v>6962</v>
      </c>
      <c r="C179" s="507" t="s">
        <v>6961</v>
      </c>
      <c r="D179" s="508" t="s">
        <v>3</v>
      </c>
      <c r="E179" s="508" t="s">
        <v>3</v>
      </c>
      <c r="F179" s="129" t="s">
        <v>6960</v>
      </c>
      <c r="G179" s="130" t="s">
        <v>6959</v>
      </c>
      <c r="H179" s="130">
        <v>319</v>
      </c>
      <c r="I179" s="126">
        <v>27</v>
      </c>
      <c r="J179" s="126">
        <v>83</v>
      </c>
    </row>
    <row r="180" spans="1:10" ht="11.1" customHeight="1" x14ac:dyDescent="0.2">
      <c r="A180" s="14" t="s">
        <v>123</v>
      </c>
      <c r="B180" s="508" t="s">
        <v>3</v>
      </c>
      <c r="C180" s="508" t="s">
        <v>3</v>
      </c>
      <c r="D180" s="508" t="s">
        <v>3</v>
      </c>
      <c r="E180" s="508" t="s">
        <v>3</v>
      </c>
      <c r="F180" s="129" t="s">
        <v>6958</v>
      </c>
      <c r="G180" s="130" t="s">
        <v>6957</v>
      </c>
      <c r="H180" s="130">
        <v>180</v>
      </c>
      <c r="I180" s="126">
        <v>1</v>
      </c>
      <c r="J180" s="126">
        <v>100</v>
      </c>
    </row>
    <row r="181" spans="1:10" ht="18" customHeight="1" x14ac:dyDescent="0.2">
      <c r="A181" s="9" t="s">
        <v>236</v>
      </c>
      <c r="B181" s="508" t="s">
        <v>6956</v>
      </c>
      <c r="C181" s="508" t="s">
        <v>6955</v>
      </c>
      <c r="D181" s="508" t="s">
        <v>3</v>
      </c>
      <c r="E181" s="508" t="s">
        <v>6949</v>
      </c>
      <c r="F181" s="134" t="s">
        <v>6954</v>
      </c>
      <c r="G181" s="135" t="s">
        <v>6953</v>
      </c>
      <c r="H181" s="135" t="s">
        <v>6952</v>
      </c>
      <c r="I181" s="132">
        <v>15</v>
      </c>
      <c r="J181" s="132">
        <v>55</v>
      </c>
    </row>
    <row r="182" spans="1:10" ht="11.1" customHeight="1" x14ac:dyDescent="0.2">
      <c r="A182" s="14" t="s">
        <v>124</v>
      </c>
      <c r="B182" s="507" t="s">
        <v>6951</v>
      </c>
      <c r="C182" s="507" t="s">
        <v>6950</v>
      </c>
      <c r="D182" s="508" t="s">
        <v>3</v>
      </c>
      <c r="E182" s="507" t="s">
        <v>6949</v>
      </c>
      <c r="F182" s="129" t="s">
        <v>6948</v>
      </c>
      <c r="G182" s="130" t="s">
        <v>6947</v>
      </c>
      <c r="H182" s="130">
        <v>166</v>
      </c>
      <c r="I182" s="126">
        <v>27</v>
      </c>
      <c r="J182" s="126">
        <v>100</v>
      </c>
    </row>
    <row r="183" spans="1:10" ht="11.1" customHeight="1" x14ac:dyDescent="0.2">
      <c r="A183" s="14" t="s">
        <v>125</v>
      </c>
      <c r="B183" s="507" t="s">
        <v>6946</v>
      </c>
      <c r="C183" s="507" t="s">
        <v>6945</v>
      </c>
      <c r="D183" s="508" t="s">
        <v>3</v>
      </c>
      <c r="E183" s="508" t="s">
        <v>3</v>
      </c>
      <c r="F183" s="129" t="s">
        <v>6944</v>
      </c>
      <c r="G183" s="130" t="s">
        <v>6943</v>
      </c>
      <c r="H183" s="130">
        <v>348</v>
      </c>
      <c r="I183" s="126">
        <v>4</v>
      </c>
      <c r="J183" s="126">
        <v>47</v>
      </c>
    </row>
    <row r="184" spans="1:10" ht="11.1" customHeight="1" x14ac:dyDescent="0.2">
      <c r="A184" s="14" t="s">
        <v>126</v>
      </c>
      <c r="B184" s="507" t="s">
        <v>6942</v>
      </c>
      <c r="C184" s="507" t="s">
        <v>6941</v>
      </c>
      <c r="D184" s="508" t="s">
        <v>3</v>
      </c>
      <c r="E184" s="508" t="s">
        <v>3</v>
      </c>
      <c r="F184" s="129" t="s">
        <v>6940</v>
      </c>
      <c r="G184" s="130" t="s">
        <v>6939</v>
      </c>
      <c r="H184" s="130">
        <v>59</v>
      </c>
      <c r="I184" s="126">
        <v>15</v>
      </c>
      <c r="J184" s="126">
        <v>100</v>
      </c>
    </row>
    <row r="185" spans="1:10" ht="11.1" customHeight="1" x14ac:dyDescent="0.2">
      <c r="A185" s="14" t="s">
        <v>127</v>
      </c>
      <c r="B185" s="507" t="s">
        <v>6938</v>
      </c>
      <c r="C185" s="507" t="s">
        <v>6937</v>
      </c>
      <c r="D185" s="508" t="s">
        <v>3</v>
      </c>
      <c r="E185" s="508" t="s">
        <v>3</v>
      </c>
      <c r="F185" s="129" t="s">
        <v>6936</v>
      </c>
      <c r="G185" s="130" t="s">
        <v>6935</v>
      </c>
      <c r="H185" s="130">
        <v>898</v>
      </c>
      <c r="I185" s="126">
        <v>11</v>
      </c>
      <c r="J185" s="126">
        <v>47</v>
      </c>
    </row>
    <row r="186" spans="1:10" ht="18" customHeight="1" x14ac:dyDescent="0.2">
      <c r="A186" s="9" t="s">
        <v>237</v>
      </c>
      <c r="B186" s="508" t="s">
        <v>3</v>
      </c>
      <c r="C186" s="508" t="s">
        <v>6934</v>
      </c>
      <c r="D186" s="508" t="s">
        <v>6933</v>
      </c>
      <c r="E186" s="508" t="s">
        <v>6932</v>
      </c>
      <c r="F186" s="134" t="s">
        <v>6931</v>
      </c>
      <c r="G186" s="135" t="s">
        <v>6930</v>
      </c>
      <c r="H186" s="135" t="s">
        <v>6929</v>
      </c>
      <c r="I186" s="132">
        <v>22</v>
      </c>
      <c r="J186" s="132">
        <v>83</v>
      </c>
    </row>
    <row r="187" spans="1:10" ht="11.1" customHeight="1" x14ac:dyDescent="0.2">
      <c r="A187" s="14" t="s">
        <v>128</v>
      </c>
      <c r="B187" s="508" t="s">
        <v>3</v>
      </c>
      <c r="C187" s="507" t="s">
        <v>6928</v>
      </c>
      <c r="D187" s="507" t="s">
        <v>6927</v>
      </c>
      <c r="E187" s="507" t="s">
        <v>6926</v>
      </c>
      <c r="F187" s="129" t="s">
        <v>6925</v>
      </c>
      <c r="G187" s="130" t="s">
        <v>6924</v>
      </c>
      <c r="H187" s="130">
        <v>528</v>
      </c>
      <c r="I187" s="126">
        <v>5</v>
      </c>
      <c r="J187" s="126">
        <v>81</v>
      </c>
    </row>
    <row r="188" spans="1:10" ht="11.1" customHeight="1" x14ac:dyDescent="0.2">
      <c r="A188" s="14" t="s">
        <v>129</v>
      </c>
      <c r="B188" s="508" t="s">
        <v>3</v>
      </c>
      <c r="C188" s="508" t="s">
        <v>3</v>
      </c>
      <c r="D188" s="508" t="s">
        <v>3</v>
      </c>
      <c r="E188" s="508" t="s">
        <v>3</v>
      </c>
      <c r="F188" s="129" t="s">
        <v>6923</v>
      </c>
      <c r="G188" s="130" t="s">
        <v>6922</v>
      </c>
      <c r="H188" s="130">
        <v>660</v>
      </c>
      <c r="I188" s="126">
        <v>1</v>
      </c>
      <c r="J188" s="126">
        <v>100</v>
      </c>
    </row>
    <row r="189" spans="1:10" ht="11.1" customHeight="1" x14ac:dyDescent="0.2">
      <c r="A189" s="14" t="s">
        <v>130</v>
      </c>
      <c r="B189" s="508" t="s">
        <v>3</v>
      </c>
      <c r="C189" s="508" t="s">
        <v>3</v>
      </c>
      <c r="D189" s="507" t="s">
        <v>6921</v>
      </c>
      <c r="E189" s="507" t="s">
        <v>6920</v>
      </c>
      <c r="F189" s="129" t="s">
        <v>6919</v>
      </c>
      <c r="G189" s="130" t="s">
        <v>6918</v>
      </c>
      <c r="H189" s="130">
        <v>98</v>
      </c>
      <c r="I189" s="126">
        <v>2</v>
      </c>
      <c r="J189" s="126">
        <v>81</v>
      </c>
    </row>
    <row r="190" spans="1:10" ht="11.1" customHeight="1" x14ac:dyDescent="0.2">
      <c r="A190" s="14" t="s">
        <v>131</v>
      </c>
      <c r="B190" s="508" t="s">
        <v>3</v>
      </c>
      <c r="C190" s="507" t="s">
        <v>6917</v>
      </c>
      <c r="D190" s="507" t="s">
        <v>6916</v>
      </c>
      <c r="E190" s="507" t="s">
        <v>6915</v>
      </c>
      <c r="F190" s="129" t="s">
        <v>6914</v>
      </c>
      <c r="G190" s="130" t="s">
        <v>6913</v>
      </c>
      <c r="H190" s="130" t="s">
        <v>6912</v>
      </c>
      <c r="I190" s="126">
        <v>37</v>
      </c>
      <c r="J190" s="126">
        <v>81</v>
      </c>
    </row>
    <row r="191" spans="1:10" ht="18" customHeight="1" x14ac:dyDescent="0.2">
      <c r="A191" s="9" t="s">
        <v>238</v>
      </c>
      <c r="B191" s="508" t="s">
        <v>3</v>
      </c>
      <c r="C191" s="508" t="s">
        <v>6911</v>
      </c>
      <c r="D191" s="508" t="s">
        <v>3</v>
      </c>
      <c r="E191" s="508" t="s">
        <v>6910</v>
      </c>
      <c r="F191" s="134" t="s">
        <v>6909</v>
      </c>
      <c r="G191" s="135" t="s">
        <v>6908</v>
      </c>
      <c r="H191" s="135" t="s">
        <v>6907</v>
      </c>
      <c r="I191" s="132">
        <v>18</v>
      </c>
      <c r="J191" s="132">
        <v>87</v>
      </c>
    </row>
    <row r="192" spans="1:10" ht="11.1" customHeight="1" x14ac:dyDescent="0.2">
      <c r="A192" s="14" t="s">
        <v>132</v>
      </c>
      <c r="B192" s="508" t="s">
        <v>3</v>
      </c>
      <c r="C192" s="507" t="s">
        <v>6893</v>
      </c>
      <c r="D192" s="508" t="s">
        <v>3</v>
      </c>
      <c r="E192" s="507" t="s">
        <v>6906</v>
      </c>
      <c r="F192" s="129" t="s">
        <v>6905</v>
      </c>
      <c r="G192" s="130" t="s">
        <v>6904</v>
      </c>
      <c r="H192" s="130">
        <v>500</v>
      </c>
      <c r="I192" s="126">
        <v>10</v>
      </c>
      <c r="J192" s="126">
        <v>90</v>
      </c>
    </row>
    <row r="193" spans="1:10" ht="11.1" customHeight="1" x14ac:dyDescent="0.2">
      <c r="A193" s="14" t="s">
        <v>133</v>
      </c>
      <c r="B193" s="508" t="s">
        <v>3</v>
      </c>
      <c r="C193" s="507" t="s">
        <v>6903</v>
      </c>
      <c r="D193" s="508" t="s">
        <v>3</v>
      </c>
      <c r="E193" s="507" t="s">
        <v>6902</v>
      </c>
      <c r="F193" s="129" t="s">
        <v>6901</v>
      </c>
      <c r="G193" s="130" t="s">
        <v>6900</v>
      </c>
      <c r="H193" s="130">
        <v>583</v>
      </c>
      <c r="I193" s="126">
        <v>6</v>
      </c>
      <c r="J193" s="126">
        <v>87</v>
      </c>
    </row>
    <row r="194" spans="1:10" ht="11.1" customHeight="1" x14ac:dyDescent="0.2">
      <c r="A194" s="14" t="s">
        <v>134</v>
      </c>
      <c r="B194" s="508" t="s">
        <v>3</v>
      </c>
      <c r="C194" s="508" t="s">
        <v>3</v>
      </c>
      <c r="D194" s="508" t="s">
        <v>3</v>
      </c>
      <c r="E194" s="507" t="s">
        <v>6899</v>
      </c>
      <c r="F194" s="129" t="s">
        <v>6898</v>
      </c>
      <c r="G194" s="130" t="s">
        <v>6897</v>
      </c>
      <c r="H194" s="130">
        <v>260</v>
      </c>
      <c r="I194" s="126">
        <v>23</v>
      </c>
      <c r="J194" s="126">
        <v>82</v>
      </c>
    </row>
    <row r="195" spans="1:10" ht="11.1" customHeight="1" x14ac:dyDescent="0.2">
      <c r="A195" s="14" t="s">
        <v>135</v>
      </c>
      <c r="B195" s="508" t="s">
        <v>3</v>
      </c>
      <c r="C195" s="508" t="s">
        <v>3</v>
      </c>
      <c r="D195" s="508" t="s">
        <v>3</v>
      </c>
      <c r="E195" s="507" t="s">
        <v>6896</v>
      </c>
      <c r="F195" s="129" t="s">
        <v>6895</v>
      </c>
      <c r="G195" s="130" t="s">
        <v>6894</v>
      </c>
      <c r="H195" s="130">
        <v>741</v>
      </c>
      <c r="I195" s="126">
        <v>23</v>
      </c>
      <c r="J195" s="126">
        <v>80</v>
      </c>
    </row>
    <row r="196" spans="1:10" ht="11.1" customHeight="1" x14ac:dyDescent="0.2">
      <c r="A196" s="14" t="s">
        <v>136</v>
      </c>
      <c r="B196" s="508" t="s">
        <v>3</v>
      </c>
      <c r="C196" s="507" t="s">
        <v>6893</v>
      </c>
      <c r="D196" s="508" t="s">
        <v>3</v>
      </c>
      <c r="E196" s="507" t="s">
        <v>6892</v>
      </c>
      <c r="F196" s="129" t="s">
        <v>6891</v>
      </c>
      <c r="G196" s="130" t="s">
        <v>6890</v>
      </c>
      <c r="H196" s="130">
        <v>98</v>
      </c>
      <c r="I196" s="126">
        <v>14</v>
      </c>
      <c r="J196" s="126">
        <v>92</v>
      </c>
    </row>
    <row r="197" spans="1:10" ht="11.1" customHeight="1" x14ac:dyDescent="0.2">
      <c r="A197" s="14" t="s">
        <v>137</v>
      </c>
      <c r="B197" s="508" t="s">
        <v>3</v>
      </c>
      <c r="C197" s="508" t="s">
        <v>3</v>
      </c>
      <c r="D197" s="508" t="s">
        <v>3</v>
      </c>
      <c r="E197" s="507" t="s">
        <v>6889</v>
      </c>
      <c r="F197" s="129" t="s">
        <v>6888</v>
      </c>
      <c r="G197" s="130" t="s">
        <v>6887</v>
      </c>
      <c r="H197" s="130">
        <v>443</v>
      </c>
      <c r="I197" s="126">
        <v>17</v>
      </c>
      <c r="J197" s="126">
        <v>95</v>
      </c>
    </row>
    <row r="198" spans="1:10" ht="18" customHeight="1" x14ac:dyDescent="0.2">
      <c r="A198" s="9" t="s">
        <v>239</v>
      </c>
      <c r="B198" s="508" t="s">
        <v>3</v>
      </c>
      <c r="C198" s="508" t="s">
        <v>6886</v>
      </c>
      <c r="D198" s="508" t="s">
        <v>6859</v>
      </c>
      <c r="E198" s="508" t="s">
        <v>6885</v>
      </c>
      <c r="F198" s="134" t="s">
        <v>6884</v>
      </c>
      <c r="G198" s="135" t="s">
        <v>6883</v>
      </c>
      <c r="H198" s="135" t="s">
        <v>6882</v>
      </c>
      <c r="I198" s="132">
        <v>18</v>
      </c>
      <c r="J198" s="132">
        <v>90</v>
      </c>
    </row>
    <row r="199" spans="1:10" ht="11.1" customHeight="1" x14ac:dyDescent="0.2">
      <c r="A199" s="14" t="s">
        <v>138</v>
      </c>
      <c r="B199" s="508" t="s">
        <v>3</v>
      </c>
      <c r="C199" s="508" t="s">
        <v>3</v>
      </c>
      <c r="D199" s="508" t="s">
        <v>3</v>
      </c>
      <c r="E199" s="508" t="s">
        <v>3</v>
      </c>
      <c r="F199" s="129" t="s">
        <v>6881</v>
      </c>
      <c r="G199" s="130" t="s">
        <v>6880</v>
      </c>
      <c r="H199" s="130" t="s">
        <v>6879</v>
      </c>
      <c r="I199" s="126">
        <v>5</v>
      </c>
      <c r="J199" s="126">
        <v>88</v>
      </c>
    </row>
    <row r="200" spans="1:10" ht="11.1" customHeight="1" x14ac:dyDescent="0.2">
      <c r="A200" s="14" t="s">
        <v>139</v>
      </c>
      <c r="B200" s="508" t="s">
        <v>3</v>
      </c>
      <c r="C200" s="507" t="s">
        <v>6878</v>
      </c>
      <c r="D200" s="508" t="s">
        <v>3</v>
      </c>
      <c r="E200" s="507" t="s">
        <v>6877</v>
      </c>
      <c r="F200" s="129" t="s">
        <v>6876</v>
      </c>
      <c r="G200" s="130" t="s">
        <v>6875</v>
      </c>
      <c r="H200" s="130">
        <v>180</v>
      </c>
      <c r="I200" s="126">
        <v>9</v>
      </c>
      <c r="J200" s="126">
        <v>91</v>
      </c>
    </row>
    <row r="201" spans="1:10" ht="11.1" customHeight="1" x14ac:dyDescent="0.2">
      <c r="A201" s="14" t="s">
        <v>140</v>
      </c>
      <c r="B201" s="508" t="s">
        <v>3</v>
      </c>
      <c r="C201" s="507" t="s">
        <v>6874</v>
      </c>
      <c r="D201" s="508" t="s">
        <v>3</v>
      </c>
      <c r="E201" s="507" t="s">
        <v>6873</v>
      </c>
      <c r="F201" s="129" t="s">
        <v>6872</v>
      </c>
      <c r="G201" s="130" t="s">
        <v>6871</v>
      </c>
      <c r="H201" s="130">
        <v>233</v>
      </c>
      <c r="I201" s="126">
        <v>41</v>
      </c>
      <c r="J201" s="126">
        <v>91</v>
      </c>
    </row>
    <row r="202" spans="1:10" ht="11.1" customHeight="1" x14ac:dyDescent="0.2">
      <c r="A202" s="14" t="s">
        <v>141</v>
      </c>
      <c r="B202" s="508" t="s">
        <v>3</v>
      </c>
      <c r="C202" s="507" t="s">
        <v>6870</v>
      </c>
      <c r="D202" s="508" t="s">
        <v>3</v>
      </c>
      <c r="E202" s="507" t="s">
        <v>6869</v>
      </c>
      <c r="F202" s="129" t="s">
        <v>6868</v>
      </c>
      <c r="G202" s="130" t="s">
        <v>6867</v>
      </c>
      <c r="H202" s="130" t="s">
        <v>6866</v>
      </c>
      <c r="I202" s="126">
        <v>19</v>
      </c>
      <c r="J202" s="126">
        <v>91</v>
      </c>
    </row>
    <row r="203" spans="1:10" ht="11.1" customHeight="1" x14ac:dyDescent="0.2">
      <c r="A203" s="14" t="s">
        <v>142</v>
      </c>
      <c r="B203" s="508" t="s">
        <v>3</v>
      </c>
      <c r="C203" s="508" t="s">
        <v>3</v>
      </c>
      <c r="D203" s="508" t="s">
        <v>3</v>
      </c>
      <c r="E203" s="508" t="s">
        <v>3</v>
      </c>
      <c r="F203" s="129" t="s">
        <v>6865</v>
      </c>
      <c r="G203" s="130" t="s">
        <v>6864</v>
      </c>
      <c r="H203" s="130">
        <v>19</v>
      </c>
      <c r="I203" s="508" t="s">
        <v>3</v>
      </c>
      <c r="J203" s="126">
        <v>89</v>
      </c>
    </row>
    <row r="204" spans="1:10" ht="11.1" customHeight="1" x14ac:dyDescent="0.2">
      <c r="A204" s="14" t="s">
        <v>143</v>
      </c>
      <c r="B204" s="508" t="s">
        <v>3</v>
      </c>
      <c r="C204" s="507" t="s">
        <v>6863</v>
      </c>
      <c r="D204" s="508" t="s">
        <v>3</v>
      </c>
      <c r="E204" s="507" t="s">
        <v>6862</v>
      </c>
      <c r="F204" s="129" t="s">
        <v>6861</v>
      </c>
      <c r="G204" s="130" t="s">
        <v>6860</v>
      </c>
      <c r="H204" s="130">
        <v>65</v>
      </c>
      <c r="I204" s="126">
        <v>13</v>
      </c>
      <c r="J204" s="126">
        <v>92</v>
      </c>
    </row>
    <row r="205" spans="1:10" ht="11.1" customHeight="1" x14ac:dyDescent="0.2">
      <c r="A205" s="14" t="s">
        <v>144</v>
      </c>
      <c r="B205" s="508" t="s">
        <v>3</v>
      </c>
      <c r="C205" s="508" t="s">
        <v>3</v>
      </c>
      <c r="D205" s="507" t="s">
        <v>6859</v>
      </c>
      <c r="E205" s="507" t="s">
        <v>6858</v>
      </c>
      <c r="F205" s="129" t="s">
        <v>6857</v>
      </c>
      <c r="G205" s="130" t="s">
        <v>6856</v>
      </c>
      <c r="H205" s="130">
        <v>557</v>
      </c>
      <c r="I205" s="126">
        <v>1</v>
      </c>
      <c r="J205" s="126">
        <v>91</v>
      </c>
    </row>
    <row r="206" spans="1:10" ht="11.1" customHeight="1" x14ac:dyDescent="0.2">
      <c r="A206" s="127"/>
      <c r="B206" s="390"/>
    </row>
    <row r="207" spans="1:10" s="32" customFormat="1" ht="12" customHeight="1" x14ac:dyDescent="0.15">
      <c r="A207" s="506" t="s">
        <v>6855</v>
      </c>
      <c r="B207" s="505"/>
      <c r="C207" s="504"/>
      <c r="D207" s="504"/>
      <c r="E207" s="504"/>
      <c r="F207" s="503"/>
      <c r="G207" s="503"/>
      <c r="H207" s="503"/>
    </row>
    <row r="208" spans="1:10" x14ac:dyDescent="0.2">
      <c r="A208" s="502"/>
    </row>
  </sheetData>
  <mergeCells count="9">
    <mergeCell ref="A1:J1"/>
    <mergeCell ref="A3:A5"/>
    <mergeCell ref="B3:E3"/>
    <mergeCell ref="F3:F5"/>
    <mergeCell ref="G3:J3"/>
    <mergeCell ref="B4:C4"/>
    <mergeCell ref="D4:E4"/>
    <mergeCell ref="G4:H4"/>
    <mergeCell ref="I4:J4"/>
  </mergeCells>
  <printOptions horizontalCentered="1"/>
  <pageMargins left="0.59055118110236204" right="0.59055118110236204" top="0.98425196850393704" bottom="1.0629921259842501" header="0.68897637795275601" footer="0.49212598425196902"/>
  <pageSetup paperSize="9" scale="96" pageOrder="overThenDown" orientation="portrait" blackAndWhite="1" r:id="rId1"/>
  <headerFooter alignWithMargins="0"/>
  <rowBreaks count="3" manualBreakCount="3">
    <brk id="54" max="16383" man="1"/>
    <brk id="102" max="16383" man="1"/>
    <brk id="154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"/>
  <sheetViews>
    <sheetView zoomScaleNormal="100" zoomScaleSheetLayoutView="100" workbookViewId="0">
      <pane xSplit="1" ySplit="4" topLeftCell="B5" activePane="bottomRight" state="frozen"/>
      <selection activeCell="B2" sqref="B2"/>
      <selection pane="topRight" activeCell="D2" sqref="D2"/>
      <selection pane="bottomLeft" activeCell="B11" sqref="B11"/>
      <selection pane="bottomRight" activeCell="I162" sqref="I162"/>
    </sheetView>
  </sheetViews>
  <sheetFormatPr defaultRowHeight="11.25" x14ac:dyDescent="0.2"/>
  <cols>
    <col min="1" max="1" width="23.7109375" style="1" customWidth="1"/>
    <col min="2" max="7" width="10.7109375" style="1" customWidth="1"/>
    <col min="8" max="16384" width="9.140625" style="1"/>
  </cols>
  <sheetData>
    <row r="1" spans="1:7" s="146" customFormat="1" ht="12.75" x14ac:dyDescent="0.2">
      <c r="A1" s="854" t="s">
        <v>7460</v>
      </c>
      <c r="B1" s="854"/>
      <c r="C1" s="854"/>
      <c r="D1" s="854"/>
      <c r="E1" s="854"/>
      <c r="F1" s="854"/>
      <c r="G1" s="854"/>
    </row>
    <row r="2" spans="1:7" ht="12" thickBot="1" x14ac:dyDescent="0.25">
      <c r="A2" s="961" t="s">
        <v>7459</v>
      </c>
      <c r="B2" s="961"/>
      <c r="C2" s="961"/>
      <c r="D2" s="961"/>
      <c r="E2" s="961"/>
      <c r="F2" s="961"/>
      <c r="G2" s="961"/>
    </row>
    <row r="3" spans="1:7" s="516" customFormat="1" ht="17.100000000000001" customHeight="1" x14ac:dyDescent="0.2">
      <c r="A3" s="866" t="s">
        <v>274</v>
      </c>
      <c r="B3" s="868" t="s">
        <v>7458</v>
      </c>
      <c r="C3" s="841"/>
      <c r="D3" s="840" t="s">
        <v>7457</v>
      </c>
      <c r="E3" s="841"/>
      <c r="F3" s="840" t="s">
        <v>7456</v>
      </c>
      <c r="G3" s="868"/>
    </row>
    <row r="4" spans="1:7" s="515" customFormat="1" ht="27" customHeight="1" x14ac:dyDescent="0.2">
      <c r="A4" s="867"/>
      <c r="B4" s="21" t="s">
        <v>176</v>
      </c>
      <c r="C4" s="21" t="s">
        <v>7455</v>
      </c>
      <c r="D4" s="21" t="s">
        <v>265</v>
      </c>
      <c r="E4" s="21" t="s">
        <v>7455</v>
      </c>
      <c r="F4" s="21" t="s">
        <v>265</v>
      </c>
      <c r="G4" s="158" t="s">
        <v>7455</v>
      </c>
    </row>
    <row r="5" spans="1:7" ht="18" customHeight="1" x14ac:dyDescent="0.2">
      <c r="A5" s="9" t="s">
        <v>1</v>
      </c>
      <c r="B5" s="134">
        <v>157324232</v>
      </c>
      <c r="C5" s="134">
        <v>40115949</v>
      </c>
      <c r="D5" s="134">
        <v>37346808</v>
      </c>
      <c r="E5" s="134">
        <v>28572921</v>
      </c>
      <c r="F5" s="134">
        <v>119977424</v>
      </c>
      <c r="G5" s="135">
        <v>11543028</v>
      </c>
    </row>
    <row r="6" spans="1:7" ht="11.1" customHeight="1" x14ac:dyDescent="0.2">
      <c r="A6" s="9" t="s">
        <v>7454</v>
      </c>
      <c r="B6" s="129">
        <v>10690900</v>
      </c>
      <c r="C6" s="74" t="s">
        <v>3</v>
      </c>
      <c r="D6" s="129">
        <v>115473</v>
      </c>
      <c r="E6" s="74" t="s">
        <v>3</v>
      </c>
      <c r="F6" s="129">
        <v>10575427</v>
      </c>
      <c r="G6" s="468" t="s">
        <v>3</v>
      </c>
    </row>
    <row r="7" spans="1:7" ht="11.1" customHeight="1" x14ac:dyDescent="0.2">
      <c r="A7" s="9" t="s">
        <v>210</v>
      </c>
      <c r="B7" s="147">
        <v>121591496</v>
      </c>
      <c r="C7" s="147">
        <v>33031580</v>
      </c>
      <c r="D7" s="147">
        <v>31169840</v>
      </c>
      <c r="E7" s="147">
        <v>24318871</v>
      </c>
      <c r="F7" s="147">
        <v>90421656</v>
      </c>
      <c r="G7" s="147">
        <v>8712709</v>
      </c>
    </row>
    <row r="8" spans="1:7" ht="11.1" customHeight="1" x14ac:dyDescent="0.2">
      <c r="A8" s="9" t="s">
        <v>7454</v>
      </c>
      <c r="B8" s="1">
        <v>10679479</v>
      </c>
      <c r="C8" s="46" t="s">
        <v>3</v>
      </c>
      <c r="D8" s="1">
        <v>115473</v>
      </c>
      <c r="E8" s="46" t="s">
        <v>3</v>
      </c>
      <c r="F8" s="1">
        <v>10564006</v>
      </c>
      <c r="G8" s="46" t="s">
        <v>3</v>
      </c>
    </row>
    <row r="9" spans="1:7" ht="11.1" customHeight="1" x14ac:dyDescent="0.2">
      <c r="A9" s="9" t="s">
        <v>211</v>
      </c>
      <c r="B9" s="147">
        <v>35602558</v>
      </c>
      <c r="C9" s="147">
        <v>7083088</v>
      </c>
      <c r="D9" s="147">
        <v>6171542</v>
      </c>
      <c r="E9" s="147">
        <v>4254050</v>
      </c>
      <c r="F9" s="147">
        <v>29431016</v>
      </c>
      <c r="G9" s="147">
        <v>2829038</v>
      </c>
    </row>
    <row r="10" spans="1:7" ht="11.1" customHeight="1" x14ac:dyDescent="0.2">
      <c r="A10" s="9" t="s">
        <v>7454</v>
      </c>
      <c r="B10" s="1">
        <v>11421</v>
      </c>
      <c r="C10" s="46" t="s">
        <v>3</v>
      </c>
      <c r="D10" s="46" t="s">
        <v>3</v>
      </c>
      <c r="E10" s="46" t="s">
        <v>3</v>
      </c>
      <c r="F10" s="1">
        <v>11421</v>
      </c>
      <c r="G10" s="46" t="s">
        <v>3</v>
      </c>
    </row>
    <row r="11" spans="1:7" ht="18" customHeight="1" x14ac:dyDescent="0.2">
      <c r="A11" s="9" t="s">
        <v>212</v>
      </c>
      <c r="B11" s="147">
        <v>48373378</v>
      </c>
      <c r="C11" s="147">
        <v>18688987</v>
      </c>
      <c r="D11" s="147">
        <v>13467860</v>
      </c>
      <c r="E11" s="147">
        <v>11374666</v>
      </c>
      <c r="F11" s="147">
        <v>34905518</v>
      </c>
      <c r="G11" s="147">
        <v>7314321</v>
      </c>
    </row>
    <row r="12" spans="1:7" ht="11.1" customHeight="1" x14ac:dyDescent="0.2">
      <c r="A12" s="14" t="s">
        <v>177</v>
      </c>
      <c r="B12" s="1">
        <v>534273</v>
      </c>
      <c r="C12" s="1">
        <v>339390</v>
      </c>
      <c r="D12" s="1">
        <v>434181</v>
      </c>
      <c r="E12" s="1">
        <v>333879</v>
      </c>
      <c r="F12" s="1">
        <v>100092</v>
      </c>
      <c r="G12" s="1">
        <v>5511</v>
      </c>
    </row>
    <row r="13" spans="1:7" ht="11.1" customHeight="1" x14ac:dyDescent="0.2">
      <c r="A13" s="14" t="s">
        <v>178</v>
      </c>
      <c r="B13" s="1">
        <v>3755711</v>
      </c>
      <c r="C13" s="1">
        <v>1572168</v>
      </c>
      <c r="D13" s="1">
        <v>1217241</v>
      </c>
      <c r="E13" s="1">
        <v>1033767</v>
      </c>
      <c r="F13" s="1">
        <v>2538470</v>
      </c>
      <c r="G13" s="1">
        <v>538401</v>
      </c>
    </row>
    <row r="14" spans="1:7" ht="11.1" customHeight="1" x14ac:dyDescent="0.2">
      <c r="A14" s="14" t="s">
        <v>179</v>
      </c>
      <c r="B14" s="1">
        <v>2743137</v>
      </c>
      <c r="C14" s="1">
        <v>1497570</v>
      </c>
      <c r="D14" s="1">
        <v>961014</v>
      </c>
      <c r="E14" s="1">
        <v>859106</v>
      </c>
      <c r="F14" s="1">
        <v>1782123</v>
      </c>
      <c r="G14" s="1">
        <v>638464</v>
      </c>
    </row>
    <row r="15" spans="1:7" ht="11.1" customHeight="1" x14ac:dyDescent="0.2">
      <c r="A15" s="14" t="s">
        <v>180</v>
      </c>
      <c r="B15" s="1">
        <v>1583557</v>
      </c>
      <c r="C15" s="1">
        <v>902221</v>
      </c>
      <c r="D15" s="1">
        <v>1271264</v>
      </c>
      <c r="E15" s="1">
        <v>901158</v>
      </c>
      <c r="F15" s="1">
        <v>312293</v>
      </c>
      <c r="G15" s="1">
        <v>1063</v>
      </c>
    </row>
    <row r="16" spans="1:7" ht="11.1" customHeight="1" x14ac:dyDescent="0.2">
      <c r="A16" s="14" t="s">
        <v>181</v>
      </c>
      <c r="B16" s="1">
        <v>2994091</v>
      </c>
      <c r="C16" s="1">
        <v>2165866</v>
      </c>
      <c r="D16" s="1">
        <v>1508366</v>
      </c>
      <c r="E16" s="1">
        <v>1459490</v>
      </c>
      <c r="F16" s="1">
        <v>1485725</v>
      </c>
      <c r="G16" s="1">
        <v>706376</v>
      </c>
    </row>
    <row r="17" spans="1:7" ht="11.1" customHeight="1" x14ac:dyDescent="0.2">
      <c r="A17" s="14" t="s">
        <v>182</v>
      </c>
      <c r="B17" s="1">
        <v>2466034</v>
      </c>
      <c r="C17" s="1">
        <v>495401</v>
      </c>
      <c r="D17" s="1">
        <v>323581</v>
      </c>
      <c r="E17" s="1">
        <v>259090</v>
      </c>
      <c r="F17" s="1">
        <v>2142453</v>
      </c>
      <c r="G17" s="1">
        <v>236311</v>
      </c>
    </row>
    <row r="18" spans="1:7" ht="11.1" customHeight="1" x14ac:dyDescent="0.2">
      <c r="A18" s="14" t="s">
        <v>183</v>
      </c>
      <c r="B18" s="1">
        <v>2007708</v>
      </c>
      <c r="C18" s="1">
        <v>771119</v>
      </c>
      <c r="D18" s="1">
        <v>796057</v>
      </c>
      <c r="E18" s="1">
        <v>760627</v>
      </c>
      <c r="F18" s="1">
        <v>1211651</v>
      </c>
      <c r="G18" s="1">
        <v>10492</v>
      </c>
    </row>
    <row r="19" spans="1:7" ht="11.1" customHeight="1" x14ac:dyDescent="0.2">
      <c r="A19" s="14" t="s">
        <v>184</v>
      </c>
      <c r="B19" s="1">
        <v>1837486</v>
      </c>
      <c r="C19" s="1">
        <v>1170141</v>
      </c>
      <c r="D19" s="1">
        <v>1571456</v>
      </c>
      <c r="E19" s="1">
        <v>1164423</v>
      </c>
      <c r="F19" s="1">
        <v>266030</v>
      </c>
      <c r="G19" s="1">
        <v>5718</v>
      </c>
    </row>
    <row r="20" spans="1:7" ht="11.1" customHeight="1" x14ac:dyDescent="0.2">
      <c r="A20" s="14" t="s">
        <v>185</v>
      </c>
      <c r="B20" s="1">
        <v>10474476</v>
      </c>
      <c r="C20" s="1">
        <v>2182103</v>
      </c>
      <c r="D20" s="1">
        <v>771249</v>
      </c>
      <c r="E20" s="1">
        <v>345067</v>
      </c>
      <c r="F20" s="1">
        <v>9703227</v>
      </c>
      <c r="G20" s="1">
        <v>1837036</v>
      </c>
    </row>
    <row r="21" spans="1:7" ht="11.1" customHeight="1" x14ac:dyDescent="0.2">
      <c r="A21" s="14" t="s">
        <v>186</v>
      </c>
      <c r="B21" s="1">
        <v>2267967</v>
      </c>
      <c r="C21" s="1">
        <v>734853</v>
      </c>
      <c r="D21" s="1">
        <v>738246</v>
      </c>
      <c r="E21" s="1">
        <v>703964</v>
      </c>
      <c r="F21" s="1">
        <v>1529721</v>
      </c>
      <c r="G21" s="1">
        <v>30889</v>
      </c>
    </row>
    <row r="22" spans="1:7" ht="11.1" customHeight="1" x14ac:dyDescent="0.2">
      <c r="A22" s="14" t="s">
        <v>187</v>
      </c>
      <c r="B22" s="1">
        <v>2750196</v>
      </c>
      <c r="C22" s="1">
        <v>1151756</v>
      </c>
      <c r="D22" s="1">
        <v>671801</v>
      </c>
      <c r="E22" s="1">
        <v>620048</v>
      </c>
      <c r="F22" s="1">
        <v>2078395</v>
      </c>
      <c r="G22" s="1">
        <v>531708</v>
      </c>
    </row>
    <row r="23" spans="1:7" ht="11.1" customHeight="1" x14ac:dyDescent="0.2">
      <c r="A23" s="14" t="s">
        <v>188</v>
      </c>
      <c r="B23" s="1">
        <v>1656958</v>
      </c>
      <c r="C23" s="1">
        <v>738073</v>
      </c>
      <c r="D23" s="1">
        <v>607162</v>
      </c>
      <c r="E23" s="1">
        <v>602192</v>
      </c>
      <c r="F23" s="1">
        <v>1049796</v>
      </c>
      <c r="G23" s="1">
        <v>135881</v>
      </c>
    </row>
    <row r="24" spans="1:7" ht="11.1" customHeight="1" x14ac:dyDescent="0.2">
      <c r="A24" s="14" t="s">
        <v>189</v>
      </c>
      <c r="B24" s="1">
        <v>4734659</v>
      </c>
      <c r="C24" s="1">
        <v>2022001</v>
      </c>
      <c r="D24" s="1">
        <v>1534396</v>
      </c>
      <c r="E24" s="1">
        <v>1480431</v>
      </c>
      <c r="F24" s="1">
        <v>3200263</v>
      </c>
      <c r="G24" s="1">
        <v>541570</v>
      </c>
    </row>
    <row r="25" spans="1:7" ht="11.1" customHeight="1" x14ac:dyDescent="0.2">
      <c r="A25" s="14" t="s">
        <v>190</v>
      </c>
      <c r="B25" s="1">
        <v>469735</v>
      </c>
      <c r="C25" s="1">
        <v>198387</v>
      </c>
      <c r="D25" s="1">
        <v>288471</v>
      </c>
      <c r="E25" s="1">
        <v>198387</v>
      </c>
      <c r="F25" s="1">
        <v>181264</v>
      </c>
      <c r="G25" s="46" t="s">
        <v>3</v>
      </c>
    </row>
    <row r="26" spans="1:7" ht="11.1" customHeight="1" x14ac:dyDescent="0.2">
      <c r="A26" s="14" t="s">
        <v>191</v>
      </c>
      <c r="B26" s="1">
        <v>2092524</v>
      </c>
      <c r="C26" s="1">
        <v>146179</v>
      </c>
      <c r="D26" s="1">
        <v>78082</v>
      </c>
      <c r="E26" s="1">
        <v>22461</v>
      </c>
      <c r="F26" s="1">
        <v>2014442</v>
      </c>
      <c r="G26" s="1">
        <v>123718</v>
      </c>
    </row>
    <row r="27" spans="1:7" ht="11.1" customHeight="1" x14ac:dyDescent="0.2">
      <c r="A27" s="14" t="s">
        <v>200</v>
      </c>
      <c r="B27" s="1">
        <v>852911</v>
      </c>
      <c r="C27" s="1">
        <v>78962</v>
      </c>
      <c r="D27" s="1">
        <v>83183</v>
      </c>
      <c r="E27" s="1">
        <v>73512</v>
      </c>
      <c r="F27" s="1">
        <v>769728</v>
      </c>
      <c r="G27" s="1">
        <v>5450</v>
      </c>
    </row>
    <row r="28" spans="1:7" ht="11.1" customHeight="1" x14ac:dyDescent="0.2">
      <c r="A28" s="14" t="s">
        <v>192</v>
      </c>
      <c r="B28" s="1">
        <v>5151955</v>
      </c>
      <c r="C28" s="1">
        <v>2522797</v>
      </c>
      <c r="D28" s="1">
        <v>612110</v>
      </c>
      <c r="E28" s="1">
        <v>557064</v>
      </c>
      <c r="F28" s="1">
        <v>4539845</v>
      </c>
      <c r="G28" s="1">
        <v>1965733</v>
      </c>
    </row>
    <row r="29" spans="1:7" ht="18" customHeight="1" x14ac:dyDescent="0.2">
      <c r="A29" s="9" t="s">
        <v>213</v>
      </c>
      <c r="B29" s="147">
        <v>3603291</v>
      </c>
      <c r="C29" s="147">
        <v>729394</v>
      </c>
      <c r="D29" s="147">
        <v>810698</v>
      </c>
      <c r="E29" s="147">
        <v>477142</v>
      </c>
      <c r="F29" s="147">
        <v>2792593</v>
      </c>
      <c r="G29" s="147">
        <v>252252</v>
      </c>
    </row>
    <row r="30" spans="1:7" ht="11.1" customHeight="1" x14ac:dyDescent="0.2">
      <c r="A30" s="14" t="s">
        <v>4</v>
      </c>
      <c r="B30" s="1">
        <v>306872</v>
      </c>
      <c r="C30" s="1">
        <v>18520</v>
      </c>
      <c r="D30" s="1">
        <v>24859</v>
      </c>
      <c r="E30" s="1">
        <v>10800</v>
      </c>
      <c r="F30" s="1">
        <v>282013</v>
      </c>
      <c r="G30" s="1">
        <v>7720</v>
      </c>
    </row>
    <row r="31" spans="1:7" ht="11.1" customHeight="1" x14ac:dyDescent="0.2">
      <c r="A31" s="14" t="s">
        <v>5</v>
      </c>
      <c r="B31" s="1">
        <v>92580</v>
      </c>
      <c r="C31" s="1">
        <v>4892</v>
      </c>
      <c r="D31" s="1">
        <v>12134</v>
      </c>
      <c r="E31" s="1">
        <v>4892</v>
      </c>
      <c r="F31" s="1">
        <v>80446</v>
      </c>
      <c r="G31" s="46" t="s">
        <v>3</v>
      </c>
    </row>
    <row r="32" spans="1:7" ht="11.1" customHeight="1" x14ac:dyDescent="0.2">
      <c r="A32" s="14" t="s">
        <v>6</v>
      </c>
      <c r="B32" s="1">
        <v>3203839</v>
      </c>
      <c r="C32" s="1">
        <v>705982</v>
      </c>
      <c r="D32" s="1">
        <v>773705</v>
      </c>
      <c r="E32" s="1">
        <v>461450</v>
      </c>
      <c r="F32" s="1">
        <v>2430134</v>
      </c>
      <c r="G32" s="1">
        <v>244532</v>
      </c>
    </row>
    <row r="33" spans="1:7" ht="18" customHeight="1" x14ac:dyDescent="0.2">
      <c r="A33" s="9" t="s">
        <v>214</v>
      </c>
      <c r="B33" s="147">
        <v>3618193</v>
      </c>
      <c r="C33" s="147">
        <v>298870</v>
      </c>
      <c r="D33" s="147">
        <v>551471</v>
      </c>
      <c r="E33" s="147">
        <v>294370</v>
      </c>
      <c r="F33" s="147">
        <v>3066722</v>
      </c>
      <c r="G33" s="147">
        <v>4500</v>
      </c>
    </row>
    <row r="34" spans="1:7" ht="11.1" customHeight="1" x14ac:dyDescent="0.2">
      <c r="A34" s="14" t="s">
        <v>7</v>
      </c>
      <c r="B34" s="1">
        <v>186100</v>
      </c>
      <c r="C34" s="1">
        <v>9675</v>
      </c>
      <c r="D34" s="1">
        <v>12357</v>
      </c>
      <c r="E34" s="1">
        <v>9133</v>
      </c>
      <c r="F34" s="1">
        <v>173743</v>
      </c>
      <c r="G34" s="1">
        <v>542</v>
      </c>
    </row>
    <row r="35" spans="1:7" ht="11.1" customHeight="1" x14ac:dyDescent="0.2">
      <c r="A35" s="14" t="s">
        <v>8</v>
      </c>
      <c r="B35" s="1">
        <v>2268128</v>
      </c>
      <c r="C35" s="1">
        <v>166838</v>
      </c>
      <c r="D35" s="1">
        <v>361508</v>
      </c>
      <c r="E35" s="1">
        <v>162880</v>
      </c>
      <c r="F35" s="1">
        <v>1906620</v>
      </c>
      <c r="G35" s="1">
        <v>3958</v>
      </c>
    </row>
    <row r="36" spans="1:7" ht="11.1" customHeight="1" x14ac:dyDescent="0.2">
      <c r="A36" s="14" t="s">
        <v>9</v>
      </c>
      <c r="B36" s="1">
        <v>388566</v>
      </c>
      <c r="C36" s="46" t="s">
        <v>3</v>
      </c>
      <c r="D36" s="1">
        <v>6348</v>
      </c>
      <c r="E36" s="46" t="s">
        <v>3</v>
      </c>
      <c r="F36" s="1">
        <v>382218</v>
      </c>
      <c r="G36" s="46" t="s">
        <v>3</v>
      </c>
    </row>
    <row r="37" spans="1:7" ht="11.1" customHeight="1" x14ac:dyDescent="0.2">
      <c r="A37" s="14" t="s">
        <v>10</v>
      </c>
      <c r="B37" s="1">
        <v>429367</v>
      </c>
      <c r="C37" s="1">
        <v>35137</v>
      </c>
      <c r="D37" s="1">
        <v>83878</v>
      </c>
      <c r="E37" s="1">
        <v>35137</v>
      </c>
      <c r="F37" s="1">
        <v>345489</v>
      </c>
      <c r="G37" s="46" t="s">
        <v>3</v>
      </c>
    </row>
    <row r="38" spans="1:7" ht="11.1" customHeight="1" x14ac:dyDescent="0.2">
      <c r="A38" s="14" t="s">
        <v>11</v>
      </c>
      <c r="B38" s="1">
        <v>346032</v>
      </c>
      <c r="C38" s="1">
        <v>87220</v>
      </c>
      <c r="D38" s="1">
        <v>87380</v>
      </c>
      <c r="E38" s="1">
        <v>87220</v>
      </c>
      <c r="F38" s="1">
        <v>258652</v>
      </c>
      <c r="G38" s="46" t="s">
        <v>3</v>
      </c>
    </row>
    <row r="39" spans="1:7" ht="18" customHeight="1" x14ac:dyDescent="0.2">
      <c r="A39" s="9" t="s">
        <v>215</v>
      </c>
      <c r="B39" s="147">
        <v>1946648</v>
      </c>
      <c r="C39" s="147">
        <v>218292</v>
      </c>
      <c r="D39" s="147">
        <v>307804</v>
      </c>
      <c r="E39" s="147">
        <v>191409</v>
      </c>
      <c r="F39" s="147">
        <v>1638844</v>
      </c>
      <c r="G39" s="147">
        <v>26883</v>
      </c>
    </row>
    <row r="40" spans="1:7" ht="11.1" customHeight="1" x14ac:dyDescent="0.2">
      <c r="A40" s="14" t="s">
        <v>12</v>
      </c>
      <c r="B40" s="1">
        <v>156720</v>
      </c>
      <c r="C40" s="1">
        <v>72706</v>
      </c>
      <c r="D40" s="1">
        <v>107107</v>
      </c>
      <c r="E40" s="1">
        <v>72706</v>
      </c>
      <c r="F40" s="1">
        <v>49613</v>
      </c>
      <c r="G40" s="46" t="s">
        <v>3</v>
      </c>
    </row>
    <row r="41" spans="1:7" ht="11.1" customHeight="1" x14ac:dyDescent="0.2">
      <c r="A41" s="14" t="s">
        <v>13</v>
      </c>
      <c r="B41" s="1">
        <v>724718</v>
      </c>
      <c r="C41" s="1">
        <v>57028</v>
      </c>
      <c r="D41" s="1">
        <v>71001</v>
      </c>
      <c r="E41" s="1">
        <v>52446</v>
      </c>
      <c r="F41" s="1">
        <v>653717</v>
      </c>
      <c r="G41" s="1">
        <v>4582</v>
      </c>
    </row>
    <row r="42" spans="1:7" ht="11.1" customHeight="1" x14ac:dyDescent="0.2">
      <c r="A42" s="14" t="s">
        <v>14</v>
      </c>
      <c r="B42" s="1">
        <v>724528</v>
      </c>
      <c r="C42" s="1">
        <v>48526</v>
      </c>
      <c r="D42" s="1">
        <v>39789</v>
      </c>
      <c r="E42" s="1">
        <v>26225</v>
      </c>
      <c r="F42" s="1">
        <v>684739</v>
      </c>
      <c r="G42" s="1">
        <v>22301</v>
      </c>
    </row>
    <row r="43" spans="1:7" ht="11.1" customHeight="1" x14ac:dyDescent="0.2">
      <c r="A43" s="14" t="s">
        <v>15</v>
      </c>
      <c r="B43" s="1">
        <v>62261</v>
      </c>
      <c r="C43" s="1">
        <v>5610</v>
      </c>
      <c r="D43" s="1">
        <v>6492</v>
      </c>
      <c r="E43" s="1">
        <v>5610</v>
      </c>
      <c r="F43" s="1">
        <v>55769</v>
      </c>
      <c r="G43" s="46" t="s">
        <v>3</v>
      </c>
    </row>
    <row r="44" spans="1:7" ht="11.1" customHeight="1" x14ac:dyDescent="0.2">
      <c r="A44" s="14" t="s">
        <v>16</v>
      </c>
      <c r="B44" s="1">
        <v>231082</v>
      </c>
      <c r="C44" s="1">
        <v>34372</v>
      </c>
      <c r="D44" s="1">
        <v>52817</v>
      </c>
      <c r="E44" s="1">
        <v>34372</v>
      </c>
      <c r="F44" s="1">
        <v>178265</v>
      </c>
      <c r="G44" s="46" t="s">
        <v>3</v>
      </c>
    </row>
    <row r="45" spans="1:7" ht="11.1" customHeight="1" x14ac:dyDescent="0.2">
      <c r="A45" s="14" t="s">
        <v>17</v>
      </c>
      <c r="B45" s="1">
        <v>47339</v>
      </c>
      <c r="C45" s="1">
        <v>50</v>
      </c>
      <c r="D45" s="1">
        <v>30598</v>
      </c>
      <c r="E45" s="1">
        <v>50</v>
      </c>
      <c r="F45" s="1">
        <v>16741</v>
      </c>
      <c r="G45" s="46" t="s">
        <v>3</v>
      </c>
    </row>
    <row r="46" spans="1:7" ht="18" customHeight="1" x14ac:dyDescent="0.2">
      <c r="A46" s="9" t="s">
        <v>216</v>
      </c>
      <c r="B46" s="147">
        <v>5182691</v>
      </c>
      <c r="C46" s="147">
        <v>843415</v>
      </c>
      <c r="D46" s="147">
        <v>1026709</v>
      </c>
      <c r="E46" s="147">
        <v>701904</v>
      </c>
      <c r="F46" s="147">
        <v>4155982</v>
      </c>
      <c r="G46" s="147">
        <v>141511</v>
      </c>
    </row>
    <row r="47" spans="1:7" ht="11.1" customHeight="1" x14ac:dyDescent="0.2">
      <c r="A47" s="14" t="s">
        <v>18</v>
      </c>
      <c r="B47" s="1">
        <v>162461</v>
      </c>
      <c r="C47" s="1">
        <v>39020</v>
      </c>
      <c r="D47" s="1">
        <v>40485</v>
      </c>
      <c r="E47" s="1">
        <v>39020</v>
      </c>
      <c r="F47" s="1">
        <v>121976</v>
      </c>
      <c r="G47" s="46" t="s">
        <v>3</v>
      </c>
    </row>
    <row r="48" spans="1:7" ht="11.1" customHeight="1" x14ac:dyDescent="0.2">
      <c r="A48" s="14" t="s">
        <v>19</v>
      </c>
      <c r="B48" s="1">
        <v>81492</v>
      </c>
      <c r="C48" s="1">
        <v>16834</v>
      </c>
      <c r="D48" s="1">
        <v>41034</v>
      </c>
      <c r="E48" s="1">
        <v>16834</v>
      </c>
      <c r="F48" s="1">
        <v>40458</v>
      </c>
      <c r="G48" s="46" t="s">
        <v>3</v>
      </c>
    </row>
    <row r="49" spans="1:7" ht="11.1" customHeight="1" x14ac:dyDescent="0.2">
      <c r="A49" s="14" t="s">
        <v>20</v>
      </c>
      <c r="B49" s="1">
        <v>1597023</v>
      </c>
      <c r="C49" s="1">
        <v>360462</v>
      </c>
      <c r="D49" s="1">
        <v>285706</v>
      </c>
      <c r="E49" s="1">
        <v>244023</v>
      </c>
      <c r="F49" s="1">
        <v>1311317</v>
      </c>
      <c r="G49" s="1">
        <v>116439</v>
      </c>
    </row>
    <row r="50" spans="1:7" ht="11.1" customHeight="1" x14ac:dyDescent="0.2">
      <c r="A50" s="14" t="s">
        <v>21</v>
      </c>
      <c r="B50" s="1">
        <v>338874</v>
      </c>
      <c r="C50" s="1">
        <v>122610</v>
      </c>
      <c r="D50" s="1">
        <v>259318</v>
      </c>
      <c r="E50" s="1">
        <v>122610</v>
      </c>
      <c r="F50" s="1">
        <v>79556</v>
      </c>
      <c r="G50" s="46" t="s">
        <v>3</v>
      </c>
    </row>
    <row r="51" spans="1:7" ht="11.1" customHeight="1" x14ac:dyDescent="0.2">
      <c r="A51" s="14" t="s">
        <v>22</v>
      </c>
      <c r="B51" s="1">
        <v>545877</v>
      </c>
      <c r="C51" s="1">
        <v>38900</v>
      </c>
      <c r="D51" s="1">
        <v>114393</v>
      </c>
      <c r="E51" s="1">
        <v>38900</v>
      </c>
      <c r="F51" s="1">
        <v>431484</v>
      </c>
      <c r="G51" s="46" t="s">
        <v>3</v>
      </c>
    </row>
    <row r="52" spans="1:7" ht="11.1" customHeight="1" x14ac:dyDescent="0.2">
      <c r="A52" s="14" t="s">
        <v>23</v>
      </c>
      <c r="B52" s="1">
        <v>379285</v>
      </c>
      <c r="C52" s="1">
        <v>14060</v>
      </c>
      <c r="D52" s="1">
        <v>16760</v>
      </c>
      <c r="E52" s="1">
        <v>14060</v>
      </c>
      <c r="F52" s="1">
        <v>362525</v>
      </c>
      <c r="G52" s="46" t="s">
        <v>3</v>
      </c>
    </row>
    <row r="53" spans="1:7" ht="11.1" customHeight="1" x14ac:dyDescent="0.2">
      <c r="A53" s="14" t="s">
        <v>24</v>
      </c>
      <c r="B53" s="1">
        <v>1991950</v>
      </c>
      <c r="C53" s="1">
        <v>240907</v>
      </c>
      <c r="D53" s="1">
        <v>260534</v>
      </c>
      <c r="E53" s="1">
        <v>220858</v>
      </c>
      <c r="F53" s="1">
        <v>1731416</v>
      </c>
      <c r="G53" s="1">
        <v>20049</v>
      </c>
    </row>
    <row r="54" spans="1:7" ht="11.1" customHeight="1" x14ac:dyDescent="0.2">
      <c r="A54" s="14" t="s">
        <v>25</v>
      </c>
      <c r="B54" s="1">
        <v>85729</v>
      </c>
      <c r="C54" s="1">
        <v>10622</v>
      </c>
      <c r="D54" s="1">
        <v>8479</v>
      </c>
      <c r="E54" s="1">
        <v>5599</v>
      </c>
      <c r="F54" s="1">
        <v>77250</v>
      </c>
      <c r="G54" s="1">
        <v>5023</v>
      </c>
    </row>
    <row r="55" spans="1:7" ht="18" customHeight="1" x14ac:dyDescent="0.2">
      <c r="A55" s="9" t="s">
        <v>217</v>
      </c>
      <c r="B55" s="147">
        <v>2270050</v>
      </c>
      <c r="C55" s="147">
        <v>282362</v>
      </c>
      <c r="D55" s="147">
        <v>383125</v>
      </c>
      <c r="E55" s="147">
        <v>235494</v>
      </c>
      <c r="F55" s="147">
        <v>1886925</v>
      </c>
      <c r="G55" s="147">
        <v>46868</v>
      </c>
    </row>
    <row r="56" spans="1:7" ht="11.1" customHeight="1" x14ac:dyDescent="0.2">
      <c r="A56" s="14" t="s">
        <v>26</v>
      </c>
      <c r="B56" s="1">
        <v>533563</v>
      </c>
      <c r="C56" s="1">
        <v>115320</v>
      </c>
      <c r="D56" s="1">
        <v>140754</v>
      </c>
      <c r="E56" s="1">
        <v>114025</v>
      </c>
      <c r="F56" s="1">
        <v>392809</v>
      </c>
      <c r="G56" s="1">
        <v>1295</v>
      </c>
    </row>
    <row r="57" spans="1:7" ht="11.1" customHeight="1" x14ac:dyDescent="0.2">
      <c r="A57" s="14" t="s">
        <v>27</v>
      </c>
      <c r="B57" s="1">
        <v>525866</v>
      </c>
      <c r="C57" s="1">
        <v>14104</v>
      </c>
      <c r="D57" s="1">
        <v>76979</v>
      </c>
      <c r="E57" s="1">
        <v>13904</v>
      </c>
      <c r="F57" s="1">
        <v>448887</v>
      </c>
      <c r="G57" s="1">
        <v>200</v>
      </c>
    </row>
    <row r="58" spans="1:7" ht="11.1" customHeight="1" x14ac:dyDescent="0.2">
      <c r="A58" s="14" t="s">
        <v>28</v>
      </c>
      <c r="B58" s="1">
        <v>277006</v>
      </c>
      <c r="C58" s="1">
        <v>6980</v>
      </c>
      <c r="D58" s="1">
        <v>23911</v>
      </c>
      <c r="E58" s="1">
        <v>6980</v>
      </c>
      <c r="F58" s="1">
        <v>253095</v>
      </c>
      <c r="G58" s="46" t="s">
        <v>3</v>
      </c>
    </row>
    <row r="59" spans="1:7" ht="11.1" customHeight="1" x14ac:dyDescent="0.2">
      <c r="A59" s="14" t="s">
        <v>29</v>
      </c>
      <c r="B59" s="1">
        <v>933615</v>
      </c>
      <c r="C59" s="1">
        <v>145958</v>
      </c>
      <c r="D59" s="1">
        <v>141481</v>
      </c>
      <c r="E59" s="1">
        <v>100585</v>
      </c>
      <c r="F59" s="1">
        <v>792134</v>
      </c>
      <c r="G59" s="1">
        <v>45373</v>
      </c>
    </row>
    <row r="60" spans="1:7" ht="18" customHeight="1" x14ac:dyDescent="0.2">
      <c r="A60" s="9" t="s">
        <v>218</v>
      </c>
      <c r="B60" s="147">
        <v>13428557</v>
      </c>
      <c r="C60" s="147">
        <v>3367180</v>
      </c>
      <c r="D60" s="147">
        <v>1717113</v>
      </c>
      <c r="E60" s="147">
        <v>1374197</v>
      </c>
      <c r="F60" s="147">
        <v>11711444</v>
      </c>
      <c r="G60" s="147">
        <v>1992983</v>
      </c>
    </row>
    <row r="61" spans="1:7" ht="11.1" customHeight="1" x14ac:dyDescent="0.2">
      <c r="A61" s="14" t="s">
        <v>30</v>
      </c>
      <c r="B61" s="1">
        <v>144583</v>
      </c>
      <c r="C61" s="1">
        <v>40615</v>
      </c>
      <c r="D61" s="1">
        <v>87597</v>
      </c>
      <c r="E61" s="1">
        <v>39100</v>
      </c>
      <c r="F61" s="1">
        <v>56986</v>
      </c>
      <c r="G61" s="1">
        <v>1515</v>
      </c>
    </row>
    <row r="62" spans="1:7" ht="11.1" customHeight="1" x14ac:dyDescent="0.2">
      <c r="A62" s="14" t="s">
        <v>31</v>
      </c>
      <c r="B62" s="1">
        <v>682062</v>
      </c>
      <c r="C62" s="1">
        <v>180203</v>
      </c>
      <c r="D62" s="1">
        <v>137705</v>
      </c>
      <c r="E62" s="1">
        <v>123754</v>
      </c>
      <c r="F62" s="1">
        <v>544357</v>
      </c>
      <c r="G62" s="1">
        <v>56449</v>
      </c>
    </row>
    <row r="63" spans="1:7" ht="11.1" customHeight="1" x14ac:dyDescent="0.2">
      <c r="A63" s="14" t="s">
        <v>32</v>
      </c>
      <c r="B63" s="1">
        <v>251105</v>
      </c>
      <c r="C63" s="1">
        <v>63661</v>
      </c>
      <c r="D63" s="1">
        <v>115790</v>
      </c>
      <c r="E63" s="1">
        <v>63661</v>
      </c>
      <c r="F63" s="1">
        <v>135315</v>
      </c>
      <c r="G63" s="46" t="s">
        <v>3</v>
      </c>
    </row>
    <row r="64" spans="1:7" ht="11.1" customHeight="1" x14ac:dyDescent="0.2">
      <c r="A64" s="14" t="s">
        <v>33</v>
      </c>
      <c r="B64" s="1">
        <v>226088</v>
      </c>
      <c r="C64" s="1">
        <v>20980</v>
      </c>
      <c r="D64" s="1">
        <v>21304</v>
      </c>
      <c r="E64" s="1">
        <v>20980</v>
      </c>
      <c r="F64" s="1">
        <v>204784</v>
      </c>
      <c r="G64" s="46" t="s">
        <v>3</v>
      </c>
    </row>
    <row r="65" spans="1:7" ht="11.1" customHeight="1" x14ac:dyDescent="0.2">
      <c r="A65" s="14" t="s">
        <v>34</v>
      </c>
      <c r="B65" s="1">
        <v>346154</v>
      </c>
      <c r="C65" s="1">
        <v>48112</v>
      </c>
      <c r="D65" s="1">
        <v>68538</v>
      </c>
      <c r="E65" s="1">
        <v>28513</v>
      </c>
      <c r="F65" s="1">
        <v>277616</v>
      </c>
      <c r="G65" s="1">
        <v>19599</v>
      </c>
    </row>
    <row r="66" spans="1:7" ht="11.1" customHeight="1" x14ac:dyDescent="0.2">
      <c r="A66" s="14" t="s">
        <v>35</v>
      </c>
      <c r="B66" s="1">
        <v>660685</v>
      </c>
      <c r="C66" s="1">
        <v>127513</v>
      </c>
      <c r="D66" s="1">
        <v>129875</v>
      </c>
      <c r="E66" s="1">
        <v>122910</v>
      </c>
      <c r="F66" s="1">
        <v>530810</v>
      </c>
      <c r="G66" s="1">
        <v>4603</v>
      </c>
    </row>
    <row r="67" spans="1:7" ht="11.1" customHeight="1" x14ac:dyDescent="0.2">
      <c r="A67" s="14" t="s">
        <v>36</v>
      </c>
      <c r="B67" s="1">
        <v>156838</v>
      </c>
      <c r="C67" s="1">
        <v>30100</v>
      </c>
      <c r="D67" s="1">
        <v>80708</v>
      </c>
      <c r="E67" s="1">
        <v>30100</v>
      </c>
      <c r="F67" s="1">
        <v>76130</v>
      </c>
      <c r="G67" s="46" t="s">
        <v>3</v>
      </c>
    </row>
    <row r="68" spans="1:7" ht="11.1" customHeight="1" x14ac:dyDescent="0.2">
      <c r="A68" s="14" t="s">
        <v>219</v>
      </c>
      <c r="B68" s="1">
        <v>10394534</v>
      </c>
      <c r="C68" s="1">
        <v>2662677</v>
      </c>
      <c r="D68" s="1">
        <v>842331</v>
      </c>
      <c r="E68" s="1">
        <v>753046</v>
      </c>
      <c r="F68" s="1">
        <v>9552203</v>
      </c>
      <c r="G68" s="1">
        <v>1909631</v>
      </c>
    </row>
    <row r="69" spans="1:7" ht="11.1" customHeight="1" x14ac:dyDescent="0.2">
      <c r="A69" s="14" t="s">
        <v>37</v>
      </c>
      <c r="B69" s="1">
        <v>120959</v>
      </c>
      <c r="C69" s="1">
        <v>38621</v>
      </c>
      <c r="D69" s="1">
        <v>56160</v>
      </c>
      <c r="E69" s="1">
        <v>37553</v>
      </c>
      <c r="F69" s="1">
        <v>64799</v>
      </c>
      <c r="G69" s="1">
        <v>1068</v>
      </c>
    </row>
    <row r="70" spans="1:7" ht="11.1" customHeight="1" x14ac:dyDescent="0.2">
      <c r="A70" s="14" t="s">
        <v>38</v>
      </c>
      <c r="B70" s="1">
        <v>68774</v>
      </c>
      <c r="C70" s="1">
        <v>51240</v>
      </c>
      <c r="D70" s="1">
        <v>53218</v>
      </c>
      <c r="E70" s="1">
        <v>51240</v>
      </c>
      <c r="F70" s="1">
        <v>15556</v>
      </c>
      <c r="G70" s="46" t="s">
        <v>3</v>
      </c>
    </row>
    <row r="71" spans="1:7" ht="11.1" customHeight="1" x14ac:dyDescent="0.2">
      <c r="A71" s="14" t="s">
        <v>39</v>
      </c>
      <c r="B71" s="1">
        <v>261579</v>
      </c>
      <c r="C71" s="1">
        <v>81229</v>
      </c>
      <c r="D71" s="1">
        <v>101658</v>
      </c>
      <c r="E71" s="1">
        <v>81111</v>
      </c>
      <c r="F71" s="1">
        <v>159921</v>
      </c>
      <c r="G71" s="1">
        <v>118</v>
      </c>
    </row>
    <row r="72" spans="1:7" ht="11.1" customHeight="1" x14ac:dyDescent="0.2">
      <c r="A72" s="14" t="s">
        <v>40</v>
      </c>
      <c r="B72" s="1">
        <v>115196</v>
      </c>
      <c r="C72" s="1">
        <v>22229</v>
      </c>
      <c r="D72" s="1">
        <v>22229</v>
      </c>
      <c r="E72" s="1">
        <v>22229</v>
      </c>
      <c r="F72" s="1">
        <v>92967</v>
      </c>
      <c r="G72" s="46" t="s">
        <v>3</v>
      </c>
    </row>
    <row r="73" spans="1:7" ht="18" customHeight="1" x14ac:dyDescent="0.2">
      <c r="A73" s="9" t="s">
        <v>220</v>
      </c>
      <c r="B73" s="147">
        <v>5541707</v>
      </c>
      <c r="C73" s="147">
        <v>1343575</v>
      </c>
      <c r="D73" s="147">
        <v>1374622</v>
      </c>
      <c r="E73" s="147">
        <v>979534</v>
      </c>
      <c r="F73" s="147">
        <v>4167085</v>
      </c>
      <c r="G73" s="147">
        <v>364041</v>
      </c>
    </row>
    <row r="74" spans="1:7" ht="11.1" customHeight="1" x14ac:dyDescent="0.2">
      <c r="A74" s="14" t="s">
        <v>41</v>
      </c>
      <c r="B74" s="1">
        <v>1443854</v>
      </c>
      <c r="C74" s="1">
        <v>368529</v>
      </c>
      <c r="D74" s="1">
        <v>399107</v>
      </c>
      <c r="E74" s="1">
        <v>258684</v>
      </c>
      <c r="F74" s="1">
        <v>1044747</v>
      </c>
      <c r="G74" s="1">
        <v>109845</v>
      </c>
    </row>
    <row r="75" spans="1:7" ht="11.1" customHeight="1" x14ac:dyDescent="0.2">
      <c r="A75" s="14" t="s">
        <v>42</v>
      </c>
      <c r="B75" s="1">
        <v>199161</v>
      </c>
      <c r="C75" s="1">
        <v>72295</v>
      </c>
      <c r="D75" s="1">
        <v>112722</v>
      </c>
      <c r="E75" s="1">
        <v>72181</v>
      </c>
      <c r="F75" s="1">
        <v>86439</v>
      </c>
      <c r="G75" s="1">
        <v>114</v>
      </c>
    </row>
    <row r="76" spans="1:7" ht="11.1" customHeight="1" x14ac:dyDescent="0.2">
      <c r="A76" s="14" t="s">
        <v>43</v>
      </c>
      <c r="B76" s="1">
        <v>545576</v>
      </c>
      <c r="C76" s="1">
        <v>21914</v>
      </c>
      <c r="D76" s="1">
        <v>62026</v>
      </c>
      <c r="E76" s="1">
        <v>21914</v>
      </c>
      <c r="F76" s="1">
        <v>483550</v>
      </c>
      <c r="G76" s="46" t="s">
        <v>3</v>
      </c>
    </row>
    <row r="77" spans="1:7" ht="11.1" customHeight="1" x14ac:dyDescent="0.2">
      <c r="A77" s="14" t="s">
        <v>44</v>
      </c>
      <c r="B77" s="1">
        <v>1245754</v>
      </c>
      <c r="C77" s="1">
        <v>355454</v>
      </c>
      <c r="D77" s="1">
        <v>370659</v>
      </c>
      <c r="E77" s="1">
        <v>275637</v>
      </c>
      <c r="F77" s="1">
        <v>875095</v>
      </c>
      <c r="G77" s="1">
        <v>79817</v>
      </c>
    </row>
    <row r="78" spans="1:7" ht="11.1" customHeight="1" x14ac:dyDescent="0.2">
      <c r="A78" s="14" t="s">
        <v>45</v>
      </c>
      <c r="B78" s="1">
        <v>1051363</v>
      </c>
      <c r="C78" s="1">
        <v>171024</v>
      </c>
      <c r="D78" s="1">
        <v>162932</v>
      </c>
      <c r="E78" s="1">
        <v>146862</v>
      </c>
      <c r="F78" s="1">
        <v>888431</v>
      </c>
      <c r="G78" s="1">
        <v>24162</v>
      </c>
    </row>
    <row r="79" spans="1:7" ht="11.1" customHeight="1" x14ac:dyDescent="0.2">
      <c r="A79" s="14" t="s">
        <v>46</v>
      </c>
      <c r="B79" s="1">
        <v>810873</v>
      </c>
      <c r="C79" s="1">
        <v>323450</v>
      </c>
      <c r="D79" s="1">
        <v>227531</v>
      </c>
      <c r="E79" s="1">
        <v>174108</v>
      </c>
      <c r="F79" s="1">
        <v>583342</v>
      </c>
      <c r="G79" s="1">
        <v>149342</v>
      </c>
    </row>
    <row r="80" spans="1:7" ht="11.1" customHeight="1" x14ac:dyDescent="0.2">
      <c r="A80" s="14" t="s">
        <v>47</v>
      </c>
      <c r="B80" s="1">
        <v>245126</v>
      </c>
      <c r="C80" s="1">
        <v>30909</v>
      </c>
      <c r="D80" s="1">
        <v>39645</v>
      </c>
      <c r="E80" s="1">
        <v>30148</v>
      </c>
      <c r="F80" s="1">
        <v>205481</v>
      </c>
      <c r="G80" s="1">
        <v>761</v>
      </c>
    </row>
    <row r="81" spans="1:7" ht="18" customHeight="1" x14ac:dyDescent="0.2">
      <c r="A81" s="9" t="s">
        <v>221</v>
      </c>
      <c r="B81" s="147">
        <v>3746715</v>
      </c>
      <c r="C81" s="147">
        <v>938805</v>
      </c>
      <c r="D81" s="147">
        <v>1000641</v>
      </c>
      <c r="E81" s="147">
        <v>789705</v>
      </c>
      <c r="F81" s="147">
        <v>2746074</v>
      </c>
      <c r="G81" s="147">
        <v>149100</v>
      </c>
    </row>
    <row r="82" spans="1:7" ht="11.1" customHeight="1" x14ac:dyDescent="0.2">
      <c r="A82" s="14" t="s">
        <v>48</v>
      </c>
      <c r="B82" s="1">
        <v>134373</v>
      </c>
      <c r="C82" s="1">
        <v>85335</v>
      </c>
      <c r="D82" s="1">
        <v>86173</v>
      </c>
      <c r="E82" s="1">
        <v>85335</v>
      </c>
      <c r="F82" s="1">
        <v>48200</v>
      </c>
      <c r="G82" s="46" t="s">
        <v>3</v>
      </c>
    </row>
    <row r="83" spans="1:7" ht="11.1" customHeight="1" x14ac:dyDescent="0.2">
      <c r="A83" s="14" t="s">
        <v>49</v>
      </c>
      <c r="B83" s="1">
        <v>129481</v>
      </c>
      <c r="C83" s="1">
        <v>35621</v>
      </c>
      <c r="D83" s="1">
        <v>27240</v>
      </c>
      <c r="E83" s="1">
        <v>14911</v>
      </c>
      <c r="F83" s="1">
        <v>102241</v>
      </c>
      <c r="G83" s="1">
        <v>20710</v>
      </c>
    </row>
    <row r="84" spans="1:7" ht="11.1" customHeight="1" x14ac:dyDescent="0.2">
      <c r="A84" s="14" t="s">
        <v>50</v>
      </c>
      <c r="B84" s="1">
        <v>157060</v>
      </c>
      <c r="C84" s="1">
        <v>48500</v>
      </c>
      <c r="D84" s="1">
        <v>106127</v>
      </c>
      <c r="E84" s="1">
        <v>48500</v>
      </c>
      <c r="F84" s="1">
        <v>50933</v>
      </c>
      <c r="G84" s="46" t="s">
        <v>3</v>
      </c>
    </row>
    <row r="85" spans="1:7" ht="11.1" customHeight="1" x14ac:dyDescent="0.2">
      <c r="A85" s="14" t="s">
        <v>51</v>
      </c>
      <c r="B85" s="1">
        <v>207517</v>
      </c>
      <c r="C85" s="1">
        <v>95668</v>
      </c>
      <c r="D85" s="1">
        <v>133960</v>
      </c>
      <c r="E85" s="1">
        <v>95668</v>
      </c>
      <c r="F85" s="1">
        <v>73557</v>
      </c>
      <c r="G85" s="46" t="s">
        <v>3</v>
      </c>
    </row>
    <row r="86" spans="1:7" ht="11.1" customHeight="1" x14ac:dyDescent="0.2">
      <c r="A86" s="14" t="s">
        <v>52</v>
      </c>
      <c r="B86" s="1">
        <v>588727</v>
      </c>
      <c r="C86" s="1">
        <v>157017</v>
      </c>
      <c r="D86" s="1">
        <v>193039</v>
      </c>
      <c r="E86" s="1">
        <v>155567</v>
      </c>
      <c r="F86" s="1">
        <v>395688</v>
      </c>
      <c r="G86" s="1">
        <v>1450</v>
      </c>
    </row>
    <row r="87" spans="1:7" ht="11.1" customHeight="1" x14ac:dyDescent="0.2">
      <c r="A87" s="14" t="s">
        <v>53</v>
      </c>
      <c r="B87" s="1">
        <v>421489</v>
      </c>
      <c r="C87" s="1">
        <v>98815</v>
      </c>
      <c r="D87" s="1">
        <v>127258</v>
      </c>
      <c r="E87" s="1">
        <v>98815</v>
      </c>
      <c r="F87" s="1">
        <v>294231</v>
      </c>
      <c r="G87" s="46" t="s">
        <v>3</v>
      </c>
    </row>
    <row r="88" spans="1:7" ht="11.1" customHeight="1" x14ac:dyDescent="0.2">
      <c r="A88" s="14" t="s">
        <v>54</v>
      </c>
      <c r="B88" s="1">
        <v>79316</v>
      </c>
      <c r="C88" s="1">
        <v>51254</v>
      </c>
      <c r="D88" s="1">
        <v>60786</v>
      </c>
      <c r="E88" s="1">
        <v>50586</v>
      </c>
      <c r="F88" s="1">
        <v>18530</v>
      </c>
      <c r="G88" s="1">
        <v>668</v>
      </c>
    </row>
    <row r="89" spans="1:7" ht="11.1" customHeight="1" x14ac:dyDescent="0.2">
      <c r="A89" s="14" t="s">
        <v>55</v>
      </c>
      <c r="B89" s="1">
        <v>2028752</v>
      </c>
      <c r="C89" s="1">
        <v>366595</v>
      </c>
      <c r="D89" s="1">
        <v>266058</v>
      </c>
      <c r="E89" s="1">
        <v>240323</v>
      </c>
      <c r="F89" s="1">
        <v>1762694</v>
      </c>
      <c r="G89" s="1">
        <v>126272</v>
      </c>
    </row>
    <row r="90" spans="1:7" ht="18" customHeight="1" x14ac:dyDescent="0.2">
      <c r="A90" s="9" t="s">
        <v>222</v>
      </c>
      <c r="B90" s="147">
        <v>5593832</v>
      </c>
      <c r="C90" s="147">
        <v>759347</v>
      </c>
      <c r="D90" s="147">
        <v>887354</v>
      </c>
      <c r="E90" s="147">
        <v>693089</v>
      </c>
      <c r="F90" s="147">
        <v>4706478</v>
      </c>
      <c r="G90" s="147">
        <v>66258</v>
      </c>
    </row>
    <row r="91" spans="1:7" ht="11.1" customHeight="1" x14ac:dyDescent="0.2">
      <c r="A91" s="14" t="s">
        <v>56</v>
      </c>
      <c r="B91" s="1">
        <v>3254207</v>
      </c>
      <c r="C91" s="1">
        <v>361155</v>
      </c>
      <c r="D91" s="1">
        <v>371683</v>
      </c>
      <c r="E91" s="1">
        <v>304001</v>
      </c>
      <c r="F91" s="1">
        <v>2882524</v>
      </c>
      <c r="G91" s="1">
        <v>57154</v>
      </c>
    </row>
    <row r="92" spans="1:7" ht="11.1" customHeight="1" x14ac:dyDescent="0.2">
      <c r="A92" s="14" t="s">
        <v>57</v>
      </c>
      <c r="B92" s="1">
        <v>744696</v>
      </c>
      <c r="C92" s="1">
        <v>27389</v>
      </c>
      <c r="D92" s="1">
        <v>33317</v>
      </c>
      <c r="E92" s="1">
        <v>27389</v>
      </c>
      <c r="F92" s="1">
        <v>711379</v>
      </c>
      <c r="G92" s="46" t="s">
        <v>3</v>
      </c>
    </row>
    <row r="93" spans="1:7" ht="11.1" customHeight="1" x14ac:dyDescent="0.2">
      <c r="A93" s="14" t="s">
        <v>58</v>
      </c>
      <c r="B93" s="1">
        <v>56859</v>
      </c>
      <c r="C93" s="1">
        <v>32029</v>
      </c>
      <c r="D93" s="1">
        <v>39183</v>
      </c>
      <c r="E93" s="1">
        <v>31861</v>
      </c>
      <c r="F93" s="1">
        <v>17676</v>
      </c>
      <c r="G93" s="1">
        <v>168</v>
      </c>
    </row>
    <row r="94" spans="1:7" ht="11.1" customHeight="1" x14ac:dyDescent="0.2">
      <c r="A94" s="14" t="s">
        <v>59</v>
      </c>
      <c r="B94" s="1">
        <v>611507</v>
      </c>
      <c r="C94" s="1">
        <v>61732</v>
      </c>
      <c r="D94" s="1">
        <v>57128</v>
      </c>
      <c r="E94" s="1">
        <v>57071</v>
      </c>
      <c r="F94" s="1">
        <v>554379</v>
      </c>
      <c r="G94" s="1">
        <v>4661</v>
      </c>
    </row>
    <row r="95" spans="1:7" ht="11.1" customHeight="1" x14ac:dyDescent="0.2">
      <c r="A95" s="14" t="s">
        <v>60</v>
      </c>
      <c r="B95" s="1">
        <v>239051</v>
      </c>
      <c r="C95" s="1">
        <v>36811</v>
      </c>
      <c r="D95" s="1">
        <v>49780</v>
      </c>
      <c r="E95" s="1">
        <v>36811</v>
      </c>
      <c r="F95" s="1">
        <v>189271</v>
      </c>
      <c r="G95" s="46" t="s">
        <v>3</v>
      </c>
    </row>
    <row r="96" spans="1:7" ht="11.1" customHeight="1" x14ac:dyDescent="0.2">
      <c r="A96" s="14" t="s">
        <v>61</v>
      </c>
      <c r="B96" s="1">
        <v>687512</v>
      </c>
      <c r="C96" s="1">
        <v>240231</v>
      </c>
      <c r="D96" s="1">
        <v>336263</v>
      </c>
      <c r="E96" s="1">
        <v>235956</v>
      </c>
      <c r="F96" s="1">
        <v>351249</v>
      </c>
      <c r="G96" s="1">
        <v>4275</v>
      </c>
    </row>
    <row r="97" spans="1:7" ht="18" customHeight="1" x14ac:dyDescent="0.2">
      <c r="A97" s="9" t="s">
        <v>223</v>
      </c>
      <c r="B97" s="147">
        <v>2867142</v>
      </c>
      <c r="C97" s="147">
        <v>700995</v>
      </c>
      <c r="D97" s="147">
        <v>1211731</v>
      </c>
      <c r="E97" s="147">
        <v>573443</v>
      </c>
      <c r="F97" s="147">
        <v>1655411</v>
      </c>
      <c r="G97" s="147">
        <v>127552</v>
      </c>
    </row>
    <row r="98" spans="1:7" ht="11.1" customHeight="1" x14ac:dyDescent="0.2">
      <c r="A98" s="14" t="s">
        <v>62</v>
      </c>
      <c r="B98" s="1">
        <v>1150084</v>
      </c>
      <c r="C98" s="1">
        <v>238326</v>
      </c>
      <c r="D98" s="1">
        <v>659781</v>
      </c>
      <c r="E98" s="1">
        <v>236485</v>
      </c>
      <c r="F98" s="1">
        <v>490303</v>
      </c>
      <c r="G98" s="1">
        <v>1841</v>
      </c>
    </row>
    <row r="99" spans="1:7" ht="11.1" customHeight="1" x14ac:dyDescent="0.2">
      <c r="A99" s="14" t="s">
        <v>63</v>
      </c>
      <c r="B99" s="1">
        <v>1256048</v>
      </c>
      <c r="C99" s="1">
        <v>383784</v>
      </c>
      <c r="D99" s="1">
        <v>367796</v>
      </c>
      <c r="E99" s="1">
        <v>259345</v>
      </c>
      <c r="F99" s="1">
        <v>888252</v>
      </c>
      <c r="G99" s="1">
        <v>124439</v>
      </c>
    </row>
    <row r="100" spans="1:7" ht="11.1" customHeight="1" x14ac:dyDescent="0.2">
      <c r="A100" s="14" t="s">
        <v>64</v>
      </c>
      <c r="B100" s="1">
        <v>461010</v>
      </c>
      <c r="C100" s="1">
        <v>78885</v>
      </c>
      <c r="D100" s="1">
        <v>184154</v>
      </c>
      <c r="E100" s="1">
        <v>77613</v>
      </c>
      <c r="F100" s="1">
        <v>276856</v>
      </c>
      <c r="G100" s="1">
        <v>1272</v>
      </c>
    </row>
    <row r="101" spans="1:7" ht="18" customHeight="1" x14ac:dyDescent="0.2">
      <c r="A101" s="9" t="s">
        <v>224</v>
      </c>
      <c r="B101" s="147">
        <v>4849877</v>
      </c>
      <c r="C101" s="147">
        <v>2212082</v>
      </c>
      <c r="D101" s="147">
        <v>2769756</v>
      </c>
      <c r="E101" s="147">
        <v>2193421</v>
      </c>
      <c r="F101" s="147">
        <v>2080121</v>
      </c>
      <c r="G101" s="147">
        <v>18661</v>
      </c>
    </row>
    <row r="102" spans="1:7" ht="11.1" customHeight="1" x14ac:dyDescent="0.2">
      <c r="A102" s="14" t="s">
        <v>65</v>
      </c>
      <c r="B102" s="1">
        <v>490512</v>
      </c>
      <c r="C102" s="1">
        <v>133263</v>
      </c>
      <c r="D102" s="1">
        <v>184457</v>
      </c>
      <c r="E102" s="1">
        <v>117396</v>
      </c>
      <c r="F102" s="1">
        <v>306055</v>
      </c>
      <c r="G102" s="1">
        <v>15867</v>
      </c>
    </row>
    <row r="103" spans="1:7" ht="11.1" customHeight="1" x14ac:dyDescent="0.2">
      <c r="A103" s="14" t="s">
        <v>66</v>
      </c>
      <c r="B103" s="1">
        <v>140853</v>
      </c>
      <c r="C103" s="1">
        <v>40460</v>
      </c>
      <c r="D103" s="1">
        <v>75870</v>
      </c>
      <c r="E103" s="1">
        <v>40460</v>
      </c>
      <c r="F103" s="1">
        <v>64983</v>
      </c>
      <c r="G103" s="46" t="s">
        <v>3</v>
      </c>
    </row>
    <row r="104" spans="1:7" ht="11.1" customHeight="1" x14ac:dyDescent="0.2">
      <c r="A104" s="14" t="s">
        <v>67</v>
      </c>
      <c r="B104" s="1">
        <v>78398</v>
      </c>
      <c r="C104" s="1">
        <v>19045</v>
      </c>
      <c r="D104" s="1">
        <v>26900</v>
      </c>
      <c r="E104" s="1">
        <v>19045</v>
      </c>
      <c r="F104" s="1">
        <v>51498</v>
      </c>
      <c r="G104" s="46" t="s">
        <v>3</v>
      </c>
    </row>
    <row r="105" spans="1:7" ht="11.1" customHeight="1" x14ac:dyDescent="0.2">
      <c r="A105" s="14" t="s">
        <v>68</v>
      </c>
      <c r="B105" s="1">
        <v>70212</v>
      </c>
      <c r="C105" s="1">
        <v>53380</v>
      </c>
      <c r="D105" s="1">
        <v>66855</v>
      </c>
      <c r="E105" s="1">
        <v>53380</v>
      </c>
      <c r="F105" s="1">
        <v>3357</v>
      </c>
      <c r="G105" s="46" t="s">
        <v>3</v>
      </c>
    </row>
    <row r="106" spans="1:7" ht="11.1" customHeight="1" x14ac:dyDescent="0.2">
      <c r="A106" s="14" t="s">
        <v>69</v>
      </c>
      <c r="B106" s="1">
        <v>360847</v>
      </c>
      <c r="C106" s="1">
        <v>172293</v>
      </c>
      <c r="D106" s="1">
        <v>246238</v>
      </c>
      <c r="E106" s="1">
        <v>172293</v>
      </c>
      <c r="F106" s="1">
        <v>114609</v>
      </c>
      <c r="G106" s="46" t="s">
        <v>3</v>
      </c>
    </row>
    <row r="107" spans="1:7" ht="11.1" customHeight="1" x14ac:dyDescent="0.2">
      <c r="A107" s="14" t="s">
        <v>70</v>
      </c>
      <c r="B107" s="1">
        <v>180599</v>
      </c>
      <c r="C107" s="1">
        <v>99916</v>
      </c>
      <c r="D107" s="1">
        <v>123076</v>
      </c>
      <c r="E107" s="1">
        <v>99516</v>
      </c>
      <c r="F107" s="1">
        <v>57523</v>
      </c>
      <c r="G107" s="1">
        <v>400</v>
      </c>
    </row>
    <row r="108" spans="1:7" ht="11.1" customHeight="1" x14ac:dyDescent="0.2">
      <c r="A108" s="14" t="s">
        <v>71</v>
      </c>
      <c r="B108" s="1">
        <v>472207</v>
      </c>
      <c r="C108" s="1">
        <v>244910</v>
      </c>
      <c r="D108" s="1">
        <v>347256</v>
      </c>
      <c r="E108" s="1">
        <v>244503</v>
      </c>
      <c r="F108" s="1">
        <v>124951</v>
      </c>
      <c r="G108" s="1">
        <v>407</v>
      </c>
    </row>
    <row r="109" spans="1:7" ht="11.1" customHeight="1" x14ac:dyDescent="0.2">
      <c r="A109" s="14" t="s">
        <v>72</v>
      </c>
      <c r="B109" s="1">
        <v>3056249</v>
      </c>
      <c r="C109" s="1">
        <v>1448815</v>
      </c>
      <c r="D109" s="1">
        <v>1699104</v>
      </c>
      <c r="E109" s="1">
        <v>1446828</v>
      </c>
      <c r="F109" s="1">
        <v>1357145</v>
      </c>
      <c r="G109" s="1">
        <v>1987</v>
      </c>
    </row>
    <row r="110" spans="1:7" ht="18" customHeight="1" x14ac:dyDescent="0.2">
      <c r="A110" s="9" t="s">
        <v>225</v>
      </c>
      <c r="B110" s="147">
        <v>5499905</v>
      </c>
      <c r="C110" s="147">
        <v>1395639</v>
      </c>
      <c r="D110" s="147">
        <v>1420471</v>
      </c>
      <c r="E110" s="147">
        <v>1137995</v>
      </c>
      <c r="F110" s="147">
        <v>4079434</v>
      </c>
      <c r="G110" s="147">
        <v>257644</v>
      </c>
    </row>
    <row r="111" spans="1:7" ht="11.1" customHeight="1" x14ac:dyDescent="0.2">
      <c r="A111" s="14" t="s">
        <v>73</v>
      </c>
      <c r="B111" s="1">
        <v>879074</v>
      </c>
      <c r="C111" s="1">
        <v>467284</v>
      </c>
      <c r="D111" s="1">
        <v>640823</v>
      </c>
      <c r="E111" s="1">
        <v>467197</v>
      </c>
      <c r="F111" s="1">
        <v>238251</v>
      </c>
      <c r="G111" s="1">
        <v>87</v>
      </c>
    </row>
    <row r="112" spans="1:7" ht="11.1" customHeight="1" x14ac:dyDescent="0.2">
      <c r="A112" s="14" t="s">
        <v>74</v>
      </c>
      <c r="B112" s="1">
        <v>174928</v>
      </c>
      <c r="C112" s="1">
        <v>53175</v>
      </c>
      <c r="D112" s="1">
        <v>78020</v>
      </c>
      <c r="E112" s="1">
        <v>53175</v>
      </c>
      <c r="F112" s="1">
        <v>96908</v>
      </c>
      <c r="G112" s="46" t="s">
        <v>3</v>
      </c>
    </row>
    <row r="113" spans="1:7" ht="11.1" customHeight="1" x14ac:dyDescent="0.2">
      <c r="A113" s="14" t="s">
        <v>75</v>
      </c>
      <c r="B113" s="1">
        <v>17323</v>
      </c>
      <c r="C113" s="1">
        <v>7386</v>
      </c>
      <c r="D113" s="1">
        <v>11348</v>
      </c>
      <c r="E113" s="1">
        <v>7386</v>
      </c>
      <c r="F113" s="1">
        <v>5975</v>
      </c>
      <c r="G113" s="46" t="s">
        <v>3</v>
      </c>
    </row>
    <row r="114" spans="1:7" ht="11.1" customHeight="1" x14ac:dyDescent="0.2">
      <c r="A114" s="14" t="s">
        <v>226</v>
      </c>
      <c r="B114" s="1">
        <v>4103666</v>
      </c>
      <c r="C114" s="1">
        <v>723587</v>
      </c>
      <c r="D114" s="1">
        <v>484576</v>
      </c>
      <c r="E114" s="1">
        <v>466100</v>
      </c>
      <c r="F114" s="1">
        <v>3619090</v>
      </c>
      <c r="G114" s="1">
        <v>257487</v>
      </c>
    </row>
    <row r="115" spans="1:7" ht="11.1" customHeight="1" x14ac:dyDescent="0.2">
      <c r="A115" s="14" t="s">
        <v>76</v>
      </c>
      <c r="B115" s="1">
        <v>127110</v>
      </c>
      <c r="C115" s="1">
        <v>70896</v>
      </c>
      <c r="D115" s="1">
        <v>89696</v>
      </c>
      <c r="E115" s="1">
        <v>70896</v>
      </c>
      <c r="F115" s="1">
        <v>37414</v>
      </c>
      <c r="G115" s="46" t="s">
        <v>3</v>
      </c>
    </row>
    <row r="116" spans="1:7" ht="11.1" customHeight="1" x14ac:dyDescent="0.2">
      <c r="A116" s="14" t="s">
        <v>77</v>
      </c>
      <c r="B116" s="1">
        <v>83109</v>
      </c>
      <c r="C116" s="1">
        <v>10085</v>
      </c>
      <c r="D116" s="1">
        <v>23752</v>
      </c>
      <c r="E116" s="1">
        <v>10085</v>
      </c>
      <c r="F116" s="1">
        <v>59357</v>
      </c>
      <c r="G116" s="46" t="s">
        <v>3</v>
      </c>
    </row>
    <row r="117" spans="1:7" ht="11.1" customHeight="1" x14ac:dyDescent="0.2">
      <c r="A117" s="14" t="s">
        <v>78</v>
      </c>
      <c r="B117" s="1">
        <v>114695</v>
      </c>
      <c r="C117" s="1">
        <v>63226</v>
      </c>
      <c r="D117" s="1">
        <v>92256</v>
      </c>
      <c r="E117" s="1">
        <v>63156</v>
      </c>
      <c r="F117" s="1">
        <v>22439</v>
      </c>
      <c r="G117" s="46">
        <v>70</v>
      </c>
    </row>
    <row r="118" spans="1:7" ht="18" customHeight="1" x14ac:dyDescent="0.2">
      <c r="A118" s="9" t="s">
        <v>227</v>
      </c>
      <c r="B118" s="147">
        <v>4351532</v>
      </c>
      <c r="C118" s="147">
        <v>1714769</v>
      </c>
      <c r="D118" s="147">
        <v>2264032</v>
      </c>
      <c r="E118" s="147">
        <v>1629201</v>
      </c>
      <c r="F118" s="147">
        <v>2087500</v>
      </c>
      <c r="G118" s="147">
        <v>85568</v>
      </c>
    </row>
    <row r="119" spans="1:7" ht="11.1" customHeight="1" x14ac:dyDescent="0.2">
      <c r="A119" s="14" t="s">
        <v>79</v>
      </c>
      <c r="B119" s="1">
        <v>318815</v>
      </c>
      <c r="C119" s="1">
        <v>165125</v>
      </c>
      <c r="D119" s="1">
        <v>283154</v>
      </c>
      <c r="E119" s="1">
        <v>165125</v>
      </c>
      <c r="F119" s="1">
        <v>35661</v>
      </c>
      <c r="G119" s="46" t="s">
        <v>3</v>
      </c>
    </row>
    <row r="120" spans="1:7" ht="11.1" customHeight="1" x14ac:dyDescent="0.2">
      <c r="A120" s="14" t="s">
        <v>80</v>
      </c>
      <c r="B120" s="1">
        <v>1113474</v>
      </c>
      <c r="C120" s="1">
        <v>212206</v>
      </c>
      <c r="D120" s="1">
        <v>207032</v>
      </c>
      <c r="E120" s="1">
        <v>170093</v>
      </c>
      <c r="F120" s="1">
        <v>906442</v>
      </c>
      <c r="G120" s="1">
        <v>42113</v>
      </c>
    </row>
    <row r="121" spans="1:7" ht="11.1" customHeight="1" x14ac:dyDescent="0.2">
      <c r="A121" s="14" t="s">
        <v>81</v>
      </c>
      <c r="B121" s="1">
        <v>17600</v>
      </c>
      <c r="C121" s="1">
        <v>5730</v>
      </c>
      <c r="D121" s="1">
        <v>11020</v>
      </c>
      <c r="E121" s="1">
        <v>5730</v>
      </c>
      <c r="F121" s="1">
        <v>6580</v>
      </c>
      <c r="G121" s="46" t="s">
        <v>3</v>
      </c>
    </row>
    <row r="122" spans="1:7" ht="11.1" customHeight="1" x14ac:dyDescent="0.2">
      <c r="A122" s="14" t="s">
        <v>82</v>
      </c>
      <c r="B122" s="1">
        <v>1572770</v>
      </c>
      <c r="C122" s="1">
        <v>671369</v>
      </c>
      <c r="D122" s="1">
        <v>828892</v>
      </c>
      <c r="E122" s="1">
        <v>649042</v>
      </c>
      <c r="F122" s="1">
        <v>743878</v>
      </c>
      <c r="G122" s="1">
        <v>22327</v>
      </c>
    </row>
    <row r="123" spans="1:7" ht="11.1" customHeight="1" x14ac:dyDescent="0.2">
      <c r="A123" s="14" t="s">
        <v>83</v>
      </c>
      <c r="B123" s="1">
        <v>387064</v>
      </c>
      <c r="C123" s="1">
        <v>210660</v>
      </c>
      <c r="D123" s="1">
        <v>254832</v>
      </c>
      <c r="E123" s="1">
        <v>189532</v>
      </c>
      <c r="F123" s="1">
        <v>132232</v>
      </c>
      <c r="G123" s="1">
        <v>21128</v>
      </c>
    </row>
    <row r="124" spans="1:7" ht="11.1" customHeight="1" x14ac:dyDescent="0.2">
      <c r="A124" s="14" t="s">
        <v>84</v>
      </c>
      <c r="B124" s="1">
        <v>941809</v>
      </c>
      <c r="C124" s="1">
        <v>449679</v>
      </c>
      <c r="D124" s="1">
        <v>679102</v>
      </c>
      <c r="E124" s="1">
        <v>449679</v>
      </c>
      <c r="F124" s="1">
        <v>262707</v>
      </c>
      <c r="G124" s="46" t="s">
        <v>3</v>
      </c>
    </row>
    <row r="125" spans="1:7" ht="18" customHeight="1" x14ac:dyDescent="0.2">
      <c r="A125" s="9" t="s">
        <v>228</v>
      </c>
      <c r="B125" s="147">
        <v>1130145</v>
      </c>
      <c r="C125" s="147">
        <v>180984</v>
      </c>
      <c r="D125" s="147">
        <v>182802</v>
      </c>
      <c r="E125" s="147">
        <v>137472</v>
      </c>
      <c r="F125" s="147">
        <v>947343</v>
      </c>
      <c r="G125" s="147">
        <v>43512</v>
      </c>
    </row>
    <row r="126" spans="1:7" ht="11.1" customHeight="1" x14ac:dyDescent="0.2">
      <c r="A126" s="14" t="s">
        <v>85</v>
      </c>
      <c r="B126" s="1">
        <v>431704</v>
      </c>
      <c r="C126" s="1">
        <v>44050</v>
      </c>
      <c r="D126" s="1">
        <v>29253</v>
      </c>
      <c r="E126" s="1">
        <v>8320</v>
      </c>
      <c r="F126" s="1">
        <v>402451</v>
      </c>
      <c r="G126" s="1">
        <v>35730</v>
      </c>
    </row>
    <row r="127" spans="1:7" ht="11.1" customHeight="1" x14ac:dyDescent="0.2">
      <c r="A127" s="14" t="s">
        <v>86</v>
      </c>
      <c r="B127" s="1">
        <v>205205</v>
      </c>
      <c r="C127" s="1">
        <v>33882</v>
      </c>
      <c r="D127" s="1">
        <v>33707</v>
      </c>
      <c r="E127" s="1">
        <v>26534</v>
      </c>
      <c r="F127" s="1">
        <v>171498</v>
      </c>
      <c r="G127" s="1">
        <v>7348</v>
      </c>
    </row>
    <row r="128" spans="1:7" ht="11.1" customHeight="1" x14ac:dyDescent="0.2">
      <c r="A128" s="14" t="s">
        <v>87</v>
      </c>
      <c r="B128" s="1">
        <v>187066</v>
      </c>
      <c r="C128" s="1">
        <v>23545</v>
      </c>
      <c r="D128" s="1">
        <v>25495</v>
      </c>
      <c r="E128" s="1">
        <v>23545</v>
      </c>
      <c r="F128" s="1">
        <v>161571</v>
      </c>
      <c r="G128" s="46" t="s">
        <v>3</v>
      </c>
    </row>
    <row r="129" spans="1:7" ht="11.1" customHeight="1" x14ac:dyDescent="0.2">
      <c r="A129" s="14" t="s">
        <v>88</v>
      </c>
      <c r="B129" s="1">
        <v>306170</v>
      </c>
      <c r="C129" s="1">
        <v>79507</v>
      </c>
      <c r="D129" s="1">
        <v>94347</v>
      </c>
      <c r="E129" s="1">
        <v>79073</v>
      </c>
      <c r="F129" s="1">
        <v>211823</v>
      </c>
      <c r="G129" s="1">
        <v>434</v>
      </c>
    </row>
    <row r="130" spans="1:7" ht="18" customHeight="1" x14ac:dyDescent="0.2">
      <c r="A130" s="9" t="s">
        <v>229</v>
      </c>
      <c r="B130" s="147">
        <v>1576981</v>
      </c>
      <c r="C130" s="147">
        <v>255694</v>
      </c>
      <c r="D130" s="147">
        <v>309166</v>
      </c>
      <c r="E130" s="147">
        <v>229716</v>
      </c>
      <c r="F130" s="147">
        <v>1267815</v>
      </c>
      <c r="G130" s="147">
        <v>25978</v>
      </c>
    </row>
    <row r="131" spans="1:7" ht="11.1" customHeight="1" x14ac:dyDescent="0.2">
      <c r="A131" s="14" t="s">
        <v>89</v>
      </c>
      <c r="B131" s="1">
        <v>142742</v>
      </c>
      <c r="C131" s="1">
        <v>13000</v>
      </c>
      <c r="D131" s="1">
        <v>20777</v>
      </c>
      <c r="E131" s="1">
        <v>13000</v>
      </c>
      <c r="F131" s="1">
        <v>121965</v>
      </c>
      <c r="G131" s="46" t="s">
        <v>3</v>
      </c>
    </row>
    <row r="132" spans="1:7" ht="11.1" customHeight="1" x14ac:dyDescent="0.2">
      <c r="A132" s="14" t="s">
        <v>90</v>
      </c>
      <c r="B132" s="1">
        <v>889167</v>
      </c>
      <c r="C132" s="1">
        <v>136600</v>
      </c>
      <c r="D132" s="1">
        <v>168239</v>
      </c>
      <c r="E132" s="1">
        <v>110622</v>
      </c>
      <c r="F132" s="1">
        <v>720928</v>
      </c>
      <c r="G132" s="1">
        <v>25978</v>
      </c>
    </row>
    <row r="133" spans="1:7" ht="11.1" customHeight="1" x14ac:dyDescent="0.2">
      <c r="A133" s="14" t="s">
        <v>91</v>
      </c>
      <c r="B133" s="1">
        <v>326242</v>
      </c>
      <c r="C133" s="1">
        <v>13988</v>
      </c>
      <c r="D133" s="1">
        <v>18282</v>
      </c>
      <c r="E133" s="1">
        <v>13988</v>
      </c>
      <c r="F133" s="1">
        <v>307960</v>
      </c>
      <c r="G133" s="46" t="s">
        <v>3</v>
      </c>
    </row>
    <row r="134" spans="1:7" ht="11.1" customHeight="1" x14ac:dyDescent="0.2">
      <c r="A134" s="14" t="s">
        <v>92</v>
      </c>
      <c r="B134" s="1">
        <v>218830</v>
      </c>
      <c r="C134" s="1">
        <v>92106</v>
      </c>
      <c r="D134" s="1">
        <v>101868</v>
      </c>
      <c r="E134" s="1">
        <v>92106</v>
      </c>
      <c r="F134" s="1">
        <v>116962</v>
      </c>
      <c r="G134" s="46" t="s">
        <v>3</v>
      </c>
    </row>
    <row r="135" spans="1:7" ht="18" customHeight="1" x14ac:dyDescent="0.2">
      <c r="A135" s="9" t="s">
        <v>230</v>
      </c>
      <c r="B135" s="147">
        <v>5291400</v>
      </c>
      <c r="C135" s="147">
        <v>787186</v>
      </c>
      <c r="D135" s="147">
        <v>1045927</v>
      </c>
      <c r="E135" s="147">
        <v>645668</v>
      </c>
      <c r="F135" s="147">
        <v>4245473</v>
      </c>
      <c r="G135" s="147">
        <v>141518</v>
      </c>
    </row>
    <row r="136" spans="1:7" ht="11.1" customHeight="1" x14ac:dyDescent="0.2">
      <c r="A136" s="14" t="s">
        <v>93</v>
      </c>
      <c r="B136" s="1">
        <v>182007</v>
      </c>
      <c r="C136" s="1">
        <v>9910</v>
      </c>
      <c r="D136" s="1">
        <v>68431</v>
      </c>
      <c r="E136" s="1">
        <v>9910</v>
      </c>
      <c r="F136" s="1">
        <v>113576</v>
      </c>
      <c r="G136" s="46" t="s">
        <v>3</v>
      </c>
    </row>
    <row r="137" spans="1:7" ht="11.1" customHeight="1" x14ac:dyDescent="0.2">
      <c r="A137" s="14" t="s">
        <v>94</v>
      </c>
      <c r="B137" s="1">
        <v>565740</v>
      </c>
      <c r="C137" s="1">
        <v>178860</v>
      </c>
      <c r="D137" s="1">
        <v>204516</v>
      </c>
      <c r="E137" s="1">
        <v>178860</v>
      </c>
      <c r="F137" s="1">
        <v>361224</v>
      </c>
      <c r="G137" s="46" t="s">
        <v>3</v>
      </c>
    </row>
    <row r="138" spans="1:7" ht="11.1" customHeight="1" x14ac:dyDescent="0.2">
      <c r="A138" s="14" t="s">
        <v>95</v>
      </c>
      <c r="B138" s="1">
        <v>334856</v>
      </c>
      <c r="C138" s="1">
        <v>26310</v>
      </c>
      <c r="D138" s="1">
        <v>28310</v>
      </c>
      <c r="E138" s="1">
        <v>26310</v>
      </c>
      <c r="F138" s="1">
        <v>306546</v>
      </c>
      <c r="G138" s="46" t="s">
        <v>3</v>
      </c>
    </row>
    <row r="139" spans="1:7" ht="11.1" customHeight="1" x14ac:dyDescent="0.2">
      <c r="A139" s="14" t="s">
        <v>96</v>
      </c>
      <c r="B139" s="1">
        <v>753724</v>
      </c>
      <c r="C139" s="1">
        <v>9688</v>
      </c>
      <c r="D139" s="1">
        <v>36545</v>
      </c>
      <c r="E139" s="1">
        <v>9688</v>
      </c>
      <c r="F139" s="1">
        <v>717179</v>
      </c>
      <c r="G139" s="46" t="s">
        <v>3</v>
      </c>
    </row>
    <row r="140" spans="1:7" ht="11.1" customHeight="1" x14ac:dyDescent="0.2">
      <c r="A140" s="14" t="s">
        <v>97</v>
      </c>
      <c r="B140" s="1">
        <v>381318</v>
      </c>
      <c r="C140" s="1">
        <v>78969</v>
      </c>
      <c r="D140" s="1">
        <v>83992</v>
      </c>
      <c r="E140" s="1">
        <v>48247</v>
      </c>
      <c r="F140" s="1">
        <v>297326</v>
      </c>
      <c r="G140" s="1">
        <v>30722</v>
      </c>
    </row>
    <row r="141" spans="1:7" ht="11.1" customHeight="1" x14ac:dyDescent="0.2">
      <c r="A141" s="14" t="s">
        <v>98</v>
      </c>
      <c r="B141" s="1">
        <v>182255</v>
      </c>
      <c r="C141" s="1">
        <v>5021</v>
      </c>
      <c r="D141" s="1">
        <v>4761</v>
      </c>
      <c r="E141" s="1">
        <v>4761</v>
      </c>
      <c r="F141" s="1">
        <v>177494</v>
      </c>
      <c r="G141" s="1">
        <v>260</v>
      </c>
    </row>
    <row r="142" spans="1:7" ht="11.1" customHeight="1" x14ac:dyDescent="0.2">
      <c r="A142" s="14" t="s">
        <v>99</v>
      </c>
      <c r="B142" s="1">
        <v>366392</v>
      </c>
      <c r="C142" s="1">
        <v>153688</v>
      </c>
      <c r="D142" s="1">
        <v>157196</v>
      </c>
      <c r="E142" s="1">
        <v>153688</v>
      </c>
      <c r="F142" s="1">
        <v>209196</v>
      </c>
      <c r="G142" s="46" t="s">
        <v>3</v>
      </c>
    </row>
    <row r="143" spans="1:7" ht="11.1" customHeight="1" x14ac:dyDescent="0.2">
      <c r="A143" s="14" t="s">
        <v>100</v>
      </c>
      <c r="B143" s="1">
        <v>263610</v>
      </c>
      <c r="C143" s="1">
        <v>58947</v>
      </c>
      <c r="D143" s="1">
        <v>60457</v>
      </c>
      <c r="E143" s="1">
        <v>58560</v>
      </c>
      <c r="F143" s="1">
        <v>203153</v>
      </c>
      <c r="G143" s="1">
        <v>387</v>
      </c>
    </row>
    <row r="144" spans="1:7" ht="11.1" customHeight="1" x14ac:dyDescent="0.2">
      <c r="A144" s="14" t="s">
        <v>101</v>
      </c>
      <c r="B144" s="1">
        <v>1487355</v>
      </c>
      <c r="C144" s="1">
        <v>216066</v>
      </c>
      <c r="D144" s="1">
        <v>130813</v>
      </c>
      <c r="E144" s="1">
        <v>106025</v>
      </c>
      <c r="F144" s="1">
        <v>1356542</v>
      </c>
      <c r="G144" s="1">
        <v>110041</v>
      </c>
    </row>
    <row r="145" spans="1:7" ht="11.1" customHeight="1" x14ac:dyDescent="0.2">
      <c r="A145" s="14" t="s">
        <v>102</v>
      </c>
      <c r="B145" s="1">
        <v>774143</v>
      </c>
      <c r="C145" s="1">
        <v>49727</v>
      </c>
      <c r="D145" s="1">
        <v>270906</v>
      </c>
      <c r="E145" s="1">
        <v>49619</v>
      </c>
      <c r="F145" s="1">
        <v>503237</v>
      </c>
      <c r="G145" s="1">
        <v>108</v>
      </c>
    </row>
    <row r="146" spans="1:7" ht="18" customHeight="1" x14ac:dyDescent="0.2">
      <c r="A146" s="9" t="s">
        <v>231</v>
      </c>
      <c r="B146" s="147">
        <v>3839268</v>
      </c>
      <c r="C146" s="147">
        <v>590314</v>
      </c>
      <c r="D146" s="147">
        <v>686472</v>
      </c>
      <c r="E146" s="147">
        <v>541947</v>
      </c>
      <c r="F146" s="147">
        <v>3152796</v>
      </c>
      <c r="G146" s="147">
        <v>48367</v>
      </c>
    </row>
    <row r="147" spans="1:7" ht="11.1" customHeight="1" x14ac:dyDescent="0.2">
      <c r="A147" s="14" t="s">
        <v>103</v>
      </c>
      <c r="B147" s="1">
        <v>765829</v>
      </c>
      <c r="C147" s="1">
        <v>258363</v>
      </c>
      <c r="D147" s="1">
        <v>296407</v>
      </c>
      <c r="E147" s="1">
        <v>255321</v>
      </c>
      <c r="F147" s="1">
        <v>469422</v>
      </c>
      <c r="G147" s="1">
        <v>3042</v>
      </c>
    </row>
    <row r="148" spans="1:7" ht="11.1" customHeight="1" x14ac:dyDescent="0.2">
      <c r="A148" s="14" t="s">
        <v>104</v>
      </c>
      <c r="B148" s="1">
        <v>814226</v>
      </c>
      <c r="C148" s="1">
        <v>45119</v>
      </c>
      <c r="D148" s="1">
        <v>81049</v>
      </c>
      <c r="E148" s="1">
        <v>44682</v>
      </c>
      <c r="F148" s="1">
        <v>733177</v>
      </c>
      <c r="G148" s="1">
        <v>437</v>
      </c>
    </row>
    <row r="149" spans="1:7" ht="11.1" customHeight="1" x14ac:dyDescent="0.2">
      <c r="A149" s="14" t="s">
        <v>105</v>
      </c>
      <c r="B149" s="1">
        <v>302362</v>
      </c>
      <c r="C149" s="1">
        <v>29117</v>
      </c>
      <c r="D149" s="1">
        <v>36556</v>
      </c>
      <c r="E149" s="1">
        <v>29117</v>
      </c>
      <c r="F149" s="1">
        <v>265806</v>
      </c>
      <c r="G149" s="46" t="s">
        <v>3</v>
      </c>
    </row>
    <row r="150" spans="1:7" ht="11.1" customHeight="1" x14ac:dyDescent="0.2">
      <c r="A150" s="14" t="s">
        <v>106</v>
      </c>
      <c r="B150" s="1">
        <v>1956851</v>
      </c>
      <c r="C150" s="1">
        <v>257715</v>
      </c>
      <c r="D150" s="1">
        <v>272460</v>
      </c>
      <c r="E150" s="1">
        <v>212827</v>
      </c>
      <c r="F150" s="1">
        <v>1684391</v>
      </c>
      <c r="G150" s="1">
        <v>44888</v>
      </c>
    </row>
    <row r="151" spans="1:7" ht="18" customHeight="1" x14ac:dyDescent="0.2">
      <c r="A151" s="9" t="s">
        <v>232</v>
      </c>
      <c r="B151" s="147">
        <v>4844001</v>
      </c>
      <c r="C151" s="147">
        <v>1177596</v>
      </c>
      <c r="D151" s="147">
        <v>1336567</v>
      </c>
      <c r="E151" s="147">
        <v>1072524</v>
      </c>
      <c r="F151" s="147">
        <v>3507434</v>
      </c>
      <c r="G151" s="147">
        <v>105072</v>
      </c>
    </row>
    <row r="152" spans="1:7" ht="11.1" customHeight="1" x14ac:dyDescent="0.2">
      <c r="A152" s="14" t="s">
        <v>107</v>
      </c>
      <c r="B152" s="1">
        <v>745679</v>
      </c>
      <c r="C152" s="1">
        <v>471500</v>
      </c>
      <c r="D152" s="1">
        <v>529490</v>
      </c>
      <c r="E152" s="1">
        <v>436736</v>
      </c>
      <c r="F152" s="1">
        <v>216189</v>
      </c>
      <c r="G152" s="1">
        <v>34764</v>
      </c>
    </row>
    <row r="153" spans="1:7" ht="11.1" customHeight="1" x14ac:dyDescent="0.2">
      <c r="A153" s="14" t="s">
        <v>108</v>
      </c>
      <c r="B153" s="1">
        <v>2182084</v>
      </c>
      <c r="C153" s="1">
        <v>369813</v>
      </c>
      <c r="D153" s="1">
        <v>310693</v>
      </c>
      <c r="E153" s="1">
        <v>299736</v>
      </c>
      <c r="F153" s="1">
        <v>1871391</v>
      </c>
      <c r="G153" s="1">
        <v>70077</v>
      </c>
    </row>
    <row r="154" spans="1:7" ht="11.1" customHeight="1" x14ac:dyDescent="0.2">
      <c r="A154" s="14" t="s">
        <v>109</v>
      </c>
      <c r="B154" s="1">
        <v>729230</v>
      </c>
      <c r="C154" s="1">
        <v>120848</v>
      </c>
      <c r="D154" s="1">
        <v>154351</v>
      </c>
      <c r="E154" s="1">
        <v>120617</v>
      </c>
      <c r="F154" s="1">
        <v>574879</v>
      </c>
      <c r="G154" s="1">
        <v>231</v>
      </c>
    </row>
    <row r="155" spans="1:7" ht="11.1" customHeight="1" x14ac:dyDescent="0.2">
      <c r="A155" s="14" t="s">
        <v>110</v>
      </c>
      <c r="B155" s="1">
        <v>800317</v>
      </c>
      <c r="C155" s="1">
        <v>77909</v>
      </c>
      <c r="D155" s="1">
        <v>173994</v>
      </c>
      <c r="E155" s="1">
        <v>77909</v>
      </c>
      <c r="F155" s="1">
        <v>626323</v>
      </c>
      <c r="G155" s="46" t="s">
        <v>3</v>
      </c>
    </row>
    <row r="156" spans="1:7" ht="11.1" customHeight="1" x14ac:dyDescent="0.2">
      <c r="A156" s="14" t="s">
        <v>111</v>
      </c>
      <c r="B156" s="1">
        <v>386691</v>
      </c>
      <c r="C156" s="1">
        <v>137526</v>
      </c>
      <c r="D156" s="1">
        <v>168039</v>
      </c>
      <c r="E156" s="1">
        <v>137526</v>
      </c>
      <c r="F156" s="1">
        <v>218652</v>
      </c>
      <c r="G156" s="46" t="s">
        <v>3</v>
      </c>
    </row>
    <row r="157" spans="1:7" ht="18" customHeight="1" x14ac:dyDescent="0.2">
      <c r="A157" s="9" t="s">
        <v>233</v>
      </c>
      <c r="B157" s="147">
        <v>2812657</v>
      </c>
      <c r="C157" s="147">
        <v>647394</v>
      </c>
      <c r="D157" s="147">
        <v>864395</v>
      </c>
      <c r="E157" s="147">
        <v>615113</v>
      </c>
      <c r="F157" s="147">
        <v>1948262</v>
      </c>
      <c r="G157" s="147">
        <v>32281</v>
      </c>
    </row>
    <row r="158" spans="1:7" ht="11.1" customHeight="1" x14ac:dyDescent="0.2">
      <c r="A158" s="14" t="s">
        <v>112</v>
      </c>
      <c r="B158" s="1">
        <v>342458</v>
      </c>
      <c r="C158" s="1">
        <v>68713</v>
      </c>
      <c r="D158" s="1">
        <v>136759</v>
      </c>
      <c r="E158" s="1">
        <v>68363</v>
      </c>
      <c r="F158" s="1">
        <v>205699</v>
      </c>
      <c r="G158" s="1">
        <v>350</v>
      </c>
    </row>
    <row r="159" spans="1:7" ht="11.1" customHeight="1" x14ac:dyDescent="0.2">
      <c r="A159" s="14" t="s">
        <v>113</v>
      </c>
      <c r="B159" s="1">
        <v>501234</v>
      </c>
      <c r="C159" s="1">
        <v>34729</v>
      </c>
      <c r="D159" s="1">
        <v>37097</v>
      </c>
      <c r="E159" s="1">
        <v>25972</v>
      </c>
      <c r="F159" s="1">
        <v>464137</v>
      </c>
      <c r="G159" s="1">
        <v>8757</v>
      </c>
    </row>
    <row r="160" spans="1:7" ht="11.1" customHeight="1" x14ac:dyDescent="0.2">
      <c r="A160" s="14" t="s">
        <v>114</v>
      </c>
      <c r="B160" s="1">
        <v>173936</v>
      </c>
      <c r="C160" s="1">
        <v>58630</v>
      </c>
      <c r="D160" s="1">
        <v>91805</v>
      </c>
      <c r="E160" s="1">
        <v>58630</v>
      </c>
      <c r="F160" s="1">
        <v>82131</v>
      </c>
      <c r="G160" s="46" t="s">
        <v>3</v>
      </c>
    </row>
    <row r="161" spans="1:7" ht="11.1" customHeight="1" x14ac:dyDescent="0.2">
      <c r="A161" s="14" t="s">
        <v>115</v>
      </c>
      <c r="B161" s="1">
        <v>1225568</v>
      </c>
      <c r="C161" s="1">
        <v>273086</v>
      </c>
      <c r="D161" s="1">
        <v>324835</v>
      </c>
      <c r="E161" s="1">
        <v>249912</v>
      </c>
      <c r="F161" s="1">
        <v>900733</v>
      </c>
      <c r="G161" s="1">
        <v>23174</v>
      </c>
    </row>
    <row r="162" spans="1:7" ht="11.1" customHeight="1" x14ac:dyDescent="0.2">
      <c r="A162" s="14" t="s">
        <v>116</v>
      </c>
      <c r="B162" s="1">
        <v>448266</v>
      </c>
      <c r="C162" s="1">
        <v>163852</v>
      </c>
      <c r="D162" s="1">
        <v>201744</v>
      </c>
      <c r="E162" s="1">
        <v>163852</v>
      </c>
      <c r="F162" s="1">
        <v>246522</v>
      </c>
      <c r="G162" s="46" t="s">
        <v>3</v>
      </c>
    </row>
    <row r="163" spans="1:7" ht="11.1" customHeight="1" x14ac:dyDescent="0.2">
      <c r="A163" s="14" t="s">
        <v>117</v>
      </c>
      <c r="B163" s="1">
        <v>121195</v>
      </c>
      <c r="C163" s="1">
        <v>48384</v>
      </c>
      <c r="D163" s="1">
        <v>72155</v>
      </c>
      <c r="E163" s="1">
        <v>48384</v>
      </c>
      <c r="F163" s="1">
        <v>49040</v>
      </c>
      <c r="G163" s="46" t="s">
        <v>3</v>
      </c>
    </row>
    <row r="164" spans="1:7" ht="18" customHeight="1" x14ac:dyDescent="0.2">
      <c r="A164" s="9" t="s">
        <v>234</v>
      </c>
      <c r="B164" s="147">
        <v>7343382</v>
      </c>
      <c r="C164" s="147">
        <v>2248043</v>
      </c>
      <c r="D164" s="147">
        <v>2765997</v>
      </c>
      <c r="E164" s="147">
        <v>2051797</v>
      </c>
      <c r="F164" s="147">
        <v>4577385</v>
      </c>
      <c r="G164" s="131">
        <v>196246</v>
      </c>
    </row>
    <row r="165" spans="1:7" ht="11.1" customHeight="1" x14ac:dyDescent="0.2">
      <c r="A165" s="92" t="s">
        <v>235</v>
      </c>
      <c r="B165" s="139">
        <v>5952300</v>
      </c>
      <c r="C165" s="139">
        <v>2051204</v>
      </c>
      <c r="D165" s="139">
        <v>2488870</v>
      </c>
      <c r="E165" s="139">
        <v>1854958</v>
      </c>
      <c r="F165" s="139">
        <v>3463430</v>
      </c>
      <c r="G165" s="140">
        <v>196246</v>
      </c>
    </row>
    <row r="166" spans="1:7" ht="11.1" customHeight="1" x14ac:dyDescent="0.2">
      <c r="A166" s="93" t="s">
        <v>201</v>
      </c>
      <c r="B166" s="1">
        <v>3659320</v>
      </c>
      <c r="C166" s="1">
        <v>877841</v>
      </c>
      <c r="D166" s="1">
        <v>1298862</v>
      </c>
      <c r="E166" s="1">
        <v>790190</v>
      </c>
      <c r="F166" s="1">
        <v>2360458</v>
      </c>
      <c r="G166" s="46">
        <v>87651</v>
      </c>
    </row>
    <row r="167" spans="1:7" ht="11.1" customHeight="1" x14ac:dyDescent="0.2">
      <c r="A167" s="93" t="s">
        <v>202</v>
      </c>
      <c r="B167" s="1">
        <v>40240</v>
      </c>
      <c r="C167" s="1">
        <v>8019</v>
      </c>
      <c r="D167" s="1">
        <v>16769</v>
      </c>
      <c r="E167" s="1">
        <v>8019</v>
      </c>
      <c r="F167" s="1">
        <v>23471</v>
      </c>
      <c r="G167" s="46" t="s">
        <v>3</v>
      </c>
    </row>
    <row r="168" spans="1:7" ht="11.1" customHeight="1" x14ac:dyDescent="0.2">
      <c r="A168" s="93" t="s">
        <v>203</v>
      </c>
      <c r="B168" s="1">
        <v>1051572</v>
      </c>
      <c r="C168" s="1">
        <v>745966</v>
      </c>
      <c r="D168" s="1">
        <v>757699</v>
      </c>
      <c r="E168" s="1">
        <v>709920</v>
      </c>
      <c r="F168" s="1">
        <v>293873</v>
      </c>
      <c r="G168" s="46">
        <v>36046</v>
      </c>
    </row>
    <row r="169" spans="1:7" ht="11.1" customHeight="1" x14ac:dyDescent="0.2">
      <c r="A169" s="93" t="s">
        <v>204</v>
      </c>
      <c r="B169" s="1">
        <v>738617</v>
      </c>
      <c r="C169" s="1">
        <v>361610</v>
      </c>
      <c r="D169" s="1">
        <v>330410</v>
      </c>
      <c r="E169" s="1">
        <v>313576</v>
      </c>
      <c r="F169" s="1">
        <v>408207</v>
      </c>
      <c r="G169" s="46">
        <v>48034</v>
      </c>
    </row>
    <row r="170" spans="1:7" ht="11.1" customHeight="1" x14ac:dyDescent="0.2">
      <c r="A170" s="93" t="s">
        <v>205</v>
      </c>
      <c r="B170" s="1">
        <v>462551</v>
      </c>
      <c r="C170" s="1">
        <v>57768</v>
      </c>
      <c r="D170" s="1">
        <v>85130</v>
      </c>
      <c r="E170" s="1">
        <v>33253</v>
      </c>
      <c r="F170" s="1">
        <v>377421</v>
      </c>
      <c r="G170" s="46">
        <v>24515</v>
      </c>
    </row>
    <row r="171" spans="1:7" ht="11.1" customHeight="1" x14ac:dyDescent="0.2">
      <c r="A171" s="14" t="s">
        <v>118</v>
      </c>
      <c r="B171" s="1">
        <v>979816</v>
      </c>
      <c r="C171" s="1">
        <v>92348</v>
      </c>
      <c r="D171" s="1">
        <v>119045</v>
      </c>
      <c r="E171" s="1">
        <v>92348</v>
      </c>
      <c r="F171" s="1">
        <v>860771</v>
      </c>
      <c r="G171" s="46" t="s">
        <v>3</v>
      </c>
    </row>
    <row r="172" spans="1:7" ht="11.1" customHeight="1" x14ac:dyDescent="0.2">
      <c r="A172" s="14" t="s">
        <v>119</v>
      </c>
      <c r="B172" s="1">
        <v>12381</v>
      </c>
      <c r="C172" s="1">
        <v>3580</v>
      </c>
      <c r="D172" s="1">
        <v>4440</v>
      </c>
      <c r="E172" s="1">
        <v>3580</v>
      </c>
      <c r="F172" s="1">
        <v>7941</v>
      </c>
      <c r="G172" s="46" t="s">
        <v>3</v>
      </c>
    </row>
    <row r="173" spans="1:7" ht="11.1" customHeight="1" x14ac:dyDescent="0.2">
      <c r="A173" s="14" t="s">
        <v>120</v>
      </c>
      <c r="B173" s="1">
        <v>135830</v>
      </c>
      <c r="C173" s="1">
        <v>4738</v>
      </c>
      <c r="D173" s="1">
        <v>9218</v>
      </c>
      <c r="E173" s="1">
        <v>4738</v>
      </c>
      <c r="F173" s="1">
        <v>126612</v>
      </c>
      <c r="G173" s="46" t="s">
        <v>3</v>
      </c>
    </row>
    <row r="174" spans="1:7" ht="11.1" customHeight="1" x14ac:dyDescent="0.2">
      <c r="A174" s="14" t="s">
        <v>121</v>
      </c>
      <c r="B174" s="1">
        <v>137438</v>
      </c>
      <c r="C174" s="1">
        <v>74030</v>
      </c>
      <c r="D174" s="1">
        <v>111776</v>
      </c>
      <c r="E174" s="1">
        <v>74030</v>
      </c>
      <c r="F174" s="1">
        <v>25662</v>
      </c>
      <c r="G174" s="46" t="s">
        <v>3</v>
      </c>
    </row>
    <row r="175" spans="1:7" ht="11.1" customHeight="1" x14ac:dyDescent="0.2">
      <c r="A175" s="14" t="s">
        <v>122</v>
      </c>
      <c r="B175" s="1">
        <v>70869</v>
      </c>
      <c r="C175" s="1">
        <v>8950</v>
      </c>
      <c r="D175" s="1">
        <v>15137</v>
      </c>
      <c r="E175" s="1">
        <v>8950</v>
      </c>
      <c r="F175" s="1">
        <v>55732</v>
      </c>
      <c r="G175" s="46" t="s">
        <v>3</v>
      </c>
    </row>
    <row r="176" spans="1:7" ht="11.1" customHeight="1" x14ac:dyDescent="0.2">
      <c r="A176" s="14" t="s">
        <v>123</v>
      </c>
      <c r="B176" s="1">
        <v>54748</v>
      </c>
      <c r="C176" s="1">
        <v>13193</v>
      </c>
      <c r="D176" s="1">
        <v>17511</v>
      </c>
      <c r="E176" s="1">
        <v>13193</v>
      </c>
      <c r="F176" s="1">
        <v>37237</v>
      </c>
      <c r="G176" s="46" t="s">
        <v>3</v>
      </c>
    </row>
    <row r="177" spans="1:7" ht="18" customHeight="1" x14ac:dyDescent="0.2">
      <c r="A177" s="9" t="s">
        <v>236</v>
      </c>
      <c r="B177" s="147">
        <v>1470806</v>
      </c>
      <c r="C177" s="147">
        <v>69844</v>
      </c>
      <c r="D177" s="147">
        <v>88176</v>
      </c>
      <c r="E177" s="147">
        <v>69111</v>
      </c>
      <c r="F177" s="147">
        <v>1382630</v>
      </c>
      <c r="G177" s="131">
        <v>733</v>
      </c>
    </row>
    <row r="178" spans="1:7" ht="11.1" customHeight="1" x14ac:dyDescent="0.2">
      <c r="A178" s="14" t="s">
        <v>124</v>
      </c>
      <c r="B178" s="1">
        <v>88448</v>
      </c>
      <c r="C178" s="1">
        <v>15513</v>
      </c>
      <c r="D178" s="1">
        <v>17534</v>
      </c>
      <c r="E178" s="1">
        <v>15513</v>
      </c>
      <c r="F178" s="1">
        <v>70914</v>
      </c>
      <c r="G178" s="46" t="s">
        <v>3</v>
      </c>
    </row>
    <row r="179" spans="1:7" ht="11.1" customHeight="1" x14ac:dyDescent="0.2">
      <c r="A179" s="14" t="s">
        <v>125</v>
      </c>
      <c r="B179" s="1">
        <v>43040</v>
      </c>
      <c r="C179" s="1">
        <v>16045</v>
      </c>
      <c r="D179" s="1">
        <v>25138</v>
      </c>
      <c r="E179" s="1">
        <v>16045</v>
      </c>
      <c r="F179" s="1">
        <v>17902</v>
      </c>
      <c r="G179" s="46" t="s">
        <v>3</v>
      </c>
    </row>
    <row r="180" spans="1:7" ht="11.1" customHeight="1" x14ac:dyDescent="0.2">
      <c r="A180" s="14" t="s">
        <v>126</v>
      </c>
      <c r="B180" s="1">
        <v>759018</v>
      </c>
      <c r="C180" s="1">
        <v>11482</v>
      </c>
      <c r="D180" s="1">
        <v>12211</v>
      </c>
      <c r="E180" s="1">
        <v>11090</v>
      </c>
      <c r="F180" s="1">
        <v>746807</v>
      </c>
      <c r="G180" s="46">
        <v>392</v>
      </c>
    </row>
    <row r="181" spans="1:7" ht="11.1" customHeight="1" x14ac:dyDescent="0.2">
      <c r="A181" s="14" t="s">
        <v>127</v>
      </c>
      <c r="B181" s="1">
        <v>580300</v>
      </c>
      <c r="C181" s="1">
        <v>26804</v>
      </c>
      <c r="D181" s="1">
        <v>33293</v>
      </c>
      <c r="E181" s="1">
        <v>26463</v>
      </c>
      <c r="F181" s="1">
        <v>547007</v>
      </c>
      <c r="G181" s="46">
        <v>341</v>
      </c>
    </row>
    <row r="182" spans="1:7" ht="18" customHeight="1" x14ac:dyDescent="0.2">
      <c r="A182" s="9" t="s">
        <v>237</v>
      </c>
      <c r="B182" s="147">
        <v>1696161</v>
      </c>
      <c r="C182" s="147">
        <v>75501</v>
      </c>
      <c r="D182" s="147">
        <v>96726</v>
      </c>
      <c r="E182" s="147">
        <v>71128</v>
      </c>
      <c r="F182" s="147">
        <v>1599435</v>
      </c>
      <c r="G182" s="131">
        <v>4373</v>
      </c>
    </row>
    <row r="183" spans="1:7" ht="11.1" customHeight="1" x14ac:dyDescent="0.2">
      <c r="A183" s="14" t="s">
        <v>128</v>
      </c>
      <c r="B183" s="1">
        <v>170808</v>
      </c>
      <c r="C183" s="1">
        <v>1739</v>
      </c>
      <c r="D183" s="1">
        <v>2842</v>
      </c>
      <c r="E183" s="1">
        <v>1739</v>
      </c>
      <c r="F183" s="1">
        <v>167966</v>
      </c>
      <c r="G183" s="46" t="s">
        <v>3</v>
      </c>
    </row>
    <row r="184" spans="1:7" ht="11.1" customHeight="1" x14ac:dyDescent="0.2">
      <c r="A184" s="14" t="s">
        <v>129</v>
      </c>
      <c r="B184" s="1">
        <v>253607</v>
      </c>
      <c r="C184" s="1">
        <v>8291</v>
      </c>
      <c r="D184" s="1">
        <v>15092</v>
      </c>
      <c r="E184" s="1">
        <v>8291</v>
      </c>
      <c r="F184" s="1">
        <v>238515</v>
      </c>
      <c r="G184" s="46" t="s">
        <v>3</v>
      </c>
    </row>
    <row r="185" spans="1:7" ht="11.1" customHeight="1" x14ac:dyDescent="0.2">
      <c r="A185" s="14" t="s">
        <v>130</v>
      </c>
      <c r="B185" s="1">
        <v>168512</v>
      </c>
      <c r="C185" s="1">
        <v>6610</v>
      </c>
      <c r="D185" s="1">
        <v>15637</v>
      </c>
      <c r="E185" s="1">
        <v>6610</v>
      </c>
      <c r="F185" s="1">
        <v>152875</v>
      </c>
      <c r="G185" s="46" t="s">
        <v>3</v>
      </c>
    </row>
    <row r="186" spans="1:7" ht="11.1" customHeight="1" x14ac:dyDescent="0.2">
      <c r="A186" s="14" t="s">
        <v>131</v>
      </c>
      <c r="B186" s="1">
        <v>1103234</v>
      </c>
      <c r="C186" s="1">
        <v>58861</v>
      </c>
      <c r="D186" s="1">
        <v>63155</v>
      </c>
      <c r="E186" s="1">
        <v>54488</v>
      </c>
      <c r="F186" s="1">
        <v>1040079</v>
      </c>
      <c r="G186" s="46">
        <v>4373</v>
      </c>
    </row>
    <row r="187" spans="1:7" ht="18" customHeight="1" x14ac:dyDescent="0.2">
      <c r="A187" s="9" t="s">
        <v>238</v>
      </c>
      <c r="B187" s="147">
        <v>2761465</v>
      </c>
      <c r="C187" s="147">
        <v>193903</v>
      </c>
      <c r="D187" s="147">
        <v>266025</v>
      </c>
      <c r="E187" s="147">
        <v>145808</v>
      </c>
      <c r="F187" s="147">
        <v>2495440</v>
      </c>
      <c r="G187" s="131">
        <v>48095</v>
      </c>
    </row>
    <row r="188" spans="1:7" ht="11.1" customHeight="1" x14ac:dyDescent="0.2">
      <c r="A188" s="14" t="s">
        <v>132</v>
      </c>
      <c r="B188" s="1">
        <v>146506</v>
      </c>
      <c r="C188" s="1">
        <v>10370</v>
      </c>
      <c r="D188" s="1">
        <v>15175</v>
      </c>
      <c r="E188" s="1">
        <v>10370</v>
      </c>
      <c r="F188" s="1">
        <v>131331</v>
      </c>
      <c r="G188" s="46" t="s">
        <v>3</v>
      </c>
    </row>
    <row r="189" spans="1:7" ht="11.1" customHeight="1" x14ac:dyDescent="0.2">
      <c r="A189" s="14" t="s">
        <v>133</v>
      </c>
      <c r="B189" s="1">
        <v>342622</v>
      </c>
      <c r="C189" s="1">
        <v>33205</v>
      </c>
      <c r="D189" s="1">
        <v>59602</v>
      </c>
      <c r="E189" s="1">
        <v>30432</v>
      </c>
      <c r="F189" s="1">
        <v>283020</v>
      </c>
      <c r="G189" s="46">
        <v>2773</v>
      </c>
    </row>
    <row r="190" spans="1:7" ht="11.1" customHeight="1" x14ac:dyDescent="0.2">
      <c r="A190" s="14" t="s">
        <v>134</v>
      </c>
      <c r="B190" s="1">
        <v>151133</v>
      </c>
      <c r="C190" s="1">
        <v>16300</v>
      </c>
      <c r="D190" s="1">
        <v>22090</v>
      </c>
      <c r="E190" s="1">
        <v>16300</v>
      </c>
      <c r="F190" s="1">
        <v>129043</v>
      </c>
      <c r="G190" s="46" t="s">
        <v>3</v>
      </c>
    </row>
    <row r="191" spans="1:7" ht="11.1" customHeight="1" x14ac:dyDescent="0.2">
      <c r="A191" s="14" t="s">
        <v>135</v>
      </c>
      <c r="B191" s="1">
        <v>1617710</v>
      </c>
      <c r="C191" s="1">
        <v>115462</v>
      </c>
      <c r="D191" s="1">
        <v>141060</v>
      </c>
      <c r="E191" s="1">
        <v>70523</v>
      </c>
      <c r="F191" s="1">
        <v>1476650</v>
      </c>
      <c r="G191" s="46">
        <v>44939</v>
      </c>
    </row>
    <row r="192" spans="1:7" ht="11.1" customHeight="1" x14ac:dyDescent="0.2">
      <c r="A192" s="14" t="s">
        <v>136</v>
      </c>
      <c r="B192" s="1">
        <v>382156</v>
      </c>
      <c r="C192" s="1">
        <v>16658</v>
      </c>
      <c r="D192" s="1">
        <v>21082</v>
      </c>
      <c r="E192" s="1">
        <v>16658</v>
      </c>
      <c r="F192" s="1">
        <v>361074</v>
      </c>
      <c r="G192" s="46" t="s">
        <v>3</v>
      </c>
    </row>
    <row r="193" spans="1:7" ht="11.1" customHeight="1" x14ac:dyDescent="0.2">
      <c r="A193" s="14" t="s">
        <v>137</v>
      </c>
      <c r="B193" s="1">
        <v>121338</v>
      </c>
      <c r="C193" s="1">
        <v>1908</v>
      </c>
      <c r="D193" s="1">
        <v>7016</v>
      </c>
      <c r="E193" s="1">
        <v>1525</v>
      </c>
      <c r="F193" s="1">
        <v>114322</v>
      </c>
      <c r="G193" s="46">
        <v>383</v>
      </c>
    </row>
    <row r="194" spans="1:7" ht="18" customHeight="1" x14ac:dyDescent="0.2">
      <c r="A194" s="9" t="s">
        <v>239</v>
      </c>
      <c r="B194" s="147">
        <v>2863370</v>
      </c>
      <c r="C194" s="147">
        <v>394497</v>
      </c>
      <c r="D194" s="147">
        <v>390269</v>
      </c>
      <c r="E194" s="147">
        <v>347067</v>
      </c>
      <c r="F194" s="147">
        <v>2473101</v>
      </c>
      <c r="G194" s="131">
        <v>47430</v>
      </c>
    </row>
    <row r="195" spans="1:7" ht="11.1" customHeight="1" x14ac:dyDescent="0.2">
      <c r="A195" s="14" t="s">
        <v>138</v>
      </c>
      <c r="B195" s="1">
        <v>197779</v>
      </c>
      <c r="C195" s="1">
        <v>16810</v>
      </c>
      <c r="D195" s="1">
        <v>19970</v>
      </c>
      <c r="E195" s="1">
        <v>16810</v>
      </c>
      <c r="F195" s="1">
        <v>177809</v>
      </c>
      <c r="G195" s="46" t="s">
        <v>3</v>
      </c>
    </row>
    <row r="196" spans="1:7" ht="11.1" customHeight="1" x14ac:dyDescent="0.2">
      <c r="A196" s="14" t="s">
        <v>139</v>
      </c>
      <c r="B196" s="1">
        <v>573124</v>
      </c>
      <c r="C196" s="1">
        <v>187803</v>
      </c>
      <c r="D196" s="1">
        <v>179446</v>
      </c>
      <c r="E196" s="1">
        <v>177206</v>
      </c>
      <c r="F196" s="1">
        <v>393678</v>
      </c>
      <c r="G196" s="46">
        <v>10597</v>
      </c>
    </row>
    <row r="197" spans="1:7" ht="11.1" customHeight="1" x14ac:dyDescent="0.2">
      <c r="A197" s="14" t="s">
        <v>140</v>
      </c>
      <c r="B197" s="1">
        <v>272518</v>
      </c>
      <c r="C197" s="1">
        <v>43747</v>
      </c>
      <c r="D197" s="1">
        <v>64896</v>
      </c>
      <c r="E197" s="1">
        <v>43747</v>
      </c>
      <c r="F197" s="1">
        <v>207622</v>
      </c>
      <c r="G197" s="46" t="s">
        <v>3</v>
      </c>
    </row>
    <row r="198" spans="1:7" ht="11.1" customHeight="1" x14ac:dyDescent="0.2">
      <c r="A198" s="14" t="s">
        <v>141</v>
      </c>
      <c r="B198" s="1">
        <v>1107853</v>
      </c>
      <c r="C198" s="1">
        <v>54232</v>
      </c>
      <c r="D198" s="1">
        <v>40703</v>
      </c>
      <c r="E198" s="1">
        <v>36702</v>
      </c>
      <c r="F198" s="1">
        <v>1067150</v>
      </c>
      <c r="G198" s="46">
        <v>17530</v>
      </c>
    </row>
    <row r="199" spans="1:7" ht="11.1" customHeight="1" x14ac:dyDescent="0.2">
      <c r="A199" s="14" t="s">
        <v>142</v>
      </c>
      <c r="B199" s="1">
        <v>336994</v>
      </c>
      <c r="C199" s="1">
        <v>44146</v>
      </c>
      <c r="D199" s="1">
        <v>28426</v>
      </c>
      <c r="E199" s="1">
        <v>25336</v>
      </c>
      <c r="F199" s="1">
        <v>308568</v>
      </c>
      <c r="G199" s="46">
        <v>18810</v>
      </c>
    </row>
    <row r="200" spans="1:7" ht="11.1" customHeight="1" x14ac:dyDescent="0.2">
      <c r="A200" s="14" t="s">
        <v>143</v>
      </c>
      <c r="B200" s="1">
        <v>263372</v>
      </c>
      <c r="C200" s="1">
        <v>45259</v>
      </c>
      <c r="D200" s="1">
        <v>54328</v>
      </c>
      <c r="E200" s="1">
        <v>44766</v>
      </c>
      <c r="F200" s="1">
        <v>209044</v>
      </c>
      <c r="G200" s="46">
        <v>493</v>
      </c>
    </row>
    <row r="201" spans="1:7" ht="11.1" customHeight="1" x14ac:dyDescent="0.2">
      <c r="A201" s="14" t="s">
        <v>144</v>
      </c>
      <c r="B201" s="1">
        <v>111730</v>
      </c>
      <c r="C201" s="1">
        <v>2500</v>
      </c>
      <c r="D201" s="1">
        <v>2500</v>
      </c>
      <c r="E201" s="1">
        <v>2500</v>
      </c>
      <c r="F201" s="1">
        <v>109230</v>
      </c>
      <c r="G201" s="46" t="s">
        <v>3</v>
      </c>
    </row>
    <row r="202" spans="1:7" x14ac:dyDescent="0.2">
      <c r="A202" s="168"/>
      <c r="B202" s="126"/>
      <c r="C202" s="126"/>
      <c r="D202" s="126"/>
      <c r="E202" s="126"/>
      <c r="F202" s="126"/>
      <c r="G202" s="49"/>
    </row>
    <row r="203" spans="1:7" x14ac:dyDescent="0.2">
      <c r="A203" s="19"/>
      <c r="B203" s="20"/>
      <c r="C203" s="20"/>
      <c r="D203" s="20"/>
      <c r="E203" s="20"/>
      <c r="F203" s="20"/>
      <c r="G203" s="20"/>
    </row>
    <row r="204" spans="1:7" x14ac:dyDescent="0.2">
      <c r="A204" s="514"/>
      <c r="B204" s="513"/>
      <c r="C204" s="513"/>
      <c r="D204" s="513"/>
      <c r="E204" s="513"/>
      <c r="F204" s="513"/>
      <c r="G204" s="513"/>
    </row>
    <row r="205" spans="1:7" ht="12.75" customHeight="1" x14ac:dyDescent="0.2">
      <c r="A205" s="38"/>
      <c r="B205" s="513"/>
      <c r="C205" s="513"/>
      <c r="D205" s="513"/>
      <c r="E205" s="513"/>
      <c r="F205" s="513"/>
      <c r="G205" s="513"/>
    </row>
    <row r="206" spans="1:7" x14ac:dyDescent="0.2">
      <c r="A206" s="38"/>
      <c r="B206" s="513"/>
      <c r="C206" s="513"/>
      <c r="D206" s="513"/>
      <c r="E206" s="513"/>
      <c r="F206" s="513"/>
      <c r="G206" s="513"/>
    </row>
    <row r="207" spans="1:7" x14ac:dyDescent="0.2">
      <c r="A207" s="2"/>
      <c r="B207" s="2"/>
      <c r="C207" s="2"/>
      <c r="D207" s="2"/>
      <c r="E207" s="2"/>
      <c r="F207" s="2"/>
      <c r="G207" s="2"/>
    </row>
    <row r="208" spans="1:7" x14ac:dyDescent="0.2">
      <c r="A208" s="121"/>
    </row>
    <row r="209" spans="1:1" x14ac:dyDescent="0.2">
      <c r="A209" s="502"/>
    </row>
  </sheetData>
  <mergeCells count="6">
    <mergeCell ref="A1:G1"/>
    <mergeCell ref="A2:G2"/>
    <mergeCell ref="A3:A4"/>
    <mergeCell ref="B3:C3"/>
    <mergeCell ref="D3:E3"/>
    <mergeCell ref="F3:G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4" max="16383" man="1"/>
    <brk id="100" max="16383" man="1"/>
    <brk id="15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4"/>
  <sheetViews>
    <sheetView zoomScaleNormal="100" zoomScaleSheetLayoutView="100" workbookViewId="0">
      <pane xSplit="1" ySplit="5" topLeftCell="B6" activePane="bottomRight" state="frozen"/>
      <selection activeCell="B2" sqref="B2"/>
      <selection pane="topRight" activeCell="D2" sqref="D2"/>
      <selection pane="bottomLeft" activeCell="B13" sqref="B13"/>
      <selection pane="bottomRight" activeCell="A3" sqref="A3:A5"/>
    </sheetView>
  </sheetViews>
  <sheetFormatPr defaultRowHeight="11.25" x14ac:dyDescent="0.2"/>
  <cols>
    <col min="1" max="1" width="23.7109375" style="1" customWidth="1"/>
    <col min="2" max="2" width="8.42578125" style="1" customWidth="1"/>
    <col min="3" max="3" width="9.140625" style="1"/>
    <col min="4" max="4" width="10.5703125" style="1" customWidth="1"/>
    <col min="5" max="5" width="8.5703125" style="1" customWidth="1"/>
    <col min="6" max="6" width="9.140625" style="1"/>
    <col min="7" max="7" width="10.7109375" style="1" customWidth="1"/>
    <col min="8" max="8" width="11.5703125" style="1" customWidth="1"/>
    <col min="9" max="16384" width="9.140625" style="1"/>
  </cols>
  <sheetData>
    <row r="1" spans="1:8" ht="12.75" x14ac:dyDescent="0.2">
      <c r="A1" s="835" t="s">
        <v>7465</v>
      </c>
      <c r="B1" s="835"/>
      <c r="C1" s="835"/>
      <c r="D1" s="835"/>
      <c r="E1" s="835"/>
      <c r="F1" s="835"/>
      <c r="G1" s="835"/>
      <c r="H1" s="835"/>
    </row>
    <row r="2" spans="1:8" s="12" customFormat="1" ht="9.9499999999999993" customHeight="1" thickBot="1" x14ac:dyDescent="0.25">
      <c r="A2" s="25"/>
      <c r="B2" s="25"/>
      <c r="C2" s="25"/>
      <c r="D2" s="25"/>
      <c r="E2" s="25"/>
      <c r="F2" s="25"/>
      <c r="G2" s="25"/>
      <c r="H2" s="25"/>
    </row>
    <row r="3" spans="1:8" s="516" customFormat="1" ht="17.100000000000001" customHeight="1" x14ac:dyDescent="0.2">
      <c r="A3" s="866" t="s">
        <v>274</v>
      </c>
      <c r="B3" s="868" t="s">
        <v>495</v>
      </c>
      <c r="C3" s="868"/>
      <c r="D3" s="841"/>
      <c r="E3" s="840" t="s">
        <v>7457</v>
      </c>
      <c r="F3" s="868"/>
      <c r="G3" s="841"/>
      <c r="H3" s="844" t="s">
        <v>7464</v>
      </c>
    </row>
    <row r="4" spans="1:8" s="515" customFormat="1" ht="17.100000000000001" customHeight="1" x14ac:dyDescent="0.2">
      <c r="A4" s="910"/>
      <c r="B4" s="955" t="s">
        <v>7463</v>
      </c>
      <c r="C4" s="847"/>
      <c r="D4" s="852" t="s">
        <v>7462</v>
      </c>
      <c r="E4" s="846" t="s">
        <v>7463</v>
      </c>
      <c r="F4" s="847"/>
      <c r="G4" s="852" t="s">
        <v>7462</v>
      </c>
      <c r="H4" s="858"/>
    </row>
    <row r="5" spans="1:8" s="515" customFormat="1" ht="24.95" customHeight="1" x14ac:dyDescent="0.2">
      <c r="A5" s="867"/>
      <c r="B5" s="21" t="s">
        <v>0</v>
      </c>
      <c r="C5" s="22" t="s">
        <v>7461</v>
      </c>
      <c r="D5" s="837"/>
      <c r="E5" s="21" t="s">
        <v>0</v>
      </c>
      <c r="F5" s="22" t="s">
        <v>7461</v>
      </c>
      <c r="G5" s="837"/>
      <c r="H5" s="845"/>
    </row>
    <row r="6" spans="1:8" ht="18" customHeight="1" x14ac:dyDescent="0.2">
      <c r="A6" s="145" t="s">
        <v>1</v>
      </c>
      <c r="B6" s="147">
        <v>18162</v>
      </c>
      <c r="C6" s="147">
        <v>1308650</v>
      </c>
      <c r="D6" s="147">
        <v>31287</v>
      </c>
      <c r="E6" s="147">
        <v>14676</v>
      </c>
      <c r="F6" s="147">
        <v>1099382</v>
      </c>
      <c r="G6" s="147">
        <v>21980</v>
      </c>
      <c r="H6" s="147">
        <v>2.5</v>
      </c>
    </row>
    <row r="7" spans="1:8" ht="11.1" customHeight="1" x14ac:dyDescent="0.2">
      <c r="A7" s="9" t="s">
        <v>210</v>
      </c>
      <c r="B7" s="147">
        <v>14369</v>
      </c>
      <c r="C7" s="147">
        <v>1049516</v>
      </c>
      <c r="D7" s="147">
        <v>25193</v>
      </c>
      <c r="E7" s="147">
        <v>12279</v>
      </c>
      <c r="F7" s="147">
        <v>910316</v>
      </c>
      <c r="G7" s="147">
        <v>18350</v>
      </c>
      <c r="H7" s="147">
        <v>2.7</v>
      </c>
    </row>
    <row r="8" spans="1:8" ht="11.1" customHeight="1" x14ac:dyDescent="0.2">
      <c r="A8" s="9" t="s">
        <v>211</v>
      </c>
      <c r="B8" s="147">
        <v>3793</v>
      </c>
      <c r="C8" s="147">
        <v>259134</v>
      </c>
      <c r="D8" s="147">
        <v>6094</v>
      </c>
      <c r="E8" s="147">
        <v>2397</v>
      </c>
      <c r="F8" s="147">
        <v>189066</v>
      </c>
      <c r="G8" s="147">
        <v>3630</v>
      </c>
      <c r="H8" s="147">
        <v>1.9</v>
      </c>
    </row>
    <row r="9" spans="1:8" ht="18" customHeight="1" x14ac:dyDescent="0.2">
      <c r="A9" s="9" t="s">
        <v>212</v>
      </c>
      <c r="B9" s="147">
        <v>7379</v>
      </c>
      <c r="C9" s="147">
        <v>517211</v>
      </c>
      <c r="D9" s="147">
        <v>10384</v>
      </c>
      <c r="E9" s="147">
        <v>5952</v>
      </c>
      <c r="F9" s="147">
        <v>414068</v>
      </c>
      <c r="G9" s="147">
        <v>5193</v>
      </c>
      <c r="H9" s="147">
        <v>4.5999999999999996</v>
      </c>
    </row>
    <row r="10" spans="1:8" ht="11.1" customHeight="1" x14ac:dyDescent="0.2">
      <c r="A10" s="14" t="s">
        <v>177</v>
      </c>
      <c r="B10" s="1">
        <v>315</v>
      </c>
      <c r="C10" s="1">
        <v>21736</v>
      </c>
      <c r="D10" s="1">
        <v>343</v>
      </c>
      <c r="E10" s="1">
        <v>315</v>
      </c>
      <c r="F10" s="1">
        <v>21736</v>
      </c>
      <c r="G10" s="1">
        <v>343</v>
      </c>
      <c r="H10" s="1">
        <v>12.6</v>
      </c>
    </row>
    <row r="11" spans="1:8" ht="11.1" customHeight="1" x14ac:dyDescent="0.2">
      <c r="A11" s="14" t="s">
        <v>178</v>
      </c>
      <c r="B11" s="1">
        <v>640</v>
      </c>
      <c r="C11" s="1">
        <v>36985</v>
      </c>
      <c r="D11" s="1">
        <v>315</v>
      </c>
      <c r="E11" s="1">
        <v>593</v>
      </c>
      <c r="F11" s="1">
        <v>33099</v>
      </c>
      <c r="G11" s="1">
        <v>169</v>
      </c>
      <c r="H11" s="1">
        <v>4.2</v>
      </c>
    </row>
    <row r="12" spans="1:8" ht="11.1" customHeight="1" x14ac:dyDescent="0.2">
      <c r="A12" s="14" t="s">
        <v>179</v>
      </c>
      <c r="B12" s="1">
        <v>805</v>
      </c>
      <c r="C12" s="1">
        <v>53971</v>
      </c>
      <c r="D12" s="1">
        <v>323</v>
      </c>
      <c r="E12" s="1">
        <v>678</v>
      </c>
      <c r="F12" s="1">
        <v>45744</v>
      </c>
      <c r="G12" s="1">
        <v>134</v>
      </c>
      <c r="H12" s="1">
        <v>14.4</v>
      </c>
    </row>
    <row r="13" spans="1:8" ht="11.1" customHeight="1" x14ac:dyDescent="0.2">
      <c r="A13" s="14" t="s">
        <v>180</v>
      </c>
      <c r="B13" s="1">
        <v>380</v>
      </c>
      <c r="C13" s="1">
        <v>35690</v>
      </c>
      <c r="D13" s="1">
        <v>266</v>
      </c>
      <c r="E13" s="1">
        <v>380</v>
      </c>
      <c r="F13" s="1">
        <v>35690</v>
      </c>
      <c r="G13" s="1">
        <v>266</v>
      </c>
      <c r="H13" s="1">
        <v>4.8</v>
      </c>
    </row>
    <row r="14" spans="1:8" ht="11.1" customHeight="1" x14ac:dyDescent="0.2">
      <c r="A14" s="14" t="s">
        <v>181</v>
      </c>
      <c r="B14" s="1">
        <v>854</v>
      </c>
      <c r="C14" s="1">
        <v>52192</v>
      </c>
      <c r="D14" s="1">
        <v>1572</v>
      </c>
      <c r="E14" s="1">
        <v>639</v>
      </c>
      <c r="F14" s="1">
        <v>37870</v>
      </c>
      <c r="G14" s="1">
        <v>780</v>
      </c>
      <c r="H14" s="1">
        <v>6.2</v>
      </c>
    </row>
    <row r="15" spans="1:8" ht="11.1" customHeight="1" x14ac:dyDescent="0.2">
      <c r="A15" s="14" t="s">
        <v>182</v>
      </c>
      <c r="B15" s="1">
        <v>338</v>
      </c>
      <c r="C15" s="1">
        <v>20243</v>
      </c>
      <c r="D15" s="1">
        <v>159</v>
      </c>
      <c r="E15" s="1">
        <v>157</v>
      </c>
      <c r="F15" s="1">
        <v>8468</v>
      </c>
      <c r="G15" s="1">
        <v>93</v>
      </c>
      <c r="H15" s="1">
        <v>2.2000000000000002</v>
      </c>
    </row>
    <row r="16" spans="1:8" ht="11.1" customHeight="1" x14ac:dyDescent="0.2">
      <c r="A16" s="14" t="s">
        <v>183</v>
      </c>
      <c r="B16" s="1">
        <v>296</v>
      </c>
      <c r="C16" s="1">
        <v>23663</v>
      </c>
      <c r="D16" s="1">
        <v>436</v>
      </c>
      <c r="E16" s="1">
        <v>296</v>
      </c>
      <c r="F16" s="1">
        <v>23663</v>
      </c>
      <c r="G16" s="1">
        <v>416</v>
      </c>
      <c r="H16" s="89">
        <v>5</v>
      </c>
    </row>
    <row r="17" spans="1:8" ht="11.1" customHeight="1" x14ac:dyDescent="0.2">
      <c r="A17" s="14" t="s">
        <v>184</v>
      </c>
      <c r="B17" s="1">
        <v>440</v>
      </c>
      <c r="C17" s="1">
        <v>40893</v>
      </c>
      <c r="D17" s="1">
        <v>432</v>
      </c>
      <c r="E17" s="1">
        <v>440</v>
      </c>
      <c r="F17" s="1">
        <v>40893</v>
      </c>
      <c r="G17" s="1">
        <v>384</v>
      </c>
      <c r="H17" s="1">
        <v>8.5</v>
      </c>
    </row>
    <row r="18" spans="1:8" ht="11.1" customHeight="1" x14ac:dyDescent="0.2">
      <c r="A18" s="14" t="s">
        <v>185</v>
      </c>
      <c r="B18" s="1">
        <v>1103</v>
      </c>
      <c r="C18" s="1">
        <v>66700</v>
      </c>
      <c r="D18" s="1">
        <v>2325</v>
      </c>
      <c r="E18" s="1">
        <v>552</v>
      </c>
      <c r="F18" s="1">
        <v>27953</v>
      </c>
      <c r="G18" s="1">
        <v>107</v>
      </c>
      <c r="H18" s="89">
        <v>5</v>
      </c>
    </row>
    <row r="19" spans="1:8" ht="11.1" customHeight="1" x14ac:dyDescent="0.2">
      <c r="A19" s="14" t="s">
        <v>186</v>
      </c>
      <c r="B19" s="1">
        <v>678</v>
      </c>
      <c r="C19" s="1">
        <v>58828</v>
      </c>
      <c r="D19" s="1">
        <v>836</v>
      </c>
      <c r="E19" s="1">
        <v>618</v>
      </c>
      <c r="F19" s="1">
        <v>54286</v>
      </c>
      <c r="G19" s="1">
        <v>836</v>
      </c>
      <c r="H19" s="1">
        <v>9.5</v>
      </c>
    </row>
    <row r="20" spans="1:8" ht="11.1" customHeight="1" x14ac:dyDescent="0.2">
      <c r="A20" s="14" t="s">
        <v>187</v>
      </c>
      <c r="B20" s="1">
        <v>524</v>
      </c>
      <c r="C20" s="1">
        <v>30523</v>
      </c>
      <c r="D20" s="1">
        <v>1014</v>
      </c>
      <c r="E20" s="1">
        <v>489</v>
      </c>
      <c r="F20" s="1">
        <v>28741</v>
      </c>
      <c r="G20" s="1">
        <v>325</v>
      </c>
      <c r="H20" s="1">
        <v>3.2</v>
      </c>
    </row>
    <row r="21" spans="1:8" ht="11.1" customHeight="1" x14ac:dyDescent="0.2">
      <c r="A21" s="14" t="s">
        <v>188</v>
      </c>
      <c r="B21" s="1">
        <v>222</v>
      </c>
      <c r="C21" s="1">
        <v>11380</v>
      </c>
      <c r="D21" s="1">
        <v>778</v>
      </c>
      <c r="E21" s="1">
        <v>177</v>
      </c>
      <c r="F21" s="1">
        <v>8230</v>
      </c>
      <c r="G21" s="1">
        <v>618</v>
      </c>
      <c r="H21" s="1">
        <v>2.2000000000000002</v>
      </c>
    </row>
    <row r="22" spans="1:8" ht="11.1" customHeight="1" x14ac:dyDescent="0.2">
      <c r="A22" s="14" t="s">
        <v>189</v>
      </c>
      <c r="B22" s="1">
        <v>99</v>
      </c>
      <c r="C22" s="1">
        <v>16823</v>
      </c>
      <c r="D22" s="1">
        <v>692</v>
      </c>
      <c r="E22" s="1">
        <v>75</v>
      </c>
      <c r="F22" s="1">
        <v>10868</v>
      </c>
      <c r="G22" s="1">
        <v>501</v>
      </c>
      <c r="H22" s="1">
        <v>2.4</v>
      </c>
    </row>
    <row r="23" spans="1:8" ht="11.1" customHeight="1" x14ac:dyDescent="0.2">
      <c r="A23" s="14" t="s">
        <v>190</v>
      </c>
      <c r="B23" s="1">
        <v>46</v>
      </c>
      <c r="C23" s="1">
        <v>4475</v>
      </c>
      <c r="D23" s="1">
        <v>114</v>
      </c>
      <c r="E23" s="1">
        <v>46</v>
      </c>
      <c r="F23" s="1">
        <v>4475</v>
      </c>
      <c r="G23" s="1">
        <v>114</v>
      </c>
      <c r="H23" s="1">
        <v>2.2999999999999998</v>
      </c>
    </row>
    <row r="24" spans="1:8" ht="11.1" customHeight="1" x14ac:dyDescent="0.2">
      <c r="A24" s="14" t="s">
        <v>191</v>
      </c>
      <c r="B24" s="1">
        <v>56</v>
      </c>
      <c r="C24" s="1">
        <v>3569</v>
      </c>
      <c r="D24" s="1">
        <v>226</v>
      </c>
      <c r="E24" s="1">
        <v>5</v>
      </c>
      <c r="F24" s="1">
        <v>750</v>
      </c>
      <c r="G24" s="1">
        <v>35</v>
      </c>
      <c r="H24" s="89">
        <v>1</v>
      </c>
    </row>
    <row r="25" spans="1:8" ht="11.1" customHeight="1" x14ac:dyDescent="0.2">
      <c r="A25" s="14" t="s">
        <v>200</v>
      </c>
      <c r="B25" s="1">
        <v>7</v>
      </c>
      <c r="C25" s="1">
        <v>480</v>
      </c>
      <c r="D25" s="1">
        <v>15</v>
      </c>
      <c r="E25" s="1">
        <v>7</v>
      </c>
      <c r="F25" s="1">
        <v>480</v>
      </c>
      <c r="G25" s="1">
        <v>15</v>
      </c>
      <c r="H25" s="1">
        <v>0.2</v>
      </c>
    </row>
    <row r="26" spans="1:8" ht="11.1" customHeight="1" x14ac:dyDescent="0.2">
      <c r="A26" s="14" t="s">
        <v>192</v>
      </c>
      <c r="B26" s="1">
        <v>576</v>
      </c>
      <c r="C26" s="1">
        <v>39060</v>
      </c>
      <c r="D26" s="1">
        <v>538</v>
      </c>
      <c r="E26" s="1">
        <v>485</v>
      </c>
      <c r="F26" s="1">
        <v>31122</v>
      </c>
      <c r="G26" s="1">
        <v>57</v>
      </c>
      <c r="H26" s="1">
        <v>3.3</v>
      </c>
    </row>
    <row r="27" spans="1:8" ht="18" customHeight="1" x14ac:dyDescent="0.2">
      <c r="A27" s="9" t="s">
        <v>213</v>
      </c>
      <c r="B27" s="147">
        <v>360</v>
      </c>
      <c r="C27" s="147">
        <v>24485</v>
      </c>
      <c r="D27" s="147">
        <v>523</v>
      </c>
      <c r="E27" s="147">
        <v>189</v>
      </c>
      <c r="F27" s="147">
        <v>15898</v>
      </c>
      <c r="G27" s="147">
        <v>385</v>
      </c>
      <c r="H27" s="147">
        <v>1.8</v>
      </c>
    </row>
    <row r="28" spans="1:8" ht="11.1" customHeight="1" x14ac:dyDescent="0.2">
      <c r="A28" s="14" t="s">
        <v>4</v>
      </c>
      <c r="B28" s="1">
        <v>2</v>
      </c>
      <c r="C28" s="1">
        <v>307</v>
      </c>
      <c r="D28" s="1">
        <v>29</v>
      </c>
      <c r="E28" s="1">
        <v>2</v>
      </c>
      <c r="F28" s="1">
        <v>307</v>
      </c>
      <c r="G28" s="1">
        <v>29</v>
      </c>
      <c r="H28" s="1">
        <v>0.1</v>
      </c>
    </row>
    <row r="29" spans="1:8" ht="11.1" customHeight="1" x14ac:dyDescent="0.2">
      <c r="A29" s="14" t="s">
        <v>5</v>
      </c>
      <c r="B29" s="1">
        <v>1</v>
      </c>
      <c r="C29" s="1">
        <v>67</v>
      </c>
      <c r="D29" s="1">
        <v>51</v>
      </c>
      <c r="E29" s="1">
        <v>1</v>
      </c>
      <c r="F29" s="1">
        <v>67</v>
      </c>
      <c r="G29" s="1">
        <v>51</v>
      </c>
      <c r="H29" s="1">
        <v>0.1</v>
      </c>
    </row>
    <row r="30" spans="1:8" ht="11.1" customHeight="1" x14ac:dyDescent="0.2">
      <c r="A30" s="14" t="s">
        <v>6</v>
      </c>
      <c r="B30" s="1">
        <v>357</v>
      </c>
      <c r="C30" s="1">
        <v>24111</v>
      </c>
      <c r="D30" s="1">
        <v>443</v>
      </c>
      <c r="E30" s="1">
        <v>186</v>
      </c>
      <c r="F30" s="1">
        <v>15524</v>
      </c>
      <c r="G30" s="1">
        <v>305</v>
      </c>
      <c r="H30" s="1">
        <v>2.4</v>
      </c>
    </row>
    <row r="31" spans="1:8" ht="18" customHeight="1" x14ac:dyDescent="0.2">
      <c r="A31" s="9" t="s">
        <v>214</v>
      </c>
      <c r="B31" s="147">
        <v>260</v>
      </c>
      <c r="C31" s="147">
        <v>24653</v>
      </c>
      <c r="D31" s="147">
        <v>367</v>
      </c>
      <c r="E31" s="147">
        <v>260</v>
      </c>
      <c r="F31" s="147">
        <v>24653</v>
      </c>
      <c r="G31" s="147">
        <v>366</v>
      </c>
      <c r="H31" s="147">
        <v>1.3</v>
      </c>
    </row>
    <row r="32" spans="1:8" ht="11.1" customHeight="1" x14ac:dyDescent="0.2">
      <c r="A32" s="14" t="s">
        <v>7</v>
      </c>
      <c r="B32" s="1">
        <v>18</v>
      </c>
      <c r="C32" s="1">
        <v>1521</v>
      </c>
      <c r="D32" s="1">
        <v>30</v>
      </c>
      <c r="E32" s="1">
        <v>18</v>
      </c>
      <c r="F32" s="1">
        <v>1521</v>
      </c>
      <c r="G32" s="1">
        <v>30</v>
      </c>
      <c r="H32" s="1">
        <v>0.9</v>
      </c>
    </row>
    <row r="33" spans="1:8" ht="11.1" customHeight="1" x14ac:dyDescent="0.2">
      <c r="A33" s="14" t="s">
        <v>8</v>
      </c>
      <c r="B33" s="1">
        <v>75</v>
      </c>
      <c r="C33" s="1">
        <v>6031</v>
      </c>
      <c r="D33" s="1">
        <v>110</v>
      </c>
      <c r="E33" s="1">
        <v>75</v>
      </c>
      <c r="F33" s="1">
        <v>6031</v>
      </c>
      <c r="G33" s="1">
        <v>109</v>
      </c>
      <c r="H33" s="1">
        <v>0.6</v>
      </c>
    </row>
    <row r="34" spans="1:8" ht="11.1" customHeight="1" x14ac:dyDescent="0.2">
      <c r="A34" s="14" t="s">
        <v>9</v>
      </c>
      <c r="B34" s="46" t="s">
        <v>3</v>
      </c>
      <c r="C34" s="46" t="s">
        <v>3</v>
      </c>
      <c r="D34" s="1">
        <v>15</v>
      </c>
      <c r="E34" s="46" t="s">
        <v>3</v>
      </c>
      <c r="F34" s="46" t="s">
        <v>3</v>
      </c>
      <c r="G34" s="1">
        <v>15</v>
      </c>
      <c r="H34" s="46" t="s">
        <v>3</v>
      </c>
    </row>
    <row r="35" spans="1:8" ht="11.1" customHeight="1" x14ac:dyDescent="0.2">
      <c r="A35" s="14" t="s">
        <v>10</v>
      </c>
      <c r="B35" s="1">
        <v>19</v>
      </c>
      <c r="C35" s="1">
        <v>1810</v>
      </c>
      <c r="D35" s="1">
        <v>82</v>
      </c>
      <c r="E35" s="1">
        <v>19</v>
      </c>
      <c r="F35" s="1">
        <v>1810</v>
      </c>
      <c r="G35" s="1">
        <v>82</v>
      </c>
      <c r="H35" s="1">
        <v>0.7</v>
      </c>
    </row>
    <row r="36" spans="1:8" ht="11.1" customHeight="1" x14ac:dyDescent="0.2">
      <c r="A36" s="14" t="s">
        <v>11</v>
      </c>
      <c r="B36" s="1">
        <v>148</v>
      </c>
      <c r="C36" s="1">
        <v>15291</v>
      </c>
      <c r="D36" s="1">
        <v>130</v>
      </c>
      <c r="E36" s="1">
        <v>148</v>
      </c>
      <c r="F36" s="1">
        <v>15291</v>
      </c>
      <c r="G36" s="1">
        <v>130</v>
      </c>
      <c r="H36" s="1">
        <v>9.6999999999999993</v>
      </c>
    </row>
    <row r="37" spans="1:8" ht="18" customHeight="1" x14ac:dyDescent="0.2">
      <c r="A37" s="9" t="s">
        <v>215</v>
      </c>
      <c r="B37" s="147">
        <v>156</v>
      </c>
      <c r="C37" s="147">
        <v>8890</v>
      </c>
      <c r="D37" s="147">
        <v>186</v>
      </c>
      <c r="E37" s="147">
        <v>149</v>
      </c>
      <c r="F37" s="147">
        <v>8307</v>
      </c>
      <c r="G37" s="147">
        <v>186</v>
      </c>
      <c r="H37" s="94">
        <v>1</v>
      </c>
    </row>
    <row r="38" spans="1:8" ht="11.1" customHeight="1" x14ac:dyDescent="0.2">
      <c r="A38" s="14" t="s">
        <v>12</v>
      </c>
      <c r="B38" s="1">
        <v>4</v>
      </c>
      <c r="C38" s="1">
        <v>532</v>
      </c>
      <c r="D38" s="1">
        <v>51</v>
      </c>
      <c r="E38" s="1">
        <v>4</v>
      </c>
      <c r="F38" s="1">
        <v>532</v>
      </c>
      <c r="G38" s="1">
        <v>51</v>
      </c>
      <c r="H38" s="1">
        <v>0.2</v>
      </c>
    </row>
    <row r="39" spans="1:8" ht="11.1" customHeight="1" x14ac:dyDescent="0.2">
      <c r="A39" s="14" t="s">
        <v>13</v>
      </c>
      <c r="B39" s="1">
        <v>35</v>
      </c>
      <c r="C39" s="1">
        <v>3124</v>
      </c>
      <c r="D39" s="1">
        <v>50</v>
      </c>
      <c r="E39" s="1">
        <v>28</v>
      </c>
      <c r="F39" s="1">
        <v>2541</v>
      </c>
      <c r="G39" s="1">
        <v>50</v>
      </c>
      <c r="H39" s="1">
        <v>1.3</v>
      </c>
    </row>
    <row r="40" spans="1:8" ht="11.1" customHeight="1" x14ac:dyDescent="0.2">
      <c r="A40" s="14" t="s">
        <v>14</v>
      </c>
      <c r="B40" s="1">
        <v>101</v>
      </c>
      <c r="C40" s="1">
        <v>3756</v>
      </c>
      <c r="D40" s="1">
        <v>40</v>
      </c>
      <c r="E40" s="1">
        <v>101</v>
      </c>
      <c r="F40" s="1">
        <v>3756</v>
      </c>
      <c r="G40" s="1">
        <v>40</v>
      </c>
      <c r="H40" s="1">
        <v>1.6</v>
      </c>
    </row>
    <row r="41" spans="1:8" ht="11.1" customHeight="1" x14ac:dyDescent="0.2">
      <c r="A41" s="14" t="s">
        <v>15</v>
      </c>
      <c r="B41" s="1">
        <v>1</v>
      </c>
      <c r="C41" s="1">
        <v>60</v>
      </c>
      <c r="D41" s="1">
        <v>8</v>
      </c>
      <c r="E41" s="1">
        <v>1</v>
      </c>
      <c r="F41" s="1">
        <v>60</v>
      </c>
      <c r="G41" s="1">
        <v>8</v>
      </c>
      <c r="H41" s="1">
        <v>0.1</v>
      </c>
    </row>
    <row r="42" spans="1:8" ht="11.1" customHeight="1" x14ac:dyDescent="0.2">
      <c r="A42" s="14" t="s">
        <v>16</v>
      </c>
      <c r="B42" s="1">
        <v>15</v>
      </c>
      <c r="C42" s="1">
        <v>1418</v>
      </c>
      <c r="D42" s="1">
        <v>27</v>
      </c>
      <c r="E42" s="1">
        <v>15</v>
      </c>
      <c r="F42" s="1">
        <v>1418</v>
      </c>
      <c r="G42" s="1">
        <v>27</v>
      </c>
      <c r="H42" s="1">
        <v>0.6</v>
      </c>
    </row>
    <row r="43" spans="1:8" ht="11.1" customHeight="1" x14ac:dyDescent="0.2">
      <c r="A43" s="14" t="s">
        <v>17</v>
      </c>
      <c r="B43" s="46" t="s">
        <v>3</v>
      </c>
      <c r="C43" s="46" t="s">
        <v>3</v>
      </c>
      <c r="D43" s="1">
        <v>10</v>
      </c>
      <c r="E43" s="46" t="s">
        <v>3</v>
      </c>
      <c r="F43" s="46" t="s">
        <v>3</v>
      </c>
      <c r="G43" s="1">
        <v>10</v>
      </c>
      <c r="H43" s="46" t="s">
        <v>3</v>
      </c>
    </row>
    <row r="44" spans="1:8" ht="18" customHeight="1" x14ac:dyDescent="0.2">
      <c r="A44" s="9" t="s">
        <v>216</v>
      </c>
      <c r="B44" s="147">
        <v>284</v>
      </c>
      <c r="C44" s="147">
        <v>25871</v>
      </c>
      <c r="D44" s="147">
        <v>1436</v>
      </c>
      <c r="E44" s="147">
        <v>224</v>
      </c>
      <c r="F44" s="147">
        <v>21624</v>
      </c>
      <c r="G44" s="147">
        <v>1320</v>
      </c>
      <c r="H44" s="147">
        <v>0.9</v>
      </c>
    </row>
    <row r="45" spans="1:8" ht="11.1" customHeight="1" x14ac:dyDescent="0.2">
      <c r="A45" s="14" t="s">
        <v>18</v>
      </c>
      <c r="B45" s="1">
        <v>15</v>
      </c>
      <c r="C45" s="1">
        <v>2221</v>
      </c>
      <c r="D45" s="1">
        <v>38</v>
      </c>
      <c r="E45" s="1">
        <v>15</v>
      </c>
      <c r="F45" s="1">
        <v>2221</v>
      </c>
      <c r="G45" s="1">
        <v>25</v>
      </c>
      <c r="H45" s="1">
        <v>0.7</v>
      </c>
    </row>
    <row r="46" spans="1:8" ht="11.1" customHeight="1" x14ac:dyDescent="0.2">
      <c r="A46" s="14" t="s">
        <v>19</v>
      </c>
      <c r="B46" s="1">
        <v>6</v>
      </c>
      <c r="C46" s="1">
        <v>743</v>
      </c>
      <c r="D46" s="1">
        <v>57</v>
      </c>
      <c r="E46" s="1">
        <v>6</v>
      </c>
      <c r="F46" s="1">
        <v>743</v>
      </c>
      <c r="G46" s="1">
        <v>57</v>
      </c>
      <c r="H46" s="1">
        <v>0.3</v>
      </c>
    </row>
    <row r="47" spans="1:8" ht="11.1" customHeight="1" x14ac:dyDescent="0.2">
      <c r="A47" s="14" t="s">
        <v>20</v>
      </c>
      <c r="B47" s="1">
        <v>89</v>
      </c>
      <c r="C47" s="1">
        <v>8425</v>
      </c>
      <c r="D47" s="1">
        <v>404</v>
      </c>
      <c r="E47" s="1">
        <v>89</v>
      </c>
      <c r="F47" s="1">
        <v>8425</v>
      </c>
      <c r="G47" s="1">
        <v>334</v>
      </c>
      <c r="H47" s="1">
        <v>1.7</v>
      </c>
    </row>
    <row r="48" spans="1:8" ht="11.1" customHeight="1" x14ac:dyDescent="0.2">
      <c r="A48" s="14" t="s">
        <v>21</v>
      </c>
      <c r="B48" s="1">
        <v>41</v>
      </c>
      <c r="C48" s="1">
        <v>3589</v>
      </c>
      <c r="D48" s="1">
        <v>68</v>
      </c>
      <c r="E48" s="1">
        <v>41</v>
      </c>
      <c r="F48" s="1">
        <v>3589</v>
      </c>
      <c r="G48" s="1">
        <v>68</v>
      </c>
      <c r="H48" s="1">
        <v>1.5</v>
      </c>
    </row>
    <row r="49" spans="1:8" ht="11.1" customHeight="1" x14ac:dyDescent="0.2">
      <c r="A49" s="14" t="s">
        <v>22</v>
      </c>
      <c r="B49" s="1">
        <v>10</v>
      </c>
      <c r="C49" s="1">
        <v>930</v>
      </c>
      <c r="D49" s="1">
        <v>66</v>
      </c>
      <c r="E49" s="1">
        <v>10</v>
      </c>
      <c r="F49" s="1">
        <v>930</v>
      </c>
      <c r="G49" s="1">
        <v>66</v>
      </c>
      <c r="H49" s="1">
        <v>0.3</v>
      </c>
    </row>
    <row r="50" spans="1:8" ht="11.1" customHeight="1" x14ac:dyDescent="0.2">
      <c r="A50" s="14" t="s">
        <v>23</v>
      </c>
      <c r="B50" s="46" t="s">
        <v>3</v>
      </c>
      <c r="C50" s="46" t="s">
        <v>3</v>
      </c>
      <c r="D50" s="1">
        <v>22</v>
      </c>
      <c r="E50" s="46" t="s">
        <v>3</v>
      </c>
      <c r="F50" s="46" t="s">
        <v>3</v>
      </c>
      <c r="G50" s="1">
        <v>22</v>
      </c>
      <c r="H50" s="46" t="s">
        <v>3</v>
      </c>
    </row>
    <row r="51" spans="1:8" ht="11.1" customHeight="1" x14ac:dyDescent="0.2">
      <c r="A51" s="14" t="s">
        <v>24</v>
      </c>
      <c r="B51" s="1">
        <v>122</v>
      </c>
      <c r="C51" s="1">
        <v>9795</v>
      </c>
      <c r="D51" s="1">
        <v>688</v>
      </c>
      <c r="E51" s="1">
        <v>62</v>
      </c>
      <c r="F51" s="1">
        <v>5548</v>
      </c>
      <c r="G51" s="1">
        <v>676</v>
      </c>
      <c r="H51" s="89">
        <v>1</v>
      </c>
    </row>
    <row r="52" spans="1:8" ht="11.1" customHeight="1" x14ac:dyDescent="0.2">
      <c r="A52" s="14" t="s">
        <v>25</v>
      </c>
      <c r="B52" s="1">
        <v>1</v>
      </c>
      <c r="C52" s="1">
        <v>168</v>
      </c>
      <c r="D52" s="1">
        <v>93</v>
      </c>
      <c r="E52" s="1">
        <v>1</v>
      </c>
      <c r="F52" s="1">
        <v>168</v>
      </c>
      <c r="G52" s="1">
        <v>72</v>
      </c>
      <c r="H52" s="1">
        <v>0.1</v>
      </c>
    </row>
    <row r="53" spans="1:8" ht="18" customHeight="1" x14ac:dyDescent="0.2">
      <c r="A53" s="9" t="s">
        <v>217</v>
      </c>
      <c r="B53" s="147">
        <v>100</v>
      </c>
      <c r="C53" s="147">
        <v>9147</v>
      </c>
      <c r="D53" s="147">
        <v>293</v>
      </c>
      <c r="E53" s="147">
        <v>98</v>
      </c>
      <c r="F53" s="147">
        <v>8847</v>
      </c>
      <c r="G53" s="147">
        <v>199</v>
      </c>
      <c r="H53" s="147">
        <v>0.5</v>
      </c>
    </row>
    <row r="54" spans="1:8" ht="11.1" customHeight="1" x14ac:dyDescent="0.2">
      <c r="A54" s="14" t="s">
        <v>26</v>
      </c>
      <c r="B54" s="1">
        <v>16</v>
      </c>
      <c r="C54" s="1">
        <v>2371</v>
      </c>
      <c r="D54" s="1">
        <v>132</v>
      </c>
      <c r="E54" s="1">
        <v>16</v>
      </c>
      <c r="F54" s="1">
        <v>2371</v>
      </c>
      <c r="G54" s="1">
        <v>132</v>
      </c>
      <c r="H54" s="1">
        <v>0.5</v>
      </c>
    </row>
    <row r="55" spans="1:8" ht="11.1" customHeight="1" x14ac:dyDescent="0.2">
      <c r="A55" s="14" t="s">
        <v>27</v>
      </c>
      <c r="B55" s="1">
        <v>24</v>
      </c>
      <c r="C55" s="1">
        <v>1513</v>
      </c>
      <c r="D55" s="1">
        <v>32</v>
      </c>
      <c r="E55" s="1">
        <v>24</v>
      </c>
      <c r="F55" s="1">
        <v>1513</v>
      </c>
      <c r="G55" s="1">
        <v>32</v>
      </c>
      <c r="H55" s="1">
        <v>0.5</v>
      </c>
    </row>
    <row r="56" spans="1:8" ht="11.1" customHeight="1" x14ac:dyDescent="0.2">
      <c r="A56" s="14" t="s">
        <v>28</v>
      </c>
      <c r="B56" s="1">
        <v>9</v>
      </c>
      <c r="C56" s="1">
        <v>704</v>
      </c>
      <c r="D56" s="1">
        <v>17</v>
      </c>
      <c r="E56" s="1">
        <v>9</v>
      </c>
      <c r="F56" s="1">
        <v>704</v>
      </c>
      <c r="G56" s="1">
        <v>17</v>
      </c>
      <c r="H56" s="1">
        <v>0.3</v>
      </c>
    </row>
    <row r="57" spans="1:8" ht="11.1" customHeight="1" x14ac:dyDescent="0.2">
      <c r="A57" s="14" t="s">
        <v>29</v>
      </c>
      <c r="B57" s="1">
        <v>51</v>
      </c>
      <c r="C57" s="1">
        <v>4559</v>
      </c>
      <c r="D57" s="1">
        <v>112</v>
      </c>
      <c r="E57" s="1">
        <v>49</v>
      </c>
      <c r="F57" s="1">
        <v>4259</v>
      </c>
      <c r="G57" s="1">
        <v>18</v>
      </c>
      <c r="H57" s="1">
        <v>0.5</v>
      </c>
    </row>
    <row r="58" spans="1:8" ht="18" customHeight="1" x14ac:dyDescent="0.2">
      <c r="A58" s="9" t="s">
        <v>218</v>
      </c>
      <c r="B58" s="147">
        <v>2174</v>
      </c>
      <c r="C58" s="147">
        <v>123069</v>
      </c>
      <c r="D58" s="147">
        <v>2618</v>
      </c>
      <c r="E58" s="147">
        <v>1134</v>
      </c>
      <c r="F58" s="147">
        <v>72028</v>
      </c>
      <c r="G58" s="147">
        <v>847</v>
      </c>
      <c r="H58" s="147">
        <v>3.6</v>
      </c>
    </row>
    <row r="59" spans="1:8" ht="11.1" customHeight="1" x14ac:dyDescent="0.2">
      <c r="A59" s="14" t="s">
        <v>30</v>
      </c>
      <c r="B59" s="1">
        <v>25</v>
      </c>
      <c r="C59" s="1">
        <v>3277</v>
      </c>
      <c r="D59" s="1">
        <v>60</v>
      </c>
      <c r="E59" s="1">
        <v>25</v>
      </c>
      <c r="F59" s="1">
        <v>3277</v>
      </c>
      <c r="G59" s="1">
        <v>53</v>
      </c>
      <c r="H59" s="1">
        <v>1.6</v>
      </c>
    </row>
    <row r="60" spans="1:8" ht="11.1" customHeight="1" x14ac:dyDescent="0.2">
      <c r="A60" s="14" t="s">
        <v>31</v>
      </c>
      <c r="B60" s="1">
        <v>57</v>
      </c>
      <c r="C60" s="1">
        <v>3906</v>
      </c>
      <c r="D60" s="1">
        <v>249</v>
      </c>
      <c r="E60" s="1">
        <v>57</v>
      </c>
      <c r="F60" s="1">
        <v>3906</v>
      </c>
      <c r="G60" s="1">
        <v>132</v>
      </c>
      <c r="H60" s="89">
        <v>1</v>
      </c>
    </row>
    <row r="61" spans="1:8" ht="11.1" customHeight="1" x14ac:dyDescent="0.2">
      <c r="A61" s="14" t="s">
        <v>32</v>
      </c>
      <c r="B61" s="1">
        <v>15</v>
      </c>
      <c r="C61" s="1">
        <v>1740</v>
      </c>
      <c r="D61" s="1">
        <v>69</v>
      </c>
      <c r="E61" s="1">
        <v>15</v>
      </c>
      <c r="F61" s="1">
        <v>1740</v>
      </c>
      <c r="G61" s="1">
        <v>69</v>
      </c>
      <c r="H61" s="1">
        <v>1.1000000000000001</v>
      </c>
    </row>
    <row r="62" spans="1:8" ht="11.1" customHeight="1" x14ac:dyDescent="0.2">
      <c r="A62" s="14" t="s">
        <v>33</v>
      </c>
      <c r="B62" s="1">
        <v>9</v>
      </c>
      <c r="C62" s="1">
        <v>760</v>
      </c>
      <c r="D62" s="1">
        <v>6</v>
      </c>
      <c r="E62" s="1">
        <v>9</v>
      </c>
      <c r="F62" s="1">
        <v>760</v>
      </c>
      <c r="G62" s="1">
        <v>6</v>
      </c>
      <c r="H62" s="1">
        <v>0.6</v>
      </c>
    </row>
    <row r="63" spans="1:8" ht="11.1" customHeight="1" x14ac:dyDescent="0.2">
      <c r="A63" s="14" t="s">
        <v>34</v>
      </c>
      <c r="B63" s="1">
        <v>13</v>
      </c>
      <c r="C63" s="1">
        <v>1843</v>
      </c>
      <c r="D63" s="1">
        <v>7</v>
      </c>
      <c r="E63" s="1">
        <v>13</v>
      </c>
      <c r="F63" s="1">
        <v>1843</v>
      </c>
      <c r="G63" s="1">
        <v>0</v>
      </c>
      <c r="H63" s="1">
        <v>0.3</v>
      </c>
    </row>
    <row r="64" spans="1:8" ht="11.1" customHeight="1" x14ac:dyDescent="0.2">
      <c r="A64" s="14" t="s">
        <v>35</v>
      </c>
      <c r="B64" s="1">
        <v>44</v>
      </c>
      <c r="C64" s="1">
        <v>5447</v>
      </c>
      <c r="D64" s="1">
        <v>18</v>
      </c>
      <c r="E64" s="1">
        <v>44</v>
      </c>
      <c r="F64" s="1">
        <v>5447</v>
      </c>
      <c r="G64" s="1">
        <v>12</v>
      </c>
      <c r="H64" s="89">
        <v>1</v>
      </c>
    </row>
    <row r="65" spans="1:8" ht="11.1" customHeight="1" x14ac:dyDescent="0.2">
      <c r="A65" s="14" t="s">
        <v>36</v>
      </c>
      <c r="B65" s="1">
        <v>14</v>
      </c>
      <c r="C65" s="1">
        <v>1654</v>
      </c>
      <c r="D65" s="1">
        <v>9</v>
      </c>
      <c r="E65" s="1">
        <v>14</v>
      </c>
      <c r="F65" s="1">
        <v>1654</v>
      </c>
      <c r="G65" s="1">
        <v>9</v>
      </c>
      <c r="H65" s="1">
        <v>0.5</v>
      </c>
    </row>
    <row r="66" spans="1:8" ht="11.1" customHeight="1" x14ac:dyDescent="0.2">
      <c r="A66" s="14" t="s">
        <v>219</v>
      </c>
      <c r="B66" s="1">
        <v>1897</v>
      </c>
      <c r="C66" s="1">
        <v>93137</v>
      </c>
      <c r="D66" s="1">
        <v>2049</v>
      </c>
      <c r="E66" s="1">
        <v>857</v>
      </c>
      <c r="F66" s="1">
        <v>42096</v>
      </c>
      <c r="G66" s="1">
        <v>415</v>
      </c>
      <c r="H66" s="89">
        <v>6</v>
      </c>
    </row>
    <row r="67" spans="1:8" ht="11.1" customHeight="1" x14ac:dyDescent="0.2">
      <c r="A67" s="14" t="s">
        <v>37</v>
      </c>
      <c r="B67" s="1">
        <v>16</v>
      </c>
      <c r="C67" s="1">
        <v>1575</v>
      </c>
      <c r="D67" s="1">
        <v>10</v>
      </c>
      <c r="E67" s="1">
        <v>16</v>
      </c>
      <c r="F67" s="1">
        <v>1575</v>
      </c>
      <c r="G67" s="1">
        <v>10</v>
      </c>
      <c r="H67" s="1">
        <v>0.9</v>
      </c>
    </row>
    <row r="68" spans="1:8" ht="11.1" customHeight="1" x14ac:dyDescent="0.2">
      <c r="A68" s="14" t="s">
        <v>38</v>
      </c>
      <c r="B68" s="1">
        <v>22</v>
      </c>
      <c r="C68" s="1">
        <v>1845</v>
      </c>
      <c r="D68" s="1">
        <v>22</v>
      </c>
      <c r="E68" s="1">
        <v>22</v>
      </c>
      <c r="F68" s="1">
        <v>1845</v>
      </c>
      <c r="G68" s="1">
        <v>22</v>
      </c>
      <c r="H68" s="1">
        <v>2.5</v>
      </c>
    </row>
    <row r="69" spans="1:8" ht="11.1" customHeight="1" x14ac:dyDescent="0.2">
      <c r="A69" s="14" t="s">
        <v>39</v>
      </c>
      <c r="B69" s="1">
        <v>46</v>
      </c>
      <c r="C69" s="1">
        <v>5647</v>
      </c>
      <c r="D69" s="1">
        <v>89</v>
      </c>
      <c r="E69" s="1">
        <v>46</v>
      </c>
      <c r="F69" s="1">
        <v>5647</v>
      </c>
      <c r="G69" s="1">
        <v>89</v>
      </c>
      <c r="H69" s="1">
        <v>1.6</v>
      </c>
    </row>
    <row r="70" spans="1:8" ht="11.1" customHeight="1" x14ac:dyDescent="0.2">
      <c r="A70" s="14" t="s">
        <v>40</v>
      </c>
      <c r="B70" s="1">
        <v>16</v>
      </c>
      <c r="C70" s="1">
        <v>2238</v>
      </c>
      <c r="D70" s="1">
        <v>30</v>
      </c>
      <c r="E70" s="1">
        <v>16</v>
      </c>
      <c r="F70" s="1">
        <v>2238</v>
      </c>
      <c r="G70" s="1">
        <v>30</v>
      </c>
      <c r="H70" s="89">
        <v>1</v>
      </c>
    </row>
    <row r="71" spans="1:8" ht="18" customHeight="1" x14ac:dyDescent="0.2">
      <c r="A71" s="9" t="s">
        <v>220</v>
      </c>
      <c r="B71" s="147">
        <v>459</v>
      </c>
      <c r="C71" s="147">
        <v>43019</v>
      </c>
      <c r="D71" s="147">
        <v>671</v>
      </c>
      <c r="E71" s="147">
        <v>343</v>
      </c>
      <c r="F71" s="147">
        <v>37709</v>
      </c>
      <c r="G71" s="147">
        <v>327</v>
      </c>
      <c r="H71" s="147">
        <v>1.4</v>
      </c>
    </row>
    <row r="72" spans="1:8" ht="11.1" customHeight="1" x14ac:dyDescent="0.2">
      <c r="A72" s="14" t="s">
        <v>41</v>
      </c>
      <c r="B72" s="1">
        <v>136</v>
      </c>
      <c r="C72" s="1">
        <v>11503</v>
      </c>
      <c r="D72" s="1">
        <v>92</v>
      </c>
      <c r="E72" s="1">
        <v>88</v>
      </c>
      <c r="F72" s="1">
        <v>9393</v>
      </c>
      <c r="G72" s="1">
        <v>15</v>
      </c>
      <c r="H72" s="1">
        <v>2.8</v>
      </c>
    </row>
    <row r="73" spans="1:8" ht="11.1" customHeight="1" x14ac:dyDescent="0.2">
      <c r="A73" s="14" t="s">
        <v>42</v>
      </c>
      <c r="B73" s="1">
        <v>28</v>
      </c>
      <c r="C73" s="1">
        <v>3286</v>
      </c>
      <c r="D73" s="1">
        <v>56</v>
      </c>
      <c r="E73" s="1">
        <v>28</v>
      </c>
      <c r="F73" s="1">
        <v>3286</v>
      </c>
      <c r="G73" s="1">
        <v>56</v>
      </c>
      <c r="H73" s="1">
        <v>2.4</v>
      </c>
    </row>
    <row r="74" spans="1:8" ht="11.1" customHeight="1" x14ac:dyDescent="0.2">
      <c r="A74" s="14" t="s">
        <v>43</v>
      </c>
      <c r="B74" s="1">
        <v>7</v>
      </c>
      <c r="C74" s="1">
        <v>1499</v>
      </c>
      <c r="D74" s="1">
        <v>32</v>
      </c>
      <c r="E74" s="1">
        <v>7</v>
      </c>
      <c r="F74" s="1">
        <v>1499</v>
      </c>
      <c r="G74" s="1">
        <v>32</v>
      </c>
      <c r="H74" s="1">
        <v>0.3</v>
      </c>
    </row>
    <row r="75" spans="1:8" ht="11.1" customHeight="1" x14ac:dyDescent="0.2">
      <c r="A75" s="14" t="s">
        <v>44</v>
      </c>
      <c r="B75" s="1">
        <v>73</v>
      </c>
      <c r="C75" s="1">
        <v>6890</v>
      </c>
      <c r="D75" s="1">
        <v>147</v>
      </c>
      <c r="E75" s="1">
        <v>73</v>
      </c>
      <c r="F75" s="1">
        <v>6890</v>
      </c>
      <c r="G75" s="1">
        <v>21</v>
      </c>
      <c r="H75" s="1">
        <v>1.2</v>
      </c>
    </row>
    <row r="76" spans="1:8" ht="11.1" customHeight="1" x14ac:dyDescent="0.2">
      <c r="A76" s="14" t="s">
        <v>45</v>
      </c>
      <c r="B76" s="1">
        <v>92</v>
      </c>
      <c r="C76" s="1">
        <v>7299</v>
      </c>
      <c r="D76" s="1">
        <v>187</v>
      </c>
      <c r="E76" s="1">
        <v>92</v>
      </c>
      <c r="F76" s="1">
        <v>7299</v>
      </c>
      <c r="G76" s="1">
        <v>122</v>
      </c>
      <c r="H76" s="1">
        <v>1.1000000000000001</v>
      </c>
    </row>
    <row r="77" spans="1:8" ht="11.1" customHeight="1" x14ac:dyDescent="0.2">
      <c r="A77" s="14" t="s">
        <v>46</v>
      </c>
      <c r="B77" s="1">
        <v>117</v>
      </c>
      <c r="C77" s="1">
        <v>11906</v>
      </c>
      <c r="D77" s="1">
        <v>83</v>
      </c>
      <c r="E77" s="1">
        <v>49</v>
      </c>
      <c r="F77" s="1">
        <v>8706</v>
      </c>
      <c r="G77" s="1">
        <v>7</v>
      </c>
      <c r="H77" s="1">
        <v>1.6</v>
      </c>
    </row>
    <row r="78" spans="1:8" ht="11.1" customHeight="1" x14ac:dyDescent="0.2">
      <c r="A78" s="14" t="s">
        <v>47</v>
      </c>
      <c r="B78" s="1">
        <v>6</v>
      </c>
      <c r="C78" s="1">
        <v>636</v>
      </c>
      <c r="D78" s="1">
        <v>74</v>
      </c>
      <c r="E78" s="1">
        <v>6</v>
      </c>
      <c r="F78" s="1">
        <v>636</v>
      </c>
      <c r="G78" s="1">
        <v>74</v>
      </c>
      <c r="H78" s="1">
        <v>0.2</v>
      </c>
    </row>
    <row r="79" spans="1:8" ht="18" customHeight="1" x14ac:dyDescent="0.2">
      <c r="A79" s="9" t="s">
        <v>221</v>
      </c>
      <c r="B79" s="147">
        <v>610</v>
      </c>
      <c r="C79" s="147">
        <v>52315</v>
      </c>
      <c r="D79" s="147">
        <v>421</v>
      </c>
      <c r="E79" s="147">
        <v>610</v>
      </c>
      <c r="F79" s="147">
        <v>52315</v>
      </c>
      <c r="G79" s="147">
        <v>300</v>
      </c>
      <c r="H79" s="147">
        <v>1.9</v>
      </c>
    </row>
    <row r="80" spans="1:8" ht="11.1" customHeight="1" x14ac:dyDescent="0.2">
      <c r="A80" s="14" t="s">
        <v>48</v>
      </c>
      <c r="B80" s="1">
        <v>39</v>
      </c>
      <c r="C80" s="1">
        <v>4442</v>
      </c>
      <c r="D80" s="1">
        <v>19</v>
      </c>
      <c r="E80" s="1">
        <v>39</v>
      </c>
      <c r="F80" s="1">
        <v>4442</v>
      </c>
      <c r="G80" s="1">
        <v>19</v>
      </c>
      <c r="H80" s="1">
        <v>1.2</v>
      </c>
    </row>
    <row r="81" spans="1:8" ht="11.1" customHeight="1" x14ac:dyDescent="0.2">
      <c r="A81" s="14" t="s">
        <v>49</v>
      </c>
      <c r="B81" s="1">
        <v>11</v>
      </c>
      <c r="C81" s="1">
        <v>586</v>
      </c>
      <c r="D81" s="1">
        <v>12</v>
      </c>
      <c r="E81" s="1">
        <v>11</v>
      </c>
      <c r="F81" s="1">
        <v>586</v>
      </c>
      <c r="G81" s="1">
        <v>12</v>
      </c>
      <c r="H81" s="1">
        <v>0.6</v>
      </c>
    </row>
    <row r="82" spans="1:8" ht="11.1" customHeight="1" x14ac:dyDescent="0.2">
      <c r="A82" s="14" t="s">
        <v>50</v>
      </c>
      <c r="B82" s="1">
        <v>29</v>
      </c>
      <c r="C82" s="1">
        <v>2983</v>
      </c>
      <c r="D82" s="1">
        <v>19</v>
      </c>
      <c r="E82" s="1">
        <v>29</v>
      </c>
      <c r="F82" s="1">
        <v>2983</v>
      </c>
      <c r="G82" s="1">
        <v>19</v>
      </c>
      <c r="H82" s="89">
        <v>2</v>
      </c>
    </row>
    <row r="83" spans="1:8" ht="11.1" customHeight="1" x14ac:dyDescent="0.2">
      <c r="A83" s="14" t="s">
        <v>51</v>
      </c>
      <c r="B83" s="1">
        <v>54</v>
      </c>
      <c r="C83" s="1">
        <v>5388</v>
      </c>
      <c r="D83" s="1">
        <v>38</v>
      </c>
      <c r="E83" s="1">
        <v>54</v>
      </c>
      <c r="F83" s="1">
        <v>5388</v>
      </c>
      <c r="G83" s="1">
        <v>38</v>
      </c>
      <c r="H83" s="1">
        <v>2.8</v>
      </c>
    </row>
    <row r="84" spans="1:8" ht="11.1" customHeight="1" x14ac:dyDescent="0.2">
      <c r="A84" s="14" t="s">
        <v>52</v>
      </c>
      <c r="B84" s="1">
        <v>152</v>
      </c>
      <c r="C84" s="1">
        <v>12724</v>
      </c>
      <c r="D84" s="1">
        <v>36</v>
      </c>
      <c r="E84" s="1">
        <v>152</v>
      </c>
      <c r="F84" s="1">
        <v>12724</v>
      </c>
      <c r="G84" s="1">
        <v>36</v>
      </c>
      <c r="H84" s="1">
        <v>1.8</v>
      </c>
    </row>
    <row r="85" spans="1:8" ht="11.1" customHeight="1" x14ac:dyDescent="0.2">
      <c r="A85" s="14" t="s">
        <v>53</v>
      </c>
      <c r="B85" s="1">
        <v>40</v>
      </c>
      <c r="C85" s="1">
        <v>3381</v>
      </c>
      <c r="D85" s="1">
        <v>55</v>
      </c>
      <c r="E85" s="1">
        <v>40</v>
      </c>
      <c r="F85" s="1">
        <v>3381</v>
      </c>
      <c r="G85" s="1">
        <v>55</v>
      </c>
      <c r="H85" s="1">
        <v>2.5</v>
      </c>
    </row>
    <row r="86" spans="1:8" ht="11.1" customHeight="1" x14ac:dyDescent="0.2">
      <c r="A86" s="14" t="s">
        <v>54</v>
      </c>
      <c r="B86" s="1">
        <v>82</v>
      </c>
      <c r="C86" s="1">
        <v>9568</v>
      </c>
      <c r="D86" s="1">
        <v>107</v>
      </c>
      <c r="E86" s="1">
        <v>82</v>
      </c>
      <c r="F86" s="1">
        <v>9568</v>
      </c>
      <c r="G86" s="1">
        <v>107</v>
      </c>
      <c r="H86" s="1">
        <v>6.1</v>
      </c>
    </row>
    <row r="87" spans="1:8" ht="11.1" customHeight="1" x14ac:dyDescent="0.2">
      <c r="A87" s="14" t="s">
        <v>55</v>
      </c>
      <c r="B87" s="1">
        <v>203</v>
      </c>
      <c r="C87" s="1">
        <v>13243</v>
      </c>
      <c r="D87" s="1">
        <v>135</v>
      </c>
      <c r="E87" s="1">
        <v>203</v>
      </c>
      <c r="F87" s="1">
        <v>13243</v>
      </c>
      <c r="G87" s="1">
        <v>14</v>
      </c>
      <c r="H87" s="1">
        <v>1.7</v>
      </c>
    </row>
    <row r="88" spans="1:8" ht="18" customHeight="1" x14ac:dyDescent="0.2">
      <c r="A88" s="9" t="s">
        <v>222</v>
      </c>
      <c r="B88" s="147">
        <v>361</v>
      </c>
      <c r="C88" s="147">
        <v>26061</v>
      </c>
      <c r="D88" s="147">
        <v>369</v>
      </c>
      <c r="E88" s="147">
        <v>361</v>
      </c>
      <c r="F88" s="147">
        <v>26061</v>
      </c>
      <c r="G88" s="147">
        <v>274</v>
      </c>
      <c r="H88" s="147">
        <v>1.9</v>
      </c>
    </row>
    <row r="89" spans="1:8" ht="11.1" customHeight="1" x14ac:dyDescent="0.2">
      <c r="A89" s="14" t="s">
        <v>56</v>
      </c>
      <c r="B89" s="1">
        <v>177</v>
      </c>
      <c r="C89" s="1">
        <v>9935</v>
      </c>
      <c r="D89" s="1">
        <v>174</v>
      </c>
      <c r="E89" s="1">
        <v>177</v>
      </c>
      <c r="F89" s="1">
        <v>9935</v>
      </c>
      <c r="G89" s="1">
        <v>86</v>
      </c>
      <c r="H89" s="1">
        <v>1.9</v>
      </c>
    </row>
    <row r="90" spans="1:8" ht="11.1" customHeight="1" x14ac:dyDescent="0.2">
      <c r="A90" s="14" t="s">
        <v>57</v>
      </c>
      <c r="B90" s="1">
        <v>15</v>
      </c>
      <c r="C90" s="1">
        <v>1690</v>
      </c>
      <c r="D90" s="1">
        <v>50</v>
      </c>
      <c r="E90" s="1">
        <v>15</v>
      </c>
      <c r="F90" s="1">
        <v>1690</v>
      </c>
      <c r="G90" s="1">
        <v>50</v>
      </c>
      <c r="H90" s="1">
        <v>0.9</v>
      </c>
    </row>
    <row r="91" spans="1:8" ht="11.1" customHeight="1" x14ac:dyDescent="0.2">
      <c r="A91" s="14" t="s">
        <v>58</v>
      </c>
      <c r="B91" s="1">
        <v>21</v>
      </c>
      <c r="C91" s="1">
        <v>1372</v>
      </c>
      <c r="D91" s="1">
        <v>49</v>
      </c>
      <c r="E91" s="1">
        <v>21</v>
      </c>
      <c r="F91" s="1">
        <v>1372</v>
      </c>
      <c r="G91" s="1">
        <v>49</v>
      </c>
      <c r="H91" s="1">
        <v>1.5</v>
      </c>
    </row>
    <row r="92" spans="1:8" ht="11.1" customHeight="1" x14ac:dyDescent="0.2">
      <c r="A92" s="14" t="s">
        <v>59</v>
      </c>
      <c r="B92" s="1">
        <v>31</v>
      </c>
      <c r="C92" s="1">
        <v>2276</v>
      </c>
      <c r="D92" s="1">
        <v>27</v>
      </c>
      <c r="E92" s="1">
        <v>31</v>
      </c>
      <c r="F92" s="1">
        <v>2276</v>
      </c>
      <c r="G92" s="1">
        <v>24</v>
      </c>
      <c r="H92" s="89">
        <v>2</v>
      </c>
    </row>
    <row r="93" spans="1:8" ht="11.1" customHeight="1" x14ac:dyDescent="0.2">
      <c r="A93" s="14" t="s">
        <v>60</v>
      </c>
      <c r="B93" s="1">
        <v>33</v>
      </c>
      <c r="C93" s="1">
        <v>2731</v>
      </c>
      <c r="D93" s="1">
        <v>36</v>
      </c>
      <c r="E93" s="1">
        <v>33</v>
      </c>
      <c r="F93" s="1">
        <v>2731</v>
      </c>
      <c r="G93" s="1">
        <v>36</v>
      </c>
      <c r="H93" s="1">
        <v>2.2999999999999998</v>
      </c>
    </row>
    <row r="94" spans="1:8" ht="11.1" customHeight="1" x14ac:dyDescent="0.2">
      <c r="A94" s="14" t="s">
        <v>61</v>
      </c>
      <c r="B94" s="1">
        <v>84</v>
      </c>
      <c r="C94" s="1">
        <v>8057</v>
      </c>
      <c r="D94" s="1">
        <v>33</v>
      </c>
      <c r="E94" s="1">
        <v>84</v>
      </c>
      <c r="F94" s="1">
        <v>8057</v>
      </c>
      <c r="G94" s="1">
        <v>29</v>
      </c>
      <c r="H94" s="1">
        <v>2.7</v>
      </c>
    </row>
    <row r="95" spans="1:8" ht="18" customHeight="1" x14ac:dyDescent="0.2">
      <c r="A95" s="9" t="s">
        <v>223</v>
      </c>
      <c r="B95" s="147">
        <v>211</v>
      </c>
      <c r="C95" s="147">
        <v>18018</v>
      </c>
      <c r="D95" s="147">
        <v>615</v>
      </c>
      <c r="E95" s="147">
        <v>163</v>
      </c>
      <c r="F95" s="147">
        <v>15642</v>
      </c>
      <c r="G95" s="147">
        <v>395</v>
      </c>
      <c r="H95" s="94">
        <v>1</v>
      </c>
    </row>
    <row r="96" spans="1:8" ht="11.1" customHeight="1" x14ac:dyDescent="0.2">
      <c r="A96" s="14" t="s">
        <v>62</v>
      </c>
      <c r="B96" s="1">
        <v>43</v>
      </c>
      <c r="C96" s="1">
        <v>5133</v>
      </c>
      <c r="D96" s="1">
        <v>206</v>
      </c>
      <c r="E96" s="1">
        <v>43</v>
      </c>
      <c r="F96" s="1">
        <v>5133</v>
      </c>
      <c r="G96" s="1">
        <v>206</v>
      </c>
      <c r="H96" s="89">
        <v>1</v>
      </c>
    </row>
    <row r="97" spans="1:8" ht="11.1" customHeight="1" x14ac:dyDescent="0.2">
      <c r="A97" s="14" t="s">
        <v>63</v>
      </c>
      <c r="B97" s="1">
        <v>126</v>
      </c>
      <c r="C97" s="1">
        <v>9652</v>
      </c>
      <c r="D97" s="1">
        <v>294</v>
      </c>
      <c r="E97" s="1">
        <v>78</v>
      </c>
      <c r="F97" s="1">
        <v>7276</v>
      </c>
      <c r="G97" s="1">
        <v>74</v>
      </c>
      <c r="H97" s="1">
        <v>1.2</v>
      </c>
    </row>
    <row r="98" spans="1:8" ht="11.1" customHeight="1" x14ac:dyDescent="0.2">
      <c r="A98" s="14" t="s">
        <v>64</v>
      </c>
      <c r="B98" s="1">
        <v>42</v>
      </c>
      <c r="C98" s="1">
        <v>3233</v>
      </c>
      <c r="D98" s="1">
        <v>115</v>
      </c>
      <c r="E98" s="1">
        <v>42</v>
      </c>
      <c r="F98" s="1">
        <v>3233</v>
      </c>
      <c r="G98" s="1">
        <v>115</v>
      </c>
      <c r="H98" s="1">
        <v>0.8</v>
      </c>
    </row>
    <row r="99" spans="1:8" ht="18" customHeight="1" x14ac:dyDescent="0.2">
      <c r="A99" s="9" t="s">
        <v>224</v>
      </c>
      <c r="B99" s="147">
        <v>853</v>
      </c>
      <c r="C99" s="147">
        <v>72451</v>
      </c>
      <c r="D99" s="147">
        <v>487</v>
      </c>
      <c r="E99" s="147">
        <v>853</v>
      </c>
      <c r="F99" s="147">
        <v>72451</v>
      </c>
      <c r="G99" s="147">
        <v>441</v>
      </c>
      <c r="H99" s="147">
        <v>4.4000000000000004</v>
      </c>
    </row>
    <row r="100" spans="1:8" ht="11.1" customHeight="1" x14ac:dyDescent="0.2">
      <c r="A100" s="14" t="s">
        <v>65</v>
      </c>
      <c r="B100" s="1">
        <v>58</v>
      </c>
      <c r="C100" s="1">
        <v>6424</v>
      </c>
      <c r="D100" s="1">
        <v>93</v>
      </c>
      <c r="E100" s="1">
        <v>58</v>
      </c>
      <c r="F100" s="1">
        <v>6424</v>
      </c>
      <c r="G100" s="1">
        <v>54</v>
      </c>
      <c r="H100" s="1">
        <v>2.9</v>
      </c>
    </row>
    <row r="101" spans="1:8" ht="11.1" customHeight="1" x14ac:dyDescent="0.2">
      <c r="A101" s="14" t="s">
        <v>66</v>
      </c>
      <c r="B101" s="1">
        <v>13</v>
      </c>
      <c r="C101" s="1">
        <v>1710</v>
      </c>
      <c r="D101" s="1">
        <v>18</v>
      </c>
      <c r="E101" s="1">
        <v>13</v>
      </c>
      <c r="F101" s="1">
        <v>1710</v>
      </c>
      <c r="G101" s="1">
        <v>18</v>
      </c>
      <c r="H101" s="1">
        <v>1.4</v>
      </c>
    </row>
    <row r="102" spans="1:8" ht="11.1" customHeight="1" x14ac:dyDescent="0.2">
      <c r="A102" s="14" t="s">
        <v>67</v>
      </c>
      <c r="B102" s="1">
        <v>8</v>
      </c>
      <c r="C102" s="1">
        <v>800</v>
      </c>
      <c r="D102" s="1">
        <v>15</v>
      </c>
      <c r="E102" s="1">
        <v>8</v>
      </c>
      <c r="F102" s="1">
        <v>800</v>
      </c>
      <c r="G102" s="1">
        <v>15</v>
      </c>
      <c r="H102" s="1">
        <v>0.6</v>
      </c>
    </row>
    <row r="103" spans="1:8" ht="11.1" customHeight="1" x14ac:dyDescent="0.2">
      <c r="A103" s="14" t="s">
        <v>68</v>
      </c>
      <c r="B103" s="1">
        <v>25</v>
      </c>
      <c r="C103" s="1">
        <v>5238</v>
      </c>
      <c r="D103" s="1">
        <v>18</v>
      </c>
      <c r="E103" s="1">
        <v>25</v>
      </c>
      <c r="F103" s="1">
        <v>5238</v>
      </c>
      <c r="G103" s="1">
        <v>18</v>
      </c>
      <c r="H103" s="1">
        <v>1.8</v>
      </c>
    </row>
    <row r="104" spans="1:8" ht="11.1" customHeight="1" x14ac:dyDescent="0.2">
      <c r="A104" s="14" t="s">
        <v>69</v>
      </c>
      <c r="B104" s="1">
        <v>55</v>
      </c>
      <c r="C104" s="1">
        <v>8249</v>
      </c>
      <c r="D104" s="1">
        <v>7</v>
      </c>
      <c r="E104" s="1">
        <v>55</v>
      </c>
      <c r="F104" s="1">
        <v>8249</v>
      </c>
      <c r="G104" s="1">
        <v>7</v>
      </c>
      <c r="H104" s="1">
        <v>3.1</v>
      </c>
    </row>
    <row r="105" spans="1:8" ht="11.1" customHeight="1" x14ac:dyDescent="0.2">
      <c r="A105" s="14" t="s">
        <v>70</v>
      </c>
      <c r="B105" s="1">
        <v>17</v>
      </c>
      <c r="C105" s="1">
        <v>3485</v>
      </c>
      <c r="D105" s="1">
        <v>11</v>
      </c>
      <c r="E105" s="1">
        <v>17</v>
      </c>
      <c r="F105" s="1">
        <v>3485</v>
      </c>
      <c r="G105" s="1">
        <v>4</v>
      </c>
      <c r="H105" s="1">
        <v>1.3</v>
      </c>
    </row>
    <row r="106" spans="1:8" ht="11.1" customHeight="1" x14ac:dyDescent="0.2">
      <c r="A106" s="14" t="s">
        <v>71</v>
      </c>
      <c r="B106" s="1">
        <v>56</v>
      </c>
      <c r="C106" s="1">
        <v>6836</v>
      </c>
      <c r="D106" s="1">
        <v>48</v>
      </c>
      <c r="E106" s="1">
        <v>56</v>
      </c>
      <c r="F106" s="1">
        <v>6836</v>
      </c>
      <c r="G106" s="1">
        <v>48</v>
      </c>
      <c r="H106" s="1">
        <v>1.7</v>
      </c>
    </row>
    <row r="107" spans="1:8" ht="11.1" customHeight="1" x14ac:dyDescent="0.2">
      <c r="A107" s="14" t="s">
        <v>72</v>
      </c>
      <c r="B107" s="1">
        <v>621</v>
      </c>
      <c r="C107" s="1">
        <v>39709</v>
      </c>
      <c r="D107" s="1">
        <v>277</v>
      </c>
      <c r="E107" s="1">
        <v>621</v>
      </c>
      <c r="F107" s="1">
        <v>39709</v>
      </c>
      <c r="G107" s="1">
        <v>277</v>
      </c>
      <c r="H107" s="1">
        <v>8.3000000000000007</v>
      </c>
    </row>
    <row r="108" spans="1:8" ht="18" customHeight="1" x14ac:dyDescent="0.2">
      <c r="A108" s="9" t="s">
        <v>225</v>
      </c>
      <c r="B108" s="147">
        <v>527</v>
      </c>
      <c r="C108" s="147">
        <v>43126</v>
      </c>
      <c r="D108" s="147">
        <v>991</v>
      </c>
      <c r="E108" s="147">
        <v>383</v>
      </c>
      <c r="F108" s="147">
        <v>34833</v>
      </c>
      <c r="G108" s="147">
        <v>910</v>
      </c>
      <c r="H108" s="147">
        <v>1.8</v>
      </c>
    </row>
    <row r="109" spans="1:8" ht="11.1" customHeight="1" x14ac:dyDescent="0.2">
      <c r="A109" s="14" t="s">
        <v>73</v>
      </c>
      <c r="B109" s="1">
        <v>142</v>
      </c>
      <c r="C109" s="1">
        <v>12777</v>
      </c>
      <c r="D109" s="1">
        <v>493</v>
      </c>
      <c r="E109" s="1">
        <v>142</v>
      </c>
      <c r="F109" s="1">
        <v>12777</v>
      </c>
      <c r="G109" s="1">
        <v>493</v>
      </c>
      <c r="H109" s="89">
        <v>3</v>
      </c>
    </row>
    <row r="110" spans="1:8" ht="11.1" customHeight="1" x14ac:dyDescent="0.2">
      <c r="A110" s="14" t="s">
        <v>74</v>
      </c>
      <c r="B110" s="1">
        <v>12</v>
      </c>
      <c r="C110" s="1">
        <v>1480</v>
      </c>
      <c r="D110" s="1">
        <v>88</v>
      </c>
      <c r="E110" s="1">
        <v>12</v>
      </c>
      <c r="F110" s="1">
        <v>1480</v>
      </c>
      <c r="G110" s="1">
        <v>88</v>
      </c>
      <c r="H110" s="89">
        <v>1</v>
      </c>
    </row>
    <row r="111" spans="1:8" ht="11.1" customHeight="1" x14ac:dyDescent="0.2">
      <c r="A111" s="14" t="s">
        <v>75</v>
      </c>
      <c r="B111" s="1">
        <v>13</v>
      </c>
      <c r="C111" s="1">
        <v>824</v>
      </c>
      <c r="D111" s="1">
        <v>58</v>
      </c>
      <c r="E111" s="1">
        <v>13</v>
      </c>
      <c r="F111" s="1">
        <v>824</v>
      </c>
      <c r="G111" s="1">
        <v>58</v>
      </c>
      <c r="H111" s="1">
        <v>0.9</v>
      </c>
    </row>
    <row r="112" spans="1:8" ht="11.1" customHeight="1" x14ac:dyDescent="0.2">
      <c r="A112" s="14" t="s">
        <v>226</v>
      </c>
      <c r="B112" s="1">
        <v>321</v>
      </c>
      <c r="C112" s="1">
        <v>23839</v>
      </c>
      <c r="D112" s="1">
        <v>263</v>
      </c>
      <c r="E112" s="1">
        <v>177</v>
      </c>
      <c r="F112" s="1">
        <v>15546</v>
      </c>
      <c r="G112" s="1">
        <v>182</v>
      </c>
      <c r="H112" s="1">
        <v>1.8</v>
      </c>
    </row>
    <row r="113" spans="1:8" ht="11.1" customHeight="1" x14ac:dyDescent="0.2">
      <c r="A113" s="14" t="s">
        <v>76</v>
      </c>
      <c r="B113" s="1">
        <v>12</v>
      </c>
      <c r="C113" s="1">
        <v>1712</v>
      </c>
      <c r="D113" s="1">
        <v>18</v>
      </c>
      <c r="E113" s="1">
        <v>12</v>
      </c>
      <c r="F113" s="1">
        <v>1712</v>
      </c>
      <c r="G113" s="1">
        <v>18</v>
      </c>
      <c r="H113" s="1">
        <v>1.5</v>
      </c>
    </row>
    <row r="114" spans="1:8" ht="11.1" customHeight="1" x14ac:dyDescent="0.2">
      <c r="A114" s="14" t="s">
        <v>77</v>
      </c>
      <c r="B114" s="1">
        <v>16</v>
      </c>
      <c r="C114" s="1">
        <v>1557</v>
      </c>
      <c r="D114" s="1">
        <v>36</v>
      </c>
      <c r="E114" s="1">
        <v>16</v>
      </c>
      <c r="F114" s="1">
        <v>1557</v>
      </c>
      <c r="G114" s="1">
        <v>36</v>
      </c>
      <c r="H114" s="1">
        <v>1.3</v>
      </c>
    </row>
    <row r="115" spans="1:8" ht="11.1" customHeight="1" x14ac:dyDescent="0.2">
      <c r="A115" s="14" t="s">
        <v>78</v>
      </c>
      <c r="B115" s="1">
        <v>11</v>
      </c>
      <c r="C115" s="1">
        <v>937</v>
      </c>
      <c r="D115" s="1">
        <v>35</v>
      </c>
      <c r="E115" s="1">
        <v>11</v>
      </c>
      <c r="F115" s="1">
        <v>937</v>
      </c>
      <c r="G115" s="1">
        <v>35</v>
      </c>
      <c r="H115" s="1">
        <v>0.5</v>
      </c>
    </row>
    <row r="116" spans="1:8" ht="18" customHeight="1" x14ac:dyDescent="0.2">
      <c r="A116" s="9" t="s">
        <v>227</v>
      </c>
      <c r="B116" s="147">
        <v>853</v>
      </c>
      <c r="C116" s="147">
        <v>65018</v>
      </c>
      <c r="D116" s="147">
        <v>1141</v>
      </c>
      <c r="E116" s="147">
        <v>802</v>
      </c>
      <c r="F116" s="147">
        <v>62805</v>
      </c>
      <c r="G116" s="147">
        <v>1053</v>
      </c>
      <c r="H116" s="147">
        <v>3.8</v>
      </c>
    </row>
    <row r="117" spans="1:8" ht="11.1" customHeight="1" x14ac:dyDescent="0.2">
      <c r="A117" s="14" t="s">
        <v>79</v>
      </c>
      <c r="B117" s="1">
        <v>61</v>
      </c>
      <c r="C117" s="1">
        <v>7314</v>
      </c>
      <c r="D117" s="1">
        <v>79</v>
      </c>
      <c r="E117" s="1">
        <v>61</v>
      </c>
      <c r="F117" s="1">
        <v>7314</v>
      </c>
      <c r="G117" s="1">
        <v>79</v>
      </c>
      <c r="H117" s="1">
        <v>2.5</v>
      </c>
    </row>
    <row r="118" spans="1:8" ht="11.1" customHeight="1" x14ac:dyDescent="0.2">
      <c r="A118" s="14" t="s">
        <v>80</v>
      </c>
      <c r="B118" s="1">
        <v>185</v>
      </c>
      <c r="C118" s="1">
        <v>15039</v>
      </c>
      <c r="D118" s="1">
        <v>117</v>
      </c>
      <c r="E118" s="1">
        <v>164</v>
      </c>
      <c r="F118" s="1">
        <v>14103</v>
      </c>
      <c r="G118" s="1">
        <v>117</v>
      </c>
      <c r="H118" s="1">
        <v>3.2</v>
      </c>
    </row>
    <row r="119" spans="1:8" ht="11.1" customHeight="1" x14ac:dyDescent="0.2">
      <c r="A119" s="14" t="s">
        <v>81</v>
      </c>
      <c r="B119" s="1">
        <v>3</v>
      </c>
      <c r="C119" s="1">
        <v>212</v>
      </c>
      <c r="D119" s="1">
        <v>65</v>
      </c>
      <c r="E119" s="1">
        <v>3</v>
      </c>
      <c r="F119" s="1">
        <v>212</v>
      </c>
      <c r="G119" s="1">
        <v>65</v>
      </c>
      <c r="H119" s="1">
        <v>0.2</v>
      </c>
    </row>
    <row r="120" spans="1:8" ht="11.1" customHeight="1" x14ac:dyDescent="0.2">
      <c r="A120" s="14" t="s">
        <v>82</v>
      </c>
      <c r="B120" s="1">
        <v>418</v>
      </c>
      <c r="C120" s="1">
        <v>27026</v>
      </c>
      <c r="D120" s="1">
        <v>745</v>
      </c>
      <c r="E120" s="1">
        <v>388</v>
      </c>
      <c r="F120" s="1">
        <v>25749</v>
      </c>
      <c r="G120" s="1">
        <v>698</v>
      </c>
      <c r="H120" s="89">
        <v>6</v>
      </c>
    </row>
    <row r="121" spans="1:8" ht="11.1" customHeight="1" x14ac:dyDescent="0.2">
      <c r="A121" s="14" t="s">
        <v>83</v>
      </c>
      <c r="B121" s="1">
        <v>85</v>
      </c>
      <c r="C121" s="1">
        <v>7642</v>
      </c>
      <c r="D121" s="1">
        <v>74</v>
      </c>
      <c r="E121" s="1">
        <v>85</v>
      </c>
      <c r="F121" s="1">
        <v>7642</v>
      </c>
      <c r="G121" s="1">
        <v>33</v>
      </c>
      <c r="H121" s="1">
        <v>3.4</v>
      </c>
    </row>
    <row r="122" spans="1:8" ht="11.1" customHeight="1" x14ac:dyDescent="0.2">
      <c r="A122" s="14" t="s">
        <v>84</v>
      </c>
      <c r="B122" s="1">
        <v>101</v>
      </c>
      <c r="C122" s="1">
        <v>7785</v>
      </c>
      <c r="D122" s="1">
        <v>61</v>
      </c>
      <c r="E122" s="1">
        <v>101</v>
      </c>
      <c r="F122" s="1">
        <v>7785</v>
      </c>
      <c r="G122" s="1">
        <v>61</v>
      </c>
      <c r="H122" s="1">
        <v>3.1</v>
      </c>
    </row>
    <row r="123" spans="1:8" ht="18" customHeight="1" x14ac:dyDescent="0.2">
      <c r="A123" s="9" t="s">
        <v>228</v>
      </c>
      <c r="B123" s="147">
        <v>176</v>
      </c>
      <c r="C123" s="147">
        <v>16062</v>
      </c>
      <c r="D123" s="147">
        <v>346</v>
      </c>
      <c r="E123" s="147">
        <v>137</v>
      </c>
      <c r="F123" s="147">
        <v>13708</v>
      </c>
      <c r="G123" s="147">
        <v>346</v>
      </c>
      <c r="H123" s="147">
        <v>1.3</v>
      </c>
    </row>
    <row r="124" spans="1:8" ht="11.1" customHeight="1" x14ac:dyDescent="0.2">
      <c r="A124" s="14" t="s">
        <v>85</v>
      </c>
      <c r="B124" s="1">
        <v>27</v>
      </c>
      <c r="C124" s="1">
        <v>1987</v>
      </c>
      <c r="D124" s="1">
        <v>21</v>
      </c>
      <c r="E124" s="1">
        <v>12</v>
      </c>
      <c r="F124" s="1">
        <v>1107</v>
      </c>
      <c r="G124" s="1">
        <v>21</v>
      </c>
      <c r="H124" s="1">
        <v>0.5</v>
      </c>
    </row>
    <row r="125" spans="1:8" ht="11.1" customHeight="1" x14ac:dyDescent="0.2">
      <c r="A125" s="14" t="s">
        <v>86</v>
      </c>
      <c r="B125" s="1">
        <v>73</v>
      </c>
      <c r="C125" s="1">
        <v>5387</v>
      </c>
      <c r="D125" s="1">
        <v>200</v>
      </c>
      <c r="E125" s="1">
        <v>49</v>
      </c>
      <c r="F125" s="1">
        <v>3913</v>
      </c>
      <c r="G125" s="1">
        <v>200</v>
      </c>
      <c r="H125" s="1">
        <v>3.2</v>
      </c>
    </row>
    <row r="126" spans="1:8" ht="11.1" customHeight="1" x14ac:dyDescent="0.2">
      <c r="A126" s="14" t="s">
        <v>87</v>
      </c>
      <c r="B126" s="1">
        <v>2</v>
      </c>
      <c r="C126" s="1">
        <v>355</v>
      </c>
      <c r="D126" s="1">
        <v>21</v>
      </c>
      <c r="E126" s="1">
        <v>2</v>
      </c>
      <c r="F126" s="1">
        <v>355</v>
      </c>
      <c r="G126" s="1">
        <v>21</v>
      </c>
      <c r="H126" s="1">
        <v>0.1</v>
      </c>
    </row>
    <row r="127" spans="1:8" ht="11.1" customHeight="1" x14ac:dyDescent="0.2">
      <c r="A127" s="14" t="s">
        <v>88</v>
      </c>
      <c r="B127" s="1">
        <v>74</v>
      </c>
      <c r="C127" s="1">
        <v>8333</v>
      </c>
      <c r="D127" s="1">
        <v>104</v>
      </c>
      <c r="E127" s="1">
        <v>74</v>
      </c>
      <c r="F127" s="1">
        <v>8333</v>
      </c>
      <c r="G127" s="1">
        <v>104</v>
      </c>
      <c r="H127" s="1">
        <v>1.8</v>
      </c>
    </row>
    <row r="128" spans="1:8" ht="18" customHeight="1" x14ac:dyDescent="0.2">
      <c r="A128" s="9" t="s">
        <v>229</v>
      </c>
      <c r="B128" s="147">
        <v>157</v>
      </c>
      <c r="C128" s="147">
        <v>12178</v>
      </c>
      <c r="D128" s="147">
        <v>282</v>
      </c>
      <c r="E128" s="147">
        <v>152</v>
      </c>
      <c r="F128" s="147">
        <v>11838</v>
      </c>
      <c r="G128" s="147">
        <v>234</v>
      </c>
      <c r="H128" s="147">
        <v>1.2</v>
      </c>
    </row>
    <row r="129" spans="1:8" ht="11.1" customHeight="1" x14ac:dyDescent="0.2">
      <c r="A129" s="14" t="s">
        <v>89</v>
      </c>
      <c r="B129" s="1">
        <v>8</v>
      </c>
      <c r="C129" s="1">
        <v>776</v>
      </c>
      <c r="D129" s="1">
        <v>31</v>
      </c>
      <c r="E129" s="1">
        <v>8</v>
      </c>
      <c r="F129" s="1">
        <v>776</v>
      </c>
      <c r="G129" s="1">
        <v>31</v>
      </c>
      <c r="H129" s="1">
        <v>0.5</v>
      </c>
    </row>
    <row r="130" spans="1:8" ht="11.1" customHeight="1" x14ac:dyDescent="0.2">
      <c r="A130" s="14" t="s">
        <v>90</v>
      </c>
      <c r="B130" s="1">
        <v>83</v>
      </c>
      <c r="C130" s="1">
        <v>7591</v>
      </c>
      <c r="D130" s="1">
        <v>111</v>
      </c>
      <c r="E130" s="1">
        <v>78</v>
      </c>
      <c r="F130" s="1">
        <v>7251</v>
      </c>
      <c r="G130" s="1">
        <v>63</v>
      </c>
      <c r="H130" s="1">
        <v>1.3</v>
      </c>
    </row>
    <row r="131" spans="1:8" ht="11.1" customHeight="1" x14ac:dyDescent="0.2">
      <c r="A131" s="14" t="s">
        <v>91</v>
      </c>
      <c r="B131" s="1">
        <v>6</v>
      </c>
      <c r="C131" s="1">
        <v>495</v>
      </c>
      <c r="D131" s="1">
        <v>28</v>
      </c>
      <c r="E131" s="1">
        <v>6</v>
      </c>
      <c r="F131" s="1">
        <v>495</v>
      </c>
      <c r="G131" s="1">
        <v>28</v>
      </c>
      <c r="H131" s="1">
        <v>0.2</v>
      </c>
    </row>
    <row r="132" spans="1:8" ht="11.1" customHeight="1" x14ac:dyDescent="0.2">
      <c r="A132" s="14" t="s">
        <v>92</v>
      </c>
      <c r="B132" s="1">
        <v>60</v>
      </c>
      <c r="C132" s="1">
        <v>3316</v>
      </c>
      <c r="D132" s="1">
        <v>112</v>
      </c>
      <c r="E132" s="1">
        <v>60</v>
      </c>
      <c r="F132" s="1">
        <v>3316</v>
      </c>
      <c r="G132" s="1">
        <v>112</v>
      </c>
      <c r="H132" s="1">
        <v>3.4</v>
      </c>
    </row>
    <row r="133" spans="1:8" ht="18" customHeight="1" x14ac:dyDescent="0.2">
      <c r="A133" s="9" t="s">
        <v>230</v>
      </c>
      <c r="B133" s="147">
        <v>240</v>
      </c>
      <c r="C133" s="147">
        <v>18702</v>
      </c>
      <c r="D133" s="147">
        <v>569</v>
      </c>
      <c r="E133" s="147">
        <v>225</v>
      </c>
      <c r="F133" s="147">
        <v>17444</v>
      </c>
      <c r="G133" s="147">
        <v>473</v>
      </c>
      <c r="H133" s="147">
        <v>0.8</v>
      </c>
    </row>
    <row r="134" spans="1:8" ht="11.1" customHeight="1" x14ac:dyDescent="0.2">
      <c r="A134" s="14" t="s">
        <v>93</v>
      </c>
      <c r="B134" s="1">
        <v>2</v>
      </c>
      <c r="C134" s="1">
        <v>200</v>
      </c>
      <c r="D134" s="1">
        <v>13</v>
      </c>
      <c r="E134" s="1">
        <v>2</v>
      </c>
      <c r="F134" s="1">
        <v>200</v>
      </c>
      <c r="G134" s="1">
        <v>13</v>
      </c>
      <c r="H134" s="1">
        <v>0.1</v>
      </c>
    </row>
    <row r="135" spans="1:8" ht="11.1" customHeight="1" x14ac:dyDescent="0.2">
      <c r="A135" s="14" t="s">
        <v>94</v>
      </c>
      <c r="B135" s="1">
        <v>90</v>
      </c>
      <c r="C135" s="1">
        <v>7670</v>
      </c>
      <c r="D135" s="1">
        <v>45</v>
      </c>
      <c r="E135" s="1">
        <v>90</v>
      </c>
      <c r="F135" s="1">
        <v>7670</v>
      </c>
      <c r="G135" s="1">
        <v>45</v>
      </c>
      <c r="H135" s="1">
        <v>3.2</v>
      </c>
    </row>
    <row r="136" spans="1:8" ht="11.1" customHeight="1" x14ac:dyDescent="0.2">
      <c r="A136" s="14" t="s">
        <v>95</v>
      </c>
      <c r="B136" s="1">
        <v>22</v>
      </c>
      <c r="C136" s="1">
        <v>1466</v>
      </c>
      <c r="D136" s="1">
        <v>17</v>
      </c>
      <c r="E136" s="1">
        <v>22</v>
      </c>
      <c r="F136" s="1">
        <v>1466</v>
      </c>
      <c r="G136" s="1">
        <v>17</v>
      </c>
      <c r="H136" s="1">
        <v>1.7</v>
      </c>
    </row>
    <row r="137" spans="1:8" ht="11.1" customHeight="1" x14ac:dyDescent="0.2">
      <c r="A137" s="14" t="s">
        <v>96</v>
      </c>
      <c r="B137" s="1">
        <v>16</v>
      </c>
      <c r="C137" s="1">
        <v>1848</v>
      </c>
      <c r="D137" s="1">
        <v>21</v>
      </c>
      <c r="E137" s="1">
        <v>16</v>
      </c>
      <c r="F137" s="1">
        <v>1848</v>
      </c>
      <c r="G137" s="1">
        <v>21</v>
      </c>
      <c r="H137" s="1">
        <v>0.8</v>
      </c>
    </row>
    <row r="138" spans="1:8" ht="11.1" customHeight="1" x14ac:dyDescent="0.2">
      <c r="A138" s="14" t="s">
        <v>97</v>
      </c>
      <c r="B138" s="1">
        <v>27</v>
      </c>
      <c r="C138" s="1">
        <v>1953</v>
      </c>
      <c r="D138" s="1">
        <v>86</v>
      </c>
      <c r="E138" s="1">
        <v>26</v>
      </c>
      <c r="F138" s="1">
        <v>1900</v>
      </c>
      <c r="G138" s="1">
        <v>21</v>
      </c>
      <c r="H138" s="1">
        <v>0.9</v>
      </c>
    </row>
    <row r="139" spans="1:8" ht="11.1" customHeight="1" x14ac:dyDescent="0.2">
      <c r="A139" s="14" t="s">
        <v>98</v>
      </c>
      <c r="B139" s="1">
        <v>2</v>
      </c>
      <c r="C139" s="1">
        <v>154</v>
      </c>
      <c r="D139" s="1">
        <v>10</v>
      </c>
      <c r="E139" s="1">
        <v>2</v>
      </c>
      <c r="F139" s="1">
        <v>154</v>
      </c>
      <c r="G139" s="1">
        <v>10</v>
      </c>
      <c r="H139" s="1">
        <v>0.1</v>
      </c>
    </row>
    <row r="140" spans="1:8" ht="11.1" customHeight="1" x14ac:dyDescent="0.2">
      <c r="A140" s="14" t="s">
        <v>99</v>
      </c>
      <c r="B140" s="46" t="s">
        <v>3</v>
      </c>
      <c r="C140" s="46" t="s">
        <v>3</v>
      </c>
      <c r="D140" s="1">
        <v>162</v>
      </c>
      <c r="E140" s="46" t="s">
        <v>3</v>
      </c>
      <c r="F140" s="46" t="s">
        <v>3</v>
      </c>
      <c r="G140" s="1">
        <v>162</v>
      </c>
      <c r="H140" s="46" t="s">
        <v>3</v>
      </c>
    </row>
    <row r="141" spans="1:8" ht="11.1" customHeight="1" x14ac:dyDescent="0.2">
      <c r="A141" s="14" t="s">
        <v>100</v>
      </c>
      <c r="B141" s="1">
        <v>19</v>
      </c>
      <c r="C141" s="1">
        <v>1844</v>
      </c>
      <c r="D141" s="1">
        <v>64</v>
      </c>
      <c r="E141" s="1">
        <v>19</v>
      </c>
      <c r="F141" s="1">
        <v>1844</v>
      </c>
      <c r="G141" s="1">
        <v>64</v>
      </c>
      <c r="H141" s="1">
        <v>0.7</v>
      </c>
    </row>
    <row r="142" spans="1:8" ht="11.1" customHeight="1" x14ac:dyDescent="0.2">
      <c r="A142" s="14" t="s">
        <v>101</v>
      </c>
      <c r="B142" s="1">
        <v>59</v>
      </c>
      <c r="C142" s="1">
        <v>3445</v>
      </c>
      <c r="D142" s="1">
        <v>77</v>
      </c>
      <c r="E142" s="1">
        <v>45</v>
      </c>
      <c r="F142" s="1">
        <v>2240</v>
      </c>
      <c r="G142" s="1">
        <v>46</v>
      </c>
      <c r="H142" s="1">
        <v>0.7</v>
      </c>
    </row>
    <row r="143" spans="1:8" ht="11.1" customHeight="1" x14ac:dyDescent="0.2">
      <c r="A143" s="14" t="s">
        <v>102</v>
      </c>
      <c r="B143" s="1">
        <v>3</v>
      </c>
      <c r="C143" s="1">
        <v>122</v>
      </c>
      <c r="D143" s="1">
        <v>74</v>
      </c>
      <c r="E143" s="1">
        <v>3</v>
      </c>
      <c r="F143" s="1">
        <v>122</v>
      </c>
      <c r="G143" s="1">
        <v>74</v>
      </c>
      <c r="H143" s="1">
        <v>0.2</v>
      </c>
    </row>
    <row r="144" spans="1:8" ht="18" customHeight="1" x14ac:dyDescent="0.2">
      <c r="A144" s="9" t="s">
        <v>231</v>
      </c>
      <c r="B144" s="147">
        <v>391</v>
      </c>
      <c r="C144" s="147">
        <v>26501</v>
      </c>
      <c r="D144" s="147">
        <v>704</v>
      </c>
      <c r="E144" s="147">
        <v>336</v>
      </c>
      <c r="F144" s="147">
        <v>23653</v>
      </c>
      <c r="G144" s="147">
        <v>704</v>
      </c>
      <c r="H144" s="147">
        <v>1.8</v>
      </c>
    </row>
    <row r="145" spans="1:8" ht="11.1" customHeight="1" x14ac:dyDescent="0.2">
      <c r="A145" s="14" t="s">
        <v>103</v>
      </c>
      <c r="B145" s="1">
        <v>174</v>
      </c>
      <c r="C145" s="1">
        <v>13996</v>
      </c>
      <c r="D145" s="1">
        <v>36</v>
      </c>
      <c r="E145" s="1">
        <v>174</v>
      </c>
      <c r="F145" s="1">
        <v>13996</v>
      </c>
      <c r="G145" s="1">
        <v>36</v>
      </c>
      <c r="H145" s="1">
        <v>3.8</v>
      </c>
    </row>
    <row r="146" spans="1:8" ht="11.1" customHeight="1" x14ac:dyDescent="0.2">
      <c r="A146" s="14" t="s">
        <v>104</v>
      </c>
      <c r="B146" s="1">
        <v>27</v>
      </c>
      <c r="C146" s="1">
        <v>2252</v>
      </c>
      <c r="D146" s="1">
        <v>39</v>
      </c>
      <c r="E146" s="1">
        <v>27</v>
      </c>
      <c r="F146" s="1">
        <v>2252</v>
      </c>
      <c r="G146" s="1">
        <v>39</v>
      </c>
      <c r="H146" s="1">
        <v>0.8</v>
      </c>
    </row>
    <row r="147" spans="1:8" ht="11.1" customHeight="1" x14ac:dyDescent="0.2">
      <c r="A147" s="14" t="s">
        <v>105</v>
      </c>
      <c r="B147" s="1">
        <v>17</v>
      </c>
      <c r="C147" s="1">
        <v>1248</v>
      </c>
      <c r="D147" s="1">
        <v>419</v>
      </c>
      <c r="E147" s="1">
        <v>17</v>
      </c>
      <c r="F147" s="1">
        <v>1248</v>
      </c>
      <c r="G147" s="1">
        <v>419</v>
      </c>
      <c r="H147" s="1">
        <v>0.7</v>
      </c>
    </row>
    <row r="148" spans="1:8" ht="11.1" customHeight="1" x14ac:dyDescent="0.2">
      <c r="A148" s="14" t="s">
        <v>106</v>
      </c>
      <c r="B148" s="1">
        <v>173</v>
      </c>
      <c r="C148" s="1">
        <v>9005</v>
      </c>
      <c r="D148" s="1">
        <v>210</v>
      </c>
      <c r="E148" s="1">
        <v>118</v>
      </c>
      <c r="F148" s="1">
        <v>6157</v>
      </c>
      <c r="G148" s="1">
        <v>210</v>
      </c>
      <c r="H148" s="1">
        <v>1.5</v>
      </c>
    </row>
    <row r="149" spans="1:8" ht="18" customHeight="1" x14ac:dyDescent="0.2">
      <c r="A149" s="9" t="s">
        <v>232</v>
      </c>
      <c r="B149" s="147">
        <v>445</v>
      </c>
      <c r="C149" s="147">
        <v>28159</v>
      </c>
      <c r="D149" s="147">
        <v>3137</v>
      </c>
      <c r="E149" s="147">
        <v>431</v>
      </c>
      <c r="F149" s="147">
        <v>27382</v>
      </c>
      <c r="G149" s="147">
        <v>2852</v>
      </c>
      <c r="H149" s="147">
        <v>1.5</v>
      </c>
    </row>
    <row r="150" spans="1:8" ht="11.1" customHeight="1" x14ac:dyDescent="0.2">
      <c r="A150" s="14" t="s">
        <v>107</v>
      </c>
      <c r="B150" s="1">
        <v>144</v>
      </c>
      <c r="C150" s="1">
        <v>8337</v>
      </c>
      <c r="D150" s="1">
        <v>320</v>
      </c>
      <c r="E150" s="1">
        <v>144</v>
      </c>
      <c r="F150" s="1">
        <v>8337</v>
      </c>
      <c r="G150" s="1">
        <v>271</v>
      </c>
      <c r="H150" s="1">
        <v>5.4</v>
      </c>
    </row>
    <row r="151" spans="1:8" ht="11.1" customHeight="1" x14ac:dyDescent="0.2">
      <c r="A151" s="14" t="s">
        <v>108</v>
      </c>
      <c r="B151" s="1">
        <v>166</v>
      </c>
      <c r="C151" s="1">
        <v>9774</v>
      </c>
      <c r="D151" s="1">
        <v>2229</v>
      </c>
      <c r="E151" s="1">
        <v>152</v>
      </c>
      <c r="F151" s="1">
        <v>8997</v>
      </c>
      <c r="G151" s="1">
        <v>1993</v>
      </c>
      <c r="H151" s="1">
        <v>1.4</v>
      </c>
    </row>
    <row r="152" spans="1:8" ht="11.1" customHeight="1" x14ac:dyDescent="0.2">
      <c r="A152" s="14" t="s">
        <v>109</v>
      </c>
      <c r="B152" s="1">
        <v>58</v>
      </c>
      <c r="C152" s="1">
        <v>4531</v>
      </c>
      <c r="D152" s="1">
        <v>179</v>
      </c>
      <c r="E152" s="1">
        <v>58</v>
      </c>
      <c r="F152" s="1">
        <v>4531</v>
      </c>
      <c r="G152" s="1">
        <v>179</v>
      </c>
      <c r="H152" s="1">
        <v>0.6</v>
      </c>
    </row>
    <row r="153" spans="1:8" ht="11.1" customHeight="1" x14ac:dyDescent="0.2">
      <c r="A153" s="14" t="s">
        <v>110</v>
      </c>
      <c r="B153" s="1">
        <v>56</v>
      </c>
      <c r="C153" s="1">
        <v>3700</v>
      </c>
      <c r="D153" s="1">
        <v>204</v>
      </c>
      <c r="E153" s="1">
        <v>56</v>
      </c>
      <c r="F153" s="1">
        <v>3700</v>
      </c>
      <c r="G153" s="1">
        <v>204</v>
      </c>
      <c r="H153" s="1">
        <v>2.1</v>
      </c>
    </row>
    <row r="154" spans="1:8" ht="11.1" customHeight="1" x14ac:dyDescent="0.2">
      <c r="A154" s="14" t="s">
        <v>111</v>
      </c>
      <c r="B154" s="1">
        <v>21</v>
      </c>
      <c r="C154" s="1">
        <v>1817</v>
      </c>
      <c r="D154" s="1">
        <v>205</v>
      </c>
      <c r="E154" s="1">
        <v>21</v>
      </c>
      <c r="F154" s="1">
        <v>1817</v>
      </c>
      <c r="G154" s="1">
        <v>205</v>
      </c>
      <c r="H154" s="1">
        <v>0.7</v>
      </c>
    </row>
    <row r="155" spans="1:8" ht="18" customHeight="1" x14ac:dyDescent="0.2">
      <c r="A155" s="9" t="s">
        <v>233</v>
      </c>
      <c r="B155" s="147">
        <v>351</v>
      </c>
      <c r="C155" s="147">
        <v>27111</v>
      </c>
      <c r="D155" s="147">
        <v>1239</v>
      </c>
      <c r="E155" s="147">
        <v>351</v>
      </c>
      <c r="F155" s="147">
        <v>27111</v>
      </c>
      <c r="G155" s="147">
        <v>1239</v>
      </c>
      <c r="H155" s="147">
        <v>1.4</v>
      </c>
    </row>
    <row r="156" spans="1:8" ht="11.1" customHeight="1" x14ac:dyDescent="0.2">
      <c r="A156" s="14" t="s">
        <v>112</v>
      </c>
      <c r="B156" s="1">
        <v>45</v>
      </c>
      <c r="C156" s="1">
        <v>3532</v>
      </c>
      <c r="D156" s="1">
        <v>130</v>
      </c>
      <c r="E156" s="1">
        <v>45</v>
      </c>
      <c r="F156" s="1">
        <v>3532</v>
      </c>
      <c r="G156" s="1">
        <v>130</v>
      </c>
      <c r="H156" s="1">
        <v>1.6</v>
      </c>
    </row>
    <row r="157" spans="1:8" ht="11.1" customHeight="1" x14ac:dyDescent="0.2">
      <c r="A157" s="14" t="s">
        <v>113</v>
      </c>
      <c r="B157" s="46" t="s">
        <v>3</v>
      </c>
      <c r="C157" s="46" t="s">
        <v>3</v>
      </c>
      <c r="D157" s="1">
        <v>281</v>
      </c>
      <c r="E157" s="46" t="s">
        <v>3</v>
      </c>
      <c r="F157" s="46" t="s">
        <v>3</v>
      </c>
      <c r="G157" s="1">
        <v>281</v>
      </c>
      <c r="H157" s="46" t="s">
        <v>3</v>
      </c>
    </row>
    <row r="158" spans="1:8" ht="11.1" customHeight="1" x14ac:dyDescent="0.2">
      <c r="A158" s="14" t="s">
        <v>114</v>
      </c>
      <c r="B158" s="1">
        <v>22</v>
      </c>
      <c r="C158" s="1">
        <v>2196</v>
      </c>
      <c r="D158" s="1">
        <v>87</v>
      </c>
      <c r="E158" s="1">
        <v>22</v>
      </c>
      <c r="F158" s="1">
        <v>2196</v>
      </c>
      <c r="G158" s="1">
        <v>87</v>
      </c>
      <c r="H158" s="1">
        <v>1.1000000000000001</v>
      </c>
    </row>
    <row r="159" spans="1:8" ht="11.1" customHeight="1" x14ac:dyDescent="0.2">
      <c r="A159" s="14" t="s">
        <v>115</v>
      </c>
      <c r="B159" s="1">
        <v>205</v>
      </c>
      <c r="C159" s="1">
        <v>13472</v>
      </c>
      <c r="D159" s="1">
        <v>647</v>
      </c>
      <c r="E159" s="1">
        <v>205</v>
      </c>
      <c r="F159" s="1">
        <v>13472</v>
      </c>
      <c r="G159" s="1">
        <v>647</v>
      </c>
      <c r="H159" s="1">
        <v>1.6</v>
      </c>
    </row>
    <row r="160" spans="1:8" ht="11.1" customHeight="1" x14ac:dyDescent="0.2">
      <c r="A160" s="14" t="s">
        <v>116</v>
      </c>
      <c r="B160" s="1">
        <v>69</v>
      </c>
      <c r="C160" s="1">
        <v>6394</v>
      </c>
      <c r="D160" s="1">
        <v>48</v>
      </c>
      <c r="E160" s="1">
        <v>69</v>
      </c>
      <c r="F160" s="1">
        <v>6394</v>
      </c>
      <c r="G160" s="1">
        <v>48</v>
      </c>
      <c r="H160" s="1">
        <v>1.5</v>
      </c>
    </row>
    <row r="161" spans="1:8" ht="11.1" customHeight="1" x14ac:dyDescent="0.2">
      <c r="A161" s="14" t="s">
        <v>117</v>
      </c>
      <c r="B161" s="1">
        <v>10</v>
      </c>
      <c r="C161" s="1">
        <v>1517</v>
      </c>
      <c r="D161" s="1">
        <v>46</v>
      </c>
      <c r="E161" s="1">
        <v>10</v>
      </c>
      <c r="F161" s="1">
        <v>1517</v>
      </c>
      <c r="G161" s="1">
        <v>46</v>
      </c>
      <c r="H161" s="89">
        <v>1</v>
      </c>
    </row>
    <row r="162" spans="1:8" ht="18" customHeight="1" x14ac:dyDescent="0.2">
      <c r="A162" s="9" t="s">
        <v>234</v>
      </c>
      <c r="B162" s="147">
        <v>1175</v>
      </c>
      <c r="C162" s="147">
        <v>77720</v>
      </c>
      <c r="D162" s="147">
        <v>3085</v>
      </c>
      <c r="E162" s="147">
        <v>992</v>
      </c>
      <c r="F162" s="147">
        <v>66804</v>
      </c>
      <c r="G162" s="147">
        <v>2761</v>
      </c>
      <c r="H162" s="147">
        <v>3.1</v>
      </c>
    </row>
    <row r="163" spans="1:8" ht="11.1" customHeight="1" x14ac:dyDescent="0.2">
      <c r="A163" s="92" t="s">
        <v>235</v>
      </c>
      <c r="B163" s="139">
        <v>970</v>
      </c>
      <c r="C163" s="139">
        <v>61249</v>
      </c>
      <c r="D163" s="139">
        <v>2582</v>
      </c>
      <c r="E163" s="139">
        <v>787</v>
      </c>
      <c r="F163" s="139">
        <v>50333</v>
      </c>
      <c r="G163" s="139">
        <v>2258</v>
      </c>
      <c r="H163" s="519">
        <v>3.8</v>
      </c>
    </row>
    <row r="164" spans="1:8" ht="11.1" customHeight="1" x14ac:dyDescent="0.2">
      <c r="A164" s="93" t="s">
        <v>201</v>
      </c>
      <c r="B164" s="1">
        <v>614</v>
      </c>
      <c r="C164" s="1">
        <v>39262</v>
      </c>
      <c r="D164" s="1">
        <v>1604</v>
      </c>
      <c r="E164" s="1">
        <v>554</v>
      </c>
      <c r="F164" s="1">
        <v>36023</v>
      </c>
      <c r="G164" s="1">
        <v>1537</v>
      </c>
      <c r="H164" s="1">
        <v>6.9</v>
      </c>
    </row>
    <row r="165" spans="1:8" ht="11.1" customHeight="1" x14ac:dyDescent="0.2">
      <c r="A165" s="93" t="s">
        <v>202</v>
      </c>
      <c r="B165" s="1">
        <v>5</v>
      </c>
      <c r="C165" s="1">
        <v>474</v>
      </c>
      <c r="D165" s="1">
        <v>30</v>
      </c>
      <c r="E165" s="1">
        <v>5</v>
      </c>
      <c r="F165" s="1">
        <v>474</v>
      </c>
      <c r="G165" s="1">
        <v>30</v>
      </c>
      <c r="H165" s="1">
        <v>0.3</v>
      </c>
    </row>
    <row r="166" spans="1:8" ht="11.1" customHeight="1" x14ac:dyDescent="0.2">
      <c r="A166" s="93" t="s">
        <v>203</v>
      </c>
      <c r="B166" s="1">
        <v>154</v>
      </c>
      <c r="C166" s="1">
        <v>9810</v>
      </c>
      <c r="D166" s="1">
        <v>416</v>
      </c>
      <c r="E166" s="1">
        <v>130</v>
      </c>
      <c r="F166" s="1">
        <v>8930</v>
      </c>
      <c r="G166" s="1">
        <v>322</v>
      </c>
      <c r="H166" s="1">
        <v>2.1</v>
      </c>
    </row>
    <row r="167" spans="1:8" ht="11.1" customHeight="1" x14ac:dyDescent="0.2">
      <c r="A167" s="93" t="s">
        <v>204</v>
      </c>
      <c r="B167" s="1">
        <v>88</v>
      </c>
      <c r="C167" s="1">
        <v>4083</v>
      </c>
      <c r="D167" s="1">
        <v>481</v>
      </c>
      <c r="E167" s="1">
        <v>88</v>
      </c>
      <c r="F167" s="1">
        <v>4083</v>
      </c>
      <c r="G167" s="1">
        <v>318</v>
      </c>
      <c r="H167" s="89">
        <v>2</v>
      </c>
    </row>
    <row r="168" spans="1:8" ht="11.1" customHeight="1" x14ac:dyDescent="0.2">
      <c r="A168" s="93" t="s">
        <v>205</v>
      </c>
      <c r="B168" s="1">
        <v>109</v>
      </c>
      <c r="C168" s="1">
        <v>7620</v>
      </c>
      <c r="D168" s="1">
        <v>51</v>
      </c>
      <c r="E168" s="1">
        <v>10</v>
      </c>
      <c r="F168" s="1">
        <v>823</v>
      </c>
      <c r="G168" s="1">
        <v>51</v>
      </c>
      <c r="H168" s="1">
        <v>3.2</v>
      </c>
    </row>
    <row r="169" spans="1:8" ht="11.1" customHeight="1" x14ac:dyDescent="0.2">
      <c r="A169" s="14" t="s">
        <v>118</v>
      </c>
      <c r="B169" s="1">
        <v>165</v>
      </c>
      <c r="C169" s="1">
        <v>13190</v>
      </c>
      <c r="D169" s="1">
        <v>192</v>
      </c>
      <c r="E169" s="1">
        <v>165</v>
      </c>
      <c r="F169" s="1">
        <v>13190</v>
      </c>
      <c r="G169" s="1">
        <v>192</v>
      </c>
      <c r="H169" s="89">
        <v>3</v>
      </c>
    </row>
    <row r="170" spans="1:8" ht="11.1" customHeight="1" x14ac:dyDescent="0.2">
      <c r="A170" s="14" t="s">
        <v>119</v>
      </c>
      <c r="B170" s="1">
        <v>10</v>
      </c>
      <c r="C170" s="1">
        <v>687</v>
      </c>
      <c r="D170" s="1">
        <v>11</v>
      </c>
      <c r="E170" s="1">
        <v>10</v>
      </c>
      <c r="F170" s="1">
        <v>687</v>
      </c>
      <c r="G170" s="1">
        <v>11</v>
      </c>
      <c r="H170" s="1">
        <v>1.1000000000000001</v>
      </c>
    </row>
    <row r="171" spans="1:8" ht="11.1" customHeight="1" x14ac:dyDescent="0.2">
      <c r="A171" s="14" t="s">
        <v>120</v>
      </c>
      <c r="B171" s="1">
        <v>1</v>
      </c>
      <c r="C171" s="1">
        <v>84</v>
      </c>
      <c r="D171" s="1">
        <v>46</v>
      </c>
      <c r="E171" s="1">
        <v>1</v>
      </c>
      <c r="F171" s="1">
        <v>84</v>
      </c>
      <c r="G171" s="1">
        <v>46</v>
      </c>
      <c r="H171" s="1">
        <v>0.1</v>
      </c>
    </row>
    <row r="172" spans="1:8" ht="11.1" customHeight="1" x14ac:dyDescent="0.2">
      <c r="A172" s="14" t="s">
        <v>121</v>
      </c>
      <c r="B172" s="1">
        <v>2</v>
      </c>
      <c r="C172" s="1">
        <v>160</v>
      </c>
      <c r="D172" s="1">
        <v>165</v>
      </c>
      <c r="E172" s="1">
        <v>2</v>
      </c>
      <c r="F172" s="1">
        <v>160</v>
      </c>
      <c r="G172" s="1">
        <v>165</v>
      </c>
      <c r="H172" s="1">
        <v>0.1</v>
      </c>
    </row>
    <row r="173" spans="1:8" ht="11.1" customHeight="1" x14ac:dyDescent="0.2">
      <c r="A173" s="14" t="s">
        <v>122</v>
      </c>
      <c r="B173" s="1">
        <v>7</v>
      </c>
      <c r="C173" s="1">
        <v>855</v>
      </c>
      <c r="D173" s="1">
        <v>10</v>
      </c>
      <c r="E173" s="1">
        <v>7</v>
      </c>
      <c r="F173" s="1">
        <v>855</v>
      </c>
      <c r="G173" s="1">
        <v>10</v>
      </c>
      <c r="H173" s="1">
        <v>0.7</v>
      </c>
    </row>
    <row r="174" spans="1:8" ht="11.1" customHeight="1" x14ac:dyDescent="0.2">
      <c r="A174" s="14" t="s">
        <v>123</v>
      </c>
      <c r="B174" s="1">
        <v>20</v>
      </c>
      <c r="C174" s="1">
        <v>1495</v>
      </c>
      <c r="D174" s="1">
        <v>79</v>
      </c>
      <c r="E174" s="1">
        <v>20</v>
      </c>
      <c r="F174" s="1">
        <v>1495</v>
      </c>
      <c r="G174" s="1">
        <v>79</v>
      </c>
      <c r="H174" s="1">
        <v>1.2</v>
      </c>
    </row>
    <row r="175" spans="1:8" ht="18" customHeight="1" x14ac:dyDescent="0.2">
      <c r="A175" s="9" t="s">
        <v>236</v>
      </c>
      <c r="B175" s="147">
        <v>98</v>
      </c>
      <c r="C175" s="147">
        <v>7000</v>
      </c>
      <c r="D175" s="147">
        <v>195</v>
      </c>
      <c r="E175" s="147">
        <v>98</v>
      </c>
      <c r="F175" s="147">
        <v>7000</v>
      </c>
      <c r="G175" s="147">
        <v>195</v>
      </c>
      <c r="H175" s="94">
        <v>1</v>
      </c>
    </row>
    <row r="176" spans="1:8" ht="11.1" customHeight="1" x14ac:dyDescent="0.2">
      <c r="A176" s="14" t="s">
        <v>124</v>
      </c>
      <c r="B176" s="1">
        <v>60</v>
      </c>
      <c r="C176" s="1">
        <v>4309</v>
      </c>
      <c r="D176" s="1">
        <v>35</v>
      </c>
      <c r="E176" s="1">
        <v>60</v>
      </c>
      <c r="F176" s="1">
        <v>4309</v>
      </c>
      <c r="G176" s="1">
        <v>35</v>
      </c>
      <c r="H176" s="1">
        <v>4.5999999999999996</v>
      </c>
    </row>
    <row r="177" spans="1:8" ht="11.1" customHeight="1" x14ac:dyDescent="0.2">
      <c r="A177" s="14" t="s">
        <v>125</v>
      </c>
      <c r="B177" s="1">
        <v>7</v>
      </c>
      <c r="C177" s="1">
        <v>668</v>
      </c>
      <c r="D177" s="1">
        <v>3</v>
      </c>
      <c r="E177" s="1">
        <v>7</v>
      </c>
      <c r="F177" s="1">
        <v>668</v>
      </c>
      <c r="G177" s="1">
        <v>3</v>
      </c>
      <c r="H177" s="1">
        <v>0.4</v>
      </c>
    </row>
    <row r="178" spans="1:8" ht="11.1" customHeight="1" x14ac:dyDescent="0.2">
      <c r="A178" s="14" t="s">
        <v>126</v>
      </c>
      <c r="B178" s="1">
        <v>9</v>
      </c>
      <c r="C178" s="1">
        <v>701</v>
      </c>
      <c r="D178" s="1">
        <v>45</v>
      </c>
      <c r="E178" s="1">
        <v>9</v>
      </c>
      <c r="F178" s="1">
        <v>701</v>
      </c>
      <c r="G178" s="1">
        <v>45</v>
      </c>
      <c r="H178" s="1">
        <v>0.4</v>
      </c>
    </row>
    <row r="179" spans="1:8" ht="11.1" customHeight="1" x14ac:dyDescent="0.2">
      <c r="A179" s="14" t="s">
        <v>127</v>
      </c>
      <c r="B179" s="1">
        <v>22</v>
      </c>
      <c r="C179" s="1">
        <v>1322</v>
      </c>
      <c r="D179" s="1">
        <v>112</v>
      </c>
      <c r="E179" s="1">
        <v>22</v>
      </c>
      <c r="F179" s="1">
        <v>1322</v>
      </c>
      <c r="G179" s="1">
        <v>112</v>
      </c>
      <c r="H179" s="1">
        <v>0.5</v>
      </c>
    </row>
    <row r="180" spans="1:8" ht="18" customHeight="1" x14ac:dyDescent="0.2">
      <c r="A180" s="9" t="s">
        <v>237</v>
      </c>
      <c r="B180" s="147">
        <v>112</v>
      </c>
      <c r="C180" s="147">
        <v>8595</v>
      </c>
      <c r="D180" s="147">
        <v>175</v>
      </c>
      <c r="E180" s="147">
        <v>112</v>
      </c>
      <c r="F180" s="147">
        <v>8595</v>
      </c>
      <c r="G180" s="147">
        <v>171</v>
      </c>
      <c r="H180" s="147">
        <v>1.1000000000000001</v>
      </c>
    </row>
    <row r="181" spans="1:8" ht="11.1" customHeight="1" x14ac:dyDescent="0.2">
      <c r="A181" s="14" t="s">
        <v>128</v>
      </c>
      <c r="B181" s="1">
        <v>35</v>
      </c>
      <c r="C181" s="1">
        <v>2640</v>
      </c>
      <c r="D181" s="1">
        <v>2</v>
      </c>
      <c r="E181" s="1">
        <v>35</v>
      </c>
      <c r="F181" s="1">
        <v>2640</v>
      </c>
      <c r="G181" s="1">
        <v>2</v>
      </c>
      <c r="H181" s="1">
        <v>2.5</v>
      </c>
    </row>
    <row r="182" spans="1:8" ht="11.1" customHeight="1" x14ac:dyDescent="0.2">
      <c r="A182" s="14" t="s">
        <v>129</v>
      </c>
      <c r="B182" s="1">
        <v>6</v>
      </c>
      <c r="C182" s="1">
        <v>450</v>
      </c>
      <c r="D182" s="1">
        <v>38</v>
      </c>
      <c r="E182" s="1">
        <v>6</v>
      </c>
      <c r="F182" s="1">
        <v>450</v>
      </c>
      <c r="G182" s="1">
        <v>38</v>
      </c>
      <c r="H182" s="1">
        <v>0.4</v>
      </c>
    </row>
    <row r="183" spans="1:8" ht="11.1" customHeight="1" x14ac:dyDescent="0.2">
      <c r="A183" s="14" t="s">
        <v>130</v>
      </c>
      <c r="B183" s="1">
        <v>5</v>
      </c>
      <c r="C183" s="1">
        <v>517</v>
      </c>
      <c r="D183" s="1">
        <v>40</v>
      </c>
      <c r="E183" s="1">
        <v>5</v>
      </c>
      <c r="F183" s="1">
        <v>517</v>
      </c>
      <c r="G183" s="1">
        <v>40</v>
      </c>
      <c r="H183" s="1">
        <v>0.5</v>
      </c>
    </row>
    <row r="184" spans="1:8" ht="11.1" customHeight="1" x14ac:dyDescent="0.2">
      <c r="A184" s="14" t="s">
        <v>131</v>
      </c>
      <c r="B184" s="1">
        <v>66</v>
      </c>
      <c r="C184" s="1">
        <v>4988</v>
      </c>
      <c r="D184" s="1">
        <v>95</v>
      </c>
      <c r="E184" s="1">
        <v>66</v>
      </c>
      <c r="F184" s="1">
        <v>4988</v>
      </c>
      <c r="G184" s="1">
        <v>91</v>
      </c>
      <c r="H184" s="1">
        <v>1.1000000000000001</v>
      </c>
    </row>
    <row r="185" spans="1:8" ht="18" customHeight="1" x14ac:dyDescent="0.2">
      <c r="A185" s="9" t="s">
        <v>238</v>
      </c>
      <c r="B185" s="147">
        <v>227</v>
      </c>
      <c r="C185" s="147">
        <v>14517</v>
      </c>
      <c r="D185" s="147">
        <v>309</v>
      </c>
      <c r="E185" s="147">
        <v>120</v>
      </c>
      <c r="F185" s="147">
        <v>10435</v>
      </c>
      <c r="G185" s="147">
        <v>269</v>
      </c>
      <c r="H185" s="94">
        <v>1</v>
      </c>
    </row>
    <row r="186" spans="1:8" ht="11.1" customHeight="1" x14ac:dyDescent="0.2">
      <c r="A186" s="14" t="s">
        <v>132</v>
      </c>
      <c r="B186" s="1">
        <v>12</v>
      </c>
      <c r="C186" s="1">
        <v>898</v>
      </c>
      <c r="D186" s="1">
        <v>59</v>
      </c>
      <c r="E186" s="1">
        <v>12</v>
      </c>
      <c r="F186" s="1">
        <v>898</v>
      </c>
      <c r="G186" s="1">
        <v>59</v>
      </c>
      <c r="H186" s="89">
        <v>1</v>
      </c>
    </row>
    <row r="187" spans="1:8" ht="11.1" customHeight="1" x14ac:dyDescent="0.2">
      <c r="A187" s="14" t="s">
        <v>133</v>
      </c>
      <c r="B187" s="1">
        <v>23</v>
      </c>
      <c r="C187" s="1">
        <v>2410</v>
      </c>
      <c r="D187" s="1">
        <v>33</v>
      </c>
      <c r="E187" s="1">
        <v>23</v>
      </c>
      <c r="F187" s="1">
        <v>2410</v>
      </c>
      <c r="G187" s="1">
        <v>33</v>
      </c>
      <c r="H187" s="1">
        <v>0.7</v>
      </c>
    </row>
    <row r="188" spans="1:8" ht="11.1" customHeight="1" x14ac:dyDescent="0.2">
      <c r="A188" s="14" t="s">
        <v>134</v>
      </c>
      <c r="B188" s="1">
        <v>10</v>
      </c>
      <c r="C188" s="1">
        <v>1028</v>
      </c>
      <c r="D188" s="1">
        <v>30</v>
      </c>
      <c r="E188" s="1">
        <v>10</v>
      </c>
      <c r="F188" s="1">
        <v>1028</v>
      </c>
      <c r="G188" s="1">
        <v>30</v>
      </c>
      <c r="H188" s="1">
        <v>0.4</v>
      </c>
    </row>
    <row r="189" spans="1:8" ht="11.1" customHeight="1" x14ac:dyDescent="0.2">
      <c r="A189" s="14" t="s">
        <v>135</v>
      </c>
      <c r="B189" s="1">
        <v>169</v>
      </c>
      <c r="C189" s="1">
        <v>9136</v>
      </c>
      <c r="D189" s="1">
        <v>129</v>
      </c>
      <c r="E189" s="1">
        <v>62</v>
      </c>
      <c r="F189" s="1">
        <v>5054</v>
      </c>
      <c r="G189" s="1">
        <v>89</v>
      </c>
      <c r="H189" s="1">
        <v>1.1000000000000001</v>
      </c>
    </row>
    <row r="190" spans="1:8" ht="11.1" customHeight="1" x14ac:dyDescent="0.2">
      <c r="A190" s="14" t="s">
        <v>136</v>
      </c>
      <c r="B190" s="1">
        <v>12</v>
      </c>
      <c r="C190" s="1">
        <v>995</v>
      </c>
      <c r="D190" s="1">
        <v>53</v>
      </c>
      <c r="E190" s="1">
        <v>12</v>
      </c>
      <c r="F190" s="1">
        <v>995</v>
      </c>
      <c r="G190" s="1">
        <v>53</v>
      </c>
      <c r="H190" s="1">
        <v>1.2</v>
      </c>
    </row>
    <row r="191" spans="1:8" ht="11.1" customHeight="1" x14ac:dyDescent="0.2">
      <c r="A191" s="14" t="s">
        <v>137</v>
      </c>
      <c r="B191" s="1">
        <v>1</v>
      </c>
      <c r="C191" s="1">
        <v>50</v>
      </c>
      <c r="D191" s="1">
        <v>5</v>
      </c>
      <c r="E191" s="1">
        <v>1</v>
      </c>
      <c r="F191" s="1">
        <v>50</v>
      </c>
      <c r="G191" s="1">
        <v>5</v>
      </c>
      <c r="H191" s="1">
        <v>0.5</v>
      </c>
    </row>
    <row r="192" spans="1:8" ht="18" customHeight="1" x14ac:dyDescent="0.2">
      <c r="A192" s="9" t="s">
        <v>239</v>
      </c>
      <c r="B192" s="147">
        <v>203</v>
      </c>
      <c r="C192" s="147">
        <v>18771</v>
      </c>
      <c r="D192" s="147">
        <v>744</v>
      </c>
      <c r="E192" s="147">
        <v>201</v>
      </c>
      <c r="F192" s="147">
        <v>18171</v>
      </c>
      <c r="G192" s="147">
        <v>540</v>
      </c>
      <c r="H192" s="147">
        <v>0.9</v>
      </c>
    </row>
    <row r="193" spans="1:8" ht="11.1" customHeight="1" x14ac:dyDescent="0.2">
      <c r="A193" s="14" t="s">
        <v>138</v>
      </c>
      <c r="B193" s="1">
        <v>8</v>
      </c>
      <c r="C193" s="1">
        <v>521</v>
      </c>
      <c r="D193" s="1">
        <v>39</v>
      </c>
      <c r="E193" s="1">
        <v>8</v>
      </c>
      <c r="F193" s="1">
        <v>521</v>
      </c>
      <c r="G193" s="1">
        <v>39</v>
      </c>
      <c r="H193" s="1">
        <v>0.9</v>
      </c>
    </row>
    <row r="194" spans="1:8" ht="11.1" customHeight="1" x14ac:dyDescent="0.2">
      <c r="A194" s="14" t="s">
        <v>139</v>
      </c>
      <c r="B194" s="1">
        <v>90</v>
      </c>
      <c r="C194" s="1">
        <v>9407</v>
      </c>
      <c r="D194" s="1">
        <v>22</v>
      </c>
      <c r="E194" s="1">
        <v>88</v>
      </c>
      <c r="F194" s="1">
        <v>8807</v>
      </c>
      <c r="G194" s="1">
        <v>4</v>
      </c>
      <c r="H194" s="89">
        <v>2</v>
      </c>
    </row>
    <row r="195" spans="1:8" ht="11.1" customHeight="1" x14ac:dyDescent="0.2">
      <c r="A195" s="14" t="s">
        <v>140</v>
      </c>
      <c r="B195" s="1">
        <v>18</v>
      </c>
      <c r="C195" s="1">
        <v>1455</v>
      </c>
      <c r="D195" s="1">
        <v>44</v>
      </c>
      <c r="E195" s="1">
        <v>18</v>
      </c>
      <c r="F195" s="1">
        <v>1455</v>
      </c>
      <c r="G195" s="1">
        <v>44</v>
      </c>
      <c r="H195" s="1">
        <v>0.8</v>
      </c>
    </row>
    <row r="196" spans="1:8" ht="11.1" customHeight="1" x14ac:dyDescent="0.2">
      <c r="A196" s="14" t="s">
        <v>141</v>
      </c>
      <c r="B196" s="1">
        <v>65</v>
      </c>
      <c r="C196" s="1">
        <v>5077</v>
      </c>
      <c r="D196" s="1">
        <v>554</v>
      </c>
      <c r="E196" s="1">
        <v>65</v>
      </c>
      <c r="F196" s="1">
        <v>5077</v>
      </c>
      <c r="G196" s="1">
        <v>395</v>
      </c>
      <c r="H196" s="1">
        <v>0.7</v>
      </c>
    </row>
    <row r="197" spans="1:8" ht="11.1" customHeight="1" x14ac:dyDescent="0.2">
      <c r="A197" s="14" t="s">
        <v>142</v>
      </c>
      <c r="B197" s="1">
        <v>4</v>
      </c>
      <c r="C197" s="1">
        <v>851</v>
      </c>
      <c r="D197" s="1">
        <v>22</v>
      </c>
      <c r="E197" s="1">
        <v>4</v>
      </c>
      <c r="F197" s="1">
        <v>851</v>
      </c>
      <c r="G197" s="1">
        <v>2</v>
      </c>
      <c r="H197" s="1">
        <v>0.1</v>
      </c>
    </row>
    <row r="198" spans="1:8" ht="11.1" customHeight="1" x14ac:dyDescent="0.2">
      <c r="A198" s="14" t="s">
        <v>143</v>
      </c>
      <c r="B198" s="1">
        <v>11</v>
      </c>
      <c r="C198" s="1">
        <v>1042</v>
      </c>
      <c r="D198" s="1">
        <v>45</v>
      </c>
      <c r="E198" s="1">
        <v>11</v>
      </c>
      <c r="F198" s="1">
        <v>1042</v>
      </c>
      <c r="G198" s="1">
        <v>45</v>
      </c>
      <c r="H198" s="1">
        <v>0.5</v>
      </c>
    </row>
    <row r="199" spans="1:8" ht="11.1" customHeight="1" x14ac:dyDescent="0.2">
      <c r="A199" s="14" t="s">
        <v>144</v>
      </c>
      <c r="B199" s="1">
        <v>7</v>
      </c>
      <c r="C199" s="1">
        <v>418</v>
      </c>
      <c r="D199" s="1">
        <v>18</v>
      </c>
      <c r="E199" s="1">
        <v>7</v>
      </c>
      <c r="F199" s="1">
        <v>418</v>
      </c>
      <c r="G199" s="1">
        <v>11</v>
      </c>
      <c r="H199" s="1">
        <v>1.2</v>
      </c>
    </row>
    <row r="200" spans="1:8" ht="11.25" customHeight="1" x14ac:dyDescent="0.2">
      <c r="A200" s="518"/>
      <c r="B200" s="518"/>
      <c r="C200" s="518"/>
      <c r="D200" s="518"/>
      <c r="E200" s="518"/>
      <c r="F200" s="518"/>
      <c r="G200" s="518"/>
      <c r="H200" s="518"/>
    </row>
    <row r="201" spans="1:8" x14ac:dyDescent="0.2">
      <c r="A201" s="518"/>
      <c r="B201" s="518"/>
      <c r="C201" s="518"/>
      <c r="D201" s="518"/>
      <c r="E201" s="518"/>
      <c r="F201" s="518"/>
      <c r="G201" s="518"/>
      <c r="H201" s="518"/>
    </row>
    <row r="202" spans="1:8" x14ac:dyDescent="0.2">
      <c r="A202" s="517"/>
      <c r="B202" s="2"/>
      <c r="C202" s="2"/>
      <c r="D202" s="2"/>
      <c r="E202" s="2"/>
      <c r="F202" s="2"/>
      <c r="G202" s="2"/>
      <c r="H202" s="2"/>
    </row>
    <row r="203" spans="1:8" x14ac:dyDescent="0.2">
      <c r="A203" s="121"/>
    </row>
    <row r="204" spans="1:8" x14ac:dyDescent="0.2">
      <c r="A204" s="502"/>
    </row>
  </sheetData>
  <mergeCells count="9">
    <mergeCell ref="A1:H1"/>
    <mergeCell ref="E3:G3"/>
    <mergeCell ref="H3:H5"/>
    <mergeCell ref="B4:C4"/>
    <mergeCell ref="D4:D5"/>
    <mergeCell ref="E4:F4"/>
    <mergeCell ref="G4:G5"/>
    <mergeCell ref="A3:A5"/>
    <mergeCell ref="B3:D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2" max="16383" man="1"/>
    <brk id="98" max="16383" man="1"/>
    <brk id="14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zoomScaleNormal="100" zoomScaleSheetLayoutView="100" workbookViewId="0">
      <pane xSplit="1" ySplit="4" topLeftCell="B5" activePane="bottomRight" state="frozen"/>
      <selection activeCell="A2" sqref="A2"/>
      <selection pane="topRight" activeCell="D2" sqref="D2"/>
      <selection pane="bottomLeft" activeCell="A11" sqref="A11"/>
      <selection pane="bottomRight" activeCell="A3" sqref="A3:A4"/>
    </sheetView>
  </sheetViews>
  <sheetFormatPr defaultRowHeight="11.25" x14ac:dyDescent="0.2"/>
  <cols>
    <col min="1" max="1" width="22.7109375" style="1" customWidth="1"/>
    <col min="2" max="5" width="6.28515625" style="1" customWidth="1"/>
    <col min="6" max="12" width="6.140625" style="1" customWidth="1"/>
    <col min="13" max="16384" width="9.140625" style="1"/>
  </cols>
  <sheetData>
    <row r="1" spans="1:12" ht="14.25" x14ac:dyDescent="0.2">
      <c r="A1" s="835" t="s">
        <v>7481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835"/>
    </row>
    <row r="2" spans="1:12" s="12" customFormat="1" ht="9.9499999999999993" customHeight="1" thickBot="1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</row>
    <row r="3" spans="1:12" s="516" customFormat="1" ht="17.100000000000001" customHeight="1" x14ac:dyDescent="0.2">
      <c r="A3" s="866" t="s">
        <v>7480</v>
      </c>
      <c r="B3" s="868" t="s">
        <v>6848</v>
      </c>
      <c r="C3" s="841"/>
      <c r="D3" s="840" t="s">
        <v>7479</v>
      </c>
      <c r="E3" s="841"/>
      <c r="F3" s="840" t="s">
        <v>7478</v>
      </c>
      <c r="G3" s="868"/>
      <c r="H3" s="868"/>
      <c r="I3" s="868"/>
      <c r="J3" s="868"/>
      <c r="K3" s="868"/>
      <c r="L3" s="868"/>
    </row>
    <row r="4" spans="1:12" s="515" customFormat="1" ht="48.95" customHeight="1" x14ac:dyDescent="0.2">
      <c r="A4" s="867"/>
      <c r="B4" s="21" t="s">
        <v>176</v>
      </c>
      <c r="C4" s="22" t="s">
        <v>7477</v>
      </c>
      <c r="D4" s="21" t="s">
        <v>176</v>
      </c>
      <c r="E4" s="22" t="s">
        <v>7477</v>
      </c>
      <c r="F4" s="21" t="s">
        <v>7476</v>
      </c>
      <c r="G4" s="21" t="s">
        <v>7475</v>
      </c>
      <c r="H4" s="21" t="s">
        <v>7474</v>
      </c>
      <c r="I4" s="21" t="s">
        <v>7473</v>
      </c>
      <c r="J4" s="21" t="s">
        <v>7472</v>
      </c>
      <c r="K4" s="158" t="s">
        <v>7471</v>
      </c>
      <c r="L4" s="521" t="s">
        <v>7470</v>
      </c>
    </row>
    <row r="5" spans="1:12" ht="23.1" customHeight="1" x14ac:dyDescent="0.2">
      <c r="A5" s="145" t="s">
        <v>7469</v>
      </c>
      <c r="B5" s="131">
        <v>1050</v>
      </c>
      <c r="C5" s="131">
        <v>1038</v>
      </c>
      <c r="D5" s="131">
        <v>84402</v>
      </c>
      <c r="E5" s="131">
        <v>83486</v>
      </c>
      <c r="F5" s="131">
        <v>267</v>
      </c>
      <c r="G5" s="131">
        <v>408</v>
      </c>
      <c r="H5" s="131">
        <v>217</v>
      </c>
      <c r="I5" s="131">
        <v>120</v>
      </c>
      <c r="J5" s="131">
        <v>29</v>
      </c>
      <c r="K5" s="131">
        <v>5</v>
      </c>
      <c r="L5" s="131">
        <v>4</v>
      </c>
    </row>
    <row r="6" spans="1:12" ht="11.1" customHeight="1" x14ac:dyDescent="0.2">
      <c r="A6" s="9" t="s">
        <v>210</v>
      </c>
      <c r="B6" s="131">
        <v>237</v>
      </c>
      <c r="C6" s="131">
        <v>237</v>
      </c>
      <c r="D6" s="131">
        <v>13110</v>
      </c>
      <c r="E6" s="131">
        <v>13110</v>
      </c>
      <c r="F6" s="131">
        <v>10</v>
      </c>
      <c r="G6" s="131">
        <v>65</v>
      </c>
      <c r="H6" s="131">
        <v>80</v>
      </c>
      <c r="I6" s="131">
        <v>57</v>
      </c>
      <c r="J6" s="131">
        <v>16</v>
      </c>
      <c r="K6" s="131">
        <v>5</v>
      </c>
      <c r="L6" s="131">
        <v>4</v>
      </c>
    </row>
    <row r="7" spans="1:12" ht="11.1" customHeight="1" x14ac:dyDescent="0.2">
      <c r="A7" s="9" t="s">
        <v>211</v>
      </c>
      <c r="B7" s="131">
        <v>813</v>
      </c>
      <c r="C7" s="131">
        <v>801</v>
      </c>
      <c r="D7" s="131">
        <v>71292</v>
      </c>
      <c r="E7" s="131">
        <v>70376</v>
      </c>
      <c r="F7" s="131">
        <v>257</v>
      </c>
      <c r="G7" s="131">
        <v>343</v>
      </c>
      <c r="H7" s="131">
        <v>137</v>
      </c>
      <c r="I7" s="131">
        <v>63</v>
      </c>
      <c r="J7" s="131">
        <v>13</v>
      </c>
      <c r="K7" s="131" t="s">
        <v>3</v>
      </c>
      <c r="L7" s="131" t="s">
        <v>3</v>
      </c>
    </row>
    <row r="8" spans="1:12" ht="18" customHeight="1" x14ac:dyDescent="0.2">
      <c r="A8" s="9" t="s">
        <v>212</v>
      </c>
      <c r="B8" s="131">
        <v>154</v>
      </c>
      <c r="C8" s="131">
        <v>154</v>
      </c>
      <c r="D8" s="131">
        <v>7910</v>
      </c>
      <c r="E8" s="131">
        <v>7910</v>
      </c>
      <c r="F8" s="131">
        <v>7</v>
      </c>
      <c r="G8" s="131">
        <v>45</v>
      </c>
      <c r="H8" s="131">
        <v>55</v>
      </c>
      <c r="I8" s="131">
        <v>46</v>
      </c>
      <c r="J8" s="131" t="s">
        <v>3</v>
      </c>
      <c r="K8" s="131" t="s">
        <v>3</v>
      </c>
      <c r="L8" s="131">
        <v>1</v>
      </c>
    </row>
    <row r="9" spans="1:12" ht="10.5" customHeight="1" x14ac:dyDescent="0.2">
      <c r="A9" s="14" t="s">
        <v>179</v>
      </c>
      <c r="B9" s="46">
        <v>5</v>
      </c>
      <c r="C9" s="46">
        <v>5</v>
      </c>
      <c r="D9" s="46">
        <v>226</v>
      </c>
      <c r="E9" s="46">
        <v>226</v>
      </c>
      <c r="F9" s="46" t="s">
        <v>3</v>
      </c>
      <c r="G9" s="46">
        <v>5</v>
      </c>
      <c r="H9" s="46" t="s">
        <v>3</v>
      </c>
      <c r="I9" s="46" t="s">
        <v>3</v>
      </c>
      <c r="J9" s="46" t="s">
        <v>3</v>
      </c>
      <c r="K9" s="46" t="s">
        <v>3</v>
      </c>
      <c r="L9" s="46" t="s">
        <v>3</v>
      </c>
    </row>
    <row r="10" spans="1:12" ht="11.1" customHeight="1" x14ac:dyDescent="0.2">
      <c r="A10" s="14" t="s">
        <v>181</v>
      </c>
      <c r="B10" s="46">
        <v>34</v>
      </c>
      <c r="C10" s="46">
        <v>34</v>
      </c>
      <c r="D10" s="46">
        <v>1856</v>
      </c>
      <c r="E10" s="46">
        <v>1856</v>
      </c>
      <c r="F10" s="46">
        <v>2</v>
      </c>
      <c r="G10" s="46">
        <v>29</v>
      </c>
      <c r="H10" s="46">
        <v>3</v>
      </c>
      <c r="I10" s="46" t="s">
        <v>3</v>
      </c>
      <c r="J10" s="46" t="s">
        <v>3</v>
      </c>
      <c r="K10" s="46" t="s">
        <v>3</v>
      </c>
      <c r="L10" s="46" t="s">
        <v>3</v>
      </c>
    </row>
    <row r="11" spans="1:12" ht="11.1" customHeight="1" x14ac:dyDescent="0.2">
      <c r="A11" s="14" t="s">
        <v>182</v>
      </c>
      <c r="B11" s="46">
        <v>1</v>
      </c>
      <c r="C11" s="46">
        <v>1</v>
      </c>
      <c r="D11" s="46">
        <v>17</v>
      </c>
      <c r="E11" s="46">
        <v>17</v>
      </c>
      <c r="F11" s="46" t="s">
        <v>3</v>
      </c>
      <c r="G11" s="46" t="s">
        <v>3</v>
      </c>
      <c r="H11" s="46" t="s">
        <v>3</v>
      </c>
      <c r="I11" s="46" t="s">
        <v>3</v>
      </c>
      <c r="J11" s="46" t="s">
        <v>3</v>
      </c>
      <c r="K11" s="46" t="s">
        <v>3</v>
      </c>
      <c r="L11" s="46">
        <v>1</v>
      </c>
    </row>
    <row r="12" spans="1:12" ht="11.1" customHeight="1" x14ac:dyDescent="0.2">
      <c r="A12" s="14" t="s">
        <v>183</v>
      </c>
      <c r="B12" s="46">
        <v>49</v>
      </c>
      <c r="C12" s="46">
        <v>49</v>
      </c>
      <c r="D12" s="46">
        <v>3129</v>
      </c>
      <c r="E12" s="46">
        <v>3129</v>
      </c>
      <c r="F12" s="46" t="s">
        <v>3</v>
      </c>
      <c r="G12" s="46" t="s">
        <v>3</v>
      </c>
      <c r="H12" s="46">
        <v>49</v>
      </c>
      <c r="I12" s="46" t="s">
        <v>3</v>
      </c>
      <c r="J12" s="46" t="s">
        <v>3</v>
      </c>
      <c r="K12" s="46" t="s">
        <v>3</v>
      </c>
      <c r="L12" s="46" t="s">
        <v>3</v>
      </c>
    </row>
    <row r="13" spans="1:12" ht="11.1" customHeight="1" x14ac:dyDescent="0.2">
      <c r="A13" s="14" t="s">
        <v>185</v>
      </c>
      <c r="B13" s="46">
        <v>4</v>
      </c>
      <c r="C13" s="46">
        <v>4</v>
      </c>
      <c r="D13" s="46">
        <v>232</v>
      </c>
      <c r="E13" s="46">
        <v>232</v>
      </c>
      <c r="F13" s="46" t="s">
        <v>3</v>
      </c>
      <c r="G13" s="46" t="s">
        <v>3</v>
      </c>
      <c r="H13" s="46">
        <v>2</v>
      </c>
      <c r="I13" s="46">
        <v>2</v>
      </c>
      <c r="J13" s="46" t="s">
        <v>3</v>
      </c>
      <c r="K13" s="46" t="s">
        <v>3</v>
      </c>
      <c r="L13" s="46" t="s">
        <v>3</v>
      </c>
    </row>
    <row r="14" spans="1:12" ht="11.1" customHeight="1" x14ac:dyDescent="0.2">
      <c r="A14" s="14" t="s">
        <v>187</v>
      </c>
      <c r="B14" s="46">
        <v>2</v>
      </c>
      <c r="C14" s="46">
        <v>2</v>
      </c>
      <c r="D14" s="46">
        <v>42</v>
      </c>
      <c r="E14" s="46">
        <v>42</v>
      </c>
      <c r="F14" s="46" t="s">
        <v>3</v>
      </c>
      <c r="G14" s="46">
        <v>2</v>
      </c>
      <c r="H14" s="46" t="s">
        <v>3</v>
      </c>
      <c r="I14" s="46" t="s">
        <v>3</v>
      </c>
      <c r="J14" s="46" t="s">
        <v>3</v>
      </c>
      <c r="K14" s="46" t="s">
        <v>3</v>
      </c>
      <c r="L14" s="46" t="s">
        <v>3</v>
      </c>
    </row>
    <row r="15" spans="1:12" ht="11.1" customHeight="1" x14ac:dyDescent="0.2">
      <c r="A15" s="14" t="s">
        <v>190</v>
      </c>
      <c r="B15" s="46">
        <v>3</v>
      </c>
      <c r="C15" s="46">
        <v>3</v>
      </c>
      <c r="D15" s="46">
        <v>160</v>
      </c>
      <c r="E15" s="46">
        <v>160</v>
      </c>
      <c r="F15" s="46">
        <v>2</v>
      </c>
      <c r="G15" s="46">
        <v>1</v>
      </c>
      <c r="H15" s="46" t="s">
        <v>3</v>
      </c>
      <c r="I15" s="46" t="s">
        <v>3</v>
      </c>
      <c r="J15" s="46" t="s">
        <v>3</v>
      </c>
      <c r="K15" s="46" t="s">
        <v>3</v>
      </c>
      <c r="L15" s="46" t="s">
        <v>3</v>
      </c>
    </row>
    <row r="16" spans="1:12" ht="10.5" customHeight="1" x14ac:dyDescent="0.2">
      <c r="A16" s="14" t="s">
        <v>7468</v>
      </c>
      <c r="B16" s="46">
        <v>7</v>
      </c>
      <c r="C16" s="46">
        <v>7</v>
      </c>
      <c r="D16" s="46">
        <v>310</v>
      </c>
      <c r="E16" s="46">
        <v>310</v>
      </c>
      <c r="F16" s="46" t="s">
        <v>3</v>
      </c>
      <c r="G16" s="46">
        <v>7</v>
      </c>
      <c r="H16" s="46" t="s">
        <v>3</v>
      </c>
      <c r="I16" s="46" t="s">
        <v>3</v>
      </c>
      <c r="J16" s="46" t="s">
        <v>3</v>
      </c>
      <c r="K16" s="46" t="s">
        <v>3</v>
      </c>
      <c r="L16" s="46" t="s">
        <v>3</v>
      </c>
    </row>
    <row r="17" spans="1:12" ht="11.1" customHeight="1" x14ac:dyDescent="0.2">
      <c r="A17" s="14" t="s">
        <v>200</v>
      </c>
      <c r="B17" s="46">
        <v>5</v>
      </c>
      <c r="C17" s="46">
        <v>5</v>
      </c>
      <c r="D17" s="46">
        <v>398</v>
      </c>
      <c r="E17" s="46">
        <v>398</v>
      </c>
      <c r="F17" s="46">
        <v>3</v>
      </c>
      <c r="G17" s="46">
        <v>1</v>
      </c>
      <c r="H17" s="46">
        <v>1</v>
      </c>
      <c r="I17" s="46" t="s">
        <v>3</v>
      </c>
      <c r="J17" s="46" t="s">
        <v>3</v>
      </c>
      <c r="K17" s="46" t="s">
        <v>3</v>
      </c>
      <c r="L17" s="46" t="s">
        <v>3</v>
      </c>
    </row>
    <row r="18" spans="1:12" ht="11.1" customHeight="1" x14ac:dyDescent="0.2">
      <c r="A18" s="14" t="s">
        <v>192</v>
      </c>
      <c r="B18" s="46">
        <v>44</v>
      </c>
      <c r="C18" s="46">
        <v>44</v>
      </c>
      <c r="D18" s="46">
        <v>1540</v>
      </c>
      <c r="E18" s="46">
        <v>1540</v>
      </c>
      <c r="F18" s="46" t="s">
        <v>3</v>
      </c>
      <c r="G18" s="46" t="s">
        <v>3</v>
      </c>
      <c r="H18" s="46" t="s">
        <v>3</v>
      </c>
      <c r="I18" s="46">
        <v>44</v>
      </c>
      <c r="J18" s="46" t="s">
        <v>3</v>
      </c>
      <c r="K18" s="46" t="s">
        <v>3</v>
      </c>
      <c r="L18" s="46" t="s">
        <v>3</v>
      </c>
    </row>
    <row r="19" spans="1:12" ht="20.100000000000001" customHeight="1" x14ac:dyDescent="0.2">
      <c r="A19" s="9" t="s">
        <v>213</v>
      </c>
      <c r="B19" s="131">
        <v>37</v>
      </c>
      <c r="C19" s="131">
        <v>37</v>
      </c>
      <c r="D19" s="131">
        <v>3014</v>
      </c>
      <c r="E19" s="131">
        <v>3014</v>
      </c>
      <c r="F19" s="131">
        <v>17</v>
      </c>
      <c r="G19" s="131">
        <v>17</v>
      </c>
      <c r="H19" s="131">
        <v>3</v>
      </c>
      <c r="I19" s="131" t="s">
        <v>3</v>
      </c>
      <c r="J19" s="131" t="s">
        <v>3</v>
      </c>
      <c r="K19" s="131" t="s">
        <v>3</v>
      </c>
      <c r="L19" s="131" t="s">
        <v>3</v>
      </c>
    </row>
    <row r="20" spans="1:12" ht="10.5" customHeight="1" x14ac:dyDescent="0.2">
      <c r="A20" s="14" t="s">
        <v>4</v>
      </c>
      <c r="B20" s="46">
        <v>14</v>
      </c>
      <c r="C20" s="46">
        <v>14</v>
      </c>
      <c r="D20" s="46">
        <v>936</v>
      </c>
      <c r="E20" s="46">
        <v>936</v>
      </c>
      <c r="F20" s="46">
        <v>2</v>
      </c>
      <c r="G20" s="46">
        <v>12</v>
      </c>
      <c r="H20" s="46" t="s">
        <v>3</v>
      </c>
      <c r="I20" s="46" t="s">
        <v>3</v>
      </c>
      <c r="J20" s="46" t="s">
        <v>3</v>
      </c>
      <c r="K20" s="46" t="s">
        <v>3</v>
      </c>
      <c r="L20" s="46" t="s">
        <v>3</v>
      </c>
    </row>
    <row r="21" spans="1:12" ht="11.1" customHeight="1" x14ac:dyDescent="0.2">
      <c r="A21" s="14" t="s">
        <v>5</v>
      </c>
      <c r="B21" s="46">
        <v>7</v>
      </c>
      <c r="C21" s="46">
        <v>7</v>
      </c>
      <c r="D21" s="46">
        <v>722</v>
      </c>
      <c r="E21" s="46">
        <v>722</v>
      </c>
      <c r="F21" s="46">
        <v>7</v>
      </c>
      <c r="G21" s="46" t="s">
        <v>3</v>
      </c>
      <c r="H21" s="46" t="s">
        <v>3</v>
      </c>
      <c r="I21" s="46" t="s">
        <v>3</v>
      </c>
      <c r="J21" s="46" t="s">
        <v>3</v>
      </c>
      <c r="K21" s="46" t="s">
        <v>3</v>
      </c>
      <c r="L21" s="46" t="s">
        <v>3</v>
      </c>
    </row>
    <row r="22" spans="1:12" ht="11.1" customHeight="1" x14ac:dyDescent="0.2">
      <c r="A22" s="14" t="s">
        <v>6</v>
      </c>
      <c r="B22" s="46">
        <v>16</v>
      </c>
      <c r="C22" s="46">
        <v>16</v>
      </c>
      <c r="D22" s="46">
        <v>1356</v>
      </c>
      <c r="E22" s="46">
        <v>1356</v>
      </c>
      <c r="F22" s="46">
        <v>8</v>
      </c>
      <c r="G22" s="46">
        <v>5</v>
      </c>
      <c r="H22" s="46">
        <v>3</v>
      </c>
      <c r="I22" s="46" t="s">
        <v>3</v>
      </c>
      <c r="J22" s="46" t="s">
        <v>3</v>
      </c>
      <c r="K22" s="46" t="s">
        <v>3</v>
      </c>
      <c r="L22" s="46" t="s">
        <v>3</v>
      </c>
    </row>
    <row r="23" spans="1:12" ht="20.100000000000001" customHeight="1" x14ac:dyDescent="0.2">
      <c r="A23" s="9" t="s">
        <v>214</v>
      </c>
      <c r="B23" s="131">
        <v>42</v>
      </c>
      <c r="C23" s="131">
        <v>42</v>
      </c>
      <c r="D23" s="131">
        <v>4349</v>
      </c>
      <c r="E23" s="131">
        <v>4349</v>
      </c>
      <c r="F23" s="131">
        <v>20</v>
      </c>
      <c r="G23" s="131">
        <v>22</v>
      </c>
      <c r="H23" s="131" t="s">
        <v>3</v>
      </c>
      <c r="I23" s="131" t="s">
        <v>3</v>
      </c>
      <c r="J23" s="131" t="s">
        <v>3</v>
      </c>
      <c r="K23" s="131" t="s">
        <v>3</v>
      </c>
      <c r="L23" s="131" t="s">
        <v>3</v>
      </c>
    </row>
    <row r="24" spans="1:12" ht="11.1" customHeight="1" x14ac:dyDescent="0.2">
      <c r="A24" s="14" t="s">
        <v>7</v>
      </c>
      <c r="B24" s="46">
        <v>9</v>
      </c>
      <c r="C24" s="46">
        <v>9</v>
      </c>
      <c r="D24" s="46">
        <v>1242</v>
      </c>
      <c r="E24" s="46">
        <v>1242</v>
      </c>
      <c r="F24" s="46" t="s">
        <v>3</v>
      </c>
      <c r="G24" s="46">
        <v>9</v>
      </c>
      <c r="H24" s="46" t="s">
        <v>3</v>
      </c>
      <c r="I24" s="46" t="s">
        <v>3</v>
      </c>
      <c r="J24" s="46" t="s">
        <v>3</v>
      </c>
      <c r="K24" s="46" t="s">
        <v>3</v>
      </c>
      <c r="L24" s="46" t="s">
        <v>3</v>
      </c>
    </row>
    <row r="25" spans="1:12" ht="11.1" customHeight="1" x14ac:dyDescent="0.2">
      <c r="A25" s="14" t="s">
        <v>8</v>
      </c>
      <c r="B25" s="46">
        <v>7</v>
      </c>
      <c r="C25" s="46">
        <v>7</v>
      </c>
      <c r="D25" s="46">
        <v>613</v>
      </c>
      <c r="E25" s="46">
        <v>613</v>
      </c>
      <c r="F25" s="46">
        <v>4</v>
      </c>
      <c r="G25" s="46">
        <v>3</v>
      </c>
      <c r="H25" s="46" t="s">
        <v>3</v>
      </c>
      <c r="I25" s="46" t="s">
        <v>3</v>
      </c>
      <c r="J25" s="46" t="s">
        <v>3</v>
      </c>
      <c r="K25" s="46" t="s">
        <v>3</v>
      </c>
      <c r="L25" s="46" t="s">
        <v>3</v>
      </c>
    </row>
    <row r="26" spans="1:12" ht="10.5" customHeight="1" x14ac:dyDescent="0.2">
      <c r="A26" s="14" t="s">
        <v>9</v>
      </c>
      <c r="B26" s="46">
        <v>1</v>
      </c>
      <c r="C26" s="46">
        <v>1</v>
      </c>
      <c r="D26" s="46">
        <v>120</v>
      </c>
      <c r="E26" s="46">
        <v>120</v>
      </c>
      <c r="F26" s="46" t="s">
        <v>3</v>
      </c>
      <c r="G26" s="46">
        <v>1</v>
      </c>
      <c r="H26" s="46" t="s">
        <v>3</v>
      </c>
      <c r="I26" s="46" t="s">
        <v>3</v>
      </c>
      <c r="J26" s="46" t="s">
        <v>3</v>
      </c>
      <c r="K26" s="46" t="s">
        <v>3</v>
      </c>
      <c r="L26" s="46" t="s">
        <v>3</v>
      </c>
    </row>
    <row r="27" spans="1:12" ht="11.1" customHeight="1" x14ac:dyDescent="0.2">
      <c r="A27" s="14" t="s">
        <v>10</v>
      </c>
      <c r="B27" s="46">
        <v>13</v>
      </c>
      <c r="C27" s="46">
        <v>13</v>
      </c>
      <c r="D27" s="46">
        <v>1572</v>
      </c>
      <c r="E27" s="46">
        <v>1572</v>
      </c>
      <c r="F27" s="46">
        <v>9</v>
      </c>
      <c r="G27" s="46">
        <v>4</v>
      </c>
      <c r="H27" s="46" t="s">
        <v>3</v>
      </c>
      <c r="I27" s="46" t="s">
        <v>3</v>
      </c>
      <c r="J27" s="46" t="s">
        <v>3</v>
      </c>
      <c r="K27" s="46" t="s">
        <v>3</v>
      </c>
      <c r="L27" s="46" t="s">
        <v>3</v>
      </c>
    </row>
    <row r="28" spans="1:12" ht="11.1" customHeight="1" x14ac:dyDescent="0.2">
      <c r="A28" s="14" t="s">
        <v>11</v>
      </c>
      <c r="B28" s="46">
        <v>12</v>
      </c>
      <c r="C28" s="46">
        <v>12</v>
      </c>
      <c r="D28" s="46">
        <v>802</v>
      </c>
      <c r="E28" s="46">
        <v>802</v>
      </c>
      <c r="F28" s="46">
        <v>7</v>
      </c>
      <c r="G28" s="46">
        <v>5</v>
      </c>
      <c r="H28" s="46" t="s">
        <v>3</v>
      </c>
      <c r="I28" s="46" t="s">
        <v>3</v>
      </c>
      <c r="J28" s="46" t="s">
        <v>3</v>
      </c>
      <c r="K28" s="46" t="s">
        <v>3</v>
      </c>
      <c r="L28" s="46" t="s">
        <v>3</v>
      </c>
    </row>
    <row r="29" spans="1:12" ht="20.100000000000001" customHeight="1" x14ac:dyDescent="0.2">
      <c r="A29" s="9" t="s">
        <v>215</v>
      </c>
      <c r="B29" s="131">
        <v>122</v>
      </c>
      <c r="C29" s="131">
        <v>110</v>
      </c>
      <c r="D29" s="131">
        <v>9842</v>
      </c>
      <c r="E29" s="131">
        <v>8926</v>
      </c>
      <c r="F29" s="131">
        <v>71</v>
      </c>
      <c r="G29" s="131">
        <v>44</v>
      </c>
      <c r="H29" s="131">
        <v>5</v>
      </c>
      <c r="I29" s="131">
        <v>2</v>
      </c>
      <c r="J29" s="131" t="s">
        <v>3</v>
      </c>
      <c r="K29" s="131" t="s">
        <v>3</v>
      </c>
      <c r="L29" s="131" t="s">
        <v>3</v>
      </c>
    </row>
    <row r="30" spans="1:12" ht="11.1" customHeight="1" x14ac:dyDescent="0.2">
      <c r="A30" s="14" t="s">
        <v>12</v>
      </c>
      <c r="B30" s="46">
        <v>25</v>
      </c>
      <c r="C30" s="46">
        <v>25</v>
      </c>
      <c r="D30" s="46">
        <v>1965</v>
      </c>
      <c r="E30" s="46">
        <v>1965</v>
      </c>
      <c r="F30" s="46">
        <v>15</v>
      </c>
      <c r="G30" s="46">
        <v>10</v>
      </c>
      <c r="H30" s="46" t="s">
        <v>3</v>
      </c>
      <c r="I30" s="46" t="s">
        <v>3</v>
      </c>
      <c r="J30" s="46" t="s">
        <v>3</v>
      </c>
      <c r="K30" s="46" t="s">
        <v>3</v>
      </c>
      <c r="L30" s="46" t="s">
        <v>3</v>
      </c>
    </row>
    <row r="31" spans="1:12" ht="11.1" customHeight="1" x14ac:dyDescent="0.2">
      <c r="A31" s="14" t="s">
        <v>13</v>
      </c>
      <c r="B31" s="46">
        <v>16</v>
      </c>
      <c r="C31" s="46">
        <v>16</v>
      </c>
      <c r="D31" s="46">
        <v>912</v>
      </c>
      <c r="E31" s="46">
        <v>912</v>
      </c>
      <c r="F31" s="46">
        <v>2</v>
      </c>
      <c r="G31" s="46">
        <v>11</v>
      </c>
      <c r="H31" s="46">
        <v>2</v>
      </c>
      <c r="I31" s="46">
        <v>1</v>
      </c>
      <c r="J31" s="46" t="s">
        <v>3</v>
      </c>
      <c r="K31" s="46" t="s">
        <v>3</v>
      </c>
      <c r="L31" s="46" t="s">
        <v>3</v>
      </c>
    </row>
    <row r="32" spans="1:12" ht="11.1" customHeight="1" x14ac:dyDescent="0.2">
      <c r="A32" s="14" t="s">
        <v>14</v>
      </c>
      <c r="B32" s="46">
        <v>42</v>
      </c>
      <c r="C32" s="46">
        <v>34</v>
      </c>
      <c r="D32" s="46">
        <v>3153</v>
      </c>
      <c r="E32" s="46">
        <v>2489</v>
      </c>
      <c r="F32" s="46">
        <v>41</v>
      </c>
      <c r="G32" s="46">
        <v>1</v>
      </c>
      <c r="H32" s="46" t="s">
        <v>3</v>
      </c>
      <c r="I32" s="46" t="s">
        <v>3</v>
      </c>
      <c r="J32" s="46" t="s">
        <v>3</v>
      </c>
      <c r="K32" s="46" t="s">
        <v>3</v>
      </c>
      <c r="L32" s="46" t="s">
        <v>3</v>
      </c>
    </row>
    <row r="33" spans="1:12" ht="10.5" customHeight="1" x14ac:dyDescent="0.2">
      <c r="A33" s="14" t="s">
        <v>15</v>
      </c>
      <c r="B33" s="46">
        <v>10</v>
      </c>
      <c r="C33" s="46">
        <v>10</v>
      </c>
      <c r="D33" s="46">
        <v>1189</v>
      </c>
      <c r="E33" s="46">
        <v>1189</v>
      </c>
      <c r="F33" s="46">
        <v>1</v>
      </c>
      <c r="G33" s="46">
        <v>8</v>
      </c>
      <c r="H33" s="46" t="s">
        <v>3</v>
      </c>
      <c r="I33" s="46">
        <v>1</v>
      </c>
      <c r="J33" s="46" t="s">
        <v>3</v>
      </c>
      <c r="K33" s="46" t="s">
        <v>3</v>
      </c>
      <c r="L33" s="46" t="s">
        <v>3</v>
      </c>
    </row>
    <row r="34" spans="1:12" ht="11.1" customHeight="1" x14ac:dyDescent="0.2">
      <c r="A34" s="14" t="s">
        <v>16</v>
      </c>
      <c r="B34" s="46">
        <v>13</v>
      </c>
      <c r="C34" s="46">
        <v>13</v>
      </c>
      <c r="D34" s="46">
        <v>922</v>
      </c>
      <c r="E34" s="46">
        <v>922</v>
      </c>
      <c r="F34" s="46">
        <v>1</v>
      </c>
      <c r="G34" s="46">
        <v>10</v>
      </c>
      <c r="H34" s="46">
        <v>2</v>
      </c>
      <c r="I34" s="46" t="s">
        <v>3</v>
      </c>
      <c r="J34" s="46" t="s">
        <v>3</v>
      </c>
      <c r="K34" s="46" t="s">
        <v>3</v>
      </c>
      <c r="L34" s="46" t="s">
        <v>3</v>
      </c>
    </row>
    <row r="35" spans="1:12" ht="11.1" customHeight="1" x14ac:dyDescent="0.2">
      <c r="A35" s="14" t="s">
        <v>17</v>
      </c>
      <c r="B35" s="46">
        <v>16</v>
      </c>
      <c r="C35" s="46">
        <v>12</v>
      </c>
      <c r="D35" s="46">
        <v>1701</v>
      </c>
      <c r="E35" s="46">
        <v>1449</v>
      </c>
      <c r="F35" s="46">
        <v>11</v>
      </c>
      <c r="G35" s="46">
        <v>4</v>
      </c>
      <c r="H35" s="46">
        <v>1</v>
      </c>
      <c r="I35" s="46" t="s">
        <v>3</v>
      </c>
      <c r="J35" s="46" t="s">
        <v>3</v>
      </c>
      <c r="K35" s="46" t="s">
        <v>3</v>
      </c>
      <c r="L35" s="46" t="s">
        <v>3</v>
      </c>
    </row>
    <row r="36" spans="1:12" ht="20.100000000000001" customHeight="1" x14ac:dyDescent="0.2">
      <c r="A36" s="9" t="s">
        <v>216</v>
      </c>
      <c r="B36" s="131">
        <v>178</v>
      </c>
      <c r="C36" s="131">
        <v>178</v>
      </c>
      <c r="D36" s="131">
        <v>15588</v>
      </c>
      <c r="E36" s="131">
        <v>15588</v>
      </c>
      <c r="F36" s="131">
        <v>64</v>
      </c>
      <c r="G36" s="131">
        <v>82</v>
      </c>
      <c r="H36" s="131">
        <v>25</v>
      </c>
      <c r="I36" s="131">
        <v>6</v>
      </c>
      <c r="J36" s="131">
        <v>1</v>
      </c>
      <c r="K36" s="131" t="s">
        <v>3</v>
      </c>
      <c r="L36" s="131" t="s">
        <v>3</v>
      </c>
    </row>
    <row r="37" spans="1:12" ht="11.1" customHeight="1" x14ac:dyDescent="0.2">
      <c r="A37" s="14" t="s">
        <v>18</v>
      </c>
      <c r="B37" s="46">
        <v>2</v>
      </c>
      <c r="C37" s="46">
        <v>2</v>
      </c>
      <c r="D37" s="46">
        <v>230</v>
      </c>
      <c r="E37" s="46">
        <v>230</v>
      </c>
      <c r="F37" s="46">
        <v>1</v>
      </c>
      <c r="G37" s="46">
        <v>1</v>
      </c>
      <c r="H37" s="46" t="s">
        <v>3</v>
      </c>
      <c r="I37" s="46" t="s">
        <v>3</v>
      </c>
      <c r="J37" s="46" t="s">
        <v>3</v>
      </c>
      <c r="K37" s="46" t="s">
        <v>3</v>
      </c>
      <c r="L37" s="46" t="s">
        <v>3</v>
      </c>
    </row>
    <row r="38" spans="1:12" ht="11.1" customHeight="1" x14ac:dyDescent="0.2">
      <c r="A38" s="14" t="s">
        <v>19</v>
      </c>
      <c r="B38" s="46">
        <v>10</v>
      </c>
      <c r="C38" s="46">
        <v>10</v>
      </c>
      <c r="D38" s="46">
        <v>650</v>
      </c>
      <c r="E38" s="46">
        <v>650</v>
      </c>
      <c r="F38" s="46" t="s">
        <v>3</v>
      </c>
      <c r="G38" s="46">
        <v>2</v>
      </c>
      <c r="H38" s="46">
        <v>5</v>
      </c>
      <c r="I38" s="46">
        <v>3</v>
      </c>
      <c r="J38" s="46" t="s">
        <v>3</v>
      </c>
      <c r="K38" s="46" t="s">
        <v>3</v>
      </c>
      <c r="L38" s="46" t="s">
        <v>3</v>
      </c>
    </row>
    <row r="39" spans="1:12" ht="11.1" customHeight="1" x14ac:dyDescent="0.2">
      <c r="A39" s="14" t="s">
        <v>20</v>
      </c>
      <c r="B39" s="46">
        <v>28</v>
      </c>
      <c r="C39" s="46">
        <v>28</v>
      </c>
      <c r="D39" s="46">
        <v>2412</v>
      </c>
      <c r="E39" s="46">
        <v>2412</v>
      </c>
      <c r="F39" s="46">
        <v>20</v>
      </c>
      <c r="G39" s="46">
        <v>6</v>
      </c>
      <c r="H39" s="46">
        <v>1</v>
      </c>
      <c r="I39" s="46">
        <v>1</v>
      </c>
      <c r="J39" s="46" t="s">
        <v>3</v>
      </c>
      <c r="K39" s="46" t="s">
        <v>3</v>
      </c>
      <c r="L39" s="46" t="s">
        <v>3</v>
      </c>
    </row>
    <row r="40" spans="1:12" ht="11.1" customHeight="1" x14ac:dyDescent="0.2">
      <c r="A40" s="14" t="s">
        <v>21</v>
      </c>
      <c r="B40" s="46">
        <v>37</v>
      </c>
      <c r="C40" s="46">
        <v>37</v>
      </c>
      <c r="D40" s="46">
        <v>2862</v>
      </c>
      <c r="E40" s="46">
        <v>2862</v>
      </c>
      <c r="F40" s="46">
        <v>19</v>
      </c>
      <c r="G40" s="46">
        <v>7</v>
      </c>
      <c r="H40" s="46">
        <v>9</v>
      </c>
      <c r="I40" s="46">
        <v>1</v>
      </c>
      <c r="J40" s="46">
        <v>1</v>
      </c>
      <c r="K40" s="46" t="s">
        <v>3</v>
      </c>
      <c r="L40" s="46" t="s">
        <v>3</v>
      </c>
    </row>
    <row r="41" spans="1:12" ht="10.5" customHeight="1" x14ac:dyDescent="0.2">
      <c r="A41" s="14" t="s">
        <v>22</v>
      </c>
      <c r="B41" s="46">
        <v>50</v>
      </c>
      <c r="C41" s="46">
        <v>50</v>
      </c>
      <c r="D41" s="46">
        <v>4114</v>
      </c>
      <c r="E41" s="46">
        <v>4114</v>
      </c>
      <c r="F41" s="46">
        <v>11</v>
      </c>
      <c r="G41" s="46">
        <v>39</v>
      </c>
      <c r="H41" s="46" t="s">
        <v>3</v>
      </c>
      <c r="I41" s="46" t="s">
        <v>3</v>
      </c>
      <c r="J41" s="46" t="s">
        <v>3</v>
      </c>
      <c r="K41" s="46" t="s">
        <v>3</v>
      </c>
      <c r="L41" s="46" t="s">
        <v>3</v>
      </c>
    </row>
    <row r="42" spans="1:12" ht="11.1" customHeight="1" x14ac:dyDescent="0.2">
      <c r="A42" s="14" t="s">
        <v>23</v>
      </c>
      <c r="B42" s="46">
        <v>8</v>
      </c>
      <c r="C42" s="46">
        <v>8</v>
      </c>
      <c r="D42" s="46">
        <v>878</v>
      </c>
      <c r="E42" s="46">
        <v>878</v>
      </c>
      <c r="F42" s="46">
        <v>7</v>
      </c>
      <c r="G42" s="46">
        <v>1</v>
      </c>
      <c r="H42" s="46" t="s">
        <v>3</v>
      </c>
      <c r="I42" s="46" t="s">
        <v>3</v>
      </c>
      <c r="J42" s="46" t="s">
        <v>3</v>
      </c>
      <c r="K42" s="46" t="s">
        <v>3</v>
      </c>
      <c r="L42" s="46" t="s">
        <v>3</v>
      </c>
    </row>
    <row r="43" spans="1:12" ht="11.1" customHeight="1" x14ac:dyDescent="0.2">
      <c r="A43" s="14" t="s">
        <v>24</v>
      </c>
      <c r="B43" s="46">
        <v>43</v>
      </c>
      <c r="C43" s="46">
        <v>43</v>
      </c>
      <c r="D43" s="46">
        <v>4442</v>
      </c>
      <c r="E43" s="46">
        <v>4442</v>
      </c>
      <c r="F43" s="46">
        <v>6</v>
      </c>
      <c r="G43" s="46">
        <v>26</v>
      </c>
      <c r="H43" s="46">
        <v>10</v>
      </c>
      <c r="I43" s="46">
        <v>1</v>
      </c>
      <c r="J43" s="46" t="s">
        <v>3</v>
      </c>
      <c r="K43" s="46" t="s">
        <v>3</v>
      </c>
      <c r="L43" s="46" t="s">
        <v>3</v>
      </c>
    </row>
    <row r="44" spans="1:12" ht="20.100000000000001" customHeight="1" x14ac:dyDescent="0.2">
      <c r="A44" s="9" t="s">
        <v>217</v>
      </c>
      <c r="B44" s="131">
        <v>63</v>
      </c>
      <c r="C44" s="131">
        <v>63</v>
      </c>
      <c r="D44" s="131">
        <v>6855</v>
      </c>
      <c r="E44" s="131">
        <v>6855</v>
      </c>
      <c r="F44" s="131">
        <v>26</v>
      </c>
      <c r="G44" s="131">
        <v>19</v>
      </c>
      <c r="H44" s="131">
        <v>8</v>
      </c>
      <c r="I44" s="131">
        <v>9</v>
      </c>
      <c r="J44" s="131">
        <v>1</v>
      </c>
      <c r="K44" s="131" t="s">
        <v>3</v>
      </c>
      <c r="L44" s="131" t="s">
        <v>3</v>
      </c>
    </row>
    <row r="45" spans="1:12" ht="10.5" customHeight="1" x14ac:dyDescent="0.2">
      <c r="A45" s="14" t="s">
        <v>26</v>
      </c>
      <c r="B45" s="46">
        <v>29</v>
      </c>
      <c r="C45" s="46">
        <v>29</v>
      </c>
      <c r="D45" s="46">
        <v>3688</v>
      </c>
      <c r="E45" s="46">
        <v>3688</v>
      </c>
      <c r="F45" s="46">
        <v>25</v>
      </c>
      <c r="G45" s="46">
        <v>4</v>
      </c>
      <c r="H45" s="46" t="s">
        <v>3</v>
      </c>
      <c r="I45" s="46" t="s">
        <v>3</v>
      </c>
      <c r="J45" s="46" t="s">
        <v>3</v>
      </c>
      <c r="K45" s="46" t="s">
        <v>3</v>
      </c>
      <c r="L45" s="46" t="s">
        <v>3</v>
      </c>
    </row>
    <row r="46" spans="1:12" ht="11.1" customHeight="1" x14ac:dyDescent="0.2">
      <c r="A46" s="14" t="s">
        <v>28</v>
      </c>
      <c r="B46" s="46">
        <v>4</v>
      </c>
      <c r="C46" s="46">
        <v>4</v>
      </c>
      <c r="D46" s="46">
        <v>373</v>
      </c>
      <c r="E46" s="46">
        <v>373</v>
      </c>
      <c r="F46" s="46" t="s">
        <v>3</v>
      </c>
      <c r="G46" s="46">
        <v>4</v>
      </c>
      <c r="H46" s="46" t="s">
        <v>3</v>
      </c>
      <c r="I46" s="46" t="s">
        <v>3</v>
      </c>
      <c r="J46" s="46" t="s">
        <v>3</v>
      </c>
      <c r="K46" s="46" t="s">
        <v>3</v>
      </c>
      <c r="L46" s="46" t="s">
        <v>3</v>
      </c>
    </row>
    <row r="47" spans="1:12" ht="11.1" customHeight="1" x14ac:dyDescent="0.2">
      <c r="A47" s="14" t="s">
        <v>29</v>
      </c>
      <c r="B47" s="46">
        <v>30</v>
      </c>
      <c r="C47" s="46">
        <v>30</v>
      </c>
      <c r="D47" s="46">
        <v>2794</v>
      </c>
      <c r="E47" s="46">
        <v>2794</v>
      </c>
      <c r="F47" s="46">
        <v>1</v>
      </c>
      <c r="G47" s="46">
        <v>11</v>
      </c>
      <c r="H47" s="46">
        <v>8</v>
      </c>
      <c r="I47" s="46">
        <v>9</v>
      </c>
      <c r="J47" s="46">
        <v>1</v>
      </c>
      <c r="K47" s="46" t="s">
        <v>3</v>
      </c>
      <c r="L47" s="46" t="s">
        <v>3</v>
      </c>
    </row>
    <row r="48" spans="1:12" ht="11.1" customHeight="1" x14ac:dyDescent="0.2">
      <c r="A48" s="127"/>
      <c r="B48" s="511"/>
      <c r="C48" s="510"/>
      <c r="D48" s="510"/>
      <c r="E48" s="510"/>
      <c r="F48" s="509"/>
      <c r="G48" s="509"/>
      <c r="H48" s="509"/>
    </row>
    <row r="49" spans="1:12" s="32" customFormat="1" ht="12" customHeight="1" x14ac:dyDescent="0.15">
      <c r="A49" s="506" t="s">
        <v>7466</v>
      </c>
      <c r="B49" s="505"/>
      <c r="C49" s="504"/>
      <c r="D49" s="504"/>
      <c r="E49" s="504"/>
      <c r="F49" s="503"/>
      <c r="G49" s="503"/>
      <c r="H49" s="503"/>
    </row>
    <row r="50" spans="1:12" ht="18" customHeight="1" x14ac:dyDescent="0.2">
      <c r="A50" s="9" t="s">
        <v>218</v>
      </c>
      <c r="B50" s="131">
        <v>177</v>
      </c>
      <c r="C50" s="131">
        <v>177</v>
      </c>
      <c r="D50" s="131">
        <v>15678</v>
      </c>
      <c r="E50" s="131">
        <v>15678</v>
      </c>
      <c r="F50" s="131">
        <v>41</v>
      </c>
      <c r="G50" s="131">
        <v>65</v>
      </c>
      <c r="H50" s="131">
        <v>32</v>
      </c>
      <c r="I50" s="131">
        <v>29</v>
      </c>
      <c r="J50" s="131">
        <v>10</v>
      </c>
      <c r="K50" s="131" t="s">
        <v>3</v>
      </c>
      <c r="L50" s="131" t="s">
        <v>3</v>
      </c>
    </row>
    <row r="51" spans="1:12" ht="11.1" customHeight="1" x14ac:dyDescent="0.2">
      <c r="A51" s="14" t="s">
        <v>30</v>
      </c>
      <c r="B51" s="46">
        <v>30</v>
      </c>
      <c r="C51" s="46">
        <v>30</v>
      </c>
      <c r="D51" s="46">
        <v>2467</v>
      </c>
      <c r="E51" s="46">
        <v>2467</v>
      </c>
      <c r="F51" s="46">
        <v>4</v>
      </c>
      <c r="G51" s="46">
        <v>13</v>
      </c>
      <c r="H51" s="46">
        <v>4</v>
      </c>
      <c r="I51" s="46">
        <v>6</v>
      </c>
      <c r="J51" s="46">
        <v>3</v>
      </c>
      <c r="K51" s="46" t="s">
        <v>3</v>
      </c>
      <c r="L51" s="46" t="s">
        <v>3</v>
      </c>
    </row>
    <row r="52" spans="1:12" ht="11.1" customHeight="1" x14ac:dyDescent="0.2">
      <c r="A52" s="14" t="s">
        <v>31</v>
      </c>
      <c r="B52" s="46">
        <v>19</v>
      </c>
      <c r="C52" s="46">
        <v>19</v>
      </c>
      <c r="D52" s="46">
        <v>1753</v>
      </c>
      <c r="E52" s="46">
        <v>1753</v>
      </c>
      <c r="F52" s="46">
        <v>5</v>
      </c>
      <c r="G52" s="46">
        <v>11</v>
      </c>
      <c r="H52" s="46">
        <v>3</v>
      </c>
      <c r="I52" s="46" t="s">
        <v>3</v>
      </c>
      <c r="J52" s="46" t="s">
        <v>3</v>
      </c>
      <c r="K52" s="46" t="s">
        <v>3</v>
      </c>
      <c r="L52" s="46" t="s">
        <v>3</v>
      </c>
    </row>
    <row r="53" spans="1:12" ht="11.1" customHeight="1" x14ac:dyDescent="0.2">
      <c r="A53" s="14" t="s">
        <v>32</v>
      </c>
      <c r="B53" s="46">
        <v>16</v>
      </c>
      <c r="C53" s="46">
        <v>16</v>
      </c>
      <c r="D53" s="46">
        <v>1676</v>
      </c>
      <c r="E53" s="46">
        <v>1676</v>
      </c>
      <c r="F53" s="46">
        <v>13</v>
      </c>
      <c r="G53" s="46">
        <v>3</v>
      </c>
      <c r="H53" s="46" t="s">
        <v>3</v>
      </c>
      <c r="I53" s="46" t="s">
        <v>3</v>
      </c>
      <c r="J53" s="46" t="s">
        <v>3</v>
      </c>
      <c r="K53" s="46" t="s">
        <v>3</v>
      </c>
      <c r="L53" s="46" t="s">
        <v>3</v>
      </c>
    </row>
    <row r="54" spans="1:12" ht="11.1" customHeight="1" x14ac:dyDescent="0.2">
      <c r="A54" s="14" t="s">
        <v>34</v>
      </c>
      <c r="B54" s="46">
        <v>3</v>
      </c>
      <c r="C54" s="46">
        <v>3</v>
      </c>
      <c r="D54" s="46">
        <v>310</v>
      </c>
      <c r="E54" s="46">
        <v>310</v>
      </c>
      <c r="F54" s="46" t="s">
        <v>3</v>
      </c>
      <c r="G54" s="46">
        <v>1</v>
      </c>
      <c r="H54" s="46">
        <v>2</v>
      </c>
      <c r="I54" s="46" t="s">
        <v>3</v>
      </c>
      <c r="J54" s="46" t="s">
        <v>3</v>
      </c>
      <c r="K54" s="46" t="s">
        <v>3</v>
      </c>
      <c r="L54" s="46" t="s">
        <v>3</v>
      </c>
    </row>
    <row r="55" spans="1:12" ht="11.1" customHeight="1" x14ac:dyDescent="0.2">
      <c r="A55" s="14" t="s">
        <v>35</v>
      </c>
      <c r="B55" s="46">
        <v>9</v>
      </c>
      <c r="C55" s="46">
        <v>9</v>
      </c>
      <c r="D55" s="46">
        <v>764</v>
      </c>
      <c r="E55" s="46">
        <v>764</v>
      </c>
      <c r="F55" s="46">
        <v>4</v>
      </c>
      <c r="G55" s="46">
        <v>4</v>
      </c>
      <c r="H55" s="46">
        <v>1</v>
      </c>
      <c r="I55" s="46" t="s">
        <v>3</v>
      </c>
      <c r="J55" s="46" t="s">
        <v>3</v>
      </c>
      <c r="K55" s="46" t="s">
        <v>3</v>
      </c>
      <c r="L55" s="46" t="s">
        <v>3</v>
      </c>
    </row>
    <row r="56" spans="1:12" ht="11.1" customHeight="1" x14ac:dyDescent="0.2">
      <c r="A56" s="14" t="s">
        <v>36</v>
      </c>
      <c r="B56" s="46">
        <v>4</v>
      </c>
      <c r="C56" s="46">
        <v>4</v>
      </c>
      <c r="D56" s="46">
        <v>352</v>
      </c>
      <c r="E56" s="46">
        <v>352</v>
      </c>
      <c r="F56" s="46">
        <v>3</v>
      </c>
      <c r="G56" s="46">
        <v>1</v>
      </c>
      <c r="H56" s="46" t="s">
        <v>3</v>
      </c>
      <c r="I56" s="46" t="s">
        <v>3</v>
      </c>
      <c r="J56" s="46" t="s">
        <v>3</v>
      </c>
      <c r="K56" s="46" t="s">
        <v>3</v>
      </c>
      <c r="L56" s="46" t="s">
        <v>3</v>
      </c>
    </row>
    <row r="57" spans="1:12" ht="11.1" customHeight="1" x14ac:dyDescent="0.2">
      <c r="A57" s="14" t="s">
        <v>219</v>
      </c>
      <c r="B57" s="46">
        <v>18</v>
      </c>
      <c r="C57" s="46">
        <v>18</v>
      </c>
      <c r="D57" s="46">
        <v>1213</v>
      </c>
      <c r="E57" s="46">
        <v>1213</v>
      </c>
      <c r="F57" s="46" t="s">
        <v>3</v>
      </c>
      <c r="G57" s="46">
        <v>8</v>
      </c>
      <c r="H57" s="46">
        <v>3</v>
      </c>
      <c r="I57" s="46">
        <v>5</v>
      </c>
      <c r="J57" s="46">
        <v>2</v>
      </c>
      <c r="K57" s="46" t="s">
        <v>3</v>
      </c>
      <c r="L57" s="46" t="s">
        <v>3</v>
      </c>
    </row>
    <row r="58" spans="1:12" ht="10.5" customHeight="1" x14ac:dyDescent="0.2">
      <c r="A58" s="14" t="s">
        <v>37</v>
      </c>
      <c r="B58" s="46">
        <v>49</v>
      </c>
      <c r="C58" s="46">
        <v>49</v>
      </c>
      <c r="D58" s="46">
        <v>4712</v>
      </c>
      <c r="E58" s="46">
        <v>4712</v>
      </c>
      <c r="F58" s="46" t="s">
        <v>3</v>
      </c>
      <c r="G58" s="46">
        <v>12</v>
      </c>
      <c r="H58" s="46">
        <v>17</v>
      </c>
      <c r="I58" s="46">
        <v>16</v>
      </c>
      <c r="J58" s="46">
        <v>4</v>
      </c>
      <c r="K58" s="46" t="s">
        <v>3</v>
      </c>
      <c r="L58" s="46" t="s">
        <v>3</v>
      </c>
    </row>
    <row r="59" spans="1:12" ht="11.1" customHeight="1" x14ac:dyDescent="0.2">
      <c r="A59" s="14" t="s">
        <v>38</v>
      </c>
      <c r="B59" s="46">
        <v>1</v>
      </c>
      <c r="C59" s="46">
        <v>1</v>
      </c>
      <c r="D59" s="46">
        <v>62</v>
      </c>
      <c r="E59" s="46">
        <v>62</v>
      </c>
      <c r="F59" s="46" t="s">
        <v>3</v>
      </c>
      <c r="G59" s="46" t="s">
        <v>3</v>
      </c>
      <c r="H59" s="46" t="s">
        <v>3</v>
      </c>
      <c r="I59" s="46">
        <v>1</v>
      </c>
      <c r="J59" s="46" t="s">
        <v>3</v>
      </c>
      <c r="K59" s="46" t="s">
        <v>3</v>
      </c>
      <c r="L59" s="46" t="s">
        <v>3</v>
      </c>
    </row>
    <row r="60" spans="1:12" ht="11.1" customHeight="1" x14ac:dyDescent="0.2">
      <c r="A60" s="14" t="s">
        <v>39</v>
      </c>
      <c r="B60" s="46">
        <v>14</v>
      </c>
      <c r="C60" s="46">
        <v>14</v>
      </c>
      <c r="D60" s="46">
        <v>986</v>
      </c>
      <c r="E60" s="46">
        <v>986</v>
      </c>
      <c r="F60" s="46">
        <v>5</v>
      </c>
      <c r="G60" s="46">
        <v>9</v>
      </c>
      <c r="H60" s="46" t="s">
        <v>3</v>
      </c>
      <c r="I60" s="46" t="s">
        <v>3</v>
      </c>
      <c r="J60" s="46" t="s">
        <v>3</v>
      </c>
      <c r="K60" s="46" t="s">
        <v>3</v>
      </c>
      <c r="L60" s="46" t="s">
        <v>3</v>
      </c>
    </row>
    <row r="61" spans="1:12" ht="11.1" customHeight="1" x14ac:dyDescent="0.2">
      <c r="A61" s="14" t="s">
        <v>40</v>
      </c>
      <c r="B61" s="46">
        <v>14</v>
      </c>
      <c r="C61" s="46">
        <v>14</v>
      </c>
      <c r="D61" s="46">
        <v>1383</v>
      </c>
      <c r="E61" s="46">
        <v>1383</v>
      </c>
      <c r="F61" s="46">
        <v>7</v>
      </c>
      <c r="G61" s="46">
        <v>3</v>
      </c>
      <c r="H61" s="46">
        <v>2</v>
      </c>
      <c r="I61" s="46">
        <v>1</v>
      </c>
      <c r="J61" s="46">
        <v>1</v>
      </c>
      <c r="K61" s="46" t="s">
        <v>3</v>
      </c>
      <c r="L61" s="46" t="s">
        <v>3</v>
      </c>
    </row>
    <row r="62" spans="1:12" ht="15" customHeight="1" x14ac:dyDescent="0.2">
      <c r="A62" s="9" t="s">
        <v>220</v>
      </c>
      <c r="B62" s="131">
        <v>194</v>
      </c>
      <c r="C62" s="131">
        <v>194</v>
      </c>
      <c r="D62" s="131">
        <v>15966</v>
      </c>
      <c r="E62" s="131">
        <v>15966</v>
      </c>
      <c r="F62" s="131">
        <v>18</v>
      </c>
      <c r="G62" s="131">
        <v>94</v>
      </c>
      <c r="H62" s="131">
        <v>64</v>
      </c>
      <c r="I62" s="131">
        <v>17</v>
      </c>
      <c r="J62" s="131">
        <v>1</v>
      </c>
      <c r="K62" s="131" t="s">
        <v>3</v>
      </c>
      <c r="L62" s="131" t="s">
        <v>3</v>
      </c>
    </row>
    <row r="63" spans="1:12" ht="11.1" customHeight="1" x14ac:dyDescent="0.2">
      <c r="A63" s="14" t="s">
        <v>41</v>
      </c>
      <c r="B63" s="46">
        <v>37</v>
      </c>
      <c r="C63" s="46">
        <v>37</v>
      </c>
      <c r="D63" s="46">
        <v>3052</v>
      </c>
      <c r="E63" s="46">
        <v>3052</v>
      </c>
      <c r="F63" s="46">
        <v>4</v>
      </c>
      <c r="G63" s="46">
        <v>22</v>
      </c>
      <c r="H63" s="46">
        <v>9</v>
      </c>
      <c r="I63" s="46">
        <v>2</v>
      </c>
      <c r="J63" s="46" t="s">
        <v>3</v>
      </c>
      <c r="K63" s="46" t="s">
        <v>3</v>
      </c>
      <c r="L63" s="46" t="s">
        <v>3</v>
      </c>
    </row>
    <row r="64" spans="1:12" ht="11.1" customHeight="1" x14ac:dyDescent="0.2">
      <c r="A64" s="14" t="s">
        <v>42</v>
      </c>
      <c r="B64" s="46">
        <v>4</v>
      </c>
      <c r="C64" s="46">
        <v>4</v>
      </c>
      <c r="D64" s="46">
        <v>290</v>
      </c>
      <c r="E64" s="46">
        <v>290</v>
      </c>
      <c r="F64" s="46" t="s">
        <v>3</v>
      </c>
      <c r="G64" s="46">
        <v>2</v>
      </c>
      <c r="H64" s="46">
        <v>2</v>
      </c>
      <c r="I64" s="46" t="s">
        <v>3</v>
      </c>
      <c r="J64" s="46" t="s">
        <v>3</v>
      </c>
      <c r="K64" s="46" t="s">
        <v>3</v>
      </c>
      <c r="L64" s="46" t="s">
        <v>3</v>
      </c>
    </row>
    <row r="65" spans="1:12" ht="11.1" customHeight="1" x14ac:dyDescent="0.2">
      <c r="A65" s="14" t="s">
        <v>43</v>
      </c>
      <c r="B65" s="46">
        <v>12</v>
      </c>
      <c r="C65" s="46">
        <v>12</v>
      </c>
      <c r="D65" s="46">
        <v>1169</v>
      </c>
      <c r="E65" s="46">
        <v>1169</v>
      </c>
      <c r="F65" s="46" t="s">
        <v>3</v>
      </c>
      <c r="G65" s="46">
        <v>7</v>
      </c>
      <c r="H65" s="46">
        <v>4</v>
      </c>
      <c r="I65" s="46">
        <v>1</v>
      </c>
      <c r="J65" s="46" t="s">
        <v>3</v>
      </c>
      <c r="K65" s="46" t="s">
        <v>3</v>
      </c>
      <c r="L65" s="46" t="s">
        <v>3</v>
      </c>
    </row>
    <row r="66" spans="1:12" ht="10.5" customHeight="1" x14ac:dyDescent="0.2">
      <c r="A66" s="14" t="s">
        <v>44</v>
      </c>
      <c r="B66" s="46">
        <v>36</v>
      </c>
      <c r="C66" s="46">
        <v>36</v>
      </c>
      <c r="D66" s="46">
        <v>2384</v>
      </c>
      <c r="E66" s="46">
        <v>2384</v>
      </c>
      <c r="F66" s="46" t="s">
        <v>3</v>
      </c>
      <c r="G66" s="46">
        <v>10</v>
      </c>
      <c r="H66" s="46">
        <v>18</v>
      </c>
      <c r="I66" s="46">
        <v>7</v>
      </c>
      <c r="J66" s="46">
        <v>1</v>
      </c>
      <c r="K66" s="46" t="s">
        <v>3</v>
      </c>
      <c r="L66" s="46" t="s">
        <v>3</v>
      </c>
    </row>
    <row r="67" spans="1:12" ht="11.1" customHeight="1" x14ac:dyDescent="0.2">
      <c r="A67" s="14" t="s">
        <v>45</v>
      </c>
      <c r="B67" s="46">
        <v>46</v>
      </c>
      <c r="C67" s="46">
        <v>46</v>
      </c>
      <c r="D67" s="46">
        <v>3802</v>
      </c>
      <c r="E67" s="46">
        <v>3802</v>
      </c>
      <c r="F67" s="46" t="s">
        <v>3</v>
      </c>
      <c r="G67" s="46">
        <v>24</v>
      </c>
      <c r="H67" s="46">
        <v>19</v>
      </c>
      <c r="I67" s="46">
        <v>3</v>
      </c>
      <c r="J67" s="46" t="s">
        <v>3</v>
      </c>
      <c r="K67" s="46" t="s">
        <v>3</v>
      </c>
      <c r="L67" s="46" t="s">
        <v>3</v>
      </c>
    </row>
    <row r="68" spans="1:12" ht="10.5" customHeight="1" x14ac:dyDescent="0.2">
      <c r="A68" s="14" t="s">
        <v>46</v>
      </c>
      <c r="B68" s="46">
        <v>31</v>
      </c>
      <c r="C68" s="46">
        <v>31</v>
      </c>
      <c r="D68" s="46">
        <v>3473</v>
      </c>
      <c r="E68" s="46">
        <v>3473</v>
      </c>
      <c r="F68" s="46">
        <v>5</v>
      </c>
      <c r="G68" s="46">
        <v>17</v>
      </c>
      <c r="H68" s="46">
        <v>5</v>
      </c>
      <c r="I68" s="46">
        <v>4</v>
      </c>
      <c r="J68" s="46" t="s">
        <v>3</v>
      </c>
      <c r="K68" s="46" t="s">
        <v>3</v>
      </c>
      <c r="L68" s="46" t="s">
        <v>3</v>
      </c>
    </row>
    <row r="69" spans="1:12" ht="11.1" customHeight="1" x14ac:dyDescent="0.2">
      <c r="A69" s="14" t="s">
        <v>47</v>
      </c>
      <c r="B69" s="46">
        <v>28</v>
      </c>
      <c r="C69" s="46">
        <v>28</v>
      </c>
      <c r="D69" s="46">
        <v>1796</v>
      </c>
      <c r="E69" s="46">
        <v>1796</v>
      </c>
      <c r="F69" s="46">
        <v>9</v>
      </c>
      <c r="G69" s="46">
        <v>12</v>
      </c>
      <c r="H69" s="46">
        <v>7</v>
      </c>
      <c r="I69" s="46" t="s">
        <v>3</v>
      </c>
      <c r="J69" s="46" t="s">
        <v>3</v>
      </c>
      <c r="K69" s="46" t="s">
        <v>3</v>
      </c>
      <c r="L69" s="46" t="s">
        <v>3</v>
      </c>
    </row>
    <row r="70" spans="1:12" ht="15" customHeight="1" x14ac:dyDescent="0.2">
      <c r="A70" s="9" t="s">
        <v>222</v>
      </c>
      <c r="B70" s="131">
        <v>13</v>
      </c>
      <c r="C70" s="131">
        <v>13</v>
      </c>
      <c r="D70" s="131">
        <v>857</v>
      </c>
      <c r="E70" s="131">
        <v>857</v>
      </c>
      <c r="F70" s="131" t="s">
        <v>3</v>
      </c>
      <c r="G70" s="131">
        <v>3</v>
      </c>
      <c r="H70" s="131">
        <v>7</v>
      </c>
      <c r="I70" s="131">
        <v>3</v>
      </c>
      <c r="J70" s="131" t="s">
        <v>3</v>
      </c>
      <c r="K70" s="131" t="s">
        <v>3</v>
      </c>
      <c r="L70" s="131" t="s">
        <v>3</v>
      </c>
    </row>
    <row r="71" spans="1:12" ht="11.1" customHeight="1" x14ac:dyDescent="0.2">
      <c r="A71" s="14" t="s">
        <v>56</v>
      </c>
      <c r="B71" s="46">
        <v>1</v>
      </c>
      <c r="C71" s="46">
        <v>1</v>
      </c>
      <c r="D71" s="46">
        <v>100</v>
      </c>
      <c r="E71" s="46">
        <v>100</v>
      </c>
      <c r="F71" s="46" t="s">
        <v>3</v>
      </c>
      <c r="G71" s="46" t="s">
        <v>3</v>
      </c>
      <c r="H71" s="46">
        <v>1</v>
      </c>
      <c r="I71" s="46" t="s">
        <v>3</v>
      </c>
      <c r="J71" s="46" t="s">
        <v>3</v>
      </c>
      <c r="K71" s="46" t="s">
        <v>3</v>
      </c>
      <c r="L71" s="46" t="s">
        <v>3</v>
      </c>
    </row>
    <row r="72" spans="1:12" ht="11.1" customHeight="1" x14ac:dyDescent="0.2">
      <c r="A72" s="14" t="s">
        <v>58</v>
      </c>
      <c r="B72" s="46">
        <v>3</v>
      </c>
      <c r="C72" s="46">
        <v>3</v>
      </c>
      <c r="D72" s="46">
        <v>166</v>
      </c>
      <c r="E72" s="46">
        <v>166</v>
      </c>
      <c r="F72" s="46" t="s">
        <v>3</v>
      </c>
      <c r="G72" s="46">
        <v>1</v>
      </c>
      <c r="H72" s="46">
        <v>2</v>
      </c>
      <c r="I72" s="46" t="s">
        <v>3</v>
      </c>
      <c r="J72" s="46" t="s">
        <v>3</v>
      </c>
      <c r="K72" s="46" t="s">
        <v>3</v>
      </c>
      <c r="L72" s="46" t="s">
        <v>3</v>
      </c>
    </row>
    <row r="73" spans="1:12" ht="10.5" customHeight="1" x14ac:dyDescent="0.2">
      <c r="A73" s="14" t="s">
        <v>61</v>
      </c>
      <c r="B73" s="46">
        <v>9</v>
      </c>
      <c r="C73" s="46">
        <v>9</v>
      </c>
      <c r="D73" s="46">
        <v>591</v>
      </c>
      <c r="E73" s="46">
        <v>591</v>
      </c>
      <c r="F73" s="46" t="s">
        <v>3</v>
      </c>
      <c r="G73" s="46">
        <v>2</v>
      </c>
      <c r="H73" s="46">
        <v>4</v>
      </c>
      <c r="I73" s="46">
        <v>3</v>
      </c>
      <c r="J73" s="46" t="s">
        <v>3</v>
      </c>
      <c r="K73" s="46" t="s">
        <v>3</v>
      </c>
      <c r="L73" s="46" t="s">
        <v>3</v>
      </c>
    </row>
    <row r="74" spans="1:12" ht="15" customHeight="1" x14ac:dyDescent="0.2">
      <c r="A74" s="520" t="s">
        <v>225</v>
      </c>
      <c r="B74" s="131">
        <v>1</v>
      </c>
      <c r="C74" s="131">
        <v>1</v>
      </c>
      <c r="D74" s="131">
        <v>54</v>
      </c>
      <c r="E74" s="131">
        <v>54</v>
      </c>
      <c r="F74" s="131" t="s">
        <v>3</v>
      </c>
      <c r="G74" s="131" t="s">
        <v>3</v>
      </c>
      <c r="H74" s="131" t="s">
        <v>3</v>
      </c>
      <c r="I74" s="131">
        <v>1</v>
      </c>
      <c r="J74" s="131" t="s">
        <v>3</v>
      </c>
      <c r="K74" s="131" t="s">
        <v>3</v>
      </c>
      <c r="L74" s="131" t="s">
        <v>3</v>
      </c>
    </row>
    <row r="75" spans="1:12" ht="10.5" customHeight="1" x14ac:dyDescent="0.2">
      <c r="A75" s="14" t="s">
        <v>77</v>
      </c>
      <c r="B75" s="46">
        <v>1</v>
      </c>
      <c r="C75" s="46">
        <v>1</v>
      </c>
      <c r="D75" s="46">
        <v>54</v>
      </c>
      <c r="E75" s="46">
        <v>54</v>
      </c>
      <c r="F75" s="46" t="s">
        <v>3</v>
      </c>
      <c r="G75" s="46" t="s">
        <v>3</v>
      </c>
      <c r="H75" s="46" t="s">
        <v>3</v>
      </c>
      <c r="I75" s="46">
        <v>1</v>
      </c>
      <c r="J75" s="46" t="s">
        <v>3</v>
      </c>
      <c r="K75" s="46" t="s">
        <v>3</v>
      </c>
      <c r="L75" s="46" t="s">
        <v>3</v>
      </c>
    </row>
    <row r="76" spans="1:12" ht="15" customHeight="1" x14ac:dyDescent="0.2">
      <c r="A76" s="9" t="s">
        <v>229</v>
      </c>
      <c r="B76" s="131">
        <v>4</v>
      </c>
      <c r="C76" s="131">
        <v>4</v>
      </c>
      <c r="D76" s="131">
        <v>208</v>
      </c>
      <c r="E76" s="131">
        <v>208</v>
      </c>
      <c r="F76" s="131" t="s">
        <v>3</v>
      </c>
      <c r="G76" s="131">
        <v>4</v>
      </c>
      <c r="H76" s="131" t="s">
        <v>3</v>
      </c>
      <c r="I76" s="131" t="s">
        <v>3</v>
      </c>
      <c r="J76" s="131" t="s">
        <v>3</v>
      </c>
      <c r="K76" s="131" t="s">
        <v>3</v>
      </c>
      <c r="L76" s="131" t="s">
        <v>3</v>
      </c>
    </row>
    <row r="77" spans="1:12" ht="11.1" customHeight="1" x14ac:dyDescent="0.2">
      <c r="A77" s="14" t="s">
        <v>89</v>
      </c>
      <c r="B77" s="46">
        <v>1</v>
      </c>
      <c r="C77" s="46">
        <v>1</v>
      </c>
      <c r="D77" s="46">
        <v>45</v>
      </c>
      <c r="E77" s="46">
        <v>45</v>
      </c>
      <c r="F77" s="46" t="s">
        <v>3</v>
      </c>
      <c r="G77" s="46">
        <v>1</v>
      </c>
      <c r="H77" s="46" t="s">
        <v>3</v>
      </c>
      <c r="I77" s="46" t="s">
        <v>3</v>
      </c>
      <c r="J77" s="46" t="s">
        <v>3</v>
      </c>
      <c r="K77" s="46" t="s">
        <v>3</v>
      </c>
      <c r="L77" s="46" t="s">
        <v>3</v>
      </c>
    </row>
    <row r="78" spans="1:12" ht="10.5" customHeight="1" x14ac:dyDescent="0.2">
      <c r="A78" s="14" t="s">
        <v>92</v>
      </c>
      <c r="B78" s="46">
        <v>3</v>
      </c>
      <c r="C78" s="46">
        <v>3</v>
      </c>
      <c r="D78" s="46">
        <v>163</v>
      </c>
      <c r="E78" s="46">
        <v>163</v>
      </c>
      <c r="F78" s="46" t="s">
        <v>3</v>
      </c>
      <c r="G78" s="46">
        <v>3</v>
      </c>
      <c r="H78" s="46" t="s">
        <v>3</v>
      </c>
      <c r="I78" s="46" t="s">
        <v>3</v>
      </c>
      <c r="J78" s="46" t="s">
        <v>3</v>
      </c>
      <c r="K78" s="46" t="s">
        <v>3</v>
      </c>
      <c r="L78" s="46" t="s">
        <v>3</v>
      </c>
    </row>
    <row r="79" spans="1:12" ht="15" customHeight="1" x14ac:dyDescent="0.2">
      <c r="A79" s="9" t="s">
        <v>230</v>
      </c>
      <c r="B79" s="131">
        <v>4</v>
      </c>
      <c r="C79" s="131">
        <v>4</v>
      </c>
      <c r="D79" s="131">
        <v>169</v>
      </c>
      <c r="E79" s="131">
        <v>169</v>
      </c>
      <c r="F79" s="131" t="s">
        <v>3</v>
      </c>
      <c r="G79" s="131" t="s">
        <v>3</v>
      </c>
      <c r="H79" s="131">
        <v>3</v>
      </c>
      <c r="I79" s="131">
        <v>1</v>
      </c>
      <c r="J79" s="131" t="s">
        <v>3</v>
      </c>
      <c r="K79" s="131" t="s">
        <v>3</v>
      </c>
      <c r="L79" s="131" t="s">
        <v>3</v>
      </c>
    </row>
    <row r="80" spans="1:12" ht="11.1" customHeight="1" x14ac:dyDescent="0.2">
      <c r="A80" s="14" t="s">
        <v>95</v>
      </c>
      <c r="B80" s="46">
        <v>1</v>
      </c>
      <c r="C80" s="46">
        <v>1</v>
      </c>
      <c r="D80" s="46">
        <v>65</v>
      </c>
      <c r="E80" s="46">
        <v>65</v>
      </c>
      <c r="F80" s="46" t="s">
        <v>3</v>
      </c>
      <c r="G80" s="46" t="s">
        <v>3</v>
      </c>
      <c r="H80" s="46" t="s">
        <v>3</v>
      </c>
      <c r="I80" s="46">
        <v>1</v>
      </c>
      <c r="J80" s="46" t="s">
        <v>3</v>
      </c>
      <c r="K80" s="46" t="s">
        <v>3</v>
      </c>
      <c r="L80" s="46" t="s">
        <v>3</v>
      </c>
    </row>
    <row r="81" spans="1:12" ht="10.5" customHeight="1" x14ac:dyDescent="0.2">
      <c r="A81" s="14" t="s">
        <v>96</v>
      </c>
      <c r="B81" s="46">
        <v>3</v>
      </c>
      <c r="C81" s="46">
        <v>3</v>
      </c>
      <c r="D81" s="46">
        <v>104</v>
      </c>
      <c r="E81" s="46">
        <v>104</v>
      </c>
      <c r="F81" s="46" t="s">
        <v>3</v>
      </c>
      <c r="G81" s="46" t="s">
        <v>3</v>
      </c>
      <c r="H81" s="46">
        <v>3</v>
      </c>
      <c r="I81" s="46" t="s">
        <v>3</v>
      </c>
      <c r="J81" s="46" t="s">
        <v>3</v>
      </c>
      <c r="K81" s="46" t="s">
        <v>3</v>
      </c>
      <c r="L81" s="46" t="s">
        <v>3</v>
      </c>
    </row>
    <row r="82" spans="1:12" ht="15" customHeight="1" x14ac:dyDescent="0.2">
      <c r="A82" s="9" t="s">
        <v>231</v>
      </c>
      <c r="B82" s="131">
        <v>9</v>
      </c>
      <c r="C82" s="131">
        <v>9</v>
      </c>
      <c r="D82" s="131">
        <v>298</v>
      </c>
      <c r="E82" s="131">
        <v>298</v>
      </c>
      <c r="F82" s="131" t="s">
        <v>3</v>
      </c>
      <c r="G82" s="131">
        <v>2</v>
      </c>
      <c r="H82" s="131">
        <v>6</v>
      </c>
      <c r="I82" s="131" t="s">
        <v>3</v>
      </c>
      <c r="J82" s="131">
        <v>1</v>
      </c>
      <c r="K82" s="131" t="s">
        <v>3</v>
      </c>
      <c r="L82" s="131" t="s">
        <v>3</v>
      </c>
    </row>
    <row r="83" spans="1:12" ht="11.1" customHeight="1" x14ac:dyDescent="0.2">
      <c r="A83" s="14" t="s">
        <v>103</v>
      </c>
      <c r="B83" s="46">
        <v>5</v>
      </c>
      <c r="C83" s="46">
        <v>5</v>
      </c>
      <c r="D83" s="46">
        <v>206</v>
      </c>
      <c r="E83" s="46">
        <v>206</v>
      </c>
      <c r="F83" s="46" t="s">
        <v>3</v>
      </c>
      <c r="G83" s="46" t="s">
        <v>3</v>
      </c>
      <c r="H83" s="46">
        <v>4</v>
      </c>
      <c r="I83" s="46" t="s">
        <v>3</v>
      </c>
      <c r="J83" s="46">
        <v>1</v>
      </c>
      <c r="K83" s="46" t="s">
        <v>3</v>
      </c>
      <c r="L83" s="46" t="s">
        <v>3</v>
      </c>
    </row>
    <row r="84" spans="1:12" ht="10.5" customHeight="1" x14ac:dyDescent="0.2">
      <c r="A84" s="14" t="s">
        <v>105</v>
      </c>
      <c r="B84" s="46">
        <v>4</v>
      </c>
      <c r="C84" s="46">
        <v>4</v>
      </c>
      <c r="D84" s="46">
        <v>92</v>
      </c>
      <c r="E84" s="46">
        <v>92</v>
      </c>
      <c r="F84" s="46" t="s">
        <v>3</v>
      </c>
      <c r="G84" s="46">
        <v>2</v>
      </c>
      <c r="H84" s="46">
        <v>2</v>
      </c>
      <c r="I84" s="46" t="s">
        <v>3</v>
      </c>
      <c r="J84" s="46" t="s">
        <v>3</v>
      </c>
      <c r="K84" s="46" t="s">
        <v>3</v>
      </c>
      <c r="L84" s="46" t="s">
        <v>3</v>
      </c>
    </row>
    <row r="85" spans="1:12" ht="15" customHeight="1" x14ac:dyDescent="0.2">
      <c r="A85" s="9" t="s">
        <v>232</v>
      </c>
      <c r="B85" s="131">
        <v>5</v>
      </c>
      <c r="C85" s="131">
        <v>5</v>
      </c>
      <c r="D85" s="131">
        <v>294</v>
      </c>
      <c r="E85" s="131">
        <v>294</v>
      </c>
      <c r="F85" s="131" t="s">
        <v>3</v>
      </c>
      <c r="G85" s="131" t="s">
        <v>3</v>
      </c>
      <c r="H85" s="131">
        <v>1</v>
      </c>
      <c r="I85" s="131">
        <v>1</v>
      </c>
      <c r="J85" s="131">
        <v>3</v>
      </c>
      <c r="K85" s="131" t="s">
        <v>3</v>
      </c>
      <c r="L85" s="131" t="s">
        <v>3</v>
      </c>
    </row>
    <row r="86" spans="1:12" ht="11.1" customHeight="1" x14ac:dyDescent="0.2">
      <c r="A86" s="14" t="s">
        <v>109</v>
      </c>
      <c r="B86" s="46">
        <v>4</v>
      </c>
      <c r="C86" s="46">
        <v>4</v>
      </c>
      <c r="D86" s="46">
        <v>230</v>
      </c>
      <c r="E86" s="46">
        <v>230</v>
      </c>
      <c r="F86" s="46" t="s">
        <v>3</v>
      </c>
      <c r="G86" s="46" t="s">
        <v>3</v>
      </c>
      <c r="H86" s="46" t="s">
        <v>3</v>
      </c>
      <c r="I86" s="46">
        <v>1</v>
      </c>
      <c r="J86" s="46">
        <v>3</v>
      </c>
      <c r="K86" s="46" t="s">
        <v>3</v>
      </c>
      <c r="L86" s="46" t="s">
        <v>3</v>
      </c>
    </row>
    <row r="87" spans="1:12" ht="10.5" customHeight="1" x14ac:dyDescent="0.2">
      <c r="A87" s="14" t="s">
        <v>111</v>
      </c>
      <c r="B87" s="46">
        <v>1</v>
      </c>
      <c r="C87" s="46">
        <v>1</v>
      </c>
      <c r="D87" s="46">
        <v>64</v>
      </c>
      <c r="E87" s="46">
        <v>64</v>
      </c>
      <c r="F87" s="46" t="s">
        <v>3</v>
      </c>
      <c r="G87" s="46" t="s">
        <v>3</v>
      </c>
      <c r="H87" s="46">
        <v>1</v>
      </c>
      <c r="I87" s="46" t="s">
        <v>3</v>
      </c>
      <c r="J87" s="46" t="s">
        <v>3</v>
      </c>
      <c r="K87" s="46" t="s">
        <v>3</v>
      </c>
      <c r="L87" s="46" t="s">
        <v>3</v>
      </c>
    </row>
    <row r="88" spans="1:12" ht="15" customHeight="1" x14ac:dyDescent="0.2">
      <c r="A88" s="9" t="s">
        <v>233</v>
      </c>
      <c r="B88" s="131">
        <v>40</v>
      </c>
      <c r="C88" s="131">
        <v>40</v>
      </c>
      <c r="D88" s="131">
        <v>2951</v>
      </c>
      <c r="E88" s="131">
        <v>2951</v>
      </c>
      <c r="F88" s="131">
        <v>2</v>
      </c>
      <c r="G88" s="131">
        <v>8</v>
      </c>
      <c r="H88" s="131">
        <v>5</v>
      </c>
      <c r="I88" s="131">
        <v>5</v>
      </c>
      <c r="J88" s="131">
        <v>12</v>
      </c>
      <c r="K88" s="131">
        <v>5</v>
      </c>
      <c r="L88" s="131">
        <v>3</v>
      </c>
    </row>
    <row r="89" spans="1:12" ht="11.1" customHeight="1" x14ac:dyDescent="0.2">
      <c r="A89" s="14" t="s">
        <v>114</v>
      </c>
      <c r="B89" s="46">
        <v>2</v>
      </c>
      <c r="C89" s="46">
        <v>2</v>
      </c>
      <c r="D89" s="46">
        <v>65</v>
      </c>
      <c r="E89" s="46">
        <v>65</v>
      </c>
      <c r="F89" s="46">
        <v>2</v>
      </c>
      <c r="G89" s="46" t="s">
        <v>3</v>
      </c>
      <c r="H89" s="46" t="s">
        <v>3</v>
      </c>
      <c r="I89" s="46" t="s">
        <v>3</v>
      </c>
      <c r="J89" s="46" t="s">
        <v>3</v>
      </c>
      <c r="K89" s="46" t="s">
        <v>3</v>
      </c>
      <c r="L89" s="46" t="s">
        <v>3</v>
      </c>
    </row>
    <row r="90" spans="1:12" ht="10.5" customHeight="1" x14ac:dyDescent="0.2">
      <c r="A90" s="14" t="s">
        <v>115</v>
      </c>
      <c r="B90" s="46">
        <v>6</v>
      </c>
      <c r="C90" s="46">
        <v>6</v>
      </c>
      <c r="D90" s="46">
        <v>296</v>
      </c>
      <c r="E90" s="46">
        <v>296</v>
      </c>
      <c r="F90" s="46" t="s">
        <v>3</v>
      </c>
      <c r="G90" s="46">
        <v>2</v>
      </c>
      <c r="H90" s="46">
        <v>3</v>
      </c>
      <c r="I90" s="46" t="s">
        <v>3</v>
      </c>
      <c r="J90" s="46" t="s">
        <v>3</v>
      </c>
      <c r="K90" s="46" t="s">
        <v>3</v>
      </c>
      <c r="L90" s="46">
        <v>1</v>
      </c>
    </row>
    <row r="91" spans="1:12" ht="10.5" customHeight="1" x14ac:dyDescent="0.2">
      <c r="A91" s="14" t="s">
        <v>116</v>
      </c>
      <c r="B91" s="46">
        <v>32</v>
      </c>
      <c r="C91" s="46">
        <v>32</v>
      </c>
      <c r="D91" s="46">
        <v>2590</v>
      </c>
      <c r="E91" s="46">
        <v>2590</v>
      </c>
      <c r="F91" s="46" t="s">
        <v>3</v>
      </c>
      <c r="G91" s="46">
        <v>6</v>
      </c>
      <c r="H91" s="46">
        <v>2</v>
      </c>
      <c r="I91" s="46">
        <v>5</v>
      </c>
      <c r="J91" s="46">
        <v>12</v>
      </c>
      <c r="K91" s="46">
        <v>5</v>
      </c>
      <c r="L91" s="46">
        <v>2</v>
      </c>
    </row>
    <row r="92" spans="1:12" ht="15" customHeight="1" x14ac:dyDescent="0.2">
      <c r="A92" s="9" t="s">
        <v>7467</v>
      </c>
      <c r="B92" s="131">
        <v>1</v>
      </c>
      <c r="C92" s="131">
        <v>1</v>
      </c>
      <c r="D92" s="131">
        <v>60</v>
      </c>
      <c r="E92" s="131">
        <v>60</v>
      </c>
      <c r="F92" s="131" t="s">
        <v>3</v>
      </c>
      <c r="G92" s="131" t="s">
        <v>3</v>
      </c>
      <c r="H92" s="131">
        <v>1</v>
      </c>
      <c r="I92" s="131" t="s">
        <v>3</v>
      </c>
      <c r="J92" s="131" t="s">
        <v>3</v>
      </c>
      <c r="K92" s="131" t="s">
        <v>3</v>
      </c>
      <c r="L92" s="131" t="s">
        <v>3</v>
      </c>
    </row>
    <row r="93" spans="1:12" ht="10.5" customHeight="1" x14ac:dyDescent="0.2">
      <c r="A93" s="14" t="s">
        <v>123</v>
      </c>
      <c r="B93" s="46">
        <v>1</v>
      </c>
      <c r="C93" s="46">
        <v>1</v>
      </c>
      <c r="D93" s="46">
        <v>60</v>
      </c>
      <c r="E93" s="46">
        <v>60</v>
      </c>
      <c r="F93" s="46" t="s">
        <v>3</v>
      </c>
      <c r="G93" s="46" t="s">
        <v>3</v>
      </c>
      <c r="H93" s="46">
        <v>1</v>
      </c>
      <c r="I93" s="46" t="s">
        <v>3</v>
      </c>
      <c r="J93" s="46" t="s">
        <v>3</v>
      </c>
      <c r="K93" s="46" t="s">
        <v>3</v>
      </c>
      <c r="L93" s="46" t="s">
        <v>3</v>
      </c>
    </row>
    <row r="94" spans="1:12" ht="15" customHeight="1" x14ac:dyDescent="0.2">
      <c r="A94" s="9" t="s">
        <v>237</v>
      </c>
      <c r="B94" s="131">
        <v>1</v>
      </c>
      <c r="C94" s="131">
        <v>1</v>
      </c>
      <c r="D94" s="131">
        <v>84</v>
      </c>
      <c r="E94" s="131">
        <v>84</v>
      </c>
      <c r="F94" s="131">
        <v>1</v>
      </c>
      <c r="G94" s="131" t="s">
        <v>3</v>
      </c>
      <c r="H94" s="131" t="s">
        <v>3</v>
      </c>
      <c r="I94" s="131" t="s">
        <v>3</v>
      </c>
      <c r="J94" s="131" t="s">
        <v>3</v>
      </c>
      <c r="K94" s="131" t="s">
        <v>3</v>
      </c>
      <c r="L94" s="131" t="s">
        <v>3</v>
      </c>
    </row>
    <row r="95" spans="1:12" ht="11.1" customHeight="1" x14ac:dyDescent="0.2">
      <c r="A95" s="14" t="s">
        <v>130</v>
      </c>
      <c r="B95" s="46">
        <v>1</v>
      </c>
      <c r="C95" s="46">
        <v>1</v>
      </c>
      <c r="D95" s="46">
        <v>84</v>
      </c>
      <c r="E95" s="46">
        <v>84</v>
      </c>
      <c r="F95" s="46">
        <v>1</v>
      </c>
      <c r="G95" s="46" t="s">
        <v>3</v>
      </c>
      <c r="H95" s="46" t="s">
        <v>3</v>
      </c>
      <c r="I95" s="46" t="s">
        <v>3</v>
      </c>
      <c r="J95" s="46" t="s">
        <v>3</v>
      </c>
      <c r="K95" s="46" t="s">
        <v>3</v>
      </c>
      <c r="L95" s="46" t="s">
        <v>3</v>
      </c>
    </row>
    <row r="96" spans="1:12" ht="15" customHeight="1" x14ac:dyDescent="0.2">
      <c r="A96" s="9" t="s">
        <v>238</v>
      </c>
      <c r="B96" s="131">
        <v>5</v>
      </c>
      <c r="C96" s="131">
        <v>5</v>
      </c>
      <c r="D96" s="131">
        <v>225</v>
      </c>
      <c r="E96" s="131">
        <v>225</v>
      </c>
      <c r="F96" s="131" t="s">
        <v>3</v>
      </c>
      <c r="G96" s="131">
        <v>3</v>
      </c>
      <c r="H96" s="131">
        <v>2</v>
      </c>
      <c r="I96" s="131" t="s">
        <v>3</v>
      </c>
      <c r="J96" s="131" t="s">
        <v>3</v>
      </c>
      <c r="K96" s="131" t="s">
        <v>3</v>
      </c>
      <c r="L96" s="131" t="s">
        <v>3</v>
      </c>
    </row>
    <row r="97" spans="1:12" x14ac:dyDescent="0.2">
      <c r="A97" s="14" t="s">
        <v>132</v>
      </c>
      <c r="B97" s="46">
        <v>1</v>
      </c>
      <c r="C97" s="46">
        <v>1</v>
      </c>
      <c r="D97" s="46">
        <v>26</v>
      </c>
      <c r="E97" s="46">
        <v>26</v>
      </c>
      <c r="F97" s="46" t="s">
        <v>3</v>
      </c>
      <c r="G97" s="46">
        <v>1</v>
      </c>
      <c r="H97" s="46" t="s">
        <v>3</v>
      </c>
      <c r="I97" s="46" t="s">
        <v>3</v>
      </c>
      <c r="J97" s="46" t="s">
        <v>3</v>
      </c>
      <c r="K97" s="46" t="s">
        <v>3</v>
      </c>
      <c r="L97" s="46" t="s">
        <v>3</v>
      </c>
    </row>
    <row r="98" spans="1:12" x14ac:dyDescent="0.2">
      <c r="A98" s="14" t="s">
        <v>133</v>
      </c>
      <c r="B98" s="46">
        <v>1</v>
      </c>
      <c r="C98" s="46">
        <v>1</v>
      </c>
      <c r="D98" s="46">
        <v>31</v>
      </c>
      <c r="E98" s="46">
        <v>31</v>
      </c>
      <c r="F98" s="46" t="s">
        <v>3</v>
      </c>
      <c r="G98" s="46">
        <v>1</v>
      </c>
      <c r="H98" s="46" t="s">
        <v>3</v>
      </c>
      <c r="I98" s="46" t="s">
        <v>3</v>
      </c>
      <c r="J98" s="46" t="s">
        <v>3</v>
      </c>
      <c r="K98" s="46" t="s">
        <v>3</v>
      </c>
      <c r="L98" s="46" t="s">
        <v>3</v>
      </c>
    </row>
    <row r="99" spans="1:12" x14ac:dyDescent="0.2">
      <c r="A99" s="14" t="s">
        <v>137</v>
      </c>
      <c r="B99" s="46">
        <v>3</v>
      </c>
      <c r="C99" s="46">
        <v>3</v>
      </c>
      <c r="D99" s="46">
        <v>168</v>
      </c>
      <c r="E99" s="46">
        <v>168</v>
      </c>
      <c r="F99" s="46" t="s">
        <v>3</v>
      </c>
      <c r="G99" s="46">
        <v>1</v>
      </c>
      <c r="H99" s="46">
        <v>2</v>
      </c>
      <c r="I99" s="46" t="s">
        <v>3</v>
      </c>
      <c r="J99" s="46" t="s">
        <v>3</v>
      </c>
      <c r="K99" s="46" t="s">
        <v>3</v>
      </c>
      <c r="L99" s="46" t="s">
        <v>3</v>
      </c>
    </row>
    <row r="100" spans="1:12" ht="11.1" customHeight="1" x14ac:dyDescent="0.2">
      <c r="A100" s="127"/>
      <c r="B100" s="511"/>
      <c r="C100" s="510"/>
      <c r="D100" s="510"/>
      <c r="E100" s="510"/>
      <c r="F100" s="509"/>
      <c r="G100" s="509"/>
      <c r="H100" s="509"/>
    </row>
    <row r="101" spans="1:12" s="32" customFormat="1" ht="12" customHeight="1" x14ac:dyDescent="0.15">
      <c r="A101" s="506" t="s">
        <v>7466</v>
      </c>
      <c r="B101" s="505"/>
      <c r="C101" s="504"/>
      <c r="D101" s="504"/>
      <c r="E101" s="504"/>
      <c r="F101" s="503"/>
      <c r="G101" s="503"/>
      <c r="H101" s="503"/>
    </row>
  </sheetData>
  <mergeCells count="5">
    <mergeCell ref="A1:L1"/>
    <mergeCell ref="D3:E3"/>
    <mergeCell ref="A3:A4"/>
    <mergeCell ref="B3:C3"/>
    <mergeCell ref="F3:L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1" manualBreakCount="1">
    <brk id="49" max="11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9"/>
  <sheetViews>
    <sheetView zoomScaleNormal="100" zoomScaleSheetLayoutView="100" workbookViewId="0">
      <pane xSplit="1" ySplit="4" topLeftCell="B5" activePane="bottomRight" state="frozen"/>
      <selection activeCell="B2" sqref="B2"/>
      <selection pane="topRight" activeCell="D2" sqref="D2"/>
      <selection pane="bottomLeft" activeCell="B11" sqref="B11"/>
      <selection pane="bottomRight" activeCell="A3" sqref="A3:A4"/>
    </sheetView>
  </sheetViews>
  <sheetFormatPr defaultRowHeight="11.25" x14ac:dyDescent="0.2"/>
  <cols>
    <col min="1" max="1" width="23.7109375" style="1" customWidth="1"/>
    <col min="2" max="9" width="8.42578125" style="1" customWidth="1"/>
    <col min="10" max="16384" width="9.140625" style="1"/>
  </cols>
  <sheetData>
    <row r="1" spans="1:9" s="399" customFormat="1" ht="14.25" x14ac:dyDescent="0.2">
      <c r="A1" s="962" t="s">
        <v>7489</v>
      </c>
      <c r="B1" s="962"/>
      <c r="C1" s="962"/>
      <c r="D1" s="962"/>
      <c r="E1" s="962"/>
      <c r="F1" s="962"/>
      <c r="G1" s="962"/>
      <c r="H1" s="962"/>
      <c r="I1" s="962"/>
    </row>
    <row r="2" spans="1:9" ht="9.9499999999999993" customHeight="1" thickBot="1" x14ac:dyDescent="0.25">
      <c r="A2" s="963" t="s">
        <v>7488</v>
      </c>
      <c r="B2" s="963"/>
      <c r="C2" s="963"/>
      <c r="D2" s="963"/>
      <c r="E2" s="963"/>
      <c r="F2" s="963"/>
      <c r="G2" s="963"/>
      <c r="H2" s="963"/>
      <c r="I2" s="963"/>
    </row>
    <row r="3" spans="1:9" s="512" customFormat="1" ht="17.100000000000001" customHeight="1" x14ac:dyDescent="0.2">
      <c r="A3" s="855" t="s">
        <v>274</v>
      </c>
      <c r="B3" s="836" t="s">
        <v>495</v>
      </c>
      <c r="C3" s="836" t="s">
        <v>7487</v>
      </c>
      <c r="D3" s="840" t="s">
        <v>7486</v>
      </c>
      <c r="E3" s="841"/>
      <c r="F3" s="840" t="s">
        <v>7485</v>
      </c>
      <c r="G3" s="841"/>
      <c r="H3" s="840" t="s">
        <v>7484</v>
      </c>
      <c r="I3" s="868"/>
    </row>
    <row r="4" spans="1:9" s="512" customFormat="1" ht="33" customHeight="1" x14ac:dyDescent="0.2">
      <c r="A4" s="934"/>
      <c r="B4" s="837"/>
      <c r="C4" s="837"/>
      <c r="D4" s="119" t="s">
        <v>265</v>
      </c>
      <c r="E4" s="21" t="s">
        <v>7483</v>
      </c>
      <c r="F4" s="21" t="s">
        <v>265</v>
      </c>
      <c r="G4" s="21" t="s">
        <v>7483</v>
      </c>
      <c r="H4" s="21" t="s">
        <v>265</v>
      </c>
      <c r="I4" s="158" t="s">
        <v>7483</v>
      </c>
    </row>
    <row r="5" spans="1:9" ht="18" customHeight="1" x14ac:dyDescent="0.2">
      <c r="A5" s="145" t="s">
        <v>1</v>
      </c>
      <c r="B5" s="531">
        <v>38436</v>
      </c>
      <c r="C5" s="531">
        <v>24531</v>
      </c>
      <c r="D5" s="531">
        <v>4759</v>
      </c>
      <c r="E5" s="531">
        <v>4752</v>
      </c>
      <c r="F5" s="531">
        <v>10448</v>
      </c>
      <c r="G5" s="531">
        <v>9039</v>
      </c>
      <c r="H5" s="531">
        <v>23229</v>
      </c>
      <c r="I5" s="531">
        <v>10740</v>
      </c>
    </row>
    <row r="6" spans="1:9" ht="11.1" customHeight="1" x14ac:dyDescent="0.2">
      <c r="A6" s="9" t="s">
        <v>210</v>
      </c>
      <c r="B6" s="530">
        <v>32544</v>
      </c>
      <c r="C6" s="530">
        <v>19307</v>
      </c>
      <c r="D6" s="530">
        <v>3229</v>
      </c>
      <c r="E6" s="530">
        <v>3225</v>
      </c>
      <c r="F6" s="530">
        <v>8649</v>
      </c>
      <c r="G6" s="530">
        <v>7269</v>
      </c>
      <c r="H6" s="530">
        <v>20666</v>
      </c>
      <c r="I6" s="530">
        <v>8813</v>
      </c>
    </row>
    <row r="7" spans="1:9" ht="11.1" customHeight="1" x14ac:dyDescent="0.2">
      <c r="A7" s="9" t="s">
        <v>211</v>
      </c>
      <c r="B7" s="530">
        <v>5892</v>
      </c>
      <c r="C7" s="530">
        <v>5224</v>
      </c>
      <c r="D7" s="530">
        <v>1530</v>
      </c>
      <c r="E7" s="530">
        <v>1527</v>
      </c>
      <c r="F7" s="530">
        <v>1799</v>
      </c>
      <c r="G7" s="530">
        <v>1770</v>
      </c>
      <c r="H7" s="530">
        <v>2563</v>
      </c>
      <c r="I7" s="530">
        <v>1927</v>
      </c>
    </row>
    <row r="8" spans="1:9" ht="18" customHeight="1" x14ac:dyDescent="0.2">
      <c r="A8" s="9" t="s">
        <v>212</v>
      </c>
      <c r="B8" s="524">
        <f>B9+B10+B11+B12+B13+B14+B15+B16+B17+B18+B19+B20+B21+B22+B23+B25+259</f>
        <v>1174</v>
      </c>
      <c r="C8" s="524">
        <f>C9+C10+C11+C12+C13+C14+C15+C16+C17+C18+C19+C20+C21+C22+C23+C25</f>
        <v>887</v>
      </c>
      <c r="D8" s="524">
        <f>D9+D10+D11+D12+D13+D14+D15+D16+D17+D18+D19+D20+D21+D22+D23+D25</f>
        <v>237</v>
      </c>
      <c r="E8" s="524">
        <f>E9+E10+E11+E12+E13+E14+E15+E16+E17+E18+E19+E20+E21+E22+E23+E25</f>
        <v>237</v>
      </c>
      <c r="F8" s="524">
        <f>F9+F10+F11+F12+F13+F14+F15+F16+F17+F18+F19+F20+F21+F22+F23+F25</f>
        <v>678</v>
      </c>
      <c r="G8" s="524">
        <f>G9+G10+G11+G12+G13+G14+G15+G16+G17+G18+G19+G20+G21+G22+G23+G25</f>
        <v>650</v>
      </c>
      <c r="H8" s="524">
        <v>259</v>
      </c>
      <c r="I8" s="524">
        <v>233</v>
      </c>
    </row>
    <row r="9" spans="1:9" ht="11.1" customHeight="1" x14ac:dyDescent="0.2">
      <c r="A9" s="14" t="s">
        <v>177</v>
      </c>
      <c r="B9" s="168">
        <f>D9+F9+H9</f>
        <v>67</v>
      </c>
      <c r="C9" s="168">
        <f>E9+G9+I9</f>
        <v>64</v>
      </c>
      <c r="D9" s="168">
        <f>18</f>
        <v>18</v>
      </c>
      <c r="E9" s="168">
        <f>18</f>
        <v>18</v>
      </c>
      <c r="F9" s="168">
        <v>49</v>
      </c>
      <c r="G9" s="168">
        <f>46</f>
        <v>46</v>
      </c>
      <c r="H9" s="168">
        <f>0</f>
        <v>0</v>
      </c>
      <c r="I9" s="168">
        <f>0</f>
        <v>0</v>
      </c>
    </row>
    <row r="10" spans="1:9" ht="11.1" customHeight="1" x14ac:dyDescent="0.2">
      <c r="A10" s="14" t="s">
        <v>178</v>
      </c>
      <c r="B10" s="168">
        <f>D10+F10+H10</f>
        <v>65</v>
      </c>
      <c r="C10" s="168">
        <f>E10+G10+I10</f>
        <v>65</v>
      </c>
      <c r="D10" s="168">
        <f>0</f>
        <v>0</v>
      </c>
      <c r="E10" s="168">
        <f>0</f>
        <v>0</v>
      </c>
      <c r="F10" s="168">
        <f>65</f>
        <v>65</v>
      </c>
      <c r="G10" s="168">
        <f>65</f>
        <v>65</v>
      </c>
      <c r="H10" s="168">
        <f>0</f>
        <v>0</v>
      </c>
      <c r="I10" s="168">
        <f>0</f>
        <v>0</v>
      </c>
    </row>
    <row r="11" spans="1:9" ht="11.1" customHeight="1" x14ac:dyDescent="0.2">
      <c r="A11" s="14" t="s">
        <v>179</v>
      </c>
      <c r="B11" s="168">
        <f>0</f>
        <v>0</v>
      </c>
      <c r="C11" s="168">
        <f>0</f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</row>
    <row r="12" spans="1:9" ht="11.1" customHeight="1" x14ac:dyDescent="0.2">
      <c r="A12" s="14" t="s">
        <v>180</v>
      </c>
      <c r="B12" s="168">
        <f t="shared" ref="B12:C15" si="0">D12+F12+H12</f>
        <v>67</v>
      </c>
      <c r="C12" s="168">
        <f t="shared" si="0"/>
        <v>57</v>
      </c>
      <c r="D12" s="168">
        <f>0</f>
        <v>0</v>
      </c>
      <c r="E12" s="168">
        <f>0</f>
        <v>0</v>
      </c>
      <c r="F12" s="168">
        <v>67</v>
      </c>
      <c r="G12" s="168">
        <f>57</f>
        <v>57</v>
      </c>
      <c r="H12" s="168">
        <v>0</v>
      </c>
      <c r="I12" s="168">
        <v>0</v>
      </c>
    </row>
    <row r="13" spans="1:9" ht="11.1" customHeight="1" x14ac:dyDescent="0.2">
      <c r="A13" s="14" t="s">
        <v>181</v>
      </c>
      <c r="B13" s="168">
        <f t="shared" si="0"/>
        <v>16</v>
      </c>
      <c r="C13" s="168">
        <f t="shared" si="0"/>
        <v>16</v>
      </c>
      <c r="D13" s="168">
        <f>0</f>
        <v>0</v>
      </c>
      <c r="E13" s="168">
        <f>0</f>
        <v>0</v>
      </c>
      <c r="F13" s="168">
        <f>16</f>
        <v>16</v>
      </c>
      <c r="G13" s="168">
        <f>16</f>
        <v>16</v>
      </c>
      <c r="H13" s="168">
        <f>0</f>
        <v>0</v>
      </c>
      <c r="I13" s="168">
        <f>0</f>
        <v>0</v>
      </c>
    </row>
    <row r="14" spans="1:9" ht="11.1" customHeight="1" x14ac:dyDescent="0.2">
      <c r="A14" s="14" t="s">
        <v>182</v>
      </c>
      <c r="B14" s="168">
        <f t="shared" si="0"/>
        <v>103</v>
      </c>
      <c r="C14" s="168">
        <f t="shared" si="0"/>
        <v>95</v>
      </c>
      <c r="D14" s="168">
        <f>32</f>
        <v>32</v>
      </c>
      <c r="E14" s="168">
        <f>32</f>
        <v>32</v>
      </c>
      <c r="F14" s="168">
        <v>71</v>
      </c>
      <c r="G14" s="168">
        <f>63</f>
        <v>63</v>
      </c>
      <c r="H14" s="168">
        <f>0</f>
        <v>0</v>
      </c>
      <c r="I14" s="168">
        <f>0</f>
        <v>0</v>
      </c>
    </row>
    <row r="15" spans="1:9" ht="11.1" customHeight="1" x14ac:dyDescent="0.2">
      <c r="A15" s="14" t="s">
        <v>183</v>
      </c>
      <c r="B15" s="168">
        <f t="shared" si="0"/>
        <v>129</v>
      </c>
      <c r="C15" s="168">
        <f t="shared" si="0"/>
        <v>122</v>
      </c>
      <c r="D15" s="168">
        <f>50</f>
        <v>50</v>
      </c>
      <c r="E15" s="168">
        <v>50</v>
      </c>
      <c r="F15" s="168">
        <v>79</v>
      </c>
      <c r="G15" s="168">
        <v>72</v>
      </c>
      <c r="H15" s="168">
        <v>0</v>
      </c>
      <c r="I15" s="168">
        <v>0</v>
      </c>
    </row>
    <row r="16" spans="1:9" ht="11.1" customHeight="1" x14ac:dyDescent="0.2">
      <c r="A16" s="14" t="s">
        <v>184</v>
      </c>
      <c r="B16" s="168">
        <f>H16+F16+D16</f>
        <v>143</v>
      </c>
      <c r="C16" s="168">
        <f t="shared" ref="C16:C23" si="1">E16+G16+I16</f>
        <v>143</v>
      </c>
      <c r="D16" s="168">
        <f>28</f>
        <v>28</v>
      </c>
      <c r="E16" s="168">
        <f>28</f>
        <v>28</v>
      </c>
      <c r="F16" s="168">
        <v>115</v>
      </c>
      <c r="G16" s="168">
        <v>115</v>
      </c>
      <c r="H16" s="168">
        <v>0</v>
      </c>
      <c r="I16" s="168">
        <v>0</v>
      </c>
    </row>
    <row r="17" spans="1:10" ht="11.1" customHeight="1" x14ac:dyDescent="0.2">
      <c r="A17" s="14" t="s">
        <v>185</v>
      </c>
      <c r="B17" s="168">
        <f>H17+F17+D17</f>
        <v>8</v>
      </c>
      <c r="C17" s="168">
        <f t="shared" si="1"/>
        <v>8</v>
      </c>
      <c r="D17" s="168">
        <f>0</f>
        <v>0</v>
      </c>
      <c r="E17" s="168">
        <f>0</f>
        <v>0</v>
      </c>
      <c r="F17" s="168">
        <f>8</f>
        <v>8</v>
      </c>
      <c r="G17" s="168">
        <f>8</f>
        <v>8</v>
      </c>
      <c r="H17" s="168">
        <f>0</f>
        <v>0</v>
      </c>
      <c r="I17" s="168">
        <v>0</v>
      </c>
    </row>
    <row r="18" spans="1:10" ht="11.1" customHeight="1" x14ac:dyDescent="0.2">
      <c r="A18" s="14" t="s">
        <v>186</v>
      </c>
      <c r="B18" s="168">
        <f t="shared" ref="B18:B23" si="2">D18+F18+H18</f>
        <v>104</v>
      </c>
      <c r="C18" s="168">
        <f t="shared" si="1"/>
        <v>104</v>
      </c>
      <c r="D18" s="168">
        <f>35</f>
        <v>35</v>
      </c>
      <c r="E18" s="168">
        <f>35</f>
        <v>35</v>
      </c>
      <c r="F18" s="168">
        <f>69</f>
        <v>69</v>
      </c>
      <c r="G18" s="168">
        <f>69</f>
        <v>69</v>
      </c>
      <c r="H18" s="168">
        <f>0</f>
        <v>0</v>
      </c>
      <c r="I18" s="168">
        <f>0</f>
        <v>0</v>
      </c>
    </row>
    <row r="19" spans="1:10" ht="11.1" customHeight="1" x14ac:dyDescent="0.2">
      <c r="A19" s="14" t="s">
        <v>187</v>
      </c>
      <c r="B19" s="168">
        <f t="shared" si="2"/>
        <v>47</v>
      </c>
      <c r="C19" s="168">
        <f t="shared" si="1"/>
        <v>47</v>
      </c>
      <c r="D19" s="168">
        <f>46</f>
        <v>46</v>
      </c>
      <c r="E19" s="168">
        <f>46</f>
        <v>46</v>
      </c>
      <c r="F19" s="168">
        <f>1</f>
        <v>1</v>
      </c>
      <c r="G19" s="168">
        <f>1</f>
        <v>1</v>
      </c>
      <c r="H19" s="168">
        <f>0</f>
        <v>0</v>
      </c>
      <c r="I19" s="168">
        <f>0</f>
        <v>0</v>
      </c>
    </row>
    <row r="20" spans="1:10" ht="11.1" customHeight="1" x14ac:dyDescent="0.2">
      <c r="A20" s="14" t="s">
        <v>188</v>
      </c>
      <c r="B20" s="168">
        <f t="shared" si="2"/>
        <v>6</v>
      </c>
      <c r="C20" s="168">
        <f t="shared" si="1"/>
        <v>6</v>
      </c>
      <c r="D20" s="168">
        <f>0</f>
        <v>0</v>
      </c>
      <c r="E20" s="168">
        <f>0</f>
        <v>0</v>
      </c>
      <c r="F20" s="168">
        <f>6</f>
        <v>6</v>
      </c>
      <c r="G20" s="168">
        <f>6</f>
        <v>6</v>
      </c>
      <c r="H20" s="168">
        <f>0</f>
        <v>0</v>
      </c>
      <c r="I20" s="168">
        <f>0</f>
        <v>0</v>
      </c>
    </row>
    <row r="21" spans="1:10" ht="11.1" customHeight="1" x14ac:dyDescent="0.2">
      <c r="A21" s="14" t="s">
        <v>189</v>
      </c>
      <c r="B21" s="168">
        <f t="shared" si="2"/>
        <v>0</v>
      </c>
      <c r="C21" s="168">
        <f t="shared" si="1"/>
        <v>0</v>
      </c>
      <c r="D21" s="168">
        <f>0</f>
        <v>0</v>
      </c>
      <c r="E21" s="168">
        <f>0</f>
        <v>0</v>
      </c>
      <c r="F21" s="168">
        <f>0</f>
        <v>0</v>
      </c>
      <c r="G21" s="168">
        <f>0</f>
        <v>0</v>
      </c>
      <c r="H21" s="168">
        <f>0</f>
        <v>0</v>
      </c>
      <c r="I21" s="168">
        <f>0</f>
        <v>0</v>
      </c>
    </row>
    <row r="22" spans="1:10" ht="11.1" customHeight="1" x14ac:dyDescent="0.2">
      <c r="A22" s="14" t="s">
        <v>190</v>
      </c>
      <c r="B22" s="168">
        <f t="shared" si="2"/>
        <v>99</v>
      </c>
      <c r="C22" s="168">
        <f t="shared" si="1"/>
        <v>99</v>
      </c>
      <c r="D22" s="168">
        <f>0</f>
        <v>0</v>
      </c>
      <c r="E22" s="168">
        <f>0</f>
        <v>0</v>
      </c>
      <c r="F22" s="168">
        <f>99</f>
        <v>99</v>
      </c>
      <c r="G22" s="168">
        <f>99</f>
        <v>99</v>
      </c>
      <c r="H22" s="168">
        <v>0</v>
      </c>
      <c r="I22" s="168">
        <v>0</v>
      </c>
    </row>
    <row r="23" spans="1:10" ht="11.1" customHeight="1" x14ac:dyDescent="0.2">
      <c r="A23" s="14" t="s">
        <v>191</v>
      </c>
      <c r="B23" s="168">
        <f t="shared" si="2"/>
        <v>0</v>
      </c>
      <c r="C23" s="168">
        <f t="shared" si="1"/>
        <v>0</v>
      </c>
      <c r="D23" s="168">
        <f>0</f>
        <v>0</v>
      </c>
      <c r="E23" s="168">
        <f>0</f>
        <v>0</v>
      </c>
      <c r="F23" s="168">
        <f>0</f>
        <v>0</v>
      </c>
      <c r="G23" s="168">
        <f>0</f>
        <v>0</v>
      </c>
      <c r="H23" s="168">
        <f>0</f>
        <v>0</v>
      </c>
      <c r="I23" s="168">
        <f>0</f>
        <v>0</v>
      </c>
    </row>
    <row r="24" spans="1:10" ht="11.1" customHeight="1" x14ac:dyDescent="0.2">
      <c r="A24" s="14" t="s">
        <v>200</v>
      </c>
      <c r="B24" s="168">
        <v>0</v>
      </c>
      <c r="C24" s="168">
        <v>0</v>
      </c>
      <c r="D24" s="168">
        <v>0</v>
      </c>
      <c r="E24" s="168">
        <v>0</v>
      </c>
      <c r="F24" s="168">
        <v>0</v>
      </c>
      <c r="G24" s="168">
        <v>0</v>
      </c>
      <c r="H24" s="168">
        <v>0</v>
      </c>
      <c r="I24" s="168">
        <v>0</v>
      </c>
      <c r="J24" s="126"/>
    </row>
    <row r="25" spans="1:10" ht="11.1" customHeight="1" x14ac:dyDescent="0.2">
      <c r="A25" s="14" t="s">
        <v>192</v>
      </c>
      <c r="B25" s="168">
        <f>D25+F25+H25</f>
        <v>61</v>
      </c>
      <c r="C25" s="168">
        <f>E25+G25+I25</f>
        <v>61</v>
      </c>
      <c r="D25" s="168">
        <f>28</f>
        <v>28</v>
      </c>
      <c r="E25" s="168">
        <f>28</f>
        <v>28</v>
      </c>
      <c r="F25" s="168">
        <f>33</f>
        <v>33</v>
      </c>
      <c r="G25" s="168">
        <f>33</f>
        <v>33</v>
      </c>
      <c r="H25" s="168">
        <f>0</f>
        <v>0</v>
      </c>
      <c r="I25" s="168">
        <f>0</f>
        <v>0</v>
      </c>
    </row>
    <row r="26" spans="1:10" ht="18" customHeight="1" x14ac:dyDescent="0.2">
      <c r="A26" s="9" t="s">
        <v>213</v>
      </c>
      <c r="B26" s="524">
        <f t="shared" ref="B26:I26" si="3">B27+B28+B29</f>
        <v>694</v>
      </c>
      <c r="C26" s="524">
        <f t="shared" si="3"/>
        <v>459</v>
      </c>
      <c r="D26" s="524">
        <f t="shared" si="3"/>
        <v>194</v>
      </c>
      <c r="E26" s="524">
        <f t="shared" si="3"/>
        <v>191</v>
      </c>
      <c r="F26" s="524">
        <f t="shared" si="3"/>
        <v>97</v>
      </c>
      <c r="G26" s="524">
        <f t="shared" si="3"/>
        <v>97</v>
      </c>
      <c r="H26" s="524">
        <f t="shared" si="3"/>
        <v>403</v>
      </c>
      <c r="I26" s="524">
        <f t="shared" si="3"/>
        <v>171</v>
      </c>
    </row>
    <row r="27" spans="1:10" ht="11.1" customHeight="1" x14ac:dyDescent="0.2">
      <c r="A27" s="14" t="s">
        <v>4</v>
      </c>
      <c r="B27" s="168">
        <f t="shared" ref="B27:C29" si="4">D27+F27+H27</f>
        <v>150</v>
      </c>
      <c r="C27" s="168">
        <f t="shared" si="4"/>
        <v>146</v>
      </c>
      <c r="D27" s="168">
        <f>28</f>
        <v>28</v>
      </c>
      <c r="E27" s="168">
        <f>28</f>
        <v>28</v>
      </c>
      <c r="F27" s="168">
        <f>78</f>
        <v>78</v>
      </c>
      <c r="G27" s="168">
        <f>78</f>
        <v>78</v>
      </c>
      <c r="H27" s="168">
        <v>44</v>
      </c>
      <c r="I27" s="168">
        <v>40</v>
      </c>
    </row>
    <row r="28" spans="1:10" ht="11.1" customHeight="1" x14ac:dyDescent="0.2">
      <c r="A28" s="14" t="s">
        <v>5</v>
      </c>
      <c r="B28" s="168">
        <f t="shared" si="4"/>
        <v>94</v>
      </c>
      <c r="C28" s="168">
        <f t="shared" si="4"/>
        <v>42</v>
      </c>
      <c r="D28" s="168">
        <f>26</f>
        <v>26</v>
      </c>
      <c r="E28" s="168">
        <f>26</f>
        <v>26</v>
      </c>
      <c r="F28" s="168">
        <f>0</f>
        <v>0</v>
      </c>
      <c r="G28" s="168">
        <f>0</f>
        <v>0</v>
      </c>
      <c r="H28" s="168">
        <v>68</v>
      </c>
      <c r="I28" s="168">
        <v>16</v>
      </c>
    </row>
    <row r="29" spans="1:10" ht="11.1" customHeight="1" x14ac:dyDescent="0.2">
      <c r="A29" s="14" t="s">
        <v>6</v>
      </c>
      <c r="B29" s="168">
        <f t="shared" si="4"/>
        <v>450</v>
      </c>
      <c r="C29" s="168">
        <f t="shared" si="4"/>
        <v>271</v>
      </c>
      <c r="D29" s="168">
        <v>140</v>
      </c>
      <c r="E29" s="168">
        <v>137</v>
      </c>
      <c r="F29" s="168">
        <f>19</f>
        <v>19</v>
      </c>
      <c r="G29" s="168">
        <f>19</f>
        <v>19</v>
      </c>
      <c r="H29" s="168">
        <f>291</f>
        <v>291</v>
      </c>
      <c r="I29" s="168">
        <f>115</f>
        <v>115</v>
      </c>
    </row>
    <row r="30" spans="1:10" ht="18" customHeight="1" x14ac:dyDescent="0.2">
      <c r="A30" s="9" t="s">
        <v>214</v>
      </c>
      <c r="B30" s="524">
        <f t="shared" ref="B30:I30" si="5">B31+B32+B33+B34+B35</f>
        <v>733</v>
      </c>
      <c r="C30" s="524">
        <f t="shared" si="5"/>
        <v>685</v>
      </c>
      <c r="D30" s="524">
        <f t="shared" si="5"/>
        <v>236</v>
      </c>
      <c r="E30" s="524">
        <f t="shared" si="5"/>
        <v>236</v>
      </c>
      <c r="F30" s="524">
        <f t="shared" si="5"/>
        <v>204</v>
      </c>
      <c r="G30" s="524">
        <f t="shared" si="5"/>
        <v>204</v>
      </c>
      <c r="H30" s="524">
        <f t="shared" si="5"/>
        <v>293</v>
      </c>
      <c r="I30" s="524">
        <f t="shared" si="5"/>
        <v>245</v>
      </c>
    </row>
    <row r="31" spans="1:10" ht="11.1" customHeight="1" x14ac:dyDescent="0.2">
      <c r="A31" s="14" t="s">
        <v>7</v>
      </c>
      <c r="B31" s="168">
        <f t="shared" ref="B31:C35" si="6">D31+F31+H31</f>
        <v>128</v>
      </c>
      <c r="C31" s="168">
        <f t="shared" si="6"/>
        <v>119</v>
      </c>
      <c r="D31" s="168">
        <f>22</f>
        <v>22</v>
      </c>
      <c r="E31" s="168">
        <f>22</f>
        <v>22</v>
      </c>
      <c r="F31" s="168">
        <f>72</f>
        <v>72</v>
      </c>
      <c r="G31" s="168">
        <f>72</f>
        <v>72</v>
      </c>
      <c r="H31" s="168">
        <v>34</v>
      </c>
      <c r="I31" s="168">
        <v>25</v>
      </c>
    </row>
    <row r="32" spans="1:10" ht="11.1" customHeight="1" x14ac:dyDescent="0.2">
      <c r="A32" s="14" t="s">
        <v>8</v>
      </c>
      <c r="B32" s="168">
        <f t="shared" si="6"/>
        <v>377</v>
      </c>
      <c r="C32" s="168">
        <f t="shared" si="6"/>
        <v>338</v>
      </c>
      <c r="D32" s="168">
        <v>139</v>
      </c>
      <c r="E32" s="168">
        <v>139</v>
      </c>
      <c r="F32" s="168">
        <f>18</f>
        <v>18</v>
      </c>
      <c r="G32" s="168">
        <f>18</f>
        <v>18</v>
      </c>
      <c r="H32" s="168">
        <v>220</v>
      </c>
      <c r="I32" s="168">
        <v>181</v>
      </c>
    </row>
    <row r="33" spans="1:9" ht="11.1" customHeight="1" x14ac:dyDescent="0.2">
      <c r="A33" s="14" t="s">
        <v>9</v>
      </c>
      <c r="B33" s="168">
        <f t="shared" si="6"/>
        <v>70</v>
      </c>
      <c r="C33" s="168">
        <f t="shared" si="6"/>
        <v>70</v>
      </c>
      <c r="D33" s="168">
        <f>20</f>
        <v>20</v>
      </c>
      <c r="E33" s="168">
        <f>20</f>
        <v>20</v>
      </c>
      <c r="F33" s="168">
        <f>36</f>
        <v>36</v>
      </c>
      <c r="G33" s="168">
        <f>36</f>
        <v>36</v>
      </c>
      <c r="H33" s="168">
        <v>14</v>
      </c>
      <c r="I33" s="168">
        <v>14</v>
      </c>
    </row>
    <row r="34" spans="1:9" ht="11.1" customHeight="1" x14ac:dyDescent="0.2">
      <c r="A34" s="14" t="s">
        <v>10</v>
      </c>
      <c r="B34" s="168">
        <f t="shared" si="6"/>
        <v>81</v>
      </c>
      <c r="C34" s="168">
        <f t="shared" si="6"/>
        <v>81</v>
      </c>
      <c r="D34" s="168">
        <v>32</v>
      </c>
      <c r="E34" s="168">
        <v>32</v>
      </c>
      <c r="F34" s="168">
        <f>44</f>
        <v>44</v>
      </c>
      <c r="G34" s="168">
        <f>44</f>
        <v>44</v>
      </c>
      <c r="H34" s="168">
        <v>5</v>
      </c>
      <c r="I34" s="168">
        <v>5</v>
      </c>
    </row>
    <row r="35" spans="1:9" ht="11.1" customHeight="1" x14ac:dyDescent="0.2">
      <c r="A35" s="14" t="s">
        <v>11</v>
      </c>
      <c r="B35" s="168">
        <f t="shared" si="6"/>
        <v>77</v>
      </c>
      <c r="C35" s="168">
        <f t="shared" si="6"/>
        <v>77</v>
      </c>
      <c r="D35" s="168">
        <f>23</f>
        <v>23</v>
      </c>
      <c r="E35" s="168">
        <f>23</f>
        <v>23</v>
      </c>
      <c r="F35" s="168">
        <f>34</f>
        <v>34</v>
      </c>
      <c r="G35" s="168">
        <f>34</f>
        <v>34</v>
      </c>
      <c r="H35" s="168">
        <v>20</v>
      </c>
      <c r="I35" s="168">
        <v>20</v>
      </c>
    </row>
    <row r="36" spans="1:9" ht="18" customHeight="1" x14ac:dyDescent="0.2">
      <c r="A36" s="9" t="s">
        <v>215</v>
      </c>
      <c r="B36" s="524">
        <f t="shared" ref="B36:I36" si="7">B37+B38+B39+B40+B41+B42</f>
        <v>607</v>
      </c>
      <c r="C36" s="524">
        <f t="shared" si="7"/>
        <v>565</v>
      </c>
      <c r="D36" s="524">
        <f t="shared" si="7"/>
        <v>135</v>
      </c>
      <c r="E36" s="524">
        <f t="shared" si="7"/>
        <v>135</v>
      </c>
      <c r="F36" s="524">
        <f t="shared" si="7"/>
        <v>224</v>
      </c>
      <c r="G36" s="524">
        <f t="shared" si="7"/>
        <v>224</v>
      </c>
      <c r="H36" s="524">
        <f t="shared" si="7"/>
        <v>248</v>
      </c>
      <c r="I36" s="524">
        <f t="shared" si="7"/>
        <v>206</v>
      </c>
    </row>
    <row r="37" spans="1:9" ht="11.1" customHeight="1" x14ac:dyDescent="0.2">
      <c r="A37" s="14" t="s">
        <v>12</v>
      </c>
      <c r="B37" s="168">
        <f t="shared" ref="B37:C42" si="8">D37+F37+H37</f>
        <v>100</v>
      </c>
      <c r="C37" s="168">
        <f t="shared" si="8"/>
        <v>58</v>
      </c>
      <c r="D37" s="168">
        <f>0</f>
        <v>0</v>
      </c>
      <c r="E37" s="168">
        <f>0</f>
        <v>0</v>
      </c>
      <c r="F37" s="168">
        <f>16</f>
        <v>16</v>
      </c>
      <c r="G37" s="168">
        <f>16</f>
        <v>16</v>
      </c>
      <c r="H37" s="168">
        <v>84</v>
      </c>
      <c r="I37" s="168">
        <v>42</v>
      </c>
    </row>
    <row r="38" spans="1:9" ht="11.1" customHeight="1" x14ac:dyDescent="0.2">
      <c r="A38" s="14" t="s">
        <v>13</v>
      </c>
      <c r="B38" s="168">
        <f t="shared" si="8"/>
        <v>140</v>
      </c>
      <c r="C38" s="168">
        <f t="shared" si="8"/>
        <v>140</v>
      </c>
      <c r="D38" s="168">
        <f>37</f>
        <v>37</v>
      </c>
      <c r="E38" s="168">
        <v>37</v>
      </c>
      <c r="F38" s="168">
        <f>43</f>
        <v>43</v>
      </c>
      <c r="G38" s="168">
        <f>43</f>
        <v>43</v>
      </c>
      <c r="H38" s="168">
        <f>60</f>
        <v>60</v>
      </c>
      <c r="I38" s="168">
        <v>60</v>
      </c>
    </row>
    <row r="39" spans="1:9" ht="11.1" customHeight="1" x14ac:dyDescent="0.2">
      <c r="A39" s="14" t="s">
        <v>14</v>
      </c>
      <c r="B39" s="168">
        <f t="shared" si="8"/>
        <v>179</v>
      </c>
      <c r="C39" s="168">
        <f t="shared" si="8"/>
        <v>179</v>
      </c>
      <c r="D39" s="168">
        <v>66</v>
      </c>
      <c r="E39" s="168">
        <v>66</v>
      </c>
      <c r="F39" s="168">
        <f>47</f>
        <v>47</v>
      </c>
      <c r="G39" s="168">
        <f>47</f>
        <v>47</v>
      </c>
      <c r="H39" s="168">
        <v>66</v>
      </c>
      <c r="I39" s="168">
        <v>66</v>
      </c>
    </row>
    <row r="40" spans="1:9" ht="11.1" customHeight="1" x14ac:dyDescent="0.2">
      <c r="A40" s="14" t="s">
        <v>15</v>
      </c>
      <c r="B40" s="168">
        <f t="shared" si="8"/>
        <v>52</v>
      </c>
      <c r="C40" s="168">
        <f t="shared" si="8"/>
        <v>52</v>
      </c>
      <c r="D40" s="168">
        <f>0</f>
        <v>0</v>
      </c>
      <c r="E40" s="168">
        <f>0</f>
        <v>0</v>
      </c>
      <c r="F40" s="168">
        <v>48</v>
      </c>
      <c r="G40" s="168">
        <v>48</v>
      </c>
      <c r="H40" s="168">
        <v>4</v>
      </c>
      <c r="I40" s="168">
        <v>4</v>
      </c>
    </row>
    <row r="41" spans="1:9" ht="11.1" customHeight="1" x14ac:dyDescent="0.2">
      <c r="A41" s="14" t="s">
        <v>16</v>
      </c>
      <c r="B41" s="168">
        <f t="shared" si="8"/>
        <v>66</v>
      </c>
      <c r="C41" s="168">
        <f t="shared" si="8"/>
        <v>66</v>
      </c>
      <c r="D41" s="168">
        <v>9</v>
      </c>
      <c r="E41" s="168">
        <v>9</v>
      </c>
      <c r="F41" s="168">
        <v>32</v>
      </c>
      <c r="G41" s="168">
        <v>32</v>
      </c>
      <c r="H41" s="168">
        <v>25</v>
      </c>
      <c r="I41" s="168">
        <v>25</v>
      </c>
    </row>
    <row r="42" spans="1:9" ht="11.1" customHeight="1" x14ac:dyDescent="0.2">
      <c r="A42" s="14" t="s">
        <v>17</v>
      </c>
      <c r="B42" s="168">
        <f t="shared" si="8"/>
        <v>70</v>
      </c>
      <c r="C42" s="168">
        <f t="shared" si="8"/>
        <v>70</v>
      </c>
      <c r="D42" s="168">
        <v>23</v>
      </c>
      <c r="E42" s="168">
        <v>23</v>
      </c>
      <c r="F42" s="168">
        <v>38</v>
      </c>
      <c r="G42" s="168">
        <v>38</v>
      </c>
      <c r="H42" s="168">
        <v>9</v>
      </c>
      <c r="I42" s="168">
        <v>9</v>
      </c>
    </row>
    <row r="43" spans="1:9" ht="18" customHeight="1" x14ac:dyDescent="0.2">
      <c r="A43" s="9" t="s">
        <v>216</v>
      </c>
      <c r="B43" s="524">
        <f t="shared" ref="B43:I43" si="9">B44+B45+B46+B47+B48+B49+B50+B51</f>
        <v>889</v>
      </c>
      <c r="C43" s="524">
        <f t="shared" si="9"/>
        <v>803</v>
      </c>
      <c r="D43" s="524">
        <f t="shared" si="9"/>
        <v>255</v>
      </c>
      <c r="E43" s="524">
        <f t="shared" si="9"/>
        <v>255</v>
      </c>
      <c r="F43" s="524">
        <f t="shared" si="9"/>
        <v>215</v>
      </c>
      <c r="G43" s="524">
        <f t="shared" si="9"/>
        <v>215</v>
      </c>
      <c r="H43" s="524">
        <f t="shared" si="9"/>
        <v>419</v>
      </c>
      <c r="I43" s="524">
        <f t="shared" si="9"/>
        <v>333</v>
      </c>
    </row>
    <row r="44" spans="1:9" ht="11.1" customHeight="1" x14ac:dyDescent="0.2">
      <c r="A44" s="14" t="s">
        <v>18</v>
      </c>
      <c r="B44" s="168">
        <f t="shared" ref="B44:C51" si="10">D44+F44+H44</f>
        <v>82</v>
      </c>
      <c r="C44" s="168">
        <f t="shared" si="10"/>
        <v>82</v>
      </c>
      <c r="D44" s="168">
        <f>24</f>
        <v>24</v>
      </c>
      <c r="E44" s="168">
        <f>24</f>
        <v>24</v>
      </c>
      <c r="F44" s="168">
        <v>48</v>
      </c>
      <c r="G44" s="168">
        <v>48</v>
      </c>
      <c r="H44" s="168">
        <v>10</v>
      </c>
      <c r="I44" s="168">
        <v>10</v>
      </c>
    </row>
    <row r="45" spans="1:9" ht="11.1" customHeight="1" x14ac:dyDescent="0.2">
      <c r="A45" s="14" t="s">
        <v>19</v>
      </c>
      <c r="B45" s="168">
        <f t="shared" si="10"/>
        <v>86</v>
      </c>
      <c r="C45" s="168">
        <f t="shared" si="10"/>
        <v>86</v>
      </c>
      <c r="D45" s="168">
        <v>26</v>
      </c>
      <c r="E45" s="168">
        <v>26</v>
      </c>
      <c r="F45" s="168">
        <v>21</v>
      </c>
      <c r="G45" s="168">
        <v>21</v>
      </c>
      <c r="H45" s="168">
        <v>39</v>
      </c>
      <c r="I45" s="168">
        <v>39</v>
      </c>
    </row>
    <row r="46" spans="1:9" ht="11.1" customHeight="1" x14ac:dyDescent="0.2">
      <c r="A46" s="14" t="s">
        <v>20</v>
      </c>
      <c r="B46" s="168">
        <f t="shared" si="10"/>
        <v>168</v>
      </c>
      <c r="C46" s="168">
        <f t="shared" si="10"/>
        <v>168</v>
      </c>
      <c r="D46" s="168">
        <v>61</v>
      </c>
      <c r="E46" s="168">
        <v>61</v>
      </c>
      <c r="F46" s="168">
        <v>18</v>
      </c>
      <c r="G46" s="168">
        <v>18</v>
      </c>
      <c r="H46" s="168">
        <v>89</v>
      </c>
      <c r="I46" s="168">
        <v>89</v>
      </c>
    </row>
    <row r="47" spans="1:9" ht="11.1" customHeight="1" x14ac:dyDescent="0.2">
      <c r="A47" s="14" t="s">
        <v>21</v>
      </c>
      <c r="B47" s="168">
        <f t="shared" si="10"/>
        <v>74</v>
      </c>
      <c r="C47" s="168">
        <f t="shared" si="10"/>
        <v>74</v>
      </c>
      <c r="D47" s="168">
        <f>28</f>
        <v>28</v>
      </c>
      <c r="E47" s="168">
        <f>28</f>
        <v>28</v>
      </c>
      <c r="F47" s="168">
        <v>36</v>
      </c>
      <c r="G47" s="168">
        <v>36</v>
      </c>
      <c r="H47" s="168">
        <v>10</v>
      </c>
      <c r="I47" s="168">
        <v>10</v>
      </c>
    </row>
    <row r="48" spans="1:9" ht="11.1" customHeight="1" x14ac:dyDescent="0.2">
      <c r="A48" s="14" t="s">
        <v>22</v>
      </c>
      <c r="B48" s="168">
        <f t="shared" si="10"/>
        <v>111</v>
      </c>
      <c r="C48" s="168">
        <f t="shared" si="10"/>
        <v>111</v>
      </c>
      <c r="D48" s="168">
        <v>24</v>
      </c>
      <c r="E48" s="168">
        <v>24</v>
      </c>
      <c r="F48" s="168">
        <v>44</v>
      </c>
      <c r="G48" s="168">
        <v>44</v>
      </c>
      <c r="H48" s="168">
        <v>43</v>
      </c>
      <c r="I48" s="168">
        <v>43</v>
      </c>
    </row>
    <row r="49" spans="1:9" ht="11.1" customHeight="1" x14ac:dyDescent="0.2">
      <c r="A49" s="14" t="s">
        <v>23</v>
      </c>
      <c r="B49" s="168">
        <f t="shared" si="10"/>
        <v>58</v>
      </c>
      <c r="C49" s="168">
        <f t="shared" si="10"/>
        <v>58</v>
      </c>
      <c r="D49" s="168">
        <f>0</f>
        <v>0</v>
      </c>
      <c r="E49" s="168">
        <f>0</f>
        <v>0</v>
      </c>
      <c r="F49" s="168">
        <v>15</v>
      </c>
      <c r="G49" s="168">
        <v>15</v>
      </c>
      <c r="H49" s="168">
        <v>43</v>
      </c>
      <c r="I49" s="168">
        <v>43</v>
      </c>
    </row>
    <row r="50" spans="1:9" ht="11.1" customHeight="1" x14ac:dyDescent="0.2">
      <c r="A50" s="14" t="s">
        <v>24</v>
      </c>
      <c r="B50" s="168">
        <f t="shared" si="10"/>
        <v>147</v>
      </c>
      <c r="C50" s="168">
        <f t="shared" si="10"/>
        <v>143</v>
      </c>
      <c r="D50" s="168">
        <v>58</v>
      </c>
      <c r="E50" s="168">
        <v>58</v>
      </c>
      <c r="F50" s="168">
        <v>16</v>
      </c>
      <c r="G50" s="168">
        <v>16</v>
      </c>
      <c r="H50" s="168">
        <v>73</v>
      </c>
      <c r="I50" s="168">
        <v>69</v>
      </c>
    </row>
    <row r="51" spans="1:9" ht="11.1" customHeight="1" x14ac:dyDescent="0.2">
      <c r="A51" s="14" t="s">
        <v>25</v>
      </c>
      <c r="B51" s="168">
        <f t="shared" si="10"/>
        <v>163</v>
      </c>
      <c r="C51" s="168">
        <f t="shared" si="10"/>
        <v>81</v>
      </c>
      <c r="D51" s="168">
        <v>34</v>
      </c>
      <c r="E51" s="168">
        <v>34</v>
      </c>
      <c r="F51" s="168">
        <v>17</v>
      </c>
      <c r="G51" s="168">
        <v>17</v>
      </c>
      <c r="H51" s="168">
        <v>112</v>
      </c>
      <c r="I51" s="168">
        <v>30</v>
      </c>
    </row>
    <row r="52" spans="1:9" ht="9.9499999999999993" customHeight="1" x14ac:dyDescent="0.2">
      <c r="A52" s="127"/>
      <c r="B52" s="529"/>
      <c r="C52" s="527"/>
      <c r="D52" s="527"/>
      <c r="E52" s="527"/>
      <c r="F52" s="528"/>
      <c r="G52" s="528"/>
      <c r="H52" s="527"/>
      <c r="I52" s="527"/>
    </row>
    <row r="53" spans="1:9" s="32" customFormat="1" ht="12" customHeight="1" x14ac:dyDescent="0.15">
      <c r="A53" s="506" t="s">
        <v>7482</v>
      </c>
      <c r="B53" s="526"/>
      <c r="C53" s="526"/>
      <c r="D53" s="526"/>
      <c r="E53" s="526"/>
      <c r="F53" s="526"/>
      <c r="G53" s="526"/>
      <c r="H53" s="526"/>
      <c r="I53" s="526"/>
    </row>
    <row r="54" spans="1:9" ht="18" customHeight="1" x14ac:dyDescent="0.2">
      <c r="A54" s="9" t="s">
        <v>217</v>
      </c>
      <c r="B54" s="524">
        <f t="shared" ref="B54:I54" si="11">B55+B56+B57+B58</f>
        <v>583</v>
      </c>
      <c r="C54" s="524">
        <f t="shared" si="11"/>
        <v>540</v>
      </c>
      <c r="D54" s="524">
        <f t="shared" si="11"/>
        <v>154</v>
      </c>
      <c r="E54" s="524">
        <f t="shared" si="11"/>
        <v>154</v>
      </c>
      <c r="F54" s="524">
        <f t="shared" si="11"/>
        <v>166</v>
      </c>
      <c r="G54" s="524">
        <f t="shared" si="11"/>
        <v>164</v>
      </c>
      <c r="H54" s="524">
        <f t="shared" si="11"/>
        <v>263</v>
      </c>
      <c r="I54" s="524">
        <f t="shared" si="11"/>
        <v>222</v>
      </c>
    </row>
    <row r="55" spans="1:9" ht="11.1" customHeight="1" x14ac:dyDescent="0.2">
      <c r="A55" s="14" t="s">
        <v>26</v>
      </c>
      <c r="B55" s="168">
        <f t="shared" ref="B55:C58" si="12">D55+F55+H55</f>
        <v>65</v>
      </c>
      <c r="C55" s="168">
        <f t="shared" si="12"/>
        <v>56</v>
      </c>
      <c r="D55" s="168">
        <f>0</f>
        <v>0</v>
      </c>
      <c r="E55" s="168">
        <f>0</f>
        <v>0</v>
      </c>
      <c r="F55" s="168">
        <v>31</v>
      </c>
      <c r="G55" s="168">
        <v>31</v>
      </c>
      <c r="H55" s="168">
        <v>34</v>
      </c>
      <c r="I55" s="168">
        <v>25</v>
      </c>
    </row>
    <row r="56" spans="1:9" ht="11.1" customHeight="1" x14ac:dyDescent="0.2">
      <c r="A56" s="14" t="s">
        <v>27</v>
      </c>
      <c r="B56" s="168">
        <f t="shared" si="12"/>
        <v>139</v>
      </c>
      <c r="C56" s="168">
        <f t="shared" si="12"/>
        <v>107</v>
      </c>
      <c r="D56" s="168">
        <v>18</v>
      </c>
      <c r="E56" s="168">
        <v>18</v>
      </c>
      <c r="F56" s="168">
        <f>35.5+11.5</f>
        <v>47</v>
      </c>
      <c r="G56" s="168">
        <f>35.5+11.5</f>
        <v>47</v>
      </c>
      <c r="H56" s="168">
        <v>74</v>
      </c>
      <c r="I56" s="168">
        <v>42</v>
      </c>
    </row>
    <row r="57" spans="1:9" ht="11.1" customHeight="1" x14ac:dyDescent="0.2">
      <c r="A57" s="14" t="s">
        <v>28</v>
      </c>
      <c r="B57" s="168">
        <f t="shared" si="12"/>
        <v>113</v>
      </c>
      <c r="C57" s="168">
        <f t="shared" si="12"/>
        <v>113</v>
      </c>
      <c r="D57" s="168">
        <v>47</v>
      </c>
      <c r="E57" s="168">
        <v>47</v>
      </c>
      <c r="F57" s="168">
        <v>21</v>
      </c>
      <c r="G57" s="168">
        <v>21</v>
      </c>
      <c r="H57" s="168">
        <v>45</v>
      </c>
      <c r="I57" s="168">
        <v>45</v>
      </c>
    </row>
    <row r="58" spans="1:9" ht="11.1" customHeight="1" x14ac:dyDescent="0.2">
      <c r="A58" s="14" t="s">
        <v>29</v>
      </c>
      <c r="B58" s="168">
        <f t="shared" si="12"/>
        <v>266</v>
      </c>
      <c r="C58" s="168">
        <f t="shared" si="12"/>
        <v>264</v>
      </c>
      <c r="D58" s="168">
        <v>89</v>
      </c>
      <c r="E58" s="168">
        <v>89</v>
      </c>
      <c r="F58" s="168">
        <v>67</v>
      </c>
      <c r="G58" s="168">
        <v>65</v>
      </c>
      <c r="H58" s="168">
        <v>110</v>
      </c>
      <c r="I58" s="168">
        <v>110</v>
      </c>
    </row>
    <row r="59" spans="1:9" ht="18" customHeight="1" x14ac:dyDescent="0.2">
      <c r="A59" s="9" t="s">
        <v>218</v>
      </c>
      <c r="B59" s="524">
        <f t="shared" ref="B59:I59" si="13">B60+B61+B62+B63+B64+B65+B66+B67+B68+B69+B70+B71</f>
        <v>1214</v>
      </c>
      <c r="C59" s="524">
        <f t="shared" si="13"/>
        <v>1151</v>
      </c>
      <c r="D59" s="524">
        <f t="shared" si="13"/>
        <v>317</v>
      </c>
      <c r="E59" s="524">
        <f t="shared" si="13"/>
        <v>317</v>
      </c>
      <c r="F59" s="524">
        <f t="shared" si="13"/>
        <v>521</v>
      </c>
      <c r="G59" s="524">
        <f t="shared" si="13"/>
        <v>513</v>
      </c>
      <c r="H59" s="524">
        <f t="shared" si="13"/>
        <v>376</v>
      </c>
      <c r="I59" s="524">
        <f t="shared" si="13"/>
        <v>321</v>
      </c>
    </row>
    <row r="60" spans="1:9" ht="11.1" customHeight="1" x14ac:dyDescent="0.2">
      <c r="A60" s="14" t="s">
        <v>30</v>
      </c>
      <c r="B60" s="168">
        <f t="shared" ref="B60:C66" si="14">D60+F60+H60</f>
        <v>104</v>
      </c>
      <c r="C60" s="168">
        <f t="shared" si="14"/>
        <v>90</v>
      </c>
      <c r="D60" s="168">
        <v>7</v>
      </c>
      <c r="E60" s="168">
        <v>7</v>
      </c>
      <c r="F60" s="168">
        <v>23</v>
      </c>
      <c r="G60" s="168">
        <v>23</v>
      </c>
      <c r="H60" s="168">
        <v>74</v>
      </c>
      <c r="I60" s="168">
        <v>60</v>
      </c>
    </row>
    <row r="61" spans="1:9" ht="11.1" customHeight="1" x14ac:dyDescent="0.2">
      <c r="A61" s="14" t="s">
        <v>31</v>
      </c>
      <c r="B61" s="168">
        <f t="shared" si="14"/>
        <v>143</v>
      </c>
      <c r="C61" s="168">
        <f t="shared" si="14"/>
        <v>143</v>
      </c>
      <c r="D61" s="168">
        <v>45</v>
      </c>
      <c r="E61" s="168">
        <v>45</v>
      </c>
      <c r="F61" s="168">
        <v>76</v>
      </c>
      <c r="G61" s="168">
        <v>76</v>
      </c>
      <c r="H61" s="168">
        <v>22</v>
      </c>
      <c r="I61" s="168">
        <v>22</v>
      </c>
    </row>
    <row r="62" spans="1:9" ht="11.1" customHeight="1" x14ac:dyDescent="0.2">
      <c r="A62" s="14" t="s">
        <v>32</v>
      </c>
      <c r="B62" s="168">
        <f t="shared" si="14"/>
        <v>41</v>
      </c>
      <c r="C62" s="168">
        <f t="shared" si="14"/>
        <v>41</v>
      </c>
      <c r="D62" s="168">
        <v>5</v>
      </c>
      <c r="E62" s="168">
        <v>5</v>
      </c>
      <c r="F62" s="168">
        <v>14</v>
      </c>
      <c r="G62" s="168">
        <v>14</v>
      </c>
      <c r="H62" s="168">
        <v>22</v>
      </c>
      <c r="I62" s="168">
        <v>22</v>
      </c>
    </row>
    <row r="63" spans="1:9" ht="11.1" customHeight="1" x14ac:dyDescent="0.2">
      <c r="A63" s="14" t="s">
        <v>33</v>
      </c>
      <c r="B63" s="168">
        <f t="shared" si="14"/>
        <v>90</v>
      </c>
      <c r="C63" s="168">
        <f t="shared" si="14"/>
        <v>90</v>
      </c>
      <c r="D63" s="168">
        <f>0</f>
        <v>0</v>
      </c>
      <c r="E63" s="168">
        <f>0</f>
        <v>0</v>
      </c>
      <c r="F63" s="168">
        <v>57</v>
      </c>
      <c r="G63" s="168">
        <v>57</v>
      </c>
      <c r="H63" s="168">
        <v>33</v>
      </c>
      <c r="I63" s="168">
        <v>33</v>
      </c>
    </row>
    <row r="64" spans="1:9" ht="11.1" customHeight="1" x14ac:dyDescent="0.2">
      <c r="A64" s="14" t="s">
        <v>34</v>
      </c>
      <c r="B64" s="168">
        <f t="shared" si="14"/>
        <v>112</v>
      </c>
      <c r="C64" s="168">
        <f t="shared" si="14"/>
        <v>106</v>
      </c>
      <c r="D64" s="168">
        <v>25</v>
      </c>
      <c r="E64" s="168">
        <v>25</v>
      </c>
      <c r="F64" s="168">
        <f>54</f>
        <v>54</v>
      </c>
      <c r="G64" s="168">
        <f>54</f>
        <v>54</v>
      </c>
      <c r="H64" s="168">
        <v>33</v>
      </c>
      <c r="I64" s="168">
        <v>27</v>
      </c>
    </row>
    <row r="65" spans="1:9" ht="11.1" customHeight="1" x14ac:dyDescent="0.2">
      <c r="A65" s="14" t="s">
        <v>35</v>
      </c>
      <c r="B65" s="168">
        <f t="shared" si="14"/>
        <v>110</v>
      </c>
      <c r="C65" s="168">
        <f t="shared" si="14"/>
        <v>110</v>
      </c>
      <c r="D65" s="168">
        <v>43</v>
      </c>
      <c r="E65" s="168">
        <v>43</v>
      </c>
      <c r="F65" s="168">
        <v>57</v>
      </c>
      <c r="G65" s="168">
        <v>57</v>
      </c>
      <c r="H65" s="168">
        <v>10</v>
      </c>
      <c r="I65" s="168">
        <v>10</v>
      </c>
    </row>
    <row r="66" spans="1:9" ht="11.1" customHeight="1" x14ac:dyDescent="0.2">
      <c r="A66" s="14" t="s">
        <v>36</v>
      </c>
      <c r="B66" s="168">
        <f t="shared" si="14"/>
        <v>103</v>
      </c>
      <c r="C66" s="168">
        <f t="shared" si="14"/>
        <v>71</v>
      </c>
      <c r="D66" s="168">
        <v>21</v>
      </c>
      <c r="E66" s="168">
        <v>21</v>
      </c>
      <c r="F66" s="168">
        <v>46</v>
      </c>
      <c r="G66" s="168">
        <v>38</v>
      </c>
      <c r="H66" s="168">
        <v>36</v>
      </c>
      <c r="I66" s="168">
        <v>12</v>
      </c>
    </row>
    <row r="67" spans="1:9" ht="11.1" customHeight="1" x14ac:dyDescent="0.2">
      <c r="A67" s="14" t="s">
        <v>219</v>
      </c>
      <c r="B67" s="168">
        <f>D67+F67+H67</f>
        <v>349</v>
      </c>
      <c r="C67" s="168">
        <f>E67+G67+H67</f>
        <v>349</v>
      </c>
      <c r="D67" s="168">
        <v>132</v>
      </c>
      <c r="E67" s="168">
        <v>132</v>
      </c>
      <c r="F67" s="168">
        <f>66.9+48.1</f>
        <v>115</v>
      </c>
      <c r="G67" s="168">
        <f>66.9+48.1</f>
        <v>115</v>
      </c>
      <c r="H67" s="168">
        <v>102</v>
      </c>
      <c r="I67" s="168">
        <v>102</v>
      </c>
    </row>
    <row r="68" spans="1:9" ht="11.1" customHeight="1" x14ac:dyDescent="0.2">
      <c r="A68" s="14" t="s">
        <v>37</v>
      </c>
      <c r="B68" s="168">
        <f>D68+F68+H68</f>
        <v>49</v>
      </c>
      <c r="C68" s="168">
        <f>E68+G68+I68</f>
        <v>49</v>
      </c>
      <c r="D68" s="168">
        <v>29</v>
      </c>
      <c r="E68" s="168">
        <v>29</v>
      </c>
      <c r="F68" s="168">
        <v>20</v>
      </c>
      <c r="G68" s="168">
        <v>20</v>
      </c>
      <c r="H68" s="168">
        <v>0</v>
      </c>
      <c r="I68" s="168">
        <v>0</v>
      </c>
    </row>
    <row r="69" spans="1:9" ht="11.1" customHeight="1" x14ac:dyDescent="0.2">
      <c r="A69" s="14" t="s">
        <v>38</v>
      </c>
      <c r="B69" s="168">
        <f>D69+F69+H69</f>
        <v>11</v>
      </c>
      <c r="C69" s="168">
        <f>E69+G69+I69</f>
        <v>11</v>
      </c>
      <c r="D69" s="168">
        <f>0</f>
        <v>0</v>
      </c>
      <c r="E69" s="168">
        <f>0</f>
        <v>0</v>
      </c>
      <c r="F69" s="168">
        <f>0</f>
        <v>0</v>
      </c>
      <c r="G69" s="168">
        <f>0</f>
        <v>0</v>
      </c>
      <c r="H69" s="168">
        <v>11</v>
      </c>
      <c r="I69" s="168">
        <v>11</v>
      </c>
    </row>
    <row r="70" spans="1:9" ht="11.1" customHeight="1" x14ac:dyDescent="0.2">
      <c r="A70" s="14" t="s">
        <v>39</v>
      </c>
      <c r="B70" s="168">
        <f>D70+F70+H70</f>
        <v>54</v>
      </c>
      <c r="C70" s="168">
        <f>E70+G70+I70</f>
        <v>43</v>
      </c>
      <c r="D70" s="168">
        <v>10</v>
      </c>
      <c r="E70" s="168">
        <v>10</v>
      </c>
      <c r="F70" s="168">
        <v>28</v>
      </c>
      <c r="G70" s="168">
        <v>28</v>
      </c>
      <c r="H70" s="168">
        <v>16</v>
      </c>
      <c r="I70" s="168">
        <v>5</v>
      </c>
    </row>
    <row r="71" spans="1:9" ht="11.1" customHeight="1" x14ac:dyDescent="0.2">
      <c r="A71" s="14" t="s">
        <v>40</v>
      </c>
      <c r="B71" s="168">
        <f>D71+F71+H71</f>
        <v>48</v>
      </c>
      <c r="C71" s="168">
        <f>E71+G71+I71</f>
        <v>48</v>
      </c>
      <c r="D71" s="168">
        <f>0</f>
        <v>0</v>
      </c>
      <c r="E71" s="168">
        <f>0</f>
        <v>0</v>
      </c>
      <c r="F71" s="168">
        <v>31</v>
      </c>
      <c r="G71" s="168">
        <v>31</v>
      </c>
      <c r="H71" s="168">
        <v>17</v>
      </c>
      <c r="I71" s="168">
        <v>17</v>
      </c>
    </row>
    <row r="72" spans="1:9" ht="18" customHeight="1" x14ac:dyDescent="0.2">
      <c r="A72" s="9" t="s">
        <v>220</v>
      </c>
      <c r="B72" s="524">
        <f t="shared" ref="B72:I72" si="15">B73+B74+B75+B76+B77+B78+B79</f>
        <v>1172</v>
      </c>
      <c r="C72" s="524">
        <f t="shared" si="15"/>
        <v>1021</v>
      </c>
      <c r="D72" s="524">
        <f t="shared" si="15"/>
        <v>239</v>
      </c>
      <c r="E72" s="524">
        <f t="shared" si="15"/>
        <v>239</v>
      </c>
      <c r="F72" s="524">
        <f t="shared" si="15"/>
        <v>372</v>
      </c>
      <c r="G72" s="524">
        <f t="shared" si="15"/>
        <v>353</v>
      </c>
      <c r="H72" s="524">
        <f t="shared" si="15"/>
        <v>561</v>
      </c>
      <c r="I72" s="524">
        <f t="shared" si="15"/>
        <v>429</v>
      </c>
    </row>
    <row r="73" spans="1:9" ht="11.1" customHeight="1" x14ac:dyDescent="0.2">
      <c r="A73" s="14" t="s">
        <v>41</v>
      </c>
      <c r="B73" s="168">
        <f t="shared" ref="B73:C79" si="16">D73+F73+H73</f>
        <v>178</v>
      </c>
      <c r="C73" s="168">
        <f t="shared" si="16"/>
        <v>120</v>
      </c>
      <c r="D73" s="168">
        <v>35</v>
      </c>
      <c r="E73" s="168">
        <v>35</v>
      </c>
      <c r="F73" s="168">
        <v>30</v>
      </c>
      <c r="G73" s="168">
        <v>30</v>
      </c>
      <c r="H73" s="168">
        <v>113</v>
      </c>
      <c r="I73" s="168">
        <v>55</v>
      </c>
    </row>
    <row r="74" spans="1:9" ht="11.1" customHeight="1" x14ac:dyDescent="0.2">
      <c r="A74" s="14" t="s">
        <v>42</v>
      </c>
      <c r="B74" s="168">
        <f t="shared" si="16"/>
        <v>110</v>
      </c>
      <c r="C74" s="168">
        <f t="shared" si="16"/>
        <v>93</v>
      </c>
      <c r="D74" s="168">
        <v>13</v>
      </c>
      <c r="E74" s="168">
        <v>13</v>
      </c>
      <c r="F74" s="168">
        <v>27</v>
      </c>
      <c r="G74" s="168">
        <v>27</v>
      </c>
      <c r="H74" s="168">
        <v>70</v>
      </c>
      <c r="I74" s="168">
        <v>53</v>
      </c>
    </row>
    <row r="75" spans="1:9" ht="11.1" customHeight="1" x14ac:dyDescent="0.2">
      <c r="A75" s="14" t="s">
        <v>43</v>
      </c>
      <c r="B75" s="168">
        <f t="shared" si="16"/>
        <v>116</v>
      </c>
      <c r="C75" s="168">
        <f t="shared" si="16"/>
        <v>116</v>
      </c>
      <c r="D75" s="168">
        <v>17</v>
      </c>
      <c r="E75" s="168">
        <v>17</v>
      </c>
      <c r="F75" s="168">
        <v>72</v>
      </c>
      <c r="G75" s="168">
        <v>72</v>
      </c>
      <c r="H75" s="168">
        <v>27</v>
      </c>
      <c r="I75" s="168">
        <v>27</v>
      </c>
    </row>
    <row r="76" spans="1:9" ht="11.1" customHeight="1" x14ac:dyDescent="0.2">
      <c r="A76" s="14" t="s">
        <v>44</v>
      </c>
      <c r="B76" s="168">
        <f t="shared" si="16"/>
        <v>205</v>
      </c>
      <c r="C76" s="168">
        <f t="shared" si="16"/>
        <v>169</v>
      </c>
      <c r="D76" s="168">
        <v>39</v>
      </c>
      <c r="E76" s="168">
        <v>39</v>
      </c>
      <c r="F76" s="168">
        <v>47</v>
      </c>
      <c r="G76" s="168">
        <v>47</v>
      </c>
      <c r="H76" s="168">
        <v>119</v>
      </c>
      <c r="I76" s="168">
        <v>83</v>
      </c>
    </row>
    <row r="77" spans="1:9" ht="11.1" customHeight="1" x14ac:dyDescent="0.2">
      <c r="A77" s="14" t="s">
        <v>45</v>
      </c>
      <c r="B77" s="168">
        <f t="shared" si="16"/>
        <v>253</v>
      </c>
      <c r="C77" s="168">
        <f t="shared" si="16"/>
        <v>240</v>
      </c>
      <c r="D77" s="168">
        <v>48</v>
      </c>
      <c r="E77" s="168">
        <v>48</v>
      </c>
      <c r="F77" s="168">
        <v>102</v>
      </c>
      <c r="G77" s="168">
        <v>89</v>
      </c>
      <c r="H77" s="168">
        <v>103</v>
      </c>
      <c r="I77" s="168">
        <v>103</v>
      </c>
    </row>
    <row r="78" spans="1:9" ht="11.1" customHeight="1" x14ac:dyDescent="0.2">
      <c r="A78" s="14" t="s">
        <v>46</v>
      </c>
      <c r="B78" s="168">
        <f t="shared" si="16"/>
        <v>125</v>
      </c>
      <c r="C78" s="168">
        <f t="shared" si="16"/>
        <v>122</v>
      </c>
      <c r="D78" s="168">
        <v>33</v>
      </c>
      <c r="E78" s="168">
        <v>33</v>
      </c>
      <c r="F78" s="168">
        <v>26</v>
      </c>
      <c r="G78" s="168">
        <v>26</v>
      </c>
      <c r="H78" s="168">
        <v>66</v>
      </c>
      <c r="I78" s="168">
        <v>63</v>
      </c>
    </row>
    <row r="79" spans="1:9" ht="11.1" customHeight="1" x14ac:dyDescent="0.2">
      <c r="A79" s="14" t="s">
        <v>47</v>
      </c>
      <c r="B79" s="168">
        <f t="shared" si="16"/>
        <v>185</v>
      </c>
      <c r="C79" s="168">
        <f t="shared" si="16"/>
        <v>161</v>
      </c>
      <c r="D79" s="168">
        <v>54</v>
      </c>
      <c r="E79" s="168">
        <v>54</v>
      </c>
      <c r="F79" s="168">
        <v>68</v>
      </c>
      <c r="G79" s="168">
        <v>62</v>
      </c>
      <c r="H79" s="168">
        <v>63</v>
      </c>
      <c r="I79" s="168">
        <v>45</v>
      </c>
    </row>
    <row r="80" spans="1:9" ht="18" customHeight="1" x14ac:dyDescent="0.2">
      <c r="A80" s="9" t="s">
        <v>221</v>
      </c>
      <c r="B80" s="524">
        <f t="shared" ref="B80:I80" si="17">B81+B82+B83+B84+B85+B86+B87+B88</f>
        <v>2935</v>
      </c>
      <c r="C80" s="524">
        <f t="shared" si="17"/>
        <v>1451</v>
      </c>
      <c r="D80" s="524">
        <f t="shared" si="17"/>
        <v>267</v>
      </c>
      <c r="E80" s="524">
        <f t="shared" si="17"/>
        <v>267</v>
      </c>
      <c r="F80" s="524">
        <f t="shared" si="17"/>
        <v>529</v>
      </c>
      <c r="G80" s="524">
        <f t="shared" si="17"/>
        <v>457</v>
      </c>
      <c r="H80" s="524">
        <f t="shared" si="17"/>
        <v>2139</v>
      </c>
      <c r="I80" s="524">
        <f t="shared" si="17"/>
        <v>727</v>
      </c>
    </row>
    <row r="81" spans="1:9" ht="11.1" customHeight="1" x14ac:dyDescent="0.2">
      <c r="A81" s="14" t="s">
        <v>48</v>
      </c>
      <c r="B81" s="168">
        <f t="shared" ref="B81:C88" si="18">D81+F81+H81</f>
        <v>218</v>
      </c>
      <c r="C81" s="168">
        <f t="shared" si="18"/>
        <v>163</v>
      </c>
      <c r="D81" s="168">
        <f>0</f>
        <v>0</v>
      </c>
      <c r="E81" s="168">
        <f>0</f>
        <v>0</v>
      </c>
      <c r="F81" s="168">
        <v>78</v>
      </c>
      <c r="G81" s="168">
        <v>78</v>
      </c>
      <c r="H81" s="168">
        <v>140</v>
      </c>
      <c r="I81" s="168">
        <v>85</v>
      </c>
    </row>
    <row r="82" spans="1:9" ht="11.1" customHeight="1" x14ac:dyDescent="0.2">
      <c r="A82" s="14" t="s">
        <v>49</v>
      </c>
      <c r="B82" s="168">
        <f t="shared" si="18"/>
        <v>249</v>
      </c>
      <c r="C82" s="168">
        <f t="shared" si="18"/>
        <v>178</v>
      </c>
      <c r="D82" s="168">
        <v>30</v>
      </c>
      <c r="E82" s="168">
        <v>30</v>
      </c>
      <c r="F82" s="168">
        <v>44</v>
      </c>
      <c r="G82" s="168">
        <v>44</v>
      </c>
      <c r="H82" s="168">
        <v>175</v>
      </c>
      <c r="I82" s="168">
        <v>104</v>
      </c>
    </row>
    <row r="83" spans="1:9" ht="11.1" customHeight="1" x14ac:dyDescent="0.2">
      <c r="A83" s="14" t="s">
        <v>50</v>
      </c>
      <c r="B83" s="168">
        <f t="shared" si="18"/>
        <v>784</v>
      </c>
      <c r="C83" s="168">
        <f t="shared" si="18"/>
        <v>94</v>
      </c>
      <c r="D83" s="168">
        <v>18</v>
      </c>
      <c r="E83" s="168">
        <v>18</v>
      </c>
      <c r="F83" s="168">
        <v>53</v>
      </c>
      <c r="G83" s="168">
        <v>47</v>
      </c>
      <c r="H83" s="168">
        <v>713</v>
      </c>
      <c r="I83" s="168">
        <v>29</v>
      </c>
    </row>
    <row r="84" spans="1:9" ht="11.1" customHeight="1" x14ac:dyDescent="0.2">
      <c r="A84" s="14" t="s">
        <v>51</v>
      </c>
      <c r="B84" s="168">
        <f t="shared" si="18"/>
        <v>330</v>
      </c>
      <c r="C84" s="168">
        <f t="shared" si="18"/>
        <v>154</v>
      </c>
      <c r="D84" s="168">
        <v>6</v>
      </c>
      <c r="E84" s="168">
        <v>6</v>
      </c>
      <c r="F84" s="168">
        <v>101</v>
      </c>
      <c r="G84" s="168">
        <v>72</v>
      </c>
      <c r="H84" s="168">
        <v>223</v>
      </c>
      <c r="I84" s="168">
        <v>76</v>
      </c>
    </row>
    <row r="85" spans="1:9" ht="11.1" customHeight="1" x14ac:dyDescent="0.2">
      <c r="A85" s="14" t="s">
        <v>52</v>
      </c>
      <c r="B85" s="168">
        <f t="shared" si="18"/>
        <v>524</v>
      </c>
      <c r="C85" s="168">
        <f t="shared" si="18"/>
        <v>341</v>
      </c>
      <c r="D85" s="168">
        <v>80</v>
      </c>
      <c r="E85" s="168">
        <v>80</v>
      </c>
      <c r="F85" s="168">
        <v>100</v>
      </c>
      <c r="G85" s="168">
        <v>81</v>
      </c>
      <c r="H85" s="168">
        <v>344</v>
      </c>
      <c r="I85" s="168">
        <v>180</v>
      </c>
    </row>
    <row r="86" spans="1:9" ht="11.1" customHeight="1" x14ac:dyDescent="0.2">
      <c r="A86" s="14" t="s">
        <v>53</v>
      </c>
      <c r="B86" s="168">
        <f t="shared" si="18"/>
        <v>177</v>
      </c>
      <c r="C86" s="168">
        <f t="shared" si="18"/>
        <v>75</v>
      </c>
      <c r="D86" s="168">
        <v>36</v>
      </c>
      <c r="E86" s="168">
        <v>36</v>
      </c>
      <c r="F86" s="168">
        <v>31</v>
      </c>
      <c r="G86" s="168">
        <f>21</f>
        <v>21</v>
      </c>
      <c r="H86" s="168">
        <v>110</v>
      </c>
      <c r="I86" s="168">
        <v>18</v>
      </c>
    </row>
    <row r="87" spans="1:9" ht="11.1" customHeight="1" x14ac:dyDescent="0.2">
      <c r="A87" s="14" t="s">
        <v>54</v>
      </c>
      <c r="B87" s="168">
        <f t="shared" si="18"/>
        <v>190</v>
      </c>
      <c r="C87" s="168">
        <f t="shared" si="18"/>
        <v>83</v>
      </c>
      <c r="D87" s="168">
        <v>39</v>
      </c>
      <c r="E87" s="168">
        <v>39</v>
      </c>
      <c r="F87" s="168">
        <v>21</v>
      </c>
      <c r="G87" s="168">
        <v>16</v>
      </c>
      <c r="H87" s="168">
        <v>130</v>
      </c>
      <c r="I87" s="168">
        <v>28</v>
      </c>
    </row>
    <row r="88" spans="1:9" ht="11.1" customHeight="1" x14ac:dyDescent="0.2">
      <c r="A88" s="14" t="s">
        <v>55</v>
      </c>
      <c r="B88" s="168">
        <f t="shared" si="18"/>
        <v>463</v>
      </c>
      <c r="C88" s="168">
        <f t="shared" si="18"/>
        <v>363</v>
      </c>
      <c r="D88" s="168">
        <v>58</v>
      </c>
      <c r="E88" s="168">
        <v>58</v>
      </c>
      <c r="F88" s="168">
        <v>101</v>
      </c>
      <c r="G88" s="168">
        <v>98</v>
      </c>
      <c r="H88" s="168">
        <v>304</v>
      </c>
      <c r="I88" s="168">
        <v>207</v>
      </c>
    </row>
    <row r="89" spans="1:9" ht="18" customHeight="1" x14ac:dyDescent="0.2">
      <c r="A89" s="9" t="s">
        <v>222</v>
      </c>
      <c r="B89" s="524">
        <f>B90+B91+B92+B93+B94+B95</f>
        <v>1876</v>
      </c>
      <c r="C89" s="524">
        <f>C90+C91+C92+C93+C94+C95</f>
        <v>1291</v>
      </c>
      <c r="D89" s="524">
        <f>D90+D91+D92+D93+D94+D95</f>
        <v>217</v>
      </c>
      <c r="E89" s="524">
        <f>E90+E91+E92+E93+E94+E95</f>
        <v>217</v>
      </c>
      <c r="F89" s="524">
        <f>F90+F91+F92+F93+F94+F95</f>
        <v>677</v>
      </c>
      <c r="G89" s="524">
        <f>G91+G92+G93+G94+G95+G90</f>
        <v>567</v>
      </c>
      <c r="H89" s="524">
        <f>H90+H91+H92+H93+H94+H95</f>
        <v>982</v>
      </c>
      <c r="I89" s="524">
        <f>I90+I91+I92+I93+I94+I95</f>
        <v>507</v>
      </c>
    </row>
    <row r="90" spans="1:9" ht="11.1" customHeight="1" x14ac:dyDescent="0.2">
      <c r="A90" s="14" t="s">
        <v>56</v>
      </c>
      <c r="B90" s="168">
        <f t="shared" ref="B90:C95" si="19">D90+F90+H90</f>
        <v>558</v>
      </c>
      <c r="C90" s="168">
        <f t="shared" si="19"/>
        <v>457</v>
      </c>
      <c r="D90" s="168">
        <v>99</v>
      </c>
      <c r="E90" s="168">
        <v>99</v>
      </c>
      <c r="F90" s="168">
        <v>201</v>
      </c>
      <c r="G90" s="168">
        <v>184</v>
      </c>
      <c r="H90" s="168">
        <v>258</v>
      </c>
      <c r="I90" s="168">
        <v>174</v>
      </c>
    </row>
    <row r="91" spans="1:9" ht="11.1" customHeight="1" x14ac:dyDescent="0.2">
      <c r="A91" s="14" t="s">
        <v>57</v>
      </c>
      <c r="B91" s="168">
        <f t="shared" si="19"/>
        <v>196</v>
      </c>
      <c r="C91" s="168">
        <f t="shared" si="19"/>
        <v>174</v>
      </c>
      <c r="D91" s="168">
        <v>68</v>
      </c>
      <c r="E91" s="168">
        <v>68</v>
      </c>
      <c r="F91" s="168">
        <v>54</v>
      </c>
      <c r="G91" s="168">
        <v>50</v>
      </c>
      <c r="H91" s="168">
        <v>74</v>
      </c>
      <c r="I91" s="168">
        <v>56</v>
      </c>
    </row>
    <row r="92" spans="1:9" ht="11.1" customHeight="1" x14ac:dyDescent="0.2">
      <c r="A92" s="14" t="s">
        <v>58</v>
      </c>
      <c r="B92" s="168">
        <f t="shared" si="19"/>
        <v>283</v>
      </c>
      <c r="C92" s="168">
        <f t="shared" si="19"/>
        <v>185</v>
      </c>
      <c r="D92" s="168">
        <f>22</f>
        <v>22</v>
      </c>
      <c r="E92" s="168">
        <f>22</f>
        <v>22</v>
      </c>
      <c r="F92" s="168">
        <v>115</v>
      </c>
      <c r="G92" s="168">
        <v>90</v>
      </c>
      <c r="H92" s="168">
        <v>146</v>
      </c>
      <c r="I92" s="168">
        <v>73</v>
      </c>
    </row>
    <row r="93" spans="1:9" ht="11.1" customHeight="1" x14ac:dyDescent="0.2">
      <c r="A93" s="14" t="s">
        <v>59</v>
      </c>
      <c r="B93" s="168">
        <f t="shared" si="19"/>
        <v>306</v>
      </c>
      <c r="C93" s="168">
        <f t="shared" si="19"/>
        <v>178</v>
      </c>
      <c r="D93" s="168">
        <f>0</f>
        <v>0</v>
      </c>
      <c r="E93" s="168">
        <f>0</f>
        <v>0</v>
      </c>
      <c r="F93" s="168">
        <v>93</v>
      </c>
      <c r="G93" s="168">
        <v>58</v>
      </c>
      <c r="H93" s="168">
        <v>213</v>
      </c>
      <c r="I93" s="168">
        <v>120</v>
      </c>
    </row>
    <row r="94" spans="1:9" ht="11.1" customHeight="1" x14ac:dyDescent="0.2">
      <c r="A94" s="14" t="s">
        <v>60</v>
      </c>
      <c r="B94" s="168">
        <f t="shared" si="19"/>
        <v>278</v>
      </c>
      <c r="C94" s="168">
        <f t="shared" si="19"/>
        <v>100</v>
      </c>
      <c r="D94" s="168">
        <v>18</v>
      </c>
      <c r="E94" s="168">
        <v>18</v>
      </c>
      <c r="F94" s="168">
        <v>85</v>
      </c>
      <c r="G94" s="168">
        <v>57</v>
      </c>
      <c r="H94" s="168">
        <v>175</v>
      </c>
      <c r="I94" s="168">
        <v>25</v>
      </c>
    </row>
    <row r="95" spans="1:9" ht="11.1" customHeight="1" x14ac:dyDescent="0.2">
      <c r="A95" s="14" t="s">
        <v>61</v>
      </c>
      <c r="B95" s="168">
        <f t="shared" si="19"/>
        <v>255</v>
      </c>
      <c r="C95" s="168">
        <f t="shared" si="19"/>
        <v>197</v>
      </c>
      <c r="D95" s="168">
        <v>10</v>
      </c>
      <c r="E95" s="168">
        <v>10</v>
      </c>
      <c r="F95" s="168">
        <v>129</v>
      </c>
      <c r="G95" s="168">
        <v>128</v>
      </c>
      <c r="H95" s="168">
        <v>116</v>
      </c>
      <c r="I95" s="168">
        <v>59</v>
      </c>
    </row>
    <row r="96" spans="1:9" ht="18" customHeight="1" x14ac:dyDescent="0.2">
      <c r="A96" s="9" t="s">
        <v>223</v>
      </c>
      <c r="B96" s="524">
        <f t="shared" ref="B96:I96" si="20">B97+B98+B99</f>
        <v>974</v>
      </c>
      <c r="C96" s="524">
        <f t="shared" si="20"/>
        <v>673</v>
      </c>
      <c r="D96" s="524">
        <f t="shared" si="20"/>
        <v>67</v>
      </c>
      <c r="E96" s="524">
        <f t="shared" si="20"/>
        <v>65</v>
      </c>
      <c r="F96" s="524">
        <f t="shared" si="20"/>
        <v>225</v>
      </c>
      <c r="G96" s="524">
        <f t="shared" si="20"/>
        <v>225</v>
      </c>
      <c r="H96" s="524">
        <f t="shared" si="20"/>
        <v>682</v>
      </c>
      <c r="I96" s="524">
        <f t="shared" si="20"/>
        <v>383</v>
      </c>
    </row>
    <row r="97" spans="1:9" ht="11.1" customHeight="1" x14ac:dyDescent="0.2">
      <c r="A97" s="14" t="s">
        <v>62</v>
      </c>
      <c r="B97" s="168">
        <f t="shared" ref="B97:C99" si="21">D97+F97+H97</f>
        <v>510</v>
      </c>
      <c r="C97" s="168">
        <f t="shared" si="21"/>
        <v>249</v>
      </c>
      <c r="D97" s="168">
        <v>10</v>
      </c>
      <c r="E97" s="168">
        <v>10</v>
      </c>
      <c r="F97" s="168">
        <v>51</v>
      </c>
      <c r="G97" s="168">
        <v>51</v>
      </c>
      <c r="H97" s="168">
        <v>449</v>
      </c>
      <c r="I97" s="168">
        <v>188</v>
      </c>
    </row>
    <row r="98" spans="1:9" ht="11.1" customHeight="1" x14ac:dyDescent="0.2">
      <c r="A98" s="14" t="s">
        <v>63</v>
      </c>
      <c r="B98" s="168">
        <f t="shared" si="21"/>
        <v>214</v>
      </c>
      <c r="C98" s="168">
        <f t="shared" si="21"/>
        <v>212</v>
      </c>
      <c r="D98" s="168">
        <v>57</v>
      </c>
      <c r="E98" s="168">
        <v>55</v>
      </c>
      <c r="F98" s="168">
        <v>80</v>
      </c>
      <c r="G98" s="168">
        <v>80</v>
      </c>
      <c r="H98" s="168">
        <v>77</v>
      </c>
      <c r="I98" s="168">
        <v>77</v>
      </c>
    </row>
    <row r="99" spans="1:9" ht="11.1" customHeight="1" x14ac:dyDescent="0.2">
      <c r="A99" s="14" t="s">
        <v>64</v>
      </c>
      <c r="B99" s="168">
        <f t="shared" si="21"/>
        <v>250</v>
      </c>
      <c r="C99" s="168">
        <f t="shared" si="21"/>
        <v>212</v>
      </c>
      <c r="D99" s="168">
        <f>0</f>
        <v>0</v>
      </c>
      <c r="E99" s="168">
        <f>0</f>
        <v>0</v>
      </c>
      <c r="F99" s="168">
        <v>94</v>
      </c>
      <c r="G99" s="168">
        <v>94</v>
      </c>
      <c r="H99" s="168">
        <v>156</v>
      </c>
      <c r="I99" s="168">
        <v>118</v>
      </c>
    </row>
    <row r="100" spans="1:9" ht="9.9499999999999993" customHeight="1" x14ac:dyDescent="0.2">
      <c r="A100" s="127"/>
      <c r="B100" s="529"/>
      <c r="C100" s="527"/>
      <c r="D100" s="527"/>
      <c r="E100" s="527"/>
      <c r="F100" s="528"/>
      <c r="G100" s="528"/>
      <c r="H100" s="527"/>
      <c r="I100" s="527"/>
    </row>
    <row r="101" spans="1:9" s="32" customFormat="1" ht="12" customHeight="1" x14ac:dyDescent="0.15">
      <c r="A101" s="506" t="s">
        <v>7482</v>
      </c>
      <c r="B101" s="526"/>
      <c r="C101" s="526"/>
      <c r="D101" s="526"/>
      <c r="E101" s="526"/>
      <c r="F101" s="526"/>
      <c r="G101" s="526"/>
      <c r="H101" s="526"/>
      <c r="I101" s="526"/>
    </row>
    <row r="102" spans="1:9" ht="18" customHeight="1" x14ac:dyDescent="0.2">
      <c r="A102" s="9" t="s">
        <v>224</v>
      </c>
      <c r="B102" s="524">
        <f t="shared" ref="B102:I102" si="22">B103+B104+B105+B106+B107+B108+B109+B110</f>
        <v>1458</v>
      </c>
      <c r="C102" s="524">
        <f t="shared" si="22"/>
        <v>1144</v>
      </c>
      <c r="D102" s="524">
        <f t="shared" si="22"/>
        <v>220</v>
      </c>
      <c r="E102" s="524">
        <f t="shared" si="22"/>
        <v>218</v>
      </c>
      <c r="F102" s="524">
        <f t="shared" si="22"/>
        <v>487</v>
      </c>
      <c r="G102" s="524">
        <f t="shared" si="22"/>
        <v>484</v>
      </c>
      <c r="H102" s="524">
        <f t="shared" si="22"/>
        <v>751</v>
      </c>
      <c r="I102" s="524">
        <f t="shared" si="22"/>
        <v>442</v>
      </c>
    </row>
    <row r="103" spans="1:9" ht="11.1" customHeight="1" x14ac:dyDescent="0.2">
      <c r="A103" s="14" t="s">
        <v>65</v>
      </c>
      <c r="B103" s="168">
        <f>H103+F103+D103</f>
        <v>178</v>
      </c>
      <c r="C103" s="168">
        <f t="shared" ref="C103:C110" si="23">E103+G103+I103</f>
        <v>154</v>
      </c>
      <c r="D103" s="168">
        <v>32</v>
      </c>
      <c r="E103" s="168">
        <v>32</v>
      </c>
      <c r="F103" s="168">
        <v>49</v>
      </c>
      <c r="G103" s="168">
        <v>49</v>
      </c>
      <c r="H103" s="168">
        <v>97</v>
      </c>
      <c r="I103" s="168">
        <v>73</v>
      </c>
    </row>
    <row r="104" spans="1:9" ht="11.1" customHeight="1" x14ac:dyDescent="0.2">
      <c r="A104" s="14" t="s">
        <v>66</v>
      </c>
      <c r="B104" s="168">
        <f t="shared" ref="B104:B110" si="24">D104+F104+H104</f>
        <v>150</v>
      </c>
      <c r="C104" s="168">
        <f t="shared" si="23"/>
        <v>121</v>
      </c>
      <c r="D104" s="168">
        <v>45</v>
      </c>
      <c r="E104" s="168">
        <v>45</v>
      </c>
      <c r="F104" s="168">
        <v>37</v>
      </c>
      <c r="G104" s="168">
        <v>36</v>
      </c>
      <c r="H104" s="168">
        <v>68</v>
      </c>
      <c r="I104" s="168">
        <v>40</v>
      </c>
    </row>
    <row r="105" spans="1:9" ht="11.1" customHeight="1" x14ac:dyDescent="0.2">
      <c r="A105" s="14" t="s">
        <v>67</v>
      </c>
      <c r="B105" s="168">
        <f t="shared" si="24"/>
        <v>101</v>
      </c>
      <c r="C105" s="168">
        <f t="shared" si="23"/>
        <v>67</v>
      </c>
      <c r="D105" s="168">
        <f>0</f>
        <v>0</v>
      </c>
      <c r="E105" s="168">
        <f>0</f>
        <v>0</v>
      </c>
      <c r="F105" s="168">
        <v>45</v>
      </c>
      <c r="G105" s="168">
        <v>45</v>
      </c>
      <c r="H105" s="168">
        <v>56</v>
      </c>
      <c r="I105" s="168">
        <v>22</v>
      </c>
    </row>
    <row r="106" spans="1:9" ht="11.1" customHeight="1" x14ac:dyDescent="0.2">
      <c r="A106" s="14" t="s">
        <v>68</v>
      </c>
      <c r="B106" s="168">
        <f t="shared" si="24"/>
        <v>192</v>
      </c>
      <c r="C106" s="168">
        <f t="shared" si="23"/>
        <v>140</v>
      </c>
      <c r="D106" s="168">
        <v>2</v>
      </c>
      <c r="E106" s="168">
        <v>0</v>
      </c>
      <c r="F106" s="168">
        <v>88</v>
      </c>
      <c r="G106" s="168">
        <v>88</v>
      </c>
      <c r="H106" s="168">
        <v>102</v>
      </c>
      <c r="I106" s="168">
        <v>52</v>
      </c>
    </row>
    <row r="107" spans="1:9" ht="11.1" customHeight="1" x14ac:dyDescent="0.2">
      <c r="A107" s="14" t="s">
        <v>69</v>
      </c>
      <c r="B107" s="168">
        <f t="shared" si="24"/>
        <v>268</v>
      </c>
      <c r="C107" s="168">
        <f t="shared" si="23"/>
        <v>185</v>
      </c>
      <c r="D107" s="168">
        <v>77</v>
      </c>
      <c r="E107" s="168">
        <v>77</v>
      </c>
      <c r="F107" s="168">
        <v>27</v>
      </c>
      <c r="G107" s="168">
        <v>27</v>
      </c>
      <c r="H107" s="168">
        <v>164</v>
      </c>
      <c r="I107" s="168">
        <v>81</v>
      </c>
    </row>
    <row r="108" spans="1:9" ht="11.1" customHeight="1" x14ac:dyDescent="0.2">
      <c r="A108" s="14" t="s">
        <v>70</v>
      </c>
      <c r="B108" s="168">
        <f t="shared" si="24"/>
        <v>148</v>
      </c>
      <c r="C108" s="168">
        <f t="shared" si="23"/>
        <v>116</v>
      </c>
      <c r="D108" s="168">
        <v>19</v>
      </c>
      <c r="E108" s="168">
        <v>19</v>
      </c>
      <c r="F108" s="168">
        <v>52</v>
      </c>
      <c r="G108" s="168">
        <v>52</v>
      </c>
      <c r="H108" s="168">
        <v>77</v>
      </c>
      <c r="I108" s="168">
        <v>45</v>
      </c>
    </row>
    <row r="109" spans="1:9" ht="11.1" customHeight="1" x14ac:dyDescent="0.2">
      <c r="A109" s="14" t="s">
        <v>71</v>
      </c>
      <c r="B109" s="168">
        <f t="shared" si="24"/>
        <v>247</v>
      </c>
      <c r="C109" s="168">
        <f t="shared" si="23"/>
        <v>205</v>
      </c>
      <c r="D109" s="168">
        <f>0</f>
        <v>0</v>
      </c>
      <c r="E109" s="168">
        <f>0</f>
        <v>0</v>
      </c>
      <c r="F109" s="168">
        <v>121</v>
      </c>
      <c r="G109" s="168">
        <v>119</v>
      </c>
      <c r="H109" s="168">
        <v>126</v>
      </c>
      <c r="I109" s="168">
        <v>86</v>
      </c>
    </row>
    <row r="110" spans="1:9" ht="11.1" customHeight="1" x14ac:dyDescent="0.2">
      <c r="A110" s="14" t="s">
        <v>72</v>
      </c>
      <c r="B110" s="168">
        <f t="shared" si="24"/>
        <v>174</v>
      </c>
      <c r="C110" s="168">
        <f t="shared" si="23"/>
        <v>156</v>
      </c>
      <c r="D110" s="168">
        <v>45</v>
      </c>
      <c r="E110" s="168">
        <v>45</v>
      </c>
      <c r="F110" s="168">
        <v>68</v>
      </c>
      <c r="G110" s="168">
        <v>68</v>
      </c>
      <c r="H110" s="168">
        <v>61</v>
      </c>
      <c r="I110" s="168">
        <v>43</v>
      </c>
    </row>
    <row r="111" spans="1:9" ht="18" customHeight="1" x14ac:dyDescent="0.2">
      <c r="A111" s="9" t="s">
        <v>225</v>
      </c>
      <c r="B111" s="524">
        <f t="shared" ref="B111:I111" si="25">B112+B113+B114+B115+B116+B117+B118</f>
        <v>1563</v>
      </c>
      <c r="C111" s="524">
        <f t="shared" si="25"/>
        <v>1148</v>
      </c>
      <c r="D111" s="524">
        <f t="shared" si="25"/>
        <v>223</v>
      </c>
      <c r="E111" s="524">
        <f t="shared" si="25"/>
        <v>223</v>
      </c>
      <c r="F111" s="524">
        <f t="shared" si="25"/>
        <v>285</v>
      </c>
      <c r="G111" s="524">
        <f t="shared" si="25"/>
        <v>278</v>
      </c>
      <c r="H111" s="524">
        <f t="shared" si="25"/>
        <v>1055</v>
      </c>
      <c r="I111" s="524">
        <f t="shared" si="25"/>
        <v>647</v>
      </c>
    </row>
    <row r="112" spans="1:9" ht="11.1" customHeight="1" x14ac:dyDescent="0.2">
      <c r="A112" s="14" t="s">
        <v>73</v>
      </c>
      <c r="B112" s="168">
        <f t="shared" ref="B112:C118" si="26">D112+F112+H112</f>
        <v>294</v>
      </c>
      <c r="C112" s="168">
        <f t="shared" si="26"/>
        <v>231</v>
      </c>
      <c r="D112" s="168">
        <f>31</f>
        <v>31</v>
      </c>
      <c r="E112" s="168">
        <f>31</f>
        <v>31</v>
      </c>
      <c r="F112" s="168">
        <f>106</f>
        <v>106</v>
      </c>
      <c r="G112" s="168">
        <f>106</f>
        <v>106</v>
      </c>
      <c r="H112" s="168">
        <v>157</v>
      </c>
      <c r="I112" s="168">
        <v>94</v>
      </c>
    </row>
    <row r="113" spans="1:9" ht="11.1" customHeight="1" x14ac:dyDescent="0.2">
      <c r="A113" s="14" t="s">
        <v>74</v>
      </c>
      <c r="B113" s="168">
        <f t="shared" si="26"/>
        <v>74</v>
      </c>
      <c r="C113" s="168">
        <f t="shared" si="26"/>
        <v>56</v>
      </c>
      <c r="D113" s="168">
        <v>12</v>
      </c>
      <c r="E113" s="168">
        <v>12</v>
      </c>
      <c r="F113" s="168">
        <v>6</v>
      </c>
      <c r="G113" s="168">
        <v>6</v>
      </c>
      <c r="H113" s="168">
        <v>56</v>
      </c>
      <c r="I113" s="168">
        <v>38</v>
      </c>
    </row>
    <row r="114" spans="1:9" ht="11.1" customHeight="1" x14ac:dyDescent="0.2">
      <c r="A114" s="14" t="s">
        <v>75</v>
      </c>
      <c r="B114" s="168">
        <f t="shared" si="26"/>
        <v>161</v>
      </c>
      <c r="C114" s="168">
        <f t="shared" si="26"/>
        <v>135</v>
      </c>
      <c r="D114" s="168">
        <v>43</v>
      </c>
      <c r="E114" s="168">
        <v>43</v>
      </c>
      <c r="F114" s="168">
        <v>22</v>
      </c>
      <c r="G114" s="168">
        <v>22</v>
      </c>
      <c r="H114" s="168">
        <v>96</v>
      </c>
      <c r="I114" s="168">
        <v>70</v>
      </c>
    </row>
    <row r="115" spans="1:9" ht="11.1" customHeight="1" x14ac:dyDescent="0.2">
      <c r="A115" s="14" t="s">
        <v>226</v>
      </c>
      <c r="B115" s="168">
        <f t="shared" si="26"/>
        <v>440</v>
      </c>
      <c r="C115" s="168">
        <f t="shared" si="26"/>
        <v>309</v>
      </c>
      <c r="D115" s="168">
        <v>74</v>
      </c>
      <c r="E115" s="168">
        <v>74</v>
      </c>
      <c r="F115" s="168">
        <v>52</v>
      </c>
      <c r="G115" s="168">
        <v>52</v>
      </c>
      <c r="H115" s="168">
        <v>314</v>
      </c>
      <c r="I115" s="168">
        <v>183</v>
      </c>
    </row>
    <row r="116" spans="1:9" ht="11.1" customHeight="1" x14ac:dyDescent="0.2">
      <c r="A116" s="14" t="s">
        <v>76</v>
      </c>
      <c r="B116" s="168">
        <f t="shared" si="26"/>
        <v>98</v>
      </c>
      <c r="C116" s="168">
        <f t="shared" si="26"/>
        <v>76</v>
      </c>
      <c r="D116" s="168">
        <v>1</v>
      </c>
      <c r="E116" s="168">
        <v>1</v>
      </c>
      <c r="F116" s="168">
        <v>8</v>
      </c>
      <c r="G116" s="168">
        <v>8</v>
      </c>
      <c r="H116" s="168">
        <v>89</v>
      </c>
      <c r="I116" s="168">
        <v>67</v>
      </c>
    </row>
    <row r="117" spans="1:9" ht="11.1" customHeight="1" x14ac:dyDescent="0.2">
      <c r="A117" s="14" t="s">
        <v>77</v>
      </c>
      <c r="B117" s="168">
        <f t="shared" si="26"/>
        <v>235</v>
      </c>
      <c r="C117" s="168">
        <f t="shared" si="26"/>
        <v>128</v>
      </c>
      <c r="D117" s="168">
        <v>19</v>
      </c>
      <c r="E117" s="168">
        <v>19</v>
      </c>
      <c r="F117" s="168">
        <v>43</v>
      </c>
      <c r="G117" s="168">
        <v>38</v>
      </c>
      <c r="H117" s="168">
        <v>173</v>
      </c>
      <c r="I117" s="168">
        <v>71</v>
      </c>
    </row>
    <row r="118" spans="1:9" ht="11.1" customHeight="1" x14ac:dyDescent="0.2">
      <c r="A118" s="14" t="s">
        <v>78</v>
      </c>
      <c r="B118" s="168">
        <f t="shared" si="26"/>
        <v>261</v>
      </c>
      <c r="C118" s="168">
        <f t="shared" si="26"/>
        <v>213</v>
      </c>
      <c r="D118" s="168">
        <v>43</v>
      </c>
      <c r="E118" s="168">
        <v>43</v>
      </c>
      <c r="F118" s="168">
        <v>48</v>
      </c>
      <c r="G118" s="168">
        <v>46</v>
      </c>
      <c r="H118" s="168">
        <v>170</v>
      </c>
      <c r="I118" s="168">
        <v>124</v>
      </c>
    </row>
    <row r="119" spans="1:9" ht="18" customHeight="1" x14ac:dyDescent="0.2">
      <c r="A119" s="9" t="s">
        <v>227</v>
      </c>
      <c r="B119" s="524">
        <f>B120+B121+B122+B123+B124+B125</f>
        <v>1228</v>
      </c>
      <c r="C119" s="524">
        <f>C121+C122+C123+C124+C125+C120</f>
        <v>922</v>
      </c>
      <c r="D119" s="524">
        <f t="shared" ref="D119:I119" si="27">D120+D121+D122+D123+D124+D125</f>
        <v>39</v>
      </c>
      <c r="E119" s="524">
        <f t="shared" si="27"/>
        <v>39</v>
      </c>
      <c r="F119" s="524">
        <f t="shared" si="27"/>
        <v>471</v>
      </c>
      <c r="G119" s="524">
        <f t="shared" si="27"/>
        <v>428</v>
      </c>
      <c r="H119" s="524">
        <f t="shared" si="27"/>
        <v>718</v>
      </c>
      <c r="I119" s="524">
        <f t="shared" si="27"/>
        <v>455</v>
      </c>
    </row>
    <row r="120" spans="1:9" ht="11.1" customHeight="1" x14ac:dyDescent="0.2">
      <c r="A120" s="14" t="s">
        <v>79</v>
      </c>
      <c r="B120" s="168">
        <f t="shared" ref="B120:C125" si="28">D120+F120+H120</f>
        <v>199</v>
      </c>
      <c r="C120" s="168">
        <f t="shared" si="28"/>
        <v>161</v>
      </c>
      <c r="D120" s="168">
        <f>0</f>
        <v>0</v>
      </c>
      <c r="E120" s="168">
        <f>0</f>
        <v>0</v>
      </c>
      <c r="F120" s="168">
        <v>108</v>
      </c>
      <c r="G120" s="168">
        <v>84</v>
      </c>
      <c r="H120" s="168">
        <v>91</v>
      </c>
      <c r="I120" s="168">
        <v>77</v>
      </c>
    </row>
    <row r="121" spans="1:9" ht="11.1" customHeight="1" x14ac:dyDescent="0.2">
      <c r="A121" s="14" t="s">
        <v>80</v>
      </c>
      <c r="B121" s="168">
        <f t="shared" si="28"/>
        <v>248</v>
      </c>
      <c r="C121" s="168">
        <f t="shared" si="28"/>
        <v>225</v>
      </c>
      <c r="D121" s="168">
        <f>0</f>
        <v>0</v>
      </c>
      <c r="E121" s="168">
        <f>0</f>
        <v>0</v>
      </c>
      <c r="F121" s="168">
        <v>86</v>
      </c>
      <c r="G121" s="168">
        <v>85</v>
      </c>
      <c r="H121" s="168">
        <v>162</v>
      </c>
      <c r="I121" s="168">
        <v>140</v>
      </c>
    </row>
    <row r="122" spans="1:9" ht="11.1" customHeight="1" x14ac:dyDescent="0.2">
      <c r="A122" s="14" t="s">
        <v>81</v>
      </c>
      <c r="B122" s="168">
        <f t="shared" si="28"/>
        <v>231</v>
      </c>
      <c r="C122" s="168">
        <f t="shared" si="28"/>
        <v>182</v>
      </c>
      <c r="D122" s="168">
        <v>35</v>
      </c>
      <c r="E122" s="168">
        <v>35</v>
      </c>
      <c r="F122" s="168">
        <v>57</v>
      </c>
      <c r="G122" s="168">
        <v>51</v>
      </c>
      <c r="H122" s="168">
        <v>139</v>
      </c>
      <c r="I122" s="168">
        <v>96</v>
      </c>
    </row>
    <row r="123" spans="1:9" ht="11.1" customHeight="1" x14ac:dyDescent="0.2">
      <c r="A123" s="14" t="s">
        <v>82</v>
      </c>
      <c r="B123" s="168">
        <f t="shared" si="28"/>
        <v>180</v>
      </c>
      <c r="C123" s="168">
        <f t="shared" si="28"/>
        <v>121</v>
      </c>
      <c r="D123" s="168">
        <f>0</f>
        <v>0</v>
      </c>
      <c r="E123" s="168">
        <f>0</f>
        <v>0</v>
      </c>
      <c r="F123" s="168">
        <v>91</v>
      </c>
      <c r="G123" s="168">
        <v>81</v>
      </c>
      <c r="H123" s="168">
        <v>89</v>
      </c>
      <c r="I123" s="168">
        <v>40</v>
      </c>
    </row>
    <row r="124" spans="1:9" ht="11.1" customHeight="1" x14ac:dyDescent="0.2">
      <c r="A124" s="14" t="s">
        <v>83</v>
      </c>
      <c r="B124" s="168">
        <f t="shared" si="28"/>
        <v>139</v>
      </c>
      <c r="C124" s="168">
        <f t="shared" si="28"/>
        <v>120</v>
      </c>
      <c r="D124" s="168">
        <v>4</v>
      </c>
      <c r="E124" s="168">
        <v>4</v>
      </c>
      <c r="F124" s="168">
        <v>57</v>
      </c>
      <c r="G124" s="168">
        <v>55</v>
      </c>
      <c r="H124" s="168">
        <v>78</v>
      </c>
      <c r="I124" s="168">
        <v>61</v>
      </c>
    </row>
    <row r="125" spans="1:9" ht="11.1" customHeight="1" x14ac:dyDescent="0.2">
      <c r="A125" s="14" t="s">
        <v>84</v>
      </c>
      <c r="B125" s="168">
        <f t="shared" si="28"/>
        <v>231</v>
      </c>
      <c r="C125" s="168">
        <f t="shared" si="28"/>
        <v>113</v>
      </c>
      <c r="D125" s="168">
        <f>0</f>
        <v>0</v>
      </c>
      <c r="E125" s="168">
        <f>0</f>
        <v>0</v>
      </c>
      <c r="F125" s="168">
        <v>72</v>
      </c>
      <c r="G125" s="168">
        <v>72</v>
      </c>
      <c r="H125" s="168">
        <v>159</v>
      </c>
      <c r="I125" s="168">
        <v>41</v>
      </c>
    </row>
    <row r="126" spans="1:9" ht="18" customHeight="1" x14ac:dyDescent="0.2">
      <c r="A126" s="9" t="s">
        <v>228</v>
      </c>
      <c r="B126" s="524">
        <f t="shared" ref="B126:I126" si="29">B127+B128+B129+B130</f>
        <v>1483</v>
      </c>
      <c r="C126" s="524">
        <f t="shared" si="29"/>
        <v>978</v>
      </c>
      <c r="D126" s="524">
        <f t="shared" si="29"/>
        <v>289</v>
      </c>
      <c r="E126" s="524">
        <f t="shared" si="29"/>
        <v>289</v>
      </c>
      <c r="F126" s="524">
        <f t="shared" si="29"/>
        <v>476</v>
      </c>
      <c r="G126" s="524">
        <f t="shared" si="29"/>
        <v>418</v>
      </c>
      <c r="H126" s="524">
        <f t="shared" si="29"/>
        <v>718</v>
      </c>
      <c r="I126" s="524">
        <f t="shared" si="29"/>
        <v>271</v>
      </c>
    </row>
    <row r="127" spans="1:9" ht="11.1" customHeight="1" x14ac:dyDescent="0.2">
      <c r="A127" s="14" t="s">
        <v>85</v>
      </c>
      <c r="B127" s="168">
        <f t="shared" ref="B127:C130" si="30">D127+F127+H127</f>
        <v>357</v>
      </c>
      <c r="C127" s="168">
        <f t="shared" si="30"/>
        <v>259</v>
      </c>
      <c r="D127" s="168">
        <v>13</v>
      </c>
      <c r="E127" s="168">
        <v>13</v>
      </c>
      <c r="F127" s="168">
        <v>192</v>
      </c>
      <c r="G127" s="168">
        <v>175</v>
      </c>
      <c r="H127" s="168">
        <v>152</v>
      </c>
      <c r="I127" s="168">
        <v>71</v>
      </c>
    </row>
    <row r="128" spans="1:9" ht="11.1" customHeight="1" x14ac:dyDescent="0.2">
      <c r="A128" s="14" t="s">
        <v>86</v>
      </c>
      <c r="B128" s="168">
        <f t="shared" si="30"/>
        <v>257</v>
      </c>
      <c r="C128" s="168">
        <f t="shared" si="30"/>
        <v>136</v>
      </c>
      <c r="D128" s="168">
        <v>64</v>
      </c>
      <c r="E128" s="168">
        <v>64</v>
      </c>
      <c r="F128" s="168">
        <v>49</v>
      </c>
      <c r="G128" s="168">
        <f>40</f>
        <v>40</v>
      </c>
      <c r="H128" s="168">
        <f>9+10+15+10+30+7+16+14+19+14</f>
        <v>144</v>
      </c>
      <c r="I128" s="168">
        <f>8+19+5</f>
        <v>32</v>
      </c>
    </row>
    <row r="129" spans="1:9" ht="11.1" customHeight="1" x14ac:dyDescent="0.2">
      <c r="A129" s="14" t="s">
        <v>87</v>
      </c>
      <c r="B129" s="168">
        <f t="shared" si="30"/>
        <v>416</v>
      </c>
      <c r="C129" s="168">
        <f t="shared" si="30"/>
        <v>233</v>
      </c>
      <c r="D129" s="168">
        <v>123</v>
      </c>
      <c r="E129" s="168">
        <v>123</v>
      </c>
      <c r="F129" s="168">
        <v>92</v>
      </c>
      <c r="G129" s="168">
        <f>0+91</f>
        <v>91</v>
      </c>
      <c r="H129" s="168">
        <v>201</v>
      </c>
      <c r="I129" s="168">
        <v>19</v>
      </c>
    </row>
    <row r="130" spans="1:9" ht="11.1" customHeight="1" x14ac:dyDescent="0.2">
      <c r="A130" s="14" t="s">
        <v>88</v>
      </c>
      <c r="B130" s="168">
        <f t="shared" si="30"/>
        <v>453</v>
      </c>
      <c r="C130" s="168">
        <f t="shared" si="30"/>
        <v>350</v>
      </c>
      <c r="D130" s="168">
        <v>89</v>
      </c>
      <c r="E130" s="168">
        <v>89</v>
      </c>
      <c r="F130" s="168">
        <v>143</v>
      </c>
      <c r="G130" s="168">
        <v>112</v>
      </c>
      <c r="H130" s="168">
        <v>221</v>
      </c>
      <c r="I130" s="168">
        <v>149</v>
      </c>
    </row>
    <row r="131" spans="1:9" ht="18" customHeight="1" x14ac:dyDescent="0.2">
      <c r="A131" s="9" t="s">
        <v>229</v>
      </c>
      <c r="B131" s="524">
        <f t="shared" ref="B131:I131" si="31">B132+B133+B134+B135</f>
        <v>1419</v>
      </c>
      <c r="C131" s="524">
        <f t="shared" si="31"/>
        <v>1102</v>
      </c>
      <c r="D131" s="524">
        <f t="shared" si="31"/>
        <v>170</v>
      </c>
      <c r="E131" s="524">
        <f t="shared" si="31"/>
        <v>170</v>
      </c>
      <c r="F131" s="524">
        <f t="shared" si="31"/>
        <v>581</v>
      </c>
      <c r="G131" s="524">
        <f t="shared" si="31"/>
        <v>470</v>
      </c>
      <c r="H131" s="524">
        <f t="shared" si="31"/>
        <v>668</v>
      </c>
      <c r="I131" s="524">
        <f t="shared" si="31"/>
        <v>462</v>
      </c>
    </row>
    <row r="132" spans="1:9" ht="11.1" customHeight="1" x14ac:dyDescent="0.2">
      <c r="A132" s="14" t="s">
        <v>89</v>
      </c>
      <c r="B132" s="168">
        <f t="shared" ref="B132:C135" si="32">D132+F132+H132</f>
        <v>271</v>
      </c>
      <c r="C132" s="168">
        <f t="shared" si="32"/>
        <v>164</v>
      </c>
      <c r="D132" s="168">
        <f>38</f>
        <v>38</v>
      </c>
      <c r="E132" s="168">
        <f>38</f>
        <v>38</v>
      </c>
      <c r="F132" s="168">
        <v>108</v>
      </c>
      <c r="G132" s="168">
        <f>65</f>
        <v>65</v>
      </c>
      <c r="H132" s="168">
        <v>125</v>
      </c>
      <c r="I132" s="168">
        <v>61</v>
      </c>
    </row>
    <row r="133" spans="1:9" ht="11.1" customHeight="1" x14ac:dyDescent="0.2">
      <c r="A133" s="14" t="s">
        <v>90</v>
      </c>
      <c r="B133" s="168">
        <f t="shared" si="32"/>
        <v>503</v>
      </c>
      <c r="C133" s="168">
        <f t="shared" si="32"/>
        <v>380</v>
      </c>
      <c r="D133" s="168">
        <v>99</v>
      </c>
      <c r="E133" s="168">
        <v>99</v>
      </c>
      <c r="F133" s="168">
        <v>210</v>
      </c>
      <c r="G133" s="168">
        <v>172</v>
      </c>
      <c r="H133" s="168">
        <v>194</v>
      </c>
      <c r="I133" s="168">
        <v>109</v>
      </c>
    </row>
    <row r="134" spans="1:9" ht="11.1" customHeight="1" x14ac:dyDescent="0.2">
      <c r="A134" s="14" t="s">
        <v>91</v>
      </c>
      <c r="B134" s="168">
        <f t="shared" si="32"/>
        <v>484</v>
      </c>
      <c r="C134" s="168">
        <f t="shared" si="32"/>
        <v>413</v>
      </c>
      <c r="D134" s="168">
        <v>33</v>
      </c>
      <c r="E134" s="168">
        <v>33</v>
      </c>
      <c r="F134" s="168">
        <v>185</v>
      </c>
      <c r="G134" s="168">
        <v>160</v>
      </c>
      <c r="H134" s="168">
        <v>266</v>
      </c>
      <c r="I134" s="168">
        <v>220</v>
      </c>
    </row>
    <row r="135" spans="1:9" ht="11.1" customHeight="1" x14ac:dyDescent="0.2">
      <c r="A135" s="14" t="s">
        <v>92</v>
      </c>
      <c r="B135" s="168">
        <f t="shared" si="32"/>
        <v>161</v>
      </c>
      <c r="C135" s="168">
        <f t="shared" si="32"/>
        <v>145</v>
      </c>
      <c r="D135" s="168">
        <f>0</f>
        <v>0</v>
      </c>
      <c r="E135" s="168">
        <f>0</f>
        <v>0</v>
      </c>
      <c r="F135" s="168">
        <v>78</v>
      </c>
      <c r="G135" s="168">
        <v>73</v>
      </c>
      <c r="H135" s="168">
        <v>83</v>
      </c>
      <c r="I135" s="168">
        <v>72</v>
      </c>
    </row>
    <row r="136" spans="1:9" ht="18" customHeight="1" x14ac:dyDescent="0.2">
      <c r="A136" s="9" t="s">
        <v>230</v>
      </c>
      <c r="B136" s="524">
        <f t="shared" ref="B136:I136" si="33">B137+B138+B139+B140+B141+B142+B143+B144+B145+B146</f>
        <v>4096</v>
      </c>
      <c r="C136" s="524">
        <f t="shared" si="33"/>
        <v>2004</v>
      </c>
      <c r="D136" s="524">
        <f t="shared" si="33"/>
        <v>450</v>
      </c>
      <c r="E136" s="524">
        <f t="shared" si="33"/>
        <v>450</v>
      </c>
      <c r="F136" s="524">
        <f t="shared" si="33"/>
        <v>733</v>
      </c>
      <c r="G136" s="524">
        <f t="shared" si="33"/>
        <v>539</v>
      </c>
      <c r="H136" s="524">
        <f t="shared" si="33"/>
        <v>2913</v>
      </c>
      <c r="I136" s="524">
        <f t="shared" si="33"/>
        <v>1015</v>
      </c>
    </row>
    <row r="137" spans="1:9" ht="11.1" customHeight="1" x14ac:dyDescent="0.2">
      <c r="A137" s="14" t="s">
        <v>93</v>
      </c>
      <c r="B137" s="168">
        <f t="shared" ref="B137:B146" si="34">D137+F137+H137</f>
        <v>290</v>
      </c>
      <c r="C137" s="168">
        <f t="shared" ref="C137:C146" si="35">E137+G137+I137</f>
        <v>153</v>
      </c>
      <c r="D137" s="168">
        <v>12</v>
      </c>
      <c r="E137" s="168">
        <v>12</v>
      </c>
      <c r="F137" s="168">
        <v>45</v>
      </c>
      <c r="G137" s="168">
        <v>39</v>
      </c>
      <c r="H137" s="168">
        <v>233</v>
      </c>
      <c r="I137" s="168">
        <v>102</v>
      </c>
    </row>
    <row r="138" spans="1:9" ht="11.1" customHeight="1" x14ac:dyDescent="0.2">
      <c r="A138" s="14" t="s">
        <v>94</v>
      </c>
      <c r="B138" s="168">
        <f t="shared" si="34"/>
        <v>932</v>
      </c>
      <c r="C138" s="168">
        <f t="shared" si="35"/>
        <v>393</v>
      </c>
      <c r="D138" s="168">
        <v>48</v>
      </c>
      <c r="E138" s="168">
        <v>48</v>
      </c>
      <c r="F138" s="168">
        <v>143</v>
      </c>
      <c r="G138" s="168">
        <v>114</v>
      </c>
      <c r="H138" s="168">
        <v>741</v>
      </c>
      <c r="I138" s="168">
        <v>231</v>
      </c>
    </row>
    <row r="139" spans="1:9" ht="11.1" customHeight="1" x14ac:dyDescent="0.2">
      <c r="A139" s="14" t="s">
        <v>95</v>
      </c>
      <c r="B139" s="168">
        <f t="shared" si="34"/>
        <v>159</v>
      </c>
      <c r="C139" s="168">
        <f t="shared" si="35"/>
        <v>129</v>
      </c>
      <c r="D139" s="168">
        <v>32</v>
      </c>
      <c r="E139" s="168">
        <v>32</v>
      </c>
      <c r="F139" s="168">
        <v>45</v>
      </c>
      <c r="G139" s="168">
        <v>36</v>
      </c>
      <c r="H139" s="168">
        <v>82</v>
      </c>
      <c r="I139" s="168">
        <v>61</v>
      </c>
    </row>
    <row r="140" spans="1:9" ht="11.1" customHeight="1" x14ac:dyDescent="0.2">
      <c r="A140" s="14" t="s">
        <v>96</v>
      </c>
      <c r="B140" s="168">
        <f t="shared" si="34"/>
        <v>509</v>
      </c>
      <c r="C140" s="168">
        <f t="shared" si="35"/>
        <v>133</v>
      </c>
      <c r="D140" s="168">
        <f>42</f>
        <v>42</v>
      </c>
      <c r="E140" s="168">
        <f>42</f>
        <v>42</v>
      </c>
      <c r="F140" s="168">
        <v>60</v>
      </c>
      <c r="G140" s="168">
        <v>53</v>
      </c>
      <c r="H140" s="168">
        <v>407</v>
      </c>
      <c r="I140" s="168">
        <v>38</v>
      </c>
    </row>
    <row r="141" spans="1:9" ht="11.1" customHeight="1" x14ac:dyDescent="0.2">
      <c r="A141" s="14" t="s">
        <v>97</v>
      </c>
      <c r="B141" s="168">
        <f t="shared" si="34"/>
        <v>259</v>
      </c>
      <c r="C141" s="168">
        <f t="shared" si="35"/>
        <v>223</v>
      </c>
      <c r="D141" s="168">
        <v>66</v>
      </c>
      <c r="E141" s="168">
        <v>66</v>
      </c>
      <c r="F141" s="168">
        <v>47</v>
      </c>
      <c r="G141" s="168">
        <v>44</v>
      </c>
      <c r="H141" s="168">
        <v>146</v>
      </c>
      <c r="I141" s="168">
        <v>113</v>
      </c>
    </row>
    <row r="142" spans="1:9" ht="11.1" customHeight="1" x14ac:dyDescent="0.2">
      <c r="A142" s="14" t="s">
        <v>98</v>
      </c>
      <c r="B142" s="168">
        <f t="shared" si="34"/>
        <v>145</v>
      </c>
      <c r="C142" s="168">
        <f t="shared" si="35"/>
        <v>92</v>
      </c>
      <c r="D142" s="168">
        <f>0</f>
        <v>0</v>
      </c>
      <c r="E142" s="168">
        <f>0</f>
        <v>0</v>
      </c>
      <c r="F142" s="168">
        <v>73</v>
      </c>
      <c r="G142" s="168">
        <v>68</v>
      </c>
      <c r="H142" s="168">
        <v>72</v>
      </c>
      <c r="I142" s="168">
        <v>24</v>
      </c>
    </row>
    <row r="143" spans="1:9" ht="11.1" customHeight="1" x14ac:dyDescent="0.2">
      <c r="A143" s="14" t="s">
        <v>99</v>
      </c>
      <c r="B143" s="168">
        <f t="shared" si="34"/>
        <v>454</v>
      </c>
      <c r="C143" s="168">
        <f t="shared" si="35"/>
        <v>224</v>
      </c>
      <c r="D143" s="168">
        <v>86</v>
      </c>
      <c r="E143" s="168">
        <v>86</v>
      </c>
      <c r="F143" s="168">
        <v>26</v>
      </c>
      <c r="G143" s="168">
        <v>16</v>
      </c>
      <c r="H143" s="168">
        <v>342</v>
      </c>
      <c r="I143" s="168">
        <v>122</v>
      </c>
    </row>
    <row r="144" spans="1:9" ht="11.1" customHeight="1" x14ac:dyDescent="0.2">
      <c r="A144" s="14" t="s">
        <v>100</v>
      </c>
      <c r="B144" s="168">
        <f t="shared" si="34"/>
        <v>537</v>
      </c>
      <c r="C144" s="168">
        <f t="shared" si="35"/>
        <v>108</v>
      </c>
      <c r="D144" s="168">
        <v>47</v>
      </c>
      <c r="E144" s="168">
        <v>47</v>
      </c>
      <c r="F144" s="168">
        <v>161</v>
      </c>
      <c r="G144" s="168">
        <v>54</v>
      </c>
      <c r="H144" s="168">
        <v>329</v>
      </c>
      <c r="I144" s="168">
        <v>7</v>
      </c>
    </row>
    <row r="145" spans="1:9" ht="11.1" customHeight="1" x14ac:dyDescent="0.2">
      <c r="A145" s="14" t="s">
        <v>101</v>
      </c>
      <c r="B145" s="168">
        <f t="shared" si="34"/>
        <v>404</v>
      </c>
      <c r="C145" s="168">
        <f t="shared" si="35"/>
        <v>291</v>
      </c>
      <c r="D145" s="168">
        <f>84</f>
        <v>84</v>
      </c>
      <c r="E145" s="168">
        <f>84</f>
        <v>84</v>
      </c>
      <c r="F145" s="168">
        <v>63</v>
      </c>
      <c r="G145" s="168">
        <v>60</v>
      </c>
      <c r="H145" s="168">
        <v>257</v>
      </c>
      <c r="I145" s="168">
        <v>147</v>
      </c>
    </row>
    <row r="146" spans="1:9" ht="11.1" customHeight="1" x14ac:dyDescent="0.2">
      <c r="A146" s="14" t="s">
        <v>102</v>
      </c>
      <c r="B146" s="168">
        <f t="shared" si="34"/>
        <v>407</v>
      </c>
      <c r="C146" s="168">
        <f t="shared" si="35"/>
        <v>258</v>
      </c>
      <c r="D146" s="168">
        <f>33</f>
        <v>33</v>
      </c>
      <c r="E146" s="168">
        <f>33</f>
        <v>33</v>
      </c>
      <c r="F146" s="168">
        <v>70</v>
      </c>
      <c r="G146" s="168">
        <v>55</v>
      </c>
      <c r="H146" s="168">
        <v>304</v>
      </c>
      <c r="I146" s="168">
        <v>170</v>
      </c>
    </row>
    <row r="147" spans="1:9" ht="18" customHeight="1" x14ac:dyDescent="0.2">
      <c r="A147" s="9" t="s">
        <v>231</v>
      </c>
      <c r="B147" s="524">
        <f t="shared" ref="B147:I147" si="36">B148+B149+B150+B151</f>
        <v>1675</v>
      </c>
      <c r="C147" s="524">
        <f t="shared" si="36"/>
        <v>1235</v>
      </c>
      <c r="D147" s="524">
        <f t="shared" si="36"/>
        <v>136</v>
      </c>
      <c r="E147" s="524">
        <f t="shared" si="36"/>
        <v>136</v>
      </c>
      <c r="F147" s="524">
        <f t="shared" si="36"/>
        <v>552</v>
      </c>
      <c r="G147" s="524">
        <f t="shared" si="36"/>
        <v>481</v>
      </c>
      <c r="H147" s="524">
        <f t="shared" si="36"/>
        <v>987</v>
      </c>
      <c r="I147" s="524">
        <f t="shared" si="36"/>
        <v>618</v>
      </c>
    </row>
    <row r="148" spans="1:9" ht="11.1" customHeight="1" x14ac:dyDescent="0.2">
      <c r="A148" s="14" t="s">
        <v>103</v>
      </c>
      <c r="B148" s="168">
        <f t="shared" ref="B148:C151" si="37">D148+F148+H148</f>
        <v>512</v>
      </c>
      <c r="C148" s="168">
        <f t="shared" si="37"/>
        <v>389</v>
      </c>
      <c r="D148" s="168">
        <f>21+16</f>
        <v>37</v>
      </c>
      <c r="E148" s="168">
        <f>21+16</f>
        <v>37</v>
      </c>
      <c r="F148" s="168">
        <v>193</v>
      </c>
      <c r="G148" s="168">
        <v>182</v>
      </c>
      <c r="H148" s="168">
        <v>282</v>
      </c>
      <c r="I148" s="168">
        <v>170</v>
      </c>
    </row>
    <row r="149" spans="1:9" ht="11.1" customHeight="1" x14ac:dyDescent="0.2">
      <c r="A149" s="14" t="s">
        <v>104</v>
      </c>
      <c r="B149" s="168">
        <f t="shared" si="37"/>
        <v>379</v>
      </c>
      <c r="C149" s="168">
        <f t="shared" si="37"/>
        <v>223</v>
      </c>
      <c r="D149" s="168">
        <v>35</v>
      </c>
      <c r="E149" s="168">
        <v>35</v>
      </c>
      <c r="F149" s="168">
        <v>170</v>
      </c>
      <c r="G149" s="168">
        <v>127</v>
      </c>
      <c r="H149" s="168">
        <v>174</v>
      </c>
      <c r="I149" s="168">
        <v>61</v>
      </c>
    </row>
    <row r="150" spans="1:9" ht="11.1" customHeight="1" x14ac:dyDescent="0.2">
      <c r="A150" s="14" t="s">
        <v>105</v>
      </c>
      <c r="B150" s="168">
        <f t="shared" si="37"/>
        <v>286</v>
      </c>
      <c r="C150" s="168">
        <f t="shared" si="37"/>
        <v>223</v>
      </c>
      <c r="D150" s="168">
        <f>0</f>
        <v>0</v>
      </c>
      <c r="E150" s="168">
        <f>0</f>
        <v>0</v>
      </c>
      <c r="F150" s="168">
        <v>102</v>
      </c>
      <c r="G150" s="168">
        <v>85</v>
      </c>
      <c r="H150" s="168">
        <v>184</v>
      </c>
      <c r="I150" s="168">
        <v>138</v>
      </c>
    </row>
    <row r="151" spans="1:9" ht="11.1" customHeight="1" x14ac:dyDescent="0.2">
      <c r="A151" s="14" t="s">
        <v>106</v>
      </c>
      <c r="B151" s="168">
        <f t="shared" si="37"/>
        <v>498</v>
      </c>
      <c r="C151" s="168">
        <f t="shared" si="37"/>
        <v>400</v>
      </c>
      <c r="D151" s="168">
        <f>64</f>
        <v>64</v>
      </c>
      <c r="E151" s="168">
        <f>64</f>
        <v>64</v>
      </c>
      <c r="F151" s="168">
        <v>87</v>
      </c>
      <c r="G151" s="168">
        <v>87</v>
      </c>
      <c r="H151" s="168">
        <v>347</v>
      </c>
      <c r="I151" s="168">
        <v>249</v>
      </c>
    </row>
    <row r="152" spans="1:9" ht="9.9499999999999993" customHeight="1" x14ac:dyDescent="0.2">
      <c r="A152" s="127"/>
      <c r="B152" s="529"/>
      <c r="C152" s="527"/>
      <c r="D152" s="527"/>
      <c r="E152" s="527"/>
      <c r="F152" s="528"/>
      <c r="G152" s="528"/>
      <c r="H152" s="527"/>
      <c r="I152" s="527"/>
    </row>
    <row r="153" spans="1:9" s="32" customFormat="1" ht="12" customHeight="1" x14ac:dyDescent="0.15">
      <c r="A153" s="506" t="s">
        <v>7482</v>
      </c>
      <c r="B153" s="526"/>
      <c r="C153" s="526"/>
      <c r="D153" s="526"/>
      <c r="E153" s="526"/>
      <c r="F153" s="526"/>
      <c r="G153" s="526"/>
      <c r="H153" s="526"/>
      <c r="I153" s="526"/>
    </row>
    <row r="154" spans="1:9" ht="18" customHeight="1" x14ac:dyDescent="0.2">
      <c r="A154" s="9" t="s">
        <v>232</v>
      </c>
      <c r="B154" s="524">
        <f t="shared" ref="B154:I154" si="38">B155+B156+B157+B158+B159</f>
        <v>2850</v>
      </c>
      <c r="C154" s="524">
        <f t="shared" si="38"/>
        <v>1097</v>
      </c>
      <c r="D154" s="524">
        <f t="shared" si="38"/>
        <v>262</v>
      </c>
      <c r="E154" s="524">
        <f t="shared" si="38"/>
        <v>262</v>
      </c>
      <c r="F154" s="524">
        <f t="shared" si="38"/>
        <v>520</v>
      </c>
      <c r="G154" s="524">
        <f t="shared" si="38"/>
        <v>342</v>
      </c>
      <c r="H154" s="524">
        <f t="shared" si="38"/>
        <v>2068</v>
      </c>
      <c r="I154" s="524">
        <f t="shared" si="38"/>
        <v>493</v>
      </c>
    </row>
    <row r="155" spans="1:9" ht="11.1" customHeight="1" x14ac:dyDescent="0.2">
      <c r="A155" s="14" t="s">
        <v>107</v>
      </c>
      <c r="B155" s="168">
        <f t="shared" ref="B155:C159" si="39">D155+F155+H155</f>
        <v>283</v>
      </c>
      <c r="C155" s="168">
        <f t="shared" si="39"/>
        <v>195</v>
      </c>
      <c r="D155" s="168">
        <v>15</v>
      </c>
      <c r="E155" s="168">
        <v>15</v>
      </c>
      <c r="F155" s="168">
        <v>65</v>
      </c>
      <c r="G155" s="168">
        <v>36</v>
      </c>
      <c r="H155" s="168">
        <v>203</v>
      </c>
      <c r="I155" s="168">
        <v>144</v>
      </c>
    </row>
    <row r="156" spans="1:9" ht="11.1" customHeight="1" x14ac:dyDescent="0.2">
      <c r="A156" s="14" t="s">
        <v>108</v>
      </c>
      <c r="B156" s="168">
        <f t="shared" si="39"/>
        <v>567</v>
      </c>
      <c r="C156" s="168">
        <f t="shared" si="39"/>
        <v>388</v>
      </c>
      <c r="D156" s="168">
        <v>102</v>
      </c>
      <c r="E156" s="168">
        <v>102</v>
      </c>
      <c r="F156" s="168">
        <v>140</v>
      </c>
      <c r="G156" s="168">
        <v>109</v>
      </c>
      <c r="H156" s="168">
        <v>325</v>
      </c>
      <c r="I156" s="168">
        <v>177</v>
      </c>
    </row>
    <row r="157" spans="1:9" ht="11.1" customHeight="1" x14ac:dyDescent="0.2">
      <c r="A157" s="14" t="s">
        <v>109</v>
      </c>
      <c r="B157" s="168">
        <f t="shared" si="39"/>
        <v>740</v>
      </c>
      <c r="C157" s="168">
        <f t="shared" si="39"/>
        <v>164</v>
      </c>
      <c r="D157" s="168">
        <f>58</f>
        <v>58</v>
      </c>
      <c r="E157" s="168">
        <f>58</f>
        <v>58</v>
      </c>
      <c r="F157" s="168">
        <v>100</v>
      </c>
      <c r="G157" s="168">
        <v>50</v>
      </c>
      <c r="H157" s="168">
        <v>582</v>
      </c>
      <c r="I157" s="168">
        <v>56</v>
      </c>
    </row>
    <row r="158" spans="1:9" ht="11.1" customHeight="1" x14ac:dyDescent="0.2">
      <c r="A158" s="14" t="s">
        <v>110</v>
      </c>
      <c r="B158" s="168">
        <f t="shared" si="39"/>
        <v>546</v>
      </c>
      <c r="C158" s="168">
        <f t="shared" si="39"/>
        <v>250</v>
      </c>
      <c r="D158" s="168">
        <f>55</f>
        <v>55</v>
      </c>
      <c r="E158" s="168">
        <f>55</f>
        <v>55</v>
      </c>
      <c r="F158" s="168">
        <v>113</v>
      </c>
      <c r="G158" s="168">
        <v>96</v>
      </c>
      <c r="H158" s="168">
        <v>378</v>
      </c>
      <c r="I158" s="168">
        <v>99</v>
      </c>
    </row>
    <row r="159" spans="1:9" ht="11.1" customHeight="1" x14ac:dyDescent="0.2">
      <c r="A159" s="14" t="s">
        <v>111</v>
      </c>
      <c r="B159" s="168">
        <f t="shared" si="39"/>
        <v>714</v>
      </c>
      <c r="C159" s="168">
        <f t="shared" si="39"/>
        <v>100</v>
      </c>
      <c r="D159" s="168">
        <f>32</f>
        <v>32</v>
      </c>
      <c r="E159" s="168">
        <f>32</f>
        <v>32</v>
      </c>
      <c r="F159" s="168">
        <v>102</v>
      </c>
      <c r="G159" s="168">
        <v>51</v>
      </c>
      <c r="H159" s="168">
        <v>580</v>
      </c>
      <c r="I159" s="168">
        <v>17</v>
      </c>
    </row>
    <row r="160" spans="1:9" ht="18" customHeight="1" x14ac:dyDescent="0.2">
      <c r="A160" s="9" t="s">
        <v>233</v>
      </c>
      <c r="B160" s="524">
        <f t="shared" ref="B160:I160" si="40">B161+B162+B163+B164+B165+B166</f>
        <v>1893</v>
      </c>
      <c r="C160" s="524">
        <f t="shared" si="40"/>
        <v>1068</v>
      </c>
      <c r="D160" s="524">
        <f t="shared" si="40"/>
        <v>63</v>
      </c>
      <c r="E160" s="524">
        <f t="shared" si="40"/>
        <v>63</v>
      </c>
      <c r="F160" s="524">
        <f t="shared" si="40"/>
        <v>478</v>
      </c>
      <c r="G160" s="524">
        <f t="shared" si="40"/>
        <v>442</v>
      </c>
      <c r="H160" s="524">
        <f t="shared" si="40"/>
        <v>1352</v>
      </c>
      <c r="I160" s="524">
        <f t="shared" si="40"/>
        <v>563</v>
      </c>
    </row>
    <row r="161" spans="1:10" ht="11.1" customHeight="1" x14ac:dyDescent="0.2">
      <c r="A161" s="14" t="s">
        <v>112</v>
      </c>
      <c r="B161" s="168">
        <f t="shared" ref="B161:C166" si="41">D161+F161+H161</f>
        <v>430</v>
      </c>
      <c r="C161" s="168">
        <f t="shared" si="41"/>
        <v>221</v>
      </c>
      <c r="D161" s="168">
        <v>0</v>
      </c>
      <c r="E161" s="168">
        <v>0</v>
      </c>
      <c r="F161" s="168">
        <v>79</v>
      </c>
      <c r="G161" s="168">
        <v>79</v>
      </c>
      <c r="H161" s="168">
        <v>351</v>
      </c>
      <c r="I161" s="168">
        <v>142</v>
      </c>
    </row>
    <row r="162" spans="1:10" ht="11.1" customHeight="1" x14ac:dyDescent="0.2">
      <c r="A162" s="14" t="s">
        <v>113</v>
      </c>
      <c r="B162" s="168">
        <f t="shared" si="41"/>
        <v>537</v>
      </c>
      <c r="C162" s="168">
        <f t="shared" si="41"/>
        <v>159</v>
      </c>
      <c r="D162" s="168">
        <v>0</v>
      </c>
      <c r="E162" s="168">
        <v>0</v>
      </c>
      <c r="F162" s="168">
        <v>104</v>
      </c>
      <c r="G162" s="168">
        <v>98</v>
      </c>
      <c r="H162" s="168">
        <v>433</v>
      </c>
      <c r="I162" s="168">
        <v>61</v>
      </c>
    </row>
    <row r="163" spans="1:10" ht="11.1" customHeight="1" x14ac:dyDescent="0.2">
      <c r="A163" s="14" t="s">
        <v>114</v>
      </c>
      <c r="B163" s="168">
        <f t="shared" si="41"/>
        <v>126</v>
      </c>
      <c r="C163" s="168">
        <f t="shared" si="41"/>
        <v>102</v>
      </c>
      <c r="D163" s="168">
        <v>0</v>
      </c>
      <c r="E163" s="168">
        <v>0</v>
      </c>
      <c r="F163" s="168">
        <v>62</v>
      </c>
      <c r="G163" s="168">
        <v>62</v>
      </c>
      <c r="H163" s="168">
        <v>64</v>
      </c>
      <c r="I163" s="168">
        <v>40</v>
      </c>
    </row>
    <row r="164" spans="1:10" ht="11.1" customHeight="1" x14ac:dyDescent="0.2">
      <c r="A164" s="14" t="s">
        <v>115</v>
      </c>
      <c r="B164" s="168">
        <f t="shared" si="41"/>
        <v>471</v>
      </c>
      <c r="C164" s="168">
        <f t="shared" si="41"/>
        <v>350</v>
      </c>
      <c r="D164" s="168">
        <v>31</v>
      </c>
      <c r="E164" s="168">
        <v>31</v>
      </c>
      <c r="F164" s="168">
        <v>144</v>
      </c>
      <c r="G164" s="168">
        <v>130</v>
      </c>
      <c r="H164" s="168">
        <v>296</v>
      </c>
      <c r="I164" s="168">
        <v>189</v>
      </c>
    </row>
    <row r="165" spans="1:10" ht="11.1" customHeight="1" x14ac:dyDescent="0.2">
      <c r="A165" s="14" t="s">
        <v>116</v>
      </c>
      <c r="B165" s="168">
        <f t="shared" si="41"/>
        <v>266</v>
      </c>
      <c r="C165" s="168">
        <f t="shared" si="41"/>
        <v>198</v>
      </c>
      <c r="D165" s="168">
        <v>19</v>
      </c>
      <c r="E165" s="168">
        <v>19</v>
      </c>
      <c r="F165" s="168">
        <v>79</v>
      </c>
      <c r="G165" s="168">
        <v>63</v>
      </c>
      <c r="H165" s="168">
        <v>168</v>
      </c>
      <c r="I165" s="168">
        <v>116</v>
      </c>
    </row>
    <row r="166" spans="1:10" ht="11.1" customHeight="1" x14ac:dyDescent="0.2">
      <c r="A166" s="14" t="s">
        <v>117</v>
      </c>
      <c r="B166" s="168">
        <f t="shared" si="41"/>
        <v>63</v>
      </c>
      <c r="C166" s="168">
        <f t="shared" si="41"/>
        <v>38</v>
      </c>
      <c r="D166" s="168">
        <v>13</v>
      </c>
      <c r="E166" s="168">
        <v>13</v>
      </c>
      <c r="F166" s="168">
        <v>10</v>
      </c>
      <c r="G166" s="168">
        <v>10</v>
      </c>
      <c r="H166" s="168">
        <v>40</v>
      </c>
      <c r="I166" s="168">
        <v>15</v>
      </c>
    </row>
    <row r="167" spans="1:10" ht="18" customHeight="1" x14ac:dyDescent="0.2">
      <c r="A167" s="9" t="s">
        <v>234</v>
      </c>
      <c r="B167" s="524">
        <f t="shared" ref="B167:I167" si="42">B168+B174+B175+B176+B177+B178+B179</f>
        <v>1348</v>
      </c>
      <c r="C167" s="524">
        <f t="shared" si="42"/>
        <v>1140</v>
      </c>
      <c r="D167" s="524">
        <f t="shared" si="42"/>
        <v>72</v>
      </c>
      <c r="E167" s="524">
        <f t="shared" si="42"/>
        <v>72</v>
      </c>
      <c r="F167" s="524">
        <f t="shared" si="42"/>
        <v>400</v>
      </c>
      <c r="G167" s="524">
        <f t="shared" si="42"/>
        <v>359</v>
      </c>
      <c r="H167" s="524">
        <f t="shared" si="42"/>
        <v>876</v>
      </c>
      <c r="I167" s="524">
        <f t="shared" si="42"/>
        <v>709</v>
      </c>
    </row>
    <row r="168" spans="1:10" ht="11.1" customHeight="1" x14ac:dyDescent="0.2">
      <c r="A168" s="92" t="s">
        <v>235</v>
      </c>
      <c r="B168" s="525">
        <f>D168+F168+H168</f>
        <v>382</v>
      </c>
      <c r="C168" s="525">
        <f>E168+G168+I168</f>
        <v>353</v>
      </c>
      <c r="D168" s="525">
        <v>36</v>
      </c>
      <c r="E168" s="525">
        <v>36</v>
      </c>
      <c r="F168" s="525">
        <v>89</v>
      </c>
      <c r="G168" s="525">
        <v>83</v>
      </c>
      <c r="H168" s="525">
        <f>H169+H170+H171+H172+H173</f>
        <v>257</v>
      </c>
      <c r="I168" s="525">
        <f>I169+I170+I171+I172+I173</f>
        <v>234</v>
      </c>
    </row>
    <row r="169" spans="1:10" ht="11.1" customHeight="1" x14ac:dyDescent="0.2">
      <c r="A169" s="93" t="s">
        <v>201</v>
      </c>
      <c r="B169" s="6" t="s">
        <v>199</v>
      </c>
      <c r="C169" s="6" t="s">
        <v>199</v>
      </c>
      <c r="D169" s="6" t="s">
        <v>199</v>
      </c>
      <c r="E169" s="6" t="s">
        <v>199</v>
      </c>
      <c r="F169" s="6" t="s">
        <v>199</v>
      </c>
      <c r="G169" s="6" t="s">
        <v>199</v>
      </c>
      <c r="H169" s="168">
        <v>0</v>
      </c>
      <c r="I169" s="168">
        <v>0</v>
      </c>
      <c r="J169" s="126"/>
    </row>
    <row r="170" spans="1:10" ht="11.1" customHeight="1" x14ac:dyDescent="0.2">
      <c r="A170" s="93" t="s">
        <v>202</v>
      </c>
      <c r="B170" s="6" t="s">
        <v>199</v>
      </c>
      <c r="C170" s="6" t="s">
        <v>199</v>
      </c>
      <c r="D170" s="6" t="s">
        <v>199</v>
      </c>
      <c r="E170" s="6" t="s">
        <v>199</v>
      </c>
      <c r="F170" s="6" t="s">
        <v>199</v>
      </c>
      <c r="G170" s="6" t="s">
        <v>199</v>
      </c>
      <c r="H170" s="168">
        <v>60</v>
      </c>
      <c r="I170" s="168">
        <v>60</v>
      </c>
      <c r="J170" s="126"/>
    </row>
    <row r="171" spans="1:10" ht="11.1" customHeight="1" x14ac:dyDescent="0.2">
      <c r="A171" s="93" t="s">
        <v>203</v>
      </c>
      <c r="B171" s="6" t="s">
        <v>199</v>
      </c>
      <c r="C171" s="6" t="s">
        <v>199</v>
      </c>
      <c r="D171" s="6" t="s">
        <v>199</v>
      </c>
      <c r="E171" s="6" t="s">
        <v>199</v>
      </c>
      <c r="F171" s="6" t="s">
        <v>199</v>
      </c>
      <c r="G171" s="6" t="s">
        <v>199</v>
      </c>
      <c r="H171" s="168">
        <v>63</v>
      </c>
      <c r="I171" s="168">
        <v>59</v>
      </c>
      <c r="J171" s="126"/>
    </row>
    <row r="172" spans="1:10" ht="11.1" customHeight="1" x14ac:dyDescent="0.2">
      <c r="A172" s="93" t="s">
        <v>204</v>
      </c>
      <c r="B172" s="6" t="s">
        <v>199</v>
      </c>
      <c r="C172" s="6" t="s">
        <v>199</v>
      </c>
      <c r="D172" s="6" t="s">
        <v>199</v>
      </c>
      <c r="E172" s="6" t="s">
        <v>199</v>
      </c>
      <c r="F172" s="6" t="s">
        <v>199</v>
      </c>
      <c r="G172" s="6" t="s">
        <v>199</v>
      </c>
      <c r="H172" s="168">
        <v>52</v>
      </c>
      <c r="I172" s="168">
        <v>44</v>
      </c>
      <c r="J172" s="126"/>
    </row>
    <row r="173" spans="1:10" ht="11.1" customHeight="1" x14ac:dyDescent="0.2">
      <c r="A173" s="93" t="s">
        <v>205</v>
      </c>
      <c r="B173" s="6" t="s">
        <v>199</v>
      </c>
      <c r="C173" s="6" t="s">
        <v>199</v>
      </c>
      <c r="D173" s="6" t="s">
        <v>199</v>
      </c>
      <c r="E173" s="6" t="s">
        <v>199</v>
      </c>
      <c r="F173" s="6" t="s">
        <v>199</v>
      </c>
      <c r="G173" s="6" t="s">
        <v>199</v>
      </c>
      <c r="H173" s="168">
        <v>82</v>
      </c>
      <c r="I173" s="168">
        <v>71</v>
      </c>
      <c r="J173" s="126"/>
    </row>
    <row r="174" spans="1:10" ht="11.1" customHeight="1" x14ac:dyDescent="0.2">
      <c r="A174" s="14" t="s">
        <v>118</v>
      </c>
      <c r="B174" s="6">
        <f t="shared" ref="B174:C179" si="43">D174+F174+H174</f>
        <v>282</v>
      </c>
      <c r="C174" s="6">
        <f t="shared" si="43"/>
        <v>230</v>
      </c>
      <c r="D174" s="6">
        <v>0</v>
      </c>
      <c r="E174" s="6">
        <v>0</v>
      </c>
      <c r="F174" s="6">
        <v>114</v>
      </c>
      <c r="G174" s="6">
        <v>88</v>
      </c>
      <c r="H174" s="168">
        <v>168</v>
      </c>
      <c r="I174" s="168">
        <v>142</v>
      </c>
    </row>
    <row r="175" spans="1:10" ht="11.1" customHeight="1" x14ac:dyDescent="0.2">
      <c r="A175" s="14" t="s">
        <v>119</v>
      </c>
      <c r="B175" s="6">
        <f t="shared" si="43"/>
        <v>137</v>
      </c>
      <c r="C175" s="6">
        <f t="shared" si="43"/>
        <v>137</v>
      </c>
      <c r="D175" s="6">
        <v>0</v>
      </c>
      <c r="E175" s="6">
        <v>0</v>
      </c>
      <c r="F175" s="6">
        <v>56</v>
      </c>
      <c r="G175" s="6">
        <v>56</v>
      </c>
      <c r="H175" s="168">
        <v>81</v>
      </c>
      <c r="I175" s="168">
        <v>81</v>
      </c>
    </row>
    <row r="176" spans="1:10" ht="11.1" customHeight="1" x14ac:dyDescent="0.2">
      <c r="A176" s="14" t="s">
        <v>120</v>
      </c>
      <c r="B176" s="6">
        <f t="shared" si="43"/>
        <v>91</v>
      </c>
      <c r="C176" s="6">
        <f t="shared" si="43"/>
        <v>75</v>
      </c>
      <c r="D176" s="6">
        <v>0</v>
      </c>
      <c r="E176" s="6">
        <v>0</v>
      </c>
      <c r="F176" s="6">
        <v>27</v>
      </c>
      <c r="G176" s="6">
        <v>27</v>
      </c>
      <c r="H176" s="168">
        <v>64</v>
      </c>
      <c r="I176" s="168">
        <v>48</v>
      </c>
    </row>
    <row r="177" spans="1:9" ht="11.1" customHeight="1" x14ac:dyDescent="0.2">
      <c r="A177" s="14" t="s">
        <v>121</v>
      </c>
      <c r="B177" s="6">
        <f t="shared" si="43"/>
        <v>112</v>
      </c>
      <c r="C177" s="6">
        <f t="shared" si="43"/>
        <v>91</v>
      </c>
      <c r="D177" s="6">
        <v>15</v>
      </c>
      <c r="E177" s="6">
        <v>15</v>
      </c>
      <c r="F177" s="6">
        <v>21</v>
      </c>
      <c r="G177" s="6">
        <v>17</v>
      </c>
      <c r="H177" s="168">
        <v>76</v>
      </c>
      <c r="I177" s="168">
        <v>59</v>
      </c>
    </row>
    <row r="178" spans="1:9" ht="11.1" customHeight="1" x14ac:dyDescent="0.2">
      <c r="A178" s="14" t="s">
        <v>122</v>
      </c>
      <c r="B178" s="168">
        <f t="shared" si="43"/>
        <v>113</v>
      </c>
      <c r="C178" s="168">
        <f t="shared" si="43"/>
        <v>91</v>
      </c>
      <c r="D178" s="168">
        <f>0</f>
        <v>0</v>
      </c>
      <c r="E178" s="168">
        <f>0</f>
        <v>0</v>
      </c>
      <c r="F178" s="168">
        <v>38</v>
      </c>
      <c r="G178" s="168">
        <v>33</v>
      </c>
      <c r="H178" s="168">
        <v>75</v>
      </c>
      <c r="I178" s="168">
        <v>58</v>
      </c>
    </row>
    <row r="179" spans="1:9" ht="11.1" customHeight="1" x14ac:dyDescent="0.2">
      <c r="A179" s="14" t="s">
        <v>123</v>
      </c>
      <c r="B179" s="168">
        <f t="shared" si="43"/>
        <v>231</v>
      </c>
      <c r="C179" s="168">
        <f t="shared" si="43"/>
        <v>163</v>
      </c>
      <c r="D179" s="168">
        <v>21</v>
      </c>
      <c r="E179" s="168">
        <v>21</v>
      </c>
      <c r="F179" s="168">
        <v>55</v>
      </c>
      <c r="G179" s="168">
        <v>55</v>
      </c>
      <c r="H179" s="168">
        <v>155</v>
      </c>
      <c r="I179" s="168">
        <v>87</v>
      </c>
    </row>
    <row r="180" spans="1:9" ht="18" customHeight="1" x14ac:dyDescent="0.2">
      <c r="A180" s="9" t="s">
        <v>236</v>
      </c>
      <c r="B180" s="524">
        <f t="shared" ref="B180:I180" si="44">B181+B182+B183+B184</f>
        <v>1086</v>
      </c>
      <c r="C180" s="524">
        <f t="shared" si="44"/>
        <v>556</v>
      </c>
      <c r="D180" s="524">
        <f t="shared" si="44"/>
        <v>64</v>
      </c>
      <c r="E180" s="524">
        <f t="shared" si="44"/>
        <v>64</v>
      </c>
      <c r="F180" s="524">
        <f t="shared" si="44"/>
        <v>294</v>
      </c>
      <c r="G180" s="524">
        <f t="shared" si="44"/>
        <v>215</v>
      </c>
      <c r="H180" s="524">
        <f t="shared" si="44"/>
        <v>728</v>
      </c>
      <c r="I180" s="524">
        <f t="shared" si="44"/>
        <v>277</v>
      </c>
    </row>
    <row r="181" spans="1:9" ht="11.1" customHeight="1" x14ac:dyDescent="0.2">
      <c r="A181" s="14" t="s">
        <v>124</v>
      </c>
      <c r="B181" s="168">
        <f t="shared" ref="B181:C184" si="45">D181+F181+H181</f>
        <v>199</v>
      </c>
      <c r="C181" s="168">
        <f t="shared" si="45"/>
        <v>142</v>
      </c>
      <c r="D181" s="168">
        <f>0</f>
        <v>0</v>
      </c>
      <c r="E181" s="168">
        <f>0</f>
        <v>0</v>
      </c>
      <c r="F181" s="168">
        <v>29</v>
      </c>
      <c r="G181" s="168">
        <v>29</v>
      </c>
      <c r="H181" s="168">
        <v>170</v>
      </c>
      <c r="I181" s="168">
        <v>113</v>
      </c>
    </row>
    <row r="182" spans="1:9" ht="11.1" customHeight="1" x14ac:dyDescent="0.2">
      <c r="A182" s="14" t="s">
        <v>125</v>
      </c>
      <c r="B182" s="168">
        <f t="shared" si="45"/>
        <v>96</v>
      </c>
      <c r="C182" s="168">
        <f t="shared" si="45"/>
        <v>85</v>
      </c>
      <c r="D182" s="168">
        <f>0</f>
        <v>0</v>
      </c>
      <c r="E182" s="168">
        <f>0</f>
        <v>0</v>
      </c>
      <c r="F182" s="168">
        <v>41</v>
      </c>
      <c r="G182" s="168">
        <v>41</v>
      </c>
      <c r="H182" s="168">
        <v>55</v>
      </c>
      <c r="I182" s="168">
        <v>44</v>
      </c>
    </row>
    <row r="183" spans="1:9" ht="11.1" customHeight="1" x14ac:dyDescent="0.2">
      <c r="A183" s="14" t="s">
        <v>126</v>
      </c>
      <c r="B183" s="168">
        <f t="shared" si="45"/>
        <v>429</v>
      </c>
      <c r="C183" s="168">
        <f t="shared" si="45"/>
        <v>119</v>
      </c>
      <c r="D183" s="168">
        <v>36</v>
      </c>
      <c r="E183" s="168">
        <v>36</v>
      </c>
      <c r="F183" s="168">
        <v>109</v>
      </c>
      <c r="G183" s="168">
        <v>59</v>
      </c>
      <c r="H183" s="168">
        <v>284</v>
      </c>
      <c r="I183" s="168">
        <v>24</v>
      </c>
    </row>
    <row r="184" spans="1:9" ht="11.1" customHeight="1" x14ac:dyDescent="0.2">
      <c r="A184" s="14" t="s">
        <v>127</v>
      </c>
      <c r="B184" s="168">
        <f t="shared" si="45"/>
        <v>362</v>
      </c>
      <c r="C184" s="168">
        <f t="shared" si="45"/>
        <v>210</v>
      </c>
      <c r="D184" s="168">
        <v>28</v>
      </c>
      <c r="E184" s="168">
        <v>28</v>
      </c>
      <c r="F184" s="168">
        <v>115</v>
      </c>
      <c r="G184" s="168">
        <v>86</v>
      </c>
      <c r="H184" s="168">
        <v>219</v>
      </c>
      <c r="I184" s="168">
        <v>96</v>
      </c>
    </row>
    <row r="185" spans="1:9" ht="18" customHeight="1" x14ac:dyDescent="0.2">
      <c r="A185" s="9" t="s">
        <v>237</v>
      </c>
      <c r="B185" s="524">
        <f t="shared" ref="B185:I185" si="46">B186+B187+B188+B189</f>
        <v>902</v>
      </c>
      <c r="C185" s="524">
        <f t="shared" si="46"/>
        <v>564</v>
      </c>
      <c r="D185" s="524">
        <f t="shared" si="46"/>
        <v>120</v>
      </c>
      <c r="E185" s="524">
        <f t="shared" si="46"/>
        <v>120</v>
      </c>
      <c r="F185" s="524">
        <f t="shared" si="46"/>
        <v>261</v>
      </c>
      <c r="G185" s="524">
        <f t="shared" si="46"/>
        <v>231</v>
      </c>
      <c r="H185" s="524">
        <f t="shared" si="46"/>
        <v>521</v>
      </c>
      <c r="I185" s="524">
        <f t="shared" si="46"/>
        <v>213</v>
      </c>
    </row>
    <row r="186" spans="1:9" ht="11.1" customHeight="1" x14ac:dyDescent="0.2">
      <c r="A186" s="14" t="s">
        <v>128</v>
      </c>
      <c r="B186" s="168">
        <f t="shared" ref="B186:C189" si="47">D186+F186+H186</f>
        <v>243</v>
      </c>
      <c r="C186" s="168">
        <f t="shared" si="47"/>
        <v>136</v>
      </c>
      <c r="D186" s="168">
        <f>31</f>
        <v>31</v>
      </c>
      <c r="E186" s="168">
        <f>31</f>
        <v>31</v>
      </c>
      <c r="F186" s="168">
        <v>41</v>
      </c>
      <c r="G186" s="168">
        <v>41</v>
      </c>
      <c r="H186" s="168">
        <v>171</v>
      </c>
      <c r="I186" s="168">
        <v>64</v>
      </c>
    </row>
    <row r="187" spans="1:9" ht="11.1" customHeight="1" x14ac:dyDescent="0.2">
      <c r="A187" s="14" t="s">
        <v>129</v>
      </c>
      <c r="B187" s="168">
        <f t="shared" si="47"/>
        <v>218</v>
      </c>
      <c r="C187" s="168">
        <f t="shared" si="47"/>
        <v>144</v>
      </c>
      <c r="D187" s="168">
        <v>33</v>
      </c>
      <c r="E187" s="168">
        <v>33</v>
      </c>
      <c r="F187" s="168">
        <v>56</v>
      </c>
      <c r="G187" s="168">
        <v>56</v>
      </c>
      <c r="H187" s="168">
        <v>129</v>
      </c>
      <c r="I187" s="168">
        <v>55</v>
      </c>
    </row>
    <row r="188" spans="1:9" ht="11.1" customHeight="1" x14ac:dyDescent="0.2">
      <c r="A188" s="14" t="s">
        <v>130</v>
      </c>
      <c r="B188" s="168">
        <f t="shared" si="47"/>
        <v>210</v>
      </c>
      <c r="C188" s="168">
        <f t="shared" si="47"/>
        <v>75</v>
      </c>
      <c r="D188" s="168">
        <v>11</v>
      </c>
      <c r="E188" s="168">
        <v>11</v>
      </c>
      <c r="F188" s="168">
        <v>81</v>
      </c>
      <c r="G188" s="168">
        <v>52</v>
      </c>
      <c r="H188" s="168">
        <v>118</v>
      </c>
      <c r="I188" s="168">
        <v>12</v>
      </c>
    </row>
    <row r="189" spans="1:9" ht="11.1" customHeight="1" x14ac:dyDescent="0.2">
      <c r="A189" s="14" t="s">
        <v>131</v>
      </c>
      <c r="B189" s="168">
        <f t="shared" si="47"/>
        <v>231</v>
      </c>
      <c r="C189" s="168">
        <f t="shared" si="47"/>
        <v>209</v>
      </c>
      <c r="D189" s="168">
        <v>45</v>
      </c>
      <c r="E189" s="168">
        <v>45</v>
      </c>
      <c r="F189" s="168">
        <v>83</v>
      </c>
      <c r="G189" s="168">
        <v>82</v>
      </c>
      <c r="H189" s="168">
        <v>103</v>
      </c>
      <c r="I189" s="168">
        <v>82</v>
      </c>
    </row>
    <row r="190" spans="1:9" ht="18" customHeight="1" x14ac:dyDescent="0.2">
      <c r="A190" s="9" t="s">
        <v>238</v>
      </c>
      <c r="B190" s="524">
        <f t="shared" ref="B190:I190" si="48">B191+B192+B193+B194+B195+B196</f>
        <v>1797</v>
      </c>
      <c r="C190" s="524">
        <f t="shared" si="48"/>
        <v>887</v>
      </c>
      <c r="D190" s="524">
        <f t="shared" si="48"/>
        <v>153</v>
      </c>
      <c r="E190" s="524">
        <f t="shared" si="48"/>
        <v>153</v>
      </c>
      <c r="F190" s="524">
        <f t="shared" si="48"/>
        <v>418</v>
      </c>
      <c r="G190" s="524">
        <f t="shared" si="48"/>
        <v>315</v>
      </c>
      <c r="H190" s="524">
        <f t="shared" si="48"/>
        <v>1226</v>
      </c>
      <c r="I190" s="524">
        <f t="shared" si="48"/>
        <v>419</v>
      </c>
    </row>
    <row r="191" spans="1:9" ht="11.1" customHeight="1" x14ac:dyDescent="0.2">
      <c r="A191" s="14" t="s">
        <v>132</v>
      </c>
      <c r="B191" s="168">
        <f t="shared" ref="B191:C196" si="49">D191+F191+H191</f>
        <v>174</v>
      </c>
      <c r="C191" s="168">
        <f t="shared" si="49"/>
        <v>111</v>
      </c>
      <c r="D191" s="168">
        <f>0</f>
        <v>0</v>
      </c>
      <c r="E191" s="168">
        <f>0</f>
        <v>0</v>
      </c>
      <c r="F191" s="168">
        <v>84</v>
      </c>
      <c r="G191" s="168">
        <v>74</v>
      </c>
      <c r="H191" s="168">
        <v>90</v>
      </c>
      <c r="I191" s="168">
        <v>37</v>
      </c>
    </row>
    <row r="192" spans="1:9" ht="11.1" customHeight="1" x14ac:dyDescent="0.2">
      <c r="A192" s="14" t="s">
        <v>133</v>
      </c>
      <c r="B192" s="168">
        <f t="shared" si="49"/>
        <v>280</v>
      </c>
      <c r="C192" s="168">
        <f t="shared" si="49"/>
        <v>89</v>
      </c>
      <c r="D192" s="168">
        <f>26</f>
        <v>26</v>
      </c>
      <c r="E192" s="168">
        <f>26</f>
        <v>26</v>
      </c>
      <c r="F192" s="168">
        <f>17</f>
        <v>17</v>
      </c>
      <c r="G192" s="168">
        <f>17</f>
        <v>17</v>
      </c>
      <c r="H192" s="168">
        <v>237</v>
      </c>
      <c r="I192" s="168">
        <v>46</v>
      </c>
    </row>
    <row r="193" spans="1:9" ht="11.1" customHeight="1" x14ac:dyDescent="0.2">
      <c r="A193" s="14" t="s">
        <v>134</v>
      </c>
      <c r="B193" s="168">
        <f t="shared" si="49"/>
        <v>270</v>
      </c>
      <c r="C193" s="168">
        <f t="shared" si="49"/>
        <v>86</v>
      </c>
      <c r="D193" s="168">
        <v>20</v>
      </c>
      <c r="E193" s="168">
        <v>20</v>
      </c>
      <c r="F193" s="168">
        <v>51</v>
      </c>
      <c r="G193" s="168">
        <v>48</v>
      </c>
      <c r="H193" s="168">
        <v>199</v>
      </c>
      <c r="I193" s="168">
        <v>18</v>
      </c>
    </row>
    <row r="194" spans="1:9" ht="11.1" customHeight="1" x14ac:dyDescent="0.2">
      <c r="A194" s="14" t="s">
        <v>135</v>
      </c>
      <c r="B194" s="168">
        <f t="shared" si="49"/>
        <v>616</v>
      </c>
      <c r="C194" s="168">
        <f t="shared" si="49"/>
        <v>378</v>
      </c>
      <c r="D194" s="168">
        <v>66</v>
      </c>
      <c r="E194" s="168">
        <v>66</v>
      </c>
      <c r="F194" s="168">
        <v>153</v>
      </c>
      <c r="G194" s="168">
        <f>108</f>
        <v>108</v>
      </c>
      <c r="H194" s="168">
        <v>397</v>
      </c>
      <c r="I194" s="168">
        <v>204</v>
      </c>
    </row>
    <row r="195" spans="1:9" ht="11.1" customHeight="1" x14ac:dyDescent="0.2">
      <c r="A195" s="14" t="s">
        <v>136</v>
      </c>
      <c r="B195" s="168">
        <f t="shared" si="49"/>
        <v>280</v>
      </c>
      <c r="C195" s="168">
        <f t="shared" si="49"/>
        <v>174</v>
      </c>
      <c r="D195" s="168">
        <f>41</f>
        <v>41</v>
      </c>
      <c r="E195" s="168">
        <f>41</f>
        <v>41</v>
      </c>
      <c r="F195" s="168">
        <v>36</v>
      </c>
      <c r="G195" s="168">
        <f>22</f>
        <v>22</v>
      </c>
      <c r="H195" s="168">
        <v>203</v>
      </c>
      <c r="I195" s="168">
        <v>111</v>
      </c>
    </row>
    <row r="196" spans="1:9" ht="11.1" customHeight="1" x14ac:dyDescent="0.2">
      <c r="A196" s="14" t="s">
        <v>137</v>
      </c>
      <c r="B196" s="168">
        <f t="shared" si="49"/>
        <v>177</v>
      </c>
      <c r="C196" s="168">
        <f t="shared" si="49"/>
        <v>49</v>
      </c>
      <c r="D196" s="168">
        <f>0</f>
        <v>0</v>
      </c>
      <c r="E196" s="168">
        <f>0</f>
        <v>0</v>
      </c>
      <c r="F196" s="168">
        <v>77</v>
      </c>
      <c r="G196" s="168">
        <v>46</v>
      </c>
      <c r="H196" s="168">
        <v>100</v>
      </c>
      <c r="I196" s="168">
        <v>3</v>
      </c>
    </row>
    <row r="197" spans="1:9" ht="18" customHeight="1" x14ac:dyDescent="0.2">
      <c r="A197" s="9" t="s">
        <v>239</v>
      </c>
      <c r="B197" s="524">
        <f t="shared" ref="B197:I197" si="50">B198+B199+B200+B201+B202+B203+B204</f>
        <v>2787</v>
      </c>
      <c r="C197" s="524">
        <f t="shared" si="50"/>
        <v>927</v>
      </c>
      <c r="D197" s="524">
        <f t="shared" si="50"/>
        <v>180</v>
      </c>
      <c r="E197" s="524">
        <f t="shared" si="50"/>
        <v>180</v>
      </c>
      <c r="F197" s="524">
        <f t="shared" si="50"/>
        <v>584</v>
      </c>
      <c r="G197" s="524">
        <f t="shared" si="50"/>
        <v>368</v>
      </c>
      <c r="H197" s="524">
        <f t="shared" si="50"/>
        <v>2023</v>
      </c>
      <c r="I197" s="524">
        <f t="shared" si="50"/>
        <v>379</v>
      </c>
    </row>
    <row r="198" spans="1:9" ht="11.1" customHeight="1" x14ac:dyDescent="0.2">
      <c r="A198" s="14" t="s">
        <v>138</v>
      </c>
      <c r="B198" s="168">
        <f t="shared" ref="B198:C204" si="51">D198+F198+H198</f>
        <v>534</v>
      </c>
      <c r="C198" s="168">
        <f t="shared" si="51"/>
        <v>52</v>
      </c>
      <c r="D198" s="168">
        <f>0</f>
        <v>0</v>
      </c>
      <c r="E198" s="168">
        <f>0</f>
        <v>0</v>
      </c>
      <c r="F198" s="168">
        <v>114</v>
      </c>
      <c r="G198" s="168">
        <v>52</v>
      </c>
      <c r="H198" s="168">
        <v>420</v>
      </c>
      <c r="I198" s="168">
        <v>0</v>
      </c>
    </row>
    <row r="199" spans="1:9" ht="11.1" customHeight="1" x14ac:dyDescent="0.2">
      <c r="A199" s="14" t="s">
        <v>139</v>
      </c>
      <c r="B199" s="168">
        <f t="shared" si="51"/>
        <v>365</v>
      </c>
      <c r="C199" s="168">
        <f t="shared" si="51"/>
        <v>196</v>
      </c>
      <c r="D199" s="168">
        <f>32</f>
        <v>32</v>
      </c>
      <c r="E199" s="168">
        <f>32</f>
        <v>32</v>
      </c>
      <c r="F199" s="168">
        <v>67</v>
      </c>
      <c r="G199" s="168">
        <v>48</v>
      </c>
      <c r="H199" s="168">
        <v>266</v>
      </c>
      <c r="I199" s="168">
        <v>116</v>
      </c>
    </row>
    <row r="200" spans="1:9" ht="11.1" customHeight="1" x14ac:dyDescent="0.2">
      <c r="A200" s="14" t="s">
        <v>140</v>
      </c>
      <c r="B200" s="168">
        <f t="shared" si="51"/>
        <v>394</v>
      </c>
      <c r="C200" s="168">
        <f t="shared" si="51"/>
        <v>111</v>
      </c>
      <c r="D200" s="168">
        <v>37</v>
      </c>
      <c r="E200" s="168">
        <v>37</v>
      </c>
      <c r="F200" s="168">
        <v>83</v>
      </c>
      <c r="G200" s="168">
        <f>37</f>
        <v>37</v>
      </c>
      <c r="H200" s="168">
        <v>274</v>
      </c>
      <c r="I200" s="168">
        <v>37</v>
      </c>
    </row>
    <row r="201" spans="1:9" ht="11.1" customHeight="1" x14ac:dyDescent="0.2">
      <c r="A201" s="14" t="s">
        <v>141</v>
      </c>
      <c r="B201" s="168">
        <f t="shared" si="51"/>
        <v>609</v>
      </c>
      <c r="C201" s="168">
        <f t="shared" si="51"/>
        <v>257</v>
      </c>
      <c r="D201" s="168">
        <f>20</f>
        <v>20</v>
      </c>
      <c r="E201" s="168">
        <f>20</f>
        <v>20</v>
      </c>
      <c r="F201" s="168">
        <v>151</v>
      </c>
      <c r="G201" s="168">
        <f>112</f>
        <v>112</v>
      </c>
      <c r="H201" s="168">
        <v>438</v>
      </c>
      <c r="I201" s="168">
        <v>125</v>
      </c>
    </row>
    <row r="202" spans="1:9" ht="11.1" customHeight="1" x14ac:dyDescent="0.2">
      <c r="A202" s="14" t="s">
        <v>142</v>
      </c>
      <c r="B202" s="168">
        <f t="shared" si="51"/>
        <v>217</v>
      </c>
      <c r="C202" s="168">
        <f t="shared" si="51"/>
        <v>103</v>
      </c>
      <c r="D202" s="168">
        <f>34</f>
        <v>34</v>
      </c>
      <c r="E202" s="168">
        <f>34</f>
        <v>34</v>
      </c>
      <c r="F202" s="168">
        <f>12</f>
        <v>12</v>
      </c>
      <c r="G202" s="168">
        <f>12</f>
        <v>12</v>
      </c>
      <c r="H202" s="168">
        <v>171</v>
      </c>
      <c r="I202" s="168">
        <v>57</v>
      </c>
    </row>
    <row r="203" spans="1:9" ht="11.1" customHeight="1" x14ac:dyDescent="0.2">
      <c r="A203" s="14" t="s">
        <v>143</v>
      </c>
      <c r="B203" s="168">
        <f t="shared" si="51"/>
        <v>217</v>
      </c>
      <c r="C203" s="168">
        <f t="shared" si="51"/>
        <v>159</v>
      </c>
      <c r="D203" s="168">
        <v>57</v>
      </c>
      <c r="E203" s="168">
        <v>57</v>
      </c>
      <c r="F203" s="168">
        <v>70</v>
      </c>
      <c r="G203" s="168">
        <f>60</f>
        <v>60</v>
      </c>
      <c r="H203" s="168">
        <v>90</v>
      </c>
      <c r="I203" s="168">
        <v>42</v>
      </c>
    </row>
    <row r="204" spans="1:9" ht="11.1" customHeight="1" x14ac:dyDescent="0.2">
      <c r="A204" s="14" t="s">
        <v>144</v>
      </c>
      <c r="B204" s="168">
        <f t="shared" si="51"/>
        <v>451</v>
      </c>
      <c r="C204" s="168">
        <f t="shared" si="51"/>
        <v>49</v>
      </c>
      <c r="D204" s="168">
        <v>0</v>
      </c>
      <c r="E204" s="168">
        <f>0</f>
        <v>0</v>
      </c>
      <c r="F204" s="168">
        <v>87</v>
      </c>
      <c r="G204" s="168">
        <f>47</f>
        <v>47</v>
      </c>
      <c r="H204" s="168">
        <v>364</v>
      </c>
      <c r="I204" s="168">
        <v>2</v>
      </c>
    </row>
    <row r="205" spans="1:9" ht="9.9499999999999993" customHeight="1" x14ac:dyDescent="0.2">
      <c r="A205" s="127"/>
      <c r="B205" s="523"/>
      <c r="C205" s="426"/>
      <c r="D205" s="168"/>
      <c r="E205" s="168"/>
      <c r="F205" s="374"/>
      <c r="G205" s="374"/>
      <c r="H205" s="12"/>
      <c r="I205" s="12"/>
    </row>
    <row r="206" spans="1:9" s="32" customFormat="1" ht="12" customHeight="1" x14ac:dyDescent="0.15">
      <c r="A206" s="506" t="s">
        <v>7482</v>
      </c>
      <c r="B206" s="522"/>
      <c r="C206" s="522"/>
      <c r="D206" s="522"/>
      <c r="E206" s="522"/>
      <c r="F206" s="522"/>
      <c r="G206" s="522"/>
      <c r="H206" s="522"/>
      <c r="I206" s="522"/>
    </row>
    <row r="207" spans="1:9" x14ac:dyDescent="0.2">
      <c r="A207" s="2"/>
      <c r="B207" s="2"/>
      <c r="C207" s="2"/>
      <c r="D207" s="2"/>
      <c r="E207" s="2"/>
      <c r="F207" s="2"/>
      <c r="G207" s="2"/>
      <c r="H207" s="2"/>
      <c r="I207" s="2"/>
    </row>
    <row r="208" spans="1:9" x14ac:dyDescent="0.2">
      <c r="A208" s="121"/>
    </row>
    <row r="209" spans="1:1" x14ac:dyDescent="0.2">
      <c r="A209" s="502"/>
    </row>
  </sheetData>
  <mergeCells count="8">
    <mergeCell ref="A1:I1"/>
    <mergeCell ref="F3:G3"/>
    <mergeCell ref="H3:I3"/>
    <mergeCell ref="A3:A4"/>
    <mergeCell ref="D3:E3"/>
    <mergeCell ref="A2:I2"/>
    <mergeCell ref="B3:B4"/>
    <mergeCell ref="C3:C4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3" max="16383" man="1"/>
    <brk id="101" max="16383" man="1"/>
    <brk id="153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zoomScaleNormal="100" zoomScaleSheetLayoutView="100" workbookViewId="0">
      <pane xSplit="1" ySplit="4" topLeftCell="B5" activePane="bottomRight" state="frozen"/>
      <selection activeCell="B2" sqref="B2"/>
      <selection pane="topRight" activeCell="D2" sqref="D2"/>
      <selection pane="bottomLeft" activeCell="B12" sqref="B12"/>
      <selection pane="bottomRight" activeCell="A3" sqref="A3:A4"/>
    </sheetView>
  </sheetViews>
  <sheetFormatPr defaultRowHeight="11.25" x14ac:dyDescent="0.2"/>
  <cols>
    <col min="1" max="1" width="23.7109375" style="1" customWidth="1"/>
    <col min="2" max="2" width="16.28515625" style="1" customWidth="1"/>
    <col min="3" max="3" width="17.85546875" style="1" customWidth="1"/>
    <col min="4" max="5" width="16.28515625" style="1" customWidth="1"/>
    <col min="6" max="16384" width="9.140625" style="1"/>
  </cols>
  <sheetData>
    <row r="1" spans="1:8" s="146" customFormat="1" ht="12.75" x14ac:dyDescent="0.2">
      <c r="A1" s="935" t="s">
        <v>7495</v>
      </c>
      <c r="B1" s="935"/>
      <c r="C1" s="935"/>
      <c r="D1" s="935"/>
      <c r="E1" s="935"/>
    </row>
    <row r="2" spans="1:8" s="17" customFormat="1" ht="9.9499999999999993" customHeight="1" thickBot="1" x14ac:dyDescent="0.25">
      <c r="A2" s="161"/>
    </row>
    <row r="3" spans="1:8" s="512" customFormat="1" ht="17.100000000000001" customHeight="1" x14ac:dyDescent="0.2">
      <c r="A3" s="866" t="s">
        <v>274</v>
      </c>
      <c r="B3" s="836" t="s">
        <v>7494</v>
      </c>
      <c r="C3" s="836" t="s">
        <v>7493</v>
      </c>
      <c r="D3" s="840" t="s">
        <v>7492</v>
      </c>
      <c r="E3" s="868"/>
    </row>
    <row r="4" spans="1:8" s="512" customFormat="1" ht="24.95" customHeight="1" x14ac:dyDescent="0.2">
      <c r="A4" s="873"/>
      <c r="B4" s="837"/>
      <c r="C4" s="837"/>
      <c r="D4" s="119" t="s">
        <v>7491</v>
      </c>
      <c r="E4" s="158" t="s">
        <v>7490</v>
      </c>
    </row>
    <row r="5" spans="1:8" ht="20.100000000000001" customHeight="1" x14ac:dyDescent="0.2">
      <c r="A5" s="145" t="s">
        <v>1</v>
      </c>
      <c r="B5" s="429">
        <v>1493</v>
      </c>
      <c r="C5" s="134">
        <v>2741046</v>
      </c>
      <c r="D5" s="540">
        <v>258504</v>
      </c>
      <c r="E5" s="134">
        <v>1411.5</v>
      </c>
      <c r="H5" s="535"/>
    </row>
    <row r="6" spans="1:8" ht="9.9499999999999993" customHeight="1" x14ac:dyDescent="0.2">
      <c r="A6" s="9" t="s">
        <v>210</v>
      </c>
      <c r="B6" s="429">
        <v>985</v>
      </c>
      <c r="C6" s="134">
        <v>2026282</v>
      </c>
      <c r="D6" s="540">
        <v>197134</v>
      </c>
      <c r="E6" s="134">
        <v>1123.5</v>
      </c>
      <c r="G6" s="535"/>
    </row>
    <row r="7" spans="1:8" ht="9.9499999999999993" customHeight="1" x14ac:dyDescent="0.2">
      <c r="A7" s="9" t="s">
        <v>211</v>
      </c>
      <c r="B7" s="100">
        <v>508</v>
      </c>
      <c r="C7" s="134">
        <v>714764</v>
      </c>
      <c r="D7" s="134">
        <v>61370</v>
      </c>
      <c r="E7" s="134">
        <v>288</v>
      </c>
    </row>
    <row r="8" spans="1:8" ht="20.100000000000001" customHeight="1" x14ac:dyDescent="0.2">
      <c r="A8" s="9" t="s">
        <v>212</v>
      </c>
      <c r="B8" s="134">
        <v>188</v>
      </c>
      <c r="C8" s="134">
        <v>758592</v>
      </c>
      <c r="D8" s="134">
        <v>149276</v>
      </c>
      <c r="E8" s="134">
        <v>761.5</v>
      </c>
    </row>
    <row r="9" spans="1:8" ht="9.9499999999999993" customHeight="1" x14ac:dyDescent="0.2">
      <c r="A9" s="14" t="s">
        <v>177</v>
      </c>
      <c r="B9" s="436">
        <v>5</v>
      </c>
      <c r="C9" s="129">
        <v>10574</v>
      </c>
      <c r="D9" s="129">
        <v>406</v>
      </c>
      <c r="E9" s="129">
        <v>1</v>
      </c>
    </row>
    <row r="10" spans="1:8" ht="9.9499999999999993" customHeight="1" x14ac:dyDescent="0.2">
      <c r="A10" s="14" t="s">
        <v>178</v>
      </c>
      <c r="B10" s="436">
        <v>16</v>
      </c>
      <c r="C10" s="129">
        <v>49602</v>
      </c>
      <c r="D10" s="129">
        <v>2076</v>
      </c>
      <c r="E10" s="129">
        <v>10</v>
      </c>
    </row>
    <row r="11" spans="1:8" ht="9.9499999999999993" customHeight="1" x14ac:dyDescent="0.2">
      <c r="A11" s="14" t="s">
        <v>179</v>
      </c>
      <c r="B11" s="436">
        <v>7</v>
      </c>
      <c r="C11" s="129">
        <v>40161</v>
      </c>
      <c r="D11" s="129">
        <v>5194</v>
      </c>
      <c r="E11" s="129">
        <v>19</v>
      </c>
    </row>
    <row r="12" spans="1:8" ht="9.9499999999999993" customHeight="1" x14ac:dyDescent="0.2">
      <c r="A12" s="14" t="s">
        <v>180</v>
      </c>
      <c r="B12" s="436">
        <v>8</v>
      </c>
      <c r="C12" s="129">
        <v>22632</v>
      </c>
      <c r="D12" s="129">
        <v>652</v>
      </c>
      <c r="E12" s="129">
        <v>4</v>
      </c>
    </row>
    <row r="13" spans="1:8" ht="9.9499999999999993" customHeight="1" x14ac:dyDescent="0.2">
      <c r="A13" s="14" t="s">
        <v>181</v>
      </c>
      <c r="B13" s="436">
        <v>8</v>
      </c>
      <c r="C13" s="129">
        <v>83337</v>
      </c>
      <c r="D13" s="129">
        <v>3061</v>
      </c>
      <c r="E13" s="129">
        <v>16</v>
      </c>
    </row>
    <row r="14" spans="1:8" ht="9.9499999999999993" customHeight="1" x14ac:dyDescent="0.2">
      <c r="A14" s="14" t="s">
        <v>182</v>
      </c>
      <c r="B14" s="436">
        <v>17</v>
      </c>
      <c r="C14" s="129">
        <v>53525</v>
      </c>
      <c r="D14" s="129">
        <v>6348</v>
      </c>
      <c r="E14" s="129">
        <v>25</v>
      </c>
    </row>
    <row r="15" spans="1:8" ht="9.9499999999999993" customHeight="1" x14ac:dyDescent="0.2">
      <c r="A15" s="14" t="s">
        <v>183</v>
      </c>
      <c r="B15" s="436">
        <v>11</v>
      </c>
      <c r="C15" s="129">
        <v>18812</v>
      </c>
      <c r="D15" s="129">
        <v>552</v>
      </c>
      <c r="E15" s="129">
        <v>2</v>
      </c>
    </row>
    <row r="16" spans="1:8" ht="9.9499999999999993" customHeight="1" x14ac:dyDescent="0.2">
      <c r="A16" s="14" t="s">
        <v>184</v>
      </c>
      <c r="B16" s="436">
        <v>12</v>
      </c>
      <c r="C16" s="129">
        <v>15697</v>
      </c>
      <c r="D16" s="129">
        <v>942</v>
      </c>
      <c r="E16" s="129">
        <v>2</v>
      </c>
      <c r="H16" s="535"/>
    </row>
    <row r="17" spans="1:10" ht="9.9499999999999993" customHeight="1" x14ac:dyDescent="0.2">
      <c r="A17" s="14" t="s">
        <v>185</v>
      </c>
      <c r="B17" s="436">
        <v>21</v>
      </c>
      <c r="C17" s="129">
        <v>116463</v>
      </c>
      <c r="D17" s="129">
        <v>10048</v>
      </c>
      <c r="E17" s="129">
        <v>37</v>
      </c>
    </row>
    <row r="18" spans="1:10" ht="9.9499999999999993" customHeight="1" x14ac:dyDescent="0.2">
      <c r="A18" s="14" t="s">
        <v>186</v>
      </c>
      <c r="B18" s="436">
        <v>9</v>
      </c>
      <c r="C18" s="129">
        <v>16278</v>
      </c>
      <c r="D18" s="129">
        <v>1117</v>
      </c>
      <c r="E18" s="129">
        <v>2</v>
      </c>
    </row>
    <row r="19" spans="1:10" ht="9.9499999999999993" customHeight="1" x14ac:dyDescent="0.2">
      <c r="A19" s="14" t="s">
        <v>187</v>
      </c>
      <c r="B19" s="436">
        <v>11</v>
      </c>
      <c r="C19" s="129">
        <v>103616</v>
      </c>
      <c r="D19" s="129">
        <v>5375</v>
      </c>
      <c r="E19" s="129">
        <v>24.5</v>
      </c>
    </row>
    <row r="20" spans="1:10" ht="9.9499999999999993" customHeight="1" x14ac:dyDescent="0.2">
      <c r="A20" s="14" t="s">
        <v>188</v>
      </c>
      <c r="B20" s="436">
        <v>11</v>
      </c>
      <c r="C20" s="129">
        <v>40391</v>
      </c>
      <c r="D20" s="129">
        <v>861</v>
      </c>
      <c r="E20" s="129">
        <v>8</v>
      </c>
    </row>
    <row r="21" spans="1:10" ht="9.9499999999999993" customHeight="1" x14ac:dyDescent="0.2">
      <c r="A21" s="14" t="s">
        <v>189</v>
      </c>
      <c r="B21" s="436">
        <v>18</v>
      </c>
      <c r="C21" s="129">
        <v>47762</v>
      </c>
      <c r="D21" s="129">
        <v>99857</v>
      </c>
      <c r="E21" s="129">
        <v>567</v>
      </c>
    </row>
    <row r="22" spans="1:10" ht="9.9499999999999993" customHeight="1" x14ac:dyDescent="0.2">
      <c r="A22" s="14" t="s">
        <v>190</v>
      </c>
      <c r="B22" s="436">
        <v>5</v>
      </c>
      <c r="C22" s="129">
        <v>6831</v>
      </c>
      <c r="D22" s="129">
        <v>438</v>
      </c>
      <c r="E22" s="129" t="s">
        <v>3</v>
      </c>
    </row>
    <row r="23" spans="1:10" ht="9.9499999999999993" customHeight="1" x14ac:dyDescent="0.2">
      <c r="A23" s="14" t="s">
        <v>191</v>
      </c>
      <c r="B23" s="436">
        <v>7</v>
      </c>
      <c r="C23" s="129">
        <v>43152</v>
      </c>
      <c r="D23" s="129">
        <v>6557</v>
      </c>
      <c r="E23" s="129">
        <v>27</v>
      </c>
    </row>
    <row r="24" spans="1:10" ht="11.1" customHeight="1" x14ac:dyDescent="0.2">
      <c r="A24" s="14" t="s">
        <v>200</v>
      </c>
      <c r="B24" s="69">
        <v>7</v>
      </c>
      <c r="C24" s="69">
        <v>12625</v>
      </c>
      <c r="D24" s="69">
        <v>310</v>
      </c>
      <c r="E24" s="69">
        <v>1</v>
      </c>
      <c r="F24" s="129"/>
      <c r="G24" s="130"/>
      <c r="H24" s="130"/>
      <c r="I24" s="126"/>
      <c r="J24" s="126"/>
    </row>
    <row r="25" spans="1:10" ht="9.9499999999999993" customHeight="1" x14ac:dyDescent="0.2">
      <c r="A25" s="14" t="s">
        <v>192</v>
      </c>
      <c r="B25" s="436">
        <v>15</v>
      </c>
      <c r="C25" s="129">
        <v>77134</v>
      </c>
      <c r="D25" s="129">
        <v>5482</v>
      </c>
      <c r="E25" s="129">
        <v>16</v>
      </c>
    </row>
    <row r="26" spans="1:10" ht="20.100000000000001" customHeight="1" x14ac:dyDescent="0.2">
      <c r="A26" s="9" t="s">
        <v>213</v>
      </c>
      <c r="B26" s="134">
        <v>52</v>
      </c>
      <c r="C26" s="134">
        <v>61885</v>
      </c>
      <c r="D26" s="134">
        <v>6511</v>
      </c>
      <c r="E26" s="134">
        <v>18</v>
      </c>
    </row>
    <row r="27" spans="1:10" ht="9.9499999999999993" customHeight="1" x14ac:dyDescent="0.2">
      <c r="A27" s="14" t="s">
        <v>4</v>
      </c>
      <c r="B27" s="436">
        <v>15</v>
      </c>
      <c r="C27" s="129">
        <v>9896</v>
      </c>
      <c r="D27" s="129">
        <v>626</v>
      </c>
      <c r="E27" s="129">
        <v>3</v>
      </c>
    </row>
    <row r="28" spans="1:10" ht="9.9499999999999993" customHeight="1" x14ac:dyDescent="0.2">
      <c r="A28" s="14" t="s">
        <v>5</v>
      </c>
      <c r="B28" s="436">
        <v>3</v>
      </c>
      <c r="C28" s="129">
        <v>3926</v>
      </c>
      <c r="D28" s="129">
        <v>149</v>
      </c>
      <c r="E28" s="129" t="s">
        <v>3</v>
      </c>
    </row>
    <row r="29" spans="1:10" ht="9.9499999999999993" customHeight="1" x14ac:dyDescent="0.2">
      <c r="A29" s="14" t="s">
        <v>6</v>
      </c>
      <c r="B29" s="436">
        <v>34</v>
      </c>
      <c r="C29" s="129">
        <v>48063</v>
      </c>
      <c r="D29" s="129">
        <v>5736</v>
      </c>
      <c r="E29" s="129">
        <v>15</v>
      </c>
    </row>
    <row r="30" spans="1:10" ht="20.100000000000001" customHeight="1" x14ac:dyDescent="0.2">
      <c r="A30" s="9" t="s">
        <v>214</v>
      </c>
      <c r="B30" s="134">
        <v>71</v>
      </c>
      <c r="C30" s="134">
        <v>71949</v>
      </c>
      <c r="D30" s="134">
        <v>4692</v>
      </c>
      <c r="E30" s="134">
        <v>12</v>
      </c>
    </row>
    <row r="31" spans="1:10" ht="11.1" customHeight="1" x14ac:dyDescent="0.2">
      <c r="A31" s="14" t="s">
        <v>7</v>
      </c>
      <c r="B31" s="436">
        <v>11</v>
      </c>
      <c r="C31" s="129">
        <v>6525</v>
      </c>
      <c r="D31" s="129">
        <v>187</v>
      </c>
      <c r="E31" s="129" t="s">
        <v>3</v>
      </c>
    </row>
    <row r="32" spans="1:10" ht="9.9499999999999993" customHeight="1" x14ac:dyDescent="0.2">
      <c r="A32" s="14" t="s">
        <v>8</v>
      </c>
      <c r="B32" s="436">
        <v>40</v>
      </c>
      <c r="C32" s="129">
        <v>47705</v>
      </c>
      <c r="D32" s="129">
        <v>3921</v>
      </c>
      <c r="E32" s="129">
        <v>10</v>
      </c>
    </row>
    <row r="33" spans="1:7" ht="9.9499999999999993" customHeight="1" x14ac:dyDescent="0.2">
      <c r="A33" s="14" t="s">
        <v>9</v>
      </c>
      <c r="B33" s="436">
        <v>4</v>
      </c>
      <c r="C33" s="129">
        <v>8461</v>
      </c>
      <c r="D33" s="129">
        <v>179</v>
      </c>
      <c r="E33" s="129">
        <v>2</v>
      </c>
    </row>
    <row r="34" spans="1:7" ht="9.9499999999999993" customHeight="1" x14ac:dyDescent="0.2">
      <c r="A34" s="14" t="s">
        <v>10</v>
      </c>
      <c r="B34" s="436">
        <v>6</v>
      </c>
      <c r="C34" s="129">
        <v>4014</v>
      </c>
      <c r="D34" s="129">
        <v>158</v>
      </c>
      <c r="E34" s="129" t="s">
        <v>3</v>
      </c>
    </row>
    <row r="35" spans="1:7" ht="9.9499999999999993" customHeight="1" x14ac:dyDescent="0.2">
      <c r="A35" s="14" t="s">
        <v>11</v>
      </c>
      <c r="B35" s="436">
        <v>10</v>
      </c>
      <c r="C35" s="129">
        <v>5244</v>
      </c>
      <c r="D35" s="129">
        <v>247</v>
      </c>
      <c r="E35" s="129" t="s">
        <v>3</v>
      </c>
    </row>
    <row r="36" spans="1:7" ht="20.100000000000001" customHeight="1" x14ac:dyDescent="0.2">
      <c r="A36" s="9" t="s">
        <v>215</v>
      </c>
      <c r="B36" s="134">
        <v>51</v>
      </c>
      <c r="C36" s="134">
        <v>55114</v>
      </c>
      <c r="D36" s="134">
        <v>3553</v>
      </c>
      <c r="E36" s="134">
        <v>12</v>
      </c>
    </row>
    <row r="37" spans="1:7" ht="9.9499999999999993" customHeight="1" x14ac:dyDescent="0.2">
      <c r="A37" s="14" t="s">
        <v>12</v>
      </c>
      <c r="B37" s="436">
        <v>3</v>
      </c>
      <c r="C37" s="129">
        <v>8372</v>
      </c>
      <c r="D37" s="129">
        <v>380</v>
      </c>
      <c r="E37" s="129">
        <v>6</v>
      </c>
    </row>
    <row r="38" spans="1:7" ht="9.9499999999999993" customHeight="1" x14ac:dyDescent="0.2">
      <c r="A38" s="14" t="s">
        <v>13</v>
      </c>
      <c r="B38" s="436">
        <v>10</v>
      </c>
      <c r="C38" s="129">
        <v>7639</v>
      </c>
      <c r="D38" s="129">
        <v>549</v>
      </c>
      <c r="E38" s="129">
        <v>2</v>
      </c>
    </row>
    <row r="39" spans="1:7" ht="9.9499999999999993" customHeight="1" x14ac:dyDescent="0.2">
      <c r="A39" s="14" t="s">
        <v>14</v>
      </c>
      <c r="B39" s="436">
        <v>20</v>
      </c>
      <c r="C39" s="129">
        <v>22032</v>
      </c>
      <c r="D39" s="129">
        <v>1496</v>
      </c>
      <c r="E39" s="129">
        <v>2</v>
      </c>
    </row>
    <row r="40" spans="1:7" ht="9.9499999999999993" customHeight="1" x14ac:dyDescent="0.2">
      <c r="A40" s="14" t="s">
        <v>15</v>
      </c>
      <c r="B40" s="436">
        <v>5</v>
      </c>
      <c r="C40" s="129">
        <v>4213</v>
      </c>
      <c r="D40" s="129">
        <v>286</v>
      </c>
      <c r="E40" s="129" t="s">
        <v>3</v>
      </c>
    </row>
    <row r="41" spans="1:7" ht="9.9499999999999993" customHeight="1" x14ac:dyDescent="0.2">
      <c r="A41" s="14" t="s">
        <v>16</v>
      </c>
      <c r="B41" s="436">
        <v>6</v>
      </c>
      <c r="C41" s="129">
        <v>8600</v>
      </c>
      <c r="D41" s="129">
        <v>680</v>
      </c>
      <c r="E41" s="129">
        <v>1</v>
      </c>
    </row>
    <row r="42" spans="1:7" ht="11.1" customHeight="1" x14ac:dyDescent="0.2">
      <c r="A42" s="14" t="s">
        <v>17</v>
      </c>
      <c r="B42" s="436">
        <v>7</v>
      </c>
      <c r="C42" s="129">
        <v>4258</v>
      </c>
      <c r="D42" s="129">
        <v>162</v>
      </c>
      <c r="E42" s="129">
        <v>1</v>
      </c>
    </row>
    <row r="43" spans="1:7" ht="20.100000000000001" customHeight="1" x14ac:dyDescent="0.2">
      <c r="A43" s="9" t="s">
        <v>216</v>
      </c>
      <c r="B43" s="134">
        <v>86</v>
      </c>
      <c r="C43" s="134">
        <v>103193</v>
      </c>
      <c r="D43" s="134">
        <v>9455</v>
      </c>
      <c r="E43" s="134">
        <v>16</v>
      </c>
    </row>
    <row r="44" spans="1:7" ht="9.9499999999999993" customHeight="1" x14ac:dyDescent="0.2">
      <c r="A44" s="14" t="s">
        <v>18</v>
      </c>
      <c r="B44" s="436">
        <v>11</v>
      </c>
      <c r="C44" s="129">
        <v>8113</v>
      </c>
      <c r="D44" s="129">
        <v>318</v>
      </c>
      <c r="E44" s="129" t="s">
        <v>3</v>
      </c>
    </row>
    <row r="45" spans="1:7" ht="9.9499999999999993" customHeight="1" x14ac:dyDescent="0.2">
      <c r="A45" s="14" t="s">
        <v>19</v>
      </c>
      <c r="B45" s="436">
        <v>10</v>
      </c>
      <c r="C45" s="129">
        <v>5195</v>
      </c>
      <c r="D45" s="129">
        <v>303</v>
      </c>
      <c r="E45" s="129">
        <v>1</v>
      </c>
    </row>
    <row r="46" spans="1:7" ht="9.9499999999999993" customHeight="1" x14ac:dyDescent="0.2">
      <c r="A46" s="14" t="s">
        <v>20</v>
      </c>
      <c r="B46" s="436">
        <v>17</v>
      </c>
      <c r="C46" s="129">
        <v>16377</v>
      </c>
      <c r="D46" s="129">
        <v>2079</v>
      </c>
      <c r="E46" s="129">
        <v>2</v>
      </c>
    </row>
    <row r="47" spans="1:7" ht="9.9499999999999993" customHeight="1" x14ac:dyDescent="0.2">
      <c r="A47" s="14" t="s">
        <v>21</v>
      </c>
      <c r="B47" s="436">
        <v>7</v>
      </c>
      <c r="C47" s="129">
        <v>9274</v>
      </c>
      <c r="D47" s="129">
        <v>372</v>
      </c>
      <c r="E47" s="129">
        <v>2</v>
      </c>
      <c r="G47" s="535"/>
    </row>
    <row r="48" spans="1:7" ht="9.9499999999999993" customHeight="1" x14ac:dyDescent="0.2">
      <c r="A48" s="14" t="s">
        <v>22</v>
      </c>
      <c r="B48" s="436">
        <v>8</v>
      </c>
      <c r="C48" s="129">
        <v>11014</v>
      </c>
      <c r="D48" s="129">
        <v>350</v>
      </c>
      <c r="E48" s="129">
        <v>1</v>
      </c>
    </row>
    <row r="49" spans="1:5" ht="9.9499999999999993" customHeight="1" x14ac:dyDescent="0.2">
      <c r="A49" s="14" t="s">
        <v>23</v>
      </c>
      <c r="B49" s="436">
        <v>4</v>
      </c>
      <c r="C49" s="129">
        <v>3266</v>
      </c>
      <c r="D49" s="129">
        <v>185</v>
      </c>
      <c r="E49" s="129">
        <v>1</v>
      </c>
    </row>
    <row r="50" spans="1:5" ht="9.9499999999999993" customHeight="1" x14ac:dyDescent="0.2">
      <c r="A50" s="14" t="s">
        <v>24</v>
      </c>
      <c r="B50" s="436">
        <v>19</v>
      </c>
      <c r="C50" s="129">
        <v>46078</v>
      </c>
      <c r="D50" s="129">
        <v>5650</v>
      </c>
      <c r="E50" s="129">
        <v>8</v>
      </c>
    </row>
    <row r="51" spans="1:5" ht="9.9499999999999993" customHeight="1" x14ac:dyDescent="0.2">
      <c r="A51" s="14" t="s">
        <v>25</v>
      </c>
      <c r="B51" s="436">
        <v>10</v>
      </c>
      <c r="C51" s="129">
        <v>3876</v>
      </c>
      <c r="D51" s="129">
        <v>198</v>
      </c>
      <c r="E51" s="129">
        <v>1</v>
      </c>
    </row>
    <row r="52" spans="1:5" ht="20.100000000000001" customHeight="1" x14ac:dyDescent="0.2">
      <c r="A52" s="9" t="s">
        <v>217</v>
      </c>
      <c r="B52" s="134">
        <v>45</v>
      </c>
      <c r="C52" s="134">
        <v>74227</v>
      </c>
      <c r="D52" s="134">
        <v>4995</v>
      </c>
      <c r="E52" s="134">
        <v>14</v>
      </c>
    </row>
    <row r="53" spans="1:5" ht="9.9499999999999993" customHeight="1" x14ac:dyDescent="0.2">
      <c r="A53" s="14" t="s">
        <v>26</v>
      </c>
      <c r="B53" s="436">
        <v>5</v>
      </c>
      <c r="C53" s="129">
        <v>11313</v>
      </c>
      <c r="D53" s="129">
        <v>371</v>
      </c>
      <c r="E53" s="129">
        <v>2</v>
      </c>
    </row>
    <row r="54" spans="1:5" ht="9.9499999999999993" customHeight="1" x14ac:dyDescent="0.2">
      <c r="A54" s="14" t="s">
        <v>27</v>
      </c>
      <c r="B54" s="436">
        <v>9</v>
      </c>
      <c r="C54" s="129">
        <v>15524</v>
      </c>
      <c r="D54" s="129">
        <v>772</v>
      </c>
      <c r="E54" s="129">
        <v>2</v>
      </c>
    </row>
    <row r="55" spans="1:5" ht="9.9499999999999993" customHeight="1" x14ac:dyDescent="0.2">
      <c r="A55" s="14" t="s">
        <v>28</v>
      </c>
      <c r="B55" s="436">
        <v>9</v>
      </c>
      <c r="C55" s="129">
        <v>12256</v>
      </c>
      <c r="D55" s="129">
        <v>320</v>
      </c>
      <c r="E55" s="129">
        <v>3</v>
      </c>
    </row>
    <row r="56" spans="1:5" ht="9.9499999999999993" customHeight="1" x14ac:dyDescent="0.2">
      <c r="A56" s="14" t="s">
        <v>29</v>
      </c>
      <c r="B56" s="436">
        <v>22</v>
      </c>
      <c r="C56" s="129">
        <v>35134</v>
      </c>
      <c r="D56" s="129">
        <v>3532</v>
      </c>
      <c r="E56" s="129">
        <v>7</v>
      </c>
    </row>
    <row r="57" spans="1:5" ht="20.100000000000001" customHeight="1" x14ac:dyDescent="0.2">
      <c r="A57" s="9" t="s">
        <v>218</v>
      </c>
      <c r="B57" s="539">
        <v>110</v>
      </c>
      <c r="C57" s="539">
        <v>245673</v>
      </c>
      <c r="D57" s="539">
        <v>25603</v>
      </c>
      <c r="E57" s="539">
        <v>187</v>
      </c>
    </row>
    <row r="58" spans="1:5" ht="9.9499999999999993" customHeight="1" x14ac:dyDescent="0.2">
      <c r="A58" s="14" t="s">
        <v>30</v>
      </c>
      <c r="B58" s="436">
        <v>6</v>
      </c>
      <c r="C58" s="537">
        <v>5028</v>
      </c>
      <c r="D58" s="537">
        <v>208</v>
      </c>
      <c r="E58" s="537" t="s">
        <v>3</v>
      </c>
    </row>
    <row r="59" spans="1:5" ht="9.9499999999999993" customHeight="1" x14ac:dyDescent="0.2">
      <c r="A59" s="14" t="s">
        <v>31</v>
      </c>
      <c r="B59" s="436">
        <v>15</v>
      </c>
      <c r="C59" s="537">
        <v>19749</v>
      </c>
      <c r="D59" s="537">
        <v>1399</v>
      </c>
      <c r="E59" s="537">
        <v>4</v>
      </c>
    </row>
    <row r="60" spans="1:5" ht="9.9499999999999993" customHeight="1" x14ac:dyDescent="0.2">
      <c r="A60" s="14" t="s">
        <v>32</v>
      </c>
      <c r="B60" s="436">
        <v>4</v>
      </c>
      <c r="C60" s="537">
        <v>5540</v>
      </c>
      <c r="D60" s="537">
        <v>185</v>
      </c>
      <c r="E60" s="537">
        <v>1</v>
      </c>
    </row>
    <row r="61" spans="1:5" ht="9.9499999999999993" customHeight="1" x14ac:dyDescent="0.2">
      <c r="A61" s="14" t="s">
        <v>33</v>
      </c>
      <c r="B61" s="436">
        <v>6</v>
      </c>
      <c r="C61" s="537">
        <v>5182</v>
      </c>
      <c r="D61" s="537">
        <v>270</v>
      </c>
      <c r="E61" s="537">
        <v>1</v>
      </c>
    </row>
    <row r="62" spans="1:5" ht="9.9499999999999993" customHeight="1" x14ac:dyDescent="0.2">
      <c r="A62" s="14" t="s">
        <v>34</v>
      </c>
      <c r="B62" s="436">
        <v>6</v>
      </c>
      <c r="C62" s="537">
        <v>11104</v>
      </c>
      <c r="D62" s="537">
        <v>1017</v>
      </c>
      <c r="E62" s="537">
        <v>4</v>
      </c>
    </row>
    <row r="63" spans="1:5" ht="9.9499999999999993" customHeight="1" x14ac:dyDescent="0.2">
      <c r="A63" s="14" t="s">
        <v>35</v>
      </c>
      <c r="B63" s="436">
        <v>8</v>
      </c>
      <c r="C63" s="537">
        <v>15187</v>
      </c>
      <c r="D63" s="537">
        <v>1240</v>
      </c>
      <c r="E63" s="537">
        <v>2</v>
      </c>
    </row>
    <row r="64" spans="1:5" ht="11.1" customHeight="1" x14ac:dyDescent="0.2">
      <c r="A64" s="14" t="s">
        <v>36</v>
      </c>
      <c r="B64" s="436">
        <v>4</v>
      </c>
      <c r="C64" s="537">
        <v>8125</v>
      </c>
      <c r="D64" s="537">
        <v>575</v>
      </c>
      <c r="E64" s="537">
        <v>1</v>
      </c>
    </row>
    <row r="65" spans="1:6" ht="9.9499999999999993" customHeight="1" x14ac:dyDescent="0.2">
      <c r="A65" s="14" t="s">
        <v>219</v>
      </c>
      <c r="B65" s="436">
        <v>47</v>
      </c>
      <c r="C65" s="537">
        <v>152907</v>
      </c>
      <c r="D65" s="537">
        <v>20073</v>
      </c>
      <c r="E65" s="537">
        <v>168</v>
      </c>
      <c r="F65" s="535"/>
    </row>
    <row r="66" spans="1:6" ht="9.9499999999999993" customHeight="1" x14ac:dyDescent="0.2">
      <c r="A66" s="14" t="s">
        <v>37</v>
      </c>
      <c r="B66" s="436">
        <v>3</v>
      </c>
      <c r="C66" s="537">
        <v>5380</v>
      </c>
      <c r="D66" s="537">
        <v>172</v>
      </c>
      <c r="E66" s="537">
        <v>1</v>
      </c>
    </row>
    <row r="67" spans="1:6" ht="9.9499999999999993" customHeight="1" x14ac:dyDescent="0.2">
      <c r="A67" s="14" t="s">
        <v>38</v>
      </c>
      <c r="B67" s="436">
        <v>1</v>
      </c>
      <c r="C67" s="537">
        <v>3078</v>
      </c>
      <c r="D67" s="537">
        <v>86</v>
      </c>
      <c r="E67" s="537">
        <v>1</v>
      </c>
    </row>
    <row r="68" spans="1:6" ht="9.9499999999999993" customHeight="1" x14ac:dyDescent="0.2">
      <c r="A68" s="14" t="s">
        <v>39</v>
      </c>
      <c r="B68" s="436">
        <v>4</v>
      </c>
      <c r="C68" s="537">
        <v>9196</v>
      </c>
      <c r="D68" s="537">
        <v>267</v>
      </c>
      <c r="E68" s="537">
        <v>4</v>
      </c>
    </row>
    <row r="69" spans="1:6" ht="9.9499999999999993" customHeight="1" x14ac:dyDescent="0.2">
      <c r="A69" s="14" t="s">
        <v>40</v>
      </c>
      <c r="B69" s="436">
        <v>6</v>
      </c>
      <c r="C69" s="538">
        <v>5197</v>
      </c>
      <c r="D69" s="537">
        <v>111</v>
      </c>
      <c r="E69" s="537" t="s">
        <v>3</v>
      </c>
    </row>
    <row r="70" spans="1:6" ht="20.100000000000001" customHeight="1" x14ac:dyDescent="0.2">
      <c r="A70" s="9" t="s">
        <v>220</v>
      </c>
      <c r="B70" s="134">
        <v>93</v>
      </c>
      <c r="C70" s="134">
        <v>102723</v>
      </c>
      <c r="D70" s="134">
        <v>6561</v>
      </c>
      <c r="E70" s="134">
        <v>29</v>
      </c>
    </row>
    <row r="71" spans="1:6" ht="9.9499999999999993" customHeight="1" x14ac:dyDescent="0.2">
      <c r="A71" s="14" t="s">
        <v>41</v>
      </c>
      <c r="B71" s="436">
        <v>10</v>
      </c>
      <c r="C71" s="129">
        <v>14025</v>
      </c>
      <c r="D71" s="129">
        <v>956</v>
      </c>
      <c r="E71" s="129">
        <v>8</v>
      </c>
    </row>
    <row r="72" spans="1:6" ht="9.9499999999999993" customHeight="1" x14ac:dyDescent="0.2">
      <c r="A72" s="14" t="s">
        <v>42</v>
      </c>
      <c r="B72" s="436">
        <v>4</v>
      </c>
      <c r="C72" s="129">
        <v>3413</v>
      </c>
      <c r="D72" s="129">
        <v>94</v>
      </c>
      <c r="E72" s="129" t="s">
        <v>3</v>
      </c>
    </row>
    <row r="73" spans="1:6" ht="9.9499999999999993" customHeight="1" x14ac:dyDescent="0.2">
      <c r="A73" s="14" t="s">
        <v>43</v>
      </c>
      <c r="B73" s="436">
        <v>13</v>
      </c>
      <c r="C73" s="129">
        <v>5506</v>
      </c>
      <c r="D73" s="129">
        <v>154</v>
      </c>
      <c r="E73" s="129">
        <v>2</v>
      </c>
    </row>
    <row r="74" spans="1:6" ht="9.9499999999999993" customHeight="1" x14ac:dyDescent="0.2">
      <c r="A74" s="14" t="s">
        <v>44</v>
      </c>
      <c r="B74" s="436">
        <v>15</v>
      </c>
      <c r="C74" s="129">
        <v>18399</v>
      </c>
      <c r="D74" s="129">
        <v>1340</v>
      </c>
      <c r="E74" s="129">
        <v>3</v>
      </c>
    </row>
    <row r="75" spans="1:6" ht="9.9499999999999993" customHeight="1" x14ac:dyDescent="0.2">
      <c r="A75" s="14" t="s">
        <v>45</v>
      </c>
      <c r="B75" s="436">
        <v>23</v>
      </c>
      <c r="C75" s="129">
        <v>29286</v>
      </c>
      <c r="D75" s="129">
        <v>2054</v>
      </c>
      <c r="E75" s="129">
        <v>3</v>
      </c>
    </row>
    <row r="76" spans="1:6" ht="9.9499999999999993" customHeight="1" x14ac:dyDescent="0.2">
      <c r="A76" s="14" t="s">
        <v>46</v>
      </c>
      <c r="B76" s="436">
        <v>10</v>
      </c>
      <c r="C76" s="129">
        <v>20996</v>
      </c>
      <c r="D76" s="129">
        <v>1193</v>
      </c>
      <c r="E76" s="129">
        <v>11</v>
      </c>
    </row>
    <row r="77" spans="1:6" ht="11.1" customHeight="1" x14ac:dyDescent="0.2">
      <c r="A77" s="14" t="s">
        <v>47</v>
      </c>
      <c r="B77" s="436">
        <v>18</v>
      </c>
      <c r="C77" s="129">
        <v>11098</v>
      </c>
      <c r="D77" s="129">
        <v>770</v>
      </c>
      <c r="E77" s="129">
        <v>2</v>
      </c>
    </row>
    <row r="78" spans="1:6" ht="20.100000000000001" customHeight="1" x14ac:dyDescent="0.2">
      <c r="A78" s="9" t="s">
        <v>221</v>
      </c>
      <c r="B78" s="134">
        <v>55</v>
      </c>
      <c r="C78" s="66">
        <v>100463</v>
      </c>
      <c r="D78" s="134">
        <v>4619</v>
      </c>
      <c r="E78" s="134">
        <v>25</v>
      </c>
    </row>
    <row r="79" spans="1:6" ht="9.9499999999999993" customHeight="1" x14ac:dyDescent="0.2">
      <c r="A79" s="14" t="s">
        <v>48</v>
      </c>
      <c r="B79" s="533">
        <v>7</v>
      </c>
      <c r="C79" s="536">
        <v>8377</v>
      </c>
      <c r="D79" s="129">
        <v>206</v>
      </c>
      <c r="E79" s="129">
        <v>5</v>
      </c>
    </row>
    <row r="80" spans="1:6" ht="9.9499999999999993" customHeight="1" x14ac:dyDescent="0.2">
      <c r="A80" s="14" t="s">
        <v>49</v>
      </c>
      <c r="B80" s="533">
        <v>3</v>
      </c>
      <c r="C80" s="536">
        <v>6514</v>
      </c>
      <c r="D80" s="129">
        <v>107</v>
      </c>
      <c r="E80" s="129" t="s">
        <v>3</v>
      </c>
    </row>
    <row r="81" spans="1:5" ht="9.9499999999999993" customHeight="1" x14ac:dyDescent="0.2">
      <c r="A81" s="14" t="s">
        <v>50</v>
      </c>
      <c r="B81" s="533">
        <v>5</v>
      </c>
      <c r="C81" s="536">
        <v>4391</v>
      </c>
      <c r="D81" s="129">
        <v>160</v>
      </c>
      <c r="E81" s="129" t="s">
        <v>3</v>
      </c>
    </row>
    <row r="82" spans="1:5" ht="9.9499999999999993" customHeight="1" x14ac:dyDescent="0.2">
      <c r="A82" s="14" t="s">
        <v>51</v>
      </c>
      <c r="B82" s="533">
        <v>3</v>
      </c>
      <c r="C82" s="536">
        <v>4546</v>
      </c>
      <c r="D82" s="129">
        <v>201</v>
      </c>
      <c r="E82" s="129">
        <v>3</v>
      </c>
    </row>
    <row r="83" spans="1:5" ht="9.9499999999999993" customHeight="1" x14ac:dyDescent="0.2">
      <c r="A83" s="14" t="s">
        <v>52</v>
      </c>
      <c r="B83" s="533">
        <v>10</v>
      </c>
      <c r="C83" s="536">
        <v>26609</v>
      </c>
      <c r="D83" s="129">
        <v>1302</v>
      </c>
      <c r="E83" s="129">
        <v>3</v>
      </c>
    </row>
    <row r="84" spans="1:5" ht="9.9499999999999993" customHeight="1" x14ac:dyDescent="0.2">
      <c r="A84" s="14" t="s">
        <v>53</v>
      </c>
      <c r="B84" s="533">
        <v>5</v>
      </c>
      <c r="C84" s="536">
        <v>3531</v>
      </c>
      <c r="D84" s="129">
        <v>247</v>
      </c>
      <c r="E84" s="129">
        <v>1</v>
      </c>
    </row>
    <row r="85" spans="1:5" ht="9.9499999999999993" customHeight="1" x14ac:dyDescent="0.2">
      <c r="A85" s="14" t="s">
        <v>54</v>
      </c>
      <c r="B85" s="533">
        <v>4</v>
      </c>
      <c r="C85" s="536">
        <v>3506</v>
      </c>
      <c r="D85" s="129">
        <v>119</v>
      </c>
      <c r="E85" s="129" t="s">
        <v>3</v>
      </c>
    </row>
    <row r="86" spans="1:5" ht="11.1" customHeight="1" x14ac:dyDescent="0.2">
      <c r="A86" s="14" t="s">
        <v>55</v>
      </c>
      <c r="B86" s="533">
        <v>18</v>
      </c>
      <c r="C86" s="536">
        <v>42989</v>
      </c>
      <c r="D86" s="129">
        <v>2277</v>
      </c>
      <c r="E86" s="129">
        <v>13</v>
      </c>
    </row>
    <row r="87" spans="1:5" ht="20.100000000000001" customHeight="1" x14ac:dyDescent="0.2">
      <c r="A87" s="9" t="s">
        <v>222</v>
      </c>
      <c r="B87" s="134">
        <v>35</v>
      </c>
      <c r="C87" s="134">
        <v>61589</v>
      </c>
      <c r="D87" s="134">
        <v>2206</v>
      </c>
      <c r="E87" s="134">
        <v>11</v>
      </c>
    </row>
    <row r="88" spans="1:5" ht="9.9499999999999993" customHeight="1" x14ac:dyDescent="0.2">
      <c r="A88" s="14" t="s">
        <v>56</v>
      </c>
      <c r="B88" s="533">
        <v>16</v>
      </c>
      <c r="C88" s="536">
        <v>34142</v>
      </c>
      <c r="D88" s="129">
        <v>1321</v>
      </c>
      <c r="E88" s="129">
        <v>8</v>
      </c>
    </row>
    <row r="89" spans="1:5" ht="9.9499999999999993" customHeight="1" x14ac:dyDescent="0.2">
      <c r="A89" s="14" t="s">
        <v>57</v>
      </c>
      <c r="B89" s="533">
        <v>4</v>
      </c>
      <c r="C89" s="536">
        <v>5073</v>
      </c>
      <c r="D89" s="129">
        <v>168</v>
      </c>
      <c r="E89" s="129" t="s">
        <v>3</v>
      </c>
    </row>
    <row r="90" spans="1:5" ht="9.9499999999999993" customHeight="1" x14ac:dyDescent="0.2">
      <c r="A90" s="14" t="s">
        <v>58</v>
      </c>
      <c r="B90" s="533">
        <v>3</v>
      </c>
      <c r="C90" s="536">
        <v>5047</v>
      </c>
      <c r="D90" s="129">
        <v>153</v>
      </c>
      <c r="E90" s="129">
        <v>1</v>
      </c>
    </row>
    <row r="91" spans="1:5" ht="9.9499999999999993" customHeight="1" x14ac:dyDescent="0.2">
      <c r="A91" s="14" t="s">
        <v>59</v>
      </c>
      <c r="B91" s="533">
        <v>4</v>
      </c>
      <c r="C91" s="536">
        <v>4827</v>
      </c>
      <c r="D91" s="129">
        <v>192</v>
      </c>
      <c r="E91" s="129">
        <v>1</v>
      </c>
    </row>
    <row r="92" spans="1:5" ht="9.9499999999999993" customHeight="1" x14ac:dyDescent="0.2">
      <c r="A92" s="14" t="s">
        <v>60</v>
      </c>
      <c r="B92" s="533">
        <v>3</v>
      </c>
      <c r="C92" s="536">
        <v>3995</v>
      </c>
      <c r="D92" s="129">
        <v>87</v>
      </c>
      <c r="E92" s="129" t="s">
        <v>3</v>
      </c>
    </row>
    <row r="93" spans="1:5" ht="9.9499999999999993" customHeight="1" x14ac:dyDescent="0.2">
      <c r="A93" s="14" t="s">
        <v>61</v>
      </c>
      <c r="B93" s="533">
        <v>5</v>
      </c>
      <c r="C93" s="536">
        <v>8505</v>
      </c>
      <c r="D93" s="129">
        <v>285</v>
      </c>
      <c r="E93" s="129">
        <v>1</v>
      </c>
    </row>
    <row r="94" spans="1:5" ht="20.100000000000001" customHeight="1" x14ac:dyDescent="0.2">
      <c r="A94" s="9" t="s">
        <v>223</v>
      </c>
      <c r="B94" s="134">
        <v>30</v>
      </c>
      <c r="C94" s="134">
        <v>64928</v>
      </c>
      <c r="D94" s="134">
        <v>2468</v>
      </c>
      <c r="E94" s="134">
        <v>8</v>
      </c>
    </row>
    <row r="95" spans="1:5" ht="9.9499999999999993" customHeight="1" x14ac:dyDescent="0.2">
      <c r="A95" s="14" t="s">
        <v>62</v>
      </c>
      <c r="B95" s="533">
        <v>7</v>
      </c>
      <c r="C95" s="536">
        <v>13084</v>
      </c>
      <c r="D95" s="129">
        <v>479</v>
      </c>
      <c r="E95" s="129">
        <v>1</v>
      </c>
    </row>
    <row r="96" spans="1:5" ht="9.9499999999999993" customHeight="1" x14ac:dyDescent="0.2">
      <c r="A96" s="14" t="s">
        <v>63</v>
      </c>
      <c r="B96" s="533">
        <v>16</v>
      </c>
      <c r="C96" s="536">
        <v>33270</v>
      </c>
      <c r="D96" s="129">
        <v>1574</v>
      </c>
      <c r="E96" s="129">
        <v>2</v>
      </c>
    </row>
    <row r="97" spans="1:5" ht="9.9499999999999993" customHeight="1" x14ac:dyDescent="0.2">
      <c r="A97" s="14" t="s">
        <v>64</v>
      </c>
      <c r="B97" s="533">
        <v>7</v>
      </c>
      <c r="C97" s="536">
        <v>18574</v>
      </c>
      <c r="D97" s="129">
        <v>415</v>
      </c>
      <c r="E97" s="129">
        <v>5</v>
      </c>
    </row>
    <row r="98" spans="1:5" ht="20.100000000000001" customHeight="1" x14ac:dyDescent="0.2">
      <c r="A98" s="9" t="s">
        <v>224</v>
      </c>
      <c r="B98" s="134">
        <v>47</v>
      </c>
      <c r="C98" s="134">
        <v>62962</v>
      </c>
      <c r="D98" s="134">
        <v>2717</v>
      </c>
      <c r="E98" s="134">
        <v>11</v>
      </c>
    </row>
    <row r="99" spans="1:5" ht="9.9499999999999993" customHeight="1" x14ac:dyDescent="0.2">
      <c r="A99" s="14" t="s">
        <v>65</v>
      </c>
      <c r="B99" s="533">
        <v>5</v>
      </c>
      <c r="C99" s="536">
        <v>5398</v>
      </c>
      <c r="D99" s="129">
        <v>245</v>
      </c>
      <c r="E99" s="129">
        <v>1</v>
      </c>
    </row>
    <row r="100" spans="1:5" ht="9.9499999999999993" customHeight="1" x14ac:dyDescent="0.2">
      <c r="A100" s="14" t="s">
        <v>66</v>
      </c>
      <c r="B100" s="533">
        <v>4</v>
      </c>
      <c r="C100" s="536">
        <v>3086</v>
      </c>
      <c r="D100" s="129">
        <v>88</v>
      </c>
      <c r="E100" s="129" t="s">
        <v>3</v>
      </c>
    </row>
    <row r="101" spans="1:5" ht="11.1" customHeight="1" x14ac:dyDescent="0.2">
      <c r="A101" s="14" t="s">
        <v>67</v>
      </c>
      <c r="B101" s="533">
        <v>3</v>
      </c>
      <c r="C101" s="536">
        <v>3898</v>
      </c>
      <c r="D101" s="129">
        <v>59</v>
      </c>
      <c r="E101" s="129">
        <v>1</v>
      </c>
    </row>
    <row r="102" spans="1:5" ht="11.1" customHeight="1" x14ac:dyDescent="0.2">
      <c r="A102" s="14" t="s">
        <v>68</v>
      </c>
      <c r="B102" s="533">
        <v>5</v>
      </c>
      <c r="C102" s="536">
        <v>3906</v>
      </c>
      <c r="D102" s="129">
        <v>59</v>
      </c>
      <c r="E102" s="129">
        <v>1</v>
      </c>
    </row>
    <row r="103" spans="1:5" ht="9.9499999999999993" customHeight="1" x14ac:dyDescent="0.2">
      <c r="A103" s="14" t="s">
        <v>69</v>
      </c>
      <c r="B103" s="533">
        <v>7</v>
      </c>
      <c r="C103" s="536">
        <v>5588</v>
      </c>
      <c r="D103" s="129">
        <v>123</v>
      </c>
      <c r="E103" s="129" t="s">
        <v>3</v>
      </c>
    </row>
    <row r="104" spans="1:5" ht="9.9499999999999993" customHeight="1" x14ac:dyDescent="0.2">
      <c r="A104" s="14" t="s">
        <v>70</v>
      </c>
      <c r="B104" s="533">
        <v>3</v>
      </c>
      <c r="C104" s="536">
        <v>3756</v>
      </c>
      <c r="D104" s="129">
        <v>39</v>
      </c>
      <c r="E104" s="129" t="s">
        <v>3</v>
      </c>
    </row>
    <row r="105" spans="1:5" ht="9.9499999999999993" customHeight="1" x14ac:dyDescent="0.2">
      <c r="A105" s="14" t="s">
        <v>71</v>
      </c>
      <c r="B105" s="533">
        <v>8</v>
      </c>
      <c r="C105" s="536">
        <v>10190</v>
      </c>
      <c r="D105" s="129">
        <v>216</v>
      </c>
      <c r="E105" s="129">
        <v>1</v>
      </c>
    </row>
    <row r="106" spans="1:5" ht="9.9499999999999993" customHeight="1" x14ac:dyDescent="0.2">
      <c r="A106" s="14" t="s">
        <v>72</v>
      </c>
      <c r="B106" s="533">
        <v>12</v>
      </c>
      <c r="C106" s="536">
        <v>27140</v>
      </c>
      <c r="D106" s="129">
        <v>1888</v>
      </c>
      <c r="E106" s="129">
        <v>7</v>
      </c>
    </row>
    <row r="107" spans="1:5" ht="20.100000000000001" customHeight="1" x14ac:dyDescent="0.2">
      <c r="A107" s="9" t="s">
        <v>225</v>
      </c>
      <c r="B107" s="134">
        <v>63</v>
      </c>
      <c r="C107" s="134">
        <v>100121</v>
      </c>
      <c r="D107" s="134">
        <v>3442</v>
      </c>
      <c r="E107" s="134">
        <v>25</v>
      </c>
    </row>
    <row r="108" spans="1:5" ht="9.9499999999999993" customHeight="1" x14ac:dyDescent="0.2">
      <c r="A108" s="14" t="s">
        <v>73</v>
      </c>
      <c r="B108" s="533">
        <v>10</v>
      </c>
      <c r="C108" s="67">
        <v>14859</v>
      </c>
      <c r="D108" s="129">
        <v>629</v>
      </c>
      <c r="E108" s="129">
        <v>2</v>
      </c>
    </row>
    <row r="109" spans="1:5" ht="9.9499999999999993" customHeight="1" x14ac:dyDescent="0.2">
      <c r="A109" s="14" t="s">
        <v>74</v>
      </c>
      <c r="B109" s="533">
        <v>5</v>
      </c>
      <c r="C109" s="67">
        <v>3351</v>
      </c>
      <c r="D109" s="129">
        <v>109</v>
      </c>
      <c r="E109" s="129" t="s">
        <v>3</v>
      </c>
    </row>
    <row r="110" spans="1:5" ht="9.9499999999999993" customHeight="1" x14ac:dyDescent="0.2">
      <c r="A110" s="14" t="s">
        <v>75</v>
      </c>
      <c r="B110" s="533">
        <v>6</v>
      </c>
      <c r="C110" s="67">
        <v>4329</v>
      </c>
      <c r="D110" s="129">
        <v>85</v>
      </c>
      <c r="E110" s="129" t="s">
        <v>3</v>
      </c>
    </row>
    <row r="111" spans="1:5" ht="9.9499999999999993" customHeight="1" x14ac:dyDescent="0.2">
      <c r="A111" s="14" t="s">
        <v>226</v>
      </c>
      <c r="B111" s="533">
        <v>30</v>
      </c>
      <c r="C111" s="67">
        <v>66395</v>
      </c>
      <c r="D111" s="129">
        <v>2336</v>
      </c>
      <c r="E111" s="129">
        <v>21</v>
      </c>
    </row>
    <row r="112" spans="1:5" ht="9.9499999999999993" customHeight="1" x14ac:dyDescent="0.2">
      <c r="A112" s="14" t="s">
        <v>76</v>
      </c>
      <c r="B112" s="533">
        <v>2</v>
      </c>
      <c r="C112" s="67">
        <v>2288</v>
      </c>
      <c r="D112" s="129">
        <v>78</v>
      </c>
      <c r="E112" s="129">
        <v>1</v>
      </c>
    </row>
    <row r="113" spans="1:5" ht="9.9499999999999993" customHeight="1" x14ac:dyDescent="0.2">
      <c r="A113" s="14" t="s">
        <v>77</v>
      </c>
      <c r="B113" s="533">
        <v>4</v>
      </c>
      <c r="C113" s="67">
        <v>2602</v>
      </c>
      <c r="D113" s="129">
        <v>80</v>
      </c>
      <c r="E113" s="129" t="s">
        <v>3</v>
      </c>
    </row>
    <row r="114" spans="1:5" ht="9.9499999999999993" customHeight="1" x14ac:dyDescent="0.2">
      <c r="A114" s="14" t="s">
        <v>78</v>
      </c>
      <c r="B114" s="533">
        <v>6</v>
      </c>
      <c r="C114" s="67">
        <v>6297</v>
      </c>
      <c r="D114" s="129">
        <v>125</v>
      </c>
      <c r="E114" s="129">
        <v>1</v>
      </c>
    </row>
    <row r="115" spans="1:5" ht="20.100000000000001" customHeight="1" x14ac:dyDescent="0.2">
      <c r="A115" s="9" t="s">
        <v>227</v>
      </c>
      <c r="B115" s="134">
        <v>59</v>
      </c>
      <c r="C115" s="134">
        <v>77084</v>
      </c>
      <c r="D115" s="134">
        <v>2732</v>
      </c>
      <c r="E115" s="134">
        <v>13</v>
      </c>
    </row>
    <row r="116" spans="1:5" ht="9.9499999999999993" customHeight="1" x14ac:dyDescent="0.2">
      <c r="A116" s="14" t="s">
        <v>79</v>
      </c>
      <c r="B116" s="533">
        <v>8</v>
      </c>
      <c r="C116" s="67">
        <v>8020</v>
      </c>
      <c r="D116" s="129">
        <v>176</v>
      </c>
      <c r="E116" s="129">
        <v>1</v>
      </c>
    </row>
    <row r="117" spans="1:5" ht="9.9499999999999993" customHeight="1" x14ac:dyDescent="0.2">
      <c r="A117" s="14" t="s">
        <v>80</v>
      </c>
      <c r="B117" s="533">
        <v>20</v>
      </c>
      <c r="C117" s="67">
        <v>26814</v>
      </c>
      <c r="D117" s="129">
        <v>1272</v>
      </c>
      <c r="E117" s="129">
        <v>7</v>
      </c>
    </row>
    <row r="118" spans="1:5" ht="9.9499999999999993" customHeight="1" x14ac:dyDescent="0.2">
      <c r="A118" s="14" t="s">
        <v>81</v>
      </c>
      <c r="B118" s="533">
        <v>12</v>
      </c>
      <c r="C118" s="67">
        <v>18014</v>
      </c>
      <c r="D118" s="129">
        <v>680</v>
      </c>
      <c r="E118" s="129">
        <v>2</v>
      </c>
    </row>
    <row r="119" spans="1:5" ht="9.9499999999999993" customHeight="1" x14ac:dyDescent="0.2">
      <c r="A119" s="14" t="s">
        <v>82</v>
      </c>
      <c r="B119" s="533">
        <v>6</v>
      </c>
      <c r="C119" s="67">
        <v>4056</v>
      </c>
      <c r="D119" s="129">
        <v>82</v>
      </c>
      <c r="E119" s="129" t="s">
        <v>3</v>
      </c>
    </row>
    <row r="120" spans="1:5" ht="9.9499999999999993" customHeight="1" x14ac:dyDescent="0.2">
      <c r="A120" s="14" t="s">
        <v>83</v>
      </c>
      <c r="B120" s="533">
        <v>6</v>
      </c>
      <c r="C120" s="67">
        <v>8460</v>
      </c>
      <c r="D120" s="129">
        <v>155</v>
      </c>
      <c r="E120" s="129">
        <v>1</v>
      </c>
    </row>
    <row r="121" spans="1:5" ht="11.1" customHeight="1" x14ac:dyDescent="0.2">
      <c r="A121" s="14" t="s">
        <v>84</v>
      </c>
      <c r="B121" s="533">
        <v>7</v>
      </c>
      <c r="C121" s="67">
        <v>11720</v>
      </c>
      <c r="D121" s="129">
        <v>367</v>
      </c>
      <c r="E121" s="129">
        <v>2</v>
      </c>
    </row>
    <row r="122" spans="1:5" ht="20.100000000000001" customHeight="1" x14ac:dyDescent="0.2">
      <c r="A122" s="9" t="s">
        <v>228</v>
      </c>
      <c r="B122" s="134">
        <v>47</v>
      </c>
      <c r="C122" s="134">
        <v>53610</v>
      </c>
      <c r="D122" s="134">
        <v>1568</v>
      </c>
      <c r="E122" s="134">
        <v>6</v>
      </c>
    </row>
    <row r="123" spans="1:5" ht="9.9499999999999993" customHeight="1" x14ac:dyDescent="0.2">
      <c r="A123" s="14" t="s">
        <v>85</v>
      </c>
      <c r="B123" s="533">
        <v>16</v>
      </c>
      <c r="C123" s="67">
        <v>20513</v>
      </c>
      <c r="D123" s="129">
        <v>879</v>
      </c>
      <c r="E123" s="129">
        <v>2</v>
      </c>
    </row>
    <row r="124" spans="1:5" ht="9.9499999999999993" customHeight="1" x14ac:dyDescent="0.2">
      <c r="A124" s="14" t="s">
        <v>86</v>
      </c>
      <c r="B124" s="533">
        <v>8</v>
      </c>
      <c r="C124" s="67">
        <v>7632</v>
      </c>
      <c r="D124" s="129">
        <v>223</v>
      </c>
      <c r="E124" s="129">
        <v>1</v>
      </c>
    </row>
    <row r="125" spans="1:5" ht="9.9499999999999993" customHeight="1" x14ac:dyDescent="0.2">
      <c r="A125" s="14" t="s">
        <v>87</v>
      </c>
      <c r="B125" s="533">
        <v>5</v>
      </c>
      <c r="C125" s="67">
        <v>5427</v>
      </c>
      <c r="D125" s="129">
        <v>230</v>
      </c>
      <c r="E125" s="129">
        <v>1</v>
      </c>
    </row>
    <row r="126" spans="1:5" ht="9.9499999999999993" customHeight="1" x14ac:dyDescent="0.2">
      <c r="A126" s="14" t="s">
        <v>88</v>
      </c>
      <c r="B126" s="533">
        <v>18</v>
      </c>
      <c r="C126" s="67">
        <v>20038</v>
      </c>
      <c r="D126" s="129">
        <v>236</v>
      </c>
      <c r="E126" s="129">
        <v>2</v>
      </c>
    </row>
    <row r="127" spans="1:5" ht="20.100000000000001" customHeight="1" x14ac:dyDescent="0.2">
      <c r="A127" s="9" t="s">
        <v>229</v>
      </c>
      <c r="B127" s="134">
        <v>43</v>
      </c>
      <c r="C127" s="134">
        <v>48692</v>
      </c>
      <c r="D127" s="134">
        <v>1617</v>
      </c>
      <c r="E127" s="134">
        <v>8</v>
      </c>
    </row>
    <row r="128" spans="1:5" ht="9.9499999999999993" customHeight="1" x14ac:dyDescent="0.2">
      <c r="A128" s="14" t="s">
        <v>89</v>
      </c>
      <c r="B128" s="533">
        <v>7</v>
      </c>
      <c r="C128" s="67">
        <v>4786</v>
      </c>
      <c r="D128" s="129">
        <v>148</v>
      </c>
      <c r="E128" s="129" t="s">
        <v>3</v>
      </c>
    </row>
    <row r="129" spans="1:5" ht="9.9499999999999993" customHeight="1" x14ac:dyDescent="0.2">
      <c r="A129" s="14" t="s">
        <v>90</v>
      </c>
      <c r="B129" s="533">
        <v>20</v>
      </c>
      <c r="C129" s="67">
        <v>27680</v>
      </c>
      <c r="D129" s="129">
        <v>785</v>
      </c>
      <c r="E129" s="129">
        <v>3</v>
      </c>
    </row>
    <row r="130" spans="1:5" ht="9.9499999999999993" customHeight="1" x14ac:dyDescent="0.2">
      <c r="A130" s="14" t="s">
        <v>91</v>
      </c>
      <c r="B130" s="533">
        <v>10</v>
      </c>
      <c r="C130" s="67">
        <v>9136</v>
      </c>
      <c r="D130" s="129">
        <v>152</v>
      </c>
      <c r="E130" s="129">
        <v>3</v>
      </c>
    </row>
    <row r="131" spans="1:5" ht="9.9499999999999993" customHeight="1" x14ac:dyDescent="0.2">
      <c r="A131" s="14" t="s">
        <v>92</v>
      </c>
      <c r="B131" s="533">
        <v>6</v>
      </c>
      <c r="C131" s="67">
        <v>7090</v>
      </c>
      <c r="D131" s="129">
        <v>532</v>
      </c>
      <c r="E131" s="129">
        <v>2</v>
      </c>
    </row>
    <row r="132" spans="1:5" ht="20.100000000000001" customHeight="1" x14ac:dyDescent="0.2">
      <c r="A132" s="9" t="s">
        <v>230</v>
      </c>
      <c r="B132" s="134">
        <v>66</v>
      </c>
      <c r="C132" s="134">
        <v>105744</v>
      </c>
      <c r="D132" s="134">
        <v>4930</v>
      </c>
      <c r="E132" s="134">
        <v>32</v>
      </c>
    </row>
    <row r="133" spans="1:5" ht="9.9499999999999993" customHeight="1" x14ac:dyDescent="0.2">
      <c r="A133" s="14" t="s">
        <v>93</v>
      </c>
      <c r="B133" s="533">
        <v>4</v>
      </c>
      <c r="C133" s="67">
        <v>7739</v>
      </c>
      <c r="D133" s="129">
        <v>339</v>
      </c>
      <c r="E133" s="129">
        <v>5</v>
      </c>
    </row>
    <row r="134" spans="1:5" ht="9.9499999999999993" customHeight="1" x14ac:dyDescent="0.2">
      <c r="A134" s="14" t="s">
        <v>94</v>
      </c>
      <c r="B134" s="533">
        <v>8</v>
      </c>
      <c r="C134" s="67">
        <v>8785</v>
      </c>
      <c r="D134" s="129">
        <v>412</v>
      </c>
      <c r="E134" s="129">
        <v>2</v>
      </c>
    </row>
    <row r="135" spans="1:5" ht="9.9499999999999993" customHeight="1" x14ac:dyDescent="0.2">
      <c r="A135" s="14" t="s">
        <v>95</v>
      </c>
      <c r="B135" s="533">
        <v>4</v>
      </c>
      <c r="C135" s="67">
        <v>4622</v>
      </c>
      <c r="D135" s="129">
        <v>191</v>
      </c>
      <c r="E135" s="129" t="s">
        <v>3</v>
      </c>
    </row>
    <row r="136" spans="1:5" ht="9.9499999999999993" customHeight="1" x14ac:dyDescent="0.2">
      <c r="A136" s="14" t="s">
        <v>96</v>
      </c>
      <c r="B136" s="533">
        <v>6</v>
      </c>
      <c r="C136" s="67">
        <v>7004</v>
      </c>
      <c r="D136" s="129">
        <v>308</v>
      </c>
      <c r="E136" s="129">
        <v>1</v>
      </c>
    </row>
    <row r="137" spans="1:5" ht="9.9499999999999993" customHeight="1" x14ac:dyDescent="0.2">
      <c r="A137" s="14" t="s">
        <v>97</v>
      </c>
      <c r="B137" s="533">
        <v>5</v>
      </c>
      <c r="C137" s="67">
        <v>10211</v>
      </c>
      <c r="D137" s="129">
        <v>487</v>
      </c>
      <c r="E137" s="129">
        <v>5</v>
      </c>
    </row>
    <row r="138" spans="1:5" ht="9.9499999999999993" customHeight="1" x14ac:dyDescent="0.2">
      <c r="A138" s="14" t="s">
        <v>98</v>
      </c>
      <c r="B138" s="533">
        <v>4</v>
      </c>
      <c r="C138" s="67">
        <v>7549</v>
      </c>
      <c r="D138" s="129">
        <v>225</v>
      </c>
      <c r="E138" s="129">
        <v>1</v>
      </c>
    </row>
    <row r="139" spans="1:5" ht="9.9499999999999993" customHeight="1" x14ac:dyDescent="0.2">
      <c r="A139" s="14" t="s">
        <v>99</v>
      </c>
      <c r="B139" s="533">
        <v>5</v>
      </c>
      <c r="C139" s="67">
        <v>11170</v>
      </c>
      <c r="D139" s="129">
        <v>356</v>
      </c>
      <c r="E139" s="129">
        <v>2</v>
      </c>
    </row>
    <row r="140" spans="1:5" ht="9.9499999999999993" customHeight="1" x14ac:dyDescent="0.2">
      <c r="A140" s="14" t="s">
        <v>100</v>
      </c>
      <c r="B140" s="533">
        <v>5</v>
      </c>
      <c r="C140" s="67">
        <v>5427</v>
      </c>
      <c r="D140" s="129">
        <v>158</v>
      </c>
      <c r="E140" s="129">
        <v>1</v>
      </c>
    </row>
    <row r="141" spans="1:5" ht="9.9499999999999993" customHeight="1" x14ac:dyDescent="0.2">
      <c r="A141" s="14" t="s">
        <v>101</v>
      </c>
      <c r="B141" s="533">
        <v>16</v>
      </c>
      <c r="C141" s="67">
        <v>34690</v>
      </c>
      <c r="D141" s="129">
        <v>2052</v>
      </c>
      <c r="E141" s="129">
        <v>14</v>
      </c>
    </row>
    <row r="142" spans="1:5" ht="11.1" customHeight="1" x14ac:dyDescent="0.2">
      <c r="A142" s="14" t="s">
        <v>102</v>
      </c>
      <c r="B142" s="533">
        <v>9</v>
      </c>
      <c r="C142" s="67">
        <v>8547</v>
      </c>
      <c r="D142" s="129">
        <v>402</v>
      </c>
      <c r="E142" s="129">
        <v>1</v>
      </c>
    </row>
    <row r="143" spans="1:5" ht="20.100000000000001" customHeight="1" x14ac:dyDescent="0.2">
      <c r="A143" s="9" t="s">
        <v>231</v>
      </c>
      <c r="B143" s="134">
        <v>48</v>
      </c>
      <c r="C143" s="134">
        <v>85252</v>
      </c>
      <c r="D143" s="134">
        <v>2817</v>
      </c>
      <c r="E143" s="134">
        <v>26</v>
      </c>
    </row>
    <row r="144" spans="1:5" ht="9.9499999999999993" customHeight="1" x14ac:dyDescent="0.2">
      <c r="A144" s="14" t="s">
        <v>103</v>
      </c>
      <c r="B144" s="533">
        <v>15</v>
      </c>
      <c r="C144" s="67">
        <v>17900</v>
      </c>
      <c r="D144" s="129">
        <v>554</v>
      </c>
      <c r="E144" s="129">
        <v>8</v>
      </c>
    </row>
    <row r="145" spans="1:7" ht="9.9499999999999993" customHeight="1" x14ac:dyDescent="0.2">
      <c r="A145" s="14" t="s">
        <v>104</v>
      </c>
      <c r="B145" s="533">
        <v>10</v>
      </c>
      <c r="C145" s="67">
        <v>11052</v>
      </c>
      <c r="D145" s="129">
        <v>277</v>
      </c>
      <c r="E145" s="129">
        <v>2</v>
      </c>
    </row>
    <row r="146" spans="1:7" ht="9.9499999999999993" customHeight="1" x14ac:dyDescent="0.2">
      <c r="A146" s="14" t="s">
        <v>105</v>
      </c>
      <c r="B146" s="533">
        <v>7</v>
      </c>
      <c r="C146" s="67">
        <v>7980</v>
      </c>
      <c r="D146" s="129">
        <v>185</v>
      </c>
      <c r="E146" s="129" t="s">
        <v>3</v>
      </c>
    </row>
    <row r="147" spans="1:7" ht="11.1" customHeight="1" x14ac:dyDescent="0.2">
      <c r="A147" s="14" t="s">
        <v>106</v>
      </c>
      <c r="B147" s="533">
        <v>16</v>
      </c>
      <c r="C147" s="67">
        <v>48320</v>
      </c>
      <c r="D147" s="129">
        <v>1801</v>
      </c>
      <c r="E147" s="129">
        <v>16</v>
      </c>
    </row>
    <row r="148" spans="1:7" ht="20.100000000000001" customHeight="1" x14ac:dyDescent="0.2">
      <c r="A148" s="9" t="s">
        <v>232</v>
      </c>
      <c r="B148" s="134">
        <v>52</v>
      </c>
      <c r="C148" s="134">
        <v>95538</v>
      </c>
      <c r="D148" s="134">
        <v>3492</v>
      </c>
      <c r="E148" s="134">
        <v>26</v>
      </c>
    </row>
    <row r="149" spans="1:7" ht="9.9499999999999993" customHeight="1" x14ac:dyDescent="0.2">
      <c r="A149" s="14" t="s">
        <v>107</v>
      </c>
      <c r="B149" s="533">
        <v>4</v>
      </c>
      <c r="C149" s="67">
        <v>10031</v>
      </c>
      <c r="D149" s="129">
        <v>423</v>
      </c>
      <c r="E149" s="129">
        <v>2</v>
      </c>
    </row>
    <row r="150" spans="1:7" ht="9.9499999999999993" customHeight="1" x14ac:dyDescent="0.2">
      <c r="A150" s="14" t="s">
        <v>108</v>
      </c>
      <c r="B150" s="533">
        <v>26</v>
      </c>
      <c r="C150" s="67">
        <v>49359</v>
      </c>
      <c r="D150" s="129">
        <v>1649</v>
      </c>
      <c r="E150" s="129">
        <v>6</v>
      </c>
    </row>
    <row r="151" spans="1:7" ht="9.9499999999999993" customHeight="1" x14ac:dyDescent="0.2">
      <c r="A151" s="14" t="s">
        <v>109</v>
      </c>
      <c r="B151" s="533">
        <v>11</v>
      </c>
      <c r="C151" s="67">
        <v>24154</v>
      </c>
      <c r="D151" s="129">
        <v>784</v>
      </c>
      <c r="E151" s="129">
        <v>16</v>
      </c>
      <c r="G151" s="535"/>
    </row>
    <row r="152" spans="1:7" ht="9.9499999999999993" customHeight="1" x14ac:dyDescent="0.2">
      <c r="A152" s="14" t="s">
        <v>110</v>
      </c>
      <c r="B152" s="533">
        <v>7</v>
      </c>
      <c r="C152" s="67">
        <v>9266</v>
      </c>
      <c r="D152" s="129">
        <v>483</v>
      </c>
      <c r="E152" s="129">
        <v>2</v>
      </c>
    </row>
    <row r="153" spans="1:7" ht="9.9499999999999993" customHeight="1" x14ac:dyDescent="0.2">
      <c r="A153" s="14" t="s">
        <v>111</v>
      </c>
      <c r="B153" s="533">
        <v>4</v>
      </c>
      <c r="C153" s="67">
        <v>2728</v>
      </c>
      <c r="D153" s="129">
        <v>153</v>
      </c>
      <c r="E153" s="129" t="s">
        <v>3</v>
      </c>
    </row>
    <row r="154" spans="1:7" ht="20.100000000000001" customHeight="1" x14ac:dyDescent="0.2">
      <c r="A154" s="9" t="s">
        <v>233</v>
      </c>
      <c r="B154" s="134">
        <v>60</v>
      </c>
      <c r="C154" s="134">
        <v>76800</v>
      </c>
      <c r="D154" s="134">
        <v>3291</v>
      </c>
      <c r="E154" s="134">
        <v>19</v>
      </c>
    </row>
    <row r="155" spans="1:7" ht="9.9499999999999993" customHeight="1" x14ac:dyDescent="0.2">
      <c r="A155" s="14" t="s">
        <v>112</v>
      </c>
      <c r="B155" s="533">
        <v>10</v>
      </c>
      <c r="C155" s="67">
        <v>9007</v>
      </c>
      <c r="D155" s="129">
        <v>182</v>
      </c>
      <c r="E155" s="129">
        <v>6</v>
      </c>
    </row>
    <row r="156" spans="1:7" ht="9.9499999999999993" customHeight="1" x14ac:dyDescent="0.2">
      <c r="A156" s="14" t="s">
        <v>113</v>
      </c>
      <c r="B156" s="533">
        <v>6</v>
      </c>
      <c r="C156" s="67">
        <v>5484</v>
      </c>
      <c r="D156" s="129">
        <v>137</v>
      </c>
      <c r="E156" s="129">
        <v>1</v>
      </c>
    </row>
    <row r="157" spans="1:7" ht="9.9499999999999993" customHeight="1" x14ac:dyDescent="0.2">
      <c r="A157" s="14" t="s">
        <v>114</v>
      </c>
      <c r="B157" s="533">
        <v>5</v>
      </c>
      <c r="C157" s="67">
        <v>5600</v>
      </c>
      <c r="D157" s="129">
        <v>128</v>
      </c>
      <c r="E157" s="129">
        <v>1</v>
      </c>
    </row>
    <row r="158" spans="1:7" ht="9.9499999999999993" customHeight="1" x14ac:dyDescent="0.2">
      <c r="A158" s="14" t="s">
        <v>115</v>
      </c>
      <c r="B158" s="533">
        <v>29</v>
      </c>
      <c r="C158" s="67">
        <v>41459</v>
      </c>
      <c r="D158" s="129">
        <v>2269</v>
      </c>
      <c r="E158" s="129">
        <v>7</v>
      </c>
    </row>
    <row r="159" spans="1:7" ht="9.9499999999999993" customHeight="1" x14ac:dyDescent="0.2">
      <c r="A159" s="14" t="s">
        <v>116</v>
      </c>
      <c r="B159" s="533">
        <v>7</v>
      </c>
      <c r="C159" s="67">
        <v>11954</v>
      </c>
      <c r="D159" s="129">
        <v>505</v>
      </c>
      <c r="E159" s="129">
        <v>4</v>
      </c>
    </row>
    <row r="160" spans="1:7" ht="11.1" customHeight="1" x14ac:dyDescent="0.2">
      <c r="A160" s="14" t="s">
        <v>117</v>
      </c>
      <c r="B160" s="533">
        <v>3</v>
      </c>
      <c r="C160" s="67">
        <v>3296</v>
      </c>
      <c r="D160" s="129">
        <v>70</v>
      </c>
      <c r="E160" s="129" t="s">
        <v>3</v>
      </c>
    </row>
    <row r="161" spans="1:10" ht="20.100000000000001" customHeight="1" x14ac:dyDescent="0.2">
      <c r="A161" s="9" t="s">
        <v>234</v>
      </c>
      <c r="B161" s="134">
        <v>69</v>
      </c>
      <c r="C161" s="134">
        <v>156315</v>
      </c>
      <c r="D161" s="134">
        <v>7958</v>
      </c>
      <c r="E161" s="134">
        <v>121</v>
      </c>
    </row>
    <row r="162" spans="1:10" ht="9.9499999999999993" customHeight="1" x14ac:dyDescent="0.2">
      <c r="A162" s="92" t="s">
        <v>235</v>
      </c>
      <c r="B162" s="139">
        <v>28</v>
      </c>
      <c r="C162" s="139">
        <v>119079</v>
      </c>
      <c r="D162" s="139">
        <v>6931</v>
      </c>
      <c r="E162" s="139">
        <v>117</v>
      </c>
    </row>
    <row r="163" spans="1:10" ht="11.1" customHeight="1" x14ac:dyDescent="0.2">
      <c r="A163" s="93" t="s">
        <v>201</v>
      </c>
      <c r="B163" s="534">
        <v>6</v>
      </c>
      <c r="C163" s="69">
        <v>48496</v>
      </c>
      <c r="D163" s="69">
        <v>2442</v>
      </c>
      <c r="E163" s="69">
        <v>9</v>
      </c>
      <c r="F163" s="129"/>
      <c r="G163" s="130"/>
      <c r="H163" s="130"/>
      <c r="I163" s="126"/>
      <c r="J163" s="126"/>
    </row>
    <row r="164" spans="1:10" ht="11.1" customHeight="1" x14ac:dyDescent="0.2">
      <c r="A164" s="93" t="s">
        <v>202</v>
      </c>
      <c r="B164" s="534">
        <v>5</v>
      </c>
      <c r="C164" s="69">
        <v>8370</v>
      </c>
      <c r="D164" s="69">
        <v>3536</v>
      </c>
      <c r="E164" s="69">
        <v>94</v>
      </c>
      <c r="F164" s="129"/>
      <c r="G164" s="130"/>
      <c r="H164" s="130"/>
      <c r="I164" s="126"/>
      <c r="J164" s="126"/>
    </row>
    <row r="165" spans="1:10" ht="11.1" customHeight="1" x14ac:dyDescent="0.2">
      <c r="A165" s="93" t="s">
        <v>203</v>
      </c>
      <c r="B165" s="534">
        <v>6</v>
      </c>
      <c r="C165" s="69">
        <v>28885</v>
      </c>
      <c r="D165" s="69">
        <v>640</v>
      </c>
      <c r="E165" s="69">
        <v>11</v>
      </c>
      <c r="F165" s="129"/>
      <c r="G165" s="130"/>
      <c r="H165" s="130"/>
      <c r="I165" s="126"/>
      <c r="J165" s="126"/>
    </row>
    <row r="166" spans="1:10" ht="11.1" customHeight="1" x14ac:dyDescent="0.2">
      <c r="A166" s="93" t="s">
        <v>204</v>
      </c>
      <c r="B166" s="534">
        <v>3</v>
      </c>
      <c r="C166" s="69">
        <v>20803</v>
      </c>
      <c r="D166" s="69">
        <v>101</v>
      </c>
      <c r="E166" s="69">
        <v>2</v>
      </c>
      <c r="F166" s="129"/>
      <c r="G166" s="130"/>
      <c r="H166" s="130"/>
      <c r="I166" s="126"/>
      <c r="J166" s="126"/>
    </row>
    <row r="167" spans="1:10" ht="11.1" customHeight="1" x14ac:dyDescent="0.2">
      <c r="A167" s="93" t="s">
        <v>205</v>
      </c>
      <c r="B167" s="534">
        <v>8</v>
      </c>
      <c r="C167" s="69">
        <v>12525</v>
      </c>
      <c r="D167" s="69">
        <v>212</v>
      </c>
      <c r="E167" s="69">
        <v>1</v>
      </c>
      <c r="F167" s="129"/>
      <c r="G167" s="130"/>
      <c r="H167" s="130"/>
      <c r="I167" s="126"/>
      <c r="J167" s="126"/>
    </row>
    <row r="168" spans="1:10" ht="9.9499999999999993" customHeight="1" x14ac:dyDescent="0.2">
      <c r="A168" s="14" t="s">
        <v>118</v>
      </c>
      <c r="B168" s="533">
        <v>14</v>
      </c>
      <c r="C168" s="67">
        <v>16955</v>
      </c>
      <c r="D168" s="129">
        <v>652</v>
      </c>
      <c r="E168" s="129">
        <v>2</v>
      </c>
    </row>
    <row r="169" spans="1:10" ht="9.9499999999999993" customHeight="1" x14ac:dyDescent="0.2">
      <c r="A169" s="14" t="s">
        <v>119</v>
      </c>
      <c r="B169" s="533">
        <v>6</v>
      </c>
      <c r="C169" s="67">
        <v>3824</v>
      </c>
      <c r="D169" s="129">
        <v>51</v>
      </c>
      <c r="E169" s="129" t="s">
        <v>3</v>
      </c>
    </row>
    <row r="170" spans="1:10" ht="9.9499999999999993" customHeight="1" x14ac:dyDescent="0.2">
      <c r="A170" s="14" t="s">
        <v>120</v>
      </c>
      <c r="B170" s="533">
        <v>6</v>
      </c>
      <c r="C170" s="67">
        <v>5769</v>
      </c>
      <c r="D170" s="129">
        <v>111</v>
      </c>
      <c r="E170" s="129" t="s">
        <v>3</v>
      </c>
    </row>
    <row r="171" spans="1:10" ht="9.9499999999999993" customHeight="1" x14ac:dyDescent="0.2">
      <c r="A171" s="14" t="s">
        <v>121</v>
      </c>
      <c r="B171" s="533">
        <v>4</v>
      </c>
      <c r="C171" s="67">
        <v>4372</v>
      </c>
      <c r="D171" s="129">
        <v>62</v>
      </c>
      <c r="E171" s="129" t="s">
        <v>3</v>
      </c>
    </row>
    <row r="172" spans="1:10" ht="9.9499999999999993" customHeight="1" x14ac:dyDescent="0.2">
      <c r="A172" s="14" t="s">
        <v>122</v>
      </c>
      <c r="B172" s="533">
        <v>4</v>
      </c>
      <c r="C172" s="67">
        <v>2750</v>
      </c>
      <c r="D172" s="129">
        <v>61</v>
      </c>
      <c r="E172" s="129">
        <v>1</v>
      </c>
    </row>
    <row r="173" spans="1:10" ht="9.9499999999999993" customHeight="1" x14ac:dyDescent="0.2">
      <c r="A173" s="14" t="s">
        <v>123</v>
      </c>
      <c r="B173" s="533">
        <v>7</v>
      </c>
      <c r="C173" s="67">
        <v>3566</v>
      </c>
      <c r="D173" s="129">
        <v>90</v>
      </c>
      <c r="E173" s="129">
        <v>1</v>
      </c>
    </row>
    <row r="174" spans="1:10" ht="20.100000000000001" customHeight="1" x14ac:dyDescent="0.2">
      <c r="A174" s="9" t="s">
        <v>236</v>
      </c>
      <c r="B174" s="134">
        <v>29</v>
      </c>
      <c r="C174" s="134">
        <v>36963</v>
      </c>
      <c r="D174" s="134">
        <v>750</v>
      </c>
      <c r="E174" s="134">
        <v>2</v>
      </c>
    </row>
    <row r="175" spans="1:10" ht="9.9499999999999993" customHeight="1" x14ac:dyDescent="0.2">
      <c r="A175" s="14" t="s">
        <v>124</v>
      </c>
      <c r="B175" s="533">
        <v>3</v>
      </c>
      <c r="C175" s="67">
        <v>6285</v>
      </c>
      <c r="D175" s="129">
        <v>59</v>
      </c>
      <c r="E175" s="129" t="s">
        <v>3</v>
      </c>
    </row>
    <row r="176" spans="1:10" ht="11.1" customHeight="1" x14ac:dyDescent="0.2">
      <c r="A176" s="14" t="s">
        <v>125</v>
      </c>
      <c r="B176" s="533">
        <v>4</v>
      </c>
      <c r="C176" s="67">
        <v>4960</v>
      </c>
      <c r="D176" s="129">
        <v>54</v>
      </c>
      <c r="E176" s="129" t="s">
        <v>3</v>
      </c>
    </row>
    <row r="177" spans="1:5" ht="9.9499999999999993" customHeight="1" x14ac:dyDescent="0.2">
      <c r="A177" s="14" t="s">
        <v>126</v>
      </c>
      <c r="B177" s="533">
        <v>10</v>
      </c>
      <c r="C177" s="67">
        <v>6708</v>
      </c>
      <c r="D177" s="129">
        <v>223</v>
      </c>
      <c r="E177" s="129">
        <v>1</v>
      </c>
    </row>
    <row r="178" spans="1:5" ht="9.9499999999999993" customHeight="1" x14ac:dyDescent="0.2">
      <c r="A178" s="14" t="s">
        <v>127</v>
      </c>
      <c r="B178" s="533">
        <v>12</v>
      </c>
      <c r="C178" s="67">
        <v>19010</v>
      </c>
      <c r="D178" s="129">
        <v>414</v>
      </c>
      <c r="E178" s="129">
        <v>1</v>
      </c>
    </row>
    <row r="179" spans="1:5" ht="20.100000000000001" customHeight="1" x14ac:dyDescent="0.2">
      <c r="A179" s="9" t="s">
        <v>237</v>
      </c>
      <c r="B179" s="134">
        <v>24</v>
      </c>
      <c r="C179" s="134">
        <v>36318</v>
      </c>
      <c r="D179" s="134">
        <v>669</v>
      </c>
      <c r="E179" s="134">
        <v>10</v>
      </c>
    </row>
    <row r="180" spans="1:5" ht="9.9499999999999993" customHeight="1" x14ac:dyDescent="0.2">
      <c r="A180" s="14" t="s">
        <v>128</v>
      </c>
      <c r="B180" s="533">
        <v>5</v>
      </c>
      <c r="C180" s="67">
        <v>4851</v>
      </c>
      <c r="D180" s="129">
        <v>86</v>
      </c>
      <c r="E180" s="129" t="s">
        <v>3</v>
      </c>
    </row>
    <row r="181" spans="1:5" ht="9.9499999999999993" customHeight="1" x14ac:dyDescent="0.2">
      <c r="A181" s="14" t="s">
        <v>129</v>
      </c>
      <c r="B181" s="533">
        <v>4</v>
      </c>
      <c r="C181" s="67">
        <v>3926</v>
      </c>
      <c r="D181" s="129">
        <v>75</v>
      </c>
      <c r="E181" s="129">
        <v>4</v>
      </c>
    </row>
    <row r="182" spans="1:5" ht="9.9499999999999993" customHeight="1" x14ac:dyDescent="0.2">
      <c r="A182" s="14" t="s">
        <v>130</v>
      </c>
      <c r="B182" s="533">
        <v>6</v>
      </c>
      <c r="C182" s="67">
        <v>4115</v>
      </c>
      <c r="D182" s="129">
        <v>130</v>
      </c>
      <c r="E182" s="129">
        <v>1</v>
      </c>
    </row>
    <row r="183" spans="1:5" ht="9.9499999999999993" customHeight="1" x14ac:dyDescent="0.2">
      <c r="A183" s="14" t="s">
        <v>131</v>
      </c>
      <c r="B183" s="533">
        <v>9</v>
      </c>
      <c r="C183" s="67">
        <v>23426</v>
      </c>
      <c r="D183" s="129">
        <v>378</v>
      </c>
      <c r="E183" s="129">
        <v>5</v>
      </c>
    </row>
    <row r="184" spans="1:5" ht="20.100000000000001" customHeight="1" x14ac:dyDescent="0.2">
      <c r="A184" s="9" t="s">
        <v>238</v>
      </c>
      <c r="B184" s="134">
        <v>30</v>
      </c>
      <c r="C184" s="134">
        <v>55107</v>
      </c>
      <c r="D184" s="134">
        <v>1114</v>
      </c>
      <c r="E184" s="134">
        <v>8</v>
      </c>
    </row>
    <row r="185" spans="1:5" ht="9.9499999999999993" customHeight="1" x14ac:dyDescent="0.2">
      <c r="A185" s="14" t="s">
        <v>132</v>
      </c>
      <c r="B185" s="533">
        <v>4</v>
      </c>
      <c r="C185" s="67">
        <v>1947</v>
      </c>
      <c r="D185" s="129">
        <v>24</v>
      </c>
      <c r="E185" s="129" t="s">
        <v>3</v>
      </c>
    </row>
    <row r="186" spans="1:5" ht="9.9499999999999993" customHeight="1" x14ac:dyDescent="0.2">
      <c r="A186" s="14" t="s">
        <v>133</v>
      </c>
      <c r="B186" s="533">
        <v>2</v>
      </c>
      <c r="C186" s="67">
        <v>6151</v>
      </c>
      <c r="D186" s="129">
        <v>154</v>
      </c>
      <c r="E186" s="129">
        <v>2</v>
      </c>
    </row>
    <row r="187" spans="1:5" ht="9.9499999999999993" customHeight="1" x14ac:dyDescent="0.2">
      <c r="A187" s="14" t="s">
        <v>134</v>
      </c>
      <c r="B187" s="533">
        <v>2</v>
      </c>
      <c r="C187" s="67">
        <v>5590</v>
      </c>
      <c r="D187" s="129">
        <v>169</v>
      </c>
      <c r="E187" s="129" t="s">
        <v>3</v>
      </c>
    </row>
    <row r="188" spans="1:5" ht="9.9499999999999993" customHeight="1" x14ac:dyDescent="0.2">
      <c r="A188" s="14" t="s">
        <v>135</v>
      </c>
      <c r="B188" s="533">
        <v>16</v>
      </c>
      <c r="C188" s="67">
        <v>39494</v>
      </c>
      <c r="D188" s="129">
        <v>719</v>
      </c>
      <c r="E188" s="129">
        <v>6</v>
      </c>
    </row>
    <row r="189" spans="1:5" ht="9.9499999999999993" customHeight="1" x14ac:dyDescent="0.2">
      <c r="A189" s="14" t="s">
        <v>136</v>
      </c>
      <c r="B189" s="533">
        <v>4</v>
      </c>
      <c r="C189" s="67">
        <v>1421</v>
      </c>
      <c r="D189" s="129">
        <v>33</v>
      </c>
      <c r="E189" s="129" t="s">
        <v>3</v>
      </c>
    </row>
    <row r="190" spans="1:5" ht="9.9499999999999993" customHeight="1" x14ac:dyDescent="0.2">
      <c r="A190" s="14" t="s">
        <v>137</v>
      </c>
      <c r="B190" s="533">
        <v>2</v>
      </c>
      <c r="C190" s="67">
        <v>504</v>
      </c>
      <c r="D190" s="129">
        <v>15</v>
      </c>
      <c r="E190" s="129" t="s">
        <v>3</v>
      </c>
    </row>
    <row r="191" spans="1:5" ht="20.100000000000001" customHeight="1" x14ac:dyDescent="0.2">
      <c r="A191" s="9" t="s">
        <v>239</v>
      </c>
      <c r="B191" s="134">
        <v>40</v>
      </c>
      <c r="C191" s="134">
        <v>50204</v>
      </c>
      <c r="D191" s="134">
        <v>1468</v>
      </c>
      <c r="E191" s="134">
        <v>11</v>
      </c>
    </row>
    <row r="192" spans="1:5" ht="9.9499999999999993" customHeight="1" x14ac:dyDescent="0.2">
      <c r="A192" s="14" t="s">
        <v>138</v>
      </c>
      <c r="B192" s="533">
        <v>5</v>
      </c>
      <c r="C192" s="67">
        <v>1503</v>
      </c>
      <c r="D192" s="129">
        <v>108</v>
      </c>
      <c r="E192" s="129" t="s">
        <v>3</v>
      </c>
    </row>
    <row r="193" spans="1:5" ht="9.9499999999999993" customHeight="1" x14ac:dyDescent="0.2">
      <c r="A193" s="14" t="s">
        <v>139</v>
      </c>
      <c r="B193" s="533">
        <v>5</v>
      </c>
      <c r="C193" s="67">
        <v>4601</v>
      </c>
      <c r="D193" s="129">
        <v>219</v>
      </c>
      <c r="E193" s="129">
        <v>1</v>
      </c>
    </row>
    <row r="194" spans="1:5" ht="9.9499999999999993" customHeight="1" x14ac:dyDescent="0.2">
      <c r="A194" s="14" t="s">
        <v>140</v>
      </c>
      <c r="B194" s="533">
        <v>5</v>
      </c>
      <c r="C194" s="67">
        <v>5375</v>
      </c>
      <c r="D194" s="129">
        <v>157</v>
      </c>
      <c r="E194" s="129">
        <v>1</v>
      </c>
    </row>
    <row r="195" spans="1:5" ht="9.9499999999999993" customHeight="1" x14ac:dyDescent="0.2">
      <c r="A195" s="14" t="s">
        <v>141</v>
      </c>
      <c r="B195" s="533">
        <v>13</v>
      </c>
      <c r="C195" s="67">
        <v>28716</v>
      </c>
      <c r="D195" s="129">
        <v>779</v>
      </c>
      <c r="E195" s="129">
        <v>8</v>
      </c>
    </row>
    <row r="196" spans="1:5" ht="9.9499999999999993" customHeight="1" x14ac:dyDescent="0.2">
      <c r="A196" s="14" t="s">
        <v>142</v>
      </c>
      <c r="B196" s="533">
        <v>3</v>
      </c>
      <c r="C196" s="67">
        <v>4062</v>
      </c>
      <c r="D196" s="129">
        <v>56</v>
      </c>
      <c r="E196" s="129" t="s">
        <v>3</v>
      </c>
    </row>
    <row r="197" spans="1:5" ht="9.9499999999999993" customHeight="1" x14ac:dyDescent="0.2">
      <c r="A197" s="14" t="s">
        <v>143</v>
      </c>
      <c r="B197" s="533">
        <v>6</v>
      </c>
      <c r="C197" s="67">
        <v>5418</v>
      </c>
      <c r="D197" s="129">
        <v>122</v>
      </c>
      <c r="E197" s="129">
        <v>1</v>
      </c>
    </row>
    <row r="198" spans="1:5" ht="9.9499999999999993" customHeight="1" x14ac:dyDescent="0.2">
      <c r="A198" s="14" t="s">
        <v>144</v>
      </c>
      <c r="B198" s="533">
        <v>3</v>
      </c>
      <c r="C198" s="67">
        <v>529</v>
      </c>
      <c r="D198" s="129">
        <v>27</v>
      </c>
      <c r="E198" s="129" t="s">
        <v>3</v>
      </c>
    </row>
    <row r="199" spans="1:5" ht="11.1" customHeight="1" x14ac:dyDescent="0.2">
      <c r="A199" s="121"/>
    </row>
    <row r="200" spans="1:5" x14ac:dyDescent="0.2">
      <c r="A200" s="123"/>
      <c r="B200" s="390"/>
    </row>
    <row r="201" spans="1:5" x14ac:dyDescent="0.2">
      <c r="A201" s="532"/>
      <c r="B201" s="532"/>
    </row>
    <row r="202" spans="1:5" x14ac:dyDescent="0.2">
      <c r="A202" s="502"/>
    </row>
  </sheetData>
  <mergeCells count="5">
    <mergeCell ref="A1:E1"/>
    <mergeCell ref="A3:A4"/>
    <mergeCell ref="B3:B4"/>
    <mergeCell ref="C3:C4"/>
    <mergeCell ref="D3:E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1" max="16383" man="1"/>
    <brk id="97" max="16383" man="1"/>
    <brk id="147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8"/>
  <sheetViews>
    <sheetView zoomScaleNormal="100" zoomScaleSheetLayoutView="100" workbookViewId="0">
      <pane xSplit="1" ySplit="3" topLeftCell="B4" activePane="bottomRight" state="frozen"/>
      <selection activeCell="B2" sqref="B2"/>
      <selection pane="topRight" activeCell="D2" sqref="D2"/>
      <selection pane="bottomLeft" activeCell="B10" sqref="B10"/>
      <selection pane="bottomRight" activeCell="A3" sqref="A3"/>
    </sheetView>
  </sheetViews>
  <sheetFormatPr defaultRowHeight="11.25" x14ac:dyDescent="0.2"/>
  <cols>
    <col min="1" max="1" width="23.7109375" style="1" customWidth="1"/>
    <col min="2" max="2" width="7.42578125" style="1" customWidth="1"/>
    <col min="3" max="3" width="8.140625" style="1" customWidth="1"/>
    <col min="4" max="4" width="8.5703125" style="1" customWidth="1"/>
    <col min="5" max="5" width="8.7109375" style="1" customWidth="1"/>
    <col min="6" max="6" width="7.42578125" style="1" customWidth="1"/>
    <col min="7" max="7" width="7.28515625" style="1" customWidth="1"/>
    <col min="8" max="8" width="7.140625" style="1" customWidth="1"/>
    <col min="9" max="9" width="8.7109375" style="1" customWidth="1"/>
    <col min="10" max="10" width="8.140625" style="1" customWidth="1"/>
    <col min="11" max="16384" width="9.140625" style="1"/>
  </cols>
  <sheetData>
    <row r="1" spans="1:10" ht="12.75" x14ac:dyDescent="0.2">
      <c r="A1" s="964" t="s">
        <v>7506</v>
      </c>
      <c r="B1" s="964"/>
      <c r="C1" s="964"/>
      <c r="D1" s="964"/>
      <c r="E1" s="964"/>
      <c r="F1" s="964"/>
      <c r="G1" s="964"/>
      <c r="H1" s="964"/>
      <c r="I1" s="964"/>
      <c r="J1" s="964"/>
    </row>
    <row r="2" spans="1:10" s="12" customFormat="1" ht="9.9499999999999993" customHeight="1" thickBot="1" x14ac:dyDescent="0.25">
      <c r="A2" s="554"/>
      <c r="B2" s="554"/>
      <c r="C2" s="554"/>
      <c r="D2" s="554"/>
      <c r="E2" s="554"/>
      <c r="F2" s="554"/>
      <c r="G2" s="554"/>
      <c r="H2" s="554"/>
      <c r="I2" s="554"/>
      <c r="J2" s="554"/>
    </row>
    <row r="3" spans="1:10" ht="48.95" customHeight="1" x14ac:dyDescent="0.2">
      <c r="A3" s="279" t="s">
        <v>274</v>
      </c>
      <c r="B3" s="219" t="s">
        <v>7505</v>
      </c>
      <c r="C3" s="459" t="s">
        <v>7504</v>
      </c>
      <c r="D3" s="117" t="s">
        <v>7503</v>
      </c>
      <c r="E3" s="117" t="s">
        <v>7502</v>
      </c>
      <c r="F3" s="117" t="s">
        <v>7501</v>
      </c>
      <c r="G3" s="117" t="s">
        <v>7500</v>
      </c>
      <c r="H3" s="117" t="s">
        <v>7499</v>
      </c>
      <c r="I3" s="219" t="s">
        <v>7498</v>
      </c>
      <c r="J3" s="459" t="s">
        <v>7497</v>
      </c>
    </row>
    <row r="4" spans="1:10" ht="21" customHeight="1" x14ac:dyDescent="0.2">
      <c r="A4" s="145" t="s">
        <v>1</v>
      </c>
      <c r="B4" s="312">
        <v>20380</v>
      </c>
      <c r="C4" s="134">
        <v>1511837</v>
      </c>
      <c r="D4" s="134">
        <v>15109</v>
      </c>
      <c r="E4" s="134">
        <v>9312</v>
      </c>
      <c r="F4" s="134">
        <v>126045</v>
      </c>
      <c r="G4" s="134">
        <v>27498</v>
      </c>
      <c r="H4" s="134">
        <v>1864</v>
      </c>
      <c r="I4" s="134">
        <v>128017</v>
      </c>
      <c r="J4" s="134">
        <v>103859</v>
      </c>
    </row>
    <row r="5" spans="1:10" ht="11.1" customHeight="1" x14ac:dyDescent="0.2">
      <c r="A5" s="9" t="s">
        <v>210</v>
      </c>
      <c r="B5" s="312">
        <v>12012</v>
      </c>
      <c r="C5" s="134">
        <v>1078796</v>
      </c>
      <c r="D5" s="134">
        <v>14875</v>
      </c>
      <c r="E5" s="134">
        <v>7051</v>
      </c>
      <c r="F5" s="134">
        <v>85588</v>
      </c>
      <c r="G5" s="134">
        <v>23796</v>
      </c>
      <c r="H5" s="134">
        <v>1382</v>
      </c>
      <c r="I5" s="134">
        <v>5865</v>
      </c>
      <c r="J5" s="134">
        <v>17024</v>
      </c>
    </row>
    <row r="6" spans="1:10" ht="11.1" customHeight="1" x14ac:dyDescent="0.2">
      <c r="A6" s="9" t="s">
        <v>211</v>
      </c>
      <c r="B6" s="553">
        <v>8368</v>
      </c>
      <c r="C6" s="552">
        <v>433041</v>
      </c>
      <c r="D6" s="552">
        <v>234</v>
      </c>
      <c r="E6" s="552">
        <v>2261</v>
      </c>
      <c r="F6" s="552">
        <v>40457</v>
      </c>
      <c r="G6" s="552">
        <v>3702</v>
      </c>
      <c r="H6" s="552">
        <v>482</v>
      </c>
      <c r="I6" s="552">
        <v>122152</v>
      </c>
      <c r="J6" s="552">
        <v>86835</v>
      </c>
    </row>
    <row r="7" spans="1:10" ht="21" customHeight="1" x14ac:dyDescent="0.2">
      <c r="A7" s="9" t="s">
        <v>212</v>
      </c>
      <c r="B7" s="312">
        <v>4744</v>
      </c>
      <c r="C7" s="134">
        <v>397843</v>
      </c>
      <c r="D7" s="134">
        <v>3835</v>
      </c>
      <c r="E7" s="134">
        <v>3040</v>
      </c>
      <c r="F7" s="134">
        <v>26270</v>
      </c>
      <c r="G7" s="134">
        <v>11523</v>
      </c>
      <c r="H7" s="134">
        <v>708</v>
      </c>
      <c r="I7" s="134">
        <v>1467</v>
      </c>
      <c r="J7" s="134">
        <v>4924</v>
      </c>
    </row>
    <row r="8" spans="1:10" ht="11.1" customHeight="1" x14ac:dyDescent="0.2">
      <c r="A8" s="14" t="s">
        <v>177</v>
      </c>
      <c r="B8" s="311">
        <v>33</v>
      </c>
      <c r="C8" s="129">
        <v>4906</v>
      </c>
      <c r="D8" s="129">
        <v>49</v>
      </c>
      <c r="E8" s="129">
        <v>8</v>
      </c>
      <c r="F8" s="129">
        <v>356</v>
      </c>
      <c r="G8" s="129">
        <v>113</v>
      </c>
      <c r="H8" s="129">
        <v>3</v>
      </c>
      <c r="I8" s="129">
        <v>40</v>
      </c>
      <c r="J8" s="129">
        <v>79</v>
      </c>
    </row>
    <row r="9" spans="1:10" ht="11.1" customHeight="1" x14ac:dyDescent="0.2">
      <c r="A9" s="14" t="s">
        <v>178</v>
      </c>
      <c r="B9" s="311">
        <v>528</v>
      </c>
      <c r="C9" s="129">
        <v>38727</v>
      </c>
      <c r="D9" s="129">
        <v>331</v>
      </c>
      <c r="E9" s="129">
        <v>216</v>
      </c>
      <c r="F9" s="129">
        <v>2288</v>
      </c>
      <c r="G9" s="129">
        <v>925</v>
      </c>
      <c r="H9" s="129">
        <v>51</v>
      </c>
      <c r="I9" s="129">
        <v>37</v>
      </c>
      <c r="J9" s="129">
        <v>314</v>
      </c>
    </row>
    <row r="10" spans="1:10" ht="11.1" customHeight="1" x14ac:dyDescent="0.2">
      <c r="A10" s="14" t="s">
        <v>179</v>
      </c>
      <c r="B10" s="311">
        <v>371</v>
      </c>
      <c r="C10" s="129">
        <v>19003</v>
      </c>
      <c r="D10" s="129">
        <v>167</v>
      </c>
      <c r="E10" s="129">
        <v>35</v>
      </c>
      <c r="F10" s="129">
        <v>1134</v>
      </c>
      <c r="G10" s="129">
        <v>628</v>
      </c>
      <c r="H10" s="129">
        <v>39</v>
      </c>
      <c r="I10" s="129">
        <v>25</v>
      </c>
      <c r="J10" s="129">
        <v>187</v>
      </c>
    </row>
    <row r="11" spans="1:10" ht="11.1" customHeight="1" x14ac:dyDescent="0.2">
      <c r="A11" s="14" t="s">
        <v>180</v>
      </c>
      <c r="B11" s="311">
        <v>117</v>
      </c>
      <c r="C11" s="129">
        <v>15258</v>
      </c>
      <c r="D11" s="129">
        <v>276</v>
      </c>
      <c r="E11" s="129">
        <v>53</v>
      </c>
      <c r="F11" s="129">
        <v>1441</v>
      </c>
      <c r="G11" s="129">
        <v>529</v>
      </c>
      <c r="H11" s="129">
        <v>11</v>
      </c>
      <c r="I11" s="129">
        <v>93</v>
      </c>
      <c r="J11" s="129">
        <v>259</v>
      </c>
    </row>
    <row r="12" spans="1:10" ht="11.1" customHeight="1" x14ac:dyDescent="0.2">
      <c r="A12" s="14" t="s">
        <v>181</v>
      </c>
      <c r="B12" s="311">
        <v>496</v>
      </c>
      <c r="C12" s="129">
        <v>33710</v>
      </c>
      <c r="D12" s="129">
        <v>317</v>
      </c>
      <c r="E12" s="129">
        <v>604</v>
      </c>
      <c r="F12" s="129">
        <v>1957</v>
      </c>
      <c r="G12" s="129">
        <v>1143</v>
      </c>
      <c r="H12" s="129">
        <v>68</v>
      </c>
      <c r="I12" s="129">
        <v>41</v>
      </c>
      <c r="J12" s="129">
        <v>333</v>
      </c>
    </row>
    <row r="13" spans="1:10" ht="11.1" customHeight="1" x14ac:dyDescent="0.2">
      <c r="A13" s="14" t="s">
        <v>182</v>
      </c>
      <c r="B13" s="311">
        <v>491</v>
      </c>
      <c r="C13" s="129">
        <v>43916</v>
      </c>
      <c r="D13" s="129">
        <v>417</v>
      </c>
      <c r="E13" s="129">
        <v>197</v>
      </c>
      <c r="F13" s="129">
        <v>3171</v>
      </c>
      <c r="G13" s="129">
        <v>1383</v>
      </c>
      <c r="H13" s="129">
        <v>70</v>
      </c>
      <c r="I13" s="129">
        <v>217</v>
      </c>
      <c r="J13" s="129">
        <v>598</v>
      </c>
    </row>
    <row r="14" spans="1:10" ht="11.1" customHeight="1" x14ac:dyDescent="0.2">
      <c r="A14" s="14" t="s">
        <v>183</v>
      </c>
      <c r="B14" s="311">
        <v>134</v>
      </c>
      <c r="C14" s="129">
        <v>13350</v>
      </c>
      <c r="D14" s="129">
        <v>115</v>
      </c>
      <c r="E14" s="129">
        <v>142</v>
      </c>
      <c r="F14" s="129">
        <v>1416</v>
      </c>
      <c r="G14" s="129">
        <v>326</v>
      </c>
      <c r="H14" s="129">
        <v>37</v>
      </c>
      <c r="I14" s="129">
        <v>171</v>
      </c>
      <c r="J14" s="129">
        <v>364</v>
      </c>
    </row>
    <row r="15" spans="1:10" ht="11.1" customHeight="1" x14ac:dyDescent="0.2">
      <c r="A15" s="14" t="s">
        <v>184</v>
      </c>
      <c r="B15" s="311">
        <v>108</v>
      </c>
      <c r="C15" s="129">
        <v>10030</v>
      </c>
      <c r="D15" s="129">
        <v>114</v>
      </c>
      <c r="E15" s="129">
        <v>48</v>
      </c>
      <c r="F15" s="129">
        <v>692</v>
      </c>
      <c r="G15" s="129">
        <v>269</v>
      </c>
      <c r="H15" s="129">
        <v>7</v>
      </c>
      <c r="I15" s="129">
        <v>66</v>
      </c>
      <c r="J15" s="129">
        <v>119</v>
      </c>
    </row>
    <row r="16" spans="1:10" ht="11.1" customHeight="1" x14ac:dyDescent="0.2">
      <c r="A16" s="14" t="s">
        <v>185</v>
      </c>
      <c r="B16" s="311">
        <v>606</v>
      </c>
      <c r="C16" s="129">
        <v>61917</v>
      </c>
      <c r="D16" s="129">
        <v>414</v>
      </c>
      <c r="E16" s="129">
        <v>129</v>
      </c>
      <c r="F16" s="129">
        <v>3678</v>
      </c>
      <c r="G16" s="129">
        <v>1687</v>
      </c>
      <c r="H16" s="129">
        <v>79</v>
      </c>
      <c r="I16" s="129">
        <v>171</v>
      </c>
      <c r="J16" s="129">
        <v>698</v>
      </c>
    </row>
    <row r="17" spans="1:10" ht="11.1" customHeight="1" x14ac:dyDescent="0.2">
      <c r="A17" s="14" t="s">
        <v>186</v>
      </c>
      <c r="B17" s="311">
        <v>133</v>
      </c>
      <c r="C17" s="129">
        <v>13151</v>
      </c>
      <c r="D17" s="129">
        <v>141</v>
      </c>
      <c r="E17" s="129">
        <v>191</v>
      </c>
      <c r="F17" s="129">
        <v>844</v>
      </c>
      <c r="G17" s="129">
        <v>278</v>
      </c>
      <c r="H17" s="129">
        <v>11</v>
      </c>
      <c r="I17" s="129">
        <v>134</v>
      </c>
      <c r="J17" s="129">
        <v>227</v>
      </c>
    </row>
    <row r="18" spans="1:10" ht="11.1" customHeight="1" x14ac:dyDescent="0.2">
      <c r="A18" s="14" t="s">
        <v>187</v>
      </c>
      <c r="B18" s="311">
        <v>396</v>
      </c>
      <c r="C18" s="129">
        <v>37039</v>
      </c>
      <c r="D18" s="129">
        <v>429</v>
      </c>
      <c r="E18" s="129">
        <v>97</v>
      </c>
      <c r="F18" s="129">
        <v>2501</v>
      </c>
      <c r="G18" s="129">
        <v>1275</v>
      </c>
      <c r="H18" s="129">
        <v>81</v>
      </c>
      <c r="I18" s="129">
        <v>155</v>
      </c>
      <c r="J18" s="129">
        <v>393</v>
      </c>
    </row>
    <row r="19" spans="1:10" ht="11.1" customHeight="1" x14ac:dyDescent="0.2">
      <c r="A19" s="14" t="s">
        <v>188</v>
      </c>
      <c r="B19" s="311">
        <v>244</v>
      </c>
      <c r="C19" s="129">
        <v>23099</v>
      </c>
      <c r="D19" s="129">
        <v>163</v>
      </c>
      <c r="E19" s="129">
        <v>153</v>
      </c>
      <c r="F19" s="129">
        <v>820</v>
      </c>
      <c r="G19" s="129">
        <v>357</v>
      </c>
      <c r="H19" s="129">
        <v>12</v>
      </c>
      <c r="I19" s="129">
        <v>24</v>
      </c>
      <c r="J19" s="129">
        <v>140</v>
      </c>
    </row>
    <row r="20" spans="1:10" ht="11.1" customHeight="1" x14ac:dyDescent="0.2">
      <c r="A20" s="14" t="s">
        <v>189</v>
      </c>
      <c r="B20" s="311">
        <v>257</v>
      </c>
      <c r="C20" s="129">
        <v>17497</v>
      </c>
      <c r="D20" s="129">
        <v>328</v>
      </c>
      <c r="E20" s="129">
        <v>123</v>
      </c>
      <c r="F20" s="129">
        <v>1566</v>
      </c>
      <c r="G20" s="129">
        <v>757</v>
      </c>
      <c r="H20" s="129">
        <v>76</v>
      </c>
      <c r="I20" s="129">
        <v>57</v>
      </c>
      <c r="J20" s="129">
        <v>293</v>
      </c>
    </row>
    <row r="21" spans="1:10" ht="11.1" customHeight="1" x14ac:dyDescent="0.2">
      <c r="A21" s="14" t="s">
        <v>190</v>
      </c>
      <c r="B21" s="311">
        <v>28</v>
      </c>
      <c r="C21" s="129">
        <v>3596</v>
      </c>
      <c r="D21" s="129">
        <v>65</v>
      </c>
      <c r="E21" s="129">
        <v>30</v>
      </c>
      <c r="F21" s="129">
        <v>345</v>
      </c>
      <c r="G21" s="129">
        <v>111</v>
      </c>
      <c r="H21" s="129">
        <v>4</v>
      </c>
      <c r="I21" s="129">
        <v>68</v>
      </c>
      <c r="J21" s="129">
        <v>130</v>
      </c>
    </row>
    <row r="22" spans="1:10" ht="11.1" customHeight="1" x14ac:dyDescent="0.2">
      <c r="A22" s="14" t="s">
        <v>191</v>
      </c>
      <c r="B22" s="311">
        <v>333</v>
      </c>
      <c r="C22" s="129">
        <v>20858</v>
      </c>
      <c r="D22" s="129">
        <v>227</v>
      </c>
      <c r="E22" s="129">
        <v>905</v>
      </c>
      <c r="F22" s="129">
        <v>1825</v>
      </c>
      <c r="G22" s="129">
        <v>1032</v>
      </c>
      <c r="H22" s="129">
        <v>97</v>
      </c>
      <c r="I22" s="129">
        <v>86</v>
      </c>
      <c r="J22" s="129">
        <v>345</v>
      </c>
    </row>
    <row r="23" spans="1:10" ht="11.1" customHeight="1" x14ac:dyDescent="0.2">
      <c r="A23" s="14" t="s">
        <v>200</v>
      </c>
      <c r="B23" s="507" t="s">
        <v>3</v>
      </c>
      <c r="C23" s="507" t="s">
        <v>3</v>
      </c>
      <c r="D23" s="507" t="s">
        <v>3</v>
      </c>
      <c r="E23" s="507" t="s">
        <v>3</v>
      </c>
      <c r="F23" s="507" t="s">
        <v>3</v>
      </c>
      <c r="G23" s="507" t="s">
        <v>3</v>
      </c>
      <c r="H23" s="507" t="s">
        <v>3</v>
      </c>
      <c r="I23" s="507" t="s">
        <v>3</v>
      </c>
      <c r="J23" s="507" t="s">
        <v>3</v>
      </c>
    </row>
    <row r="24" spans="1:10" ht="11.1" customHeight="1" x14ac:dyDescent="0.2">
      <c r="A24" s="14" t="s">
        <v>192</v>
      </c>
      <c r="B24" s="311">
        <v>469</v>
      </c>
      <c r="C24" s="129">
        <v>41786</v>
      </c>
      <c r="D24" s="129">
        <v>282</v>
      </c>
      <c r="E24" s="129">
        <v>109</v>
      </c>
      <c r="F24" s="129">
        <v>2236</v>
      </c>
      <c r="G24" s="129">
        <v>710</v>
      </c>
      <c r="H24" s="129">
        <v>62</v>
      </c>
      <c r="I24" s="129">
        <v>82</v>
      </c>
      <c r="J24" s="129">
        <v>445</v>
      </c>
    </row>
    <row r="25" spans="1:10" ht="21" customHeight="1" x14ac:dyDescent="0.2">
      <c r="A25" s="9" t="s">
        <v>213</v>
      </c>
      <c r="B25" s="312">
        <v>1253</v>
      </c>
      <c r="C25" s="134">
        <v>45696</v>
      </c>
      <c r="D25" s="134">
        <v>24</v>
      </c>
      <c r="E25" s="134">
        <v>209</v>
      </c>
      <c r="F25" s="134">
        <v>3676</v>
      </c>
      <c r="G25" s="134">
        <v>502</v>
      </c>
      <c r="H25" s="134">
        <v>31</v>
      </c>
      <c r="I25" s="134">
        <v>9142</v>
      </c>
      <c r="J25" s="134">
        <v>6327</v>
      </c>
    </row>
    <row r="26" spans="1:10" ht="11.1" customHeight="1" x14ac:dyDescent="0.2">
      <c r="A26" s="14" t="s">
        <v>4</v>
      </c>
      <c r="B26" s="549">
        <v>299</v>
      </c>
      <c r="C26" s="543">
        <v>7315</v>
      </c>
      <c r="D26" s="543">
        <v>2</v>
      </c>
      <c r="E26" s="543">
        <v>65</v>
      </c>
      <c r="F26" s="543">
        <v>548</v>
      </c>
      <c r="G26" s="543">
        <v>104</v>
      </c>
      <c r="H26" s="543">
        <v>4</v>
      </c>
      <c r="I26" s="543">
        <v>2803</v>
      </c>
      <c r="J26" s="543">
        <v>1742</v>
      </c>
    </row>
    <row r="27" spans="1:10" ht="11.1" customHeight="1" x14ac:dyDescent="0.2">
      <c r="A27" s="14" t="s">
        <v>5</v>
      </c>
      <c r="B27" s="549">
        <v>47</v>
      </c>
      <c r="C27" s="543">
        <v>2078</v>
      </c>
      <c r="D27" s="543">
        <v>2</v>
      </c>
      <c r="E27" s="543">
        <v>10</v>
      </c>
      <c r="F27" s="543">
        <v>189</v>
      </c>
      <c r="G27" s="543">
        <v>12</v>
      </c>
      <c r="H27" s="543">
        <v>2</v>
      </c>
      <c r="I27" s="543">
        <v>824</v>
      </c>
      <c r="J27" s="543">
        <v>626</v>
      </c>
    </row>
    <row r="28" spans="1:10" ht="11.1" customHeight="1" x14ac:dyDescent="0.2">
      <c r="A28" s="14" t="s">
        <v>6</v>
      </c>
      <c r="B28" s="549">
        <v>907</v>
      </c>
      <c r="C28" s="543">
        <v>36303</v>
      </c>
      <c r="D28" s="543">
        <v>20</v>
      </c>
      <c r="E28" s="543">
        <v>134</v>
      </c>
      <c r="F28" s="543">
        <v>2939</v>
      </c>
      <c r="G28" s="543">
        <v>386</v>
      </c>
      <c r="H28" s="543">
        <v>25</v>
      </c>
      <c r="I28" s="543">
        <v>5515</v>
      </c>
      <c r="J28" s="543">
        <v>3959</v>
      </c>
    </row>
    <row r="29" spans="1:10" ht="21" customHeight="1" x14ac:dyDescent="0.2">
      <c r="A29" s="9" t="s">
        <v>214</v>
      </c>
      <c r="B29" s="312">
        <v>615</v>
      </c>
      <c r="C29" s="134">
        <v>38113</v>
      </c>
      <c r="D29" s="134">
        <v>33</v>
      </c>
      <c r="E29" s="134">
        <v>202</v>
      </c>
      <c r="F29" s="134">
        <v>3064</v>
      </c>
      <c r="G29" s="134">
        <v>230</v>
      </c>
      <c r="H29" s="134">
        <v>26</v>
      </c>
      <c r="I29" s="134">
        <v>15733</v>
      </c>
      <c r="J29" s="134">
        <v>11341</v>
      </c>
    </row>
    <row r="30" spans="1:10" ht="11.1" customHeight="1" x14ac:dyDescent="0.2">
      <c r="A30" s="14" t="s">
        <v>7</v>
      </c>
      <c r="B30" s="549">
        <v>33</v>
      </c>
      <c r="C30" s="543">
        <v>2954</v>
      </c>
      <c r="D30" s="543" t="s">
        <v>3</v>
      </c>
      <c r="E30" s="543">
        <v>10</v>
      </c>
      <c r="F30" s="543">
        <v>211</v>
      </c>
      <c r="G30" s="543">
        <v>5</v>
      </c>
      <c r="H30" s="543" t="s">
        <v>3</v>
      </c>
      <c r="I30" s="543">
        <v>2500</v>
      </c>
      <c r="J30" s="543">
        <v>1770</v>
      </c>
    </row>
    <row r="31" spans="1:10" ht="11.1" customHeight="1" x14ac:dyDescent="0.2">
      <c r="A31" s="14" t="s">
        <v>8</v>
      </c>
      <c r="B31" s="549">
        <v>457</v>
      </c>
      <c r="C31" s="543">
        <v>27818</v>
      </c>
      <c r="D31" s="543">
        <v>25</v>
      </c>
      <c r="E31" s="543">
        <v>172</v>
      </c>
      <c r="F31" s="543">
        <v>2249</v>
      </c>
      <c r="G31" s="543">
        <v>190</v>
      </c>
      <c r="H31" s="543">
        <v>25</v>
      </c>
      <c r="I31" s="543">
        <v>7177</v>
      </c>
      <c r="J31" s="543">
        <v>5939</v>
      </c>
    </row>
    <row r="32" spans="1:10" ht="11.1" customHeight="1" x14ac:dyDescent="0.2">
      <c r="A32" s="14" t="s">
        <v>9</v>
      </c>
      <c r="B32" s="549">
        <v>26</v>
      </c>
      <c r="C32" s="543">
        <v>1658</v>
      </c>
      <c r="D32" s="543">
        <v>1</v>
      </c>
      <c r="E32" s="543">
        <v>8</v>
      </c>
      <c r="F32" s="543">
        <v>122</v>
      </c>
      <c r="G32" s="543">
        <v>12</v>
      </c>
      <c r="H32" s="543" t="s">
        <v>3</v>
      </c>
      <c r="I32" s="543">
        <v>1921</v>
      </c>
      <c r="J32" s="543">
        <v>1140</v>
      </c>
    </row>
    <row r="33" spans="1:10" ht="11.1" customHeight="1" x14ac:dyDescent="0.2">
      <c r="A33" s="14" t="s">
        <v>10</v>
      </c>
      <c r="B33" s="549">
        <v>77</v>
      </c>
      <c r="C33" s="543">
        <v>3712</v>
      </c>
      <c r="D33" s="543">
        <v>3</v>
      </c>
      <c r="E33" s="543">
        <v>8</v>
      </c>
      <c r="F33" s="543">
        <v>331</v>
      </c>
      <c r="G33" s="543">
        <v>19</v>
      </c>
      <c r="H33" s="543" t="s">
        <v>3</v>
      </c>
      <c r="I33" s="543">
        <v>2344</v>
      </c>
      <c r="J33" s="543">
        <v>1399</v>
      </c>
    </row>
    <row r="34" spans="1:10" ht="11.1" customHeight="1" x14ac:dyDescent="0.2">
      <c r="A34" s="14" t="s">
        <v>11</v>
      </c>
      <c r="B34" s="549">
        <v>22</v>
      </c>
      <c r="C34" s="543">
        <v>1971</v>
      </c>
      <c r="D34" s="543">
        <v>4</v>
      </c>
      <c r="E34" s="543">
        <v>4</v>
      </c>
      <c r="F34" s="543">
        <v>151</v>
      </c>
      <c r="G34" s="543">
        <v>4</v>
      </c>
      <c r="H34" s="543">
        <v>1</v>
      </c>
      <c r="I34" s="543">
        <v>1791</v>
      </c>
      <c r="J34" s="543">
        <v>1093</v>
      </c>
    </row>
    <row r="35" spans="1:10" ht="21" customHeight="1" x14ac:dyDescent="0.2">
      <c r="A35" s="9" t="s">
        <v>215</v>
      </c>
      <c r="B35" s="312">
        <v>978</v>
      </c>
      <c r="C35" s="134">
        <v>31363</v>
      </c>
      <c r="D35" s="134">
        <v>21</v>
      </c>
      <c r="E35" s="134">
        <v>139</v>
      </c>
      <c r="F35" s="134">
        <v>2414</v>
      </c>
      <c r="G35" s="134">
        <v>332</v>
      </c>
      <c r="H35" s="134">
        <v>9</v>
      </c>
      <c r="I35" s="134">
        <v>12816</v>
      </c>
      <c r="J35" s="134">
        <v>8848</v>
      </c>
    </row>
    <row r="36" spans="1:10" ht="11.1" customHeight="1" x14ac:dyDescent="0.2">
      <c r="A36" s="14" t="s">
        <v>12</v>
      </c>
      <c r="B36" s="549">
        <v>169</v>
      </c>
      <c r="C36" s="543">
        <v>4007</v>
      </c>
      <c r="D36" s="543" t="s">
        <v>3</v>
      </c>
      <c r="E36" s="543">
        <v>16</v>
      </c>
      <c r="F36" s="543">
        <v>268</v>
      </c>
      <c r="G36" s="543">
        <v>29</v>
      </c>
      <c r="H36" s="543" t="s">
        <v>3</v>
      </c>
      <c r="I36" s="543">
        <v>1371</v>
      </c>
      <c r="J36" s="543">
        <v>1083</v>
      </c>
    </row>
    <row r="37" spans="1:10" ht="11.1" customHeight="1" x14ac:dyDescent="0.2">
      <c r="A37" s="14" t="s">
        <v>13</v>
      </c>
      <c r="B37" s="549">
        <v>250</v>
      </c>
      <c r="C37" s="543">
        <v>6366</v>
      </c>
      <c r="D37" s="543">
        <v>1</v>
      </c>
      <c r="E37" s="543">
        <v>20</v>
      </c>
      <c r="F37" s="543">
        <v>521</v>
      </c>
      <c r="G37" s="543">
        <v>135</v>
      </c>
      <c r="H37" s="543">
        <v>1</v>
      </c>
      <c r="I37" s="543">
        <v>3088</v>
      </c>
      <c r="J37" s="543">
        <v>2273</v>
      </c>
    </row>
    <row r="38" spans="1:10" ht="11.1" customHeight="1" x14ac:dyDescent="0.2">
      <c r="A38" s="14" t="s">
        <v>14</v>
      </c>
      <c r="B38" s="311">
        <v>191</v>
      </c>
      <c r="C38" s="129">
        <v>11054</v>
      </c>
      <c r="D38" s="129">
        <v>14</v>
      </c>
      <c r="E38" s="129">
        <v>67</v>
      </c>
      <c r="F38" s="129">
        <v>923</v>
      </c>
      <c r="G38" s="129">
        <v>74</v>
      </c>
      <c r="H38" s="129">
        <v>6</v>
      </c>
      <c r="I38" s="129">
        <v>3932</v>
      </c>
      <c r="J38" s="129">
        <v>2492</v>
      </c>
    </row>
    <row r="39" spans="1:10" ht="11.1" customHeight="1" x14ac:dyDescent="0.2">
      <c r="A39" s="14" t="s">
        <v>15</v>
      </c>
      <c r="B39" s="549">
        <v>49</v>
      </c>
      <c r="C39" s="543">
        <v>2147</v>
      </c>
      <c r="D39" s="543">
        <v>4</v>
      </c>
      <c r="E39" s="543">
        <v>12</v>
      </c>
      <c r="F39" s="543">
        <v>140</v>
      </c>
      <c r="G39" s="543">
        <v>37</v>
      </c>
      <c r="H39" s="543" t="s">
        <v>3</v>
      </c>
      <c r="I39" s="543">
        <v>1252</v>
      </c>
      <c r="J39" s="543">
        <v>819</v>
      </c>
    </row>
    <row r="40" spans="1:10" ht="11.1" customHeight="1" x14ac:dyDescent="0.2">
      <c r="A40" s="14" t="s">
        <v>16</v>
      </c>
      <c r="B40" s="549">
        <v>258</v>
      </c>
      <c r="C40" s="543">
        <v>5758</v>
      </c>
      <c r="D40" s="543">
        <v>2</v>
      </c>
      <c r="E40" s="543">
        <v>16</v>
      </c>
      <c r="F40" s="543">
        <v>422</v>
      </c>
      <c r="G40" s="543">
        <v>37</v>
      </c>
      <c r="H40" s="543">
        <v>2</v>
      </c>
      <c r="I40" s="543">
        <v>1958</v>
      </c>
      <c r="J40" s="543">
        <v>1491</v>
      </c>
    </row>
    <row r="41" spans="1:10" ht="11.1" customHeight="1" x14ac:dyDescent="0.2">
      <c r="A41" s="14" t="s">
        <v>17</v>
      </c>
      <c r="B41" s="549">
        <v>61</v>
      </c>
      <c r="C41" s="543">
        <v>2031</v>
      </c>
      <c r="D41" s="543" t="s">
        <v>3</v>
      </c>
      <c r="E41" s="543">
        <v>8</v>
      </c>
      <c r="F41" s="543">
        <v>140</v>
      </c>
      <c r="G41" s="543">
        <v>20</v>
      </c>
      <c r="H41" s="543" t="s">
        <v>3</v>
      </c>
      <c r="I41" s="543">
        <v>1215</v>
      </c>
      <c r="J41" s="543">
        <v>690</v>
      </c>
    </row>
    <row r="42" spans="1:10" ht="21" customHeight="1" x14ac:dyDescent="0.2">
      <c r="A42" s="9" t="s">
        <v>216</v>
      </c>
      <c r="B42" s="312">
        <v>1331</v>
      </c>
      <c r="C42" s="134">
        <v>67798</v>
      </c>
      <c r="D42" s="134">
        <v>30</v>
      </c>
      <c r="E42" s="134">
        <v>383</v>
      </c>
      <c r="F42" s="134">
        <v>5519</v>
      </c>
      <c r="G42" s="134">
        <v>358</v>
      </c>
      <c r="H42" s="134">
        <v>112</v>
      </c>
      <c r="I42" s="134">
        <v>21842</v>
      </c>
      <c r="J42" s="134">
        <v>17045</v>
      </c>
    </row>
    <row r="43" spans="1:10" ht="11.1" customHeight="1" x14ac:dyDescent="0.2">
      <c r="A43" s="14" t="s">
        <v>18</v>
      </c>
      <c r="B43" s="549">
        <v>51</v>
      </c>
      <c r="C43" s="543">
        <v>4087</v>
      </c>
      <c r="D43" s="543">
        <v>5</v>
      </c>
      <c r="E43" s="543">
        <v>10</v>
      </c>
      <c r="F43" s="543">
        <v>331</v>
      </c>
      <c r="G43" s="543">
        <v>42</v>
      </c>
      <c r="H43" s="543">
        <v>1</v>
      </c>
      <c r="I43" s="543">
        <v>2594</v>
      </c>
      <c r="J43" s="543">
        <v>1897</v>
      </c>
    </row>
    <row r="44" spans="1:10" ht="11.1" customHeight="1" x14ac:dyDescent="0.2">
      <c r="A44" s="14" t="s">
        <v>19</v>
      </c>
      <c r="B44" s="311">
        <v>117</v>
      </c>
      <c r="C44" s="129">
        <v>3948</v>
      </c>
      <c r="D44" s="129">
        <v>1</v>
      </c>
      <c r="E44" s="129">
        <v>13</v>
      </c>
      <c r="F44" s="129">
        <v>275</v>
      </c>
      <c r="G44" s="129">
        <v>9</v>
      </c>
      <c r="H44" s="129">
        <v>1</v>
      </c>
      <c r="I44" s="129">
        <v>1583</v>
      </c>
      <c r="J44" s="129">
        <v>1086</v>
      </c>
    </row>
    <row r="45" spans="1:10" ht="11.1" customHeight="1" x14ac:dyDescent="0.2">
      <c r="A45" s="14" t="s">
        <v>20</v>
      </c>
      <c r="B45" s="549">
        <v>354</v>
      </c>
      <c r="C45" s="543">
        <v>13567</v>
      </c>
      <c r="D45" s="543">
        <v>5</v>
      </c>
      <c r="E45" s="543">
        <v>81</v>
      </c>
      <c r="F45" s="543">
        <v>832</v>
      </c>
      <c r="G45" s="543">
        <v>48</v>
      </c>
      <c r="H45" s="543">
        <v>3</v>
      </c>
      <c r="I45" s="543">
        <v>3963</v>
      </c>
      <c r="J45" s="543">
        <v>3571</v>
      </c>
    </row>
    <row r="46" spans="1:10" ht="11.1" customHeight="1" x14ac:dyDescent="0.2">
      <c r="A46" s="14" t="s">
        <v>21</v>
      </c>
      <c r="B46" s="311">
        <v>100</v>
      </c>
      <c r="C46" s="129">
        <v>4811</v>
      </c>
      <c r="D46" s="543" t="s">
        <v>3</v>
      </c>
      <c r="E46" s="129">
        <v>29</v>
      </c>
      <c r="F46" s="129">
        <v>340</v>
      </c>
      <c r="G46" s="129">
        <v>17</v>
      </c>
      <c r="H46" s="543">
        <v>1</v>
      </c>
      <c r="I46" s="129">
        <v>3387</v>
      </c>
      <c r="J46" s="129">
        <v>2682</v>
      </c>
    </row>
    <row r="47" spans="1:10" ht="11.1" customHeight="1" x14ac:dyDescent="0.2">
      <c r="A47" s="14" t="s">
        <v>22</v>
      </c>
      <c r="B47" s="311">
        <v>142</v>
      </c>
      <c r="C47" s="129">
        <v>6651</v>
      </c>
      <c r="D47" s="129">
        <v>8</v>
      </c>
      <c r="E47" s="129">
        <v>54</v>
      </c>
      <c r="F47" s="129">
        <v>775</v>
      </c>
      <c r="G47" s="129">
        <v>50</v>
      </c>
      <c r="H47" s="129">
        <v>3</v>
      </c>
      <c r="I47" s="129">
        <v>3499</v>
      </c>
      <c r="J47" s="129">
        <v>2685</v>
      </c>
    </row>
    <row r="48" spans="1:10" ht="11.1" customHeight="1" x14ac:dyDescent="0.2">
      <c r="A48" s="14" t="s">
        <v>23</v>
      </c>
      <c r="B48" s="549">
        <v>26</v>
      </c>
      <c r="C48" s="543">
        <v>1907</v>
      </c>
      <c r="D48" s="543" t="s">
        <v>3</v>
      </c>
      <c r="E48" s="543">
        <v>2</v>
      </c>
      <c r="F48" s="543">
        <v>282</v>
      </c>
      <c r="G48" s="543">
        <v>4</v>
      </c>
      <c r="H48" s="543" t="s">
        <v>3</v>
      </c>
      <c r="I48" s="543">
        <v>1426</v>
      </c>
      <c r="J48" s="543">
        <v>858</v>
      </c>
    </row>
    <row r="49" spans="1:10" ht="11.1" customHeight="1" x14ac:dyDescent="0.2">
      <c r="A49" s="14" t="s">
        <v>24</v>
      </c>
      <c r="B49" s="549">
        <v>507</v>
      </c>
      <c r="C49" s="543">
        <v>30820</v>
      </c>
      <c r="D49" s="543">
        <v>11</v>
      </c>
      <c r="E49" s="543">
        <v>191</v>
      </c>
      <c r="F49" s="543">
        <v>2551</v>
      </c>
      <c r="G49" s="543">
        <v>173</v>
      </c>
      <c r="H49" s="543">
        <v>102</v>
      </c>
      <c r="I49" s="543">
        <v>5110</v>
      </c>
      <c r="J49" s="543">
        <v>3491</v>
      </c>
    </row>
    <row r="50" spans="1:10" ht="11.1" customHeight="1" x14ac:dyDescent="0.2">
      <c r="A50" s="14" t="s">
        <v>25</v>
      </c>
      <c r="B50" s="549">
        <v>34</v>
      </c>
      <c r="C50" s="543">
        <v>2007</v>
      </c>
      <c r="D50" s="543" t="s">
        <v>3</v>
      </c>
      <c r="E50" s="543">
        <v>3</v>
      </c>
      <c r="F50" s="543">
        <v>133</v>
      </c>
      <c r="G50" s="543">
        <v>15</v>
      </c>
      <c r="H50" s="543">
        <v>1</v>
      </c>
      <c r="I50" s="543">
        <v>280</v>
      </c>
      <c r="J50" s="543">
        <v>775</v>
      </c>
    </row>
    <row r="51" spans="1:10" ht="11.1" customHeight="1" x14ac:dyDescent="0.2">
      <c r="A51" s="127"/>
      <c r="B51" s="551"/>
      <c r="C51" s="550"/>
      <c r="D51" s="550"/>
      <c r="E51" s="550"/>
      <c r="F51" s="130"/>
      <c r="G51" s="130"/>
      <c r="H51" s="550"/>
      <c r="I51" s="550"/>
      <c r="J51" s="550"/>
    </row>
    <row r="52" spans="1:10" s="32" customFormat="1" ht="12" customHeight="1" x14ac:dyDescent="0.2">
      <c r="A52" s="541" t="s">
        <v>7496</v>
      </c>
      <c r="B52" s="547"/>
      <c r="C52" s="547"/>
      <c r="D52" s="547"/>
      <c r="E52" s="547"/>
      <c r="F52" s="547"/>
      <c r="G52" s="547"/>
      <c r="H52" s="547"/>
      <c r="I52" s="547"/>
      <c r="J52" s="547"/>
    </row>
    <row r="53" spans="1:10" ht="21" customHeight="1" x14ac:dyDescent="0.2">
      <c r="A53" s="9" t="s">
        <v>217</v>
      </c>
      <c r="B53" s="312">
        <v>725</v>
      </c>
      <c r="C53" s="134">
        <v>39109</v>
      </c>
      <c r="D53" s="134">
        <v>15</v>
      </c>
      <c r="E53" s="134">
        <v>195</v>
      </c>
      <c r="F53" s="134">
        <v>3510</v>
      </c>
      <c r="G53" s="134">
        <v>263</v>
      </c>
      <c r="H53" s="134">
        <v>11</v>
      </c>
      <c r="I53" s="134">
        <v>13780</v>
      </c>
      <c r="J53" s="134">
        <v>9298</v>
      </c>
    </row>
    <row r="54" spans="1:10" ht="11.1" customHeight="1" x14ac:dyDescent="0.2">
      <c r="A54" s="14" t="s">
        <v>26</v>
      </c>
      <c r="B54" s="311">
        <v>137</v>
      </c>
      <c r="C54" s="129">
        <v>6324</v>
      </c>
      <c r="D54" s="543" t="s">
        <v>3</v>
      </c>
      <c r="E54" s="129">
        <v>23</v>
      </c>
      <c r="F54" s="129">
        <v>686</v>
      </c>
      <c r="G54" s="129">
        <v>26</v>
      </c>
      <c r="H54" s="129">
        <v>3</v>
      </c>
      <c r="I54" s="129">
        <v>1830</v>
      </c>
      <c r="J54" s="129">
        <v>1018</v>
      </c>
    </row>
    <row r="55" spans="1:10" ht="11.1" customHeight="1" x14ac:dyDescent="0.2">
      <c r="A55" s="14" t="s">
        <v>27</v>
      </c>
      <c r="B55" s="311">
        <v>128</v>
      </c>
      <c r="C55" s="129">
        <v>8190</v>
      </c>
      <c r="D55" s="543" t="s">
        <v>3</v>
      </c>
      <c r="E55" s="129">
        <v>38</v>
      </c>
      <c r="F55" s="129">
        <v>754</v>
      </c>
      <c r="G55" s="129">
        <v>66</v>
      </c>
      <c r="H55" s="543" t="s">
        <v>3</v>
      </c>
      <c r="I55" s="129">
        <v>2374</v>
      </c>
      <c r="J55" s="129">
        <v>1543</v>
      </c>
    </row>
    <row r="56" spans="1:10" ht="11.1" customHeight="1" x14ac:dyDescent="0.2">
      <c r="A56" s="14" t="s">
        <v>28</v>
      </c>
      <c r="B56" s="549">
        <v>79</v>
      </c>
      <c r="C56" s="543">
        <v>5392</v>
      </c>
      <c r="D56" s="543">
        <v>2</v>
      </c>
      <c r="E56" s="543">
        <v>34</v>
      </c>
      <c r="F56" s="543">
        <v>464</v>
      </c>
      <c r="G56" s="543">
        <v>39</v>
      </c>
      <c r="H56" s="543">
        <v>1</v>
      </c>
      <c r="I56" s="543">
        <v>2792</v>
      </c>
      <c r="J56" s="543">
        <v>1780</v>
      </c>
    </row>
    <row r="57" spans="1:10" ht="11.1" customHeight="1" x14ac:dyDescent="0.2">
      <c r="A57" s="14" t="s">
        <v>29</v>
      </c>
      <c r="B57" s="549">
        <v>381</v>
      </c>
      <c r="C57" s="543">
        <v>19203</v>
      </c>
      <c r="D57" s="543">
        <v>13</v>
      </c>
      <c r="E57" s="543">
        <v>100</v>
      </c>
      <c r="F57" s="543">
        <v>1606</v>
      </c>
      <c r="G57" s="543">
        <v>132</v>
      </c>
      <c r="H57" s="543">
        <v>7</v>
      </c>
      <c r="I57" s="543">
        <v>6784</v>
      </c>
      <c r="J57" s="543">
        <v>4957</v>
      </c>
    </row>
    <row r="58" spans="1:10" ht="21" customHeight="1" x14ac:dyDescent="0.2">
      <c r="A58" s="9" t="s">
        <v>218</v>
      </c>
      <c r="B58" s="312">
        <v>2719</v>
      </c>
      <c r="C58" s="134">
        <v>146996</v>
      </c>
      <c r="D58" s="134">
        <v>88</v>
      </c>
      <c r="E58" s="134">
        <v>881</v>
      </c>
      <c r="F58" s="134">
        <v>15716</v>
      </c>
      <c r="G58" s="134">
        <v>1630</v>
      </c>
      <c r="H58" s="134">
        <v>129</v>
      </c>
      <c r="I58" s="134">
        <v>27592</v>
      </c>
      <c r="J58" s="134">
        <v>21672</v>
      </c>
    </row>
    <row r="59" spans="1:10" ht="11.1" customHeight="1" x14ac:dyDescent="0.2">
      <c r="A59" s="14" t="s">
        <v>30</v>
      </c>
      <c r="B59" s="549">
        <v>72</v>
      </c>
      <c r="C59" s="543">
        <v>2548</v>
      </c>
      <c r="D59" s="543">
        <v>3</v>
      </c>
      <c r="E59" s="543">
        <v>13</v>
      </c>
      <c r="F59" s="543">
        <v>362</v>
      </c>
      <c r="G59" s="543">
        <v>47</v>
      </c>
      <c r="H59" s="543" t="s">
        <v>3</v>
      </c>
      <c r="I59" s="543">
        <v>2026</v>
      </c>
      <c r="J59" s="543">
        <v>1373</v>
      </c>
    </row>
    <row r="60" spans="1:10" ht="11.1" customHeight="1" x14ac:dyDescent="0.2">
      <c r="A60" s="14" t="s">
        <v>31</v>
      </c>
      <c r="B60" s="549">
        <v>227</v>
      </c>
      <c r="C60" s="543">
        <v>11304</v>
      </c>
      <c r="D60" s="543">
        <v>12</v>
      </c>
      <c r="E60" s="543">
        <v>63</v>
      </c>
      <c r="F60" s="543">
        <v>1093</v>
      </c>
      <c r="G60" s="543">
        <v>110</v>
      </c>
      <c r="H60" s="543">
        <v>2</v>
      </c>
      <c r="I60" s="543">
        <v>4771</v>
      </c>
      <c r="J60" s="543">
        <v>2916</v>
      </c>
    </row>
    <row r="61" spans="1:10" ht="11.1" customHeight="1" x14ac:dyDescent="0.2">
      <c r="A61" s="14" t="s">
        <v>32</v>
      </c>
      <c r="B61" s="311">
        <v>71</v>
      </c>
      <c r="C61" s="129">
        <v>3161</v>
      </c>
      <c r="D61" s="129">
        <v>5</v>
      </c>
      <c r="E61" s="129">
        <v>8</v>
      </c>
      <c r="F61" s="129">
        <v>301</v>
      </c>
      <c r="G61" s="129">
        <v>11</v>
      </c>
      <c r="H61" s="543" t="s">
        <v>3</v>
      </c>
      <c r="I61" s="129">
        <v>1871</v>
      </c>
      <c r="J61" s="129">
        <v>1410</v>
      </c>
    </row>
    <row r="62" spans="1:10" ht="11.1" customHeight="1" x14ac:dyDescent="0.2">
      <c r="A62" s="14" t="s">
        <v>33</v>
      </c>
      <c r="B62" s="549">
        <v>31</v>
      </c>
      <c r="C62" s="543">
        <v>3486</v>
      </c>
      <c r="D62" s="543" t="s">
        <v>3</v>
      </c>
      <c r="E62" s="543">
        <v>7</v>
      </c>
      <c r="F62" s="543">
        <v>426</v>
      </c>
      <c r="G62" s="543">
        <v>73</v>
      </c>
      <c r="H62" s="543">
        <v>1</v>
      </c>
      <c r="I62" s="543">
        <v>725</v>
      </c>
      <c r="J62" s="543">
        <v>547</v>
      </c>
    </row>
    <row r="63" spans="1:10" ht="11.1" customHeight="1" x14ac:dyDescent="0.2">
      <c r="A63" s="14" t="s">
        <v>34</v>
      </c>
      <c r="B63" s="549">
        <v>238</v>
      </c>
      <c r="C63" s="543">
        <v>7798</v>
      </c>
      <c r="D63" s="543">
        <v>4</v>
      </c>
      <c r="E63" s="543">
        <v>64</v>
      </c>
      <c r="F63" s="543">
        <v>747</v>
      </c>
      <c r="G63" s="543">
        <v>68</v>
      </c>
      <c r="H63" s="543">
        <v>1</v>
      </c>
      <c r="I63" s="543">
        <v>3118</v>
      </c>
      <c r="J63" s="543">
        <v>2963</v>
      </c>
    </row>
    <row r="64" spans="1:10" ht="11.1" customHeight="1" x14ac:dyDescent="0.2">
      <c r="A64" s="14" t="s">
        <v>35</v>
      </c>
      <c r="B64" s="549">
        <v>95</v>
      </c>
      <c r="C64" s="543">
        <v>8139</v>
      </c>
      <c r="D64" s="543">
        <v>5</v>
      </c>
      <c r="E64" s="543">
        <v>45</v>
      </c>
      <c r="F64" s="543">
        <v>929</v>
      </c>
      <c r="G64" s="543">
        <v>132</v>
      </c>
      <c r="H64" s="543">
        <v>1</v>
      </c>
      <c r="I64" s="543">
        <v>1979</v>
      </c>
      <c r="J64" s="543">
        <v>1392</v>
      </c>
    </row>
    <row r="65" spans="1:10" ht="11.1" customHeight="1" x14ac:dyDescent="0.2">
      <c r="A65" s="14" t="s">
        <v>36</v>
      </c>
      <c r="B65" s="549">
        <v>106</v>
      </c>
      <c r="C65" s="543">
        <v>5137</v>
      </c>
      <c r="D65" s="543">
        <v>3</v>
      </c>
      <c r="E65" s="543">
        <v>56</v>
      </c>
      <c r="F65" s="543">
        <v>742</v>
      </c>
      <c r="G65" s="543">
        <v>61</v>
      </c>
      <c r="H65" s="543" t="s">
        <v>3</v>
      </c>
      <c r="I65" s="543">
        <v>2504</v>
      </c>
      <c r="J65" s="543">
        <v>1922</v>
      </c>
    </row>
    <row r="66" spans="1:10" ht="11.1" customHeight="1" x14ac:dyDescent="0.2">
      <c r="A66" s="14" t="s">
        <v>219</v>
      </c>
      <c r="B66" s="549">
        <v>1524</v>
      </c>
      <c r="C66" s="543">
        <v>91712</v>
      </c>
      <c r="D66" s="543">
        <v>42</v>
      </c>
      <c r="E66" s="543">
        <v>595</v>
      </c>
      <c r="F66" s="543">
        <v>9756</v>
      </c>
      <c r="G66" s="543">
        <v>1047</v>
      </c>
      <c r="H66" s="543">
        <v>120</v>
      </c>
      <c r="I66" s="543">
        <v>6217</v>
      </c>
      <c r="J66" s="543">
        <v>5300</v>
      </c>
    </row>
    <row r="67" spans="1:10" ht="11.1" customHeight="1" x14ac:dyDescent="0.2">
      <c r="A67" s="14" t="s">
        <v>37</v>
      </c>
      <c r="B67" s="549">
        <v>79</v>
      </c>
      <c r="C67" s="543">
        <v>3420</v>
      </c>
      <c r="D67" s="543">
        <v>6</v>
      </c>
      <c r="E67" s="543">
        <v>11</v>
      </c>
      <c r="F67" s="543">
        <v>396</v>
      </c>
      <c r="G67" s="543">
        <v>44</v>
      </c>
      <c r="H67" s="543">
        <v>2</v>
      </c>
      <c r="I67" s="543">
        <v>1592</v>
      </c>
      <c r="J67" s="543">
        <v>1709</v>
      </c>
    </row>
    <row r="68" spans="1:10" ht="11.1" customHeight="1" x14ac:dyDescent="0.2">
      <c r="A68" s="14" t="s">
        <v>38</v>
      </c>
      <c r="B68" s="549">
        <v>60</v>
      </c>
      <c r="C68" s="543">
        <v>2130</v>
      </c>
      <c r="D68" s="543" t="s">
        <v>3</v>
      </c>
      <c r="E68" s="543">
        <v>1</v>
      </c>
      <c r="F68" s="543">
        <v>160</v>
      </c>
      <c r="G68" s="543">
        <v>6</v>
      </c>
      <c r="H68" s="543" t="s">
        <v>3</v>
      </c>
      <c r="I68" s="543">
        <v>221</v>
      </c>
      <c r="J68" s="543">
        <v>152</v>
      </c>
    </row>
    <row r="69" spans="1:10" ht="11.1" customHeight="1" x14ac:dyDescent="0.2">
      <c r="A69" s="14" t="s">
        <v>39</v>
      </c>
      <c r="B69" s="549">
        <v>151</v>
      </c>
      <c r="C69" s="543">
        <v>5691</v>
      </c>
      <c r="D69" s="543">
        <v>3</v>
      </c>
      <c r="E69" s="543">
        <v>14</v>
      </c>
      <c r="F69" s="543">
        <v>464</v>
      </c>
      <c r="G69" s="543">
        <v>13</v>
      </c>
      <c r="H69" s="543">
        <v>2</v>
      </c>
      <c r="I69" s="543">
        <v>1166</v>
      </c>
      <c r="J69" s="543">
        <v>1093</v>
      </c>
    </row>
    <row r="70" spans="1:10" ht="11.1" customHeight="1" x14ac:dyDescent="0.2">
      <c r="A70" s="14" t="s">
        <v>40</v>
      </c>
      <c r="B70" s="549">
        <v>65</v>
      </c>
      <c r="C70" s="543">
        <v>2470</v>
      </c>
      <c r="D70" s="543">
        <v>5</v>
      </c>
      <c r="E70" s="543">
        <v>4</v>
      </c>
      <c r="F70" s="543">
        <v>340</v>
      </c>
      <c r="G70" s="543">
        <v>18</v>
      </c>
      <c r="H70" s="543" t="s">
        <v>3</v>
      </c>
      <c r="I70" s="543">
        <v>1402</v>
      </c>
      <c r="J70" s="543">
        <v>895</v>
      </c>
    </row>
    <row r="71" spans="1:10" ht="21" customHeight="1" x14ac:dyDescent="0.2">
      <c r="A71" s="9" t="s">
        <v>220</v>
      </c>
      <c r="B71" s="312">
        <v>747</v>
      </c>
      <c r="C71" s="134">
        <v>63966</v>
      </c>
      <c r="D71" s="134">
        <v>23</v>
      </c>
      <c r="E71" s="134">
        <v>252</v>
      </c>
      <c r="F71" s="134">
        <v>6558</v>
      </c>
      <c r="G71" s="134">
        <v>387</v>
      </c>
      <c r="H71" s="134">
        <v>164</v>
      </c>
      <c r="I71" s="134">
        <v>21247</v>
      </c>
      <c r="J71" s="134">
        <v>12304</v>
      </c>
    </row>
    <row r="72" spans="1:10" ht="11.1" customHeight="1" x14ac:dyDescent="0.2">
      <c r="A72" s="14" t="s">
        <v>41</v>
      </c>
      <c r="B72" s="549">
        <v>168</v>
      </c>
      <c r="C72" s="543">
        <v>9641</v>
      </c>
      <c r="D72" s="543">
        <v>3</v>
      </c>
      <c r="E72" s="543">
        <v>20</v>
      </c>
      <c r="F72" s="543">
        <v>1037</v>
      </c>
      <c r="G72" s="543">
        <v>68</v>
      </c>
      <c r="H72" s="543">
        <v>3</v>
      </c>
      <c r="I72" s="543">
        <v>2500</v>
      </c>
      <c r="J72" s="543">
        <v>1418</v>
      </c>
    </row>
    <row r="73" spans="1:10" ht="11.1" customHeight="1" x14ac:dyDescent="0.2">
      <c r="A73" s="14" t="s">
        <v>42</v>
      </c>
      <c r="B73" s="549">
        <v>20</v>
      </c>
      <c r="C73" s="543">
        <v>2038</v>
      </c>
      <c r="D73" s="543">
        <v>1</v>
      </c>
      <c r="E73" s="543">
        <v>2</v>
      </c>
      <c r="F73" s="543">
        <v>229</v>
      </c>
      <c r="G73" s="543">
        <v>13</v>
      </c>
      <c r="H73" s="543" t="s">
        <v>3</v>
      </c>
      <c r="I73" s="543">
        <v>1210</v>
      </c>
      <c r="J73" s="543">
        <v>689</v>
      </c>
    </row>
    <row r="74" spans="1:10" ht="11.1" customHeight="1" x14ac:dyDescent="0.2">
      <c r="A74" s="14" t="s">
        <v>43</v>
      </c>
      <c r="B74" s="549">
        <v>24</v>
      </c>
      <c r="C74" s="543">
        <v>3750</v>
      </c>
      <c r="D74" s="543" t="s">
        <v>3</v>
      </c>
      <c r="E74" s="543">
        <v>19</v>
      </c>
      <c r="F74" s="543">
        <v>505</v>
      </c>
      <c r="G74" s="543">
        <v>15</v>
      </c>
      <c r="H74" s="543">
        <v>1</v>
      </c>
      <c r="I74" s="543">
        <v>1422</v>
      </c>
      <c r="J74" s="543">
        <v>623</v>
      </c>
    </row>
    <row r="75" spans="1:10" ht="11.1" customHeight="1" x14ac:dyDescent="0.2">
      <c r="A75" s="14" t="s">
        <v>44</v>
      </c>
      <c r="B75" s="549">
        <v>152</v>
      </c>
      <c r="C75" s="543">
        <v>12151</v>
      </c>
      <c r="D75" s="543">
        <v>8</v>
      </c>
      <c r="E75" s="543">
        <v>50</v>
      </c>
      <c r="F75" s="543">
        <v>1286</v>
      </c>
      <c r="G75" s="543">
        <v>132</v>
      </c>
      <c r="H75" s="543">
        <v>6</v>
      </c>
      <c r="I75" s="543">
        <v>4156</v>
      </c>
      <c r="J75" s="543">
        <v>2482</v>
      </c>
    </row>
    <row r="76" spans="1:10" ht="11.1" customHeight="1" x14ac:dyDescent="0.2">
      <c r="A76" s="14" t="s">
        <v>45</v>
      </c>
      <c r="B76" s="549">
        <v>197</v>
      </c>
      <c r="C76" s="543">
        <v>17453</v>
      </c>
      <c r="D76" s="543">
        <v>11</v>
      </c>
      <c r="E76" s="543">
        <v>87</v>
      </c>
      <c r="F76" s="543">
        <v>1620</v>
      </c>
      <c r="G76" s="543">
        <v>76</v>
      </c>
      <c r="H76" s="543">
        <v>153</v>
      </c>
      <c r="I76" s="543">
        <v>7049</v>
      </c>
      <c r="J76" s="543">
        <v>4393</v>
      </c>
    </row>
    <row r="77" spans="1:10" ht="11.1" customHeight="1" x14ac:dyDescent="0.2">
      <c r="A77" s="14" t="s">
        <v>46</v>
      </c>
      <c r="B77" s="549">
        <v>96</v>
      </c>
      <c r="C77" s="543">
        <v>11478</v>
      </c>
      <c r="D77" s="543" t="s">
        <v>3</v>
      </c>
      <c r="E77" s="543">
        <v>48</v>
      </c>
      <c r="F77" s="543">
        <v>1257</v>
      </c>
      <c r="G77" s="543">
        <v>51</v>
      </c>
      <c r="H77" s="543">
        <v>1</v>
      </c>
      <c r="I77" s="543">
        <v>2080</v>
      </c>
      <c r="J77" s="543">
        <v>1185</v>
      </c>
    </row>
    <row r="78" spans="1:10" ht="11.1" customHeight="1" x14ac:dyDescent="0.2">
      <c r="A78" s="14" t="s">
        <v>47</v>
      </c>
      <c r="B78" s="549">
        <v>90</v>
      </c>
      <c r="C78" s="543">
        <v>7455</v>
      </c>
      <c r="D78" s="543" t="s">
        <v>3</v>
      </c>
      <c r="E78" s="543">
        <v>26</v>
      </c>
      <c r="F78" s="543">
        <v>624</v>
      </c>
      <c r="G78" s="543">
        <v>32</v>
      </c>
      <c r="H78" s="543" t="s">
        <v>3</v>
      </c>
      <c r="I78" s="543">
        <v>2830</v>
      </c>
      <c r="J78" s="543">
        <v>1514</v>
      </c>
    </row>
    <row r="79" spans="1:10" ht="21" customHeight="1" x14ac:dyDescent="0.2">
      <c r="A79" s="9" t="s">
        <v>221</v>
      </c>
      <c r="B79" s="312">
        <v>715</v>
      </c>
      <c r="C79" s="134">
        <v>55233</v>
      </c>
      <c r="D79" s="134">
        <v>897</v>
      </c>
      <c r="E79" s="134">
        <v>342</v>
      </c>
      <c r="F79" s="134">
        <v>5483</v>
      </c>
      <c r="G79" s="134">
        <v>1043</v>
      </c>
      <c r="H79" s="134">
        <v>41</v>
      </c>
      <c r="I79" s="134">
        <v>758</v>
      </c>
      <c r="J79" s="134">
        <v>1391</v>
      </c>
    </row>
    <row r="80" spans="1:10" ht="11.1" customHeight="1" x14ac:dyDescent="0.2">
      <c r="A80" s="14" t="s">
        <v>48</v>
      </c>
      <c r="B80" s="311">
        <v>36</v>
      </c>
      <c r="C80" s="129">
        <v>5543</v>
      </c>
      <c r="D80" s="129">
        <v>72</v>
      </c>
      <c r="E80" s="129">
        <v>14</v>
      </c>
      <c r="F80" s="129">
        <v>475</v>
      </c>
      <c r="G80" s="129">
        <v>61</v>
      </c>
      <c r="H80" s="543">
        <v>1</v>
      </c>
      <c r="I80" s="129">
        <v>83</v>
      </c>
      <c r="J80" s="129">
        <v>113</v>
      </c>
    </row>
    <row r="81" spans="1:10" ht="11.1" customHeight="1" x14ac:dyDescent="0.2">
      <c r="A81" s="14" t="s">
        <v>49</v>
      </c>
      <c r="B81" s="311">
        <v>17</v>
      </c>
      <c r="C81" s="129">
        <v>2738</v>
      </c>
      <c r="D81" s="129">
        <v>51</v>
      </c>
      <c r="E81" s="129">
        <v>43</v>
      </c>
      <c r="F81" s="129">
        <v>408</v>
      </c>
      <c r="G81" s="129">
        <v>57</v>
      </c>
      <c r="H81" s="129">
        <v>3</v>
      </c>
      <c r="I81" s="129">
        <v>18</v>
      </c>
      <c r="J81" s="129">
        <v>64</v>
      </c>
    </row>
    <row r="82" spans="1:10" ht="11.1" customHeight="1" x14ac:dyDescent="0.2">
      <c r="A82" s="14" t="s">
        <v>50</v>
      </c>
      <c r="B82" s="311">
        <v>6</v>
      </c>
      <c r="C82" s="129">
        <v>1828</v>
      </c>
      <c r="D82" s="129">
        <v>40</v>
      </c>
      <c r="E82" s="129">
        <v>30</v>
      </c>
      <c r="F82" s="129">
        <v>368</v>
      </c>
      <c r="G82" s="129">
        <v>23</v>
      </c>
      <c r="H82" s="129">
        <v>1</v>
      </c>
      <c r="I82" s="129">
        <v>43</v>
      </c>
      <c r="J82" s="129">
        <v>56</v>
      </c>
    </row>
    <row r="83" spans="1:10" ht="11.1" customHeight="1" x14ac:dyDescent="0.2">
      <c r="A83" s="14" t="s">
        <v>51</v>
      </c>
      <c r="B83" s="311">
        <v>18</v>
      </c>
      <c r="C83" s="129">
        <v>2337</v>
      </c>
      <c r="D83" s="129">
        <v>44</v>
      </c>
      <c r="E83" s="129">
        <v>5</v>
      </c>
      <c r="F83" s="129">
        <v>257</v>
      </c>
      <c r="G83" s="129">
        <v>23</v>
      </c>
      <c r="H83" s="129">
        <v>2</v>
      </c>
      <c r="I83" s="129">
        <v>13</v>
      </c>
      <c r="J83" s="129">
        <v>36</v>
      </c>
    </row>
    <row r="84" spans="1:10" ht="11.1" customHeight="1" x14ac:dyDescent="0.2">
      <c r="A84" s="14" t="s">
        <v>52</v>
      </c>
      <c r="B84" s="311">
        <v>155</v>
      </c>
      <c r="C84" s="129">
        <v>13968</v>
      </c>
      <c r="D84" s="129">
        <v>251</v>
      </c>
      <c r="E84" s="129">
        <v>107</v>
      </c>
      <c r="F84" s="129">
        <v>1190</v>
      </c>
      <c r="G84" s="129">
        <v>261</v>
      </c>
      <c r="H84" s="129">
        <v>8</v>
      </c>
      <c r="I84" s="129">
        <v>228</v>
      </c>
      <c r="J84" s="129">
        <v>422</v>
      </c>
    </row>
    <row r="85" spans="1:10" ht="11.1" customHeight="1" x14ac:dyDescent="0.2">
      <c r="A85" s="14" t="s">
        <v>53</v>
      </c>
      <c r="B85" s="311">
        <v>5</v>
      </c>
      <c r="C85" s="129">
        <v>2087</v>
      </c>
      <c r="D85" s="129">
        <v>56</v>
      </c>
      <c r="E85" s="129">
        <v>12</v>
      </c>
      <c r="F85" s="129">
        <v>201</v>
      </c>
      <c r="G85" s="129">
        <v>41</v>
      </c>
      <c r="H85" s="543" t="s">
        <v>3</v>
      </c>
      <c r="I85" s="129">
        <v>39</v>
      </c>
      <c r="J85" s="129">
        <v>78</v>
      </c>
    </row>
    <row r="86" spans="1:10" ht="11.1" customHeight="1" x14ac:dyDescent="0.2">
      <c r="A86" s="14" t="s">
        <v>54</v>
      </c>
      <c r="B86" s="311">
        <v>3</v>
      </c>
      <c r="C86" s="129">
        <v>1998</v>
      </c>
      <c r="D86" s="129">
        <v>33</v>
      </c>
      <c r="E86" s="543">
        <v>5</v>
      </c>
      <c r="F86" s="129">
        <v>186</v>
      </c>
      <c r="G86" s="129">
        <v>24</v>
      </c>
      <c r="H86" s="543" t="s">
        <v>3</v>
      </c>
      <c r="I86" s="129">
        <v>41</v>
      </c>
      <c r="J86" s="129">
        <v>69</v>
      </c>
    </row>
    <row r="87" spans="1:10" ht="11.1" customHeight="1" x14ac:dyDescent="0.2">
      <c r="A87" s="14" t="s">
        <v>55</v>
      </c>
      <c r="B87" s="311">
        <v>475</v>
      </c>
      <c r="C87" s="129">
        <v>24734</v>
      </c>
      <c r="D87" s="129">
        <v>350</v>
      </c>
      <c r="E87" s="129">
        <v>126</v>
      </c>
      <c r="F87" s="129">
        <v>2398</v>
      </c>
      <c r="G87" s="129">
        <v>553</v>
      </c>
      <c r="H87" s="129">
        <v>26</v>
      </c>
      <c r="I87" s="129">
        <v>293</v>
      </c>
      <c r="J87" s="129">
        <v>553</v>
      </c>
    </row>
    <row r="88" spans="1:10" ht="21" customHeight="1" x14ac:dyDescent="0.2">
      <c r="A88" s="9" t="s">
        <v>222</v>
      </c>
      <c r="B88" s="312">
        <v>368</v>
      </c>
      <c r="C88" s="134">
        <v>33515</v>
      </c>
      <c r="D88" s="134">
        <v>577</v>
      </c>
      <c r="E88" s="134">
        <v>202</v>
      </c>
      <c r="F88" s="134">
        <v>3533</v>
      </c>
      <c r="G88" s="134">
        <v>724</v>
      </c>
      <c r="H88" s="134">
        <v>28</v>
      </c>
      <c r="I88" s="134">
        <v>297</v>
      </c>
      <c r="J88" s="134">
        <v>802</v>
      </c>
    </row>
    <row r="89" spans="1:10" ht="11.1" customHeight="1" x14ac:dyDescent="0.2">
      <c r="A89" s="14" t="s">
        <v>56</v>
      </c>
      <c r="B89" s="311">
        <v>288</v>
      </c>
      <c r="C89" s="129">
        <v>19548</v>
      </c>
      <c r="D89" s="129">
        <v>321</v>
      </c>
      <c r="E89" s="129">
        <v>123</v>
      </c>
      <c r="F89" s="129">
        <v>1868</v>
      </c>
      <c r="G89" s="129">
        <v>425</v>
      </c>
      <c r="H89" s="129">
        <v>21</v>
      </c>
      <c r="I89" s="129">
        <v>124</v>
      </c>
      <c r="J89" s="129">
        <v>363</v>
      </c>
    </row>
    <row r="90" spans="1:10" ht="11.1" customHeight="1" x14ac:dyDescent="0.2">
      <c r="A90" s="14" t="s">
        <v>57</v>
      </c>
      <c r="B90" s="311">
        <v>23</v>
      </c>
      <c r="C90" s="129">
        <v>2747</v>
      </c>
      <c r="D90" s="129">
        <v>25</v>
      </c>
      <c r="E90" s="129">
        <v>7</v>
      </c>
      <c r="F90" s="129">
        <v>189</v>
      </c>
      <c r="G90" s="129">
        <v>34</v>
      </c>
      <c r="H90" s="543" t="s">
        <v>3</v>
      </c>
      <c r="I90" s="129">
        <v>3</v>
      </c>
      <c r="J90" s="129">
        <v>24</v>
      </c>
    </row>
    <row r="91" spans="1:10" ht="11.1" customHeight="1" x14ac:dyDescent="0.2">
      <c r="A91" s="14" t="s">
        <v>58</v>
      </c>
      <c r="B91" s="311">
        <v>12</v>
      </c>
      <c r="C91" s="129">
        <v>2254</v>
      </c>
      <c r="D91" s="129">
        <v>53</v>
      </c>
      <c r="E91" s="129">
        <v>6</v>
      </c>
      <c r="F91" s="129">
        <v>258</v>
      </c>
      <c r="G91" s="129">
        <v>43</v>
      </c>
      <c r="H91" s="543" t="s">
        <v>3</v>
      </c>
      <c r="I91" s="129">
        <v>45</v>
      </c>
      <c r="J91" s="129">
        <v>98</v>
      </c>
    </row>
    <row r="92" spans="1:10" ht="11.1" customHeight="1" x14ac:dyDescent="0.2">
      <c r="A92" s="14" t="s">
        <v>59</v>
      </c>
      <c r="B92" s="311">
        <v>12</v>
      </c>
      <c r="C92" s="129">
        <v>2311</v>
      </c>
      <c r="D92" s="129">
        <v>40</v>
      </c>
      <c r="E92" s="129">
        <v>10</v>
      </c>
      <c r="F92" s="129">
        <v>374</v>
      </c>
      <c r="G92" s="129">
        <v>63</v>
      </c>
      <c r="H92" s="129">
        <v>2</v>
      </c>
      <c r="I92" s="129">
        <v>16</v>
      </c>
      <c r="J92" s="129">
        <v>94</v>
      </c>
    </row>
    <row r="93" spans="1:10" ht="11.1" customHeight="1" x14ac:dyDescent="0.2">
      <c r="A93" s="14" t="s">
        <v>60</v>
      </c>
      <c r="B93" s="311">
        <v>6</v>
      </c>
      <c r="C93" s="129">
        <v>1793</v>
      </c>
      <c r="D93" s="129">
        <v>39</v>
      </c>
      <c r="E93" s="543">
        <v>5</v>
      </c>
      <c r="F93" s="129">
        <v>210</v>
      </c>
      <c r="G93" s="129">
        <v>26</v>
      </c>
      <c r="H93" s="543" t="s">
        <v>3</v>
      </c>
      <c r="I93" s="129">
        <v>12</v>
      </c>
      <c r="J93" s="129">
        <v>28</v>
      </c>
    </row>
    <row r="94" spans="1:10" ht="11.1" customHeight="1" x14ac:dyDescent="0.2">
      <c r="A94" s="14" t="s">
        <v>61</v>
      </c>
      <c r="B94" s="311">
        <v>27</v>
      </c>
      <c r="C94" s="129">
        <v>4862</v>
      </c>
      <c r="D94" s="129">
        <v>99</v>
      </c>
      <c r="E94" s="129">
        <v>51</v>
      </c>
      <c r="F94" s="129">
        <v>634</v>
      </c>
      <c r="G94" s="129">
        <v>133</v>
      </c>
      <c r="H94" s="129">
        <v>5</v>
      </c>
      <c r="I94" s="129">
        <v>97</v>
      </c>
      <c r="J94" s="129">
        <v>195</v>
      </c>
    </row>
    <row r="95" spans="1:10" ht="21" customHeight="1" x14ac:dyDescent="0.2">
      <c r="A95" s="9" t="s">
        <v>223</v>
      </c>
      <c r="B95" s="312">
        <v>425</v>
      </c>
      <c r="C95" s="134">
        <v>34013</v>
      </c>
      <c r="D95" s="134">
        <v>636</v>
      </c>
      <c r="E95" s="134">
        <v>170</v>
      </c>
      <c r="F95" s="134">
        <v>3271</v>
      </c>
      <c r="G95" s="134">
        <v>457</v>
      </c>
      <c r="H95" s="134">
        <v>42</v>
      </c>
      <c r="I95" s="134">
        <v>299</v>
      </c>
      <c r="J95" s="134">
        <v>558</v>
      </c>
    </row>
    <row r="96" spans="1:10" ht="11.1" customHeight="1" x14ac:dyDescent="0.2">
      <c r="A96" s="14" t="s">
        <v>62</v>
      </c>
      <c r="B96" s="311">
        <v>143</v>
      </c>
      <c r="C96" s="129">
        <v>7213</v>
      </c>
      <c r="D96" s="129">
        <v>123</v>
      </c>
      <c r="E96" s="129">
        <v>60</v>
      </c>
      <c r="F96" s="129">
        <v>796</v>
      </c>
      <c r="G96" s="129">
        <v>222</v>
      </c>
      <c r="H96" s="129">
        <v>17</v>
      </c>
      <c r="I96" s="129">
        <v>113</v>
      </c>
      <c r="J96" s="129">
        <v>211</v>
      </c>
    </row>
    <row r="97" spans="1:10" ht="11.1" customHeight="1" x14ac:dyDescent="0.2">
      <c r="A97" s="14" t="s">
        <v>63</v>
      </c>
      <c r="B97" s="311">
        <v>175</v>
      </c>
      <c r="C97" s="129">
        <v>17644</v>
      </c>
      <c r="D97" s="129">
        <v>377</v>
      </c>
      <c r="E97" s="129">
        <v>74</v>
      </c>
      <c r="F97" s="129">
        <v>1890</v>
      </c>
      <c r="G97" s="129">
        <v>72</v>
      </c>
      <c r="H97" s="129">
        <v>18</v>
      </c>
      <c r="I97" s="129">
        <v>105</v>
      </c>
      <c r="J97" s="129">
        <v>226</v>
      </c>
    </row>
    <row r="98" spans="1:10" ht="11.1" customHeight="1" x14ac:dyDescent="0.2">
      <c r="A98" s="14" t="s">
        <v>64</v>
      </c>
      <c r="B98" s="311">
        <v>107</v>
      </c>
      <c r="C98" s="129">
        <v>9156</v>
      </c>
      <c r="D98" s="129">
        <v>136</v>
      </c>
      <c r="E98" s="129">
        <v>36</v>
      </c>
      <c r="F98" s="129">
        <v>585</v>
      </c>
      <c r="G98" s="129">
        <v>163</v>
      </c>
      <c r="H98" s="129">
        <v>7</v>
      </c>
      <c r="I98" s="129">
        <v>81</v>
      </c>
      <c r="J98" s="129">
        <v>121</v>
      </c>
    </row>
    <row r="99" spans="1:10" ht="11.1" customHeight="1" x14ac:dyDescent="0.2">
      <c r="A99" s="127"/>
      <c r="B99" s="548"/>
      <c r="C99" s="313"/>
      <c r="D99" s="313"/>
      <c r="E99" s="313"/>
      <c r="F99" s="130"/>
      <c r="G99" s="130"/>
      <c r="H99" s="313"/>
      <c r="I99" s="313"/>
      <c r="J99" s="313"/>
    </row>
    <row r="100" spans="1:10" s="32" customFormat="1" ht="12" customHeight="1" x14ac:dyDescent="0.2">
      <c r="A100" s="541" t="s">
        <v>7496</v>
      </c>
      <c r="B100" s="547"/>
      <c r="C100" s="547"/>
      <c r="D100" s="547"/>
      <c r="E100" s="547"/>
      <c r="F100" s="547"/>
      <c r="G100" s="547"/>
      <c r="H100" s="547"/>
      <c r="I100" s="547"/>
      <c r="J100" s="547"/>
    </row>
    <row r="101" spans="1:10" ht="21" customHeight="1" x14ac:dyDescent="0.2">
      <c r="A101" s="9" t="s">
        <v>224</v>
      </c>
      <c r="B101" s="312">
        <v>706</v>
      </c>
      <c r="C101" s="134">
        <v>41190</v>
      </c>
      <c r="D101" s="134">
        <v>1041</v>
      </c>
      <c r="E101" s="134">
        <v>171</v>
      </c>
      <c r="F101" s="134">
        <v>2542</v>
      </c>
      <c r="G101" s="134">
        <v>688</v>
      </c>
      <c r="H101" s="134">
        <v>36</v>
      </c>
      <c r="I101" s="134">
        <v>132</v>
      </c>
      <c r="J101" s="134">
        <v>395</v>
      </c>
    </row>
    <row r="102" spans="1:10" ht="11.1" customHeight="1" x14ac:dyDescent="0.2">
      <c r="A102" s="14" t="s">
        <v>65</v>
      </c>
      <c r="B102" s="311">
        <v>82</v>
      </c>
      <c r="C102" s="129">
        <v>4326</v>
      </c>
      <c r="D102" s="129">
        <v>115</v>
      </c>
      <c r="E102" s="543" t="s">
        <v>3</v>
      </c>
      <c r="F102" s="129">
        <v>480</v>
      </c>
      <c r="G102" s="129">
        <v>103</v>
      </c>
      <c r="H102" s="129">
        <v>3</v>
      </c>
      <c r="I102" s="129">
        <v>11</v>
      </c>
      <c r="J102" s="129">
        <v>32</v>
      </c>
    </row>
    <row r="103" spans="1:10" ht="11.1" customHeight="1" x14ac:dyDescent="0.2">
      <c r="A103" s="14" t="s">
        <v>66</v>
      </c>
      <c r="B103" s="311">
        <v>14</v>
      </c>
      <c r="C103" s="129">
        <v>1610</v>
      </c>
      <c r="D103" s="129">
        <v>47</v>
      </c>
      <c r="E103" s="129">
        <v>1</v>
      </c>
      <c r="F103" s="129">
        <v>114</v>
      </c>
      <c r="G103" s="129">
        <v>23</v>
      </c>
      <c r="H103" s="129">
        <v>1</v>
      </c>
      <c r="I103" s="129">
        <v>4</v>
      </c>
      <c r="J103" s="129">
        <v>6</v>
      </c>
    </row>
    <row r="104" spans="1:10" ht="11.1" customHeight="1" x14ac:dyDescent="0.2">
      <c r="A104" s="14" t="s">
        <v>67</v>
      </c>
      <c r="B104" s="311">
        <v>57</v>
      </c>
      <c r="C104" s="129">
        <v>2418</v>
      </c>
      <c r="D104" s="129">
        <v>65</v>
      </c>
      <c r="E104" s="129">
        <v>3</v>
      </c>
      <c r="F104" s="129">
        <v>132</v>
      </c>
      <c r="G104" s="129">
        <v>40</v>
      </c>
      <c r="H104" s="129">
        <v>1</v>
      </c>
      <c r="I104" s="129">
        <v>5</v>
      </c>
      <c r="J104" s="129">
        <v>15</v>
      </c>
    </row>
    <row r="105" spans="1:10" ht="11.1" customHeight="1" x14ac:dyDescent="0.2">
      <c r="A105" s="14" t="s">
        <v>68</v>
      </c>
      <c r="B105" s="311">
        <v>22</v>
      </c>
      <c r="C105" s="129">
        <v>1846</v>
      </c>
      <c r="D105" s="129">
        <v>56</v>
      </c>
      <c r="E105" s="129">
        <v>5</v>
      </c>
      <c r="F105" s="129">
        <v>160</v>
      </c>
      <c r="G105" s="129">
        <v>34</v>
      </c>
      <c r="H105" s="129">
        <v>2</v>
      </c>
      <c r="I105" s="129">
        <v>7</v>
      </c>
      <c r="J105" s="129">
        <v>12</v>
      </c>
    </row>
    <row r="106" spans="1:10" ht="11.1" customHeight="1" x14ac:dyDescent="0.2">
      <c r="A106" s="14" t="s">
        <v>69</v>
      </c>
      <c r="B106" s="311">
        <v>91</v>
      </c>
      <c r="C106" s="129">
        <v>4032</v>
      </c>
      <c r="D106" s="129">
        <v>143</v>
      </c>
      <c r="E106" s="129">
        <v>3</v>
      </c>
      <c r="F106" s="129">
        <v>181</v>
      </c>
      <c r="G106" s="129">
        <v>36</v>
      </c>
      <c r="H106" s="129">
        <v>2</v>
      </c>
      <c r="I106" s="129">
        <v>11</v>
      </c>
      <c r="J106" s="129">
        <v>40</v>
      </c>
    </row>
    <row r="107" spans="1:10" ht="11.1" customHeight="1" x14ac:dyDescent="0.2">
      <c r="A107" s="14" t="s">
        <v>70</v>
      </c>
      <c r="B107" s="311">
        <v>36</v>
      </c>
      <c r="C107" s="129">
        <v>2412</v>
      </c>
      <c r="D107" s="129">
        <v>59</v>
      </c>
      <c r="E107" s="543" t="s">
        <v>3</v>
      </c>
      <c r="F107" s="129">
        <v>192</v>
      </c>
      <c r="G107" s="129">
        <v>39</v>
      </c>
      <c r="H107" s="129">
        <v>2</v>
      </c>
      <c r="I107" s="129">
        <v>6</v>
      </c>
      <c r="J107" s="129">
        <v>17</v>
      </c>
    </row>
    <row r="108" spans="1:10" ht="11.1" customHeight="1" x14ac:dyDescent="0.2">
      <c r="A108" s="14" t="s">
        <v>71</v>
      </c>
      <c r="B108" s="311">
        <v>149</v>
      </c>
      <c r="C108" s="129">
        <v>7586</v>
      </c>
      <c r="D108" s="129">
        <v>258</v>
      </c>
      <c r="E108" s="129">
        <v>5</v>
      </c>
      <c r="F108" s="129">
        <v>455</v>
      </c>
      <c r="G108" s="129">
        <v>122</v>
      </c>
      <c r="H108" s="129">
        <v>4</v>
      </c>
      <c r="I108" s="129">
        <v>19</v>
      </c>
      <c r="J108" s="129">
        <v>74</v>
      </c>
    </row>
    <row r="109" spans="1:10" ht="11.1" customHeight="1" x14ac:dyDescent="0.2">
      <c r="A109" s="14" t="s">
        <v>72</v>
      </c>
      <c r="B109" s="311">
        <v>255</v>
      </c>
      <c r="C109" s="129">
        <v>16960</v>
      </c>
      <c r="D109" s="129">
        <v>298</v>
      </c>
      <c r="E109" s="129">
        <v>154</v>
      </c>
      <c r="F109" s="129">
        <v>828</v>
      </c>
      <c r="G109" s="129">
        <v>291</v>
      </c>
      <c r="H109" s="129">
        <v>21</v>
      </c>
      <c r="I109" s="129">
        <v>69</v>
      </c>
      <c r="J109" s="129">
        <v>199</v>
      </c>
    </row>
    <row r="110" spans="1:10" ht="21" customHeight="1" x14ac:dyDescent="0.2">
      <c r="A110" s="9" t="s">
        <v>225</v>
      </c>
      <c r="B110" s="312">
        <v>439</v>
      </c>
      <c r="C110" s="134">
        <v>60103</v>
      </c>
      <c r="D110" s="134">
        <v>716</v>
      </c>
      <c r="E110" s="134">
        <v>257</v>
      </c>
      <c r="F110" s="134">
        <v>4952</v>
      </c>
      <c r="G110" s="134">
        <v>696</v>
      </c>
      <c r="H110" s="134">
        <v>69</v>
      </c>
      <c r="I110" s="134">
        <v>244</v>
      </c>
      <c r="J110" s="134">
        <v>899</v>
      </c>
    </row>
    <row r="111" spans="1:10" ht="11.1" customHeight="1" x14ac:dyDescent="0.2">
      <c r="A111" s="14" t="s">
        <v>73</v>
      </c>
      <c r="B111" s="311">
        <v>64</v>
      </c>
      <c r="C111" s="129">
        <v>9548</v>
      </c>
      <c r="D111" s="129">
        <v>118</v>
      </c>
      <c r="E111" s="129">
        <v>38</v>
      </c>
      <c r="F111" s="129">
        <v>994</v>
      </c>
      <c r="G111" s="129">
        <v>130</v>
      </c>
      <c r="H111" s="129">
        <v>10</v>
      </c>
      <c r="I111" s="129">
        <v>58</v>
      </c>
      <c r="J111" s="129">
        <v>225</v>
      </c>
    </row>
    <row r="112" spans="1:10" ht="11.1" customHeight="1" x14ac:dyDescent="0.2">
      <c r="A112" s="14" t="s">
        <v>74</v>
      </c>
      <c r="B112" s="311">
        <v>42</v>
      </c>
      <c r="C112" s="129">
        <v>2693</v>
      </c>
      <c r="D112" s="129">
        <v>31</v>
      </c>
      <c r="E112" s="129">
        <v>3</v>
      </c>
      <c r="F112" s="129">
        <v>160</v>
      </c>
      <c r="G112" s="129">
        <v>29</v>
      </c>
      <c r="H112" s="129">
        <v>1</v>
      </c>
      <c r="I112" s="129">
        <v>9</v>
      </c>
      <c r="J112" s="129">
        <v>29</v>
      </c>
    </row>
    <row r="113" spans="1:10" ht="11.1" customHeight="1" x14ac:dyDescent="0.2">
      <c r="A113" s="14" t="s">
        <v>75</v>
      </c>
      <c r="B113" s="311">
        <v>12</v>
      </c>
      <c r="C113" s="129">
        <v>2467</v>
      </c>
      <c r="D113" s="129">
        <v>31</v>
      </c>
      <c r="E113" s="129">
        <v>3</v>
      </c>
      <c r="F113" s="129">
        <v>251</v>
      </c>
      <c r="G113" s="129">
        <v>31</v>
      </c>
      <c r="H113" s="129">
        <v>5</v>
      </c>
      <c r="I113" s="129">
        <v>35</v>
      </c>
      <c r="J113" s="129">
        <v>100</v>
      </c>
    </row>
    <row r="114" spans="1:10" ht="11.1" customHeight="1" x14ac:dyDescent="0.2">
      <c r="A114" s="14" t="s">
        <v>226</v>
      </c>
      <c r="B114" s="311">
        <v>256</v>
      </c>
      <c r="C114" s="129">
        <v>37436</v>
      </c>
      <c r="D114" s="129">
        <v>359</v>
      </c>
      <c r="E114" s="129">
        <v>178</v>
      </c>
      <c r="F114" s="129">
        <v>2731</v>
      </c>
      <c r="G114" s="129">
        <v>329</v>
      </c>
      <c r="H114" s="129">
        <v>47</v>
      </c>
      <c r="I114" s="129">
        <v>97</v>
      </c>
      <c r="J114" s="129">
        <v>391</v>
      </c>
    </row>
    <row r="115" spans="1:10" ht="11.1" customHeight="1" x14ac:dyDescent="0.2">
      <c r="A115" s="14" t="s">
        <v>76</v>
      </c>
      <c r="B115" s="311">
        <v>12</v>
      </c>
      <c r="C115" s="129">
        <v>1171</v>
      </c>
      <c r="D115" s="129">
        <v>20</v>
      </c>
      <c r="E115" s="129">
        <v>9</v>
      </c>
      <c r="F115" s="129">
        <v>85</v>
      </c>
      <c r="G115" s="129">
        <v>32</v>
      </c>
      <c r="H115" s="543" t="s">
        <v>3</v>
      </c>
      <c r="I115" s="129">
        <v>5</v>
      </c>
      <c r="J115" s="129">
        <v>30</v>
      </c>
    </row>
    <row r="116" spans="1:10" ht="11.1" customHeight="1" x14ac:dyDescent="0.2">
      <c r="A116" s="14" t="s">
        <v>77</v>
      </c>
      <c r="B116" s="311">
        <v>20</v>
      </c>
      <c r="C116" s="129">
        <v>2323</v>
      </c>
      <c r="D116" s="129">
        <v>39</v>
      </c>
      <c r="E116" s="129">
        <v>5</v>
      </c>
      <c r="F116" s="129">
        <v>183</v>
      </c>
      <c r="G116" s="129">
        <v>22</v>
      </c>
      <c r="H116" s="129">
        <v>1</v>
      </c>
      <c r="I116" s="129">
        <v>12</v>
      </c>
      <c r="J116" s="129">
        <v>38</v>
      </c>
    </row>
    <row r="117" spans="1:10" ht="11.1" customHeight="1" x14ac:dyDescent="0.2">
      <c r="A117" s="14" t="s">
        <v>78</v>
      </c>
      <c r="B117" s="311">
        <v>33</v>
      </c>
      <c r="C117" s="129">
        <v>4465</v>
      </c>
      <c r="D117" s="129">
        <v>118</v>
      </c>
      <c r="E117" s="129">
        <v>21</v>
      </c>
      <c r="F117" s="129">
        <v>548</v>
      </c>
      <c r="G117" s="129">
        <v>123</v>
      </c>
      <c r="H117" s="129">
        <v>5</v>
      </c>
      <c r="I117" s="129">
        <v>28</v>
      </c>
      <c r="J117" s="129">
        <v>86</v>
      </c>
    </row>
    <row r="118" spans="1:10" ht="21" customHeight="1" x14ac:dyDescent="0.2">
      <c r="A118" s="9" t="s">
        <v>227</v>
      </c>
      <c r="B118" s="312">
        <v>826</v>
      </c>
      <c r="C118" s="134">
        <v>46395</v>
      </c>
      <c r="D118" s="134">
        <v>897</v>
      </c>
      <c r="E118" s="134">
        <v>199</v>
      </c>
      <c r="F118" s="134">
        <v>3667</v>
      </c>
      <c r="G118" s="134">
        <v>860</v>
      </c>
      <c r="H118" s="134">
        <v>32</v>
      </c>
      <c r="I118" s="134">
        <v>344</v>
      </c>
      <c r="J118" s="134">
        <v>957</v>
      </c>
    </row>
    <row r="119" spans="1:10" ht="11.1" customHeight="1" x14ac:dyDescent="0.2">
      <c r="A119" s="14" t="s">
        <v>79</v>
      </c>
      <c r="B119" s="311">
        <v>120</v>
      </c>
      <c r="C119" s="129">
        <v>6023</v>
      </c>
      <c r="D119" s="129">
        <v>118</v>
      </c>
      <c r="E119" s="129">
        <v>52</v>
      </c>
      <c r="F119" s="129">
        <v>462</v>
      </c>
      <c r="G119" s="129">
        <v>63</v>
      </c>
      <c r="H119" s="129">
        <v>5</v>
      </c>
      <c r="I119" s="129">
        <v>35</v>
      </c>
      <c r="J119" s="129">
        <v>51</v>
      </c>
    </row>
    <row r="120" spans="1:10" ht="11.1" customHeight="1" x14ac:dyDescent="0.2">
      <c r="A120" s="14" t="s">
        <v>80</v>
      </c>
      <c r="B120" s="311">
        <v>204</v>
      </c>
      <c r="C120" s="129">
        <v>13741</v>
      </c>
      <c r="D120" s="129">
        <v>232</v>
      </c>
      <c r="E120" s="129">
        <v>46</v>
      </c>
      <c r="F120" s="129">
        <v>911</v>
      </c>
      <c r="G120" s="129">
        <v>234</v>
      </c>
      <c r="H120" s="129">
        <v>13</v>
      </c>
      <c r="I120" s="129">
        <v>65</v>
      </c>
      <c r="J120" s="129">
        <v>185</v>
      </c>
    </row>
    <row r="121" spans="1:10" ht="11.1" customHeight="1" x14ac:dyDescent="0.2">
      <c r="A121" s="14" t="s">
        <v>81</v>
      </c>
      <c r="B121" s="311">
        <v>158</v>
      </c>
      <c r="C121" s="129">
        <v>10914</v>
      </c>
      <c r="D121" s="129">
        <v>208</v>
      </c>
      <c r="E121" s="129">
        <v>45</v>
      </c>
      <c r="F121" s="129">
        <v>1251</v>
      </c>
      <c r="G121" s="129">
        <v>273</v>
      </c>
      <c r="H121" s="129">
        <v>5</v>
      </c>
      <c r="I121" s="129">
        <v>142</v>
      </c>
      <c r="J121" s="129">
        <v>423</v>
      </c>
    </row>
    <row r="122" spans="1:10" ht="11.1" customHeight="1" x14ac:dyDescent="0.2">
      <c r="A122" s="14" t="s">
        <v>82</v>
      </c>
      <c r="B122" s="311">
        <v>8</v>
      </c>
      <c r="C122" s="129">
        <v>2015</v>
      </c>
      <c r="D122" s="129">
        <v>31</v>
      </c>
      <c r="E122" s="129">
        <v>16</v>
      </c>
      <c r="F122" s="129">
        <v>120</v>
      </c>
      <c r="G122" s="129">
        <v>35</v>
      </c>
      <c r="H122" s="543">
        <v>1</v>
      </c>
      <c r="I122" s="129">
        <v>6</v>
      </c>
      <c r="J122" s="129">
        <v>28</v>
      </c>
    </row>
    <row r="123" spans="1:10" ht="11.1" customHeight="1" x14ac:dyDescent="0.2">
      <c r="A123" s="14" t="s">
        <v>83</v>
      </c>
      <c r="B123" s="311">
        <v>137</v>
      </c>
      <c r="C123" s="129">
        <v>6184</v>
      </c>
      <c r="D123" s="129">
        <v>132</v>
      </c>
      <c r="E123" s="129">
        <v>7</v>
      </c>
      <c r="F123" s="129">
        <v>377</v>
      </c>
      <c r="G123" s="129">
        <v>141</v>
      </c>
      <c r="H123" s="129">
        <v>1</v>
      </c>
      <c r="I123" s="129">
        <v>34</v>
      </c>
      <c r="J123" s="129">
        <v>101</v>
      </c>
    </row>
    <row r="124" spans="1:10" ht="11.1" customHeight="1" x14ac:dyDescent="0.2">
      <c r="A124" s="14" t="s">
        <v>84</v>
      </c>
      <c r="B124" s="311">
        <v>199</v>
      </c>
      <c r="C124" s="129">
        <v>7518</v>
      </c>
      <c r="D124" s="129">
        <v>176</v>
      </c>
      <c r="E124" s="129">
        <v>33</v>
      </c>
      <c r="F124" s="129">
        <v>546</v>
      </c>
      <c r="G124" s="129">
        <v>114</v>
      </c>
      <c r="H124" s="129">
        <v>7</v>
      </c>
      <c r="I124" s="129">
        <v>62</v>
      </c>
      <c r="J124" s="129">
        <v>169</v>
      </c>
    </row>
    <row r="125" spans="1:10" ht="21" customHeight="1" x14ac:dyDescent="0.2">
      <c r="A125" s="9" t="s">
        <v>228</v>
      </c>
      <c r="B125" s="312">
        <v>397</v>
      </c>
      <c r="C125" s="134">
        <v>27786</v>
      </c>
      <c r="D125" s="134">
        <v>193</v>
      </c>
      <c r="E125" s="134">
        <v>216</v>
      </c>
      <c r="F125" s="134">
        <v>2054</v>
      </c>
      <c r="G125" s="134">
        <v>219</v>
      </c>
      <c r="H125" s="134">
        <v>21</v>
      </c>
      <c r="I125" s="134">
        <v>104</v>
      </c>
      <c r="J125" s="134">
        <v>323</v>
      </c>
    </row>
    <row r="126" spans="1:10" ht="11.1" customHeight="1" x14ac:dyDescent="0.2">
      <c r="A126" s="14" t="s">
        <v>85</v>
      </c>
      <c r="B126" s="311">
        <v>123</v>
      </c>
      <c r="C126" s="129">
        <v>10235</v>
      </c>
      <c r="D126" s="129">
        <v>54</v>
      </c>
      <c r="E126" s="129">
        <v>106</v>
      </c>
      <c r="F126" s="129">
        <v>664</v>
      </c>
      <c r="G126" s="129">
        <v>62</v>
      </c>
      <c r="H126" s="129">
        <v>6</v>
      </c>
      <c r="I126" s="129">
        <v>40</v>
      </c>
      <c r="J126" s="129">
        <v>136</v>
      </c>
    </row>
    <row r="127" spans="1:10" ht="11.1" customHeight="1" x14ac:dyDescent="0.2">
      <c r="A127" s="14" t="s">
        <v>86</v>
      </c>
      <c r="B127" s="311">
        <v>54</v>
      </c>
      <c r="C127" s="129">
        <v>4764</v>
      </c>
      <c r="D127" s="129">
        <v>18</v>
      </c>
      <c r="E127" s="129">
        <v>33</v>
      </c>
      <c r="F127" s="129">
        <v>289</v>
      </c>
      <c r="G127" s="129">
        <v>39</v>
      </c>
      <c r="H127" s="129">
        <v>8</v>
      </c>
      <c r="I127" s="129">
        <v>16</v>
      </c>
      <c r="J127" s="129">
        <v>50</v>
      </c>
    </row>
    <row r="128" spans="1:10" ht="11.1" customHeight="1" x14ac:dyDescent="0.2">
      <c r="A128" s="14" t="s">
        <v>87</v>
      </c>
      <c r="B128" s="311">
        <v>40</v>
      </c>
      <c r="C128" s="129">
        <v>3058</v>
      </c>
      <c r="D128" s="129">
        <v>32</v>
      </c>
      <c r="E128" s="129">
        <v>11</v>
      </c>
      <c r="F128" s="129">
        <v>235</v>
      </c>
      <c r="G128" s="129">
        <v>34</v>
      </c>
      <c r="H128" s="129">
        <v>4</v>
      </c>
      <c r="I128" s="129">
        <v>9</v>
      </c>
      <c r="J128" s="129">
        <v>23</v>
      </c>
    </row>
    <row r="129" spans="1:10" ht="11.1" customHeight="1" x14ac:dyDescent="0.2">
      <c r="A129" s="14" t="s">
        <v>88</v>
      </c>
      <c r="B129" s="311">
        <v>180</v>
      </c>
      <c r="C129" s="129">
        <v>9729</v>
      </c>
      <c r="D129" s="129">
        <v>89</v>
      </c>
      <c r="E129" s="129">
        <v>66</v>
      </c>
      <c r="F129" s="129">
        <v>866</v>
      </c>
      <c r="G129" s="129">
        <v>84</v>
      </c>
      <c r="H129" s="129">
        <v>3</v>
      </c>
      <c r="I129" s="129">
        <v>39</v>
      </c>
      <c r="J129" s="129">
        <v>114</v>
      </c>
    </row>
    <row r="130" spans="1:10" ht="21" customHeight="1" x14ac:dyDescent="0.2">
      <c r="A130" s="9" t="s">
        <v>229</v>
      </c>
      <c r="B130" s="312">
        <v>332</v>
      </c>
      <c r="C130" s="134">
        <v>22569</v>
      </c>
      <c r="D130" s="134">
        <v>375</v>
      </c>
      <c r="E130" s="134">
        <v>136</v>
      </c>
      <c r="F130" s="134">
        <v>1580</v>
      </c>
      <c r="G130" s="134">
        <v>406</v>
      </c>
      <c r="H130" s="134">
        <v>16</v>
      </c>
      <c r="I130" s="134">
        <v>107</v>
      </c>
      <c r="J130" s="134">
        <v>262</v>
      </c>
    </row>
    <row r="131" spans="1:10" ht="11.1" customHeight="1" x14ac:dyDescent="0.2">
      <c r="A131" s="14" t="s">
        <v>89</v>
      </c>
      <c r="B131" s="311">
        <v>17</v>
      </c>
      <c r="C131" s="129">
        <v>2296</v>
      </c>
      <c r="D131" s="129">
        <v>20</v>
      </c>
      <c r="E131" s="129">
        <v>16</v>
      </c>
      <c r="F131" s="129">
        <v>150</v>
      </c>
      <c r="G131" s="129">
        <v>35</v>
      </c>
      <c r="H131" s="129">
        <v>3</v>
      </c>
      <c r="I131" s="129">
        <v>12</v>
      </c>
      <c r="J131" s="129">
        <v>28</v>
      </c>
    </row>
    <row r="132" spans="1:10" ht="11.1" customHeight="1" x14ac:dyDescent="0.2">
      <c r="A132" s="14" t="s">
        <v>90</v>
      </c>
      <c r="B132" s="311">
        <v>137</v>
      </c>
      <c r="C132" s="129">
        <v>11378</v>
      </c>
      <c r="D132" s="129">
        <v>216</v>
      </c>
      <c r="E132" s="129">
        <v>84</v>
      </c>
      <c r="F132" s="129">
        <v>827</v>
      </c>
      <c r="G132" s="129">
        <v>175</v>
      </c>
      <c r="H132" s="129">
        <v>10</v>
      </c>
      <c r="I132" s="129">
        <v>53</v>
      </c>
      <c r="J132" s="129">
        <v>104</v>
      </c>
    </row>
    <row r="133" spans="1:10" ht="11.1" customHeight="1" x14ac:dyDescent="0.2">
      <c r="A133" s="14" t="s">
        <v>91</v>
      </c>
      <c r="B133" s="311">
        <v>160</v>
      </c>
      <c r="C133" s="129">
        <v>5911</v>
      </c>
      <c r="D133" s="129">
        <v>103</v>
      </c>
      <c r="E133" s="129">
        <v>9</v>
      </c>
      <c r="F133" s="129">
        <v>425</v>
      </c>
      <c r="G133" s="129">
        <v>131</v>
      </c>
      <c r="H133" s="129">
        <v>3</v>
      </c>
      <c r="I133" s="129">
        <v>36</v>
      </c>
      <c r="J133" s="129">
        <v>91</v>
      </c>
    </row>
    <row r="134" spans="1:10" ht="11.1" customHeight="1" x14ac:dyDescent="0.2">
      <c r="A134" s="14" t="s">
        <v>92</v>
      </c>
      <c r="B134" s="311">
        <v>18</v>
      </c>
      <c r="C134" s="129">
        <v>2984</v>
      </c>
      <c r="D134" s="129">
        <v>36</v>
      </c>
      <c r="E134" s="129">
        <v>27</v>
      </c>
      <c r="F134" s="129">
        <v>178</v>
      </c>
      <c r="G134" s="129">
        <v>65</v>
      </c>
      <c r="H134" s="543" t="s">
        <v>3</v>
      </c>
      <c r="I134" s="129">
        <v>6</v>
      </c>
      <c r="J134" s="129">
        <v>39</v>
      </c>
    </row>
    <row r="135" spans="1:10" ht="21" customHeight="1" x14ac:dyDescent="0.2">
      <c r="A135" s="9" t="s">
        <v>230</v>
      </c>
      <c r="B135" s="312">
        <v>236</v>
      </c>
      <c r="C135" s="134">
        <v>49206</v>
      </c>
      <c r="D135" s="134">
        <v>712</v>
      </c>
      <c r="E135" s="134">
        <v>300</v>
      </c>
      <c r="F135" s="134">
        <v>5067</v>
      </c>
      <c r="G135" s="134">
        <v>980</v>
      </c>
      <c r="H135" s="134">
        <v>106</v>
      </c>
      <c r="I135" s="134">
        <v>518</v>
      </c>
      <c r="J135" s="134">
        <v>1468</v>
      </c>
    </row>
    <row r="136" spans="1:10" ht="11.1" customHeight="1" x14ac:dyDescent="0.2">
      <c r="A136" s="14" t="s">
        <v>93</v>
      </c>
      <c r="B136" s="311">
        <v>27</v>
      </c>
      <c r="C136" s="129">
        <v>3534</v>
      </c>
      <c r="D136" s="129">
        <v>58</v>
      </c>
      <c r="E136" s="129">
        <v>7</v>
      </c>
      <c r="F136" s="129">
        <v>573</v>
      </c>
      <c r="G136" s="129">
        <v>89</v>
      </c>
      <c r="H136" s="129">
        <v>5</v>
      </c>
      <c r="I136" s="129">
        <v>20</v>
      </c>
      <c r="J136" s="129">
        <v>69</v>
      </c>
    </row>
    <row r="137" spans="1:10" ht="11.1" customHeight="1" x14ac:dyDescent="0.2">
      <c r="A137" s="14" t="s">
        <v>94</v>
      </c>
      <c r="B137" s="311">
        <v>25</v>
      </c>
      <c r="C137" s="129">
        <v>4519</v>
      </c>
      <c r="D137" s="129">
        <v>71</v>
      </c>
      <c r="E137" s="129">
        <v>33</v>
      </c>
      <c r="F137" s="129">
        <v>453</v>
      </c>
      <c r="G137" s="129">
        <v>69</v>
      </c>
      <c r="H137" s="129">
        <v>20</v>
      </c>
      <c r="I137" s="129">
        <v>30</v>
      </c>
      <c r="J137" s="129">
        <v>108</v>
      </c>
    </row>
    <row r="138" spans="1:10" ht="11.1" customHeight="1" x14ac:dyDescent="0.2">
      <c r="A138" s="14" t="s">
        <v>95</v>
      </c>
      <c r="B138" s="311">
        <v>24</v>
      </c>
      <c r="C138" s="129">
        <v>2402</v>
      </c>
      <c r="D138" s="129">
        <v>35</v>
      </c>
      <c r="E138" s="129">
        <v>2</v>
      </c>
      <c r="F138" s="129">
        <v>254</v>
      </c>
      <c r="G138" s="129">
        <v>43</v>
      </c>
      <c r="H138" s="129">
        <v>7</v>
      </c>
      <c r="I138" s="129">
        <v>93</v>
      </c>
      <c r="J138" s="129">
        <v>191</v>
      </c>
    </row>
    <row r="139" spans="1:10" ht="11.1" customHeight="1" x14ac:dyDescent="0.2">
      <c r="A139" s="14" t="s">
        <v>96</v>
      </c>
      <c r="B139" s="311">
        <v>4</v>
      </c>
      <c r="C139" s="129">
        <v>2343</v>
      </c>
      <c r="D139" s="129">
        <v>50</v>
      </c>
      <c r="E139" s="129">
        <v>7</v>
      </c>
      <c r="F139" s="129">
        <v>288</v>
      </c>
      <c r="G139" s="129">
        <v>66</v>
      </c>
      <c r="H139" s="129">
        <v>3</v>
      </c>
      <c r="I139" s="129">
        <v>25</v>
      </c>
      <c r="J139" s="129">
        <v>74</v>
      </c>
    </row>
    <row r="140" spans="1:10" ht="11.1" customHeight="1" x14ac:dyDescent="0.2">
      <c r="A140" s="14" t="s">
        <v>97</v>
      </c>
      <c r="B140" s="311">
        <v>42</v>
      </c>
      <c r="C140" s="129">
        <v>5491</v>
      </c>
      <c r="D140" s="129">
        <v>73</v>
      </c>
      <c r="E140" s="129">
        <v>30</v>
      </c>
      <c r="F140" s="129">
        <v>570</v>
      </c>
      <c r="G140" s="129">
        <v>147</v>
      </c>
      <c r="H140" s="129">
        <v>6</v>
      </c>
      <c r="I140" s="129">
        <v>69</v>
      </c>
      <c r="J140" s="129">
        <v>195</v>
      </c>
    </row>
    <row r="141" spans="1:10" ht="11.1" customHeight="1" x14ac:dyDescent="0.2">
      <c r="A141" s="14" t="s">
        <v>98</v>
      </c>
      <c r="B141" s="311">
        <v>3</v>
      </c>
      <c r="C141" s="129">
        <v>4212</v>
      </c>
      <c r="D141" s="129">
        <v>57</v>
      </c>
      <c r="E141" s="129">
        <v>26</v>
      </c>
      <c r="F141" s="129">
        <v>244</v>
      </c>
      <c r="G141" s="129">
        <v>56</v>
      </c>
      <c r="H141" s="129">
        <v>4</v>
      </c>
      <c r="I141" s="129">
        <v>29</v>
      </c>
      <c r="J141" s="129">
        <v>63</v>
      </c>
    </row>
    <row r="142" spans="1:10" ht="11.1" customHeight="1" x14ac:dyDescent="0.2">
      <c r="A142" s="14" t="s">
        <v>99</v>
      </c>
      <c r="B142" s="311">
        <v>7</v>
      </c>
      <c r="C142" s="129">
        <v>5025</v>
      </c>
      <c r="D142" s="129">
        <v>69</v>
      </c>
      <c r="E142" s="129">
        <v>26</v>
      </c>
      <c r="F142" s="129">
        <v>597</v>
      </c>
      <c r="G142" s="129">
        <v>83</v>
      </c>
      <c r="H142" s="129">
        <v>7</v>
      </c>
      <c r="I142" s="129">
        <v>81</v>
      </c>
      <c r="J142" s="129">
        <v>217</v>
      </c>
    </row>
    <row r="143" spans="1:10" ht="11.1" customHeight="1" x14ac:dyDescent="0.2">
      <c r="A143" s="14" t="s">
        <v>100</v>
      </c>
      <c r="B143" s="311">
        <v>3</v>
      </c>
      <c r="C143" s="129">
        <v>2436</v>
      </c>
      <c r="D143" s="129">
        <v>46</v>
      </c>
      <c r="E143" s="129">
        <v>25</v>
      </c>
      <c r="F143" s="129">
        <v>362</v>
      </c>
      <c r="G143" s="129">
        <v>8</v>
      </c>
      <c r="H143" s="129">
        <v>1</v>
      </c>
      <c r="I143" s="129">
        <v>10</v>
      </c>
      <c r="J143" s="129">
        <v>126</v>
      </c>
    </row>
    <row r="144" spans="1:10" ht="11.1" customHeight="1" x14ac:dyDescent="0.2">
      <c r="A144" s="14" t="s">
        <v>101</v>
      </c>
      <c r="B144" s="311">
        <v>97</v>
      </c>
      <c r="C144" s="129">
        <v>16610</v>
      </c>
      <c r="D144" s="129">
        <v>224</v>
      </c>
      <c r="E144" s="129">
        <v>133</v>
      </c>
      <c r="F144" s="129">
        <v>1430</v>
      </c>
      <c r="G144" s="129">
        <v>332</v>
      </c>
      <c r="H144" s="129">
        <v>50</v>
      </c>
      <c r="I144" s="129">
        <v>148</v>
      </c>
      <c r="J144" s="129">
        <v>371</v>
      </c>
    </row>
    <row r="145" spans="1:10" ht="11.1" customHeight="1" x14ac:dyDescent="0.2">
      <c r="A145" s="14" t="s">
        <v>102</v>
      </c>
      <c r="B145" s="311">
        <v>4</v>
      </c>
      <c r="C145" s="129">
        <v>2634</v>
      </c>
      <c r="D145" s="129">
        <v>29</v>
      </c>
      <c r="E145" s="129">
        <v>11</v>
      </c>
      <c r="F145" s="129">
        <v>296</v>
      </c>
      <c r="G145" s="129">
        <v>87</v>
      </c>
      <c r="H145" s="129">
        <v>3</v>
      </c>
      <c r="I145" s="129">
        <v>13</v>
      </c>
      <c r="J145" s="129">
        <v>54</v>
      </c>
    </row>
    <row r="146" spans="1:10" ht="21" customHeight="1" x14ac:dyDescent="0.2">
      <c r="A146" s="9" t="s">
        <v>231</v>
      </c>
      <c r="B146" s="312">
        <v>352</v>
      </c>
      <c r="C146" s="134">
        <v>42245</v>
      </c>
      <c r="D146" s="134">
        <v>571</v>
      </c>
      <c r="E146" s="134">
        <v>218</v>
      </c>
      <c r="F146" s="134">
        <v>4660</v>
      </c>
      <c r="G146" s="134">
        <v>785</v>
      </c>
      <c r="H146" s="134">
        <v>34</v>
      </c>
      <c r="I146" s="134">
        <v>506</v>
      </c>
      <c r="J146" s="134">
        <v>1094</v>
      </c>
    </row>
    <row r="147" spans="1:10" ht="11.1" customHeight="1" x14ac:dyDescent="0.2">
      <c r="A147" s="14" t="s">
        <v>103</v>
      </c>
      <c r="B147" s="311">
        <v>59</v>
      </c>
      <c r="C147" s="129">
        <v>8831</v>
      </c>
      <c r="D147" s="129">
        <v>92</v>
      </c>
      <c r="E147" s="129">
        <v>45</v>
      </c>
      <c r="F147" s="129">
        <v>774</v>
      </c>
      <c r="G147" s="129">
        <v>148</v>
      </c>
      <c r="H147" s="129">
        <v>7</v>
      </c>
      <c r="I147" s="129">
        <v>47</v>
      </c>
      <c r="J147" s="129">
        <v>120</v>
      </c>
    </row>
    <row r="148" spans="1:10" ht="11.1" customHeight="1" x14ac:dyDescent="0.2">
      <c r="A148" s="14" t="s">
        <v>104</v>
      </c>
      <c r="B148" s="311">
        <v>33</v>
      </c>
      <c r="C148" s="129">
        <v>5584</v>
      </c>
      <c r="D148" s="129">
        <v>101</v>
      </c>
      <c r="E148" s="129">
        <v>38</v>
      </c>
      <c r="F148" s="129">
        <v>824</v>
      </c>
      <c r="G148" s="129">
        <v>80</v>
      </c>
      <c r="H148" s="129">
        <v>12</v>
      </c>
      <c r="I148" s="129">
        <v>65</v>
      </c>
      <c r="J148" s="129">
        <v>196</v>
      </c>
    </row>
    <row r="149" spans="1:10" ht="11.1" customHeight="1" x14ac:dyDescent="0.2">
      <c r="A149" s="14" t="s">
        <v>105</v>
      </c>
      <c r="B149" s="311">
        <v>11</v>
      </c>
      <c r="C149" s="129">
        <v>3530</v>
      </c>
      <c r="D149" s="129">
        <v>50</v>
      </c>
      <c r="E149" s="129">
        <v>4</v>
      </c>
      <c r="F149" s="129">
        <v>499</v>
      </c>
      <c r="G149" s="129">
        <v>68</v>
      </c>
      <c r="H149" s="129">
        <v>2</v>
      </c>
      <c r="I149" s="129">
        <v>43</v>
      </c>
      <c r="J149" s="129">
        <v>97</v>
      </c>
    </row>
    <row r="150" spans="1:10" ht="11.1" customHeight="1" x14ac:dyDescent="0.2">
      <c r="A150" s="14" t="s">
        <v>106</v>
      </c>
      <c r="B150" s="311">
        <v>249</v>
      </c>
      <c r="C150" s="129">
        <v>24300</v>
      </c>
      <c r="D150" s="129">
        <v>328</v>
      </c>
      <c r="E150" s="129">
        <v>131</v>
      </c>
      <c r="F150" s="129">
        <v>2563</v>
      </c>
      <c r="G150" s="129">
        <v>489</v>
      </c>
      <c r="H150" s="129">
        <v>13</v>
      </c>
      <c r="I150" s="129">
        <v>351</v>
      </c>
      <c r="J150" s="129">
        <v>681</v>
      </c>
    </row>
    <row r="151" spans="1:10" ht="11.1" customHeight="1" x14ac:dyDescent="0.2">
      <c r="A151" s="127"/>
      <c r="B151" s="548"/>
      <c r="C151" s="313"/>
      <c r="D151" s="313"/>
      <c r="E151" s="313"/>
      <c r="F151" s="130"/>
      <c r="G151" s="130"/>
      <c r="H151" s="313"/>
      <c r="I151" s="313"/>
      <c r="J151" s="313"/>
    </row>
    <row r="152" spans="1:10" s="32" customFormat="1" ht="12" customHeight="1" x14ac:dyDescent="0.2">
      <c r="A152" s="541" t="s">
        <v>7496</v>
      </c>
      <c r="B152" s="547"/>
      <c r="C152" s="547"/>
      <c r="D152" s="547"/>
      <c r="E152" s="547"/>
      <c r="F152" s="547"/>
      <c r="G152" s="547"/>
      <c r="H152" s="547"/>
      <c r="I152" s="547"/>
      <c r="J152" s="547"/>
    </row>
    <row r="153" spans="1:10" ht="18.95" customHeight="1" x14ac:dyDescent="0.2">
      <c r="A153" s="9" t="s">
        <v>232</v>
      </c>
      <c r="B153" s="312">
        <v>475</v>
      </c>
      <c r="C153" s="134">
        <v>50218</v>
      </c>
      <c r="D153" s="134">
        <v>679</v>
      </c>
      <c r="E153" s="134">
        <v>456</v>
      </c>
      <c r="F153" s="134">
        <v>4909</v>
      </c>
      <c r="G153" s="134">
        <v>839</v>
      </c>
      <c r="H153" s="134">
        <v>84</v>
      </c>
      <c r="I153" s="134">
        <v>352</v>
      </c>
      <c r="J153" s="134">
        <v>1463</v>
      </c>
    </row>
    <row r="154" spans="1:10" ht="11.1" customHeight="1" x14ac:dyDescent="0.2">
      <c r="A154" s="14" t="s">
        <v>107</v>
      </c>
      <c r="B154" s="311">
        <v>73</v>
      </c>
      <c r="C154" s="129">
        <v>5887</v>
      </c>
      <c r="D154" s="129">
        <v>91</v>
      </c>
      <c r="E154" s="129">
        <v>69</v>
      </c>
      <c r="F154" s="129">
        <v>592</v>
      </c>
      <c r="G154" s="129">
        <v>89</v>
      </c>
      <c r="H154" s="129">
        <v>15</v>
      </c>
      <c r="I154" s="129">
        <v>29</v>
      </c>
      <c r="J154" s="129">
        <v>94</v>
      </c>
    </row>
    <row r="155" spans="1:10" ht="11.1" customHeight="1" x14ac:dyDescent="0.2">
      <c r="A155" s="14" t="s">
        <v>108</v>
      </c>
      <c r="B155" s="311">
        <v>234</v>
      </c>
      <c r="C155" s="129">
        <v>23621</v>
      </c>
      <c r="D155" s="129">
        <v>237</v>
      </c>
      <c r="E155" s="129">
        <v>174</v>
      </c>
      <c r="F155" s="129">
        <v>1776</v>
      </c>
      <c r="G155" s="129">
        <v>569</v>
      </c>
      <c r="H155" s="129">
        <v>52</v>
      </c>
      <c r="I155" s="129">
        <v>257</v>
      </c>
      <c r="J155" s="129">
        <v>534</v>
      </c>
    </row>
    <row r="156" spans="1:10" ht="11.1" customHeight="1" x14ac:dyDescent="0.2">
      <c r="A156" s="14" t="s">
        <v>109</v>
      </c>
      <c r="B156" s="311">
        <v>125</v>
      </c>
      <c r="C156" s="129">
        <v>12196</v>
      </c>
      <c r="D156" s="129">
        <v>204</v>
      </c>
      <c r="E156" s="129">
        <v>134</v>
      </c>
      <c r="F156" s="129">
        <v>1650</v>
      </c>
      <c r="G156" s="129">
        <v>91</v>
      </c>
      <c r="H156" s="129">
        <v>3</v>
      </c>
      <c r="I156" s="129">
        <v>19</v>
      </c>
      <c r="J156" s="129">
        <v>572</v>
      </c>
    </row>
    <row r="157" spans="1:10" ht="11.1" customHeight="1" x14ac:dyDescent="0.2">
      <c r="A157" s="14" t="s">
        <v>110</v>
      </c>
      <c r="B157" s="311">
        <v>32</v>
      </c>
      <c r="C157" s="129">
        <v>5175</v>
      </c>
      <c r="D157" s="129">
        <v>78</v>
      </c>
      <c r="E157" s="129">
        <v>65</v>
      </c>
      <c r="F157" s="129">
        <v>402</v>
      </c>
      <c r="G157" s="129">
        <v>82</v>
      </c>
      <c r="H157" s="129">
        <v>13</v>
      </c>
      <c r="I157" s="129">
        <v>44</v>
      </c>
      <c r="J157" s="129">
        <v>109</v>
      </c>
    </row>
    <row r="158" spans="1:10" ht="11.1" customHeight="1" x14ac:dyDescent="0.2">
      <c r="A158" s="14" t="s">
        <v>111</v>
      </c>
      <c r="B158" s="311">
        <v>11</v>
      </c>
      <c r="C158" s="129">
        <v>3339</v>
      </c>
      <c r="D158" s="129">
        <v>69</v>
      </c>
      <c r="E158" s="129">
        <v>14</v>
      </c>
      <c r="F158" s="129">
        <v>489</v>
      </c>
      <c r="G158" s="129">
        <v>8</v>
      </c>
      <c r="H158" s="129">
        <v>1</v>
      </c>
      <c r="I158" s="129">
        <v>3</v>
      </c>
      <c r="J158" s="129">
        <v>154</v>
      </c>
    </row>
    <row r="159" spans="1:10" ht="18.95" customHeight="1" x14ac:dyDescent="0.2">
      <c r="A159" s="9" t="s">
        <v>233</v>
      </c>
      <c r="B159" s="312">
        <v>573</v>
      </c>
      <c r="C159" s="134">
        <v>47760</v>
      </c>
      <c r="D159" s="134">
        <v>1036</v>
      </c>
      <c r="E159" s="134">
        <v>225</v>
      </c>
      <c r="F159" s="134">
        <v>4490</v>
      </c>
      <c r="G159" s="134">
        <v>1328</v>
      </c>
      <c r="H159" s="134">
        <v>55</v>
      </c>
      <c r="I159" s="134">
        <v>227</v>
      </c>
      <c r="J159" s="134">
        <v>659</v>
      </c>
    </row>
    <row r="160" spans="1:10" ht="11.1" customHeight="1" x14ac:dyDescent="0.2">
      <c r="A160" s="14" t="s">
        <v>112</v>
      </c>
      <c r="B160" s="311">
        <v>63</v>
      </c>
      <c r="C160" s="129">
        <v>5464</v>
      </c>
      <c r="D160" s="129">
        <v>110</v>
      </c>
      <c r="E160" s="129">
        <v>11</v>
      </c>
      <c r="F160" s="129">
        <v>490</v>
      </c>
      <c r="G160" s="129">
        <v>109</v>
      </c>
      <c r="H160" s="129">
        <v>9</v>
      </c>
      <c r="I160" s="129">
        <v>21</v>
      </c>
      <c r="J160" s="129">
        <v>80</v>
      </c>
    </row>
    <row r="161" spans="1:10" ht="11.1" customHeight="1" x14ac:dyDescent="0.2">
      <c r="A161" s="14" t="s">
        <v>113</v>
      </c>
      <c r="B161" s="311">
        <v>13</v>
      </c>
      <c r="C161" s="129">
        <v>2819</v>
      </c>
      <c r="D161" s="129">
        <v>57</v>
      </c>
      <c r="E161" s="129">
        <v>3</v>
      </c>
      <c r="F161" s="129">
        <v>219</v>
      </c>
      <c r="G161" s="129">
        <v>51</v>
      </c>
      <c r="H161" s="129">
        <v>3</v>
      </c>
      <c r="I161" s="129">
        <v>7</v>
      </c>
      <c r="J161" s="129">
        <v>34</v>
      </c>
    </row>
    <row r="162" spans="1:10" ht="11.1" customHeight="1" x14ac:dyDescent="0.2">
      <c r="A162" s="14" t="s">
        <v>114</v>
      </c>
      <c r="B162" s="311">
        <v>58</v>
      </c>
      <c r="C162" s="129">
        <v>3365</v>
      </c>
      <c r="D162" s="129">
        <v>128</v>
      </c>
      <c r="E162" s="129">
        <v>5</v>
      </c>
      <c r="F162" s="129">
        <v>459</v>
      </c>
      <c r="G162" s="129">
        <v>144</v>
      </c>
      <c r="H162" s="129">
        <v>3</v>
      </c>
      <c r="I162" s="129">
        <v>14</v>
      </c>
      <c r="J162" s="129">
        <v>68</v>
      </c>
    </row>
    <row r="163" spans="1:10" ht="11.1" customHeight="1" x14ac:dyDescent="0.2">
      <c r="A163" s="14" t="s">
        <v>115</v>
      </c>
      <c r="B163" s="311">
        <v>308</v>
      </c>
      <c r="C163" s="129">
        <v>25276</v>
      </c>
      <c r="D163" s="129">
        <v>465</v>
      </c>
      <c r="E163" s="129">
        <v>178</v>
      </c>
      <c r="F163" s="129">
        <v>2148</v>
      </c>
      <c r="G163" s="129">
        <v>676</v>
      </c>
      <c r="H163" s="129">
        <v>34</v>
      </c>
      <c r="I163" s="129">
        <v>132</v>
      </c>
      <c r="J163" s="129">
        <v>329</v>
      </c>
    </row>
    <row r="164" spans="1:10" ht="11.1" customHeight="1" x14ac:dyDescent="0.2">
      <c r="A164" s="14" t="s">
        <v>116</v>
      </c>
      <c r="B164" s="311">
        <v>117</v>
      </c>
      <c r="C164" s="129">
        <v>9347</v>
      </c>
      <c r="D164" s="129">
        <v>250</v>
      </c>
      <c r="E164" s="129">
        <v>27</v>
      </c>
      <c r="F164" s="129">
        <v>1043</v>
      </c>
      <c r="G164" s="129">
        <v>304</v>
      </c>
      <c r="H164" s="129">
        <v>3</v>
      </c>
      <c r="I164" s="129">
        <v>39</v>
      </c>
      <c r="J164" s="129">
        <v>79</v>
      </c>
    </row>
    <row r="165" spans="1:10" ht="11.1" customHeight="1" x14ac:dyDescent="0.2">
      <c r="A165" s="14" t="s">
        <v>117</v>
      </c>
      <c r="B165" s="544">
        <v>14</v>
      </c>
      <c r="C165" s="129">
        <v>1489</v>
      </c>
      <c r="D165" s="129">
        <v>26</v>
      </c>
      <c r="E165" s="129">
        <v>1</v>
      </c>
      <c r="F165" s="129">
        <v>131</v>
      </c>
      <c r="G165" s="129">
        <v>44</v>
      </c>
      <c r="H165" s="129">
        <v>3</v>
      </c>
      <c r="I165" s="129">
        <v>14</v>
      </c>
      <c r="J165" s="129">
        <v>69</v>
      </c>
    </row>
    <row r="166" spans="1:10" ht="18.95" customHeight="1" x14ac:dyDescent="0.2">
      <c r="A166" s="9" t="s">
        <v>234</v>
      </c>
      <c r="B166" s="546">
        <v>752</v>
      </c>
      <c r="C166" s="134">
        <v>75194</v>
      </c>
      <c r="D166" s="134">
        <v>1005</v>
      </c>
      <c r="E166" s="134">
        <v>560</v>
      </c>
      <c r="F166" s="134">
        <v>4946</v>
      </c>
      <c r="G166" s="134">
        <v>1494</v>
      </c>
      <c r="H166" s="134">
        <v>43</v>
      </c>
      <c r="I166" s="134">
        <v>206</v>
      </c>
      <c r="J166" s="134">
        <v>691</v>
      </c>
    </row>
    <row r="167" spans="1:10" ht="11.1" customHeight="1" x14ac:dyDescent="0.2">
      <c r="A167" s="92" t="s">
        <v>235</v>
      </c>
      <c r="B167" s="545">
        <v>545</v>
      </c>
      <c r="C167" s="139">
        <v>57521</v>
      </c>
      <c r="D167" s="139">
        <v>687</v>
      </c>
      <c r="E167" s="139">
        <v>502</v>
      </c>
      <c r="F167" s="139">
        <v>3364</v>
      </c>
      <c r="G167" s="139">
        <v>1071</v>
      </c>
      <c r="H167" s="139">
        <v>31</v>
      </c>
      <c r="I167" s="139">
        <v>107</v>
      </c>
      <c r="J167" s="139">
        <v>403</v>
      </c>
    </row>
    <row r="168" spans="1:10" ht="11.1" customHeight="1" x14ac:dyDescent="0.2">
      <c r="A168" s="93" t="s">
        <v>201</v>
      </c>
      <c r="B168" s="543" t="s">
        <v>635</v>
      </c>
      <c r="C168" s="543" t="s">
        <v>635</v>
      </c>
      <c r="D168" s="543" t="s">
        <v>635</v>
      </c>
      <c r="E168" s="543" t="s">
        <v>635</v>
      </c>
      <c r="F168" s="543" t="s">
        <v>635</v>
      </c>
      <c r="G168" s="543" t="s">
        <v>635</v>
      </c>
      <c r="H168" s="543" t="s">
        <v>635</v>
      </c>
      <c r="I168" s="543" t="s">
        <v>635</v>
      </c>
      <c r="J168" s="543" t="s">
        <v>635</v>
      </c>
    </row>
    <row r="169" spans="1:10" ht="11.1" customHeight="1" x14ac:dyDescent="0.2">
      <c r="A169" s="93" t="s">
        <v>202</v>
      </c>
      <c r="B169" s="543" t="s">
        <v>635</v>
      </c>
      <c r="C169" s="543" t="s">
        <v>635</v>
      </c>
      <c r="D169" s="543" t="s">
        <v>635</v>
      </c>
      <c r="E169" s="543" t="s">
        <v>635</v>
      </c>
      <c r="F169" s="543" t="s">
        <v>635</v>
      </c>
      <c r="G169" s="543" t="s">
        <v>635</v>
      </c>
      <c r="H169" s="543" t="s">
        <v>635</v>
      </c>
      <c r="I169" s="543" t="s">
        <v>635</v>
      </c>
      <c r="J169" s="543" t="s">
        <v>635</v>
      </c>
    </row>
    <row r="170" spans="1:10" ht="11.1" customHeight="1" x14ac:dyDescent="0.2">
      <c r="A170" s="93" t="s">
        <v>203</v>
      </c>
      <c r="B170" s="543" t="s">
        <v>635</v>
      </c>
      <c r="C170" s="543" t="s">
        <v>635</v>
      </c>
      <c r="D170" s="543" t="s">
        <v>635</v>
      </c>
      <c r="E170" s="543" t="s">
        <v>635</v>
      </c>
      <c r="F170" s="543" t="s">
        <v>635</v>
      </c>
      <c r="G170" s="543" t="s">
        <v>635</v>
      </c>
      <c r="H170" s="543" t="s">
        <v>635</v>
      </c>
      <c r="I170" s="543" t="s">
        <v>635</v>
      </c>
      <c r="J170" s="543" t="s">
        <v>635</v>
      </c>
    </row>
    <row r="171" spans="1:10" ht="11.1" customHeight="1" x14ac:dyDescent="0.2">
      <c r="A171" s="93" t="s">
        <v>204</v>
      </c>
      <c r="B171" s="543" t="s">
        <v>635</v>
      </c>
      <c r="C171" s="543" t="s">
        <v>635</v>
      </c>
      <c r="D171" s="543" t="s">
        <v>635</v>
      </c>
      <c r="E171" s="543" t="s">
        <v>635</v>
      </c>
      <c r="F171" s="543" t="s">
        <v>635</v>
      </c>
      <c r="G171" s="543" t="s">
        <v>635</v>
      </c>
      <c r="H171" s="543" t="s">
        <v>635</v>
      </c>
      <c r="I171" s="543" t="s">
        <v>635</v>
      </c>
      <c r="J171" s="543" t="s">
        <v>635</v>
      </c>
    </row>
    <row r="172" spans="1:10" ht="11.1" customHeight="1" x14ac:dyDescent="0.2">
      <c r="A172" s="93" t="s">
        <v>205</v>
      </c>
      <c r="B172" s="543" t="s">
        <v>635</v>
      </c>
      <c r="C172" s="543" t="s">
        <v>635</v>
      </c>
      <c r="D172" s="543" t="s">
        <v>635</v>
      </c>
      <c r="E172" s="543" t="s">
        <v>635</v>
      </c>
      <c r="F172" s="543" t="s">
        <v>635</v>
      </c>
      <c r="G172" s="543" t="s">
        <v>635</v>
      </c>
      <c r="H172" s="543" t="s">
        <v>635</v>
      </c>
      <c r="I172" s="543" t="s">
        <v>635</v>
      </c>
      <c r="J172" s="543" t="s">
        <v>635</v>
      </c>
    </row>
    <row r="173" spans="1:10" ht="11.1" customHeight="1" x14ac:dyDescent="0.2">
      <c r="A173" s="14" t="s">
        <v>118</v>
      </c>
      <c r="B173" s="544">
        <v>142</v>
      </c>
      <c r="C173" s="129">
        <v>8264</v>
      </c>
      <c r="D173" s="129">
        <v>153</v>
      </c>
      <c r="E173" s="129">
        <v>36</v>
      </c>
      <c r="F173" s="129">
        <v>555</v>
      </c>
      <c r="G173" s="129">
        <v>179</v>
      </c>
      <c r="H173" s="129">
        <v>6</v>
      </c>
      <c r="I173" s="129">
        <v>44</v>
      </c>
      <c r="J173" s="129">
        <v>89</v>
      </c>
    </row>
    <row r="174" spans="1:10" ht="11.1" customHeight="1" x14ac:dyDescent="0.2">
      <c r="A174" s="14" t="s">
        <v>119</v>
      </c>
      <c r="B174" s="544">
        <v>5</v>
      </c>
      <c r="C174" s="129">
        <v>1331</v>
      </c>
      <c r="D174" s="129">
        <v>22</v>
      </c>
      <c r="E174" s="129">
        <v>8</v>
      </c>
      <c r="F174" s="129">
        <v>237</v>
      </c>
      <c r="G174" s="129">
        <v>56</v>
      </c>
      <c r="H174" s="543" t="s">
        <v>3</v>
      </c>
      <c r="I174" s="129">
        <v>13</v>
      </c>
      <c r="J174" s="129">
        <v>60</v>
      </c>
    </row>
    <row r="175" spans="1:10" ht="11.1" customHeight="1" x14ac:dyDescent="0.2">
      <c r="A175" s="14" t="s">
        <v>120</v>
      </c>
      <c r="B175" s="311">
        <v>18</v>
      </c>
      <c r="C175" s="129">
        <v>2613</v>
      </c>
      <c r="D175" s="129">
        <v>44</v>
      </c>
      <c r="E175" s="129">
        <v>4</v>
      </c>
      <c r="F175" s="129">
        <v>215</v>
      </c>
      <c r="G175" s="129">
        <v>51</v>
      </c>
      <c r="H175" s="129">
        <v>4</v>
      </c>
      <c r="I175" s="129">
        <v>10</v>
      </c>
      <c r="J175" s="129">
        <v>42</v>
      </c>
    </row>
    <row r="176" spans="1:10" ht="11.1" customHeight="1" x14ac:dyDescent="0.2">
      <c r="A176" s="14" t="s">
        <v>121</v>
      </c>
      <c r="B176" s="311">
        <v>4</v>
      </c>
      <c r="C176" s="129">
        <v>1956</v>
      </c>
      <c r="D176" s="129">
        <v>55</v>
      </c>
      <c r="E176" s="129">
        <v>1</v>
      </c>
      <c r="F176" s="129">
        <v>274</v>
      </c>
      <c r="G176" s="129">
        <v>53</v>
      </c>
      <c r="H176" s="129">
        <v>1</v>
      </c>
      <c r="I176" s="129">
        <v>24</v>
      </c>
      <c r="J176" s="129">
        <v>58</v>
      </c>
    </row>
    <row r="177" spans="1:10" ht="11.1" customHeight="1" x14ac:dyDescent="0.2">
      <c r="A177" s="14" t="s">
        <v>122</v>
      </c>
      <c r="B177" s="311">
        <v>19</v>
      </c>
      <c r="C177" s="129">
        <v>1323</v>
      </c>
      <c r="D177" s="129">
        <v>15</v>
      </c>
      <c r="E177" s="129">
        <v>4</v>
      </c>
      <c r="F177" s="129">
        <v>114</v>
      </c>
      <c r="G177" s="129">
        <v>34</v>
      </c>
      <c r="H177" s="129">
        <v>1</v>
      </c>
      <c r="I177" s="129">
        <v>1</v>
      </c>
      <c r="J177" s="129">
        <v>7</v>
      </c>
    </row>
    <row r="178" spans="1:10" ht="11.1" customHeight="1" x14ac:dyDescent="0.2">
      <c r="A178" s="14" t="s">
        <v>123</v>
      </c>
      <c r="B178" s="311">
        <v>19</v>
      </c>
      <c r="C178" s="129">
        <v>2186</v>
      </c>
      <c r="D178" s="129">
        <v>29</v>
      </c>
      <c r="E178" s="129">
        <v>5</v>
      </c>
      <c r="F178" s="129">
        <v>187</v>
      </c>
      <c r="G178" s="129">
        <v>50</v>
      </c>
      <c r="H178" s="543" t="s">
        <v>3</v>
      </c>
      <c r="I178" s="129">
        <v>7</v>
      </c>
      <c r="J178" s="129">
        <v>32</v>
      </c>
    </row>
    <row r="179" spans="1:10" ht="18.95" customHeight="1" x14ac:dyDescent="0.2">
      <c r="A179" s="9" t="s">
        <v>236</v>
      </c>
      <c r="B179" s="312">
        <v>113</v>
      </c>
      <c r="C179" s="134">
        <v>13200</v>
      </c>
      <c r="D179" s="134">
        <v>263</v>
      </c>
      <c r="E179" s="134">
        <v>31</v>
      </c>
      <c r="F179" s="134">
        <v>1356</v>
      </c>
      <c r="G179" s="134">
        <v>299</v>
      </c>
      <c r="H179" s="134">
        <v>2</v>
      </c>
      <c r="I179" s="134">
        <v>43</v>
      </c>
      <c r="J179" s="134">
        <v>170</v>
      </c>
    </row>
    <row r="180" spans="1:10" ht="11.1" customHeight="1" x14ac:dyDescent="0.2">
      <c r="A180" s="14" t="s">
        <v>124</v>
      </c>
      <c r="B180" s="311">
        <v>13</v>
      </c>
      <c r="C180" s="129">
        <v>1621</v>
      </c>
      <c r="D180" s="129">
        <v>29</v>
      </c>
      <c r="E180" s="129">
        <v>3</v>
      </c>
      <c r="F180" s="129">
        <v>173</v>
      </c>
      <c r="G180" s="129">
        <v>57</v>
      </c>
      <c r="H180" s="543" t="s">
        <v>3</v>
      </c>
      <c r="I180" s="129">
        <v>7</v>
      </c>
      <c r="J180" s="129">
        <v>28</v>
      </c>
    </row>
    <row r="181" spans="1:10" ht="11.1" customHeight="1" x14ac:dyDescent="0.2">
      <c r="A181" s="14" t="s">
        <v>125</v>
      </c>
      <c r="B181" s="311">
        <v>13</v>
      </c>
      <c r="C181" s="129">
        <v>2047</v>
      </c>
      <c r="D181" s="129">
        <v>56</v>
      </c>
      <c r="E181" s="543" t="s">
        <v>3</v>
      </c>
      <c r="F181" s="129">
        <v>252</v>
      </c>
      <c r="G181" s="129">
        <v>62</v>
      </c>
      <c r="H181" s="543" t="s">
        <v>3</v>
      </c>
      <c r="I181" s="129">
        <v>1</v>
      </c>
      <c r="J181" s="129">
        <v>8</v>
      </c>
    </row>
    <row r="182" spans="1:10" ht="11.1" customHeight="1" x14ac:dyDescent="0.2">
      <c r="A182" s="14" t="s">
        <v>126</v>
      </c>
      <c r="B182" s="311">
        <v>25</v>
      </c>
      <c r="C182" s="129">
        <v>2586</v>
      </c>
      <c r="D182" s="129">
        <v>50</v>
      </c>
      <c r="E182" s="129">
        <v>10</v>
      </c>
      <c r="F182" s="129">
        <v>464</v>
      </c>
      <c r="G182" s="129">
        <v>42</v>
      </c>
      <c r="H182" s="129">
        <v>1</v>
      </c>
      <c r="I182" s="129">
        <v>16</v>
      </c>
      <c r="J182" s="129">
        <v>72</v>
      </c>
    </row>
    <row r="183" spans="1:10" ht="11.1" customHeight="1" x14ac:dyDescent="0.2">
      <c r="A183" s="14" t="s">
        <v>127</v>
      </c>
      <c r="B183" s="311">
        <v>62</v>
      </c>
      <c r="C183" s="129">
        <v>6946</v>
      </c>
      <c r="D183" s="129">
        <v>128</v>
      </c>
      <c r="E183" s="129">
        <v>18</v>
      </c>
      <c r="F183" s="129">
        <v>467</v>
      </c>
      <c r="G183" s="129">
        <v>138</v>
      </c>
      <c r="H183" s="543">
        <v>1</v>
      </c>
      <c r="I183" s="129">
        <v>19</v>
      </c>
      <c r="J183" s="129">
        <v>62</v>
      </c>
    </row>
    <row r="184" spans="1:10" ht="21" customHeight="1" x14ac:dyDescent="0.2">
      <c r="A184" s="9" t="s">
        <v>237</v>
      </c>
      <c r="B184" s="312">
        <v>139</v>
      </c>
      <c r="C184" s="134">
        <v>15944</v>
      </c>
      <c r="D184" s="134">
        <v>232</v>
      </c>
      <c r="E184" s="134">
        <v>116</v>
      </c>
      <c r="F184" s="134">
        <v>997</v>
      </c>
      <c r="G184" s="134">
        <v>179</v>
      </c>
      <c r="H184" s="134">
        <v>10</v>
      </c>
      <c r="I184" s="134">
        <v>31</v>
      </c>
      <c r="J184" s="134">
        <v>127</v>
      </c>
    </row>
    <row r="185" spans="1:10" ht="11.1" customHeight="1" x14ac:dyDescent="0.2">
      <c r="A185" s="14" t="s">
        <v>128</v>
      </c>
      <c r="B185" s="311">
        <v>14</v>
      </c>
      <c r="C185" s="129">
        <v>1683</v>
      </c>
      <c r="D185" s="129">
        <v>26</v>
      </c>
      <c r="E185" s="129">
        <v>2</v>
      </c>
      <c r="F185" s="129">
        <v>86</v>
      </c>
      <c r="G185" s="129">
        <v>16</v>
      </c>
      <c r="H185" s="543" t="s">
        <v>3</v>
      </c>
      <c r="I185" s="129">
        <v>5</v>
      </c>
      <c r="J185" s="129">
        <v>9</v>
      </c>
    </row>
    <row r="186" spans="1:10" ht="11.1" customHeight="1" x14ac:dyDescent="0.2">
      <c r="A186" s="14" t="s">
        <v>129</v>
      </c>
      <c r="B186" s="311">
        <v>11</v>
      </c>
      <c r="C186" s="129">
        <v>1467</v>
      </c>
      <c r="D186" s="129">
        <v>30</v>
      </c>
      <c r="E186" s="129">
        <v>3</v>
      </c>
      <c r="F186" s="129">
        <v>131</v>
      </c>
      <c r="G186" s="129">
        <v>18</v>
      </c>
      <c r="H186" s="543" t="s">
        <v>3</v>
      </c>
      <c r="I186" s="129">
        <v>1</v>
      </c>
      <c r="J186" s="129">
        <v>7</v>
      </c>
    </row>
    <row r="187" spans="1:10" ht="11.1" customHeight="1" x14ac:dyDescent="0.2">
      <c r="A187" s="14" t="s">
        <v>130</v>
      </c>
      <c r="B187" s="311">
        <v>3</v>
      </c>
      <c r="C187" s="129">
        <v>1629</v>
      </c>
      <c r="D187" s="129">
        <v>17</v>
      </c>
      <c r="E187" s="129">
        <v>4</v>
      </c>
      <c r="F187" s="129">
        <v>78</v>
      </c>
      <c r="G187" s="129">
        <v>10</v>
      </c>
      <c r="H187" s="129">
        <v>1</v>
      </c>
      <c r="I187" s="129">
        <v>2</v>
      </c>
      <c r="J187" s="129">
        <v>15</v>
      </c>
    </row>
    <row r="188" spans="1:10" ht="11.1" customHeight="1" x14ac:dyDescent="0.2">
      <c r="A188" s="14" t="s">
        <v>131</v>
      </c>
      <c r="B188" s="311">
        <v>111</v>
      </c>
      <c r="C188" s="129">
        <v>11165</v>
      </c>
      <c r="D188" s="129">
        <v>159</v>
      </c>
      <c r="E188" s="129">
        <v>107</v>
      </c>
      <c r="F188" s="129">
        <v>702</v>
      </c>
      <c r="G188" s="129">
        <v>135</v>
      </c>
      <c r="H188" s="129">
        <v>9</v>
      </c>
      <c r="I188" s="129">
        <v>23</v>
      </c>
      <c r="J188" s="129">
        <v>96</v>
      </c>
    </row>
    <row r="189" spans="1:10" ht="18.95" customHeight="1" x14ac:dyDescent="0.2">
      <c r="A189" s="9" t="s">
        <v>238</v>
      </c>
      <c r="B189" s="312">
        <v>257</v>
      </c>
      <c r="C189" s="134">
        <v>33701</v>
      </c>
      <c r="D189" s="134">
        <v>705</v>
      </c>
      <c r="E189" s="134">
        <v>179</v>
      </c>
      <c r="F189" s="134">
        <v>3510</v>
      </c>
      <c r="G189" s="134">
        <v>747</v>
      </c>
      <c r="H189" s="134">
        <v>26</v>
      </c>
      <c r="I189" s="134">
        <v>65</v>
      </c>
      <c r="J189" s="134">
        <v>276</v>
      </c>
    </row>
    <row r="190" spans="1:10" ht="11.1" customHeight="1" x14ac:dyDescent="0.2">
      <c r="A190" s="14" t="s">
        <v>132</v>
      </c>
      <c r="B190" s="311">
        <v>3</v>
      </c>
      <c r="C190" s="129">
        <v>1265</v>
      </c>
      <c r="D190" s="129">
        <v>41</v>
      </c>
      <c r="E190" s="129">
        <v>4</v>
      </c>
      <c r="F190" s="129">
        <v>81</v>
      </c>
      <c r="G190" s="129">
        <v>10</v>
      </c>
      <c r="H190" s="129" t="s">
        <v>3</v>
      </c>
      <c r="I190" s="129" t="s">
        <v>3</v>
      </c>
      <c r="J190" s="129">
        <v>2</v>
      </c>
    </row>
    <row r="191" spans="1:10" ht="11.1" customHeight="1" x14ac:dyDescent="0.2">
      <c r="A191" s="14" t="s">
        <v>133</v>
      </c>
      <c r="B191" s="311">
        <v>26</v>
      </c>
      <c r="C191" s="129">
        <v>4768</v>
      </c>
      <c r="D191" s="129">
        <v>80</v>
      </c>
      <c r="E191" s="129">
        <v>18</v>
      </c>
      <c r="F191" s="129">
        <v>579</v>
      </c>
      <c r="G191" s="129">
        <v>74</v>
      </c>
      <c r="H191" s="129">
        <v>6</v>
      </c>
      <c r="I191" s="129">
        <v>7</v>
      </c>
      <c r="J191" s="129">
        <v>41</v>
      </c>
    </row>
    <row r="192" spans="1:10" ht="11.1" customHeight="1" x14ac:dyDescent="0.2">
      <c r="A192" s="14" t="s">
        <v>134</v>
      </c>
      <c r="B192" s="311">
        <v>13</v>
      </c>
      <c r="C192" s="129">
        <v>2508</v>
      </c>
      <c r="D192" s="129">
        <v>67</v>
      </c>
      <c r="E192" s="129">
        <v>20</v>
      </c>
      <c r="F192" s="129">
        <v>416</v>
      </c>
      <c r="G192" s="129">
        <v>67</v>
      </c>
      <c r="H192" s="129" t="s">
        <v>3</v>
      </c>
      <c r="I192" s="129">
        <v>6</v>
      </c>
      <c r="J192" s="129">
        <v>21</v>
      </c>
    </row>
    <row r="193" spans="1:10" ht="11.1" customHeight="1" x14ac:dyDescent="0.2">
      <c r="A193" s="14" t="s">
        <v>135</v>
      </c>
      <c r="B193" s="311">
        <v>202</v>
      </c>
      <c r="C193" s="129">
        <v>24041</v>
      </c>
      <c r="D193" s="129">
        <v>498</v>
      </c>
      <c r="E193" s="129">
        <v>137</v>
      </c>
      <c r="F193" s="129">
        <v>2374</v>
      </c>
      <c r="G193" s="129">
        <v>586</v>
      </c>
      <c r="H193" s="129">
        <v>18</v>
      </c>
      <c r="I193" s="129">
        <v>51</v>
      </c>
      <c r="J193" s="129">
        <v>201</v>
      </c>
    </row>
    <row r="194" spans="1:10" ht="11.1" customHeight="1" x14ac:dyDescent="0.2">
      <c r="A194" s="14" t="s">
        <v>136</v>
      </c>
      <c r="B194" s="311">
        <v>12</v>
      </c>
      <c r="C194" s="129">
        <v>865</v>
      </c>
      <c r="D194" s="129">
        <v>16</v>
      </c>
      <c r="E194" s="543" t="s">
        <v>3</v>
      </c>
      <c r="F194" s="129">
        <v>39</v>
      </c>
      <c r="G194" s="129">
        <v>7</v>
      </c>
      <c r="H194" s="129">
        <v>1</v>
      </c>
      <c r="I194" s="129">
        <v>1</v>
      </c>
      <c r="J194" s="129">
        <v>7</v>
      </c>
    </row>
    <row r="195" spans="1:10" ht="11.1" customHeight="1" x14ac:dyDescent="0.2">
      <c r="A195" s="14" t="s">
        <v>137</v>
      </c>
      <c r="B195" s="311">
        <v>1</v>
      </c>
      <c r="C195" s="129">
        <v>254</v>
      </c>
      <c r="D195" s="129">
        <v>3</v>
      </c>
      <c r="E195" s="543" t="s">
        <v>3</v>
      </c>
      <c r="F195" s="129">
        <v>21</v>
      </c>
      <c r="G195" s="129">
        <v>3</v>
      </c>
      <c r="H195" s="129">
        <v>1</v>
      </c>
      <c r="I195" s="543" t="s">
        <v>3</v>
      </c>
      <c r="J195" s="129">
        <v>4</v>
      </c>
    </row>
    <row r="196" spans="1:10" ht="18.95" customHeight="1" x14ac:dyDescent="0.2">
      <c r="A196" s="9" t="s">
        <v>239</v>
      </c>
      <c r="B196" s="312">
        <v>163</v>
      </c>
      <c r="C196" s="134">
        <v>32681</v>
      </c>
      <c r="D196" s="134">
        <v>505</v>
      </c>
      <c r="E196" s="134">
        <v>233</v>
      </c>
      <c r="F196" s="134">
        <v>2301</v>
      </c>
      <c r="G196" s="134">
        <v>529</v>
      </c>
      <c r="H196" s="134">
        <v>29</v>
      </c>
      <c r="I196" s="134">
        <v>165</v>
      </c>
      <c r="J196" s="134">
        <v>565</v>
      </c>
    </row>
    <row r="197" spans="1:10" ht="11.1" customHeight="1" x14ac:dyDescent="0.2">
      <c r="A197" s="14" t="s">
        <v>138</v>
      </c>
      <c r="B197" s="311">
        <v>4</v>
      </c>
      <c r="C197" s="129">
        <v>926</v>
      </c>
      <c r="D197" s="129">
        <v>13</v>
      </c>
      <c r="E197" s="129">
        <v>18</v>
      </c>
      <c r="F197" s="129">
        <v>87</v>
      </c>
      <c r="G197" s="129">
        <v>15</v>
      </c>
      <c r="H197" s="129">
        <v>1</v>
      </c>
      <c r="I197" s="543" t="s">
        <v>3</v>
      </c>
      <c r="J197" s="129">
        <v>9</v>
      </c>
    </row>
    <row r="198" spans="1:10" ht="11.1" customHeight="1" x14ac:dyDescent="0.2">
      <c r="A198" s="14" t="s">
        <v>139</v>
      </c>
      <c r="B198" s="543">
        <v>4</v>
      </c>
      <c r="C198" s="129">
        <v>5155</v>
      </c>
      <c r="D198" s="129">
        <v>105</v>
      </c>
      <c r="E198" s="129">
        <v>13</v>
      </c>
      <c r="F198" s="129">
        <v>400</v>
      </c>
      <c r="G198" s="129">
        <v>92</v>
      </c>
      <c r="H198" s="129">
        <v>1</v>
      </c>
      <c r="I198" s="129">
        <v>22</v>
      </c>
      <c r="J198" s="129">
        <v>112</v>
      </c>
    </row>
    <row r="199" spans="1:10" ht="11.1" customHeight="1" x14ac:dyDescent="0.2">
      <c r="A199" s="14" t="s">
        <v>140</v>
      </c>
      <c r="B199" s="311">
        <v>28</v>
      </c>
      <c r="C199" s="129">
        <v>3155</v>
      </c>
      <c r="D199" s="129">
        <v>63</v>
      </c>
      <c r="E199" s="129">
        <v>14</v>
      </c>
      <c r="F199" s="129">
        <v>173</v>
      </c>
      <c r="G199" s="129">
        <v>40</v>
      </c>
      <c r="H199" s="543" t="s">
        <v>3</v>
      </c>
      <c r="I199" s="129">
        <v>11</v>
      </c>
      <c r="J199" s="129">
        <v>49</v>
      </c>
    </row>
    <row r="200" spans="1:10" ht="11.1" customHeight="1" x14ac:dyDescent="0.2">
      <c r="A200" s="14" t="s">
        <v>141</v>
      </c>
      <c r="B200" s="311">
        <v>90</v>
      </c>
      <c r="C200" s="129">
        <v>15490</v>
      </c>
      <c r="D200" s="129">
        <v>180</v>
      </c>
      <c r="E200" s="129">
        <v>158</v>
      </c>
      <c r="F200" s="129">
        <v>1033</v>
      </c>
      <c r="G200" s="129">
        <v>273</v>
      </c>
      <c r="H200" s="129">
        <v>19</v>
      </c>
      <c r="I200" s="129">
        <v>56</v>
      </c>
      <c r="J200" s="129">
        <v>174</v>
      </c>
    </row>
    <row r="201" spans="1:10" ht="11.1" customHeight="1" x14ac:dyDescent="0.2">
      <c r="A201" s="14" t="s">
        <v>142</v>
      </c>
      <c r="B201" s="311">
        <v>14</v>
      </c>
      <c r="C201" s="129">
        <v>3881</v>
      </c>
      <c r="D201" s="129">
        <v>64</v>
      </c>
      <c r="E201" s="129">
        <v>21</v>
      </c>
      <c r="F201" s="129">
        <v>234</v>
      </c>
      <c r="G201" s="129">
        <v>45</v>
      </c>
      <c r="H201" s="543" t="s">
        <v>3</v>
      </c>
      <c r="I201" s="129">
        <v>34</v>
      </c>
      <c r="J201" s="129">
        <v>127</v>
      </c>
    </row>
    <row r="202" spans="1:10" ht="11.1" customHeight="1" x14ac:dyDescent="0.2">
      <c r="A202" s="14" t="s">
        <v>143</v>
      </c>
      <c r="B202" s="311">
        <v>22</v>
      </c>
      <c r="C202" s="129">
        <v>3565</v>
      </c>
      <c r="D202" s="129">
        <v>61</v>
      </c>
      <c r="E202" s="129">
        <v>7</v>
      </c>
      <c r="F202" s="129">
        <v>240</v>
      </c>
      <c r="G202" s="129">
        <v>60</v>
      </c>
      <c r="H202" s="129">
        <v>7</v>
      </c>
      <c r="I202" s="129">
        <v>8</v>
      </c>
      <c r="J202" s="129">
        <v>28</v>
      </c>
    </row>
    <row r="203" spans="1:10" ht="11.1" customHeight="1" x14ac:dyDescent="0.2">
      <c r="A203" s="14" t="s">
        <v>144</v>
      </c>
      <c r="B203" s="311">
        <v>1</v>
      </c>
      <c r="C203" s="129">
        <v>509</v>
      </c>
      <c r="D203" s="129">
        <v>19</v>
      </c>
      <c r="E203" s="129">
        <v>2</v>
      </c>
      <c r="F203" s="129">
        <v>134</v>
      </c>
      <c r="G203" s="129">
        <v>4</v>
      </c>
      <c r="H203" s="129">
        <v>1</v>
      </c>
      <c r="I203" s="129">
        <v>34</v>
      </c>
      <c r="J203" s="129">
        <v>66</v>
      </c>
    </row>
    <row r="204" spans="1:10" ht="11.1" customHeight="1" x14ac:dyDescent="0.2">
      <c r="A204" s="127"/>
      <c r="B204" s="542"/>
      <c r="C204" s="90"/>
      <c r="D204" s="17"/>
      <c r="E204" s="17"/>
      <c r="F204" s="371"/>
      <c r="G204" s="371"/>
    </row>
    <row r="205" spans="1:10" s="32" customFormat="1" ht="12" customHeight="1" x14ac:dyDescent="0.15">
      <c r="A205" s="541" t="s">
        <v>7496</v>
      </c>
      <c r="B205" s="30"/>
      <c r="C205" s="30"/>
      <c r="D205" s="30"/>
      <c r="E205" s="30"/>
      <c r="F205" s="30"/>
      <c r="G205" s="30"/>
      <c r="H205" s="30"/>
      <c r="I205" s="30"/>
      <c r="J205" s="30"/>
    </row>
    <row r="206" spans="1:10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</row>
    <row r="207" spans="1:10" x14ac:dyDescent="0.2">
      <c r="A207" s="121"/>
    </row>
    <row r="208" spans="1:10" x14ac:dyDescent="0.2">
      <c r="A208" s="502"/>
    </row>
  </sheetData>
  <mergeCells count="1">
    <mergeCell ref="A1:J1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2" max="16383" man="1"/>
    <brk id="100" max="16383" man="1"/>
    <brk id="152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4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13" sqref="A13"/>
      <selection pane="bottomRight" activeCell="A3" sqref="A3:A4"/>
    </sheetView>
  </sheetViews>
  <sheetFormatPr defaultRowHeight="11.25" x14ac:dyDescent="0.2"/>
  <cols>
    <col min="1" max="1" width="23.7109375" style="1" customWidth="1"/>
    <col min="2" max="2" width="7.140625" style="1" customWidth="1"/>
    <col min="3" max="3" width="6.85546875" style="1" customWidth="1"/>
    <col min="4" max="4" width="6" style="1" customWidth="1"/>
    <col min="5" max="5" width="5.7109375" style="1" customWidth="1"/>
    <col min="6" max="6" width="6.140625" style="1" customWidth="1"/>
    <col min="7" max="7" width="6.7109375" style="1" customWidth="1"/>
    <col min="8" max="8" width="5.7109375" style="1" customWidth="1"/>
    <col min="9" max="9" width="6.7109375" style="1" customWidth="1"/>
    <col min="10" max="10" width="6" style="1" customWidth="1"/>
    <col min="11" max="11" width="5.42578125" style="1" customWidth="1"/>
    <col min="12" max="12" width="6" style="1" customWidth="1"/>
    <col min="13" max="16384" width="9.140625" style="1"/>
  </cols>
  <sheetData>
    <row r="1" spans="1:13" ht="24.95" customHeight="1" x14ac:dyDescent="0.2">
      <c r="A1" s="853" t="s">
        <v>7527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</row>
    <row r="2" spans="1:13" ht="9.9499999999999993" customHeight="1" thickBot="1" x14ac:dyDescent="0.25">
      <c r="A2" s="565"/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</row>
    <row r="3" spans="1:13" s="563" customFormat="1" ht="20.100000000000001" customHeight="1" x14ac:dyDescent="0.2">
      <c r="A3" s="866" t="s">
        <v>274</v>
      </c>
      <c r="B3" s="294" t="s">
        <v>4906</v>
      </c>
      <c r="C3" s="181" t="s">
        <v>4905</v>
      </c>
      <c r="D3" s="460" t="s">
        <v>6851</v>
      </c>
      <c r="E3" s="460" t="s">
        <v>6852</v>
      </c>
      <c r="F3" s="965" t="s">
        <v>7526</v>
      </c>
      <c r="G3" s="965" t="s">
        <v>7525</v>
      </c>
      <c r="H3" s="460" t="s">
        <v>7524</v>
      </c>
      <c r="I3" s="295" t="s">
        <v>7523</v>
      </c>
      <c r="J3" s="181" t="s">
        <v>7522</v>
      </c>
      <c r="K3" s="295" t="s">
        <v>6839</v>
      </c>
      <c r="L3" s="181" t="s">
        <v>7521</v>
      </c>
    </row>
    <row r="4" spans="1:13" s="28" customFormat="1" ht="14.1" customHeight="1" x14ac:dyDescent="0.15">
      <c r="A4" s="867"/>
      <c r="B4" s="968" t="s">
        <v>7520</v>
      </c>
      <c r="C4" s="968"/>
      <c r="D4" s="968"/>
      <c r="E4" s="969"/>
      <c r="F4" s="966"/>
      <c r="G4" s="966"/>
      <c r="H4" s="967" t="s">
        <v>7520</v>
      </c>
      <c r="I4" s="968"/>
      <c r="J4" s="968"/>
      <c r="K4" s="968"/>
      <c r="L4" s="968"/>
    </row>
    <row r="5" spans="1:13" ht="18" customHeight="1" x14ac:dyDescent="0.2">
      <c r="A5" s="145" t="s">
        <v>1</v>
      </c>
      <c r="B5" s="558">
        <v>775860</v>
      </c>
      <c r="C5" s="558">
        <v>846289</v>
      </c>
      <c r="D5" s="558">
        <v>76576</v>
      </c>
      <c r="E5" s="558">
        <v>28417</v>
      </c>
      <c r="F5" s="558">
        <v>87308</v>
      </c>
      <c r="G5" s="558">
        <v>672379</v>
      </c>
      <c r="H5" s="558">
        <v>45</v>
      </c>
      <c r="I5" s="558">
        <v>19985</v>
      </c>
      <c r="J5" s="558">
        <v>35995</v>
      </c>
      <c r="K5" s="558">
        <v>11683</v>
      </c>
      <c r="L5" s="558">
        <v>3408</v>
      </c>
    </row>
    <row r="6" spans="1:13" ht="11.1" customHeight="1" x14ac:dyDescent="0.2">
      <c r="A6" s="9" t="s">
        <v>210</v>
      </c>
      <c r="B6" s="558">
        <v>93952</v>
      </c>
      <c r="C6" s="558">
        <v>30586</v>
      </c>
      <c r="D6" s="558">
        <v>19118</v>
      </c>
      <c r="E6" s="558">
        <v>17803</v>
      </c>
      <c r="F6" s="558">
        <v>51207</v>
      </c>
      <c r="G6" s="558">
        <v>397980</v>
      </c>
      <c r="H6" s="558">
        <v>27</v>
      </c>
      <c r="I6" s="558">
        <v>10618</v>
      </c>
      <c r="J6" s="558">
        <v>6510</v>
      </c>
      <c r="K6" s="558">
        <v>10682</v>
      </c>
      <c r="L6" s="558">
        <v>2005</v>
      </c>
    </row>
    <row r="7" spans="1:13" ht="11.1" customHeight="1" x14ac:dyDescent="0.2">
      <c r="A7" s="9" t="s">
        <v>211</v>
      </c>
      <c r="B7" s="558">
        <v>681908</v>
      </c>
      <c r="C7" s="558">
        <v>815703</v>
      </c>
      <c r="D7" s="558">
        <v>57458</v>
      </c>
      <c r="E7" s="558">
        <v>10613</v>
      </c>
      <c r="F7" s="558">
        <v>36101</v>
      </c>
      <c r="G7" s="558">
        <v>274398</v>
      </c>
      <c r="H7" s="558">
        <v>18</v>
      </c>
      <c r="I7" s="558">
        <v>9367</v>
      </c>
      <c r="J7" s="558">
        <v>29485</v>
      </c>
      <c r="K7" s="558">
        <v>1001</v>
      </c>
      <c r="L7" s="558">
        <v>1403</v>
      </c>
    </row>
    <row r="8" spans="1:13" ht="18" customHeight="1" x14ac:dyDescent="0.2">
      <c r="A8" s="9" t="s">
        <v>212</v>
      </c>
      <c r="B8" s="558">
        <v>45384</v>
      </c>
      <c r="C8" s="558">
        <v>25802</v>
      </c>
      <c r="D8" s="558">
        <v>5632</v>
      </c>
      <c r="E8" s="558">
        <v>2837</v>
      </c>
      <c r="F8" s="558">
        <v>7576</v>
      </c>
      <c r="G8" s="558">
        <v>94038</v>
      </c>
      <c r="H8" s="558" t="s">
        <v>425</v>
      </c>
      <c r="I8" s="558">
        <v>195</v>
      </c>
      <c r="J8" s="558">
        <v>1859</v>
      </c>
      <c r="K8" s="558">
        <v>92</v>
      </c>
      <c r="L8" s="558" t="s">
        <v>6671</v>
      </c>
    </row>
    <row r="9" spans="1:13" ht="11.1" customHeight="1" x14ac:dyDescent="0.2">
      <c r="A9" s="196" t="s">
        <v>177</v>
      </c>
      <c r="B9" s="337" t="s">
        <v>509</v>
      </c>
      <c r="C9" s="6" t="s">
        <v>509</v>
      </c>
      <c r="D9" s="6" t="s">
        <v>509</v>
      </c>
      <c r="E9" s="6" t="s">
        <v>509</v>
      </c>
      <c r="F9" s="6" t="s">
        <v>509</v>
      </c>
      <c r="G9" s="557">
        <v>962</v>
      </c>
      <c r="H9" s="6" t="s">
        <v>509</v>
      </c>
      <c r="I9" s="6" t="s">
        <v>509</v>
      </c>
      <c r="J9" s="6" t="s">
        <v>509</v>
      </c>
      <c r="K9" s="557">
        <v>51</v>
      </c>
      <c r="L9" s="6" t="s">
        <v>509</v>
      </c>
    </row>
    <row r="10" spans="1:13" ht="11.1" customHeight="1" x14ac:dyDescent="0.2">
      <c r="A10" s="196" t="s">
        <v>178</v>
      </c>
      <c r="B10" s="337" t="s">
        <v>509</v>
      </c>
      <c r="C10" s="6" t="s">
        <v>509</v>
      </c>
      <c r="D10" s="6" t="s">
        <v>509</v>
      </c>
      <c r="E10" s="6" t="s">
        <v>509</v>
      </c>
      <c r="F10" s="6" t="s">
        <v>509</v>
      </c>
      <c r="G10" s="6" t="s">
        <v>509</v>
      </c>
      <c r="H10" s="6" t="s">
        <v>509</v>
      </c>
      <c r="I10" s="6" t="s">
        <v>509</v>
      </c>
      <c r="J10" s="6" t="s">
        <v>509</v>
      </c>
      <c r="K10" s="6" t="s">
        <v>509</v>
      </c>
      <c r="L10" s="6" t="s">
        <v>509</v>
      </c>
    </row>
    <row r="11" spans="1:13" ht="11.1" customHeight="1" x14ac:dyDescent="0.2">
      <c r="A11" s="14" t="s">
        <v>179</v>
      </c>
      <c r="B11" s="6" t="s">
        <v>509</v>
      </c>
      <c r="C11" s="6" t="s">
        <v>509</v>
      </c>
      <c r="D11" s="6" t="s">
        <v>509</v>
      </c>
      <c r="E11" s="6" t="s">
        <v>509</v>
      </c>
      <c r="F11" s="6" t="s">
        <v>509</v>
      </c>
      <c r="G11" s="6" t="s">
        <v>509</v>
      </c>
      <c r="H11" s="6" t="s">
        <v>509</v>
      </c>
      <c r="I11" s="6" t="s">
        <v>509</v>
      </c>
      <c r="J11" s="6" t="s">
        <v>509</v>
      </c>
      <c r="K11" s="6" t="s">
        <v>509</v>
      </c>
      <c r="L11" s="6" t="s">
        <v>509</v>
      </c>
    </row>
    <row r="12" spans="1:13" ht="11.1" customHeight="1" x14ac:dyDescent="0.2">
      <c r="A12" s="14" t="s">
        <v>180</v>
      </c>
      <c r="B12" s="6" t="s">
        <v>509</v>
      </c>
      <c r="C12" s="6" t="s">
        <v>509</v>
      </c>
      <c r="D12" s="6" t="s">
        <v>509</v>
      </c>
      <c r="E12" s="6" t="s">
        <v>509</v>
      </c>
      <c r="F12" s="6" t="s">
        <v>509</v>
      </c>
      <c r="G12" s="6" t="s">
        <v>509</v>
      </c>
      <c r="H12" s="6" t="s">
        <v>509</v>
      </c>
      <c r="I12" s="6" t="s">
        <v>509</v>
      </c>
      <c r="J12" s="557">
        <v>340</v>
      </c>
      <c r="K12" s="557" t="s">
        <v>401</v>
      </c>
      <c r="L12" s="6" t="s">
        <v>509</v>
      </c>
    </row>
    <row r="13" spans="1:13" ht="11.1" customHeight="1" x14ac:dyDescent="0.2">
      <c r="A13" s="14" t="s">
        <v>181</v>
      </c>
      <c r="B13" s="6" t="s">
        <v>509</v>
      </c>
      <c r="C13" s="6" t="s">
        <v>509</v>
      </c>
      <c r="D13" s="6" t="s">
        <v>509</v>
      </c>
      <c r="E13" s="6" t="s">
        <v>509</v>
      </c>
      <c r="F13" s="6" t="s">
        <v>509</v>
      </c>
      <c r="G13" s="6" t="s">
        <v>509</v>
      </c>
      <c r="H13" s="6" t="s">
        <v>509</v>
      </c>
      <c r="I13" s="6" t="s">
        <v>509</v>
      </c>
      <c r="J13" s="6" t="s">
        <v>509</v>
      </c>
      <c r="K13" s="6" t="s">
        <v>509</v>
      </c>
      <c r="L13" s="6" t="s">
        <v>509</v>
      </c>
    </row>
    <row r="14" spans="1:13" ht="11.1" customHeight="1" x14ac:dyDescent="0.2">
      <c r="A14" s="14" t="s">
        <v>182</v>
      </c>
      <c r="B14" s="557">
        <v>7916</v>
      </c>
      <c r="C14" s="557">
        <v>9661</v>
      </c>
      <c r="D14" s="6" t="s">
        <v>509</v>
      </c>
      <c r="E14" s="6" t="s">
        <v>509</v>
      </c>
      <c r="F14" s="6" t="s">
        <v>509</v>
      </c>
      <c r="G14" s="557">
        <v>1944</v>
      </c>
      <c r="H14" s="6" t="s">
        <v>509</v>
      </c>
      <c r="I14" s="6" t="s">
        <v>509</v>
      </c>
      <c r="J14" s="6" t="s">
        <v>509</v>
      </c>
      <c r="K14" s="6" t="s">
        <v>509</v>
      </c>
      <c r="L14" s="6" t="s">
        <v>509</v>
      </c>
    </row>
    <row r="15" spans="1:13" ht="11.1" customHeight="1" x14ac:dyDescent="0.2">
      <c r="A15" s="14" t="s">
        <v>183</v>
      </c>
      <c r="B15" s="6" t="s">
        <v>509</v>
      </c>
      <c r="C15" s="6" t="s">
        <v>509</v>
      </c>
      <c r="D15" s="6" t="s">
        <v>509</v>
      </c>
      <c r="E15" s="6" t="s">
        <v>509</v>
      </c>
      <c r="F15" s="6" t="s">
        <v>509</v>
      </c>
      <c r="G15" s="557">
        <v>488</v>
      </c>
      <c r="H15" s="6" t="s">
        <v>509</v>
      </c>
      <c r="I15" s="6" t="s">
        <v>509</v>
      </c>
      <c r="J15" s="6" t="s">
        <v>509</v>
      </c>
      <c r="K15" s="6" t="s">
        <v>509</v>
      </c>
      <c r="L15" s="6" t="s">
        <v>509</v>
      </c>
    </row>
    <row r="16" spans="1:13" ht="11.1" customHeight="1" x14ac:dyDescent="0.2">
      <c r="A16" s="14" t="s">
        <v>184</v>
      </c>
      <c r="B16" s="557">
        <v>3054</v>
      </c>
      <c r="C16" s="557">
        <v>352</v>
      </c>
      <c r="D16" s="557" t="s">
        <v>6709</v>
      </c>
      <c r="E16" s="557">
        <v>50</v>
      </c>
      <c r="F16" s="6" t="s">
        <v>509</v>
      </c>
      <c r="G16" s="557">
        <v>17773</v>
      </c>
      <c r="H16" s="6" t="s">
        <v>509</v>
      </c>
      <c r="I16" s="6" t="s">
        <v>509</v>
      </c>
      <c r="J16" s="6" t="s">
        <v>509</v>
      </c>
      <c r="K16" s="6" t="s">
        <v>509</v>
      </c>
      <c r="L16" s="6" t="s">
        <v>509</v>
      </c>
      <c r="M16" s="126"/>
    </row>
    <row r="17" spans="1:13" ht="11.1" customHeight="1" x14ac:dyDescent="0.2">
      <c r="A17" s="14" t="s">
        <v>185</v>
      </c>
      <c r="B17" s="6" t="s">
        <v>509</v>
      </c>
      <c r="C17" s="6" t="s">
        <v>509</v>
      </c>
      <c r="D17" s="6" t="s">
        <v>509</v>
      </c>
      <c r="E17" s="6" t="s">
        <v>509</v>
      </c>
      <c r="F17" s="6" t="s">
        <v>509</v>
      </c>
      <c r="G17" s="6" t="s">
        <v>509</v>
      </c>
      <c r="H17" s="6" t="s">
        <v>509</v>
      </c>
      <c r="I17" s="6" t="s">
        <v>509</v>
      </c>
      <c r="J17" s="6" t="s">
        <v>509</v>
      </c>
      <c r="K17" s="6" t="s">
        <v>509</v>
      </c>
      <c r="L17" s="6" t="s">
        <v>509</v>
      </c>
    </row>
    <row r="18" spans="1:13" ht="11.1" customHeight="1" x14ac:dyDescent="0.2">
      <c r="A18" s="14" t="s">
        <v>186</v>
      </c>
      <c r="B18" s="6" t="s">
        <v>509</v>
      </c>
      <c r="C18" s="6" t="s">
        <v>509</v>
      </c>
      <c r="D18" s="557">
        <v>1774</v>
      </c>
      <c r="E18" s="557">
        <v>30</v>
      </c>
      <c r="F18" s="6" t="s">
        <v>509</v>
      </c>
      <c r="G18" s="557">
        <v>7416</v>
      </c>
      <c r="H18" s="6" t="s">
        <v>509</v>
      </c>
      <c r="I18" s="6" t="s">
        <v>509</v>
      </c>
      <c r="J18" s="557">
        <v>1429</v>
      </c>
      <c r="K18" s="6" t="s">
        <v>509</v>
      </c>
      <c r="L18" s="6" t="s">
        <v>509</v>
      </c>
    </row>
    <row r="19" spans="1:13" ht="11.1" customHeight="1" x14ac:dyDescent="0.2">
      <c r="A19" s="14" t="s">
        <v>187</v>
      </c>
      <c r="B19" s="557">
        <v>28146</v>
      </c>
      <c r="C19" s="557">
        <v>7759</v>
      </c>
      <c r="D19" s="557">
        <v>3409</v>
      </c>
      <c r="E19" s="557">
        <v>2282</v>
      </c>
      <c r="F19" s="6" t="s">
        <v>509</v>
      </c>
      <c r="G19" s="557">
        <v>57534</v>
      </c>
      <c r="H19" s="557" t="s">
        <v>425</v>
      </c>
      <c r="I19" s="557">
        <v>195</v>
      </c>
      <c r="J19" s="557">
        <v>90</v>
      </c>
      <c r="K19" s="557" t="s">
        <v>425</v>
      </c>
      <c r="L19" s="557" t="s">
        <v>6671</v>
      </c>
      <c r="M19" s="126"/>
    </row>
    <row r="20" spans="1:13" ht="11.1" customHeight="1" x14ac:dyDescent="0.2">
      <c r="A20" s="14" t="s">
        <v>188</v>
      </c>
      <c r="B20" s="6" t="s">
        <v>509</v>
      </c>
      <c r="C20" s="6" t="s">
        <v>509</v>
      </c>
      <c r="D20" s="6" t="s">
        <v>509</v>
      </c>
      <c r="E20" s="6" t="s">
        <v>509</v>
      </c>
      <c r="F20" s="6" t="s">
        <v>509</v>
      </c>
      <c r="G20" s="6" t="s">
        <v>509</v>
      </c>
      <c r="H20" s="6" t="s">
        <v>509</v>
      </c>
      <c r="I20" s="6" t="s">
        <v>509</v>
      </c>
      <c r="J20" s="6" t="s">
        <v>509</v>
      </c>
      <c r="K20" s="6" t="s">
        <v>509</v>
      </c>
      <c r="L20" s="6" t="s">
        <v>509</v>
      </c>
    </row>
    <row r="21" spans="1:13" ht="11.1" customHeight="1" x14ac:dyDescent="0.2">
      <c r="A21" s="14" t="s">
        <v>189</v>
      </c>
      <c r="B21" s="6" t="s">
        <v>509</v>
      </c>
      <c r="C21" s="6" t="s">
        <v>509</v>
      </c>
      <c r="D21" s="6" t="s">
        <v>509</v>
      </c>
      <c r="E21" s="6" t="s">
        <v>509</v>
      </c>
      <c r="F21" s="6" t="s">
        <v>509</v>
      </c>
      <c r="G21" s="6" t="s">
        <v>509</v>
      </c>
      <c r="H21" s="6" t="s">
        <v>509</v>
      </c>
      <c r="I21" s="6" t="s">
        <v>509</v>
      </c>
      <c r="J21" s="6" t="s">
        <v>509</v>
      </c>
      <c r="K21" s="6" t="s">
        <v>509</v>
      </c>
      <c r="L21" s="6" t="s">
        <v>509</v>
      </c>
    </row>
    <row r="22" spans="1:13" ht="11.1" customHeight="1" x14ac:dyDescent="0.2">
      <c r="A22" s="14" t="s">
        <v>190</v>
      </c>
      <c r="B22" s="557">
        <v>264</v>
      </c>
      <c r="C22" s="6" t="s">
        <v>509</v>
      </c>
      <c r="D22" s="6" t="s">
        <v>509</v>
      </c>
      <c r="E22" s="6" t="s">
        <v>509</v>
      </c>
      <c r="F22" s="6" t="s">
        <v>509</v>
      </c>
      <c r="G22" s="557">
        <v>149</v>
      </c>
      <c r="H22" s="6" t="s">
        <v>509</v>
      </c>
      <c r="I22" s="6" t="s">
        <v>509</v>
      </c>
      <c r="J22" s="6" t="s">
        <v>509</v>
      </c>
      <c r="K22" s="557">
        <v>33</v>
      </c>
      <c r="L22" s="6" t="s">
        <v>509</v>
      </c>
    </row>
    <row r="23" spans="1:13" ht="11.1" customHeight="1" x14ac:dyDescent="0.2">
      <c r="A23" s="14" t="s">
        <v>191</v>
      </c>
      <c r="B23" s="6" t="s">
        <v>509</v>
      </c>
      <c r="C23" s="6" t="s">
        <v>509</v>
      </c>
      <c r="D23" s="6" t="s">
        <v>509</v>
      </c>
      <c r="E23" s="6" t="s">
        <v>509</v>
      </c>
      <c r="F23" s="6" t="s">
        <v>509</v>
      </c>
      <c r="G23" s="6" t="s">
        <v>509</v>
      </c>
      <c r="H23" s="6" t="s">
        <v>509</v>
      </c>
      <c r="I23" s="6" t="s">
        <v>509</v>
      </c>
      <c r="J23" s="6" t="s">
        <v>509</v>
      </c>
      <c r="K23" s="6" t="s">
        <v>509</v>
      </c>
      <c r="L23" s="6" t="s">
        <v>509</v>
      </c>
    </row>
    <row r="24" spans="1:13" ht="11.1" customHeight="1" x14ac:dyDescent="0.2">
      <c r="A24" s="14" t="s">
        <v>200</v>
      </c>
      <c r="B24" s="557">
        <v>6004</v>
      </c>
      <c r="C24" s="557">
        <v>8030</v>
      </c>
      <c r="D24" s="557">
        <v>440</v>
      </c>
      <c r="E24" s="557">
        <v>475</v>
      </c>
      <c r="F24" s="557">
        <v>7576</v>
      </c>
      <c r="G24" s="557">
        <v>7773</v>
      </c>
      <c r="H24" s="6" t="s">
        <v>509</v>
      </c>
      <c r="I24" s="6" t="s">
        <v>509</v>
      </c>
      <c r="J24" s="6" t="s">
        <v>509</v>
      </c>
      <c r="K24" s="6" t="s">
        <v>509</v>
      </c>
      <c r="L24" s="6" t="s">
        <v>509</v>
      </c>
    </row>
    <row r="25" spans="1:13" ht="11.1" customHeight="1" x14ac:dyDescent="0.2">
      <c r="A25" s="14" t="s">
        <v>192</v>
      </c>
      <c r="B25" s="6" t="s">
        <v>509</v>
      </c>
      <c r="C25" s="6" t="s">
        <v>509</v>
      </c>
      <c r="D25" s="6" t="s">
        <v>509</v>
      </c>
      <c r="E25" s="6" t="s">
        <v>509</v>
      </c>
      <c r="F25" s="6" t="s">
        <v>509</v>
      </c>
      <c r="G25" s="6" t="s">
        <v>509</v>
      </c>
      <c r="H25" s="6" t="s">
        <v>509</v>
      </c>
      <c r="I25" s="6" t="s">
        <v>509</v>
      </c>
      <c r="J25" s="6" t="s">
        <v>509</v>
      </c>
      <c r="K25" s="6" t="s">
        <v>509</v>
      </c>
      <c r="L25" s="6" t="s">
        <v>509</v>
      </c>
    </row>
    <row r="26" spans="1:13" ht="18" customHeight="1" x14ac:dyDescent="0.2">
      <c r="A26" s="9" t="s">
        <v>213</v>
      </c>
      <c r="B26" s="558">
        <v>116996</v>
      </c>
      <c r="C26" s="558">
        <v>103003</v>
      </c>
      <c r="D26" s="558">
        <v>9924</v>
      </c>
      <c r="E26" s="558">
        <v>1408</v>
      </c>
      <c r="F26" s="558">
        <v>742</v>
      </c>
      <c r="G26" s="558">
        <v>38754</v>
      </c>
      <c r="H26" s="558" t="s">
        <v>7519</v>
      </c>
      <c r="I26" s="558">
        <v>425</v>
      </c>
      <c r="J26" s="558">
        <v>3521</v>
      </c>
      <c r="K26" s="558">
        <v>253</v>
      </c>
      <c r="L26" s="558">
        <v>567</v>
      </c>
    </row>
    <row r="27" spans="1:13" ht="11.1" customHeight="1" x14ac:dyDescent="0.2">
      <c r="A27" s="14" t="s">
        <v>4</v>
      </c>
      <c r="B27" s="557">
        <v>36729</v>
      </c>
      <c r="C27" s="557">
        <v>35738</v>
      </c>
      <c r="D27" s="557">
        <v>6974</v>
      </c>
      <c r="E27" s="557">
        <v>563</v>
      </c>
      <c r="F27" s="557">
        <v>742</v>
      </c>
      <c r="G27" s="557">
        <v>10638</v>
      </c>
      <c r="H27" s="6" t="s">
        <v>509</v>
      </c>
      <c r="I27" s="6" t="s">
        <v>509</v>
      </c>
      <c r="J27" s="557" t="s">
        <v>6698</v>
      </c>
      <c r="K27" s="557">
        <v>31</v>
      </c>
      <c r="L27" s="6" t="s">
        <v>509</v>
      </c>
    </row>
    <row r="28" spans="1:13" ht="11.1" customHeight="1" x14ac:dyDescent="0.2">
      <c r="A28" s="14" t="s">
        <v>5</v>
      </c>
      <c r="B28" s="557">
        <v>10359</v>
      </c>
      <c r="C28" s="557">
        <v>11715</v>
      </c>
      <c r="D28" s="557">
        <v>11</v>
      </c>
      <c r="E28" s="557">
        <v>127</v>
      </c>
      <c r="F28" s="6" t="s">
        <v>509</v>
      </c>
      <c r="G28" s="557">
        <v>3426</v>
      </c>
      <c r="H28" s="6" t="s">
        <v>509</v>
      </c>
      <c r="I28" s="6" t="s">
        <v>509</v>
      </c>
      <c r="J28" s="6" t="s">
        <v>509</v>
      </c>
      <c r="K28" s="6" t="s">
        <v>509</v>
      </c>
      <c r="L28" s="6" t="s">
        <v>509</v>
      </c>
    </row>
    <row r="29" spans="1:13" ht="11.1" customHeight="1" x14ac:dyDescent="0.2">
      <c r="A29" s="14" t="s">
        <v>6</v>
      </c>
      <c r="B29" s="557">
        <v>69908</v>
      </c>
      <c r="C29" s="557">
        <v>55550</v>
      </c>
      <c r="D29" s="557">
        <v>2938</v>
      </c>
      <c r="E29" s="557">
        <v>717</v>
      </c>
      <c r="F29" s="6" t="s">
        <v>509</v>
      </c>
      <c r="G29" s="557">
        <v>24689</v>
      </c>
      <c r="H29" s="557" t="s">
        <v>7519</v>
      </c>
      <c r="I29" s="557">
        <v>425</v>
      </c>
      <c r="J29" s="557">
        <v>3516</v>
      </c>
      <c r="K29" s="557">
        <v>221</v>
      </c>
      <c r="L29" s="557">
        <v>567</v>
      </c>
    </row>
    <row r="30" spans="1:13" ht="18" customHeight="1" x14ac:dyDescent="0.2">
      <c r="A30" s="9" t="s">
        <v>214</v>
      </c>
      <c r="B30" s="558">
        <v>121140</v>
      </c>
      <c r="C30" s="558">
        <v>163142</v>
      </c>
      <c r="D30" s="558">
        <v>3357</v>
      </c>
      <c r="E30" s="558">
        <v>393</v>
      </c>
      <c r="F30" s="558">
        <v>28499</v>
      </c>
      <c r="G30" s="558">
        <v>42765</v>
      </c>
      <c r="H30" s="6" t="s">
        <v>509</v>
      </c>
      <c r="I30" s="558">
        <v>14</v>
      </c>
      <c r="J30" s="558">
        <v>556</v>
      </c>
      <c r="K30" s="558">
        <v>21</v>
      </c>
      <c r="L30" s="6" t="s">
        <v>509</v>
      </c>
    </row>
    <row r="31" spans="1:13" ht="11.1" customHeight="1" x14ac:dyDescent="0.2">
      <c r="A31" s="14" t="s">
        <v>7</v>
      </c>
      <c r="B31" s="557">
        <v>25239</v>
      </c>
      <c r="C31" s="557">
        <v>29433</v>
      </c>
      <c r="D31" s="557">
        <v>244</v>
      </c>
      <c r="E31" s="557">
        <v>48</v>
      </c>
      <c r="F31" s="557">
        <v>11547</v>
      </c>
      <c r="G31" s="557">
        <v>6305</v>
      </c>
      <c r="H31" s="6" t="s">
        <v>509</v>
      </c>
      <c r="I31" s="6" t="s">
        <v>509</v>
      </c>
      <c r="J31" s="6" t="s">
        <v>509</v>
      </c>
      <c r="K31" s="6" t="s">
        <v>509</v>
      </c>
      <c r="L31" s="6" t="s">
        <v>509</v>
      </c>
    </row>
    <row r="32" spans="1:13" ht="11.1" customHeight="1" x14ac:dyDescent="0.2">
      <c r="A32" s="14" t="s">
        <v>8</v>
      </c>
      <c r="B32" s="557">
        <v>56279</v>
      </c>
      <c r="C32" s="557">
        <v>92684</v>
      </c>
      <c r="D32" s="557">
        <v>2760</v>
      </c>
      <c r="E32" s="557">
        <v>289</v>
      </c>
      <c r="F32" s="557">
        <v>16952</v>
      </c>
      <c r="G32" s="557">
        <v>20757</v>
      </c>
      <c r="H32" s="6" t="s">
        <v>509</v>
      </c>
      <c r="I32" s="557">
        <v>14</v>
      </c>
      <c r="J32" s="557">
        <v>122</v>
      </c>
      <c r="K32" s="557" t="s">
        <v>7518</v>
      </c>
      <c r="L32" s="6" t="s">
        <v>509</v>
      </c>
    </row>
    <row r="33" spans="1:12" ht="11.1" customHeight="1" x14ac:dyDescent="0.2">
      <c r="A33" s="14" t="s">
        <v>9</v>
      </c>
      <c r="B33" s="557">
        <v>3569</v>
      </c>
      <c r="C33" s="557">
        <v>6154</v>
      </c>
      <c r="D33" s="557">
        <v>24</v>
      </c>
      <c r="E33" s="6" t="s">
        <v>509</v>
      </c>
      <c r="F33" s="6" t="s">
        <v>509</v>
      </c>
      <c r="G33" s="557">
        <v>2332</v>
      </c>
      <c r="H33" s="6" t="s">
        <v>509</v>
      </c>
      <c r="I33" s="6" t="s">
        <v>509</v>
      </c>
      <c r="J33" s="6" t="s">
        <v>509</v>
      </c>
      <c r="K33" s="6" t="s">
        <v>509</v>
      </c>
      <c r="L33" s="6" t="s">
        <v>509</v>
      </c>
    </row>
    <row r="34" spans="1:12" ht="11.1" customHeight="1" x14ac:dyDescent="0.2">
      <c r="A34" s="14" t="s">
        <v>10</v>
      </c>
      <c r="B34" s="557">
        <v>11138</v>
      </c>
      <c r="C34" s="557">
        <v>11627</v>
      </c>
      <c r="D34" s="6" t="s">
        <v>509</v>
      </c>
      <c r="E34" s="557">
        <v>52</v>
      </c>
      <c r="F34" s="6" t="s">
        <v>509</v>
      </c>
      <c r="G34" s="557">
        <v>10146</v>
      </c>
      <c r="H34" s="6" t="s">
        <v>509</v>
      </c>
      <c r="I34" s="6" t="s">
        <v>509</v>
      </c>
      <c r="J34" s="557">
        <v>18</v>
      </c>
      <c r="K34" s="557">
        <v>15</v>
      </c>
      <c r="L34" s="6" t="s">
        <v>509</v>
      </c>
    </row>
    <row r="35" spans="1:12" ht="11.1" customHeight="1" x14ac:dyDescent="0.2">
      <c r="A35" s="14" t="s">
        <v>11</v>
      </c>
      <c r="B35" s="557">
        <v>24915</v>
      </c>
      <c r="C35" s="557">
        <v>23244</v>
      </c>
      <c r="D35" s="557">
        <v>329</v>
      </c>
      <c r="E35" s="557" t="s">
        <v>7510</v>
      </c>
      <c r="F35" s="6" t="s">
        <v>509</v>
      </c>
      <c r="G35" s="557">
        <v>3225</v>
      </c>
      <c r="H35" s="6" t="s">
        <v>509</v>
      </c>
      <c r="I35" s="6" t="s">
        <v>509</v>
      </c>
      <c r="J35" s="557">
        <v>416</v>
      </c>
      <c r="K35" s="6" t="s">
        <v>509</v>
      </c>
      <c r="L35" s="6" t="s">
        <v>509</v>
      </c>
    </row>
    <row r="36" spans="1:12" ht="18" customHeight="1" x14ac:dyDescent="0.2">
      <c r="A36" s="9" t="s">
        <v>215</v>
      </c>
      <c r="B36" s="558">
        <v>89192</v>
      </c>
      <c r="C36" s="558">
        <v>69984</v>
      </c>
      <c r="D36" s="558">
        <v>9532</v>
      </c>
      <c r="E36" s="558">
        <v>652</v>
      </c>
      <c r="F36" s="6" t="s">
        <v>509</v>
      </c>
      <c r="G36" s="558">
        <v>37846</v>
      </c>
      <c r="H36" s="6" t="s">
        <v>509</v>
      </c>
      <c r="I36" s="558">
        <v>33</v>
      </c>
      <c r="J36" s="558">
        <v>507</v>
      </c>
      <c r="K36" s="558">
        <v>27</v>
      </c>
      <c r="L36" s="558">
        <v>50</v>
      </c>
    </row>
    <row r="37" spans="1:12" ht="11.1" customHeight="1" x14ac:dyDescent="0.2">
      <c r="A37" s="14" t="s">
        <v>12</v>
      </c>
      <c r="B37" s="557">
        <v>11096</v>
      </c>
      <c r="C37" s="557">
        <v>19415</v>
      </c>
      <c r="D37" s="557">
        <v>1373</v>
      </c>
      <c r="E37" s="557" t="s">
        <v>6682</v>
      </c>
      <c r="F37" s="6" t="s">
        <v>509</v>
      </c>
      <c r="G37" s="557">
        <v>1807</v>
      </c>
      <c r="H37" s="6" t="s">
        <v>509</v>
      </c>
      <c r="I37" s="6" t="s">
        <v>509</v>
      </c>
      <c r="J37" s="6" t="s">
        <v>509</v>
      </c>
      <c r="K37" s="6" t="s">
        <v>509</v>
      </c>
      <c r="L37" s="6" t="s">
        <v>509</v>
      </c>
    </row>
    <row r="38" spans="1:12" ht="11.1" customHeight="1" x14ac:dyDescent="0.2">
      <c r="A38" s="14" t="s">
        <v>13</v>
      </c>
      <c r="B38" s="557">
        <v>15889</v>
      </c>
      <c r="C38" s="557">
        <v>14338</v>
      </c>
      <c r="D38" s="557">
        <v>391</v>
      </c>
      <c r="E38" s="557" t="s">
        <v>301</v>
      </c>
      <c r="F38" s="6" t="s">
        <v>509</v>
      </c>
      <c r="G38" s="557">
        <v>10355</v>
      </c>
      <c r="H38" s="6" t="s">
        <v>509</v>
      </c>
      <c r="I38" s="557">
        <v>24</v>
      </c>
      <c r="J38" s="557">
        <v>365</v>
      </c>
      <c r="K38" s="557" t="s">
        <v>7513</v>
      </c>
      <c r="L38" s="557">
        <v>50</v>
      </c>
    </row>
    <row r="39" spans="1:12" ht="11.1" customHeight="1" x14ac:dyDescent="0.2">
      <c r="A39" s="14" t="s">
        <v>14</v>
      </c>
      <c r="B39" s="557">
        <v>40392</v>
      </c>
      <c r="C39" s="557">
        <v>27806</v>
      </c>
      <c r="D39" s="557">
        <v>3953</v>
      </c>
      <c r="E39" s="557">
        <v>544</v>
      </c>
      <c r="F39" s="6" t="s">
        <v>509</v>
      </c>
      <c r="G39" s="557">
        <v>10464</v>
      </c>
      <c r="H39" s="6" t="s">
        <v>509</v>
      </c>
      <c r="I39" s="557" t="s">
        <v>6680</v>
      </c>
      <c r="J39" s="557">
        <v>142</v>
      </c>
      <c r="K39" s="6" t="s">
        <v>509</v>
      </c>
      <c r="L39" s="6" t="s">
        <v>509</v>
      </c>
    </row>
    <row r="40" spans="1:12" ht="11.1" customHeight="1" x14ac:dyDescent="0.2">
      <c r="A40" s="14" t="s">
        <v>15</v>
      </c>
      <c r="B40" s="557">
        <v>6188</v>
      </c>
      <c r="C40" s="557">
        <v>614</v>
      </c>
      <c r="D40" s="557">
        <v>32</v>
      </c>
      <c r="E40" s="6" t="s">
        <v>509</v>
      </c>
      <c r="F40" s="6" t="s">
        <v>509</v>
      </c>
      <c r="G40" s="557">
        <v>265</v>
      </c>
      <c r="H40" s="6" t="s">
        <v>509</v>
      </c>
      <c r="I40" s="6" t="s">
        <v>509</v>
      </c>
      <c r="J40" s="6" t="s">
        <v>509</v>
      </c>
      <c r="K40" s="557">
        <v>22</v>
      </c>
      <c r="L40" s="6" t="s">
        <v>509</v>
      </c>
    </row>
    <row r="41" spans="1:12" ht="11.1" customHeight="1" x14ac:dyDescent="0.2">
      <c r="A41" s="14" t="s">
        <v>16</v>
      </c>
      <c r="B41" s="557">
        <v>13973</v>
      </c>
      <c r="C41" s="557">
        <v>7407</v>
      </c>
      <c r="D41" s="557">
        <v>2675</v>
      </c>
      <c r="E41" s="557">
        <v>101</v>
      </c>
      <c r="F41" s="6" t="s">
        <v>509</v>
      </c>
      <c r="G41" s="557">
        <v>13131</v>
      </c>
      <c r="H41" s="6" t="s">
        <v>509</v>
      </c>
      <c r="I41" s="6" t="s">
        <v>509</v>
      </c>
      <c r="J41" s="6" t="s">
        <v>509</v>
      </c>
      <c r="K41" s="6" t="s">
        <v>509</v>
      </c>
      <c r="L41" s="6" t="s">
        <v>509</v>
      </c>
    </row>
    <row r="42" spans="1:12" ht="11.1" customHeight="1" x14ac:dyDescent="0.2">
      <c r="A42" s="14" t="s">
        <v>17</v>
      </c>
      <c r="B42" s="557">
        <v>1654</v>
      </c>
      <c r="C42" s="557">
        <v>404</v>
      </c>
      <c r="D42" s="557">
        <v>1107</v>
      </c>
      <c r="E42" s="557" t="s">
        <v>7510</v>
      </c>
      <c r="F42" s="6" t="s">
        <v>509</v>
      </c>
      <c r="G42" s="557">
        <v>1823</v>
      </c>
      <c r="H42" s="6" t="s">
        <v>509</v>
      </c>
      <c r="I42" s="6" t="s">
        <v>509</v>
      </c>
      <c r="J42" s="6" t="s">
        <v>509</v>
      </c>
      <c r="K42" s="6" t="s">
        <v>509</v>
      </c>
      <c r="L42" s="6" t="s">
        <v>509</v>
      </c>
    </row>
    <row r="43" spans="1:12" ht="18" customHeight="1" x14ac:dyDescent="0.2">
      <c r="A43" s="9" t="s">
        <v>216</v>
      </c>
      <c r="B43" s="558">
        <v>47672</v>
      </c>
      <c r="C43" s="558">
        <v>96011</v>
      </c>
      <c r="D43" s="558">
        <v>4799</v>
      </c>
      <c r="E43" s="558">
        <v>824</v>
      </c>
      <c r="F43" s="558">
        <v>55</v>
      </c>
      <c r="G43" s="558">
        <v>20442</v>
      </c>
      <c r="H43" s="6" t="s">
        <v>509</v>
      </c>
      <c r="I43" s="558">
        <v>52</v>
      </c>
      <c r="J43" s="558">
        <v>11722</v>
      </c>
      <c r="K43" s="558">
        <v>83</v>
      </c>
      <c r="L43" s="558">
        <v>458</v>
      </c>
    </row>
    <row r="44" spans="1:12" ht="11.1" customHeight="1" x14ac:dyDescent="0.2">
      <c r="A44" s="14" t="s">
        <v>18</v>
      </c>
      <c r="B44" s="557">
        <v>767</v>
      </c>
      <c r="C44" s="557">
        <v>4315</v>
      </c>
      <c r="D44" s="557">
        <v>734</v>
      </c>
      <c r="E44" s="557">
        <v>106</v>
      </c>
      <c r="F44" s="6" t="s">
        <v>509</v>
      </c>
      <c r="G44" s="557">
        <v>4748</v>
      </c>
      <c r="H44" s="6" t="s">
        <v>509</v>
      </c>
      <c r="I44" s="6" t="s">
        <v>509</v>
      </c>
      <c r="J44" s="6" t="s">
        <v>509</v>
      </c>
      <c r="K44" s="6" t="s">
        <v>509</v>
      </c>
      <c r="L44" s="6" t="s">
        <v>509</v>
      </c>
    </row>
    <row r="45" spans="1:12" ht="11.1" customHeight="1" x14ac:dyDescent="0.2">
      <c r="A45" s="14" t="s">
        <v>19</v>
      </c>
      <c r="B45" s="557">
        <v>4421</v>
      </c>
      <c r="C45" s="557">
        <v>3055</v>
      </c>
      <c r="D45" s="557" t="s">
        <v>382</v>
      </c>
      <c r="E45" s="6" t="s">
        <v>509</v>
      </c>
      <c r="F45" s="6" t="s">
        <v>509</v>
      </c>
      <c r="G45" s="557">
        <v>1390</v>
      </c>
      <c r="H45" s="6" t="s">
        <v>509</v>
      </c>
      <c r="I45" s="557">
        <v>11</v>
      </c>
      <c r="J45" s="557">
        <v>8946</v>
      </c>
      <c r="K45" s="557">
        <v>83</v>
      </c>
      <c r="L45" s="557">
        <v>458</v>
      </c>
    </row>
    <row r="46" spans="1:12" ht="11.1" customHeight="1" x14ac:dyDescent="0.2">
      <c r="A46" s="14" t="s">
        <v>20</v>
      </c>
      <c r="B46" s="557">
        <v>11810</v>
      </c>
      <c r="C46" s="557">
        <v>8044</v>
      </c>
      <c r="D46" s="557">
        <v>112</v>
      </c>
      <c r="E46" s="557">
        <v>160</v>
      </c>
      <c r="F46" s="6" t="s">
        <v>509</v>
      </c>
      <c r="G46" s="557">
        <v>4962</v>
      </c>
      <c r="H46" s="6" t="s">
        <v>509</v>
      </c>
      <c r="I46" s="6" t="s">
        <v>509</v>
      </c>
      <c r="J46" s="557" t="s">
        <v>425</v>
      </c>
      <c r="K46" s="6" t="s">
        <v>509</v>
      </c>
      <c r="L46" s="6" t="s">
        <v>509</v>
      </c>
    </row>
    <row r="47" spans="1:12" ht="11.1" customHeight="1" x14ac:dyDescent="0.2">
      <c r="A47" s="14" t="s">
        <v>21</v>
      </c>
      <c r="B47" s="557">
        <v>3841</v>
      </c>
      <c r="C47" s="557">
        <v>15652</v>
      </c>
      <c r="D47" s="557">
        <v>11</v>
      </c>
      <c r="E47" s="557" t="s">
        <v>397</v>
      </c>
      <c r="F47" s="6" t="s">
        <v>509</v>
      </c>
      <c r="G47" s="557">
        <v>1606</v>
      </c>
      <c r="H47" s="6" t="s">
        <v>509</v>
      </c>
      <c r="I47" s="6" t="s">
        <v>509</v>
      </c>
      <c r="J47" s="6" t="s">
        <v>509</v>
      </c>
      <c r="K47" s="6" t="s">
        <v>509</v>
      </c>
      <c r="L47" s="6" t="s">
        <v>509</v>
      </c>
    </row>
    <row r="48" spans="1:12" ht="11.1" customHeight="1" x14ac:dyDescent="0.2">
      <c r="A48" s="14" t="s">
        <v>22</v>
      </c>
      <c r="B48" s="557">
        <v>3151</v>
      </c>
      <c r="C48" s="557">
        <v>4072</v>
      </c>
      <c r="D48" s="557" t="s">
        <v>6707</v>
      </c>
      <c r="E48" s="6" t="s">
        <v>509</v>
      </c>
      <c r="F48" s="557">
        <v>55</v>
      </c>
      <c r="G48" s="557">
        <v>625</v>
      </c>
      <c r="H48" s="6" t="s">
        <v>509</v>
      </c>
      <c r="I48" s="557" t="s">
        <v>6692</v>
      </c>
      <c r="J48" s="6" t="s">
        <v>509</v>
      </c>
      <c r="K48" s="6" t="s">
        <v>509</v>
      </c>
      <c r="L48" s="6" t="s">
        <v>509</v>
      </c>
    </row>
    <row r="49" spans="1:12" ht="11.1" customHeight="1" x14ac:dyDescent="0.2">
      <c r="A49" s="14" t="s">
        <v>23</v>
      </c>
      <c r="B49" s="557">
        <v>720</v>
      </c>
      <c r="C49" s="557">
        <v>13571</v>
      </c>
      <c r="D49" s="6" t="s">
        <v>509</v>
      </c>
      <c r="E49" s="557">
        <v>231</v>
      </c>
      <c r="F49" s="6" t="s">
        <v>509</v>
      </c>
      <c r="G49" s="557">
        <v>722</v>
      </c>
      <c r="H49" s="6" t="s">
        <v>509</v>
      </c>
      <c r="I49" s="6" t="s">
        <v>509</v>
      </c>
      <c r="J49" s="6" t="s">
        <v>509</v>
      </c>
      <c r="K49" s="6" t="s">
        <v>509</v>
      </c>
      <c r="L49" s="6" t="s">
        <v>509</v>
      </c>
    </row>
    <row r="50" spans="1:12" ht="11.1" customHeight="1" x14ac:dyDescent="0.2">
      <c r="A50" s="14" t="s">
        <v>24</v>
      </c>
      <c r="B50" s="557">
        <v>22962</v>
      </c>
      <c r="C50" s="557">
        <v>47302</v>
      </c>
      <c r="D50" s="557">
        <v>3938</v>
      </c>
      <c r="E50" s="557">
        <v>321</v>
      </c>
      <c r="F50" s="6" t="s">
        <v>509</v>
      </c>
      <c r="G50" s="557">
        <v>4749</v>
      </c>
      <c r="H50" s="6" t="s">
        <v>509</v>
      </c>
      <c r="I50" s="557">
        <v>40</v>
      </c>
      <c r="J50" s="557">
        <v>2776</v>
      </c>
      <c r="K50" s="6" t="s">
        <v>509</v>
      </c>
      <c r="L50" s="6" t="s">
        <v>509</v>
      </c>
    </row>
    <row r="51" spans="1:12" ht="11.1" customHeight="1" x14ac:dyDescent="0.2">
      <c r="A51" s="14" t="s">
        <v>25</v>
      </c>
      <c r="B51" s="6" t="s">
        <v>509</v>
      </c>
      <c r="C51" s="6" t="s">
        <v>509</v>
      </c>
      <c r="D51" s="6" t="s">
        <v>509</v>
      </c>
      <c r="E51" s="6" t="s">
        <v>509</v>
      </c>
      <c r="F51" s="6" t="s">
        <v>509</v>
      </c>
      <c r="G51" s="557">
        <v>1641</v>
      </c>
      <c r="H51" s="6" t="s">
        <v>509</v>
      </c>
      <c r="I51" s="6" t="s">
        <v>509</v>
      </c>
      <c r="J51" s="6" t="s">
        <v>509</v>
      </c>
      <c r="K51" s="6" t="s">
        <v>509</v>
      </c>
      <c r="L51" s="6" t="s">
        <v>509</v>
      </c>
    </row>
    <row r="52" spans="1:12" ht="11.1" customHeight="1" x14ac:dyDescent="0.2">
      <c r="A52" s="127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</row>
    <row r="53" spans="1:12" s="32" customFormat="1" ht="12" customHeight="1" x14ac:dyDescent="0.15">
      <c r="A53" s="506" t="s">
        <v>7508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</row>
    <row r="54" spans="1:12" s="32" customFormat="1" ht="12" customHeight="1" x14ac:dyDescent="0.15">
      <c r="A54" s="506" t="s">
        <v>7507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</row>
    <row r="55" spans="1:12" ht="18" customHeight="1" x14ac:dyDescent="0.2">
      <c r="A55" s="9" t="s">
        <v>217</v>
      </c>
      <c r="B55" s="558">
        <v>111307</v>
      </c>
      <c r="C55" s="558">
        <v>125652</v>
      </c>
      <c r="D55" s="558">
        <v>5737</v>
      </c>
      <c r="E55" s="558">
        <v>964</v>
      </c>
      <c r="F55" s="558">
        <v>5734</v>
      </c>
      <c r="G55" s="558">
        <v>63852</v>
      </c>
      <c r="H55" s="6" t="s">
        <v>509</v>
      </c>
      <c r="I55" s="558">
        <v>104</v>
      </c>
      <c r="J55" s="558">
        <v>580</v>
      </c>
      <c r="K55" s="558">
        <v>130</v>
      </c>
      <c r="L55" s="6" t="s">
        <v>509</v>
      </c>
    </row>
    <row r="56" spans="1:12" ht="11.1" customHeight="1" x14ac:dyDescent="0.2">
      <c r="A56" s="14" t="s">
        <v>26</v>
      </c>
      <c r="B56" s="557">
        <v>29710</v>
      </c>
      <c r="C56" s="557">
        <v>30350</v>
      </c>
      <c r="D56" s="557" t="s">
        <v>7509</v>
      </c>
      <c r="E56" s="557">
        <v>123</v>
      </c>
      <c r="F56" s="6" t="s">
        <v>509</v>
      </c>
      <c r="G56" s="557">
        <v>702</v>
      </c>
      <c r="H56" s="6" t="s">
        <v>509</v>
      </c>
      <c r="I56" s="6" t="s">
        <v>509</v>
      </c>
      <c r="J56" s="6" t="s">
        <v>509</v>
      </c>
      <c r="K56" s="6" t="s">
        <v>509</v>
      </c>
      <c r="L56" s="6" t="s">
        <v>509</v>
      </c>
    </row>
    <row r="57" spans="1:12" ht="11.1" customHeight="1" x14ac:dyDescent="0.2">
      <c r="A57" s="14" t="s">
        <v>27</v>
      </c>
      <c r="B57" s="557">
        <v>28913</v>
      </c>
      <c r="C57" s="557">
        <v>41450</v>
      </c>
      <c r="D57" s="557">
        <v>514</v>
      </c>
      <c r="E57" s="557">
        <v>300</v>
      </c>
      <c r="F57" s="6" t="s">
        <v>509</v>
      </c>
      <c r="G57" s="557">
        <v>4111</v>
      </c>
      <c r="H57" s="6" t="s">
        <v>509</v>
      </c>
      <c r="I57" s="557">
        <v>12</v>
      </c>
      <c r="J57" s="6" t="s">
        <v>509</v>
      </c>
      <c r="K57" s="6" t="s">
        <v>509</v>
      </c>
      <c r="L57" s="6" t="s">
        <v>509</v>
      </c>
    </row>
    <row r="58" spans="1:12" ht="11.1" customHeight="1" x14ac:dyDescent="0.2">
      <c r="A58" s="14" t="s">
        <v>28</v>
      </c>
      <c r="B58" s="557">
        <v>6654</v>
      </c>
      <c r="C58" s="557">
        <v>8397</v>
      </c>
      <c r="D58" s="557">
        <v>75</v>
      </c>
      <c r="E58" s="557">
        <v>271</v>
      </c>
      <c r="F58" s="557">
        <v>1513</v>
      </c>
      <c r="G58" s="557">
        <v>13822</v>
      </c>
      <c r="H58" s="6" t="s">
        <v>509</v>
      </c>
      <c r="I58" s="557">
        <v>92</v>
      </c>
      <c r="J58" s="557">
        <v>580</v>
      </c>
      <c r="K58" s="6" t="s">
        <v>509</v>
      </c>
      <c r="L58" s="6" t="s">
        <v>509</v>
      </c>
    </row>
    <row r="59" spans="1:12" ht="11.1" customHeight="1" x14ac:dyDescent="0.2">
      <c r="A59" s="14" t="s">
        <v>29</v>
      </c>
      <c r="B59" s="557">
        <v>46030</v>
      </c>
      <c r="C59" s="557">
        <v>45455</v>
      </c>
      <c r="D59" s="557">
        <v>5144</v>
      </c>
      <c r="E59" s="557">
        <v>270</v>
      </c>
      <c r="F59" s="557">
        <v>4220</v>
      </c>
      <c r="G59" s="557">
        <v>45217</v>
      </c>
      <c r="H59" s="6" t="s">
        <v>509</v>
      </c>
      <c r="I59" s="6" t="s">
        <v>509</v>
      </c>
      <c r="J59" s="6" t="s">
        <v>509</v>
      </c>
      <c r="K59" s="557">
        <v>130</v>
      </c>
      <c r="L59" s="6" t="s">
        <v>509</v>
      </c>
    </row>
    <row r="60" spans="1:12" ht="18" customHeight="1" x14ac:dyDescent="0.2">
      <c r="A60" s="9" t="s">
        <v>218</v>
      </c>
      <c r="B60" s="558">
        <v>126418</v>
      </c>
      <c r="C60" s="558">
        <v>169577</v>
      </c>
      <c r="D60" s="558">
        <v>19372</v>
      </c>
      <c r="E60" s="558">
        <v>4066</v>
      </c>
      <c r="F60" s="558">
        <v>783</v>
      </c>
      <c r="G60" s="558">
        <v>52658</v>
      </c>
      <c r="H60" s="558">
        <v>13</v>
      </c>
      <c r="I60" s="558">
        <v>8700</v>
      </c>
      <c r="J60" s="558">
        <v>4261</v>
      </c>
      <c r="K60" s="558">
        <v>472</v>
      </c>
      <c r="L60" s="558">
        <v>276</v>
      </c>
    </row>
    <row r="61" spans="1:12" ht="11.1" customHeight="1" x14ac:dyDescent="0.2">
      <c r="A61" s="14" t="s">
        <v>30</v>
      </c>
      <c r="B61" s="557">
        <v>15917</v>
      </c>
      <c r="C61" s="557">
        <v>38201</v>
      </c>
      <c r="D61" s="557">
        <v>199</v>
      </c>
      <c r="E61" s="557">
        <v>40</v>
      </c>
      <c r="F61" s="557">
        <v>10</v>
      </c>
      <c r="G61" s="557">
        <v>2028</v>
      </c>
      <c r="H61" s="6" t="s">
        <v>509</v>
      </c>
      <c r="I61" s="6" t="s">
        <v>509</v>
      </c>
      <c r="J61" s="6" t="s">
        <v>509</v>
      </c>
      <c r="K61" s="6" t="s">
        <v>509</v>
      </c>
      <c r="L61" s="6" t="s">
        <v>509</v>
      </c>
    </row>
    <row r="62" spans="1:12" ht="11.1" customHeight="1" x14ac:dyDescent="0.2">
      <c r="A62" s="14" t="s">
        <v>31</v>
      </c>
      <c r="B62" s="557">
        <v>18314</v>
      </c>
      <c r="C62" s="557">
        <v>26334</v>
      </c>
      <c r="D62" s="557">
        <v>892</v>
      </c>
      <c r="E62" s="557">
        <v>161</v>
      </c>
      <c r="F62" s="6" t="s">
        <v>509</v>
      </c>
      <c r="G62" s="557">
        <v>6936</v>
      </c>
      <c r="H62" s="6" t="s">
        <v>509</v>
      </c>
      <c r="I62" s="557">
        <v>439</v>
      </c>
      <c r="J62" s="557">
        <v>2556</v>
      </c>
      <c r="K62" s="557">
        <v>167</v>
      </c>
      <c r="L62" s="6" t="s">
        <v>509</v>
      </c>
    </row>
    <row r="63" spans="1:12" ht="11.1" customHeight="1" x14ac:dyDescent="0.2">
      <c r="A63" s="14" t="s">
        <v>32</v>
      </c>
      <c r="B63" s="557">
        <v>6138</v>
      </c>
      <c r="C63" s="557">
        <v>4821</v>
      </c>
      <c r="D63" s="557">
        <v>702</v>
      </c>
      <c r="E63" s="557">
        <v>114</v>
      </c>
      <c r="F63" s="6" t="s">
        <v>509</v>
      </c>
      <c r="G63" s="557">
        <v>5356</v>
      </c>
      <c r="H63" s="557" t="s">
        <v>341</v>
      </c>
      <c r="I63" s="557">
        <v>6692</v>
      </c>
      <c r="J63" s="6" t="s">
        <v>509</v>
      </c>
      <c r="K63" s="6" t="s">
        <v>509</v>
      </c>
      <c r="L63" s="6" t="s">
        <v>509</v>
      </c>
    </row>
    <row r="64" spans="1:12" ht="11.1" customHeight="1" x14ac:dyDescent="0.2">
      <c r="A64" s="14" t="s">
        <v>33</v>
      </c>
      <c r="B64" s="557">
        <v>1341</v>
      </c>
      <c r="C64" s="557">
        <v>1249</v>
      </c>
      <c r="D64" s="557">
        <v>29</v>
      </c>
      <c r="E64" s="557" t="s">
        <v>6736</v>
      </c>
      <c r="F64" s="6" t="s">
        <v>509</v>
      </c>
      <c r="G64" s="557">
        <v>1192</v>
      </c>
      <c r="H64" s="6" t="s">
        <v>509</v>
      </c>
      <c r="I64" s="6" t="s">
        <v>509</v>
      </c>
      <c r="J64" s="6" t="s">
        <v>509</v>
      </c>
      <c r="K64" s="6" t="s">
        <v>509</v>
      </c>
      <c r="L64" s="557">
        <v>247</v>
      </c>
    </row>
    <row r="65" spans="1:12" ht="11.1" customHeight="1" x14ac:dyDescent="0.2">
      <c r="A65" s="14" t="s">
        <v>34</v>
      </c>
      <c r="B65" s="557">
        <v>11348</v>
      </c>
      <c r="C65" s="557">
        <v>14786</v>
      </c>
      <c r="D65" s="557">
        <v>8682</v>
      </c>
      <c r="E65" s="557">
        <v>555</v>
      </c>
      <c r="F65" s="6" t="s">
        <v>509</v>
      </c>
      <c r="G65" s="557">
        <v>17618</v>
      </c>
      <c r="H65" s="6" t="s">
        <v>509</v>
      </c>
      <c r="I65" s="6" t="s">
        <v>509</v>
      </c>
      <c r="J65" s="6" t="s">
        <v>509</v>
      </c>
      <c r="K65" s="557">
        <v>301</v>
      </c>
      <c r="L65" s="6" t="s">
        <v>509</v>
      </c>
    </row>
    <row r="66" spans="1:12" ht="11.1" customHeight="1" x14ac:dyDescent="0.2">
      <c r="A66" s="14" t="s">
        <v>35</v>
      </c>
      <c r="B66" s="557">
        <v>5649</v>
      </c>
      <c r="C66" s="557">
        <v>3513</v>
      </c>
      <c r="D66" s="557">
        <v>5983</v>
      </c>
      <c r="E66" s="557">
        <v>251</v>
      </c>
      <c r="F66" s="557">
        <v>31</v>
      </c>
      <c r="G66" s="557">
        <v>2932</v>
      </c>
      <c r="H66" s="6" t="s">
        <v>509</v>
      </c>
      <c r="I66" s="557" t="s">
        <v>406</v>
      </c>
      <c r="J66" s="6" t="s">
        <v>509</v>
      </c>
      <c r="K66" s="6" t="s">
        <v>509</v>
      </c>
      <c r="L66" s="6" t="s">
        <v>509</v>
      </c>
    </row>
    <row r="67" spans="1:12" ht="11.1" customHeight="1" x14ac:dyDescent="0.2">
      <c r="A67" s="14" t="s">
        <v>36</v>
      </c>
      <c r="B67" s="557">
        <v>7148</v>
      </c>
      <c r="C67" s="557">
        <v>13836</v>
      </c>
      <c r="D67" s="557">
        <v>253</v>
      </c>
      <c r="E67" s="557">
        <v>21</v>
      </c>
      <c r="F67" s="6" t="s">
        <v>509</v>
      </c>
      <c r="G67" s="557">
        <v>4697</v>
      </c>
      <c r="H67" s="6" t="s">
        <v>509</v>
      </c>
      <c r="I67" s="6" t="s">
        <v>509</v>
      </c>
      <c r="J67" s="6" t="s">
        <v>509</v>
      </c>
      <c r="K67" s="6" t="s">
        <v>509</v>
      </c>
      <c r="L67" s="6" t="s">
        <v>509</v>
      </c>
    </row>
    <row r="68" spans="1:12" ht="11.1" customHeight="1" x14ac:dyDescent="0.2">
      <c r="A68" s="14" t="s">
        <v>219</v>
      </c>
      <c r="B68" s="557">
        <v>48123</v>
      </c>
      <c r="C68" s="557">
        <v>48493</v>
      </c>
      <c r="D68" s="557">
        <v>2052</v>
      </c>
      <c r="E68" s="557">
        <v>2885</v>
      </c>
      <c r="F68" s="557">
        <v>742</v>
      </c>
      <c r="G68" s="557">
        <v>5435</v>
      </c>
      <c r="H68" s="557">
        <v>12</v>
      </c>
      <c r="I68" s="557">
        <v>404</v>
      </c>
      <c r="J68" s="557">
        <v>1705</v>
      </c>
      <c r="K68" s="557" t="s">
        <v>7517</v>
      </c>
      <c r="L68" s="557">
        <v>14</v>
      </c>
    </row>
    <row r="69" spans="1:12" ht="11.1" customHeight="1" x14ac:dyDescent="0.2">
      <c r="A69" s="14" t="s">
        <v>37</v>
      </c>
      <c r="B69" s="557">
        <v>4199</v>
      </c>
      <c r="C69" s="557">
        <v>1489</v>
      </c>
      <c r="D69" s="6" t="s">
        <v>509</v>
      </c>
      <c r="E69" s="6" t="s">
        <v>509</v>
      </c>
      <c r="F69" s="6" t="s">
        <v>509</v>
      </c>
      <c r="G69" s="557">
        <v>693</v>
      </c>
      <c r="H69" s="6" t="s">
        <v>509</v>
      </c>
      <c r="I69" s="557">
        <v>1161</v>
      </c>
      <c r="J69" s="6" t="s">
        <v>509</v>
      </c>
      <c r="K69" s="6" t="s">
        <v>509</v>
      </c>
      <c r="L69" s="6" t="s">
        <v>509</v>
      </c>
    </row>
    <row r="70" spans="1:12" ht="11.1" customHeight="1" x14ac:dyDescent="0.2">
      <c r="A70" s="14" t="s">
        <v>38</v>
      </c>
      <c r="B70" s="557">
        <v>169</v>
      </c>
      <c r="C70" s="6" t="s">
        <v>509</v>
      </c>
      <c r="D70" s="6" t="s">
        <v>509</v>
      </c>
      <c r="E70" s="6" t="s">
        <v>509</v>
      </c>
      <c r="F70" s="6" t="s">
        <v>509</v>
      </c>
      <c r="G70" s="6" t="s">
        <v>509</v>
      </c>
      <c r="H70" s="6" t="s">
        <v>509</v>
      </c>
      <c r="I70" s="6" t="s">
        <v>509</v>
      </c>
      <c r="J70" s="6" t="s">
        <v>509</v>
      </c>
      <c r="K70" s="6" t="s">
        <v>509</v>
      </c>
      <c r="L70" s="557">
        <v>15</v>
      </c>
    </row>
    <row r="71" spans="1:12" ht="11.1" customHeight="1" x14ac:dyDescent="0.2">
      <c r="A71" s="14" t="s">
        <v>39</v>
      </c>
      <c r="B71" s="557">
        <v>3626</v>
      </c>
      <c r="C71" s="557">
        <v>15082</v>
      </c>
      <c r="D71" s="557">
        <v>331</v>
      </c>
      <c r="E71" s="557">
        <v>25</v>
      </c>
      <c r="F71" s="6" t="s">
        <v>509</v>
      </c>
      <c r="G71" s="557">
        <v>224</v>
      </c>
      <c r="H71" s="6" t="s">
        <v>509</v>
      </c>
      <c r="I71" s="6" t="s">
        <v>509</v>
      </c>
      <c r="J71" s="6" t="s">
        <v>509</v>
      </c>
      <c r="K71" s="6" t="s">
        <v>509</v>
      </c>
      <c r="L71" s="6" t="s">
        <v>509</v>
      </c>
    </row>
    <row r="72" spans="1:12" ht="11.1" customHeight="1" x14ac:dyDescent="0.2">
      <c r="A72" s="14" t="s">
        <v>40</v>
      </c>
      <c r="B72" s="557">
        <v>4446</v>
      </c>
      <c r="C72" s="557">
        <v>1773</v>
      </c>
      <c r="D72" s="557">
        <v>248</v>
      </c>
      <c r="E72" s="557" t="s">
        <v>6727</v>
      </c>
      <c r="F72" s="6" t="s">
        <v>509</v>
      </c>
      <c r="G72" s="557">
        <v>5547</v>
      </c>
      <c r="H72" s="6" t="s">
        <v>509</v>
      </c>
      <c r="I72" s="6" t="s">
        <v>509</v>
      </c>
      <c r="J72" s="6" t="s">
        <v>509</v>
      </c>
      <c r="K72" s="6" t="s">
        <v>509</v>
      </c>
      <c r="L72" s="6" t="s">
        <v>509</v>
      </c>
    </row>
    <row r="73" spans="1:12" ht="18" customHeight="1" x14ac:dyDescent="0.2">
      <c r="A73" s="9" t="s">
        <v>220</v>
      </c>
      <c r="B73" s="558">
        <v>69183</v>
      </c>
      <c r="C73" s="558">
        <v>88334</v>
      </c>
      <c r="D73" s="558">
        <v>4737</v>
      </c>
      <c r="E73" s="558">
        <v>2306</v>
      </c>
      <c r="F73" s="558">
        <v>288</v>
      </c>
      <c r="G73" s="558">
        <v>18082</v>
      </c>
      <c r="H73" s="6" t="s">
        <v>509</v>
      </c>
      <c r="I73" s="558">
        <v>38</v>
      </c>
      <c r="J73" s="558">
        <v>8337</v>
      </c>
      <c r="K73" s="558">
        <v>15</v>
      </c>
      <c r="L73" s="558">
        <v>51</v>
      </c>
    </row>
    <row r="74" spans="1:12" ht="11.1" customHeight="1" x14ac:dyDescent="0.2">
      <c r="A74" s="14" t="s">
        <v>41</v>
      </c>
      <c r="B74" s="557">
        <v>10963</v>
      </c>
      <c r="C74" s="557">
        <v>17763</v>
      </c>
      <c r="D74" s="557">
        <v>669</v>
      </c>
      <c r="E74" s="6" t="s">
        <v>509</v>
      </c>
      <c r="F74" s="557" t="s">
        <v>425</v>
      </c>
      <c r="G74" s="557">
        <v>1220</v>
      </c>
      <c r="H74" s="6" t="s">
        <v>509</v>
      </c>
      <c r="I74" s="6" t="s">
        <v>509</v>
      </c>
      <c r="J74" s="557">
        <v>281</v>
      </c>
      <c r="K74" s="557">
        <v>15</v>
      </c>
      <c r="L74" s="6" t="s">
        <v>509</v>
      </c>
    </row>
    <row r="75" spans="1:12" ht="11.1" customHeight="1" x14ac:dyDescent="0.2">
      <c r="A75" s="14" t="s">
        <v>42</v>
      </c>
      <c r="B75" s="557">
        <v>1583</v>
      </c>
      <c r="C75" s="557">
        <v>128</v>
      </c>
      <c r="D75" s="557">
        <v>25</v>
      </c>
      <c r="E75" s="6" t="s">
        <v>509</v>
      </c>
      <c r="F75" s="6" t="s">
        <v>509</v>
      </c>
      <c r="G75" s="557">
        <v>852</v>
      </c>
      <c r="H75" s="6" t="s">
        <v>509</v>
      </c>
      <c r="I75" s="6" t="s">
        <v>509</v>
      </c>
      <c r="J75" s="6" t="s">
        <v>509</v>
      </c>
      <c r="K75" s="6" t="s">
        <v>509</v>
      </c>
      <c r="L75" s="6" t="s">
        <v>509</v>
      </c>
    </row>
    <row r="76" spans="1:12" ht="11.1" customHeight="1" x14ac:dyDescent="0.2">
      <c r="A76" s="14" t="s">
        <v>43</v>
      </c>
      <c r="B76" s="557">
        <v>738</v>
      </c>
      <c r="C76" s="557">
        <v>88</v>
      </c>
      <c r="D76" s="6" t="s">
        <v>509</v>
      </c>
      <c r="E76" s="6" t="s">
        <v>509</v>
      </c>
      <c r="F76" s="557">
        <v>287</v>
      </c>
      <c r="G76" s="557">
        <v>6503</v>
      </c>
      <c r="H76" s="6" t="s">
        <v>509</v>
      </c>
      <c r="I76" s="6" t="s">
        <v>509</v>
      </c>
      <c r="J76" s="6" t="s">
        <v>509</v>
      </c>
      <c r="K76" s="6" t="s">
        <v>509</v>
      </c>
      <c r="L76" s="6" t="s">
        <v>509</v>
      </c>
    </row>
    <row r="77" spans="1:12" ht="11.1" customHeight="1" x14ac:dyDescent="0.2">
      <c r="A77" s="14" t="s">
        <v>44</v>
      </c>
      <c r="B77" s="557">
        <v>22953</v>
      </c>
      <c r="C77" s="557">
        <v>19323</v>
      </c>
      <c r="D77" s="557">
        <v>41</v>
      </c>
      <c r="E77" s="557">
        <v>988</v>
      </c>
      <c r="F77" s="6" t="s">
        <v>509</v>
      </c>
      <c r="G77" s="557">
        <v>1247</v>
      </c>
      <c r="H77" s="6" t="s">
        <v>509</v>
      </c>
      <c r="I77" s="6" t="s">
        <v>509</v>
      </c>
      <c r="J77" s="6" t="s">
        <v>509</v>
      </c>
      <c r="K77" s="6" t="s">
        <v>509</v>
      </c>
      <c r="L77" s="6" t="s">
        <v>509</v>
      </c>
    </row>
    <row r="78" spans="1:12" ht="11.1" customHeight="1" x14ac:dyDescent="0.2">
      <c r="A78" s="14" t="s">
        <v>45</v>
      </c>
      <c r="B78" s="557">
        <v>15169</v>
      </c>
      <c r="C78" s="557">
        <v>3334</v>
      </c>
      <c r="D78" s="557">
        <v>2357</v>
      </c>
      <c r="E78" s="557">
        <v>621</v>
      </c>
      <c r="F78" s="6" t="s">
        <v>509</v>
      </c>
      <c r="G78" s="557">
        <v>3750</v>
      </c>
      <c r="H78" s="6" t="s">
        <v>509</v>
      </c>
      <c r="I78" s="557">
        <v>38</v>
      </c>
      <c r="J78" s="557">
        <v>3688</v>
      </c>
      <c r="K78" s="6" t="s">
        <v>509</v>
      </c>
      <c r="L78" s="557">
        <v>51</v>
      </c>
    </row>
    <row r="79" spans="1:12" ht="11.1" customHeight="1" x14ac:dyDescent="0.2">
      <c r="A79" s="14" t="s">
        <v>46</v>
      </c>
      <c r="B79" s="557">
        <v>9888</v>
      </c>
      <c r="C79" s="557">
        <v>36468</v>
      </c>
      <c r="D79" s="557">
        <v>1004</v>
      </c>
      <c r="E79" s="557">
        <v>148</v>
      </c>
      <c r="F79" s="6" t="s">
        <v>509</v>
      </c>
      <c r="G79" s="557">
        <v>2141</v>
      </c>
      <c r="H79" s="6" t="s">
        <v>509</v>
      </c>
      <c r="I79" s="6" t="s">
        <v>509</v>
      </c>
      <c r="J79" s="6" t="s">
        <v>509</v>
      </c>
      <c r="K79" s="6" t="s">
        <v>509</v>
      </c>
      <c r="L79" s="6" t="s">
        <v>509</v>
      </c>
    </row>
    <row r="80" spans="1:12" ht="11.1" customHeight="1" x14ac:dyDescent="0.2">
      <c r="A80" s="14" t="s">
        <v>47</v>
      </c>
      <c r="B80" s="557">
        <v>7889</v>
      </c>
      <c r="C80" s="557">
        <v>11230</v>
      </c>
      <c r="D80" s="557">
        <v>640</v>
      </c>
      <c r="E80" s="557">
        <v>549</v>
      </c>
      <c r="F80" s="6" t="s">
        <v>509</v>
      </c>
      <c r="G80" s="557">
        <v>2369</v>
      </c>
      <c r="H80" s="6" t="s">
        <v>509</v>
      </c>
      <c r="I80" s="6" t="s">
        <v>509</v>
      </c>
      <c r="J80" s="557">
        <v>4369</v>
      </c>
      <c r="K80" s="6" t="s">
        <v>509</v>
      </c>
      <c r="L80" s="6" t="s">
        <v>509</v>
      </c>
    </row>
    <row r="81" spans="1:12" ht="18" customHeight="1" x14ac:dyDescent="0.2">
      <c r="A81" s="9" t="s">
        <v>221</v>
      </c>
      <c r="B81" s="558">
        <v>8491</v>
      </c>
      <c r="C81" s="558">
        <v>1206</v>
      </c>
      <c r="D81" s="558">
        <v>2454</v>
      </c>
      <c r="E81" s="558">
        <v>408</v>
      </c>
      <c r="F81" s="6" t="s">
        <v>509</v>
      </c>
      <c r="G81" s="558">
        <v>55487</v>
      </c>
      <c r="H81" s="558">
        <v>10</v>
      </c>
      <c r="I81" s="558">
        <v>369</v>
      </c>
      <c r="J81" s="558">
        <v>313</v>
      </c>
      <c r="K81" s="558">
        <v>873</v>
      </c>
      <c r="L81" s="6" t="s">
        <v>509</v>
      </c>
    </row>
    <row r="82" spans="1:12" ht="11.1" customHeight="1" x14ac:dyDescent="0.2">
      <c r="A82" s="14" t="s">
        <v>48</v>
      </c>
      <c r="B82" s="557">
        <v>3933</v>
      </c>
      <c r="C82" s="6" t="s">
        <v>509</v>
      </c>
      <c r="D82" s="557">
        <v>42</v>
      </c>
      <c r="E82" s="6" t="s">
        <v>509</v>
      </c>
      <c r="F82" s="6" t="s">
        <v>509</v>
      </c>
      <c r="G82" s="557">
        <v>5870</v>
      </c>
      <c r="H82" s="6" t="s">
        <v>509</v>
      </c>
      <c r="I82" s="6" t="s">
        <v>509</v>
      </c>
      <c r="J82" s="6" t="s">
        <v>509</v>
      </c>
      <c r="K82" s="6" t="s">
        <v>509</v>
      </c>
      <c r="L82" s="6" t="s">
        <v>509</v>
      </c>
    </row>
    <row r="83" spans="1:12" ht="11.1" customHeight="1" x14ac:dyDescent="0.2">
      <c r="A83" s="14" t="s">
        <v>49</v>
      </c>
      <c r="B83" s="557">
        <v>607</v>
      </c>
      <c r="C83" s="557">
        <v>53</v>
      </c>
      <c r="D83" s="557">
        <v>245</v>
      </c>
      <c r="E83" s="557">
        <v>53</v>
      </c>
      <c r="F83" s="6" t="s">
        <v>509</v>
      </c>
      <c r="G83" s="557">
        <v>5582</v>
      </c>
      <c r="H83" s="6" t="s">
        <v>509</v>
      </c>
      <c r="I83" s="557">
        <v>24</v>
      </c>
      <c r="J83" s="557">
        <v>19</v>
      </c>
      <c r="K83" s="557" t="s">
        <v>393</v>
      </c>
      <c r="L83" s="6" t="s">
        <v>509</v>
      </c>
    </row>
    <row r="84" spans="1:12" ht="11.1" customHeight="1" x14ac:dyDescent="0.2">
      <c r="A84" s="14" t="s">
        <v>50</v>
      </c>
      <c r="B84" s="557">
        <v>2422</v>
      </c>
      <c r="C84" s="6" t="s">
        <v>509</v>
      </c>
      <c r="D84" s="557">
        <v>29</v>
      </c>
      <c r="E84" s="6" t="s">
        <v>509</v>
      </c>
      <c r="F84" s="6" t="s">
        <v>509</v>
      </c>
      <c r="G84" s="557">
        <v>3994</v>
      </c>
      <c r="H84" s="6" t="s">
        <v>509</v>
      </c>
      <c r="I84" s="6" t="s">
        <v>509</v>
      </c>
      <c r="J84" s="6" t="s">
        <v>509</v>
      </c>
      <c r="K84" s="557">
        <v>165</v>
      </c>
      <c r="L84" s="6" t="s">
        <v>509</v>
      </c>
    </row>
    <row r="85" spans="1:12" ht="11.1" customHeight="1" x14ac:dyDescent="0.2">
      <c r="A85" s="14" t="s">
        <v>51</v>
      </c>
      <c r="B85" s="6" t="s">
        <v>509</v>
      </c>
      <c r="C85" s="6" t="s">
        <v>509</v>
      </c>
      <c r="D85" s="6" t="s">
        <v>509</v>
      </c>
      <c r="E85" s="6" t="s">
        <v>509</v>
      </c>
      <c r="F85" s="6" t="s">
        <v>509</v>
      </c>
      <c r="G85" s="557">
        <v>1309</v>
      </c>
      <c r="H85" s="6" t="s">
        <v>509</v>
      </c>
      <c r="I85" s="6" t="s">
        <v>509</v>
      </c>
      <c r="J85" s="6" t="s">
        <v>509</v>
      </c>
      <c r="K85" s="557">
        <v>50</v>
      </c>
      <c r="L85" s="6" t="s">
        <v>509</v>
      </c>
    </row>
    <row r="86" spans="1:12" ht="11.1" customHeight="1" x14ac:dyDescent="0.2">
      <c r="A86" s="14" t="s">
        <v>52</v>
      </c>
      <c r="B86" s="557">
        <v>460</v>
      </c>
      <c r="C86" s="557">
        <v>362</v>
      </c>
      <c r="D86" s="557">
        <v>33</v>
      </c>
      <c r="E86" s="557">
        <v>25</v>
      </c>
      <c r="F86" s="6" t="s">
        <v>509</v>
      </c>
      <c r="G86" s="557">
        <v>8193</v>
      </c>
      <c r="H86" s="6" t="s">
        <v>509</v>
      </c>
      <c r="I86" s="6" t="s">
        <v>509</v>
      </c>
      <c r="J86" s="557">
        <v>167</v>
      </c>
      <c r="K86" s="6" t="s">
        <v>509</v>
      </c>
      <c r="L86" s="6" t="s">
        <v>509</v>
      </c>
    </row>
    <row r="87" spans="1:12" ht="11.1" customHeight="1" x14ac:dyDescent="0.2">
      <c r="A87" s="14" t="s">
        <v>53</v>
      </c>
      <c r="B87" s="6" t="s">
        <v>509</v>
      </c>
      <c r="C87" s="6" t="s">
        <v>509</v>
      </c>
      <c r="D87" s="6" t="s">
        <v>509</v>
      </c>
      <c r="E87" s="6" t="s">
        <v>509</v>
      </c>
      <c r="F87" s="6" t="s">
        <v>509</v>
      </c>
      <c r="G87" s="6" t="s">
        <v>509</v>
      </c>
      <c r="H87" s="6" t="s">
        <v>509</v>
      </c>
      <c r="I87" s="6" t="s">
        <v>509</v>
      </c>
      <c r="J87" s="6" t="s">
        <v>509</v>
      </c>
      <c r="K87" s="557">
        <v>200</v>
      </c>
      <c r="L87" s="6" t="s">
        <v>509</v>
      </c>
    </row>
    <row r="88" spans="1:12" ht="11.1" customHeight="1" x14ac:dyDescent="0.2">
      <c r="A88" s="14" t="s">
        <v>54</v>
      </c>
      <c r="B88" s="6" t="s">
        <v>509</v>
      </c>
      <c r="C88" s="6" t="s">
        <v>509</v>
      </c>
      <c r="D88" s="6" t="s">
        <v>509</v>
      </c>
      <c r="E88" s="6" t="s">
        <v>509</v>
      </c>
      <c r="F88" s="6" t="s">
        <v>509</v>
      </c>
      <c r="G88" s="557">
        <v>500</v>
      </c>
      <c r="H88" s="6" t="s">
        <v>509</v>
      </c>
      <c r="I88" s="6" t="s">
        <v>509</v>
      </c>
      <c r="J88" s="6" t="s">
        <v>509</v>
      </c>
      <c r="K88" s="6" t="s">
        <v>509</v>
      </c>
      <c r="L88" s="6" t="s">
        <v>509</v>
      </c>
    </row>
    <row r="89" spans="1:12" ht="11.1" customHeight="1" x14ac:dyDescent="0.2">
      <c r="A89" s="14" t="s">
        <v>55</v>
      </c>
      <c r="B89" s="557">
        <v>1069</v>
      </c>
      <c r="C89" s="557">
        <v>791</v>
      </c>
      <c r="D89" s="557">
        <v>2104</v>
      </c>
      <c r="E89" s="557">
        <v>329</v>
      </c>
      <c r="F89" s="557"/>
      <c r="G89" s="557">
        <v>30040</v>
      </c>
      <c r="H89" s="557">
        <v>10</v>
      </c>
      <c r="I89" s="557">
        <v>345</v>
      </c>
      <c r="J89" s="557">
        <v>127</v>
      </c>
      <c r="K89" s="557">
        <v>450</v>
      </c>
      <c r="L89" s="6" t="s">
        <v>509</v>
      </c>
    </row>
    <row r="90" spans="1:12" ht="18" customHeight="1" x14ac:dyDescent="0.2">
      <c r="A90" s="9" t="s">
        <v>222</v>
      </c>
      <c r="B90" s="558">
        <v>112</v>
      </c>
      <c r="C90" s="6" t="s">
        <v>509</v>
      </c>
      <c r="D90" s="558">
        <v>1430</v>
      </c>
      <c r="E90" s="558">
        <v>2117</v>
      </c>
      <c r="F90" s="558">
        <v>135</v>
      </c>
      <c r="G90" s="558">
        <v>26845</v>
      </c>
      <c r="H90" s="6" t="s">
        <v>509</v>
      </c>
      <c r="I90" s="558">
        <v>34</v>
      </c>
      <c r="J90" s="6" t="s">
        <v>509</v>
      </c>
      <c r="K90" s="558">
        <v>2881</v>
      </c>
      <c r="L90" s="6" t="s">
        <v>509</v>
      </c>
    </row>
    <row r="91" spans="1:12" ht="11.1" customHeight="1" x14ac:dyDescent="0.2">
      <c r="A91" s="14" t="s">
        <v>56</v>
      </c>
      <c r="B91" s="6" t="s">
        <v>509</v>
      </c>
      <c r="C91" s="6" t="s">
        <v>509</v>
      </c>
      <c r="D91" s="557">
        <v>270</v>
      </c>
      <c r="E91" s="557">
        <v>793</v>
      </c>
      <c r="F91" s="557">
        <v>135</v>
      </c>
      <c r="G91" s="557">
        <v>10588</v>
      </c>
      <c r="H91" s="6" t="s">
        <v>509</v>
      </c>
      <c r="I91" s="6" t="s">
        <v>509</v>
      </c>
      <c r="J91" s="6" t="s">
        <v>509</v>
      </c>
      <c r="K91" s="557">
        <v>1012</v>
      </c>
      <c r="L91" s="6" t="s">
        <v>509</v>
      </c>
    </row>
    <row r="92" spans="1:12" ht="11.1" customHeight="1" x14ac:dyDescent="0.2">
      <c r="A92" s="14" t="s">
        <v>57</v>
      </c>
      <c r="B92" s="6" t="s">
        <v>509</v>
      </c>
      <c r="C92" s="6" t="s">
        <v>509</v>
      </c>
      <c r="D92" s="6" t="s">
        <v>509</v>
      </c>
      <c r="E92" s="6" t="s">
        <v>509</v>
      </c>
      <c r="F92" s="6" t="s">
        <v>509</v>
      </c>
      <c r="G92" s="557">
        <v>2412</v>
      </c>
      <c r="H92" s="6" t="s">
        <v>509</v>
      </c>
      <c r="I92" s="6" t="s">
        <v>509</v>
      </c>
      <c r="J92" s="6" t="s">
        <v>509</v>
      </c>
      <c r="K92" s="6" t="s">
        <v>509</v>
      </c>
      <c r="L92" s="6" t="s">
        <v>509</v>
      </c>
    </row>
    <row r="93" spans="1:12" ht="11.1" customHeight="1" x14ac:dyDescent="0.2">
      <c r="A93" s="14" t="s">
        <v>58</v>
      </c>
      <c r="B93" s="6" t="s">
        <v>509</v>
      </c>
      <c r="C93" s="6" t="s">
        <v>509</v>
      </c>
      <c r="D93" s="557" t="s">
        <v>7516</v>
      </c>
      <c r="E93" s="557">
        <v>211</v>
      </c>
      <c r="F93" s="6" t="s">
        <v>509</v>
      </c>
      <c r="G93" s="557">
        <v>2243</v>
      </c>
      <c r="H93" s="6" t="s">
        <v>509</v>
      </c>
      <c r="I93" s="6" t="s">
        <v>509</v>
      </c>
      <c r="J93" s="6" t="s">
        <v>509</v>
      </c>
      <c r="K93" s="557">
        <v>100</v>
      </c>
      <c r="L93" s="6" t="s">
        <v>509</v>
      </c>
    </row>
    <row r="94" spans="1:12" ht="11.1" customHeight="1" x14ac:dyDescent="0.2">
      <c r="A94" s="14" t="s">
        <v>59</v>
      </c>
      <c r="B94" s="6" t="s">
        <v>509</v>
      </c>
      <c r="C94" s="6" t="s">
        <v>509</v>
      </c>
      <c r="D94" s="6" t="s">
        <v>509</v>
      </c>
      <c r="E94" s="6" t="s">
        <v>509</v>
      </c>
      <c r="F94" s="6" t="s">
        <v>509</v>
      </c>
      <c r="G94" s="557">
        <v>7193</v>
      </c>
      <c r="H94" s="6" t="s">
        <v>509</v>
      </c>
      <c r="I94" s="557">
        <v>34</v>
      </c>
      <c r="J94" s="6" t="s">
        <v>509</v>
      </c>
      <c r="K94" s="557">
        <v>18</v>
      </c>
      <c r="L94" s="557"/>
    </row>
    <row r="95" spans="1:12" ht="11.1" customHeight="1" x14ac:dyDescent="0.2">
      <c r="A95" s="14" t="s">
        <v>60</v>
      </c>
      <c r="B95" s="6" t="s">
        <v>509</v>
      </c>
      <c r="C95" s="6" t="s">
        <v>509</v>
      </c>
      <c r="D95" s="6" t="s">
        <v>509</v>
      </c>
      <c r="E95" s="6" t="s">
        <v>509</v>
      </c>
      <c r="F95" s="6" t="s">
        <v>509</v>
      </c>
      <c r="G95" s="557">
        <v>2237</v>
      </c>
      <c r="H95" s="6" t="s">
        <v>509</v>
      </c>
      <c r="I95" s="6" t="s">
        <v>509</v>
      </c>
      <c r="J95" s="6" t="s">
        <v>509</v>
      </c>
      <c r="K95" s="557">
        <v>1751</v>
      </c>
      <c r="L95" s="6" t="s">
        <v>509</v>
      </c>
    </row>
    <row r="96" spans="1:12" ht="11.1" customHeight="1" x14ac:dyDescent="0.2">
      <c r="A96" s="14" t="s">
        <v>61</v>
      </c>
      <c r="B96" s="557">
        <v>112</v>
      </c>
      <c r="C96" s="6" t="s">
        <v>509</v>
      </c>
      <c r="D96" s="557">
        <v>1157</v>
      </c>
      <c r="E96" s="557">
        <v>1113</v>
      </c>
      <c r="F96" s="6" t="s">
        <v>509</v>
      </c>
      <c r="G96" s="557">
        <v>2172</v>
      </c>
      <c r="H96" s="6" t="s">
        <v>509</v>
      </c>
      <c r="I96" s="6" t="s">
        <v>509</v>
      </c>
      <c r="J96" s="6" t="s">
        <v>509</v>
      </c>
      <c r="K96" s="6" t="s">
        <v>509</v>
      </c>
      <c r="L96" s="6" t="s">
        <v>509</v>
      </c>
    </row>
    <row r="97" spans="1:12" ht="18" customHeight="1" x14ac:dyDescent="0.2">
      <c r="A97" s="9" t="s">
        <v>223</v>
      </c>
      <c r="B97" s="558">
        <v>18145</v>
      </c>
      <c r="C97" s="558">
        <v>335</v>
      </c>
      <c r="D97" s="558">
        <v>10</v>
      </c>
      <c r="E97" s="558">
        <v>20</v>
      </c>
      <c r="F97" s="558">
        <v>10</v>
      </c>
      <c r="G97" s="558">
        <v>10513</v>
      </c>
      <c r="H97" s="558"/>
      <c r="I97" s="558" t="s">
        <v>327</v>
      </c>
      <c r="J97" s="558">
        <v>543</v>
      </c>
      <c r="K97" s="558">
        <v>48</v>
      </c>
      <c r="L97" s="6" t="s">
        <v>509</v>
      </c>
    </row>
    <row r="98" spans="1:12" ht="11.1" customHeight="1" x14ac:dyDescent="0.2">
      <c r="A98" s="14" t="s">
        <v>62</v>
      </c>
      <c r="B98" s="557">
        <v>16293</v>
      </c>
      <c r="C98" s="557">
        <v>107</v>
      </c>
      <c r="D98" s="557" t="s">
        <v>6682</v>
      </c>
      <c r="E98" s="557">
        <v>14</v>
      </c>
      <c r="F98" s="6" t="s">
        <v>509</v>
      </c>
      <c r="G98" s="557">
        <v>2884</v>
      </c>
      <c r="H98" s="6" t="s">
        <v>509</v>
      </c>
      <c r="I98" s="6" t="s">
        <v>509</v>
      </c>
      <c r="J98" s="6" t="s">
        <v>509</v>
      </c>
      <c r="K98" s="6" t="s">
        <v>509</v>
      </c>
      <c r="L98" s="6" t="s">
        <v>509</v>
      </c>
    </row>
    <row r="99" spans="1:12" ht="11.1" customHeight="1" x14ac:dyDescent="0.2">
      <c r="A99" s="14" t="s">
        <v>63</v>
      </c>
      <c r="B99" s="557">
        <v>1569</v>
      </c>
      <c r="C99" s="557">
        <v>228</v>
      </c>
      <c r="D99" s="557" t="s">
        <v>6735</v>
      </c>
      <c r="E99" s="6" t="s">
        <v>509</v>
      </c>
      <c r="F99" s="557">
        <v>10</v>
      </c>
      <c r="G99" s="557">
        <v>1863</v>
      </c>
      <c r="H99" s="6" t="s">
        <v>509</v>
      </c>
      <c r="I99" s="557" t="s">
        <v>327</v>
      </c>
      <c r="J99" s="557">
        <v>543</v>
      </c>
      <c r="K99" s="6" t="s">
        <v>509</v>
      </c>
      <c r="L99" s="6" t="s">
        <v>509</v>
      </c>
    </row>
    <row r="100" spans="1:12" ht="11.1" customHeight="1" x14ac:dyDescent="0.2">
      <c r="A100" s="14" t="s">
        <v>64</v>
      </c>
      <c r="B100" s="557">
        <v>283</v>
      </c>
      <c r="C100" s="6" t="s">
        <v>509</v>
      </c>
      <c r="D100" s="6" t="s">
        <v>509</v>
      </c>
      <c r="E100" s="557" t="s">
        <v>6758</v>
      </c>
      <c r="F100" s="6" t="s">
        <v>509</v>
      </c>
      <c r="G100" s="557">
        <v>5766</v>
      </c>
      <c r="H100" s="6" t="s">
        <v>509</v>
      </c>
      <c r="I100" s="6" t="s">
        <v>509</v>
      </c>
      <c r="J100" s="6" t="s">
        <v>509</v>
      </c>
      <c r="K100" s="557">
        <v>48</v>
      </c>
      <c r="L100" s="6" t="s">
        <v>509</v>
      </c>
    </row>
    <row r="101" spans="1:12" ht="11.1" customHeight="1" x14ac:dyDescent="0.2">
      <c r="A101" s="127"/>
      <c r="B101" s="561"/>
      <c r="C101" s="561"/>
      <c r="D101" s="561"/>
      <c r="E101" s="561"/>
      <c r="F101" s="561"/>
      <c r="G101" s="561"/>
      <c r="H101" s="561"/>
      <c r="I101" s="561"/>
      <c r="J101" s="561"/>
      <c r="K101" s="561"/>
      <c r="L101" s="561"/>
    </row>
    <row r="102" spans="1:12" s="32" customFormat="1" ht="12" customHeight="1" x14ac:dyDescent="0.15">
      <c r="A102" s="506" t="s">
        <v>7508</v>
      </c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</row>
    <row r="103" spans="1:12" s="32" customFormat="1" ht="12" customHeight="1" x14ac:dyDescent="0.15">
      <c r="A103" s="506" t="s">
        <v>7507</v>
      </c>
      <c r="B103" s="560"/>
      <c r="C103" s="560"/>
      <c r="D103" s="560"/>
      <c r="E103" s="560"/>
      <c r="F103" s="560"/>
      <c r="G103" s="560"/>
      <c r="H103" s="560"/>
      <c r="I103" s="560"/>
      <c r="J103" s="560"/>
      <c r="K103" s="560"/>
      <c r="L103" s="560"/>
    </row>
    <row r="104" spans="1:12" ht="18" customHeight="1" x14ac:dyDescent="0.2">
      <c r="A104" s="9" t="s">
        <v>224</v>
      </c>
      <c r="B104" s="558">
        <v>17019</v>
      </c>
      <c r="C104" s="558">
        <v>2779</v>
      </c>
      <c r="D104" s="558">
        <v>922</v>
      </c>
      <c r="E104" s="558">
        <v>37</v>
      </c>
      <c r="F104" s="558">
        <v>1641</v>
      </c>
      <c r="G104" s="558">
        <v>21010</v>
      </c>
      <c r="H104" s="558" t="s">
        <v>6682</v>
      </c>
      <c r="I104" s="6" t="s">
        <v>509</v>
      </c>
      <c r="J104" s="558" t="s">
        <v>6757</v>
      </c>
      <c r="K104" s="558">
        <v>10</v>
      </c>
      <c r="L104" s="558" t="s">
        <v>425</v>
      </c>
    </row>
    <row r="105" spans="1:12" ht="11.1" customHeight="1" x14ac:dyDescent="0.2">
      <c r="A105" s="14" t="s">
        <v>65</v>
      </c>
      <c r="B105" s="557">
        <v>165</v>
      </c>
      <c r="C105" s="6" t="s">
        <v>509</v>
      </c>
      <c r="D105" s="557">
        <v>358</v>
      </c>
      <c r="E105" s="6" t="s">
        <v>509</v>
      </c>
      <c r="F105" s="6" t="s">
        <v>509</v>
      </c>
      <c r="G105" s="557">
        <v>249</v>
      </c>
      <c r="H105" s="6" t="s">
        <v>509</v>
      </c>
      <c r="I105" s="6" t="s">
        <v>509</v>
      </c>
      <c r="J105" s="6" t="s">
        <v>509</v>
      </c>
      <c r="K105" s="6" t="s">
        <v>509</v>
      </c>
      <c r="L105" s="6" t="s">
        <v>509</v>
      </c>
    </row>
    <row r="106" spans="1:12" ht="11.1" customHeight="1" x14ac:dyDescent="0.2">
      <c r="A106" s="14" t="s">
        <v>66</v>
      </c>
      <c r="B106" s="557">
        <v>47</v>
      </c>
      <c r="C106" s="6" t="s">
        <v>509</v>
      </c>
      <c r="D106" s="6" t="s">
        <v>509</v>
      </c>
      <c r="E106" s="6" t="s">
        <v>509</v>
      </c>
      <c r="F106" s="6" t="s">
        <v>509</v>
      </c>
      <c r="G106" s="6" t="s">
        <v>509</v>
      </c>
      <c r="H106" s="6" t="s">
        <v>509</v>
      </c>
      <c r="I106" s="6" t="s">
        <v>509</v>
      </c>
      <c r="J106" s="6" t="s">
        <v>509</v>
      </c>
      <c r="K106" s="6" t="s">
        <v>509</v>
      </c>
      <c r="L106" s="6" t="s">
        <v>509</v>
      </c>
    </row>
    <row r="107" spans="1:12" ht="11.1" customHeight="1" x14ac:dyDescent="0.2">
      <c r="A107" s="14" t="s">
        <v>67</v>
      </c>
      <c r="B107" s="557">
        <v>841</v>
      </c>
      <c r="C107" s="6" t="s">
        <v>509</v>
      </c>
      <c r="D107" s="6" t="s">
        <v>509</v>
      </c>
      <c r="E107" s="6" t="s">
        <v>509</v>
      </c>
      <c r="F107" s="6" t="s">
        <v>509</v>
      </c>
      <c r="G107" s="557">
        <v>277</v>
      </c>
      <c r="H107" s="6" t="s">
        <v>509</v>
      </c>
      <c r="I107" s="6" t="s">
        <v>509</v>
      </c>
      <c r="J107" s="557" t="s">
        <v>6757</v>
      </c>
      <c r="K107" s="557">
        <v>10</v>
      </c>
      <c r="L107" s="557" t="s">
        <v>425</v>
      </c>
    </row>
    <row r="108" spans="1:12" ht="11.1" customHeight="1" x14ac:dyDescent="0.2">
      <c r="A108" s="14" t="s">
        <v>68</v>
      </c>
      <c r="B108" s="6" t="s">
        <v>509</v>
      </c>
      <c r="C108" s="6" t="s">
        <v>509</v>
      </c>
      <c r="D108" s="6" t="s">
        <v>509</v>
      </c>
      <c r="E108" s="6" t="s">
        <v>509</v>
      </c>
      <c r="F108" s="6" t="s">
        <v>509</v>
      </c>
      <c r="G108" s="6" t="s">
        <v>509</v>
      </c>
      <c r="H108" s="6" t="s">
        <v>509</v>
      </c>
      <c r="I108" s="6" t="s">
        <v>509</v>
      </c>
      <c r="J108" s="6" t="s">
        <v>509</v>
      </c>
      <c r="K108" s="6" t="s">
        <v>509</v>
      </c>
      <c r="L108" s="6" t="s">
        <v>509</v>
      </c>
    </row>
    <row r="109" spans="1:12" ht="11.1" customHeight="1" x14ac:dyDescent="0.2">
      <c r="A109" s="14" t="s">
        <v>69</v>
      </c>
      <c r="B109" s="6" t="s">
        <v>509</v>
      </c>
      <c r="C109" s="6" t="s">
        <v>509</v>
      </c>
      <c r="D109" s="6" t="s">
        <v>509</v>
      </c>
      <c r="E109" s="6" t="s">
        <v>509</v>
      </c>
      <c r="F109" s="6" t="s">
        <v>509</v>
      </c>
      <c r="G109" s="6" t="s">
        <v>509</v>
      </c>
      <c r="H109" s="6" t="s">
        <v>509</v>
      </c>
      <c r="I109" s="6" t="s">
        <v>509</v>
      </c>
      <c r="J109" s="6" t="s">
        <v>509</v>
      </c>
      <c r="K109" s="6" t="s">
        <v>509</v>
      </c>
      <c r="L109" s="6" t="s">
        <v>509</v>
      </c>
    </row>
    <row r="110" spans="1:12" ht="11.1" customHeight="1" x14ac:dyDescent="0.2">
      <c r="A110" s="14" t="s">
        <v>70</v>
      </c>
      <c r="B110" s="6" t="s">
        <v>509</v>
      </c>
      <c r="C110" s="6" t="s">
        <v>509</v>
      </c>
      <c r="D110" s="557">
        <v>482</v>
      </c>
      <c r="E110" s="6" t="s">
        <v>509</v>
      </c>
      <c r="F110" s="557">
        <v>431</v>
      </c>
      <c r="G110" s="557">
        <v>109</v>
      </c>
      <c r="H110" s="6" t="s">
        <v>509</v>
      </c>
      <c r="I110" s="6" t="s">
        <v>509</v>
      </c>
      <c r="J110" s="6" t="s">
        <v>509</v>
      </c>
      <c r="K110" s="6" t="s">
        <v>509</v>
      </c>
      <c r="L110" s="6" t="s">
        <v>509</v>
      </c>
    </row>
    <row r="111" spans="1:12" ht="11.1" customHeight="1" x14ac:dyDescent="0.2">
      <c r="A111" s="14" t="s">
        <v>71</v>
      </c>
      <c r="B111" s="557" t="s">
        <v>7513</v>
      </c>
      <c r="C111" s="557">
        <v>42</v>
      </c>
      <c r="D111" s="557" t="s">
        <v>6736</v>
      </c>
      <c r="E111" s="557" t="s">
        <v>7515</v>
      </c>
      <c r="F111" s="557">
        <v>558</v>
      </c>
      <c r="G111" s="557">
        <v>15135</v>
      </c>
      <c r="H111" s="6" t="s">
        <v>509</v>
      </c>
      <c r="I111" s="6" t="s">
        <v>509</v>
      </c>
      <c r="J111" s="6" t="s">
        <v>509</v>
      </c>
      <c r="K111" s="6" t="s">
        <v>509</v>
      </c>
      <c r="L111" s="6" t="s">
        <v>509</v>
      </c>
    </row>
    <row r="112" spans="1:12" ht="11.1" customHeight="1" x14ac:dyDescent="0.2">
      <c r="A112" s="14" t="s">
        <v>72</v>
      </c>
      <c r="B112" s="557">
        <v>15961</v>
      </c>
      <c r="C112" s="557">
        <v>2737</v>
      </c>
      <c r="D112" s="557">
        <v>74</v>
      </c>
      <c r="E112" s="557">
        <v>32</v>
      </c>
      <c r="F112" s="557">
        <v>652</v>
      </c>
      <c r="G112" s="557">
        <v>5240</v>
      </c>
      <c r="H112" s="557" t="s">
        <v>425</v>
      </c>
      <c r="I112" s="6" t="s">
        <v>509</v>
      </c>
      <c r="J112" s="6" t="s">
        <v>509</v>
      </c>
      <c r="K112" s="6" t="s">
        <v>509</v>
      </c>
      <c r="L112" s="6" t="s">
        <v>509</v>
      </c>
    </row>
    <row r="113" spans="1:12" ht="18" customHeight="1" x14ac:dyDescent="0.2">
      <c r="A113" s="9" t="s">
        <v>225</v>
      </c>
      <c r="B113" s="558">
        <v>1336</v>
      </c>
      <c r="C113" s="6" t="s">
        <v>509</v>
      </c>
      <c r="D113" s="558">
        <v>262</v>
      </c>
      <c r="E113" s="558">
        <v>458</v>
      </c>
      <c r="F113" s="558">
        <v>48</v>
      </c>
      <c r="G113" s="558">
        <v>27520</v>
      </c>
      <c r="H113" s="6" t="s">
        <v>509</v>
      </c>
      <c r="I113" s="6" t="s">
        <v>509</v>
      </c>
      <c r="J113" s="6" t="s">
        <v>509</v>
      </c>
      <c r="K113" s="6" t="s">
        <v>509</v>
      </c>
      <c r="L113" s="558">
        <v>27</v>
      </c>
    </row>
    <row r="114" spans="1:12" ht="11.1" customHeight="1" x14ac:dyDescent="0.2">
      <c r="A114" s="14" t="s">
        <v>73</v>
      </c>
      <c r="B114" s="557">
        <v>336</v>
      </c>
      <c r="C114" s="6" t="s">
        <v>509</v>
      </c>
      <c r="D114" s="6" t="s">
        <v>509</v>
      </c>
      <c r="E114" s="6" t="s">
        <v>509</v>
      </c>
      <c r="F114" s="6" t="s">
        <v>509</v>
      </c>
      <c r="G114" s="557">
        <v>534</v>
      </c>
      <c r="H114" s="6" t="s">
        <v>509</v>
      </c>
      <c r="I114" s="6" t="s">
        <v>509</v>
      </c>
      <c r="J114" s="6" t="s">
        <v>509</v>
      </c>
      <c r="K114" s="6" t="s">
        <v>509</v>
      </c>
      <c r="L114" s="6" t="s">
        <v>509</v>
      </c>
    </row>
    <row r="115" spans="1:12" ht="11.1" customHeight="1" x14ac:dyDescent="0.2">
      <c r="A115" s="14" t="s">
        <v>74</v>
      </c>
      <c r="B115" s="6" t="s">
        <v>509</v>
      </c>
      <c r="C115" s="6" t="s">
        <v>509</v>
      </c>
      <c r="D115" s="6" t="s">
        <v>509</v>
      </c>
      <c r="E115" s="6" t="s">
        <v>509</v>
      </c>
      <c r="F115" s="6" t="s">
        <v>509</v>
      </c>
      <c r="G115" s="557">
        <v>432</v>
      </c>
      <c r="H115" s="6" t="s">
        <v>509</v>
      </c>
      <c r="I115" s="6" t="s">
        <v>509</v>
      </c>
      <c r="J115" s="6" t="s">
        <v>509</v>
      </c>
      <c r="K115" s="6" t="s">
        <v>509</v>
      </c>
      <c r="L115" s="6" t="s">
        <v>509</v>
      </c>
    </row>
    <row r="116" spans="1:12" ht="11.1" customHeight="1" x14ac:dyDescent="0.2">
      <c r="A116" s="14" t="s">
        <v>75</v>
      </c>
      <c r="B116" s="6" t="s">
        <v>509</v>
      </c>
      <c r="C116" s="6" t="s">
        <v>509</v>
      </c>
      <c r="D116" s="6" t="s">
        <v>509</v>
      </c>
      <c r="E116" s="6" t="s">
        <v>509</v>
      </c>
      <c r="F116" s="6" t="s">
        <v>509</v>
      </c>
      <c r="G116" s="557">
        <v>5616</v>
      </c>
      <c r="H116" s="6" t="s">
        <v>509</v>
      </c>
      <c r="I116" s="6" t="s">
        <v>509</v>
      </c>
      <c r="J116" s="6" t="s">
        <v>509</v>
      </c>
      <c r="K116" s="6" t="s">
        <v>509</v>
      </c>
      <c r="L116" s="6" t="s">
        <v>509</v>
      </c>
    </row>
    <row r="117" spans="1:12" ht="11.1" customHeight="1" x14ac:dyDescent="0.2">
      <c r="A117" s="14" t="s">
        <v>226</v>
      </c>
      <c r="B117" s="557">
        <v>706</v>
      </c>
      <c r="C117" s="6" t="s">
        <v>509</v>
      </c>
      <c r="D117" s="557">
        <v>192</v>
      </c>
      <c r="E117" s="557">
        <v>412</v>
      </c>
      <c r="F117" s="557">
        <v>48</v>
      </c>
      <c r="G117" s="557">
        <v>10655</v>
      </c>
      <c r="H117" s="6" t="s">
        <v>509</v>
      </c>
      <c r="I117" s="6" t="s">
        <v>509</v>
      </c>
      <c r="J117" s="6" t="s">
        <v>509</v>
      </c>
      <c r="K117" s="6" t="s">
        <v>509</v>
      </c>
      <c r="L117" s="6" t="s">
        <v>509</v>
      </c>
    </row>
    <row r="118" spans="1:12" ht="11.1" customHeight="1" x14ac:dyDescent="0.2">
      <c r="A118" s="14" t="s">
        <v>76</v>
      </c>
      <c r="B118" s="6" t="s">
        <v>509</v>
      </c>
      <c r="C118" s="6" t="s">
        <v>509</v>
      </c>
      <c r="D118" s="6" t="s">
        <v>509</v>
      </c>
      <c r="E118" s="6" t="s">
        <v>509</v>
      </c>
      <c r="F118" s="6" t="s">
        <v>509</v>
      </c>
      <c r="G118" s="6" t="s">
        <v>509</v>
      </c>
      <c r="H118" s="6" t="s">
        <v>509</v>
      </c>
      <c r="I118" s="6" t="s">
        <v>509</v>
      </c>
      <c r="J118" s="6" t="s">
        <v>509</v>
      </c>
      <c r="K118" s="6" t="s">
        <v>509</v>
      </c>
      <c r="L118" s="6" t="s">
        <v>509</v>
      </c>
    </row>
    <row r="119" spans="1:12" ht="11.1" customHeight="1" x14ac:dyDescent="0.2">
      <c r="A119" s="14" t="s">
        <v>77</v>
      </c>
      <c r="B119" s="557">
        <v>294</v>
      </c>
      <c r="C119" s="6" t="s">
        <v>509</v>
      </c>
      <c r="D119" s="6" t="s">
        <v>509</v>
      </c>
      <c r="E119" s="6" t="s">
        <v>509</v>
      </c>
      <c r="F119" s="6" t="s">
        <v>509</v>
      </c>
      <c r="G119" s="557">
        <v>4911</v>
      </c>
      <c r="H119" s="6" t="s">
        <v>509</v>
      </c>
      <c r="I119" s="6" t="s">
        <v>509</v>
      </c>
      <c r="J119" s="6" t="s">
        <v>509</v>
      </c>
      <c r="K119" s="6" t="s">
        <v>509</v>
      </c>
      <c r="L119" s="6" t="s">
        <v>509</v>
      </c>
    </row>
    <row r="120" spans="1:12" ht="11.1" customHeight="1" x14ac:dyDescent="0.2">
      <c r="A120" s="14" t="s">
        <v>78</v>
      </c>
      <c r="B120" s="6" t="s">
        <v>509</v>
      </c>
      <c r="C120" s="6" t="s">
        <v>509</v>
      </c>
      <c r="D120" s="557">
        <v>70</v>
      </c>
      <c r="E120" s="557">
        <v>46</v>
      </c>
      <c r="F120" s="6" t="s">
        <v>509</v>
      </c>
      <c r="G120" s="557">
        <v>5371</v>
      </c>
      <c r="H120" s="6" t="s">
        <v>509</v>
      </c>
      <c r="I120" s="6" t="s">
        <v>509</v>
      </c>
      <c r="J120" s="6" t="s">
        <v>509</v>
      </c>
      <c r="K120" s="6" t="s">
        <v>509</v>
      </c>
      <c r="L120" s="557">
        <v>27</v>
      </c>
    </row>
    <row r="121" spans="1:12" ht="18" customHeight="1" x14ac:dyDescent="0.2">
      <c r="A121" s="9" t="s">
        <v>227</v>
      </c>
      <c r="B121" s="558">
        <v>415</v>
      </c>
      <c r="C121" s="6" t="s">
        <v>509</v>
      </c>
      <c r="D121" s="558">
        <v>1828</v>
      </c>
      <c r="E121" s="558">
        <v>2656</v>
      </c>
      <c r="F121" s="558">
        <v>4160</v>
      </c>
      <c r="G121" s="558">
        <v>10890</v>
      </c>
      <c r="H121" s="6" t="s">
        <v>509</v>
      </c>
      <c r="I121" s="6" t="s">
        <v>509</v>
      </c>
      <c r="J121" s="6" t="s">
        <v>509</v>
      </c>
      <c r="K121" s="558">
        <v>17</v>
      </c>
      <c r="L121" s="558">
        <v>370</v>
      </c>
    </row>
    <row r="122" spans="1:12" ht="11.1" customHeight="1" x14ac:dyDescent="0.2">
      <c r="A122" s="14" t="s">
        <v>79</v>
      </c>
      <c r="B122" s="6" t="s">
        <v>509</v>
      </c>
      <c r="C122" s="6" t="s">
        <v>509</v>
      </c>
      <c r="D122" s="6" t="s">
        <v>509</v>
      </c>
      <c r="E122" s="557">
        <v>588</v>
      </c>
      <c r="F122" s="6" t="s">
        <v>509</v>
      </c>
      <c r="G122" s="557">
        <v>45</v>
      </c>
      <c r="H122" s="6" t="s">
        <v>509</v>
      </c>
      <c r="I122" s="6" t="s">
        <v>509</v>
      </c>
      <c r="J122" s="6" t="s">
        <v>509</v>
      </c>
      <c r="K122" s="6" t="s">
        <v>509</v>
      </c>
      <c r="L122" s="6" t="s">
        <v>509</v>
      </c>
    </row>
    <row r="123" spans="1:12" ht="11.1" customHeight="1" x14ac:dyDescent="0.2">
      <c r="A123" s="14" t="s">
        <v>80</v>
      </c>
      <c r="B123" s="557">
        <v>355</v>
      </c>
      <c r="C123" s="6" t="s">
        <v>509</v>
      </c>
      <c r="D123" s="557">
        <v>1299</v>
      </c>
      <c r="E123" s="557">
        <v>1021</v>
      </c>
      <c r="F123" s="557">
        <v>4023</v>
      </c>
      <c r="G123" s="557">
        <v>2454</v>
      </c>
      <c r="H123" s="6" t="s">
        <v>509</v>
      </c>
      <c r="I123" s="6" t="s">
        <v>509</v>
      </c>
      <c r="J123" s="6" t="s">
        <v>509</v>
      </c>
      <c r="K123" s="557">
        <v>17</v>
      </c>
      <c r="L123" s="6" t="s">
        <v>509</v>
      </c>
    </row>
    <row r="124" spans="1:12" ht="11.1" customHeight="1" x14ac:dyDescent="0.2">
      <c r="A124" s="14" t="s">
        <v>81</v>
      </c>
      <c r="B124" s="557">
        <v>14</v>
      </c>
      <c r="C124" s="6" t="s">
        <v>509</v>
      </c>
      <c r="D124" s="6" t="s">
        <v>509</v>
      </c>
      <c r="E124" s="6" t="s">
        <v>509</v>
      </c>
      <c r="F124" s="6" t="s">
        <v>509</v>
      </c>
      <c r="G124" s="557">
        <v>3057</v>
      </c>
      <c r="H124" s="6" t="s">
        <v>509</v>
      </c>
      <c r="I124" s="6" t="s">
        <v>509</v>
      </c>
      <c r="J124" s="6" t="s">
        <v>509</v>
      </c>
      <c r="K124" s="6" t="s">
        <v>509</v>
      </c>
      <c r="L124" s="6" t="s">
        <v>509</v>
      </c>
    </row>
    <row r="125" spans="1:12" ht="11.1" customHeight="1" x14ac:dyDescent="0.2">
      <c r="A125" s="14" t="s">
        <v>82</v>
      </c>
      <c r="B125" s="6" t="s">
        <v>509</v>
      </c>
      <c r="C125" s="6" t="s">
        <v>509</v>
      </c>
      <c r="D125" s="557" t="s">
        <v>425</v>
      </c>
      <c r="E125" s="6" t="s">
        <v>509</v>
      </c>
      <c r="F125" s="6" t="s">
        <v>509</v>
      </c>
      <c r="G125" s="557">
        <v>4418</v>
      </c>
      <c r="H125" s="6" t="s">
        <v>509</v>
      </c>
      <c r="I125" s="6" t="s">
        <v>509</v>
      </c>
      <c r="J125" s="6" t="s">
        <v>509</v>
      </c>
      <c r="K125" s="6" t="s">
        <v>509</v>
      </c>
      <c r="L125" s="557">
        <v>370</v>
      </c>
    </row>
    <row r="126" spans="1:12" ht="11.1" customHeight="1" x14ac:dyDescent="0.2">
      <c r="A126" s="14" t="s">
        <v>83</v>
      </c>
      <c r="B126" s="6" t="s">
        <v>509</v>
      </c>
      <c r="C126" s="6" t="s">
        <v>509</v>
      </c>
      <c r="D126" s="557">
        <v>497</v>
      </c>
      <c r="E126" s="557">
        <v>1046</v>
      </c>
      <c r="F126" s="557">
        <v>137</v>
      </c>
      <c r="G126" s="557">
        <v>916</v>
      </c>
      <c r="H126" s="6" t="s">
        <v>509</v>
      </c>
      <c r="I126" s="6" t="s">
        <v>509</v>
      </c>
      <c r="J126" s="6" t="s">
        <v>509</v>
      </c>
      <c r="K126" s="6" t="s">
        <v>509</v>
      </c>
      <c r="L126" s="6" t="s">
        <v>509</v>
      </c>
    </row>
    <row r="127" spans="1:12" ht="11.1" customHeight="1" x14ac:dyDescent="0.2">
      <c r="A127" s="14" t="s">
        <v>84</v>
      </c>
      <c r="B127" s="557">
        <v>46</v>
      </c>
      <c r="C127" s="6" t="s">
        <v>509</v>
      </c>
      <c r="D127" s="557">
        <v>31</v>
      </c>
      <c r="E127" s="6" t="s">
        <v>509</v>
      </c>
      <c r="F127" s="6" t="s">
        <v>509</v>
      </c>
      <c r="G127" s="6" t="s">
        <v>509</v>
      </c>
      <c r="H127" s="6" t="s">
        <v>509</v>
      </c>
      <c r="I127" s="6" t="s">
        <v>509</v>
      </c>
      <c r="J127" s="6" t="s">
        <v>509</v>
      </c>
      <c r="K127" s="6" t="s">
        <v>509</v>
      </c>
      <c r="L127" s="6" t="s">
        <v>509</v>
      </c>
    </row>
    <row r="128" spans="1:12" ht="18" customHeight="1" x14ac:dyDescent="0.2">
      <c r="A128" s="9" t="s">
        <v>228</v>
      </c>
      <c r="B128" s="558">
        <v>82</v>
      </c>
      <c r="C128" s="6" t="s">
        <v>509</v>
      </c>
      <c r="D128" s="6" t="s">
        <v>509</v>
      </c>
      <c r="E128" s="6" t="s">
        <v>509</v>
      </c>
      <c r="F128" s="6" t="s">
        <v>509</v>
      </c>
      <c r="G128" s="558">
        <v>279</v>
      </c>
      <c r="H128" s="6" t="s">
        <v>509</v>
      </c>
      <c r="I128" s="6" t="s">
        <v>509</v>
      </c>
      <c r="J128" s="6" t="s">
        <v>509</v>
      </c>
      <c r="K128" s="6" t="s">
        <v>509</v>
      </c>
      <c r="L128" s="6" t="s">
        <v>509</v>
      </c>
    </row>
    <row r="129" spans="1:12" ht="11.1" customHeight="1" x14ac:dyDescent="0.2">
      <c r="A129" s="14" t="s">
        <v>85</v>
      </c>
      <c r="B129" s="557">
        <v>82</v>
      </c>
      <c r="C129" s="6" t="s">
        <v>509</v>
      </c>
      <c r="D129" s="6" t="s">
        <v>509</v>
      </c>
      <c r="E129" s="6" t="s">
        <v>509</v>
      </c>
      <c r="F129" s="6" t="s">
        <v>509</v>
      </c>
      <c r="G129" s="557">
        <v>133</v>
      </c>
      <c r="H129" s="6" t="s">
        <v>509</v>
      </c>
      <c r="I129" s="6" t="s">
        <v>509</v>
      </c>
      <c r="J129" s="6" t="s">
        <v>509</v>
      </c>
      <c r="K129" s="6" t="s">
        <v>509</v>
      </c>
      <c r="L129" s="6" t="s">
        <v>509</v>
      </c>
    </row>
    <row r="130" spans="1:12" ht="11.1" customHeight="1" x14ac:dyDescent="0.2">
      <c r="A130" s="14" t="s">
        <v>86</v>
      </c>
      <c r="B130" s="6" t="s">
        <v>509</v>
      </c>
      <c r="C130" s="6" t="s">
        <v>509</v>
      </c>
      <c r="D130" s="6" t="s">
        <v>509</v>
      </c>
      <c r="E130" s="6" t="s">
        <v>509</v>
      </c>
      <c r="F130" s="6" t="s">
        <v>509</v>
      </c>
      <c r="G130" s="6" t="s">
        <v>509</v>
      </c>
      <c r="H130" s="6" t="s">
        <v>509</v>
      </c>
      <c r="I130" s="6" t="s">
        <v>509</v>
      </c>
      <c r="J130" s="6" t="s">
        <v>509</v>
      </c>
      <c r="K130" s="6" t="s">
        <v>509</v>
      </c>
      <c r="L130" s="6" t="s">
        <v>509</v>
      </c>
    </row>
    <row r="131" spans="1:12" ht="11.1" customHeight="1" x14ac:dyDescent="0.2">
      <c r="A131" s="14" t="s">
        <v>87</v>
      </c>
      <c r="B131" s="6" t="s">
        <v>509</v>
      </c>
      <c r="C131" s="6" t="s">
        <v>509</v>
      </c>
      <c r="D131" s="6" t="s">
        <v>509</v>
      </c>
      <c r="E131" s="6" t="s">
        <v>509</v>
      </c>
      <c r="F131" s="6" t="s">
        <v>509</v>
      </c>
      <c r="G131" s="6" t="s">
        <v>509</v>
      </c>
      <c r="H131" s="6" t="s">
        <v>509</v>
      </c>
      <c r="I131" s="6" t="s">
        <v>509</v>
      </c>
      <c r="J131" s="6" t="s">
        <v>509</v>
      </c>
      <c r="K131" s="6" t="s">
        <v>509</v>
      </c>
      <c r="L131" s="6" t="s">
        <v>509</v>
      </c>
    </row>
    <row r="132" spans="1:12" ht="11.1" customHeight="1" x14ac:dyDescent="0.2">
      <c r="A132" s="14" t="s">
        <v>88</v>
      </c>
      <c r="B132" s="6" t="s">
        <v>509</v>
      </c>
      <c r="C132" s="6" t="s">
        <v>509</v>
      </c>
      <c r="D132" s="6" t="s">
        <v>509</v>
      </c>
      <c r="E132" s="6" t="s">
        <v>509</v>
      </c>
      <c r="F132" s="6" t="s">
        <v>509</v>
      </c>
      <c r="G132" s="557">
        <v>147</v>
      </c>
      <c r="H132" s="6" t="s">
        <v>509</v>
      </c>
      <c r="I132" s="6" t="s">
        <v>509</v>
      </c>
      <c r="J132" s="6" t="s">
        <v>509</v>
      </c>
      <c r="K132" s="6" t="s">
        <v>509</v>
      </c>
      <c r="L132" s="6" t="s">
        <v>509</v>
      </c>
    </row>
    <row r="133" spans="1:12" ht="18" customHeight="1" x14ac:dyDescent="0.2">
      <c r="A133" s="9" t="s">
        <v>229</v>
      </c>
      <c r="B133" s="558">
        <v>1270</v>
      </c>
      <c r="C133" s="558">
        <v>433</v>
      </c>
      <c r="D133" s="558">
        <v>893</v>
      </c>
      <c r="E133" s="558">
        <v>527</v>
      </c>
      <c r="F133" s="6" t="s">
        <v>509</v>
      </c>
      <c r="G133" s="558">
        <v>29236</v>
      </c>
      <c r="H133" s="558" t="s">
        <v>425</v>
      </c>
      <c r="I133" s="558" t="s">
        <v>425</v>
      </c>
      <c r="J133" s="558" t="s">
        <v>6736</v>
      </c>
      <c r="K133" s="558">
        <v>78</v>
      </c>
      <c r="L133" s="6" t="s">
        <v>509</v>
      </c>
    </row>
    <row r="134" spans="1:12" ht="11.1" customHeight="1" x14ac:dyDescent="0.2">
      <c r="A134" s="14" t="s">
        <v>89</v>
      </c>
      <c r="B134" s="557">
        <v>162</v>
      </c>
      <c r="C134" s="6" t="s">
        <v>509</v>
      </c>
      <c r="D134" s="6" t="s">
        <v>509</v>
      </c>
      <c r="E134" s="6" t="s">
        <v>509</v>
      </c>
      <c r="F134" s="6" t="s">
        <v>509</v>
      </c>
      <c r="G134" s="557">
        <v>305</v>
      </c>
      <c r="H134" s="557" t="s">
        <v>425</v>
      </c>
      <c r="I134" s="6" t="s">
        <v>509</v>
      </c>
      <c r="J134" s="557" t="s">
        <v>6831</v>
      </c>
      <c r="K134" s="6" t="s">
        <v>509</v>
      </c>
      <c r="L134" s="6" t="s">
        <v>509</v>
      </c>
    </row>
    <row r="135" spans="1:12" ht="11.1" customHeight="1" x14ac:dyDescent="0.2">
      <c r="A135" s="14" t="s">
        <v>90</v>
      </c>
      <c r="B135" s="557">
        <v>1108</v>
      </c>
      <c r="C135" s="557">
        <v>433</v>
      </c>
      <c r="D135" s="557">
        <v>893</v>
      </c>
      <c r="E135" s="557">
        <v>341</v>
      </c>
      <c r="F135" s="6" t="s">
        <v>509</v>
      </c>
      <c r="G135" s="557">
        <v>14260</v>
      </c>
      <c r="H135" s="6" t="s">
        <v>509</v>
      </c>
      <c r="I135" s="557" t="s">
        <v>425</v>
      </c>
      <c r="J135" s="557" t="s">
        <v>6691</v>
      </c>
      <c r="K135" s="557">
        <v>78</v>
      </c>
      <c r="L135" s="6" t="s">
        <v>509</v>
      </c>
    </row>
    <row r="136" spans="1:12" ht="11.1" customHeight="1" x14ac:dyDescent="0.2">
      <c r="A136" s="14" t="s">
        <v>91</v>
      </c>
      <c r="B136" s="6" t="s">
        <v>509</v>
      </c>
      <c r="C136" s="6" t="s">
        <v>509</v>
      </c>
      <c r="D136" s="6" t="s">
        <v>509</v>
      </c>
      <c r="E136" s="557">
        <v>168</v>
      </c>
      <c r="F136" s="6" t="s">
        <v>509</v>
      </c>
      <c r="G136" s="557">
        <v>13561</v>
      </c>
      <c r="H136" s="6" t="s">
        <v>509</v>
      </c>
      <c r="I136" s="6" t="s">
        <v>509</v>
      </c>
      <c r="J136" s="6" t="s">
        <v>509</v>
      </c>
      <c r="K136" s="6" t="s">
        <v>509</v>
      </c>
      <c r="L136" s="6" t="s">
        <v>509</v>
      </c>
    </row>
    <row r="137" spans="1:12" ht="11.1" customHeight="1" x14ac:dyDescent="0.2">
      <c r="A137" s="14" t="s">
        <v>92</v>
      </c>
      <c r="B137" s="6" t="s">
        <v>509</v>
      </c>
      <c r="C137" s="6" t="s">
        <v>509</v>
      </c>
      <c r="D137" s="6" t="s">
        <v>509</v>
      </c>
      <c r="E137" s="557">
        <v>18</v>
      </c>
      <c r="F137" s="6" t="s">
        <v>509</v>
      </c>
      <c r="G137" s="557">
        <v>1110</v>
      </c>
      <c r="H137" s="6" t="s">
        <v>509</v>
      </c>
      <c r="I137" s="6" t="s">
        <v>509</v>
      </c>
      <c r="J137" s="6" t="s">
        <v>509</v>
      </c>
      <c r="K137" s="6" t="s">
        <v>509</v>
      </c>
      <c r="L137" s="6" t="s">
        <v>509</v>
      </c>
    </row>
    <row r="138" spans="1:12" ht="18" customHeight="1" x14ac:dyDescent="0.2">
      <c r="A138" s="9" t="s">
        <v>230</v>
      </c>
      <c r="B138" s="6" t="s">
        <v>509</v>
      </c>
      <c r="C138" s="558" t="s">
        <v>327</v>
      </c>
      <c r="D138" s="558">
        <v>338</v>
      </c>
      <c r="E138" s="558">
        <v>1617</v>
      </c>
      <c r="F138" s="6" t="s">
        <v>509</v>
      </c>
      <c r="G138" s="558">
        <v>20269</v>
      </c>
      <c r="H138" s="6" t="s">
        <v>509</v>
      </c>
      <c r="I138" s="6" t="s">
        <v>509</v>
      </c>
      <c r="J138" s="558" t="s">
        <v>6727</v>
      </c>
      <c r="K138" s="558">
        <v>71</v>
      </c>
      <c r="L138" s="6" t="s">
        <v>509</v>
      </c>
    </row>
    <row r="139" spans="1:12" ht="11.1" customHeight="1" x14ac:dyDescent="0.2">
      <c r="A139" s="14" t="s">
        <v>93</v>
      </c>
      <c r="B139" s="6" t="s">
        <v>509</v>
      </c>
      <c r="C139" s="557" t="s">
        <v>327</v>
      </c>
      <c r="D139" s="557" t="s">
        <v>425</v>
      </c>
      <c r="E139" s="557" t="s">
        <v>7514</v>
      </c>
      <c r="F139" s="6" t="s">
        <v>509</v>
      </c>
      <c r="G139" s="557">
        <v>3312</v>
      </c>
      <c r="H139" s="6" t="s">
        <v>509</v>
      </c>
      <c r="I139" s="6" t="s">
        <v>509</v>
      </c>
      <c r="J139" s="557" t="s">
        <v>6727</v>
      </c>
      <c r="K139" s="557">
        <v>71</v>
      </c>
      <c r="L139" s="6" t="s">
        <v>509</v>
      </c>
    </row>
    <row r="140" spans="1:12" ht="11.1" customHeight="1" x14ac:dyDescent="0.2">
      <c r="A140" s="14" t="s">
        <v>94</v>
      </c>
      <c r="B140" s="6" t="s">
        <v>509</v>
      </c>
      <c r="C140" s="6" t="s">
        <v>509</v>
      </c>
      <c r="D140" s="6" t="s">
        <v>509</v>
      </c>
      <c r="E140" s="6" t="s">
        <v>509</v>
      </c>
      <c r="F140" s="6" t="s">
        <v>509</v>
      </c>
      <c r="G140" s="557">
        <v>1491</v>
      </c>
      <c r="H140" s="6" t="s">
        <v>509</v>
      </c>
      <c r="I140" s="6" t="s">
        <v>509</v>
      </c>
      <c r="J140" s="6" t="s">
        <v>509</v>
      </c>
      <c r="K140" s="6" t="s">
        <v>509</v>
      </c>
      <c r="L140" s="6" t="s">
        <v>509</v>
      </c>
    </row>
    <row r="141" spans="1:12" ht="11.1" customHeight="1" x14ac:dyDescent="0.2">
      <c r="A141" s="14" t="s">
        <v>95</v>
      </c>
      <c r="B141" s="6" t="s">
        <v>509</v>
      </c>
      <c r="C141" s="6" t="s">
        <v>509</v>
      </c>
      <c r="D141" s="6" t="s">
        <v>509</v>
      </c>
      <c r="E141" s="6" t="s">
        <v>509</v>
      </c>
      <c r="F141" s="6" t="s">
        <v>509</v>
      </c>
      <c r="G141" s="557">
        <v>1432</v>
      </c>
      <c r="H141" s="6" t="s">
        <v>509</v>
      </c>
      <c r="I141" s="6" t="s">
        <v>509</v>
      </c>
      <c r="J141" s="6" t="s">
        <v>509</v>
      </c>
      <c r="K141" s="6" t="s">
        <v>509</v>
      </c>
      <c r="L141" s="6" t="s">
        <v>509</v>
      </c>
    </row>
    <row r="142" spans="1:12" ht="11.1" customHeight="1" x14ac:dyDescent="0.2">
      <c r="A142" s="14" t="s">
        <v>96</v>
      </c>
      <c r="B142" s="6" t="s">
        <v>509</v>
      </c>
      <c r="C142" s="6" t="s">
        <v>509</v>
      </c>
      <c r="D142" s="6" t="s">
        <v>509</v>
      </c>
      <c r="E142" s="6" t="s">
        <v>509</v>
      </c>
      <c r="F142" s="6" t="s">
        <v>509</v>
      </c>
      <c r="G142" s="557">
        <v>1259</v>
      </c>
      <c r="H142" s="6" t="s">
        <v>509</v>
      </c>
      <c r="I142" s="6" t="s">
        <v>509</v>
      </c>
      <c r="J142" s="6" t="s">
        <v>509</v>
      </c>
      <c r="K142" s="6" t="s">
        <v>509</v>
      </c>
      <c r="L142" s="6" t="s">
        <v>509</v>
      </c>
    </row>
    <row r="143" spans="1:12" ht="11.1" customHeight="1" x14ac:dyDescent="0.2">
      <c r="A143" s="14" t="s">
        <v>97</v>
      </c>
      <c r="B143" s="6" t="s">
        <v>509</v>
      </c>
      <c r="C143" s="6" t="s">
        <v>509</v>
      </c>
      <c r="D143" s="6" t="s">
        <v>509</v>
      </c>
      <c r="E143" s="6" t="s">
        <v>509</v>
      </c>
      <c r="F143" s="6" t="s">
        <v>509</v>
      </c>
      <c r="G143" s="557">
        <v>2356</v>
      </c>
      <c r="H143" s="6" t="s">
        <v>509</v>
      </c>
      <c r="I143" s="6" t="s">
        <v>509</v>
      </c>
      <c r="J143" s="6" t="s">
        <v>509</v>
      </c>
      <c r="K143" s="6" t="s">
        <v>509</v>
      </c>
      <c r="L143" s="6" t="s">
        <v>509</v>
      </c>
    </row>
    <row r="144" spans="1:12" ht="11.1" customHeight="1" x14ac:dyDescent="0.2">
      <c r="A144" s="14" t="s">
        <v>98</v>
      </c>
      <c r="B144" s="6" t="s">
        <v>509</v>
      </c>
      <c r="C144" s="6" t="s">
        <v>509</v>
      </c>
      <c r="D144" s="6" t="s">
        <v>509</v>
      </c>
      <c r="E144" s="6" t="s">
        <v>509</v>
      </c>
      <c r="F144" s="6" t="s">
        <v>509</v>
      </c>
      <c r="G144" s="6" t="s">
        <v>509</v>
      </c>
      <c r="H144" s="6" t="s">
        <v>509</v>
      </c>
      <c r="I144" s="6" t="s">
        <v>509</v>
      </c>
      <c r="J144" s="6" t="s">
        <v>509</v>
      </c>
      <c r="K144" s="6" t="s">
        <v>509</v>
      </c>
      <c r="L144" s="6" t="s">
        <v>509</v>
      </c>
    </row>
    <row r="145" spans="1:12" ht="11.1" customHeight="1" x14ac:dyDescent="0.2">
      <c r="A145" s="14" t="s">
        <v>99</v>
      </c>
      <c r="B145" s="6" t="s">
        <v>509</v>
      </c>
      <c r="C145" s="6" t="s">
        <v>509</v>
      </c>
      <c r="D145" s="6" t="s">
        <v>509</v>
      </c>
      <c r="E145" s="6" t="s">
        <v>509</v>
      </c>
      <c r="F145" s="6" t="s">
        <v>509</v>
      </c>
      <c r="G145" s="6" t="s">
        <v>509</v>
      </c>
      <c r="H145" s="6" t="s">
        <v>509</v>
      </c>
      <c r="I145" s="6" t="s">
        <v>509</v>
      </c>
      <c r="J145" s="6" t="s">
        <v>509</v>
      </c>
      <c r="K145" s="6" t="s">
        <v>509</v>
      </c>
      <c r="L145" s="6" t="s">
        <v>509</v>
      </c>
    </row>
    <row r="146" spans="1:12" ht="11.1" customHeight="1" x14ac:dyDescent="0.2">
      <c r="A146" s="14" t="s">
        <v>100</v>
      </c>
      <c r="B146" s="6" t="s">
        <v>509</v>
      </c>
      <c r="C146" s="6" t="s">
        <v>509</v>
      </c>
      <c r="D146" s="6" t="s">
        <v>509</v>
      </c>
      <c r="E146" s="557">
        <v>11</v>
      </c>
      <c r="F146" s="6" t="s">
        <v>509</v>
      </c>
      <c r="G146" s="557">
        <v>4913</v>
      </c>
      <c r="H146" s="6" t="s">
        <v>509</v>
      </c>
      <c r="I146" s="6" t="s">
        <v>509</v>
      </c>
      <c r="J146" s="6" t="s">
        <v>509</v>
      </c>
      <c r="K146" s="6" t="s">
        <v>509</v>
      </c>
      <c r="L146" s="6" t="s">
        <v>509</v>
      </c>
    </row>
    <row r="147" spans="1:12" ht="11.1" customHeight="1" x14ac:dyDescent="0.2">
      <c r="A147" s="14" t="s">
        <v>101</v>
      </c>
      <c r="B147" s="6" t="s">
        <v>509</v>
      </c>
      <c r="C147" s="6" t="s">
        <v>509</v>
      </c>
      <c r="D147" s="557">
        <v>206</v>
      </c>
      <c r="E147" s="557">
        <v>157</v>
      </c>
      <c r="F147" s="6" t="s">
        <v>509</v>
      </c>
      <c r="G147" s="557">
        <v>855</v>
      </c>
      <c r="H147" s="6" t="s">
        <v>509</v>
      </c>
      <c r="I147" s="6" t="s">
        <v>509</v>
      </c>
      <c r="J147" s="6" t="s">
        <v>509</v>
      </c>
      <c r="K147" s="6" t="s">
        <v>509</v>
      </c>
      <c r="L147" s="6" t="s">
        <v>509</v>
      </c>
    </row>
    <row r="148" spans="1:12" ht="11.1" customHeight="1" x14ac:dyDescent="0.2">
      <c r="A148" s="14" t="s">
        <v>102</v>
      </c>
      <c r="B148" s="6" t="s">
        <v>509</v>
      </c>
      <c r="C148" s="6" t="s">
        <v>509</v>
      </c>
      <c r="D148" s="557">
        <v>131</v>
      </c>
      <c r="E148" s="557">
        <v>1445</v>
      </c>
      <c r="F148" s="6" t="s">
        <v>509</v>
      </c>
      <c r="G148" s="557">
        <v>4651</v>
      </c>
      <c r="H148" s="6" t="s">
        <v>509</v>
      </c>
      <c r="I148" s="6" t="s">
        <v>509</v>
      </c>
      <c r="J148" s="6" t="s">
        <v>509</v>
      </c>
      <c r="K148" s="6" t="s">
        <v>509</v>
      </c>
      <c r="L148" s="6" t="s">
        <v>509</v>
      </c>
    </row>
    <row r="149" spans="1:12" ht="18" customHeight="1" x14ac:dyDescent="0.2">
      <c r="A149" s="9" t="s">
        <v>231</v>
      </c>
      <c r="B149" s="6" t="s">
        <v>509</v>
      </c>
      <c r="C149" s="558" t="s">
        <v>6758</v>
      </c>
      <c r="D149" s="558">
        <v>14</v>
      </c>
      <c r="E149" s="558">
        <v>228</v>
      </c>
      <c r="F149" s="6" t="s">
        <v>509</v>
      </c>
      <c r="G149" s="558">
        <v>21339</v>
      </c>
      <c r="H149" s="6" t="s">
        <v>509</v>
      </c>
      <c r="I149" s="558">
        <v>9350</v>
      </c>
      <c r="J149" s="558">
        <v>903</v>
      </c>
      <c r="K149" s="558">
        <v>2348</v>
      </c>
      <c r="L149" s="4" t="s">
        <v>509</v>
      </c>
    </row>
    <row r="150" spans="1:12" ht="11.1" customHeight="1" x14ac:dyDescent="0.2">
      <c r="A150" s="14" t="s">
        <v>103</v>
      </c>
      <c r="B150" s="6" t="s">
        <v>509</v>
      </c>
      <c r="C150" s="557" t="s">
        <v>425</v>
      </c>
      <c r="D150" s="6" t="s">
        <v>509</v>
      </c>
      <c r="E150" s="6" t="s">
        <v>509</v>
      </c>
      <c r="F150" s="6" t="s">
        <v>509</v>
      </c>
      <c r="G150" s="557">
        <v>10284</v>
      </c>
      <c r="H150" s="6" t="s">
        <v>509</v>
      </c>
      <c r="I150" s="557">
        <v>911</v>
      </c>
      <c r="J150" s="557">
        <v>535</v>
      </c>
      <c r="K150" s="557">
        <v>986</v>
      </c>
      <c r="L150" s="6" t="s">
        <v>509</v>
      </c>
    </row>
    <row r="151" spans="1:12" ht="11.1" customHeight="1" x14ac:dyDescent="0.2">
      <c r="A151" s="14" t="s">
        <v>104</v>
      </c>
      <c r="B151" s="6" t="s">
        <v>509</v>
      </c>
      <c r="C151" s="6" t="s">
        <v>509</v>
      </c>
      <c r="D151" s="6" t="s">
        <v>509</v>
      </c>
      <c r="E151" s="6" t="s">
        <v>509</v>
      </c>
      <c r="F151" s="6" t="s">
        <v>509</v>
      </c>
      <c r="G151" s="557">
        <v>428</v>
      </c>
      <c r="H151" s="6" t="s">
        <v>509</v>
      </c>
      <c r="I151" s="6" t="s">
        <v>509</v>
      </c>
      <c r="J151" s="6" t="s">
        <v>509</v>
      </c>
      <c r="K151" s="6" t="s">
        <v>509</v>
      </c>
      <c r="L151" s="6" t="s">
        <v>509</v>
      </c>
    </row>
    <row r="152" spans="1:12" ht="11.1" customHeight="1" x14ac:dyDescent="0.2">
      <c r="A152" s="14" t="s">
        <v>105</v>
      </c>
      <c r="B152" s="6" t="s">
        <v>509</v>
      </c>
      <c r="C152" s="6" t="s">
        <v>509</v>
      </c>
      <c r="D152" s="6" t="s">
        <v>509</v>
      </c>
      <c r="E152" s="6" t="s">
        <v>509</v>
      </c>
      <c r="F152" s="6" t="s">
        <v>509</v>
      </c>
      <c r="G152" s="557">
        <v>2748</v>
      </c>
      <c r="H152" s="6" t="s">
        <v>509</v>
      </c>
      <c r="I152" s="557">
        <v>5357</v>
      </c>
      <c r="J152" s="557">
        <v>17</v>
      </c>
      <c r="K152" s="557">
        <v>162</v>
      </c>
      <c r="L152" s="6" t="s">
        <v>509</v>
      </c>
    </row>
    <row r="153" spans="1:12" ht="11.1" customHeight="1" x14ac:dyDescent="0.2">
      <c r="A153" s="14" t="s">
        <v>106</v>
      </c>
      <c r="B153" s="6" t="s">
        <v>509</v>
      </c>
      <c r="C153" s="557" t="s">
        <v>7513</v>
      </c>
      <c r="D153" s="557">
        <v>14</v>
      </c>
      <c r="E153" s="557">
        <v>228</v>
      </c>
      <c r="F153" s="6" t="s">
        <v>509</v>
      </c>
      <c r="G153" s="557">
        <v>7880</v>
      </c>
      <c r="H153" s="6" t="s">
        <v>509</v>
      </c>
      <c r="I153" s="557">
        <v>3082</v>
      </c>
      <c r="J153" s="557">
        <v>351</v>
      </c>
      <c r="K153" s="557">
        <v>1201</v>
      </c>
      <c r="L153" s="6" t="s">
        <v>509</v>
      </c>
    </row>
    <row r="154" spans="1:12" ht="11.1" customHeight="1" x14ac:dyDescent="0.2">
      <c r="A154" s="127"/>
      <c r="B154" s="561"/>
      <c r="C154" s="561"/>
      <c r="D154" s="561"/>
      <c r="E154" s="561"/>
      <c r="F154" s="561"/>
      <c r="G154" s="561"/>
      <c r="H154" s="561"/>
      <c r="I154" s="561"/>
      <c r="J154" s="561"/>
      <c r="K154" s="561"/>
      <c r="L154" s="561"/>
    </row>
    <row r="155" spans="1:12" s="32" customFormat="1" ht="12" customHeight="1" x14ac:dyDescent="0.15">
      <c r="A155" s="506" t="s">
        <v>7508</v>
      </c>
      <c r="B155" s="560"/>
      <c r="C155" s="560"/>
      <c r="D155" s="560"/>
      <c r="E155" s="560"/>
      <c r="F155" s="560"/>
      <c r="G155" s="560"/>
      <c r="H155" s="560"/>
      <c r="I155" s="560"/>
      <c r="J155" s="560"/>
      <c r="K155" s="560"/>
      <c r="L155" s="560"/>
    </row>
    <row r="156" spans="1:12" s="32" customFormat="1" ht="12" customHeight="1" x14ac:dyDescent="0.15">
      <c r="A156" s="506" t="s">
        <v>7507</v>
      </c>
      <c r="B156" s="560"/>
      <c r="C156" s="560"/>
      <c r="D156" s="560"/>
      <c r="E156" s="560"/>
      <c r="F156" s="560"/>
      <c r="G156" s="560"/>
      <c r="H156" s="560"/>
      <c r="I156" s="560"/>
      <c r="J156" s="560"/>
      <c r="K156" s="560"/>
      <c r="L156" s="560"/>
    </row>
    <row r="157" spans="1:12" ht="18" customHeight="1" x14ac:dyDescent="0.2">
      <c r="A157" s="9" t="s">
        <v>232</v>
      </c>
      <c r="B157" s="558" t="s">
        <v>405</v>
      </c>
      <c r="C157" s="6" t="s">
        <v>509</v>
      </c>
      <c r="D157" s="558">
        <v>12</v>
      </c>
      <c r="E157" s="558">
        <v>46</v>
      </c>
      <c r="F157" s="558">
        <v>69</v>
      </c>
      <c r="G157" s="558">
        <v>30915</v>
      </c>
      <c r="H157" s="558" t="s">
        <v>7512</v>
      </c>
      <c r="I157" s="558">
        <v>107</v>
      </c>
      <c r="J157" s="558">
        <v>431</v>
      </c>
      <c r="K157" s="558">
        <v>54</v>
      </c>
      <c r="L157" s="558">
        <v>622</v>
      </c>
    </row>
    <row r="158" spans="1:12" ht="11.1" customHeight="1" x14ac:dyDescent="0.2">
      <c r="A158" s="14" t="s">
        <v>107</v>
      </c>
      <c r="B158" s="6" t="s">
        <v>509</v>
      </c>
      <c r="C158" s="6" t="s">
        <v>509</v>
      </c>
      <c r="D158" s="557" t="s">
        <v>6735</v>
      </c>
      <c r="E158" s="557">
        <v>42</v>
      </c>
      <c r="F158" s="557">
        <v>63</v>
      </c>
      <c r="G158" s="557">
        <v>594</v>
      </c>
      <c r="H158" s="557" t="s">
        <v>430</v>
      </c>
      <c r="I158" s="557">
        <v>73</v>
      </c>
      <c r="J158" s="557" t="s">
        <v>6740</v>
      </c>
      <c r="K158" s="557">
        <v>31</v>
      </c>
      <c r="L158" s="6" t="s">
        <v>509</v>
      </c>
    </row>
    <row r="159" spans="1:12" ht="11.1" customHeight="1" x14ac:dyDescent="0.2">
      <c r="A159" s="14" t="s">
        <v>108</v>
      </c>
      <c r="B159" s="557" t="s">
        <v>405</v>
      </c>
      <c r="C159" s="6" t="s">
        <v>509</v>
      </c>
      <c r="D159" s="557" t="s">
        <v>7511</v>
      </c>
      <c r="E159" s="557" t="s">
        <v>7510</v>
      </c>
      <c r="F159" s="557" t="s">
        <v>397</v>
      </c>
      <c r="G159" s="557">
        <v>22050</v>
      </c>
      <c r="H159" s="557" t="s">
        <v>6698</v>
      </c>
      <c r="I159" s="557">
        <v>35</v>
      </c>
      <c r="J159" s="557">
        <v>424</v>
      </c>
      <c r="K159" s="557">
        <v>23</v>
      </c>
      <c r="L159" s="557">
        <v>622</v>
      </c>
    </row>
    <row r="160" spans="1:12" ht="11.1" customHeight="1" x14ac:dyDescent="0.2">
      <c r="A160" s="14" t="s">
        <v>109</v>
      </c>
      <c r="B160" s="6" t="s">
        <v>509</v>
      </c>
      <c r="C160" s="6" t="s">
        <v>509</v>
      </c>
      <c r="D160" s="6" t="s">
        <v>509</v>
      </c>
      <c r="E160" s="6" t="s">
        <v>509</v>
      </c>
      <c r="F160" s="6" t="s">
        <v>509</v>
      </c>
      <c r="G160" s="557">
        <v>4154</v>
      </c>
      <c r="H160" s="6" t="s">
        <v>509</v>
      </c>
      <c r="I160" s="6" t="s">
        <v>509</v>
      </c>
      <c r="J160" s="6" t="s">
        <v>509</v>
      </c>
      <c r="K160" s="6" t="s">
        <v>509</v>
      </c>
      <c r="L160" s="6" t="s">
        <v>509</v>
      </c>
    </row>
    <row r="161" spans="1:12" ht="11.1" customHeight="1" x14ac:dyDescent="0.2">
      <c r="A161" s="14" t="s">
        <v>110</v>
      </c>
      <c r="B161" s="6" t="s">
        <v>509</v>
      </c>
      <c r="C161" s="6" t="s">
        <v>509</v>
      </c>
      <c r="D161" s="6" t="s">
        <v>509</v>
      </c>
      <c r="E161" s="6" t="s">
        <v>509</v>
      </c>
      <c r="F161" s="6" t="s">
        <v>509</v>
      </c>
      <c r="G161" s="557">
        <v>1071</v>
      </c>
      <c r="H161" s="6" t="s">
        <v>509</v>
      </c>
      <c r="I161" s="6" t="s">
        <v>509</v>
      </c>
      <c r="J161" s="6" t="s">
        <v>509</v>
      </c>
      <c r="K161" s="6" t="s">
        <v>509</v>
      </c>
      <c r="L161" s="6" t="s">
        <v>509</v>
      </c>
    </row>
    <row r="162" spans="1:12" ht="11.1" customHeight="1" x14ac:dyDescent="0.2">
      <c r="A162" s="14" t="s">
        <v>111</v>
      </c>
      <c r="B162" s="6" t="s">
        <v>509</v>
      </c>
      <c r="C162" s="6" t="s">
        <v>509</v>
      </c>
      <c r="D162" s="6" t="s">
        <v>509</v>
      </c>
      <c r="E162" s="6" t="s">
        <v>509</v>
      </c>
      <c r="F162" s="6" t="s">
        <v>509</v>
      </c>
      <c r="G162" s="557">
        <v>3046</v>
      </c>
      <c r="H162" s="6" t="s">
        <v>509</v>
      </c>
      <c r="I162" s="6" t="s">
        <v>509</v>
      </c>
      <c r="J162" s="6" t="s">
        <v>509</v>
      </c>
      <c r="K162" s="6" t="s">
        <v>509</v>
      </c>
      <c r="L162" s="6" t="s">
        <v>509</v>
      </c>
    </row>
    <row r="163" spans="1:12" ht="18" customHeight="1" x14ac:dyDescent="0.2">
      <c r="A163" s="9" t="s">
        <v>233</v>
      </c>
      <c r="B163" s="6" t="s">
        <v>509</v>
      </c>
      <c r="C163" s="6" t="s">
        <v>509</v>
      </c>
      <c r="D163" s="558">
        <v>1446</v>
      </c>
      <c r="E163" s="558">
        <v>2566</v>
      </c>
      <c r="F163" s="558" t="s">
        <v>6680</v>
      </c>
      <c r="G163" s="558">
        <v>16782</v>
      </c>
      <c r="H163" s="558" t="s">
        <v>6704</v>
      </c>
      <c r="I163" s="558">
        <v>409</v>
      </c>
      <c r="J163" s="558">
        <v>615</v>
      </c>
      <c r="K163" s="558">
        <v>797</v>
      </c>
      <c r="L163" s="558">
        <v>298</v>
      </c>
    </row>
    <row r="164" spans="1:12" ht="11.1" customHeight="1" x14ac:dyDescent="0.2">
      <c r="A164" s="14" t="s">
        <v>112</v>
      </c>
      <c r="B164" s="6" t="s">
        <v>509</v>
      </c>
      <c r="C164" s="6" t="s">
        <v>509</v>
      </c>
      <c r="D164" s="557" t="s">
        <v>6671</v>
      </c>
      <c r="E164" s="557" t="s">
        <v>425</v>
      </c>
      <c r="F164" s="557" t="s">
        <v>6680</v>
      </c>
      <c r="G164" s="557">
        <v>3213</v>
      </c>
      <c r="H164" s="6" t="s">
        <v>509</v>
      </c>
      <c r="I164" s="557">
        <v>125</v>
      </c>
      <c r="J164" s="557">
        <v>509</v>
      </c>
      <c r="K164" s="557">
        <v>597</v>
      </c>
      <c r="L164" s="557" t="s">
        <v>301</v>
      </c>
    </row>
    <row r="165" spans="1:12" ht="11.1" customHeight="1" x14ac:dyDescent="0.2">
      <c r="A165" s="14" t="s">
        <v>113</v>
      </c>
      <c r="B165" s="6" t="s">
        <v>509</v>
      </c>
      <c r="C165" s="6" t="s">
        <v>509</v>
      </c>
      <c r="D165" s="6" t="s">
        <v>509</v>
      </c>
      <c r="E165" s="6" t="s">
        <v>509</v>
      </c>
      <c r="F165" s="6" t="s">
        <v>509</v>
      </c>
      <c r="G165" s="557">
        <v>1367</v>
      </c>
      <c r="H165" s="6" t="s">
        <v>509</v>
      </c>
      <c r="I165" s="6" t="s">
        <v>509</v>
      </c>
      <c r="J165" s="6" t="s">
        <v>509</v>
      </c>
      <c r="K165" s="557">
        <v>25</v>
      </c>
      <c r="L165" s="6" t="s">
        <v>509</v>
      </c>
    </row>
    <row r="166" spans="1:12" ht="11.1" customHeight="1" x14ac:dyDescent="0.2">
      <c r="A166" s="14" t="s">
        <v>114</v>
      </c>
      <c r="B166" s="6" t="s">
        <v>509</v>
      </c>
      <c r="C166" s="6" t="s">
        <v>509</v>
      </c>
      <c r="D166" s="557">
        <v>1445</v>
      </c>
      <c r="E166" s="6" t="s">
        <v>509</v>
      </c>
      <c r="F166" s="6" t="s">
        <v>509</v>
      </c>
      <c r="G166" s="6" t="s">
        <v>509</v>
      </c>
      <c r="H166" s="6" t="s">
        <v>509</v>
      </c>
      <c r="I166" s="557" t="s">
        <v>411</v>
      </c>
      <c r="J166" s="6" t="s">
        <v>509</v>
      </c>
      <c r="K166" s="557" t="s">
        <v>391</v>
      </c>
      <c r="L166" s="6" t="s">
        <v>509</v>
      </c>
    </row>
    <row r="167" spans="1:12" ht="11.1" customHeight="1" x14ac:dyDescent="0.2">
      <c r="A167" s="14" t="s">
        <v>115</v>
      </c>
      <c r="B167" s="6" t="s">
        <v>509</v>
      </c>
      <c r="C167" s="6" t="s">
        <v>509</v>
      </c>
      <c r="D167" s="6" t="s">
        <v>509</v>
      </c>
      <c r="E167" s="557">
        <v>2565</v>
      </c>
      <c r="F167" s="6" t="s">
        <v>509</v>
      </c>
      <c r="G167" s="557">
        <v>10728</v>
      </c>
      <c r="H167" s="6" t="s">
        <v>509</v>
      </c>
      <c r="I167" s="6" t="s">
        <v>509</v>
      </c>
      <c r="J167" s="6" t="s">
        <v>509</v>
      </c>
      <c r="K167" s="557">
        <v>82</v>
      </c>
      <c r="L167" s="557">
        <v>223</v>
      </c>
    </row>
    <row r="168" spans="1:12" ht="11.1" customHeight="1" x14ac:dyDescent="0.2">
      <c r="A168" s="14" t="s">
        <v>116</v>
      </c>
      <c r="B168" s="6" t="s">
        <v>509</v>
      </c>
      <c r="C168" s="6" t="s">
        <v>509</v>
      </c>
      <c r="D168" s="6" t="s">
        <v>509</v>
      </c>
      <c r="E168" s="6" t="s">
        <v>509</v>
      </c>
      <c r="F168" s="6" t="s">
        <v>509</v>
      </c>
      <c r="G168" s="557">
        <v>1475</v>
      </c>
      <c r="H168" s="557" t="s">
        <v>6704</v>
      </c>
      <c r="I168" s="557">
        <v>281</v>
      </c>
      <c r="J168" s="557">
        <v>106</v>
      </c>
      <c r="K168" s="557">
        <v>91</v>
      </c>
      <c r="L168" s="557">
        <v>73</v>
      </c>
    </row>
    <row r="169" spans="1:12" ht="11.1" customHeight="1" x14ac:dyDescent="0.2">
      <c r="A169" s="14" t="s">
        <v>117</v>
      </c>
      <c r="B169" s="6" t="s">
        <v>509</v>
      </c>
      <c r="C169" s="6" t="s">
        <v>509</v>
      </c>
      <c r="D169" s="6" t="s">
        <v>509</v>
      </c>
      <c r="E169" s="6" t="s">
        <v>509</v>
      </c>
      <c r="F169" s="6" t="s">
        <v>509</v>
      </c>
      <c r="G169" s="6" t="s">
        <v>509</v>
      </c>
      <c r="H169" s="6" t="s">
        <v>509</v>
      </c>
      <c r="I169" s="6" t="s">
        <v>509</v>
      </c>
      <c r="J169" s="6" t="s">
        <v>509</v>
      </c>
      <c r="K169" s="6" t="s">
        <v>509</v>
      </c>
      <c r="L169" s="6" t="s">
        <v>509</v>
      </c>
    </row>
    <row r="170" spans="1:12" ht="18" customHeight="1" x14ac:dyDescent="0.2">
      <c r="A170" s="9" t="s">
        <v>234</v>
      </c>
      <c r="B170" s="558">
        <v>1375</v>
      </c>
      <c r="C170" s="6" t="s">
        <v>509</v>
      </c>
      <c r="D170" s="558">
        <v>1072</v>
      </c>
      <c r="E170" s="558">
        <v>448</v>
      </c>
      <c r="F170" s="6" t="s">
        <v>509</v>
      </c>
      <c r="G170" s="558">
        <v>5366</v>
      </c>
      <c r="H170" s="6" t="s">
        <v>509</v>
      </c>
      <c r="I170" s="558">
        <v>129</v>
      </c>
      <c r="J170" s="6" t="s">
        <v>509</v>
      </c>
      <c r="K170" s="558">
        <v>1701</v>
      </c>
      <c r="L170" s="6" t="s">
        <v>509</v>
      </c>
    </row>
    <row r="171" spans="1:12" s="376" customFormat="1" ht="11.1" customHeight="1" x14ac:dyDescent="0.2">
      <c r="A171" s="92" t="s">
        <v>235</v>
      </c>
      <c r="B171" s="559">
        <v>749</v>
      </c>
      <c r="C171" s="6" t="s">
        <v>509</v>
      </c>
      <c r="D171" s="6" t="s">
        <v>509</v>
      </c>
      <c r="E171" s="559" t="s">
        <v>7510</v>
      </c>
      <c r="F171" s="6" t="s">
        <v>509</v>
      </c>
      <c r="G171" s="559">
        <v>381</v>
      </c>
      <c r="H171" s="6" t="s">
        <v>509</v>
      </c>
      <c r="I171" s="6" t="s">
        <v>509</v>
      </c>
      <c r="J171" s="6" t="s">
        <v>509</v>
      </c>
      <c r="K171" s="559">
        <v>1698</v>
      </c>
      <c r="L171" s="6" t="s">
        <v>509</v>
      </c>
    </row>
    <row r="172" spans="1:12" ht="11.1" customHeight="1" x14ac:dyDescent="0.2">
      <c r="A172" s="93" t="s">
        <v>201</v>
      </c>
      <c r="B172" s="6" t="s">
        <v>509</v>
      </c>
      <c r="C172" s="6" t="s">
        <v>509</v>
      </c>
      <c r="D172" s="6" t="s">
        <v>509</v>
      </c>
      <c r="E172" s="557" t="s">
        <v>430</v>
      </c>
      <c r="F172" s="6" t="s">
        <v>509</v>
      </c>
      <c r="G172" s="557">
        <v>213</v>
      </c>
      <c r="H172" s="6" t="s">
        <v>509</v>
      </c>
      <c r="I172" s="6" t="s">
        <v>509</v>
      </c>
      <c r="J172" s="6" t="s">
        <v>509</v>
      </c>
      <c r="K172" s="557">
        <v>1698</v>
      </c>
      <c r="L172" s="6" t="s">
        <v>509</v>
      </c>
    </row>
    <row r="173" spans="1:12" ht="11.1" customHeight="1" x14ac:dyDescent="0.2">
      <c r="A173" s="93" t="s">
        <v>202</v>
      </c>
      <c r="B173" s="6" t="s">
        <v>509</v>
      </c>
      <c r="C173" s="6" t="s">
        <v>509</v>
      </c>
      <c r="D173" s="6" t="s">
        <v>509</v>
      </c>
      <c r="E173" s="6" t="s">
        <v>509</v>
      </c>
      <c r="F173" s="6" t="s">
        <v>509</v>
      </c>
      <c r="G173" s="6" t="s">
        <v>509</v>
      </c>
      <c r="H173" s="6" t="s">
        <v>509</v>
      </c>
      <c r="I173" s="6" t="s">
        <v>509</v>
      </c>
      <c r="J173" s="6" t="s">
        <v>509</v>
      </c>
      <c r="K173" s="6" t="s">
        <v>509</v>
      </c>
      <c r="L173" s="6" t="s">
        <v>509</v>
      </c>
    </row>
    <row r="174" spans="1:12" ht="11.1" customHeight="1" x14ac:dyDescent="0.2">
      <c r="A174" s="93" t="s">
        <v>203</v>
      </c>
      <c r="B174" s="557">
        <v>749</v>
      </c>
      <c r="C174" s="6" t="s">
        <v>509</v>
      </c>
      <c r="D174" s="6" t="s">
        <v>509</v>
      </c>
      <c r="E174" s="6" t="s">
        <v>509</v>
      </c>
      <c r="F174" s="6" t="s">
        <v>509</v>
      </c>
      <c r="G174" s="557">
        <v>168</v>
      </c>
      <c r="H174" s="6" t="s">
        <v>509</v>
      </c>
      <c r="I174" s="6" t="s">
        <v>509</v>
      </c>
      <c r="J174" s="6" t="s">
        <v>509</v>
      </c>
      <c r="K174" s="6" t="s">
        <v>509</v>
      </c>
      <c r="L174" s="6" t="s">
        <v>509</v>
      </c>
    </row>
    <row r="175" spans="1:12" ht="11.1" customHeight="1" x14ac:dyDescent="0.2">
      <c r="A175" s="93" t="s">
        <v>204</v>
      </c>
      <c r="B175" s="6" t="s">
        <v>509</v>
      </c>
      <c r="C175" s="6" t="s">
        <v>509</v>
      </c>
      <c r="D175" s="6" t="s">
        <v>509</v>
      </c>
      <c r="E175" s="557" t="s">
        <v>425</v>
      </c>
      <c r="F175" s="6" t="s">
        <v>509</v>
      </c>
      <c r="G175" s="6" t="s">
        <v>509</v>
      </c>
      <c r="H175" s="6" t="s">
        <v>509</v>
      </c>
      <c r="I175" s="6" t="s">
        <v>509</v>
      </c>
      <c r="J175" s="6" t="s">
        <v>509</v>
      </c>
      <c r="K175" s="6" t="s">
        <v>509</v>
      </c>
      <c r="L175" s="6" t="s">
        <v>509</v>
      </c>
    </row>
    <row r="176" spans="1:12" ht="11.1" customHeight="1" x14ac:dyDescent="0.2">
      <c r="A176" s="93" t="s">
        <v>205</v>
      </c>
      <c r="B176" s="6" t="s">
        <v>509</v>
      </c>
      <c r="C176" s="6" t="s">
        <v>509</v>
      </c>
      <c r="D176" s="6" t="s">
        <v>509</v>
      </c>
      <c r="E176" s="557"/>
      <c r="F176" s="6" t="s">
        <v>509</v>
      </c>
      <c r="G176" s="6" t="s">
        <v>509</v>
      </c>
      <c r="H176" s="6" t="s">
        <v>509</v>
      </c>
      <c r="I176" s="6" t="s">
        <v>509</v>
      </c>
      <c r="J176" s="6" t="s">
        <v>509</v>
      </c>
      <c r="K176" s="6" t="s">
        <v>509</v>
      </c>
      <c r="L176" s="6" t="s">
        <v>509</v>
      </c>
    </row>
    <row r="177" spans="1:12" ht="11.1" customHeight="1" x14ac:dyDescent="0.2">
      <c r="A177" s="14" t="s">
        <v>118</v>
      </c>
      <c r="B177" s="557">
        <v>626</v>
      </c>
      <c r="C177" s="6" t="s">
        <v>509</v>
      </c>
      <c r="D177" s="6" t="s">
        <v>509</v>
      </c>
      <c r="E177" s="557">
        <v>44</v>
      </c>
      <c r="F177" s="6" t="s">
        <v>509</v>
      </c>
      <c r="G177" s="557">
        <v>2529</v>
      </c>
      <c r="H177" s="6" t="s">
        <v>509</v>
      </c>
      <c r="I177" s="557">
        <v>129</v>
      </c>
      <c r="J177" s="6" t="s">
        <v>509</v>
      </c>
      <c r="K177" s="557" t="s">
        <v>408</v>
      </c>
      <c r="L177" s="6" t="s">
        <v>509</v>
      </c>
    </row>
    <row r="178" spans="1:12" ht="11.1" customHeight="1" x14ac:dyDescent="0.2">
      <c r="A178" s="14" t="s">
        <v>119</v>
      </c>
      <c r="B178" s="6" t="s">
        <v>509</v>
      </c>
      <c r="C178" s="6" t="s">
        <v>509</v>
      </c>
      <c r="D178" s="6" t="s">
        <v>509</v>
      </c>
      <c r="E178" s="557" t="s">
        <v>6756</v>
      </c>
      <c r="F178" s="6" t="s">
        <v>509</v>
      </c>
      <c r="G178" s="557">
        <v>1225</v>
      </c>
      <c r="H178" s="6" t="s">
        <v>509</v>
      </c>
      <c r="I178" s="6" t="s">
        <v>509</v>
      </c>
      <c r="J178" s="6" t="s">
        <v>509</v>
      </c>
      <c r="K178" s="6" t="s">
        <v>509</v>
      </c>
      <c r="L178" s="6" t="s">
        <v>509</v>
      </c>
    </row>
    <row r="179" spans="1:12" ht="11.1" customHeight="1" x14ac:dyDescent="0.2">
      <c r="A179" s="14" t="s">
        <v>120</v>
      </c>
      <c r="B179" s="6" t="s">
        <v>509</v>
      </c>
      <c r="C179" s="6" t="s">
        <v>509</v>
      </c>
      <c r="D179" s="557">
        <v>1027</v>
      </c>
      <c r="E179" s="557">
        <v>372</v>
      </c>
      <c r="F179" s="6" t="s">
        <v>509</v>
      </c>
      <c r="G179" s="6" t="s">
        <v>509</v>
      </c>
      <c r="H179" s="6" t="s">
        <v>509</v>
      </c>
      <c r="I179" s="6" t="s">
        <v>509</v>
      </c>
      <c r="J179" s="6" t="s">
        <v>509</v>
      </c>
      <c r="K179" s="6" t="s">
        <v>509</v>
      </c>
      <c r="L179" s="6" t="s">
        <v>509</v>
      </c>
    </row>
    <row r="180" spans="1:12" ht="11.1" customHeight="1" x14ac:dyDescent="0.2">
      <c r="A180" s="14" t="s">
        <v>121</v>
      </c>
      <c r="B180" s="6" t="s">
        <v>509</v>
      </c>
      <c r="C180" s="6" t="s">
        <v>509</v>
      </c>
      <c r="D180" s="557">
        <v>43</v>
      </c>
      <c r="E180" s="557" t="s">
        <v>6682</v>
      </c>
      <c r="F180" s="6" t="s">
        <v>509</v>
      </c>
      <c r="G180" s="557">
        <v>99</v>
      </c>
      <c r="H180" s="6" t="s">
        <v>509</v>
      </c>
      <c r="I180" s="6" t="s">
        <v>509</v>
      </c>
      <c r="J180" s="6" t="s">
        <v>509</v>
      </c>
      <c r="K180" s="6" t="s">
        <v>509</v>
      </c>
      <c r="L180" s="6" t="s">
        <v>509</v>
      </c>
    </row>
    <row r="181" spans="1:12" ht="11.1" customHeight="1" x14ac:dyDescent="0.2">
      <c r="A181" s="14" t="s">
        <v>122</v>
      </c>
      <c r="B181" s="6" t="s">
        <v>509</v>
      </c>
      <c r="C181" s="6" t="s">
        <v>509</v>
      </c>
      <c r="D181" s="557" t="s">
        <v>301</v>
      </c>
      <c r="E181" s="557">
        <v>13</v>
      </c>
      <c r="F181" s="6" t="s">
        <v>509</v>
      </c>
      <c r="G181" s="557">
        <v>458</v>
      </c>
      <c r="H181" s="6" t="s">
        <v>509</v>
      </c>
      <c r="I181" s="6" t="s">
        <v>509</v>
      </c>
      <c r="J181" s="6" t="s">
        <v>509</v>
      </c>
      <c r="K181" s="6" t="s">
        <v>509</v>
      </c>
      <c r="L181" s="6" t="s">
        <v>509</v>
      </c>
    </row>
    <row r="182" spans="1:12" ht="11.1" customHeight="1" x14ac:dyDescent="0.2">
      <c r="A182" s="14" t="s">
        <v>123</v>
      </c>
      <c r="B182" s="6" t="s">
        <v>509</v>
      </c>
      <c r="C182" s="6" t="s">
        <v>509</v>
      </c>
      <c r="D182" s="6" t="s">
        <v>509</v>
      </c>
      <c r="E182" s="557" t="s">
        <v>6702</v>
      </c>
      <c r="F182" s="6" t="s">
        <v>509</v>
      </c>
      <c r="G182" s="557">
        <v>674</v>
      </c>
      <c r="H182" s="6" t="s">
        <v>509</v>
      </c>
      <c r="I182" s="6" t="s">
        <v>509</v>
      </c>
      <c r="J182" s="6" t="s">
        <v>509</v>
      </c>
      <c r="K182" s="6" t="s">
        <v>509</v>
      </c>
      <c r="L182" s="6" t="s">
        <v>509</v>
      </c>
    </row>
    <row r="183" spans="1:12" ht="18" customHeight="1" x14ac:dyDescent="0.2">
      <c r="A183" s="9" t="s">
        <v>236</v>
      </c>
      <c r="B183" s="558">
        <v>255</v>
      </c>
      <c r="C183" s="6" t="s">
        <v>509</v>
      </c>
      <c r="D183" s="558">
        <v>1835</v>
      </c>
      <c r="E183" s="6" t="s">
        <v>509</v>
      </c>
      <c r="F183" s="558" t="s">
        <v>6666</v>
      </c>
      <c r="G183" s="558">
        <v>7610</v>
      </c>
      <c r="H183" s="6" t="s">
        <v>509</v>
      </c>
      <c r="I183" s="558" t="s">
        <v>425</v>
      </c>
      <c r="J183" s="558">
        <v>681</v>
      </c>
      <c r="K183" s="558">
        <v>369</v>
      </c>
      <c r="L183" s="6" t="s">
        <v>509</v>
      </c>
    </row>
    <row r="184" spans="1:12" ht="11.1" customHeight="1" x14ac:dyDescent="0.2">
      <c r="A184" s="14" t="s">
        <v>124</v>
      </c>
      <c r="B184" s="557">
        <v>255</v>
      </c>
      <c r="C184" s="6" t="s">
        <v>509</v>
      </c>
      <c r="D184" s="6" t="s">
        <v>509</v>
      </c>
      <c r="E184" s="6" t="s">
        <v>509</v>
      </c>
      <c r="F184" s="557" t="s">
        <v>6666</v>
      </c>
      <c r="G184" s="557">
        <v>4787</v>
      </c>
      <c r="H184" s="6" t="s">
        <v>509</v>
      </c>
      <c r="I184" s="557" t="s">
        <v>425</v>
      </c>
      <c r="J184" s="6" t="s">
        <v>509</v>
      </c>
      <c r="K184" s="557">
        <v>247</v>
      </c>
      <c r="L184" s="6" t="s">
        <v>509</v>
      </c>
    </row>
    <row r="185" spans="1:12" ht="11.1" customHeight="1" x14ac:dyDescent="0.2">
      <c r="A185" s="14" t="s">
        <v>125</v>
      </c>
      <c r="B185" s="6" t="s">
        <v>509</v>
      </c>
      <c r="C185" s="6" t="s">
        <v>509</v>
      </c>
      <c r="D185" s="557">
        <v>1835</v>
      </c>
      <c r="E185" s="6" t="s">
        <v>509</v>
      </c>
      <c r="F185" s="6" t="s">
        <v>509</v>
      </c>
      <c r="G185" s="557">
        <v>122</v>
      </c>
      <c r="H185" s="6" t="s">
        <v>509</v>
      </c>
      <c r="I185" s="6" t="s">
        <v>509</v>
      </c>
      <c r="J185" s="6" t="s">
        <v>509</v>
      </c>
      <c r="K185" s="6" t="s">
        <v>509</v>
      </c>
      <c r="L185" s="6" t="s">
        <v>509</v>
      </c>
    </row>
    <row r="186" spans="1:12" ht="11.1" customHeight="1" x14ac:dyDescent="0.2">
      <c r="A186" s="14" t="s">
        <v>126</v>
      </c>
      <c r="B186" s="6" t="s">
        <v>509</v>
      </c>
      <c r="C186" s="6" t="s">
        <v>509</v>
      </c>
      <c r="D186" s="6" t="s">
        <v>509</v>
      </c>
      <c r="E186" s="6" t="s">
        <v>509</v>
      </c>
      <c r="F186" s="6" t="s">
        <v>509</v>
      </c>
      <c r="G186" s="557">
        <v>824</v>
      </c>
      <c r="H186" s="6" t="s">
        <v>509</v>
      </c>
      <c r="I186" s="6" t="s">
        <v>509</v>
      </c>
      <c r="J186" s="6" t="s">
        <v>509</v>
      </c>
      <c r="K186" s="6" t="s">
        <v>509</v>
      </c>
      <c r="L186" s="6" t="s">
        <v>509</v>
      </c>
    </row>
    <row r="187" spans="1:12" ht="11.1" customHeight="1" x14ac:dyDescent="0.2">
      <c r="A187" s="14" t="s">
        <v>127</v>
      </c>
      <c r="B187" s="6" t="s">
        <v>509</v>
      </c>
      <c r="C187" s="6" t="s">
        <v>509</v>
      </c>
      <c r="D187" s="6" t="s">
        <v>509</v>
      </c>
      <c r="E187" s="6" t="s">
        <v>509</v>
      </c>
      <c r="F187" s="6" t="s">
        <v>509</v>
      </c>
      <c r="G187" s="557">
        <v>1876</v>
      </c>
      <c r="H187" s="6" t="s">
        <v>509</v>
      </c>
      <c r="I187" s="6" t="s">
        <v>509</v>
      </c>
      <c r="J187" s="557">
        <v>681</v>
      </c>
      <c r="K187" s="557">
        <v>122</v>
      </c>
      <c r="L187" s="6" t="s">
        <v>509</v>
      </c>
    </row>
    <row r="188" spans="1:12" ht="18" customHeight="1" x14ac:dyDescent="0.2">
      <c r="A188" s="9" t="s">
        <v>237</v>
      </c>
      <c r="B188" s="6" t="s">
        <v>509</v>
      </c>
      <c r="C188" s="558"/>
      <c r="D188" s="558">
        <v>480</v>
      </c>
      <c r="E188" s="558">
        <v>500</v>
      </c>
      <c r="F188" s="6" t="s">
        <v>509</v>
      </c>
      <c r="G188" s="558">
        <v>1057</v>
      </c>
      <c r="H188" s="6" t="s">
        <v>509</v>
      </c>
      <c r="I188" s="6" t="s">
        <v>509</v>
      </c>
      <c r="J188" s="6" t="s">
        <v>509</v>
      </c>
      <c r="K188" s="6" t="s">
        <v>509</v>
      </c>
      <c r="L188" s="6" t="s">
        <v>509</v>
      </c>
    </row>
    <row r="189" spans="1:12" ht="11.1" customHeight="1" x14ac:dyDescent="0.2">
      <c r="A189" s="14" t="s">
        <v>128</v>
      </c>
      <c r="B189" s="6" t="s">
        <v>509</v>
      </c>
      <c r="C189" s="6" t="s">
        <v>509</v>
      </c>
      <c r="D189" s="557">
        <v>330</v>
      </c>
      <c r="E189" s="557">
        <v>265</v>
      </c>
      <c r="F189" s="6" t="s">
        <v>509</v>
      </c>
      <c r="G189" s="557">
        <v>51</v>
      </c>
      <c r="H189" s="6" t="s">
        <v>509</v>
      </c>
      <c r="I189" s="6" t="s">
        <v>509</v>
      </c>
      <c r="J189" s="6" t="s">
        <v>509</v>
      </c>
      <c r="K189" s="6" t="s">
        <v>509</v>
      </c>
      <c r="L189" s="6" t="s">
        <v>509</v>
      </c>
    </row>
    <row r="190" spans="1:12" ht="11.1" customHeight="1" x14ac:dyDescent="0.2">
      <c r="A190" s="14" t="s">
        <v>129</v>
      </c>
      <c r="B190" s="6" t="s">
        <v>509</v>
      </c>
      <c r="C190" s="6" t="s">
        <v>509</v>
      </c>
      <c r="D190" s="6" t="s">
        <v>509</v>
      </c>
      <c r="E190" s="6" t="s">
        <v>509</v>
      </c>
      <c r="F190" s="6" t="s">
        <v>509</v>
      </c>
      <c r="G190" s="557">
        <v>101</v>
      </c>
      <c r="H190" s="6" t="s">
        <v>509</v>
      </c>
      <c r="I190" s="6" t="s">
        <v>509</v>
      </c>
      <c r="J190" s="6" t="s">
        <v>509</v>
      </c>
      <c r="K190" s="6" t="s">
        <v>509</v>
      </c>
      <c r="L190" s="6" t="s">
        <v>509</v>
      </c>
    </row>
    <row r="191" spans="1:12" ht="11.1" customHeight="1" x14ac:dyDescent="0.2">
      <c r="A191" s="14" t="s">
        <v>130</v>
      </c>
      <c r="B191" s="6" t="s">
        <v>509</v>
      </c>
      <c r="C191" s="6" t="s">
        <v>509</v>
      </c>
      <c r="D191" s="557" t="s">
        <v>7509</v>
      </c>
      <c r="E191" s="557" t="s">
        <v>425</v>
      </c>
      <c r="F191" s="6" t="s">
        <v>509</v>
      </c>
      <c r="G191" s="557">
        <v>94</v>
      </c>
      <c r="H191" s="6" t="s">
        <v>509</v>
      </c>
      <c r="I191" s="6" t="s">
        <v>509</v>
      </c>
      <c r="J191" s="6" t="s">
        <v>509</v>
      </c>
      <c r="K191" s="6" t="s">
        <v>509</v>
      </c>
      <c r="L191" s="6" t="s">
        <v>509</v>
      </c>
    </row>
    <row r="192" spans="1:12" ht="11.1" customHeight="1" x14ac:dyDescent="0.2">
      <c r="A192" s="14" t="s">
        <v>131</v>
      </c>
      <c r="B192" s="6" t="s">
        <v>509</v>
      </c>
      <c r="C192" s="6" t="s">
        <v>509</v>
      </c>
      <c r="D192" s="557">
        <v>146</v>
      </c>
      <c r="E192" s="557">
        <v>234</v>
      </c>
      <c r="F192" s="6" t="s">
        <v>509</v>
      </c>
      <c r="G192" s="557">
        <v>810</v>
      </c>
      <c r="H192" s="6" t="s">
        <v>509</v>
      </c>
      <c r="I192" s="6" t="s">
        <v>509</v>
      </c>
      <c r="J192" s="6" t="s">
        <v>509</v>
      </c>
      <c r="K192" s="6" t="s">
        <v>509</v>
      </c>
      <c r="L192" s="6" t="s">
        <v>509</v>
      </c>
    </row>
    <row r="193" spans="1:12" ht="18" customHeight="1" x14ac:dyDescent="0.2">
      <c r="A193" s="9" t="s">
        <v>238</v>
      </c>
      <c r="B193" s="558">
        <v>60</v>
      </c>
      <c r="C193" s="558">
        <v>21</v>
      </c>
      <c r="D193" s="558">
        <v>482</v>
      </c>
      <c r="E193" s="558">
        <v>2052</v>
      </c>
      <c r="F193" s="558">
        <v>35500</v>
      </c>
      <c r="G193" s="558">
        <v>12886</v>
      </c>
      <c r="H193" s="6" t="s">
        <v>509</v>
      </c>
      <c r="I193" s="558">
        <v>10</v>
      </c>
      <c r="J193" s="558">
        <v>870</v>
      </c>
      <c r="K193" s="558">
        <v>1339</v>
      </c>
      <c r="L193" s="558">
        <v>485</v>
      </c>
    </row>
    <row r="194" spans="1:12" ht="11.1" customHeight="1" x14ac:dyDescent="0.2">
      <c r="A194" s="14" t="s">
        <v>132</v>
      </c>
      <c r="B194" s="6" t="s">
        <v>509</v>
      </c>
      <c r="C194" s="6" t="s">
        <v>509</v>
      </c>
      <c r="D194" s="6" t="s">
        <v>509</v>
      </c>
      <c r="E194" s="557">
        <v>72</v>
      </c>
      <c r="F194" s="557">
        <v>32091</v>
      </c>
      <c r="G194" s="557">
        <v>179</v>
      </c>
      <c r="H194" s="6" t="s">
        <v>509</v>
      </c>
      <c r="I194" s="6" t="s">
        <v>509</v>
      </c>
      <c r="J194" s="6" t="s">
        <v>509</v>
      </c>
      <c r="K194" s="6" t="s">
        <v>509</v>
      </c>
      <c r="L194" s="6" t="s">
        <v>509</v>
      </c>
    </row>
    <row r="195" spans="1:12" ht="11.1" customHeight="1" x14ac:dyDescent="0.2">
      <c r="A195" s="14" t="s">
        <v>133</v>
      </c>
      <c r="B195" s="6" t="s">
        <v>509</v>
      </c>
      <c r="C195" s="6" t="s">
        <v>509</v>
      </c>
      <c r="D195" s="557">
        <v>89</v>
      </c>
      <c r="E195" s="557">
        <v>108</v>
      </c>
      <c r="F195" s="6" t="s">
        <v>509</v>
      </c>
      <c r="G195" s="557">
        <v>7466</v>
      </c>
      <c r="H195" s="6" t="s">
        <v>509</v>
      </c>
      <c r="I195" s="6" t="s">
        <v>509</v>
      </c>
      <c r="J195" s="6" t="s">
        <v>509</v>
      </c>
      <c r="K195" s="6" t="s">
        <v>509</v>
      </c>
      <c r="L195" s="6" t="s">
        <v>509</v>
      </c>
    </row>
    <row r="196" spans="1:12" ht="11.1" customHeight="1" x14ac:dyDescent="0.2">
      <c r="A196" s="14" t="s">
        <v>134</v>
      </c>
      <c r="B196" s="6" t="s">
        <v>509</v>
      </c>
      <c r="C196" s="6" t="s">
        <v>509</v>
      </c>
      <c r="D196" s="6" t="s">
        <v>509</v>
      </c>
      <c r="E196" s="557">
        <v>28</v>
      </c>
      <c r="F196" s="6" t="s">
        <v>509</v>
      </c>
      <c r="G196" s="557">
        <v>706</v>
      </c>
      <c r="H196" s="6" t="s">
        <v>509</v>
      </c>
      <c r="I196" s="6" t="s">
        <v>509</v>
      </c>
      <c r="J196" s="6" t="s">
        <v>509</v>
      </c>
      <c r="K196" s="557">
        <v>156</v>
      </c>
      <c r="L196" s="6" t="s">
        <v>509</v>
      </c>
    </row>
    <row r="197" spans="1:12" ht="11.1" customHeight="1" x14ac:dyDescent="0.2">
      <c r="A197" s="14" t="s">
        <v>135</v>
      </c>
      <c r="B197" s="557">
        <v>60</v>
      </c>
      <c r="C197" s="557">
        <v>21</v>
      </c>
      <c r="D197" s="557">
        <v>393</v>
      </c>
      <c r="E197" s="557">
        <v>1845</v>
      </c>
      <c r="F197" s="557">
        <v>3409</v>
      </c>
      <c r="G197" s="557">
        <v>4535</v>
      </c>
      <c r="H197" s="6" t="s">
        <v>509</v>
      </c>
      <c r="I197" s="557">
        <v>10</v>
      </c>
      <c r="J197" s="557">
        <v>870</v>
      </c>
      <c r="K197" s="557">
        <v>1182</v>
      </c>
      <c r="L197" s="557">
        <v>485</v>
      </c>
    </row>
    <row r="198" spans="1:12" ht="11.1" customHeight="1" x14ac:dyDescent="0.2">
      <c r="A198" s="14" t="s">
        <v>136</v>
      </c>
      <c r="B198" s="6" t="s">
        <v>509</v>
      </c>
      <c r="C198" s="6" t="s">
        <v>509</v>
      </c>
      <c r="D198" s="6" t="s">
        <v>509</v>
      </c>
      <c r="E198" s="6" t="s">
        <v>509</v>
      </c>
      <c r="F198" s="6" t="s">
        <v>509</v>
      </c>
      <c r="G198" s="6" t="s">
        <v>509</v>
      </c>
      <c r="H198" s="6" t="s">
        <v>509</v>
      </c>
      <c r="I198" s="6" t="s">
        <v>509</v>
      </c>
      <c r="J198" s="6" t="s">
        <v>509</v>
      </c>
      <c r="K198" s="6" t="s">
        <v>509</v>
      </c>
      <c r="L198" s="6" t="s">
        <v>509</v>
      </c>
    </row>
    <row r="199" spans="1:12" ht="11.1" customHeight="1" x14ac:dyDescent="0.2">
      <c r="A199" s="14" t="s">
        <v>137</v>
      </c>
      <c r="B199" s="6" t="s">
        <v>509</v>
      </c>
      <c r="C199" s="6" t="s">
        <v>509</v>
      </c>
      <c r="D199" s="6" t="s">
        <v>509</v>
      </c>
      <c r="E199" s="6" t="s">
        <v>509</v>
      </c>
      <c r="F199" s="6" t="s">
        <v>509</v>
      </c>
      <c r="G199" s="6" t="s">
        <v>509</v>
      </c>
      <c r="H199" s="6" t="s">
        <v>509</v>
      </c>
      <c r="I199" s="6" t="s">
        <v>509</v>
      </c>
      <c r="J199" s="6" t="s">
        <v>509</v>
      </c>
      <c r="K199" s="6" t="s">
        <v>509</v>
      </c>
      <c r="L199" s="6" t="s">
        <v>509</v>
      </c>
    </row>
    <row r="200" spans="1:12" ht="18" customHeight="1" x14ac:dyDescent="0.2">
      <c r="A200" s="9" t="s">
        <v>239</v>
      </c>
      <c r="B200" s="6" t="s">
        <v>509</v>
      </c>
      <c r="C200" s="6" t="s">
        <v>509</v>
      </c>
      <c r="D200" s="558" t="s">
        <v>6753</v>
      </c>
      <c r="E200" s="558">
        <v>1286</v>
      </c>
      <c r="F200" s="558">
        <v>2057</v>
      </c>
      <c r="G200" s="558">
        <v>5936</v>
      </c>
      <c r="H200" s="6" t="s">
        <v>509</v>
      </c>
      <c r="I200" s="558" t="s">
        <v>6709</v>
      </c>
      <c r="J200" s="558">
        <v>275</v>
      </c>
      <c r="K200" s="558" t="s">
        <v>6691</v>
      </c>
      <c r="L200" s="558">
        <v>200</v>
      </c>
    </row>
    <row r="201" spans="1:12" ht="11.1" customHeight="1" x14ac:dyDescent="0.2">
      <c r="A201" s="14" t="s">
        <v>138</v>
      </c>
      <c r="B201" s="6" t="s">
        <v>509</v>
      </c>
      <c r="C201" s="6" t="s">
        <v>509</v>
      </c>
      <c r="D201" s="6" t="s">
        <v>509</v>
      </c>
      <c r="E201" s="6" t="s">
        <v>509</v>
      </c>
      <c r="F201" s="6" t="s">
        <v>509</v>
      </c>
      <c r="G201" s="6" t="s">
        <v>509</v>
      </c>
      <c r="H201" s="6" t="s">
        <v>509</v>
      </c>
      <c r="I201" s="6" t="s">
        <v>509</v>
      </c>
      <c r="J201" s="6" t="s">
        <v>509</v>
      </c>
      <c r="K201" s="6" t="s">
        <v>509</v>
      </c>
      <c r="L201" s="6" t="s">
        <v>509</v>
      </c>
    </row>
    <row r="202" spans="1:12" ht="11.1" customHeight="1" x14ac:dyDescent="0.2">
      <c r="A202" s="14" t="s">
        <v>139</v>
      </c>
      <c r="B202" s="6" t="s">
        <v>509</v>
      </c>
      <c r="C202" s="6" t="s">
        <v>509</v>
      </c>
      <c r="D202" s="6" t="s">
        <v>509</v>
      </c>
      <c r="E202" s="557">
        <v>1286</v>
      </c>
      <c r="F202" s="6" t="s">
        <v>509</v>
      </c>
      <c r="G202" s="557">
        <v>857</v>
      </c>
      <c r="H202" s="6" t="s">
        <v>509</v>
      </c>
      <c r="I202" s="6" t="s">
        <v>509</v>
      </c>
      <c r="J202" s="6" t="s">
        <v>509</v>
      </c>
      <c r="K202" s="6" t="s">
        <v>509</v>
      </c>
      <c r="L202" s="6" t="s">
        <v>509</v>
      </c>
    </row>
    <row r="203" spans="1:12" ht="11.1" customHeight="1" x14ac:dyDescent="0.2">
      <c r="A203" s="14" t="s">
        <v>140</v>
      </c>
      <c r="B203" s="6" t="s">
        <v>509</v>
      </c>
      <c r="C203" s="6" t="s">
        <v>509</v>
      </c>
      <c r="D203" s="6" t="s">
        <v>509</v>
      </c>
      <c r="E203" s="6" t="s">
        <v>509</v>
      </c>
      <c r="F203" s="6" t="s">
        <v>509</v>
      </c>
      <c r="G203" s="557">
        <v>1445</v>
      </c>
      <c r="H203" s="6" t="s">
        <v>509</v>
      </c>
      <c r="I203" s="6" t="s">
        <v>509</v>
      </c>
      <c r="J203" s="557">
        <v>275</v>
      </c>
      <c r="K203" s="557" t="s">
        <v>6691</v>
      </c>
      <c r="L203" s="6" t="s">
        <v>509</v>
      </c>
    </row>
    <row r="204" spans="1:12" ht="11.1" customHeight="1" x14ac:dyDescent="0.2">
      <c r="A204" s="14" t="s">
        <v>141</v>
      </c>
      <c r="B204" s="6" t="s">
        <v>509</v>
      </c>
      <c r="C204" s="6" t="s">
        <v>509</v>
      </c>
      <c r="D204" s="557" t="s">
        <v>6753</v>
      </c>
      <c r="E204" s="6" t="s">
        <v>509</v>
      </c>
      <c r="F204" s="557">
        <v>1804</v>
      </c>
      <c r="G204" s="557">
        <v>1812</v>
      </c>
      <c r="H204" s="6" t="s">
        <v>509</v>
      </c>
      <c r="I204" s="557" t="s">
        <v>425</v>
      </c>
      <c r="J204" s="6" t="s">
        <v>509</v>
      </c>
      <c r="K204" s="6" t="s">
        <v>509</v>
      </c>
      <c r="L204" s="557">
        <v>200</v>
      </c>
    </row>
    <row r="205" spans="1:12" ht="11.1" customHeight="1" x14ac:dyDescent="0.2">
      <c r="A205" s="14" t="s">
        <v>142</v>
      </c>
      <c r="B205" s="6" t="s">
        <v>509</v>
      </c>
      <c r="C205" s="6" t="s">
        <v>509</v>
      </c>
      <c r="D205" s="6" t="s">
        <v>509</v>
      </c>
      <c r="E205" s="6" t="s">
        <v>509</v>
      </c>
      <c r="F205" s="6" t="s">
        <v>509</v>
      </c>
      <c r="G205" s="557">
        <v>726</v>
      </c>
      <c r="H205" s="6" t="s">
        <v>509</v>
      </c>
      <c r="I205" s="6" t="s">
        <v>509</v>
      </c>
      <c r="J205" s="6" t="s">
        <v>509</v>
      </c>
      <c r="K205" s="6" t="s">
        <v>509</v>
      </c>
      <c r="L205" s="6" t="s">
        <v>509</v>
      </c>
    </row>
    <row r="206" spans="1:12" ht="11.1" customHeight="1" x14ac:dyDescent="0.2">
      <c r="A206" s="14" t="s">
        <v>143</v>
      </c>
      <c r="B206" s="6" t="s">
        <v>509</v>
      </c>
      <c r="C206" s="6" t="s">
        <v>509</v>
      </c>
      <c r="D206" s="6" t="s">
        <v>509</v>
      </c>
      <c r="E206" s="6" t="s">
        <v>509</v>
      </c>
      <c r="F206" s="557">
        <v>253</v>
      </c>
      <c r="G206" s="557">
        <v>1095</v>
      </c>
      <c r="H206" s="557"/>
      <c r="I206" s="557" t="s">
        <v>405</v>
      </c>
      <c r="J206" s="6" t="s">
        <v>509</v>
      </c>
      <c r="K206" s="6" t="s">
        <v>509</v>
      </c>
      <c r="L206" s="6" t="s">
        <v>509</v>
      </c>
    </row>
    <row r="207" spans="1:12" ht="11.1" customHeight="1" x14ac:dyDescent="0.2">
      <c r="A207" s="14" t="s">
        <v>144</v>
      </c>
      <c r="B207" s="6" t="s">
        <v>509</v>
      </c>
      <c r="C207" s="6" t="s">
        <v>509</v>
      </c>
      <c r="D207" s="6" t="s">
        <v>509</v>
      </c>
      <c r="E207" s="6" t="s">
        <v>509</v>
      </c>
      <c r="F207" s="6" t="s">
        <v>509</v>
      </c>
      <c r="G207" s="6" t="s">
        <v>509</v>
      </c>
      <c r="H207" s="6" t="s">
        <v>509</v>
      </c>
      <c r="I207" s="6" t="s">
        <v>509</v>
      </c>
      <c r="J207" s="6" t="s">
        <v>509</v>
      </c>
      <c r="K207" s="6" t="s">
        <v>509</v>
      </c>
      <c r="L207" s="6" t="s">
        <v>509</v>
      </c>
    </row>
    <row r="208" spans="1:12" ht="11.1" customHeight="1" x14ac:dyDescent="0.2">
      <c r="A208" s="127"/>
      <c r="B208" s="556"/>
      <c r="C208" s="556"/>
      <c r="D208" s="556"/>
      <c r="E208" s="556"/>
      <c r="F208" s="556"/>
      <c r="G208" s="556"/>
      <c r="H208" s="556"/>
      <c r="I208" s="556"/>
      <c r="J208" s="556"/>
      <c r="K208" s="556"/>
      <c r="L208" s="556"/>
    </row>
    <row r="209" spans="1:12" s="32" customFormat="1" ht="12" customHeight="1" x14ac:dyDescent="0.15">
      <c r="A209" s="506" t="s">
        <v>7508</v>
      </c>
      <c r="B209" s="368"/>
      <c r="C209" s="368"/>
      <c r="D209" s="368"/>
      <c r="E209" s="368"/>
      <c r="F209" s="368"/>
      <c r="G209" s="368"/>
      <c r="H209" s="368"/>
      <c r="I209" s="368"/>
      <c r="J209" s="368"/>
      <c r="K209" s="368"/>
      <c r="L209" s="368"/>
    </row>
    <row r="210" spans="1:12" s="32" customFormat="1" ht="12" customHeight="1" x14ac:dyDescent="0.15">
      <c r="A210" s="506" t="s">
        <v>7507</v>
      </c>
      <c r="B210" s="368"/>
      <c r="C210" s="368"/>
      <c r="D210" s="368"/>
      <c r="E210" s="368"/>
      <c r="F210" s="368"/>
      <c r="G210" s="368"/>
      <c r="H210" s="368"/>
      <c r="I210" s="368"/>
      <c r="J210" s="368"/>
      <c r="K210" s="368"/>
      <c r="L210" s="368"/>
    </row>
    <row r="211" spans="1:12" ht="11.1" customHeight="1" x14ac:dyDescent="0.2">
      <c r="A211" s="555"/>
      <c r="B211" s="555"/>
      <c r="C211" s="555"/>
      <c r="D211" s="555"/>
      <c r="E211" s="555"/>
      <c r="F211" s="555"/>
      <c r="G211" s="555"/>
      <c r="H211" s="555"/>
      <c r="I211" s="555"/>
      <c r="J211" s="555"/>
      <c r="K211" s="555"/>
      <c r="L211" s="555"/>
    </row>
    <row r="212" spans="1:12" ht="11.1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</row>
    <row r="213" spans="1:12" ht="11.1" customHeight="1" x14ac:dyDescent="0.2"/>
    <row r="214" spans="1:12" x14ac:dyDescent="0.2">
      <c r="A214" s="502"/>
    </row>
  </sheetData>
  <mergeCells count="6">
    <mergeCell ref="A3:A4"/>
    <mergeCell ref="F3:F4"/>
    <mergeCell ref="A1:L1"/>
    <mergeCell ref="H4:L4"/>
    <mergeCell ref="G3:G4"/>
    <mergeCell ref="B4:E4"/>
  </mergeCells>
  <printOptions horizontalCentered="1"/>
  <pageMargins left="0.59055118110236227" right="0.59055118110236227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3" manualBreakCount="3">
    <brk id="54" max="16383" man="1"/>
    <brk id="103" max="16383" man="1"/>
    <brk id="156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5"/>
  <sheetViews>
    <sheetView zoomScaleNormal="100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163" sqref="K163"/>
    </sheetView>
  </sheetViews>
  <sheetFormatPr defaultRowHeight="11.25" x14ac:dyDescent="0.2"/>
  <cols>
    <col min="1" max="1" width="23.7109375" style="1" customWidth="1"/>
    <col min="2" max="9" width="8.28515625" style="1" customWidth="1"/>
    <col min="10" max="16384" width="9.140625" style="1"/>
  </cols>
  <sheetData>
    <row r="1" spans="1:9" ht="12.75" x14ac:dyDescent="0.2">
      <c r="A1" s="854" t="s">
        <v>7536</v>
      </c>
      <c r="B1" s="854"/>
      <c r="C1" s="854"/>
      <c r="D1" s="854"/>
      <c r="E1" s="854"/>
      <c r="F1" s="854"/>
      <c r="G1" s="854"/>
      <c r="H1" s="854"/>
      <c r="I1" s="854"/>
    </row>
    <row r="2" spans="1:9" ht="9.9499999999999993" customHeight="1" thickBot="1" x14ac:dyDescent="0.25">
      <c r="A2" s="280"/>
    </row>
    <row r="3" spans="1:9" ht="24.95" customHeight="1" x14ac:dyDescent="0.2">
      <c r="A3" s="866" t="s">
        <v>274</v>
      </c>
      <c r="B3" s="868" t="s">
        <v>7535</v>
      </c>
      <c r="C3" s="868"/>
      <c r="D3" s="841"/>
      <c r="E3" s="840" t="s">
        <v>7534</v>
      </c>
      <c r="F3" s="868"/>
      <c r="G3" s="841"/>
      <c r="H3" s="840" t="s">
        <v>7533</v>
      </c>
      <c r="I3" s="868"/>
    </row>
    <row r="4" spans="1:9" ht="17.100000000000001" customHeight="1" x14ac:dyDescent="0.2">
      <c r="A4" s="867"/>
      <c r="B4" s="23" t="s">
        <v>265</v>
      </c>
      <c r="C4" s="23" t="s">
        <v>7532</v>
      </c>
      <c r="D4" s="23" t="s">
        <v>7531</v>
      </c>
      <c r="E4" s="23" t="s">
        <v>265</v>
      </c>
      <c r="F4" s="23" t="s">
        <v>7532</v>
      </c>
      <c r="G4" s="23" t="s">
        <v>7531</v>
      </c>
      <c r="H4" s="24" t="s">
        <v>7532</v>
      </c>
      <c r="I4" s="297" t="s">
        <v>7531</v>
      </c>
    </row>
    <row r="5" spans="1:9" s="345" customFormat="1" ht="18" customHeight="1" x14ac:dyDescent="0.2">
      <c r="A5" s="480" t="s">
        <v>1</v>
      </c>
      <c r="B5" s="572">
        <v>2006488</v>
      </c>
      <c r="C5" s="572">
        <v>1537646</v>
      </c>
      <c r="D5" s="572">
        <v>468842</v>
      </c>
      <c r="E5" s="572">
        <v>6592622</v>
      </c>
      <c r="F5" s="572">
        <v>5577310</v>
      </c>
      <c r="G5" s="572">
        <v>1015312</v>
      </c>
      <c r="H5" s="571">
        <f t="shared" ref="H5:H21" si="0">F5/C5</f>
        <v>3.627174265077918</v>
      </c>
      <c r="I5" s="571">
        <f t="shared" ref="I5:I21" si="1">G5/D5</f>
        <v>2.1655739033619001</v>
      </c>
    </row>
    <row r="6" spans="1:9" s="345" customFormat="1" ht="11.1" customHeight="1" x14ac:dyDescent="0.2">
      <c r="A6" s="472" t="s">
        <v>210</v>
      </c>
      <c r="B6" s="572">
        <v>1739290</v>
      </c>
      <c r="C6" s="572">
        <v>1348059</v>
      </c>
      <c r="D6" s="572">
        <v>391231</v>
      </c>
      <c r="E6" s="572">
        <v>5869252</v>
      </c>
      <c r="F6" s="572">
        <v>5019467</v>
      </c>
      <c r="G6" s="572">
        <v>849785</v>
      </c>
      <c r="H6" s="571">
        <f t="shared" si="0"/>
        <v>3.7234772365304485</v>
      </c>
      <c r="I6" s="571">
        <f t="shared" si="1"/>
        <v>2.1720799220920632</v>
      </c>
    </row>
    <row r="7" spans="1:9" s="345" customFormat="1" ht="11.1" customHeight="1" x14ac:dyDescent="0.2">
      <c r="A7" s="472" t="s">
        <v>211</v>
      </c>
      <c r="B7" s="572">
        <v>267198</v>
      </c>
      <c r="C7" s="572">
        <v>189587</v>
      </c>
      <c r="D7" s="572">
        <v>77611</v>
      </c>
      <c r="E7" s="572">
        <v>723370</v>
      </c>
      <c r="F7" s="572">
        <v>557843</v>
      </c>
      <c r="G7" s="572">
        <v>165527</v>
      </c>
      <c r="H7" s="571">
        <f t="shared" si="0"/>
        <v>2.9424116632469528</v>
      </c>
      <c r="I7" s="571">
        <f t="shared" si="1"/>
        <v>2.1327775701897926</v>
      </c>
    </row>
    <row r="8" spans="1:9" s="345" customFormat="1" ht="18" customHeight="1" x14ac:dyDescent="0.2">
      <c r="A8" s="472" t="s">
        <v>212</v>
      </c>
      <c r="B8" s="572">
        <v>705439</v>
      </c>
      <c r="C8" s="572">
        <v>424471</v>
      </c>
      <c r="D8" s="572">
        <v>280968</v>
      </c>
      <c r="E8" s="572">
        <v>1366429</v>
      </c>
      <c r="F8" s="572">
        <v>794295</v>
      </c>
      <c r="G8" s="572">
        <v>572134</v>
      </c>
      <c r="H8" s="571">
        <f t="shared" si="0"/>
        <v>1.8712585783245499</v>
      </c>
      <c r="I8" s="571">
        <f t="shared" si="1"/>
        <v>2.0362959482930441</v>
      </c>
    </row>
    <row r="9" spans="1:9" ht="11.1" customHeight="1" x14ac:dyDescent="0.2">
      <c r="A9" s="14" t="s">
        <v>177</v>
      </c>
      <c r="B9" s="126">
        <v>1409</v>
      </c>
      <c r="C9" s="126">
        <v>1181</v>
      </c>
      <c r="D9" s="126">
        <v>228</v>
      </c>
      <c r="E9" s="126">
        <v>1741</v>
      </c>
      <c r="F9" s="126">
        <v>1222</v>
      </c>
      <c r="G9" s="126">
        <v>519</v>
      </c>
      <c r="H9" s="570">
        <f t="shared" si="0"/>
        <v>1.0347163420829806</v>
      </c>
      <c r="I9" s="570">
        <f t="shared" si="1"/>
        <v>2.2763157894736841</v>
      </c>
    </row>
    <row r="10" spans="1:9" ht="11.1" customHeight="1" x14ac:dyDescent="0.2">
      <c r="A10" s="14" t="s">
        <v>178</v>
      </c>
      <c r="B10" s="126">
        <v>55137</v>
      </c>
      <c r="C10" s="126">
        <v>25656</v>
      </c>
      <c r="D10" s="126">
        <v>29481</v>
      </c>
      <c r="E10" s="126">
        <v>161832</v>
      </c>
      <c r="F10" s="126">
        <v>95878</v>
      </c>
      <c r="G10" s="126">
        <v>65954</v>
      </c>
      <c r="H10" s="570">
        <f t="shared" si="0"/>
        <v>3.7370595572185845</v>
      </c>
      <c r="I10" s="570">
        <f t="shared" si="1"/>
        <v>2.2371697025202675</v>
      </c>
    </row>
    <row r="11" spans="1:9" ht="11.1" customHeight="1" x14ac:dyDescent="0.2">
      <c r="A11" s="14" t="s">
        <v>179</v>
      </c>
      <c r="B11" s="126">
        <v>59043</v>
      </c>
      <c r="C11" s="126">
        <v>24046</v>
      </c>
      <c r="D11" s="126">
        <v>34997</v>
      </c>
      <c r="E11" s="126">
        <v>120725</v>
      </c>
      <c r="F11" s="126">
        <v>48055</v>
      </c>
      <c r="G11" s="126">
        <v>72670</v>
      </c>
      <c r="H11" s="570">
        <f t="shared" si="0"/>
        <v>1.9984612825417949</v>
      </c>
      <c r="I11" s="570">
        <f t="shared" si="1"/>
        <v>2.0764636968883048</v>
      </c>
    </row>
    <row r="12" spans="1:9" ht="11.1" customHeight="1" x14ac:dyDescent="0.2">
      <c r="A12" s="14" t="s">
        <v>180</v>
      </c>
      <c r="B12" s="126">
        <v>822</v>
      </c>
      <c r="C12" s="126">
        <v>195</v>
      </c>
      <c r="D12" s="126">
        <v>627</v>
      </c>
      <c r="E12" s="126">
        <v>1372</v>
      </c>
      <c r="F12" s="126">
        <v>413</v>
      </c>
      <c r="G12" s="126">
        <v>959</v>
      </c>
      <c r="H12" s="570">
        <f t="shared" si="0"/>
        <v>2.117948717948718</v>
      </c>
      <c r="I12" s="570">
        <f t="shared" si="1"/>
        <v>1.529505582137161</v>
      </c>
    </row>
    <row r="13" spans="1:9" ht="11.1" customHeight="1" x14ac:dyDescent="0.2">
      <c r="A13" s="14" t="s">
        <v>181</v>
      </c>
      <c r="B13" s="126">
        <v>695</v>
      </c>
      <c r="C13" s="126">
        <v>229</v>
      </c>
      <c r="D13" s="126">
        <v>466</v>
      </c>
      <c r="E13" s="126">
        <v>1488</v>
      </c>
      <c r="F13" s="126">
        <v>384</v>
      </c>
      <c r="G13" s="126">
        <v>1104</v>
      </c>
      <c r="H13" s="570">
        <f t="shared" si="0"/>
        <v>1.6768558951965065</v>
      </c>
      <c r="I13" s="570">
        <f t="shared" si="1"/>
        <v>2.3690987124463518</v>
      </c>
    </row>
    <row r="14" spans="1:9" ht="11.1" customHeight="1" x14ac:dyDescent="0.2">
      <c r="A14" s="14" t="s">
        <v>182</v>
      </c>
      <c r="B14" s="126">
        <v>18075</v>
      </c>
      <c r="C14" s="126">
        <v>5968</v>
      </c>
      <c r="D14" s="126">
        <v>12107</v>
      </c>
      <c r="E14" s="126">
        <v>30472</v>
      </c>
      <c r="F14" s="126">
        <v>9232</v>
      </c>
      <c r="G14" s="126">
        <v>21240</v>
      </c>
      <c r="H14" s="570">
        <f t="shared" si="0"/>
        <v>1.5469168900804289</v>
      </c>
      <c r="I14" s="570">
        <f t="shared" si="1"/>
        <v>1.7543569835632278</v>
      </c>
    </row>
    <row r="15" spans="1:9" ht="11.1" customHeight="1" x14ac:dyDescent="0.2">
      <c r="A15" s="14" t="s">
        <v>183</v>
      </c>
      <c r="B15" s="126">
        <v>1309</v>
      </c>
      <c r="C15" s="126">
        <v>1072</v>
      </c>
      <c r="D15" s="126">
        <v>237</v>
      </c>
      <c r="E15" s="126">
        <v>15418</v>
      </c>
      <c r="F15" s="126">
        <v>14607</v>
      </c>
      <c r="G15" s="126">
        <v>811</v>
      </c>
      <c r="H15" s="570">
        <f t="shared" si="0"/>
        <v>13.625932835820896</v>
      </c>
      <c r="I15" s="570">
        <f t="shared" si="1"/>
        <v>3.4219409282700424</v>
      </c>
    </row>
    <row r="16" spans="1:9" ht="11.1" customHeight="1" x14ac:dyDescent="0.2">
      <c r="A16" s="14" t="s">
        <v>184</v>
      </c>
      <c r="B16" s="126">
        <v>10285</v>
      </c>
      <c r="C16" s="126">
        <v>9608</v>
      </c>
      <c r="D16" s="126">
        <v>677</v>
      </c>
      <c r="E16" s="126">
        <v>139638</v>
      </c>
      <c r="F16" s="126">
        <v>138386</v>
      </c>
      <c r="G16" s="126">
        <v>1252</v>
      </c>
      <c r="H16" s="570">
        <f t="shared" si="0"/>
        <v>14.403205661948377</v>
      </c>
      <c r="I16" s="570">
        <f t="shared" si="1"/>
        <v>1.8493353028064992</v>
      </c>
    </row>
    <row r="17" spans="1:9" ht="11.1" customHeight="1" x14ac:dyDescent="0.2">
      <c r="A17" s="14" t="s">
        <v>185</v>
      </c>
      <c r="B17" s="126">
        <v>96931</v>
      </c>
      <c r="C17" s="126">
        <v>26833</v>
      </c>
      <c r="D17" s="126">
        <v>70098</v>
      </c>
      <c r="E17" s="126">
        <v>188667</v>
      </c>
      <c r="F17" s="126">
        <v>44569</v>
      </c>
      <c r="G17" s="126">
        <v>144098</v>
      </c>
      <c r="H17" s="570">
        <f t="shared" si="0"/>
        <v>1.6609771549957142</v>
      </c>
      <c r="I17" s="570">
        <f t="shared" si="1"/>
        <v>2.0556649262461124</v>
      </c>
    </row>
    <row r="18" spans="1:9" ht="11.1" customHeight="1" x14ac:dyDescent="0.2">
      <c r="A18" s="14" t="s">
        <v>186</v>
      </c>
      <c r="B18" s="126">
        <v>9521</v>
      </c>
      <c r="C18" s="126">
        <v>6505</v>
      </c>
      <c r="D18" s="126">
        <v>3016</v>
      </c>
      <c r="E18" s="126">
        <v>18846</v>
      </c>
      <c r="F18" s="126">
        <v>13046</v>
      </c>
      <c r="G18" s="126">
        <v>5800</v>
      </c>
      <c r="H18" s="570">
        <f t="shared" si="0"/>
        <v>2.005534204458109</v>
      </c>
      <c r="I18" s="570">
        <f t="shared" si="1"/>
        <v>1.9230769230769231</v>
      </c>
    </row>
    <row r="19" spans="1:9" ht="11.1" customHeight="1" x14ac:dyDescent="0.2">
      <c r="A19" s="14" t="s">
        <v>187</v>
      </c>
      <c r="B19" s="126">
        <v>16200</v>
      </c>
      <c r="C19" s="126">
        <v>6005</v>
      </c>
      <c r="D19" s="126">
        <v>10195</v>
      </c>
      <c r="E19" s="126">
        <v>35536</v>
      </c>
      <c r="F19" s="126">
        <v>12067</v>
      </c>
      <c r="G19" s="126">
        <v>23469</v>
      </c>
      <c r="H19" s="570">
        <f t="shared" si="0"/>
        <v>2.0094920899250623</v>
      </c>
      <c r="I19" s="570">
        <f t="shared" si="1"/>
        <v>2.3020107896027464</v>
      </c>
    </row>
    <row r="20" spans="1:9" ht="11.1" customHeight="1" x14ac:dyDescent="0.2">
      <c r="A20" s="14" t="s">
        <v>188</v>
      </c>
      <c r="B20" s="126">
        <v>2928</v>
      </c>
      <c r="C20" s="126">
        <v>2649</v>
      </c>
      <c r="D20" s="126">
        <v>279</v>
      </c>
      <c r="E20" s="126">
        <v>18253</v>
      </c>
      <c r="F20" s="126">
        <v>17007</v>
      </c>
      <c r="G20" s="126">
        <v>1246</v>
      </c>
      <c r="H20" s="570">
        <f t="shared" si="0"/>
        <v>6.4201585503963763</v>
      </c>
      <c r="I20" s="570">
        <f t="shared" si="1"/>
        <v>4.4659498207885306</v>
      </c>
    </row>
    <row r="21" spans="1:9" ht="11.1" customHeight="1" x14ac:dyDescent="0.2">
      <c r="A21" s="14" t="s">
        <v>189</v>
      </c>
      <c r="B21" s="126">
        <v>297682</v>
      </c>
      <c r="C21" s="126">
        <v>263707</v>
      </c>
      <c r="D21" s="126">
        <v>33975</v>
      </c>
      <c r="E21" s="126">
        <v>359702</v>
      </c>
      <c r="F21" s="126">
        <v>306323</v>
      </c>
      <c r="G21" s="126">
        <v>53379</v>
      </c>
      <c r="H21" s="570">
        <f t="shared" si="0"/>
        <v>1.1616035979325539</v>
      </c>
      <c r="I21" s="570">
        <f t="shared" si="1"/>
        <v>1.5711258278145694</v>
      </c>
    </row>
    <row r="22" spans="1:9" ht="11.1" customHeight="1" x14ac:dyDescent="0.2">
      <c r="A22" s="14" t="s">
        <v>190</v>
      </c>
      <c r="B22" s="126">
        <v>8047</v>
      </c>
      <c r="C22" s="126">
        <v>7111</v>
      </c>
      <c r="D22" s="126">
        <v>936</v>
      </c>
      <c r="E22" s="126">
        <v>14039</v>
      </c>
      <c r="F22" s="126">
        <v>12075</v>
      </c>
      <c r="G22" s="126">
        <v>1964</v>
      </c>
      <c r="H22" s="570">
        <f>F22/C22</f>
        <v>1.6980734073969905</v>
      </c>
      <c r="I22" s="570" t="s">
        <v>3</v>
      </c>
    </row>
    <row r="23" spans="1:9" ht="11.1" customHeight="1" x14ac:dyDescent="0.2">
      <c r="A23" s="14" t="s">
        <v>191</v>
      </c>
      <c r="B23" s="126">
        <v>111746</v>
      </c>
      <c r="C23" s="126">
        <v>38836</v>
      </c>
      <c r="D23" s="126">
        <v>72910</v>
      </c>
      <c r="E23" s="126">
        <v>227735</v>
      </c>
      <c r="F23" s="126">
        <v>72038</v>
      </c>
      <c r="G23" s="126">
        <v>155697</v>
      </c>
      <c r="H23" s="570">
        <f>F23/C23</f>
        <v>1.8549284169327429</v>
      </c>
      <c r="I23" s="570">
        <f>G23/D23</f>
        <v>2.1354683856809764</v>
      </c>
    </row>
    <row r="24" spans="1:9" ht="11.1" customHeight="1" x14ac:dyDescent="0.2">
      <c r="A24" s="14" t="s">
        <v>200</v>
      </c>
      <c r="B24" s="126" t="s">
        <v>3</v>
      </c>
      <c r="C24" s="126" t="s">
        <v>3</v>
      </c>
      <c r="D24" s="126" t="s">
        <v>3</v>
      </c>
      <c r="E24" s="126" t="s">
        <v>3</v>
      </c>
      <c r="F24" s="126" t="s">
        <v>3</v>
      </c>
      <c r="G24" s="126" t="s">
        <v>3</v>
      </c>
      <c r="H24" s="570" t="s">
        <v>3</v>
      </c>
      <c r="I24" s="570" t="s">
        <v>3</v>
      </c>
    </row>
    <row r="25" spans="1:9" ht="11.1" customHeight="1" x14ac:dyDescent="0.2">
      <c r="A25" s="14" t="s">
        <v>192</v>
      </c>
      <c r="B25" s="126">
        <v>15609</v>
      </c>
      <c r="C25" s="126">
        <v>4870</v>
      </c>
      <c r="D25" s="126">
        <v>10739</v>
      </c>
      <c r="E25" s="126">
        <v>30965</v>
      </c>
      <c r="F25" s="126">
        <v>8993</v>
      </c>
      <c r="G25" s="126">
        <v>21972</v>
      </c>
      <c r="H25" s="570">
        <f t="shared" ref="H25:H34" si="2">F25/C25</f>
        <v>1.8466119096509239</v>
      </c>
      <c r="I25" s="570">
        <f t="shared" ref="I25:I34" si="3">G25/D25</f>
        <v>2.0460005587112393</v>
      </c>
    </row>
    <row r="26" spans="1:9" s="345" customFormat="1" ht="18" customHeight="1" x14ac:dyDescent="0.2">
      <c r="A26" s="472" t="s">
        <v>213</v>
      </c>
      <c r="B26" s="572">
        <f t="shared" ref="B26:G26" si="4">SUM(B27:B29)</f>
        <v>48335</v>
      </c>
      <c r="C26" s="572">
        <f t="shared" si="4"/>
        <v>38983</v>
      </c>
      <c r="D26" s="572">
        <f t="shared" si="4"/>
        <v>9352</v>
      </c>
      <c r="E26" s="572">
        <f t="shared" si="4"/>
        <v>82381</v>
      </c>
      <c r="F26" s="572">
        <f t="shared" si="4"/>
        <v>63664</v>
      </c>
      <c r="G26" s="572">
        <f t="shared" si="4"/>
        <v>18717</v>
      </c>
      <c r="H26" s="571">
        <f t="shared" si="2"/>
        <v>1.6331221301593002</v>
      </c>
      <c r="I26" s="571">
        <f t="shared" si="3"/>
        <v>2.0013900769888795</v>
      </c>
    </row>
    <row r="27" spans="1:9" ht="11.1" customHeight="1" x14ac:dyDescent="0.2">
      <c r="A27" s="14" t="s">
        <v>4</v>
      </c>
      <c r="B27" s="126">
        <v>2278</v>
      </c>
      <c r="C27" s="126">
        <v>1871</v>
      </c>
      <c r="D27" s="126">
        <v>407</v>
      </c>
      <c r="E27" s="126">
        <v>5973</v>
      </c>
      <c r="F27" s="126">
        <v>5177</v>
      </c>
      <c r="G27" s="126">
        <v>796</v>
      </c>
      <c r="H27" s="570">
        <f t="shared" si="2"/>
        <v>2.766969535008017</v>
      </c>
      <c r="I27" s="570">
        <f t="shared" si="3"/>
        <v>1.9557739557739557</v>
      </c>
    </row>
    <row r="28" spans="1:9" ht="11.1" customHeight="1" x14ac:dyDescent="0.2">
      <c r="A28" s="14" t="s">
        <v>5</v>
      </c>
      <c r="B28" s="126">
        <v>98</v>
      </c>
      <c r="C28" s="126">
        <v>89</v>
      </c>
      <c r="D28" s="126">
        <v>9</v>
      </c>
      <c r="E28" s="126">
        <v>133</v>
      </c>
      <c r="F28" s="126">
        <v>124</v>
      </c>
      <c r="G28" s="126">
        <v>9</v>
      </c>
      <c r="H28" s="570">
        <f t="shared" si="2"/>
        <v>1.3932584269662922</v>
      </c>
      <c r="I28" s="570">
        <f t="shared" si="3"/>
        <v>1</v>
      </c>
    </row>
    <row r="29" spans="1:9" ht="11.1" customHeight="1" x14ac:dyDescent="0.2">
      <c r="A29" s="14" t="s">
        <v>6</v>
      </c>
      <c r="B29" s="126">
        <v>45959</v>
      </c>
      <c r="C29" s="126">
        <v>37023</v>
      </c>
      <c r="D29" s="126">
        <v>8936</v>
      </c>
      <c r="E29" s="126">
        <v>76275</v>
      </c>
      <c r="F29" s="126">
        <v>58363</v>
      </c>
      <c r="G29" s="126">
        <v>17912</v>
      </c>
      <c r="H29" s="570">
        <f t="shared" si="2"/>
        <v>1.5763984550144505</v>
      </c>
      <c r="I29" s="570">
        <f t="shared" si="3"/>
        <v>2.0044762757385857</v>
      </c>
    </row>
    <row r="30" spans="1:9" s="345" customFormat="1" ht="18" customHeight="1" x14ac:dyDescent="0.2">
      <c r="A30" s="472" t="s">
        <v>214</v>
      </c>
      <c r="B30" s="572">
        <f t="shared" ref="B30:G30" si="5">SUM(B31:B35)</f>
        <v>25743</v>
      </c>
      <c r="C30" s="572">
        <f t="shared" si="5"/>
        <v>21204</v>
      </c>
      <c r="D30" s="572">
        <f t="shared" si="5"/>
        <v>4539</v>
      </c>
      <c r="E30" s="572">
        <f t="shared" si="5"/>
        <v>91311</v>
      </c>
      <c r="F30" s="572">
        <f t="shared" si="5"/>
        <v>79248</v>
      </c>
      <c r="G30" s="572">
        <f t="shared" si="5"/>
        <v>12063</v>
      </c>
      <c r="H30" s="571">
        <f t="shared" si="2"/>
        <v>3.7374080362195814</v>
      </c>
      <c r="I30" s="571">
        <f t="shared" si="3"/>
        <v>2.657633840052875</v>
      </c>
    </row>
    <row r="31" spans="1:9" ht="11.1" customHeight="1" x14ac:dyDescent="0.2">
      <c r="A31" s="14" t="s">
        <v>7</v>
      </c>
      <c r="B31" s="126">
        <v>2021</v>
      </c>
      <c r="C31" s="126">
        <v>1886</v>
      </c>
      <c r="D31" s="126">
        <v>135</v>
      </c>
      <c r="E31" s="126">
        <v>9211</v>
      </c>
      <c r="F31" s="126">
        <v>8941</v>
      </c>
      <c r="G31" s="126">
        <v>270</v>
      </c>
      <c r="H31" s="570">
        <f t="shared" si="2"/>
        <v>4.7407211028632021</v>
      </c>
      <c r="I31" s="570">
        <f t="shared" si="3"/>
        <v>2</v>
      </c>
    </row>
    <row r="32" spans="1:9" ht="11.1" customHeight="1" x14ac:dyDescent="0.2">
      <c r="A32" s="14" t="s">
        <v>8</v>
      </c>
      <c r="B32" s="126">
        <v>20579</v>
      </c>
      <c r="C32" s="126">
        <v>16504</v>
      </c>
      <c r="D32" s="126">
        <v>4075</v>
      </c>
      <c r="E32" s="126">
        <v>71250</v>
      </c>
      <c r="F32" s="126">
        <v>60190</v>
      </c>
      <c r="G32" s="126">
        <v>11060</v>
      </c>
      <c r="H32" s="570">
        <f t="shared" si="2"/>
        <v>3.6469946679592824</v>
      </c>
      <c r="I32" s="570">
        <f t="shared" si="3"/>
        <v>2.7141104294478526</v>
      </c>
    </row>
    <row r="33" spans="1:9" ht="11.1" customHeight="1" x14ac:dyDescent="0.2">
      <c r="A33" s="14" t="s">
        <v>9</v>
      </c>
      <c r="B33" s="126">
        <v>353</v>
      </c>
      <c r="C33" s="126">
        <v>288</v>
      </c>
      <c r="D33" s="126">
        <v>65</v>
      </c>
      <c r="E33" s="126">
        <v>1048</v>
      </c>
      <c r="F33" s="126">
        <v>896</v>
      </c>
      <c r="G33" s="126">
        <v>152</v>
      </c>
      <c r="H33" s="570">
        <f t="shared" si="2"/>
        <v>3.1111111111111112</v>
      </c>
      <c r="I33" s="570">
        <f t="shared" si="3"/>
        <v>2.3384615384615386</v>
      </c>
    </row>
    <row r="34" spans="1:9" ht="11.1" customHeight="1" x14ac:dyDescent="0.2">
      <c r="A34" s="14" t="s">
        <v>10</v>
      </c>
      <c r="B34" s="126">
        <v>2790</v>
      </c>
      <c r="C34" s="126">
        <v>2526</v>
      </c>
      <c r="D34" s="126">
        <v>264</v>
      </c>
      <c r="E34" s="126">
        <v>9802</v>
      </c>
      <c r="F34" s="126">
        <v>9221</v>
      </c>
      <c r="G34" s="126">
        <v>581</v>
      </c>
      <c r="H34" s="570">
        <f t="shared" si="2"/>
        <v>3.6504354711005544</v>
      </c>
      <c r="I34" s="570">
        <f t="shared" si="3"/>
        <v>2.2007575757575757</v>
      </c>
    </row>
    <row r="35" spans="1:9" ht="11.1" customHeight="1" x14ac:dyDescent="0.2">
      <c r="A35" s="14" t="s">
        <v>11</v>
      </c>
      <c r="B35" s="126" t="s">
        <v>3</v>
      </c>
      <c r="C35" s="126" t="s">
        <v>3</v>
      </c>
      <c r="D35" s="126" t="s">
        <v>3</v>
      </c>
      <c r="E35" s="126" t="s">
        <v>3</v>
      </c>
      <c r="F35" s="126" t="s">
        <v>3</v>
      </c>
      <c r="G35" s="126" t="s">
        <v>3</v>
      </c>
      <c r="H35" s="570" t="s">
        <v>3</v>
      </c>
      <c r="I35" s="570" t="s">
        <v>3</v>
      </c>
    </row>
    <row r="36" spans="1:9" s="345" customFormat="1" ht="18" customHeight="1" x14ac:dyDescent="0.2">
      <c r="A36" s="472" t="s">
        <v>215</v>
      </c>
      <c r="B36" s="572">
        <v>23271</v>
      </c>
      <c r="C36" s="572">
        <v>20794</v>
      </c>
      <c r="D36" s="572">
        <v>2477</v>
      </c>
      <c r="E36" s="572">
        <v>154966</v>
      </c>
      <c r="F36" s="572">
        <v>147542</v>
      </c>
      <c r="G36" s="572">
        <v>7424</v>
      </c>
      <c r="H36" s="571">
        <f t="shared" ref="H36:I43" si="6">F36/C36</f>
        <v>7.0954121381167647</v>
      </c>
      <c r="I36" s="571">
        <f t="shared" si="6"/>
        <v>2.9971740008074281</v>
      </c>
    </row>
    <row r="37" spans="1:9" ht="11.1" customHeight="1" x14ac:dyDescent="0.2">
      <c r="A37" s="14" t="s">
        <v>12</v>
      </c>
      <c r="B37" s="126">
        <v>1167</v>
      </c>
      <c r="C37" s="126">
        <v>500</v>
      </c>
      <c r="D37" s="126">
        <v>667</v>
      </c>
      <c r="E37" s="126">
        <v>1929</v>
      </c>
      <c r="F37" s="126">
        <v>740</v>
      </c>
      <c r="G37" s="126">
        <v>1189</v>
      </c>
      <c r="H37" s="570">
        <f t="shared" si="6"/>
        <v>1.48</v>
      </c>
      <c r="I37" s="570">
        <f t="shared" si="6"/>
        <v>1.7826086956521738</v>
      </c>
    </row>
    <row r="38" spans="1:9" ht="11.1" customHeight="1" x14ac:dyDescent="0.2">
      <c r="A38" s="14" t="s">
        <v>13</v>
      </c>
      <c r="B38" s="126">
        <v>13630</v>
      </c>
      <c r="C38" s="126">
        <v>11887</v>
      </c>
      <c r="D38" s="126">
        <v>1743</v>
      </c>
      <c r="E38" s="126">
        <v>105395</v>
      </c>
      <c r="F38" s="126">
        <v>99422</v>
      </c>
      <c r="G38" s="126">
        <v>5973</v>
      </c>
      <c r="H38" s="570">
        <f t="shared" si="6"/>
        <v>8.3639269790527475</v>
      </c>
      <c r="I38" s="570">
        <f t="shared" si="6"/>
        <v>3.4268502581755595</v>
      </c>
    </row>
    <row r="39" spans="1:9" ht="11.1" customHeight="1" x14ac:dyDescent="0.2">
      <c r="A39" s="14" t="s">
        <v>14</v>
      </c>
      <c r="B39" s="126">
        <v>7758</v>
      </c>
      <c r="C39" s="126">
        <v>5822</v>
      </c>
      <c r="D39" s="126">
        <v>1936</v>
      </c>
      <c r="E39" s="126">
        <v>23438</v>
      </c>
      <c r="F39" s="126">
        <v>19299</v>
      </c>
      <c r="G39" s="126">
        <v>4139</v>
      </c>
      <c r="H39" s="570">
        <f t="shared" si="6"/>
        <v>3.3148402610786669</v>
      </c>
      <c r="I39" s="570">
        <f t="shared" si="6"/>
        <v>2.137913223140496</v>
      </c>
    </row>
    <row r="40" spans="1:9" ht="11.1" customHeight="1" x14ac:dyDescent="0.2">
      <c r="A40" s="14" t="s">
        <v>15</v>
      </c>
      <c r="B40" s="126">
        <v>341</v>
      </c>
      <c r="C40" s="126">
        <v>277</v>
      </c>
      <c r="D40" s="126">
        <v>64</v>
      </c>
      <c r="E40" s="126">
        <v>555</v>
      </c>
      <c r="F40" s="126">
        <v>444</v>
      </c>
      <c r="G40" s="126">
        <v>111</v>
      </c>
      <c r="H40" s="570">
        <f t="shared" si="6"/>
        <v>1.6028880866425992</v>
      </c>
      <c r="I40" s="570">
        <f t="shared" si="6"/>
        <v>1.734375</v>
      </c>
    </row>
    <row r="41" spans="1:9" ht="11.1" customHeight="1" x14ac:dyDescent="0.2">
      <c r="A41" s="14" t="s">
        <v>16</v>
      </c>
      <c r="B41" s="126">
        <v>3799</v>
      </c>
      <c r="C41" s="126">
        <v>2920</v>
      </c>
      <c r="D41" s="126">
        <v>879</v>
      </c>
      <c r="E41" s="126">
        <v>12128</v>
      </c>
      <c r="F41" s="126">
        <v>9084</v>
      </c>
      <c r="G41" s="126">
        <v>3044</v>
      </c>
      <c r="H41" s="570">
        <f t="shared" si="6"/>
        <v>3.1109589041095891</v>
      </c>
      <c r="I41" s="570">
        <f t="shared" si="6"/>
        <v>3.4630261660978383</v>
      </c>
    </row>
    <row r="42" spans="1:9" ht="11.1" customHeight="1" x14ac:dyDescent="0.2">
      <c r="A42" s="14" t="s">
        <v>17</v>
      </c>
      <c r="B42" s="126">
        <v>406</v>
      </c>
      <c r="C42" s="126">
        <v>312</v>
      </c>
      <c r="D42" s="126">
        <v>94</v>
      </c>
      <c r="E42" s="126">
        <v>1448</v>
      </c>
      <c r="F42" s="126">
        <v>1048</v>
      </c>
      <c r="G42" s="126">
        <v>400</v>
      </c>
      <c r="H42" s="570">
        <f t="shared" si="6"/>
        <v>3.358974358974359</v>
      </c>
      <c r="I42" s="570">
        <f t="shared" si="6"/>
        <v>4.2553191489361701</v>
      </c>
    </row>
    <row r="43" spans="1:9" s="345" customFormat="1" ht="18" customHeight="1" x14ac:dyDescent="0.2">
      <c r="A43" s="472" t="s">
        <v>216</v>
      </c>
      <c r="B43" s="572">
        <f t="shared" ref="B43:G43" si="7">SUM(B44:B51)</f>
        <v>21936</v>
      </c>
      <c r="C43" s="572">
        <f t="shared" si="7"/>
        <v>17417</v>
      </c>
      <c r="D43" s="572">
        <f t="shared" si="7"/>
        <v>4519</v>
      </c>
      <c r="E43" s="572">
        <f t="shared" si="7"/>
        <v>49813</v>
      </c>
      <c r="F43" s="572">
        <f t="shared" si="7"/>
        <v>37953</v>
      </c>
      <c r="G43" s="572">
        <f t="shared" si="7"/>
        <v>11860</v>
      </c>
      <c r="H43" s="571">
        <f t="shared" si="6"/>
        <v>2.1790779123844519</v>
      </c>
      <c r="I43" s="571">
        <f t="shared" si="6"/>
        <v>2.6244744412480636</v>
      </c>
    </row>
    <row r="44" spans="1:9" ht="11.1" customHeight="1" x14ac:dyDescent="0.2">
      <c r="A44" s="14" t="s">
        <v>18</v>
      </c>
      <c r="B44" s="126" t="s">
        <v>3</v>
      </c>
      <c r="C44" s="126" t="s">
        <v>3</v>
      </c>
      <c r="D44" s="126" t="s">
        <v>3</v>
      </c>
      <c r="E44" s="126" t="s">
        <v>3</v>
      </c>
      <c r="F44" s="126" t="s">
        <v>3</v>
      </c>
      <c r="G44" s="126" t="s">
        <v>3</v>
      </c>
      <c r="H44" s="570" t="s">
        <v>3</v>
      </c>
      <c r="I44" s="570" t="s">
        <v>3</v>
      </c>
    </row>
    <row r="45" spans="1:9" ht="11.1" customHeight="1" x14ac:dyDescent="0.2">
      <c r="A45" s="14" t="s">
        <v>19</v>
      </c>
      <c r="B45" s="126">
        <v>1450</v>
      </c>
      <c r="C45" s="126">
        <v>1351</v>
      </c>
      <c r="D45" s="126">
        <v>99</v>
      </c>
      <c r="E45" s="126">
        <v>3817</v>
      </c>
      <c r="F45" s="126">
        <v>3657</v>
      </c>
      <c r="G45" s="126">
        <v>160</v>
      </c>
      <c r="H45" s="570">
        <f>F45/C45</f>
        <v>2.7068837897853442</v>
      </c>
      <c r="I45" s="570">
        <f>G45/D45</f>
        <v>1.6161616161616161</v>
      </c>
    </row>
    <row r="46" spans="1:9" ht="11.1" customHeight="1" x14ac:dyDescent="0.2">
      <c r="A46" s="14" t="s">
        <v>20</v>
      </c>
      <c r="B46" s="126">
        <v>13000</v>
      </c>
      <c r="C46" s="126">
        <v>10665</v>
      </c>
      <c r="D46" s="126">
        <v>2335</v>
      </c>
      <c r="E46" s="126">
        <v>30898</v>
      </c>
      <c r="F46" s="126">
        <v>23365</v>
      </c>
      <c r="G46" s="126">
        <v>7533</v>
      </c>
      <c r="H46" s="570">
        <f>F46/C46</f>
        <v>2.1908110642287859</v>
      </c>
      <c r="I46" s="570">
        <f>G46/D46</f>
        <v>3.2261241970021413</v>
      </c>
    </row>
    <row r="47" spans="1:9" ht="11.1" customHeight="1" x14ac:dyDescent="0.2">
      <c r="A47" s="14" t="s">
        <v>21</v>
      </c>
      <c r="B47" s="126" t="s">
        <v>3</v>
      </c>
      <c r="C47" s="126" t="s">
        <v>3</v>
      </c>
      <c r="D47" s="126" t="s">
        <v>3</v>
      </c>
      <c r="E47" s="126" t="s">
        <v>3</v>
      </c>
      <c r="F47" s="126" t="s">
        <v>3</v>
      </c>
      <c r="G47" s="126" t="s">
        <v>3</v>
      </c>
      <c r="H47" s="126" t="s">
        <v>3</v>
      </c>
      <c r="I47" s="126" t="s">
        <v>3</v>
      </c>
    </row>
    <row r="48" spans="1:9" ht="11.1" customHeight="1" x14ac:dyDescent="0.2">
      <c r="A48" s="14" t="s">
        <v>22</v>
      </c>
      <c r="B48" s="126" t="s">
        <v>3</v>
      </c>
      <c r="C48" s="126" t="s">
        <v>3</v>
      </c>
      <c r="D48" s="126" t="s">
        <v>3</v>
      </c>
      <c r="E48" s="126" t="s">
        <v>3</v>
      </c>
      <c r="F48" s="126" t="s">
        <v>3</v>
      </c>
      <c r="G48" s="126" t="s">
        <v>3</v>
      </c>
      <c r="H48" s="126" t="s">
        <v>3</v>
      </c>
      <c r="I48" s="126" t="s">
        <v>3</v>
      </c>
    </row>
    <row r="49" spans="1:9" ht="11.1" customHeight="1" x14ac:dyDescent="0.2">
      <c r="A49" s="14" t="s">
        <v>23</v>
      </c>
      <c r="B49" s="126" t="s">
        <v>3</v>
      </c>
      <c r="C49" s="126" t="s">
        <v>3</v>
      </c>
      <c r="D49" s="126" t="s">
        <v>3</v>
      </c>
      <c r="E49" s="126" t="s">
        <v>3</v>
      </c>
      <c r="F49" s="126" t="s">
        <v>3</v>
      </c>
      <c r="G49" s="126" t="s">
        <v>3</v>
      </c>
      <c r="H49" s="126" t="s">
        <v>3</v>
      </c>
      <c r="I49" s="126" t="s">
        <v>3</v>
      </c>
    </row>
    <row r="50" spans="1:9" ht="11.1" customHeight="1" x14ac:dyDescent="0.2">
      <c r="A50" s="14" t="s">
        <v>24</v>
      </c>
      <c r="B50" s="126">
        <v>6775</v>
      </c>
      <c r="C50" s="126">
        <v>4704</v>
      </c>
      <c r="D50" s="126">
        <v>2071</v>
      </c>
      <c r="E50" s="126">
        <v>12437</v>
      </c>
      <c r="F50" s="126">
        <v>8305</v>
      </c>
      <c r="G50" s="126">
        <v>4132</v>
      </c>
      <c r="H50" s="570">
        <f>F50/C50</f>
        <v>1.7655187074829932</v>
      </c>
      <c r="I50" s="570">
        <f>G50/D50</f>
        <v>1.9951714147754709</v>
      </c>
    </row>
    <row r="51" spans="1:9" ht="11.1" customHeight="1" x14ac:dyDescent="0.2">
      <c r="A51" s="14" t="s">
        <v>25</v>
      </c>
      <c r="B51" s="126">
        <v>711</v>
      </c>
      <c r="C51" s="126">
        <v>697</v>
      </c>
      <c r="D51" s="126">
        <v>14</v>
      </c>
      <c r="E51" s="126">
        <v>2661</v>
      </c>
      <c r="F51" s="126">
        <v>2626</v>
      </c>
      <c r="G51" s="126">
        <v>35</v>
      </c>
      <c r="H51" s="570">
        <f>F51/C51</f>
        <v>3.7675753228120517</v>
      </c>
      <c r="I51" s="570">
        <f>G51/D51</f>
        <v>2.5</v>
      </c>
    </row>
    <row r="52" spans="1:9" s="18" customFormat="1" ht="11.1" customHeight="1" x14ac:dyDescent="0.2">
      <c r="A52" s="19"/>
      <c r="B52" s="34"/>
      <c r="C52" s="34"/>
      <c r="D52" s="34"/>
      <c r="E52" s="34"/>
      <c r="F52" s="34"/>
      <c r="G52" s="34"/>
      <c r="H52" s="573"/>
      <c r="I52" s="573"/>
    </row>
    <row r="53" spans="1:9" s="541" customFormat="1" ht="12" customHeight="1" x14ac:dyDescent="0.15">
      <c r="A53" s="506" t="s">
        <v>7530</v>
      </c>
      <c r="B53" s="568"/>
      <c r="C53" s="568"/>
      <c r="D53" s="568"/>
      <c r="E53" s="568"/>
      <c r="F53" s="568"/>
      <c r="G53" s="568"/>
      <c r="H53" s="569"/>
      <c r="I53" s="569"/>
    </row>
    <row r="54" spans="1:9" s="541" customFormat="1" ht="9.9499999999999993" customHeight="1" x14ac:dyDescent="0.15">
      <c r="A54" s="370" t="s">
        <v>7529</v>
      </c>
      <c r="B54" s="566"/>
      <c r="C54" s="566"/>
      <c r="D54" s="566"/>
      <c r="E54" s="566"/>
      <c r="F54" s="566"/>
      <c r="G54" s="566"/>
      <c r="H54" s="567"/>
      <c r="I54" s="567"/>
    </row>
    <row r="55" spans="1:9" s="541" customFormat="1" ht="9.9499999999999993" customHeight="1" x14ac:dyDescent="0.15">
      <c r="A55" s="370" t="s">
        <v>7528</v>
      </c>
      <c r="B55" s="566"/>
      <c r="C55" s="566"/>
      <c r="D55" s="566"/>
      <c r="E55" s="566"/>
      <c r="F55" s="566"/>
      <c r="G55" s="566"/>
      <c r="H55" s="567"/>
      <c r="I55" s="567"/>
    </row>
    <row r="56" spans="1:9" s="345" customFormat="1" ht="18" customHeight="1" x14ac:dyDescent="0.2">
      <c r="A56" s="472" t="s">
        <v>217</v>
      </c>
      <c r="B56" s="572">
        <f t="shared" ref="B56:G56" si="8">SUM(B57:B60)</f>
        <v>21022</v>
      </c>
      <c r="C56" s="572">
        <f t="shared" si="8"/>
        <v>17189</v>
      </c>
      <c r="D56" s="572">
        <f t="shared" si="8"/>
        <v>3833</v>
      </c>
      <c r="E56" s="572">
        <f t="shared" si="8"/>
        <v>67893</v>
      </c>
      <c r="F56" s="572">
        <f t="shared" si="8"/>
        <v>57543</v>
      </c>
      <c r="G56" s="572">
        <f t="shared" si="8"/>
        <v>10350</v>
      </c>
      <c r="H56" s="571">
        <f t="shared" ref="H56:I58" si="9">F56/C56</f>
        <v>3.3476642038513003</v>
      </c>
      <c r="I56" s="571">
        <f t="shared" si="9"/>
        <v>2.7002348030263503</v>
      </c>
    </row>
    <row r="57" spans="1:9" ht="11.1" customHeight="1" x14ac:dyDescent="0.2">
      <c r="A57" s="14" t="s">
        <v>26</v>
      </c>
      <c r="B57" s="126">
        <v>6750</v>
      </c>
      <c r="C57" s="126">
        <v>6025</v>
      </c>
      <c r="D57" s="126">
        <v>725</v>
      </c>
      <c r="E57" s="126">
        <v>38144</v>
      </c>
      <c r="F57" s="126">
        <v>35592</v>
      </c>
      <c r="G57" s="126">
        <v>2552</v>
      </c>
      <c r="H57" s="570">
        <f t="shared" si="9"/>
        <v>5.9073858921161824</v>
      </c>
      <c r="I57" s="570">
        <f t="shared" si="9"/>
        <v>3.52</v>
      </c>
    </row>
    <row r="58" spans="1:9" ht="11.1" customHeight="1" x14ac:dyDescent="0.2">
      <c r="A58" s="14" t="s">
        <v>27</v>
      </c>
      <c r="B58" s="126">
        <v>2231</v>
      </c>
      <c r="C58" s="126">
        <v>1442</v>
      </c>
      <c r="D58" s="126">
        <v>789</v>
      </c>
      <c r="E58" s="126">
        <v>4346</v>
      </c>
      <c r="F58" s="126">
        <v>2224</v>
      </c>
      <c r="G58" s="126">
        <v>2122</v>
      </c>
      <c r="H58" s="570">
        <f t="shared" si="9"/>
        <v>1.5423023578363384</v>
      </c>
      <c r="I58" s="570">
        <f t="shared" si="9"/>
        <v>2.6894803548795942</v>
      </c>
    </row>
    <row r="59" spans="1:9" ht="11.1" customHeight="1" x14ac:dyDescent="0.2">
      <c r="A59" s="14" t="s">
        <v>28</v>
      </c>
      <c r="B59" s="126" t="s">
        <v>3</v>
      </c>
      <c r="C59" s="126" t="s">
        <v>3</v>
      </c>
      <c r="D59" s="126" t="s">
        <v>3</v>
      </c>
      <c r="E59" s="126" t="s">
        <v>3</v>
      </c>
      <c r="F59" s="126" t="s">
        <v>3</v>
      </c>
      <c r="G59" s="126" t="s">
        <v>3</v>
      </c>
      <c r="H59" s="570" t="s">
        <v>3</v>
      </c>
      <c r="I59" s="570" t="s">
        <v>3</v>
      </c>
    </row>
    <row r="60" spans="1:9" ht="11.1" customHeight="1" x14ac:dyDescent="0.2">
      <c r="A60" s="14" t="s">
        <v>29</v>
      </c>
      <c r="B60" s="126">
        <v>12041</v>
      </c>
      <c r="C60" s="126">
        <v>9722</v>
      </c>
      <c r="D60" s="126">
        <v>2319</v>
      </c>
      <c r="E60" s="126">
        <v>25403</v>
      </c>
      <c r="F60" s="126">
        <v>19727</v>
      </c>
      <c r="G60" s="126">
        <v>5676</v>
      </c>
      <c r="H60" s="570">
        <f t="shared" ref="H60:I63" si="10">F60/C60</f>
        <v>2.0291092367825549</v>
      </c>
      <c r="I60" s="570">
        <f t="shared" si="10"/>
        <v>2.4476067270375164</v>
      </c>
    </row>
    <row r="61" spans="1:9" s="345" customFormat="1" ht="18" customHeight="1" x14ac:dyDescent="0.2">
      <c r="A61" s="472" t="s">
        <v>218</v>
      </c>
      <c r="B61" s="572">
        <f t="shared" ref="B61:G61" si="11">SUM(B62:B73)</f>
        <v>92801</v>
      </c>
      <c r="C61" s="572">
        <f t="shared" si="11"/>
        <v>50695</v>
      </c>
      <c r="D61" s="572">
        <f t="shared" si="11"/>
        <v>42106</v>
      </c>
      <c r="E61" s="572">
        <f t="shared" si="11"/>
        <v>188909</v>
      </c>
      <c r="F61" s="572">
        <f t="shared" si="11"/>
        <v>103278</v>
      </c>
      <c r="G61" s="572">
        <f t="shared" si="11"/>
        <v>85631</v>
      </c>
      <c r="H61" s="571">
        <f t="shared" si="10"/>
        <v>2.0372423315908867</v>
      </c>
      <c r="I61" s="571">
        <f t="shared" si="10"/>
        <v>2.0337006602384458</v>
      </c>
    </row>
    <row r="62" spans="1:9" ht="11.1" customHeight="1" x14ac:dyDescent="0.2">
      <c r="A62" s="14" t="s">
        <v>30</v>
      </c>
      <c r="B62" s="126">
        <v>193</v>
      </c>
      <c r="C62" s="126">
        <v>161</v>
      </c>
      <c r="D62" s="126">
        <v>32</v>
      </c>
      <c r="E62" s="126">
        <v>937</v>
      </c>
      <c r="F62" s="126">
        <v>840</v>
      </c>
      <c r="G62" s="126">
        <v>97</v>
      </c>
      <c r="H62" s="570">
        <f t="shared" si="10"/>
        <v>5.2173913043478262</v>
      </c>
      <c r="I62" s="570">
        <f t="shared" si="10"/>
        <v>3.03125</v>
      </c>
    </row>
    <row r="63" spans="1:9" ht="11.1" customHeight="1" x14ac:dyDescent="0.2">
      <c r="A63" s="14" t="s">
        <v>31</v>
      </c>
      <c r="B63" s="126">
        <v>3639</v>
      </c>
      <c r="C63" s="126">
        <v>1671</v>
      </c>
      <c r="D63" s="126">
        <v>1968</v>
      </c>
      <c r="E63" s="126">
        <v>8831</v>
      </c>
      <c r="F63" s="126">
        <v>3282</v>
      </c>
      <c r="G63" s="126">
        <v>5549</v>
      </c>
      <c r="H63" s="570">
        <f t="shared" si="10"/>
        <v>1.9640933572710952</v>
      </c>
      <c r="I63" s="570">
        <f t="shared" si="10"/>
        <v>2.8196138211382116</v>
      </c>
    </row>
    <row r="64" spans="1:9" ht="11.1" customHeight="1" x14ac:dyDescent="0.2">
      <c r="A64" s="14" t="s">
        <v>32</v>
      </c>
      <c r="B64" s="126" t="s">
        <v>3</v>
      </c>
      <c r="C64" s="126" t="s">
        <v>3</v>
      </c>
      <c r="D64" s="126" t="s">
        <v>3</v>
      </c>
      <c r="E64" s="126" t="s">
        <v>3</v>
      </c>
      <c r="F64" s="126" t="s">
        <v>3</v>
      </c>
      <c r="G64" s="126" t="s">
        <v>3</v>
      </c>
      <c r="H64" s="570" t="s">
        <v>3</v>
      </c>
      <c r="I64" s="570" t="s">
        <v>3</v>
      </c>
    </row>
    <row r="65" spans="1:9" ht="11.1" customHeight="1" x14ac:dyDescent="0.2">
      <c r="A65" s="14" t="s">
        <v>33</v>
      </c>
      <c r="B65" s="126" t="s">
        <v>3</v>
      </c>
      <c r="C65" s="126" t="s">
        <v>3</v>
      </c>
      <c r="D65" s="126" t="s">
        <v>3</v>
      </c>
      <c r="E65" s="126" t="s">
        <v>3</v>
      </c>
      <c r="F65" s="126" t="s">
        <v>3</v>
      </c>
      <c r="G65" s="126" t="s">
        <v>3</v>
      </c>
      <c r="H65" s="570" t="s">
        <v>3</v>
      </c>
      <c r="I65" s="570" t="s">
        <v>3</v>
      </c>
    </row>
    <row r="66" spans="1:9" ht="11.1" customHeight="1" x14ac:dyDescent="0.2">
      <c r="A66" s="14" t="s">
        <v>34</v>
      </c>
      <c r="B66" s="126">
        <v>4723</v>
      </c>
      <c r="C66" s="126">
        <v>3945</v>
      </c>
      <c r="D66" s="126">
        <v>778</v>
      </c>
      <c r="E66" s="126">
        <v>9717</v>
      </c>
      <c r="F66" s="126">
        <v>7956</v>
      </c>
      <c r="G66" s="126">
        <v>1761</v>
      </c>
      <c r="H66" s="570">
        <f>F66/C66</f>
        <v>2.0167300380228137</v>
      </c>
      <c r="I66" s="570">
        <f>G66/D66</f>
        <v>2.2634961439588688</v>
      </c>
    </row>
    <row r="67" spans="1:9" ht="11.1" customHeight="1" x14ac:dyDescent="0.2">
      <c r="A67" s="14" t="s">
        <v>35</v>
      </c>
      <c r="B67" s="126">
        <v>9304</v>
      </c>
      <c r="C67" s="126">
        <v>5346</v>
      </c>
      <c r="D67" s="126">
        <v>3958</v>
      </c>
      <c r="E67" s="126">
        <v>22055</v>
      </c>
      <c r="F67" s="126">
        <v>17787</v>
      </c>
      <c r="G67" s="126">
        <v>4268</v>
      </c>
      <c r="H67" s="570">
        <f>F67/C67</f>
        <v>3.3271604938271606</v>
      </c>
      <c r="I67" s="570">
        <f>G67/D67</f>
        <v>1.0783223850429511</v>
      </c>
    </row>
    <row r="68" spans="1:9" ht="11.1" customHeight="1" x14ac:dyDescent="0.2">
      <c r="A68" s="14" t="s">
        <v>36</v>
      </c>
      <c r="B68" s="126" t="s">
        <v>3</v>
      </c>
      <c r="C68" s="126" t="s">
        <v>3</v>
      </c>
      <c r="D68" s="126" t="s">
        <v>3</v>
      </c>
      <c r="E68" s="126" t="s">
        <v>3</v>
      </c>
      <c r="F68" s="126" t="s">
        <v>3</v>
      </c>
      <c r="G68" s="126" t="s">
        <v>3</v>
      </c>
      <c r="H68" s="570" t="s">
        <v>3</v>
      </c>
      <c r="I68" s="570" t="s">
        <v>3</v>
      </c>
    </row>
    <row r="69" spans="1:9" ht="11.1" customHeight="1" x14ac:dyDescent="0.2">
      <c r="A69" s="14" t="s">
        <v>219</v>
      </c>
      <c r="B69" s="126">
        <v>74568</v>
      </c>
      <c r="C69" s="126">
        <v>39198</v>
      </c>
      <c r="D69" s="126">
        <v>35370</v>
      </c>
      <c r="E69" s="126">
        <v>146951</v>
      </c>
      <c r="F69" s="126">
        <v>72995</v>
      </c>
      <c r="G69" s="126">
        <v>73956</v>
      </c>
      <c r="H69" s="570">
        <f>F69/C69</f>
        <v>1.8622123577733558</v>
      </c>
      <c r="I69" s="570">
        <f>G69/D69</f>
        <v>2.090924512298558</v>
      </c>
    </row>
    <row r="70" spans="1:9" ht="11.1" customHeight="1" x14ac:dyDescent="0.2">
      <c r="A70" s="14" t="s">
        <v>37</v>
      </c>
      <c r="B70" s="126" t="s">
        <v>3</v>
      </c>
      <c r="C70" s="126" t="s">
        <v>3</v>
      </c>
      <c r="D70" s="126" t="s">
        <v>3</v>
      </c>
      <c r="E70" s="126" t="s">
        <v>3</v>
      </c>
      <c r="F70" s="126" t="s">
        <v>3</v>
      </c>
      <c r="G70" s="126" t="s">
        <v>3</v>
      </c>
      <c r="H70" s="570" t="s">
        <v>3</v>
      </c>
      <c r="I70" s="570" t="s">
        <v>3</v>
      </c>
    </row>
    <row r="71" spans="1:9" ht="11.1" customHeight="1" x14ac:dyDescent="0.2">
      <c r="A71" s="14" t="s">
        <v>38</v>
      </c>
      <c r="B71" s="126" t="s">
        <v>3</v>
      </c>
      <c r="C71" s="126" t="s">
        <v>3</v>
      </c>
      <c r="D71" s="126" t="s">
        <v>3</v>
      </c>
      <c r="E71" s="126" t="s">
        <v>3</v>
      </c>
      <c r="F71" s="126" t="s">
        <v>3</v>
      </c>
      <c r="G71" s="126" t="s">
        <v>3</v>
      </c>
      <c r="H71" s="570" t="s">
        <v>3</v>
      </c>
      <c r="I71" s="570" t="s">
        <v>3</v>
      </c>
    </row>
    <row r="72" spans="1:9" ht="11.1" customHeight="1" x14ac:dyDescent="0.2">
      <c r="A72" s="14" t="s">
        <v>39</v>
      </c>
      <c r="B72" s="126">
        <v>374</v>
      </c>
      <c r="C72" s="126">
        <v>374</v>
      </c>
      <c r="D72" s="126" t="s">
        <v>3</v>
      </c>
      <c r="E72" s="126">
        <v>418</v>
      </c>
      <c r="F72" s="126">
        <v>418</v>
      </c>
      <c r="G72" s="126" t="s">
        <v>3</v>
      </c>
      <c r="H72" s="570">
        <f>F72/C72</f>
        <v>1.1176470588235294</v>
      </c>
      <c r="I72" s="570" t="s">
        <v>3</v>
      </c>
    </row>
    <row r="73" spans="1:9" ht="11.1" customHeight="1" x14ac:dyDescent="0.2">
      <c r="A73" s="14" t="s">
        <v>40</v>
      </c>
      <c r="B73" s="126" t="s">
        <v>3</v>
      </c>
      <c r="C73" s="126" t="s">
        <v>3</v>
      </c>
      <c r="D73" s="126" t="s">
        <v>3</v>
      </c>
      <c r="E73" s="126" t="s">
        <v>3</v>
      </c>
      <c r="F73" s="126" t="s">
        <v>3</v>
      </c>
      <c r="G73" s="126" t="s">
        <v>3</v>
      </c>
      <c r="H73" s="570" t="s">
        <v>3</v>
      </c>
      <c r="I73" s="570" t="s">
        <v>3</v>
      </c>
    </row>
    <row r="74" spans="1:9" s="345" customFormat="1" ht="18" customHeight="1" x14ac:dyDescent="0.2">
      <c r="A74" s="472" t="s">
        <v>220</v>
      </c>
      <c r="B74" s="572">
        <f t="shared" ref="B74:G74" si="12">SUM(B75:B81)</f>
        <v>30260</v>
      </c>
      <c r="C74" s="572">
        <f t="shared" si="12"/>
        <v>22381</v>
      </c>
      <c r="D74" s="572">
        <f t="shared" si="12"/>
        <v>7879</v>
      </c>
      <c r="E74" s="572">
        <f t="shared" si="12"/>
        <v>98170</v>
      </c>
      <c r="F74" s="572">
        <f t="shared" si="12"/>
        <v>86120</v>
      </c>
      <c r="G74" s="572">
        <f t="shared" si="12"/>
        <v>12050</v>
      </c>
      <c r="H74" s="571">
        <f t="shared" ref="H74:H82" si="13">F74/C74</f>
        <v>3.8479067065814752</v>
      </c>
      <c r="I74" s="571">
        <f t="shared" ref="I74:I82" si="14">G74/D74</f>
        <v>1.5293819012565046</v>
      </c>
    </row>
    <row r="75" spans="1:9" ht="11.1" customHeight="1" x14ac:dyDescent="0.2">
      <c r="A75" s="14" t="s">
        <v>41</v>
      </c>
      <c r="B75" s="126">
        <v>725</v>
      </c>
      <c r="C75" s="126">
        <v>406</v>
      </c>
      <c r="D75" s="126">
        <v>319</v>
      </c>
      <c r="E75" s="126">
        <v>1123</v>
      </c>
      <c r="F75" s="126">
        <v>643</v>
      </c>
      <c r="G75" s="126">
        <v>480</v>
      </c>
      <c r="H75" s="570">
        <f t="shared" si="13"/>
        <v>1.583743842364532</v>
      </c>
      <c r="I75" s="570">
        <f t="shared" si="14"/>
        <v>1.5047021943573669</v>
      </c>
    </row>
    <row r="76" spans="1:9" ht="11.1" customHeight="1" x14ac:dyDescent="0.2">
      <c r="A76" s="14" t="s">
        <v>42</v>
      </c>
      <c r="B76" s="126">
        <v>15997</v>
      </c>
      <c r="C76" s="126">
        <v>14736</v>
      </c>
      <c r="D76" s="126">
        <v>1261</v>
      </c>
      <c r="E76" s="126">
        <v>75847</v>
      </c>
      <c r="F76" s="126">
        <v>72304</v>
      </c>
      <c r="G76" s="126">
        <v>3543</v>
      </c>
      <c r="H76" s="570">
        <f t="shared" si="13"/>
        <v>4.9066232356134636</v>
      </c>
      <c r="I76" s="570">
        <f t="shared" si="14"/>
        <v>2.8096748612212528</v>
      </c>
    </row>
    <row r="77" spans="1:9" ht="11.1" customHeight="1" x14ac:dyDescent="0.2">
      <c r="A77" s="14" t="s">
        <v>43</v>
      </c>
      <c r="B77" s="126">
        <v>398</v>
      </c>
      <c r="C77" s="126">
        <v>378</v>
      </c>
      <c r="D77" s="126">
        <v>20</v>
      </c>
      <c r="E77" s="126">
        <v>735</v>
      </c>
      <c r="F77" s="126">
        <v>570</v>
      </c>
      <c r="G77" s="126">
        <v>165</v>
      </c>
      <c r="H77" s="570">
        <f t="shared" si="13"/>
        <v>1.5079365079365079</v>
      </c>
      <c r="I77" s="570">
        <f t="shared" si="14"/>
        <v>8.25</v>
      </c>
    </row>
    <row r="78" spans="1:9" ht="11.1" customHeight="1" x14ac:dyDescent="0.2">
      <c r="A78" s="14" t="s">
        <v>44</v>
      </c>
      <c r="B78" s="126">
        <v>3690</v>
      </c>
      <c r="C78" s="126">
        <v>1098</v>
      </c>
      <c r="D78" s="126">
        <v>2592</v>
      </c>
      <c r="E78" s="126">
        <v>4323</v>
      </c>
      <c r="F78" s="126">
        <v>1405</v>
      </c>
      <c r="G78" s="126">
        <v>2918</v>
      </c>
      <c r="H78" s="570">
        <f t="shared" si="13"/>
        <v>1.2795992714025501</v>
      </c>
      <c r="I78" s="570">
        <f t="shared" si="14"/>
        <v>1.1257716049382716</v>
      </c>
    </row>
    <row r="79" spans="1:9" ht="11.1" customHeight="1" x14ac:dyDescent="0.2">
      <c r="A79" s="14" t="s">
        <v>45</v>
      </c>
      <c r="B79" s="126">
        <v>6080</v>
      </c>
      <c r="C79" s="126">
        <v>4610</v>
      </c>
      <c r="D79" s="126">
        <v>1470</v>
      </c>
      <c r="E79" s="126">
        <v>11566</v>
      </c>
      <c r="F79" s="126">
        <v>9007</v>
      </c>
      <c r="G79" s="126">
        <v>2559</v>
      </c>
      <c r="H79" s="570">
        <f t="shared" si="13"/>
        <v>1.9537960954446856</v>
      </c>
      <c r="I79" s="570">
        <f t="shared" si="14"/>
        <v>1.7408163265306122</v>
      </c>
    </row>
    <row r="80" spans="1:9" ht="11.1" customHeight="1" x14ac:dyDescent="0.2">
      <c r="A80" s="14" t="s">
        <v>46</v>
      </c>
      <c r="B80" s="126">
        <v>972</v>
      </c>
      <c r="C80" s="126">
        <v>593</v>
      </c>
      <c r="D80" s="126">
        <v>379</v>
      </c>
      <c r="E80" s="126">
        <v>2178</v>
      </c>
      <c r="F80" s="126">
        <v>1631</v>
      </c>
      <c r="G80" s="126">
        <v>547</v>
      </c>
      <c r="H80" s="570">
        <f t="shared" si="13"/>
        <v>2.7504215851602023</v>
      </c>
      <c r="I80" s="570">
        <f t="shared" si="14"/>
        <v>1.4432717678100264</v>
      </c>
    </row>
    <row r="81" spans="1:9" ht="11.1" customHeight="1" x14ac:dyDescent="0.2">
      <c r="A81" s="14" t="s">
        <v>47</v>
      </c>
      <c r="B81" s="126">
        <v>2398</v>
      </c>
      <c r="C81" s="126">
        <v>560</v>
      </c>
      <c r="D81" s="126">
        <v>1838</v>
      </c>
      <c r="E81" s="126">
        <v>2398</v>
      </c>
      <c r="F81" s="126">
        <v>560</v>
      </c>
      <c r="G81" s="126">
        <v>1838</v>
      </c>
      <c r="H81" s="570">
        <f t="shared" si="13"/>
        <v>1</v>
      </c>
      <c r="I81" s="570">
        <f t="shared" si="14"/>
        <v>1</v>
      </c>
    </row>
    <row r="82" spans="1:9" s="345" customFormat="1" ht="18" customHeight="1" x14ac:dyDescent="0.2">
      <c r="A82" s="472" t="s">
        <v>221</v>
      </c>
      <c r="B82" s="572">
        <v>37999</v>
      </c>
      <c r="C82" s="572">
        <v>32371</v>
      </c>
      <c r="D82" s="572">
        <v>5628</v>
      </c>
      <c r="E82" s="572">
        <v>184082</v>
      </c>
      <c r="F82" s="572">
        <v>152432</v>
      </c>
      <c r="G82" s="572">
        <v>31650</v>
      </c>
      <c r="H82" s="571">
        <f t="shared" si="13"/>
        <v>4.7089061196750182</v>
      </c>
      <c r="I82" s="571">
        <f t="shared" si="14"/>
        <v>5.6236673773987205</v>
      </c>
    </row>
    <row r="83" spans="1:9" ht="11.1" customHeight="1" x14ac:dyDescent="0.2">
      <c r="A83" s="14" t="s">
        <v>48</v>
      </c>
      <c r="B83" s="126">
        <v>540</v>
      </c>
      <c r="C83" s="126">
        <v>540</v>
      </c>
      <c r="D83" s="126" t="s">
        <v>3</v>
      </c>
      <c r="E83" s="126">
        <v>5941</v>
      </c>
      <c r="F83" s="126">
        <v>5941</v>
      </c>
      <c r="G83" s="126" t="s">
        <v>3</v>
      </c>
      <c r="H83" s="570">
        <f>F83/C83</f>
        <v>11.001851851851852</v>
      </c>
      <c r="I83" s="126" t="s">
        <v>3</v>
      </c>
    </row>
    <row r="84" spans="1:9" ht="11.1" customHeight="1" x14ac:dyDescent="0.2">
      <c r="A84" s="14" t="s">
        <v>49</v>
      </c>
      <c r="B84" s="126" t="s">
        <v>3</v>
      </c>
      <c r="C84" s="126" t="s">
        <v>3</v>
      </c>
      <c r="D84" s="126" t="s">
        <v>3</v>
      </c>
      <c r="E84" s="126" t="s">
        <v>3</v>
      </c>
      <c r="F84" s="126" t="s">
        <v>3</v>
      </c>
      <c r="G84" s="126" t="s">
        <v>3</v>
      </c>
      <c r="H84" s="126" t="s">
        <v>3</v>
      </c>
      <c r="I84" s="126" t="s">
        <v>3</v>
      </c>
    </row>
    <row r="85" spans="1:9" ht="11.1" customHeight="1" x14ac:dyDescent="0.2">
      <c r="A85" s="14" t="s">
        <v>50</v>
      </c>
      <c r="B85" s="126" t="s">
        <v>3</v>
      </c>
      <c r="C85" s="126" t="s">
        <v>3</v>
      </c>
      <c r="D85" s="126" t="s">
        <v>3</v>
      </c>
      <c r="E85" s="126" t="s">
        <v>3</v>
      </c>
      <c r="F85" s="126" t="s">
        <v>3</v>
      </c>
      <c r="G85" s="126" t="s">
        <v>3</v>
      </c>
      <c r="H85" s="126" t="s">
        <v>3</v>
      </c>
      <c r="I85" s="126" t="s">
        <v>3</v>
      </c>
    </row>
    <row r="86" spans="1:9" ht="11.1" customHeight="1" x14ac:dyDescent="0.2">
      <c r="A86" s="14" t="s">
        <v>51</v>
      </c>
      <c r="B86" s="126">
        <v>2353</v>
      </c>
      <c r="C86" s="126">
        <v>2344</v>
      </c>
      <c r="D86" s="126">
        <v>9</v>
      </c>
      <c r="E86" s="126">
        <v>7319</v>
      </c>
      <c r="F86" s="126">
        <v>7303</v>
      </c>
      <c r="G86" s="126">
        <v>16</v>
      </c>
      <c r="H86" s="570">
        <f t="shared" ref="H86:H95" si="15">F86/C86</f>
        <v>3.1156143344709899</v>
      </c>
      <c r="I86" s="570">
        <f t="shared" ref="I86:I95" si="16">G86/D86</f>
        <v>1.7777777777777777</v>
      </c>
    </row>
    <row r="87" spans="1:9" ht="11.1" customHeight="1" x14ac:dyDescent="0.2">
      <c r="A87" s="14" t="s">
        <v>52</v>
      </c>
      <c r="B87" s="126">
        <v>22884</v>
      </c>
      <c r="C87" s="126">
        <v>19023</v>
      </c>
      <c r="D87" s="126">
        <v>3861</v>
      </c>
      <c r="E87" s="126">
        <v>142770</v>
      </c>
      <c r="F87" s="126">
        <v>115228</v>
      </c>
      <c r="G87" s="126">
        <v>27542</v>
      </c>
      <c r="H87" s="570">
        <f t="shared" si="15"/>
        <v>6.0572990590338014</v>
      </c>
      <c r="I87" s="570">
        <f t="shared" si="16"/>
        <v>7.1333851333851337</v>
      </c>
    </row>
    <row r="88" spans="1:9" ht="11.1" customHeight="1" x14ac:dyDescent="0.2">
      <c r="A88" s="14" t="s">
        <v>53</v>
      </c>
      <c r="B88" s="126">
        <v>2203</v>
      </c>
      <c r="C88" s="126">
        <v>2071</v>
      </c>
      <c r="D88" s="126">
        <v>132</v>
      </c>
      <c r="E88" s="126">
        <v>6728</v>
      </c>
      <c r="F88" s="126">
        <v>6514</v>
      </c>
      <c r="G88" s="126">
        <v>214</v>
      </c>
      <c r="H88" s="570">
        <f t="shared" si="15"/>
        <v>3.1453404152583295</v>
      </c>
      <c r="I88" s="570">
        <f t="shared" si="16"/>
        <v>1.6212121212121211</v>
      </c>
    </row>
    <row r="89" spans="1:9" ht="11.1" customHeight="1" x14ac:dyDescent="0.2">
      <c r="A89" s="14" t="s">
        <v>54</v>
      </c>
      <c r="B89" s="126">
        <v>1661</v>
      </c>
      <c r="C89" s="126">
        <v>1510</v>
      </c>
      <c r="D89" s="126">
        <v>151</v>
      </c>
      <c r="E89" s="126">
        <v>4279</v>
      </c>
      <c r="F89" s="126">
        <v>4028</v>
      </c>
      <c r="G89" s="126">
        <v>251</v>
      </c>
      <c r="H89" s="570">
        <f t="shared" si="15"/>
        <v>2.6675496688741722</v>
      </c>
      <c r="I89" s="570">
        <f t="shared" si="16"/>
        <v>1.6622516556291391</v>
      </c>
    </row>
    <row r="90" spans="1:9" ht="11.1" customHeight="1" x14ac:dyDescent="0.2">
      <c r="A90" s="14" t="s">
        <v>55</v>
      </c>
      <c r="B90" s="126">
        <v>8358</v>
      </c>
      <c r="C90" s="126">
        <v>6883</v>
      </c>
      <c r="D90" s="126">
        <v>1475</v>
      </c>
      <c r="E90" s="126">
        <v>17045</v>
      </c>
      <c r="F90" s="126">
        <v>13418</v>
      </c>
      <c r="G90" s="126">
        <v>3627</v>
      </c>
      <c r="H90" s="570">
        <f t="shared" si="15"/>
        <v>1.9494406508789772</v>
      </c>
      <c r="I90" s="570">
        <f t="shared" si="16"/>
        <v>2.4589830508474577</v>
      </c>
    </row>
    <row r="91" spans="1:9" s="345" customFormat="1" ht="18" customHeight="1" x14ac:dyDescent="0.2">
      <c r="A91" s="472" t="s">
        <v>222</v>
      </c>
      <c r="B91" s="572">
        <v>48530</v>
      </c>
      <c r="C91" s="572">
        <v>46433</v>
      </c>
      <c r="D91" s="572">
        <v>2097</v>
      </c>
      <c r="E91" s="572">
        <v>235639</v>
      </c>
      <c r="F91" s="572">
        <v>229669</v>
      </c>
      <c r="G91" s="572">
        <v>5970</v>
      </c>
      <c r="H91" s="571">
        <f t="shared" si="15"/>
        <v>4.9462451273878489</v>
      </c>
      <c r="I91" s="571">
        <f t="shared" si="16"/>
        <v>2.8469241773962803</v>
      </c>
    </row>
    <row r="92" spans="1:9" ht="11.1" customHeight="1" x14ac:dyDescent="0.2">
      <c r="A92" s="14" t="s">
        <v>56</v>
      </c>
      <c r="B92" s="126">
        <v>29872</v>
      </c>
      <c r="C92" s="126">
        <v>28383</v>
      </c>
      <c r="D92" s="126">
        <v>1489</v>
      </c>
      <c r="E92" s="126">
        <v>153043</v>
      </c>
      <c r="F92" s="126">
        <v>149410</v>
      </c>
      <c r="G92" s="126">
        <v>3633</v>
      </c>
      <c r="H92" s="570">
        <f t="shared" si="15"/>
        <v>5.2640665186907656</v>
      </c>
      <c r="I92" s="570">
        <f t="shared" si="16"/>
        <v>2.4398925453324378</v>
      </c>
    </row>
    <row r="93" spans="1:9" ht="11.1" customHeight="1" x14ac:dyDescent="0.2">
      <c r="A93" s="14" t="s">
        <v>57</v>
      </c>
      <c r="B93" s="126">
        <v>2938</v>
      </c>
      <c r="C93" s="126">
        <v>2918</v>
      </c>
      <c r="D93" s="126">
        <v>20</v>
      </c>
      <c r="E93" s="126">
        <v>12816</v>
      </c>
      <c r="F93" s="126">
        <v>12796</v>
      </c>
      <c r="G93" s="126">
        <v>20</v>
      </c>
      <c r="H93" s="570">
        <f t="shared" si="15"/>
        <v>4.3851953392734746</v>
      </c>
      <c r="I93" s="570">
        <f t="shared" si="16"/>
        <v>1</v>
      </c>
    </row>
    <row r="94" spans="1:9" ht="11.1" customHeight="1" x14ac:dyDescent="0.2">
      <c r="A94" s="14" t="s">
        <v>58</v>
      </c>
      <c r="B94" s="126">
        <v>6123</v>
      </c>
      <c r="C94" s="126">
        <v>5919</v>
      </c>
      <c r="D94" s="126">
        <v>204</v>
      </c>
      <c r="E94" s="126">
        <v>25390</v>
      </c>
      <c r="F94" s="126">
        <v>24582</v>
      </c>
      <c r="G94" s="126">
        <v>808</v>
      </c>
      <c r="H94" s="570">
        <f t="shared" si="15"/>
        <v>4.1530663963507353</v>
      </c>
      <c r="I94" s="570">
        <f t="shared" si="16"/>
        <v>3.9607843137254903</v>
      </c>
    </row>
    <row r="95" spans="1:9" ht="11.1" customHeight="1" x14ac:dyDescent="0.2">
      <c r="A95" s="14" t="s">
        <v>59</v>
      </c>
      <c r="B95" s="126">
        <v>7949</v>
      </c>
      <c r="C95" s="126">
        <v>7639</v>
      </c>
      <c r="D95" s="126">
        <v>310</v>
      </c>
      <c r="E95" s="126">
        <v>40178</v>
      </c>
      <c r="F95" s="126">
        <v>38798</v>
      </c>
      <c r="G95" s="126">
        <v>1380</v>
      </c>
      <c r="H95" s="570">
        <f t="shared" si="15"/>
        <v>5.0789370336431467</v>
      </c>
      <c r="I95" s="570">
        <f t="shared" si="16"/>
        <v>4.4516129032258061</v>
      </c>
    </row>
    <row r="96" spans="1:9" ht="11.1" customHeight="1" x14ac:dyDescent="0.2">
      <c r="A96" s="14" t="s">
        <v>60</v>
      </c>
      <c r="B96" s="126" t="s">
        <v>3</v>
      </c>
      <c r="C96" s="126" t="s">
        <v>3</v>
      </c>
      <c r="D96" s="126" t="s">
        <v>3</v>
      </c>
      <c r="E96" s="126" t="s">
        <v>3</v>
      </c>
      <c r="F96" s="126" t="s">
        <v>3</v>
      </c>
      <c r="G96" s="126" t="s">
        <v>3</v>
      </c>
      <c r="H96" s="126" t="s">
        <v>3</v>
      </c>
      <c r="I96" s="126" t="s">
        <v>3</v>
      </c>
    </row>
    <row r="97" spans="1:9" ht="11.1" customHeight="1" x14ac:dyDescent="0.2">
      <c r="A97" s="14" t="s">
        <v>61</v>
      </c>
      <c r="B97" s="126">
        <v>1648</v>
      </c>
      <c r="C97" s="126">
        <v>1574</v>
      </c>
      <c r="D97" s="126">
        <v>74</v>
      </c>
      <c r="E97" s="126">
        <v>4212</v>
      </c>
      <c r="F97" s="126">
        <v>4083</v>
      </c>
      <c r="G97" s="126">
        <v>129</v>
      </c>
      <c r="H97" s="570">
        <f t="shared" ref="H97:I101" si="17">F97/C97</f>
        <v>2.5940279542566711</v>
      </c>
      <c r="I97" s="570">
        <f t="shared" si="17"/>
        <v>1.7432432432432432</v>
      </c>
    </row>
    <row r="98" spans="1:9" s="345" customFormat="1" ht="18" customHeight="1" x14ac:dyDescent="0.2">
      <c r="A98" s="472" t="s">
        <v>223</v>
      </c>
      <c r="B98" s="572">
        <v>27530</v>
      </c>
      <c r="C98" s="572">
        <v>24309</v>
      </c>
      <c r="D98" s="572">
        <v>3221</v>
      </c>
      <c r="E98" s="572">
        <v>40899</v>
      </c>
      <c r="F98" s="572">
        <v>36062</v>
      </c>
      <c r="G98" s="572">
        <v>4837</v>
      </c>
      <c r="H98" s="571">
        <f t="shared" si="17"/>
        <v>1.4834834834834836</v>
      </c>
      <c r="I98" s="571">
        <f t="shared" si="17"/>
        <v>1.5017075442409189</v>
      </c>
    </row>
    <row r="99" spans="1:9" ht="11.1" customHeight="1" x14ac:dyDescent="0.2">
      <c r="A99" s="14" t="s">
        <v>62</v>
      </c>
      <c r="B99" s="126">
        <v>22223</v>
      </c>
      <c r="C99" s="126">
        <v>21016</v>
      </c>
      <c r="D99" s="126">
        <v>1207</v>
      </c>
      <c r="E99" s="126">
        <v>28622</v>
      </c>
      <c r="F99" s="126">
        <v>27412</v>
      </c>
      <c r="G99" s="126">
        <v>1210</v>
      </c>
      <c r="H99" s="570">
        <f t="shared" si="17"/>
        <v>1.3043395508184241</v>
      </c>
      <c r="I99" s="570">
        <f t="shared" si="17"/>
        <v>1.0024855012427507</v>
      </c>
    </row>
    <row r="100" spans="1:9" ht="11.1" customHeight="1" x14ac:dyDescent="0.2">
      <c r="A100" s="14" t="s">
        <v>63</v>
      </c>
      <c r="B100" s="126">
        <v>4689</v>
      </c>
      <c r="C100" s="126">
        <v>2974</v>
      </c>
      <c r="D100" s="126">
        <v>1715</v>
      </c>
      <c r="E100" s="126">
        <v>9139</v>
      </c>
      <c r="F100" s="126">
        <v>6937</v>
      </c>
      <c r="G100" s="126">
        <v>2202</v>
      </c>
      <c r="H100" s="570">
        <f t="shared" si="17"/>
        <v>2.3325487558843307</v>
      </c>
      <c r="I100" s="570">
        <f t="shared" si="17"/>
        <v>1.2839650145772594</v>
      </c>
    </row>
    <row r="101" spans="1:9" ht="11.1" customHeight="1" x14ac:dyDescent="0.2">
      <c r="A101" s="14" t="s">
        <v>64</v>
      </c>
      <c r="B101" s="126">
        <v>618</v>
      </c>
      <c r="C101" s="126">
        <v>319</v>
      </c>
      <c r="D101" s="126">
        <v>299</v>
      </c>
      <c r="E101" s="126">
        <v>3138</v>
      </c>
      <c r="F101" s="126">
        <v>1713</v>
      </c>
      <c r="G101" s="126">
        <v>1425</v>
      </c>
      <c r="H101" s="570">
        <f t="shared" si="17"/>
        <v>5.369905956112853</v>
      </c>
      <c r="I101" s="570">
        <f t="shared" si="17"/>
        <v>4.7658862876254178</v>
      </c>
    </row>
    <row r="102" spans="1:9" s="18" customFormat="1" ht="11.1" customHeight="1" x14ac:dyDescent="0.2">
      <c r="A102" s="19"/>
      <c r="B102" s="34"/>
      <c r="C102" s="34"/>
      <c r="D102" s="34"/>
      <c r="E102" s="34"/>
      <c r="F102" s="34"/>
      <c r="G102" s="34"/>
      <c r="H102" s="573"/>
      <c r="I102" s="573"/>
    </row>
    <row r="103" spans="1:9" s="541" customFormat="1" ht="12" customHeight="1" x14ac:dyDescent="0.15">
      <c r="A103" s="506" t="s">
        <v>7530</v>
      </c>
      <c r="B103" s="568"/>
      <c r="C103" s="568"/>
      <c r="D103" s="568"/>
      <c r="E103" s="568"/>
      <c r="F103" s="568"/>
      <c r="G103" s="568"/>
      <c r="H103" s="569"/>
      <c r="I103" s="569"/>
    </row>
    <row r="104" spans="1:9" s="541" customFormat="1" ht="9.9499999999999993" customHeight="1" x14ac:dyDescent="0.15">
      <c r="A104" s="370" t="s">
        <v>7529</v>
      </c>
      <c r="B104" s="566"/>
      <c r="C104" s="566"/>
      <c r="D104" s="566"/>
      <c r="E104" s="566"/>
      <c r="F104" s="566"/>
      <c r="G104" s="566"/>
      <c r="H104" s="567"/>
      <c r="I104" s="567"/>
    </row>
    <row r="105" spans="1:9" s="541" customFormat="1" ht="9.9499999999999993" customHeight="1" x14ac:dyDescent="0.15">
      <c r="A105" s="370" t="s">
        <v>7528</v>
      </c>
      <c r="B105" s="566"/>
      <c r="C105" s="566"/>
      <c r="D105" s="566"/>
      <c r="E105" s="566"/>
      <c r="F105" s="566"/>
      <c r="G105" s="566"/>
      <c r="H105" s="567"/>
      <c r="I105" s="567"/>
    </row>
    <row r="106" spans="1:9" s="345" customFormat="1" ht="18" customHeight="1" x14ac:dyDescent="0.2">
      <c r="A106" s="472" t="s">
        <v>224</v>
      </c>
      <c r="B106" s="572">
        <v>22485</v>
      </c>
      <c r="C106" s="572">
        <v>20931</v>
      </c>
      <c r="D106" s="572">
        <v>1554</v>
      </c>
      <c r="E106" s="572">
        <v>79698</v>
      </c>
      <c r="F106" s="572">
        <v>68543</v>
      </c>
      <c r="G106" s="572">
        <v>11155</v>
      </c>
      <c r="H106" s="571">
        <f t="shared" ref="H106:I108" si="18">F106/C106</f>
        <v>3.2747121494434093</v>
      </c>
      <c r="I106" s="571">
        <f t="shared" si="18"/>
        <v>7.1782496782496779</v>
      </c>
    </row>
    <row r="107" spans="1:9" ht="11.1" customHeight="1" x14ac:dyDescent="0.2">
      <c r="A107" s="14" t="s">
        <v>65</v>
      </c>
      <c r="B107" s="126">
        <v>7929</v>
      </c>
      <c r="C107" s="126">
        <v>7818</v>
      </c>
      <c r="D107" s="126">
        <v>111</v>
      </c>
      <c r="E107" s="126">
        <v>25383</v>
      </c>
      <c r="F107" s="126">
        <v>25126</v>
      </c>
      <c r="G107" s="126">
        <v>257</v>
      </c>
      <c r="H107" s="570">
        <f t="shared" si="18"/>
        <v>3.2138654387311334</v>
      </c>
      <c r="I107" s="570">
        <f t="shared" si="18"/>
        <v>2.3153153153153152</v>
      </c>
    </row>
    <row r="108" spans="1:9" ht="11.1" customHeight="1" x14ac:dyDescent="0.2">
      <c r="A108" s="14" t="s">
        <v>66</v>
      </c>
      <c r="B108" s="126">
        <v>4530</v>
      </c>
      <c r="C108" s="126">
        <v>4320</v>
      </c>
      <c r="D108" s="126">
        <v>210</v>
      </c>
      <c r="E108" s="126">
        <v>7903</v>
      </c>
      <c r="F108" s="126">
        <v>7589</v>
      </c>
      <c r="G108" s="126">
        <v>314</v>
      </c>
      <c r="H108" s="570">
        <f t="shared" si="18"/>
        <v>1.756712962962963</v>
      </c>
      <c r="I108" s="570">
        <f t="shared" si="18"/>
        <v>1.4952380952380953</v>
      </c>
    </row>
    <row r="109" spans="1:9" ht="11.1" customHeight="1" x14ac:dyDescent="0.2">
      <c r="A109" s="14" t="s">
        <v>67</v>
      </c>
      <c r="B109" s="126" t="s">
        <v>3</v>
      </c>
      <c r="C109" s="126" t="s">
        <v>3</v>
      </c>
      <c r="D109" s="126" t="s">
        <v>3</v>
      </c>
      <c r="E109" s="126" t="s">
        <v>3</v>
      </c>
      <c r="F109" s="126" t="s">
        <v>3</v>
      </c>
      <c r="G109" s="126" t="s">
        <v>3</v>
      </c>
      <c r="H109" s="126" t="s">
        <v>3</v>
      </c>
      <c r="I109" s="126" t="s">
        <v>3</v>
      </c>
    </row>
    <row r="110" spans="1:9" ht="11.1" customHeight="1" x14ac:dyDescent="0.2">
      <c r="A110" s="14" t="s">
        <v>68</v>
      </c>
      <c r="B110" s="126">
        <v>560</v>
      </c>
      <c r="C110" s="126">
        <v>542</v>
      </c>
      <c r="D110" s="126">
        <v>18</v>
      </c>
      <c r="E110" s="126">
        <v>1282</v>
      </c>
      <c r="F110" s="126">
        <v>1260</v>
      </c>
      <c r="G110" s="126">
        <v>22</v>
      </c>
      <c r="H110" s="570">
        <f>F110/C110</f>
        <v>2.3247232472324724</v>
      </c>
      <c r="I110" s="570">
        <f>G110/D110</f>
        <v>1.2222222222222223</v>
      </c>
    </row>
    <row r="111" spans="1:9" ht="11.1" customHeight="1" x14ac:dyDescent="0.2">
      <c r="A111" s="14" t="s">
        <v>69</v>
      </c>
      <c r="B111" s="126">
        <v>3267</v>
      </c>
      <c r="C111" s="126">
        <v>3123</v>
      </c>
      <c r="D111" s="126">
        <v>144</v>
      </c>
      <c r="E111" s="126">
        <v>9091</v>
      </c>
      <c r="F111" s="126">
        <v>8624</v>
      </c>
      <c r="G111" s="126">
        <v>467</v>
      </c>
      <c r="H111" s="570">
        <f>F111/C111</f>
        <v>2.7614473262888248</v>
      </c>
      <c r="I111" s="570">
        <f>G111/D111</f>
        <v>3.2430555555555554</v>
      </c>
    </row>
    <row r="112" spans="1:9" ht="11.1" customHeight="1" x14ac:dyDescent="0.2">
      <c r="A112" s="14" t="s">
        <v>70</v>
      </c>
      <c r="B112" s="126" t="s">
        <v>3</v>
      </c>
      <c r="C112" s="126" t="s">
        <v>3</v>
      </c>
      <c r="D112" s="126" t="s">
        <v>3</v>
      </c>
      <c r="E112" s="126" t="s">
        <v>3</v>
      </c>
      <c r="F112" s="126" t="s">
        <v>3</v>
      </c>
      <c r="G112" s="126" t="s">
        <v>3</v>
      </c>
      <c r="H112" s="126" t="s">
        <v>3</v>
      </c>
      <c r="I112" s="126" t="s">
        <v>3</v>
      </c>
    </row>
    <row r="113" spans="1:9" ht="11.1" customHeight="1" x14ac:dyDescent="0.2">
      <c r="A113" s="14" t="s">
        <v>71</v>
      </c>
      <c r="B113" s="126">
        <v>612</v>
      </c>
      <c r="C113" s="126">
        <v>602</v>
      </c>
      <c r="D113" s="126">
        <v>10</v>
      </c>
      <c r="E113" s="126">
        <v>1689</v>
      </c>
      <c r="F113" s="126">
        <v>1673</v>
      </c>
      <c r="G113" s="126">
        <v>16</v>
      </c>
      <c r="H113" s="570">
        <f t="shared" ref="H113:I116" si="19">F113/C113</f>
        <v>2.7790697674418605</v>
      </c>
      <c r="I113" s="570">
        <f t="shared" si="19"/>
        <v>1.6</v>
      </c>
    </row>
    <row r="114" spans="1:9" ht="11.1" customHeight="1" x14ac:dyDescent="0.2">
      <c r="A114" s="14" t="s">
        <v>72</v>
      </c>
      <c r="B114" s="126">
        <v>5587</v>
      </c>
      <c r="C114" s="126">
        <v>4526</v>
      </c>
      <c r="D114" s="126">
        <v>1061</v>
      </c>
      <c r="E114" s="126">
        <v>34350</v>
      </c>
      <c r="F114" s="126">
        <v>24271</v>
      </c>
      <c r="G114" s="126">
        <v>10079</v>
      </c>
      <c r="H114" s="570">
        <f t="shared" si="19"/>
        <v>5.3625718073353958</v>
      </c>
      <c r="I114" s="570">
        <f t="shared" si="19"/>
        <v>9.4995287464655984</v>
      </c>
    </row>
    <row r="115" spans="1:9" s="345" customFormat="1" ht="18" customHeight="1" x14ac:dyDescent="0.2">
      <c r="A115" s="472" t="s">
        <v>225</v>
      </c>
      <c r="B115" s="572">
        <v>40506</v>
      </c>
      <c r="C115" s="572">
        <v>36792</v>
      </c>
      <c r="D115" s="572">
        <v>3714</v>
      </c>
      <c r="E115" s="572">
        <v>142381</v>
      </c>
      <c r="F115" s="572">
        <v>134379</v>
      </c>
      <c r="G115" s="572">
        <v>8002</v>
      </c>
      <c r="H115" s="571">
        <f t="shared" si="19"/>
        <v>3.6523972602739727</v>
      </c>
      <c r="I115" s="571">
        <f t="shared" si="19"/>
        <v>2.1545503500269252</v>
      </c>
    </row>
    <row r="116" spans="1:9" ht="11.1" customHeight="1" x14ac:dyDescent="0.2">
      <c r="A116" s="14" t="s">
        <v>73</v>
      </c>
      <c r="B116" s="126">
        <v>23640</v>
      </c>
      <c r="C116" s="126">
        <v>22761</v>
      </c>
      <c r="D116" s="126">
        <v>879</v>
      </c>
      <c r="E116" s="126">
        <v>106906</v>
      </c>
      <c r="F116" s="126">
        <v>104519</v>
      </c>
      <c r="G116" s="126">
        <v>2387</v>
      </c>
      <c r="H116" s="570">
        <f t="shared" si="19"/>
        <v>4.5920214401827684</v>
      </c>
      <c r="I116" s="570">
        <f t="shared" si="19"/>
        <v>2.7155858930602959</v>
      </c>
    </row>
    <row r="117" spans="1:9" ht="11.1" customHeight="1" x14ac:dyDescent="0.2">
      <c r="A117" s="14" t="s">
        <v>74</v>
      </c>
      <c r="B117" s="126" t="s">
        <v>3</v>
      </c>
      <c r="C117" s="126" t="s">
        <v>3</v>
      </c>
      <c r="D117" s="126" t="s">
        <v>3</v>
      </c>
      <c r="E117" s="126" t="s">
        <v>3</v>
      </c>
      <c r="F117" s="126" t="s">
        <v>3</v>
      </c>
      <c r="G117" s="126" t="s">
        <v>3</v>
      </c>
      <c r="H117" s="126" t="s">
        <v>3</v>
      </c>
      <c r="I117" s="126" t="s">
        <v>3</v>
      </c>
    </row>
    <row r="118" spans="1:9" ht="11.1" customHeight="1" x14ac:dyDescent="0.2">
      <c r="A118" s="14" t="s">
        <v>75</v>
      </c>
      <c r="B118" s="126">
        <v>676</v>
      </c>
      <c r="C118" s="126">
        <v>574</v>
      </c>
      <c r="D118" s="126">
        <v>102</v>
      </c>
      <c r="E118" s="126">
        <v>810</v>
      </c>
      <c r="F118" s="126">
        <v>680</v>
      </c>
      <c r="G118" s="126">
        <v>130</v>
      </c>
      <c r="H118" s="570">
        <f t="shared" ref="H118:H126" si="20">F118/C118</f>
        <v>1.1846689895470384</v>
      </c>
      <c r="I118" s="570">
        <f t="shared" ref="I118:I126" si="21">G118/D118</f>
        <v>1.2745098039215685</v>
      </c>
    </row>
    <row r="119" spans="1:9" ht="11.1" customHeight="1" x14ac:dyDescent="0.2">
      <c r="A119" s="14" t="s">
        <v>226</v>
      </c>
      <c r="B119" s="126">
        <v>11943</v>
      </c>
      <c r="C119" s="126">
        <v>9472</v>
      </c>
      <c r="D119" s="126">
        <v>2471</v>
      </c>
      <c r="E119" s="126">
        <v>20223</v>
      </c>
      <c r="F119" s="126">
        <v>15082</v>
      </c>
      <c r="G119" s="126">
        <v>5141</v>
      </c>
      <c r="H119" s="570">
        <f t="shared" si="20"/>
        <v>1.5922719594594594</v>
      </c>
      <c r="I119" s="570">
        <f t="shared" si="21"/>
        <v>2.0805341966815054</v>
      </c>
    </row>
    <row r="120" spans="1:9" ht="11.1" customHeight="1" x14ac:dyDescent="0.2">
      <c r="A120" s="14" t="s">
        <v>76</v>
      </c>
      <c r="B120" s="126">
        <v>348</v>
      </c>
      <c r="C120" s="126">
        <v>317</v>
      </c>
      <c r="D120" s="126">
        <v>31</v>
      </c>
      <c r="E120" s="126">
        <v>394</v>
      </c>
      <c r="F120" s="126">
        <v>352</v>
      </c>
      <c r="G120" s="126">
        <v>42</v>
      </c>
      <c r="H120" s="570">
        <f t="shared" si="20"/>
        <v>1.110410094637224</v>
      </c>
      <c r="I120" s="570">
        <f t="shared" si="21"/>
        <v>1.3548387096774193</v>
      </c>
    </row>
    <row r="121" spans="1:9" ht="11.1" customHeight="1" x14ac:dyDescent="0.2">
      <c r="A121" s="14" t="s">
        <v>77</v>
      </c>
      <c r="B121" s="126">
        <v>118</v>
      </c>
      <c r="C121" s="126">
        <v>97</v>
      </c>
      <c r="D121" s="126">
        <v>21</v>
      </c>
      <c r="E121" s="126">
        <v>142</v>
      </c>
      <c r="F121" s="126">
        <v>1231</v>
      </c>
      <c r="G121" s="126">
        <v>21</v>
      </c>
      <c r="H121" s="570">
        <f t="shared" si="20"/>
        <v>12.690721649484535</v>
      </c>
      <c r="I121" s="570">
        <f t="shared" si="21"/>
        <v>1</v>
      </c>
    </row>
    <row r="122" spans="1:9" ht="11.1" customHeight="1" x14ac:dyDescent="0.2">
      <c r="A122" s="14" t="s">
        <v>78</v>
      </c>
      <c r="B122" s="126">
        <v>3781</v>
      </c>
      <c r="C122" s="126">
        <v>3571</v>
      </c>
      <c r="D122" s="126">
        <v>210</v>
      </c>
      <c r="E122" s="126">
        <v>13906</v>
      </c>
      <c r="F122" s="126">
        <v>13625</v>
      </c>
      <c r="G122" s="126">
        <v>281</v>
      </c>
      <c r="H122" s="570">
        <f t="shared" si="20"/>
        <v>3.815457854942593</v>
      </c>
      <c r="I122" s="570">
        <f t="shared" si="21"/>
        <v>1.338095238095238</v>
      </c>
    </row>
    <row r="123" spans="1:9" s="345" customFormat="1" ht="18" customHeight="1" x14ac:dyDescent="0.2">
      <c r="A123" s="472" t="s">
        <v>227</v>
      </c>
      <c r="B123" s="572">
        <v>11837</v>
      </c>
      <c r="C123" s="572">
        <v>9951</v>
      </c>
      <c r="D123" s="572">
        <v>1886</v>
      </c>
      <c r="E123" s="572">
        <v>26376</v>
      </c>
      <c r="F123" s="572">
        <v>23052</v>
      </c>
      <c r="G123" s="572">
        <v>3324</v>
      </c>
      <c r="H123" s="571">
        <f t="shared" si="20"/>
        <v>2.3165511003919206</v>
      </c>
      <c r="I123" s="571">
        <f t="shared" si="21"/>
        <v>1.7624602332979851</v>
      </c>
    </row>
    <row r="124" spans="1:9" ht="11.1" customHeight="1" x14ac:dyDescent="0.2">
      <c r="A124" s="14" t="s">
        <v>79</v>
      </c>
      <c r="B124" s="126">
        <v>1327</v>
      </c>
      <c r="C124" s="126">
        <v>1278</v>
      </c>
      <c r="D124" s="126">
        <v>49</v>
      </c>
      <c r="E124" s="126">
        <v>2378</v>
      </c>
      <c r="F124" s="126">
        <v>2277</v>
      </c>
      <c r="G124" s="126">
        <v>101</v>
      </c>
      <c r="H124" s="570">
        <f t="shared" si="20"/>
        <v>1.7816901408450705</v>
      </c>
      <c r="I124" s="570">
        <f t="shared" si="21"/>
        <v>2.0612244897959182</v>
      </c>
    </row>
    <row r="125" spans="1:9" ht="11.1" customHeight="1" x14ac:dyDescent="0.2">
      <c r="A125" s="14" t="s">
        <v>80</v>
      </c>
      <c r="B125" s="126">
        <v>5528</v>
      </c>
      <c r="C125" s="126">
        <v>4366</v>
      </c>
      <c r="D125" s="126">
        <v>1162</v>
      </c>
      <c r="E125" s="126">
        <v>6465</v>
      </c>
      <c r="F125" s="126">
        <v>5143</v>
      </c>
      <c r="G125" s="126">
        <v>1322</v>
      </c>
      <c r="H125" s="570">
        <f t="shared" si="20"/>
        <v>1.1779661016949152</v>
      </c>
      <c r="I125" s="570">
        <f t="shared" si="21"/>
        <v>1.1376936316695352</v>
      </c>
    </row>
    <row r="126" spans="1:9" ht="11.1" customHeight="1" x14ac:dyDescent="0.2">
      <c r="A126" s="14" t="s">
        <v>81</v>
      </c>
      <c r="B126" s="126">
        <v>2859</v>
      </c>
      <c r="C126" s="126">
        <v>2441</v>
      </c>
      <c r="D126" s="126">
        <v>418</v>
      </c>
      <c r="E126" s="126">
        <v>11986</v>
      </c>
      <c r="F126" s="126">
        <v>10460</v>
      </c>
      <c r="G126" s="126">
        <v>1526</v>
      </c>
      <c r="H126" s="570">
        <f t="shared" si="20"/>
        <v>4.285129045473167</v>
      </c>
      <c r="I126" s="570">
        <f t="shared" si="21"/>
        <v>3.6507177033492821</v>
      </c>
    </row>
    <row r="127" spans="1:9" ht="11.1" customHeight="1" x14ac:dyDescent="0.2">
      <c r="A127" s="14" t="s">
        <v>82</v>
      </c>
      <c r="B127" s="126" t="s">
        <v>3</v>
      </c>
      <c r="C127" s="126" t="s">
        <v>3</v>
      </c>
      <c r="D127" s="126" t="s">
        <v>3</v>
      </c>
      <c r="E127" s="126" t="s">
        <v>3</v>
      </c>
      <c r="F127" s="126" t="s">
        <v>3</v>
      </c>
      <c r="G127" s="126" t="s">
        <v>3</v>
      </c>
      <c r="H127" s="126" t="s">
        <v>3</v>
      </c>
      <c r="I127" s="126" t="s">
        <v>3</v>
      </c>
    </row>
    <row r="128" spans="1:9" ht="11.1" customHeight="1" x14ac:dyDescent="0.2">
      <c r="A128" s="14" t="s">
        <v>83</v>
      </c>
      <c r="B128" s="126">
        <v>345</v>
      </c>
      <c r="C128" s="126">
        <v>326</v>
      </c>
      <c r="D128" s="126">
        <v>19</v>
      </c>
      <c r="E128" s="126">
        <v>566</v>
      </c>
      <c r="F128" s="126">
        <v>547</v>
      </c>
      <c r="G128" s="126">
        <v>19</v>
      </c>
      <c r="H128" s="570">
        <f t="shared" ref="H128:H155" si="22">F128/C128</f>
        <v>1.6779141104294479</v>
      </c>
      <c r="I128" s="570">
        <f t="shared" ref="I128:I155" si="23">G128/D128</f>
        <v>1</v>
      </c>
    </row>
    <row r="129" spans="1:9" ht="11.1" customHeight="1" x14ac:dyDescent="0.2">
      <c r="A129" s="14" t="s">
        <v>84</v>
      </c>
      <c r="B129" s="126">
        <v>1778</v>
      </c>
      <c r="C129" s="126">
        <v>1540</v>
      </c>
      <c r="D129" s="126">
        <v>238</v>
      </c>
      <c r="E129" s="126">
        <v>4981</v>
      </c>
      <c r="F129" s="126">
        <v>4625</v>
      </c>
      <c r="G129" s="126">
        <v>356</v>
      </c>
      <c r="H129" s="570">
        <f t="shared" si="22"/>
        <v>3.0032467532467533</v>
      </c>
      <c r="I129" s="570">
        <f t="shared" si="23"/>
        <v>1.4957983193277311</v>
      </c>
    </row>
    <row r="130" spans="1:9" s="345" customFormat="1" ht="18" customHeight="1" x14ac:dyDescent="0.2">
      <c r="A130" s="472" t="s">
        <v>228</v>
      </c>
      <c r="B130" s="572">
        <v>74771</v>
      </c>
      <c r="C130" s="572">
        <v>72222</v>
      </c>
      <c r="D130" s="572">
        <v>2549</v>
      </c>
      <c r="E130" s="572">
        <v>172876</v>
      </c>
      <c r="F130" s="572">
        <v>166759</v>
      </c>
      <c r="G130" s="572">
        <v>6117</v>
      </c>
      <c r="H130" s="571">
        <f t="shared" si="22"/>
        <v>2.3089778737780731</v>
      </c>
      <c r="I130" s="571">
        <f t="shared" si="23"/>
        <v>2.3997646135739505</v>
      </c>
    </row>
    <row r="131" spans="1:9" ht="11.1" customHeight="1" x14ac:dyDescent="0.2">
      <c r="A131" s="14" t="s">
        <v>85</v>
      </c>
      <c r="B131" s="126">
        <v>13544</v>
      </c>
      <c r="C131" s="126">
        <v>13138</v>
      </c>
      <c r="D131" s="126">
        <v>406</v>
      </c>
      <c r="E131" s="126">
        <v>43084</v>
      </c>
      <c r="F131" s="126">
        <v>42254</v>
      </c>
      <c r="G131" s="126">
        <v>830</v>
      </c>
      <c r="H131" s="570">
        <f t="shared" si="22"/>
        <v>3.2161668442685341</v>
      </c>
      <c r="I131" s="570">
        <f t="shared" si="23"/>
        <v>2.0443349753694582</v>
      </c>
    </row>
    <row r="132" spans="1:9" ht="11.1" customHeight="1" x14ac:dyDescent="0.2">
      <c r="A132" s="14" t="s">
        <v>86</v>
      </c>
      <c r="B132" s="126">
        <v>25043</v>
      </c>
      <c r="C132" s="126">
        <v>24332</v>
      </c>
      <c r="D132" s="126">
        <v>711</v>
      </c>
      <c r="E132" s="126">
        <v>58378</v>
      </c>
      <c r="F132" s="126">
        <v>56335</v>
      </c>
      <c r="G132" s="126">
        <v>2043</v>
      </c>
      <c r="H132" s="570">
        <f t="shared" si="22"/>
        <v>2.3152638500739768</v>
      </c>
      <c r="I132" s="570">
        <f t="shared" si="23"/>
        <v>2.8734177215189876</v>
      </c>
    </row>
    <row r="133" spans="1:9" ht="11.1" customHeight="1" x14ac:dyDescent="0.2">
      <c r="A133" s="14" t="s">
        <v>87</v>
      </c>
      <c r="B133" s="126">
        <v>31108</v>
      </c>
      <c r="C133" s="126">
        <v>29961</v>
      </c>
      <c r="D133" s="126">
        <v>1147</v>
      </c>
      <c r="E133" s="126">
        <v>60351</v>
      </c>
      <c r="F133" s="126">
        <v>57552</v>
      </c>
      <c r="G133" s="126">
        <v>2799</v>
      </c>
      <c r="H133" s="570">
        <f t="shared" si="22"/>
        <v>1.9208971663162111</v>
      </c>
      <c r="I133" s="570">
        <f t="shared" si="23"/>
        <v>2.4402789886660856</v>
      </c>
    </row>
    <row r="134" spans="1:9" ht="11.1" customHeight="1" x14ac:dyDescent="0.2">
      <c r="A134" s="14" t="s">
        <v>88</v>
      </c>
      <c r="B134" s="126">
        <v>5076</v>
      </c>
      <c r="C134" s="126">
        <v>4791</v>
      </c>
      <c r="D134" s="126">
        <v>285</v>
      </c>
      <c r="E134" s="126">
        <v>11063</v>
      </c>
      <c r="F134" s="126">
        <v>10618</v>
      </c>
      <c r="G134" s="126">
        <v>445</v>
      </c>
      <c r="H134" s="570">
        <f t="shared" si="22"/>
        <v>2.2162387810477981</v>
      </c>
      <c r="I134" s="570">
        <f t="shared" si="23"/>
        <v>1.5614035087719298</v>
      </c>
    </row>
    <row r="135" spans="1:9" s="345" customFormat="1" ht="18" customHeight="1" x14ac:dyDescent="0.2">
      <c r="A135" s="472" t="s">
        <v>229</v>
      </c>
      <c r="B135" s="572">
        <v>73437</v>
      </c>
      <c r="C135" s="572">
        <v>71710</v>
      </c>
      <c r="D135" s="572">
        <v>1727</v>
      </c>
      <c r="E135" s="572">
        <v>451836</v>
      </c>
      <c r="F135" s="572">
        <v>446503</v>
      </c>
      <c r="G135" s="572">
        <v>533</v>
      </c>
      <c r="H135" s="571">
        <f t="shared" si="22"/>
        <v>6.2265095523636873</v>
      </c>
      <c r="I135" s="571">
        <f t="shared" si="23"/>
        <v>0.30862767805442964</v>
      </c>
    </row>
    <row r="136" spans="1:9" ht="11.1" customHeight="1" x14ac:dyDescent="0.2">
      <c r="A136" s="14" t="s">
        <v>89</v>
      </c>
      <c r="B136" s="126">
        <v>1710</v>
      </c>
      <c r="C136" s="126">
        <v>1699</v>
      </c>
      <c r="D136" s="126">
        <v>11</v>
      </c>
      <c r="E136" s="126">
        <v>7734</v>
      </c>
      <c r="F136" s="126">
        <v>7720</v>
      </c>
      <c r="G136" s="126">
        <v>14</v>
      </c>
      <c r="H136" s="570">
        <f t="shared" si="22"/>
        <v>4.543849323131254</v>
      </c>
      <c r="I136" s="570">
        <f t="shared" si="23"/>
        <v>1.2727272727272727</v>
      </c>
    </row>
    <row r="137" spans="1:9" ht="11.1" customHeight="1" x14ac:dyDescent="0.2">
      <c r="A137" s="14" t="s">
        <v>90</v>
      </c>
      <c r="B137" s="126">
        <v>10707</v>
      </c>
      <c r="C137" s="126">
        <v>9759</v>
      </c>
      <c r="D137" s="126">
        <v>948</v>
      </c>
      <c r="E137" s="126">
        <v>69039</v>
      </c>
      <c r="F137" s="126">
        <v>67289</v>
      </c>
      <c r="G137" s="126">
        <v>1750</v>
      </c>
      <c r="H137" s="570">
        <f t="shared" si="22"/>
        <v>6.8950712163131467</v>
      </c>
      <c r="I137" s="570">
        <f t="shared" si="23"/>
        <v>1.8459915611814346</v>
      </c>
    </row>
    <row r="138" spans="1:9" ht="11.1" customHeight="1" x14ac:dyDescent="0.2">
      <c r="A138" s="14" t="s">
        <v>91</v>
      </c>
      <c r="B138" s="126">
        <v>3271</v>
      </c>
      <c r="C138" s="126">
        <v>3150</v>
      </c>
      <c r="D138" s="126">
        <v>121</v>
      </c>
      <c r="E138" s="126">
        <v>8967</v>
      </c>
      <c r="F138" s="126">
        <v>8686</v>
      </c>
      <c r="G138" s="126">
        <v>281</v>
      </c>
      <c r="H138" s="570">
        <f t="shared" si="22"/>
        <v>2.7574603174603176</v>
      </c>
      <c r="I138" s="570">
        <f t="shared" si="23"/>
        <v>2.3223140495867769</v>
      </c>
    </row>
    <row r="139" spans="1:9" ht="11.1" customHeight="1" x14ac:dyDescent="0.2">
      <c r="A139" s="14" t="s">
        <v>92</v>
      </c>
      <c r="B139" s="126">
        <v>57749</v>
      </c>
      <c r="C139" s="126">
        <v>57102</v>
      </c>
      <c r="D139" s="126">
        <v>647</v>
      </c>
      <c r="E139" s="126">
        <v>366096</v>
      </c>
      <c r="F139" s="126">
        <v>362808</v>
      </c>
      <c r="G139" s="126">
        <v>3288</v>
      </c>
      <c r="H139" s="570">
        <f t="shared" si="22"/>
        <v>6.3536828832615324</v>
      </c>
      <c r="I139" s="570">
        <f t="shared" si="23"/>
        <v>5.0819165378670785</v>
      </c>
    </row>
    <row r="140" spans="1:9" s="345" customFormat="1" ht="18" customHeight="1" x14ac:dyDescent="0.2">
      <c r="A140" s="472" t="s">
        <v>230</v>
      </c>
      <c r="B140" s="572">
        <v>201684</v>
      </c>
      <c r="C140" s="572">
        <v>191933</v>
      </c>
      <c r="D140" s="572">
        <v>9751</v>
      </c>
      <c r="E140" s="572">
        <v>944052</v>
      </c>
      <c r="F140" s="572">
        <v>907708</v>
      </c>
      <c r="G140" s="572">
        <v>36344</v>
      </c>
      <c r="H140" s="571">
        <f t="shared" si="22"/>
        <v>4.7292961606393895</v>
      </c>
      <c r="I140" s="571">
        <f t="shared" si="23"/>
        <v>3.7272074659009333</v>
      </c>
    </row>
    <row r="141" spans="1:9" ht="11.1" customHeight="1" x14ac:dyDescent="0.2">
      <c r="A141" s="14" t="s">
        <v>93</v>
      </c>
      <c r="B141" s="126">
        <v>1017</v>
      </c>
      <c r="C141" s="126">
        <v>932</v>
      </c>
      <c r="D141" s="126">
        <v>85</v>
      </c>
      <c r="E141" s="126">
        <v>1613</v>
      </c>
      <c r="F141" s="126">
        <v>1479</v>
      </c>
      <c r="G141" s="126">
        <v>134</v>
      </c>
      <c r="H141" s="570">
        <f t="shared" si="22"/>
        <v>1.5869098712446352</v>
      </c>
      <c r="I141" s="570">
        <f t="shared" si="23"/>
        <v>1.5764705882352941</v>
      </c>
    </row>
    <row r="142" spans="1:9" ht="11.1" customHeight="1" x14ac:dyDescent="0.2">
      <c r="A142" s="14" t="s">
        <v>94</v>
      </c>
      <c r="B142" s="126">
        <v>47100</v>
      </c>
      <c r="C142" s="126">
        <v>46487</v>
      </c>
      <c r="D142" s="126">
        <v>613</v>
      </c>
      <c r="E142" s="126">
        <v>254042</v>
      </c>
      <c r="F142" s="126">
        <v>252188</v>
      </c>
      <c r="G142" s="126">
        <v>1854</v>
      </c>
      <c r="H142" s="570">
        <f t="shared" si="22"/>
        <v>5.4249144922236328</v>
      </c>
      <c r="I142" s="570">
        <f t="shared" si="23"/>
        <v>3.0244698205546494</v>
      </c>
    </row>
    <row r="143" spans="1:9" ht="11.1" customHeight="1" x14ac:dyDescent="0.2">
      <c r="A143" s="14" t="s">
        <v>95</v>
      </c>
      <c r="B143" s="126">
        <v>2272</v>
      </c>
      <c r="C143" s="126">
        <v>1913</v>
      </c>
      <c r="D143" s="126">
        <v>359</v>
      </c>
      <c r="E143" s="126">
        <v>14067</v>
      </c>
      <c r="F143" s="126">
        <v>10969</v>
      </c>
      <c r="G143" s="126">
        <v>3098</v>
      </c>
      <c r="H143" s="570">
        <f t="shared" si="22"/>
        <v>5.7339257710402505</v>
      </c>
      <c r="I143" s="570">
        <f t="shared" si="23"/>
        <v>8.6295264623955426</v>
      </c>
    </row>
    <row r="144" spans="1:9" ht="11.1" customHeight="1" x14ac:dyDescent="0.2">
      <c r="A144" s="14" t="s">
        <v>96</v>
      </c>
      <c r="B144" s="126">
        <v>17021</v>
      </c>
      <c r="C144" s="126">
        <v>16422</v>
      </c>
      <c r="D144" s="126">
        <v>599</v>
      </c>
      <c r="E144" s="126">
        <v>140880</v>
      </c>
      <c r="F144" s="126">
        <v>139422</v>
      </c>
      <c r="G144" s="126">
        <v>1458</v>
      </c>
      <c r="H144" s="570">
        <f t="shared" si="22"/>
        <v>8.4899525027402269</v>
      </c>
      <c r="I144" s="570">
        <f t="shared" si="23"/>
        <v>2.4340567612687813</v>
      </c>
    </row>
    <row r="145" spans="1:9" ht="11.1" customHeight="1" x14ac:dyDescent="0.2">
      <c r="A145" s="14" t="s">
        <v>97</v>
      </c>
      <c r="B145" s="126">
        <v>3960</v>
      </c>
      <c r="C145" s="126">
        <v>3362</v>
      </c>
      <c r="D145" s="126">
        <v>598</v>
      </c>
      <c r="E145" s="126">
        <v>13158</v>
      </c>
      <c r="F145" s="126">
        <v>5793</v>
      </c>
      <c r="G145" s="126">
        <v>7365</v>
      </c>
      <c r="H145" s="570">
        <f t="shared" si="22"/>
        <v>1.7230814991076739</v>
      </c>
      <c r="I145" s="570">
        <f t="shared" si="23"/>
        <v>12.316053511705686</v>
      </c>
    </row>
    <row r="146" spans="1:9" ht="11.1" customHeight="1" x14ac:dyDescent="0.2">
      <c r="A146" s="14" t="s">
        <v>98</v>
      </c>
      <c r="B146" s="126">
        <v>4396</v>
      </c>
      <c r="C146" s="126">
        <v>4048</v>
      </c>
      <c r="D146" s="126">
        <v>348</v>
      </c>
      <c r="E146" s="126">
        <v>14928</v>
      </c>
      <c r="F146" s="126">
        <v>14082</v>
      </c>
      <c r="G146" s="126">
        <v>846</v>
      </c>
      <c r="H146" s="570">
        <f t="shared" si="22"/>
        <v>3.4787549407114624</v>
      </c>
      <c r="I146" s="570">
        <f t="shared" si="23"/>
        <v>2.4310344827586206</v>
      </c>
    </row>
    <row r="147" spans="1:9" ht="11.1" customHeight="1" x14ac:dyDescent="0.2">
      <c r="A147" s="14" t="s">
        <v>99</v>
      </c>
      <c r="B147" s="126">
        <v>6480</v>
      </c>
      <c r="C147" s="126">
        <v>6064</v>
      </c>
      <c r="D147" s="126">
        <v>416</v>
      </c>
      <c r="E147" s="126">
        <v>15813</v>
      </c>
      <c r="F147" s="126">
        <v>15332</v>
      </c>
      <c r="G147" s="126">
        <v>481</v>
      </c>
      <c r="H147" s="570">
        <f t="shared" si="22"/>
        <v>2.5283641160949868</v>
      </c>
      <c r="I147" s="570">
        <f t="shared" si="23"/>
        <v>1.15625</v>
      </c>
    </row>
    <row r="148" spans="1:9" ht="11.1" customHeight="1" x14ac:dyDescent="0.2">
      <c r="A148" s="14" t="s">
        <v>100</v>
      </c>
      <c r="B148" s="126">
        <v>2200</v>
      </c>
      <c r="C148" s="126">
        <v>1961</v>
      </c>
      <c r="D148" s="126">
        <v>239</v>
      </c>
      <c r="E148" s="126">
        <v>4621</v>
      </c>
      <c r="F148" s="126">
        <v>3891</v>
      </c>
      <c r="G148" s="126">
        <v>730</v>
      </c>
      <c r="H148" s="570">
        <f t="shared" si="22"/>
        <v>1.98419173890872</v>
      </c>
      <c r="I148" s="570">
        <f t="shared" si="23"/>
        <v>3.0543933054393304</v>
      </c>
    </row>
    <row r="149" spans="1:9" ht="11.1" customHeight="1" x14ac:dyDescent="0.2">
      <c r="A149" s="14" t="s">
        <v>101</v>
      </c>
      <c r="B149" s="126">
        <v>39193</v>
      </c>
      <c r="C149" s="126">
        <v>37315</v>
      </c>
      <c r="D149" s="126">
        <v>1878</v>
      </c>
      <c r="E149" s="126">
        <v>109853</v>
      </c>
      <c r="F149" s="126">
        <v>105439</v>
      </c>
      <c r="G149" s="126">
        <v>4414</v>
      </c>
      <c r="H149" s="570">
        <f t="shared" si="22"/>
        <v>2.8256465228460406</v>
      </c>
      <c r="I149" s="570">
        <f t="shared" si="23"/>
        <v>2.3503727369542067</v>
      </c>
    </row>
    <row r="150" spans="1:9" ht="11.1" customHeight="1" x14ac:dyDescent="0.2">
      <c r="A150" s="14" t="s">
        <v>102</v>
      </c>
      <c r="B150" s="126">
        <v>78045</v>
      </c>
      <c r="C150" s="126">
        <v>73429</v>
      </c>
      <c r="D150" s="126">
        <v>4616</v>
      </c>
      <c r="E150" s="126">
        <v>375077</v>
      </c>
      <c r="F150" s="126">
        <v>359113</v>
      </c>
      <c r="G150" s="126">
        <v>15964</v>
      </c>
      <c r="H150" s="570">
        <f t="shared" si="22"/>
        <v>4.8906154244235926</v>
      </c>
      <c r="I150" s="570">
        <f t="shared" si="23"/>
        <v>3.4584055459272096</v>
      </c>
    </row>
    <row r="151" spans="1:9" s="345" customFormat="1" ht="18" customHeight="1" x14ac:dyDescent="0.2">
      <c r="A151" s="472" t="s">
        <v>231</v>
      </c>
      <c r="B151" s="572">
        <v>62150</v>
      </c>
      <c r="C151" s="572">
        <v>58124</v>
      </c>
      <c r="D151" s="572">
        <v>4026</v>
      </c>
      <c r="E151" s="572">
        <v>274656</v>
      </c>
      <c r="F151" s="572">
        <v>265347</v>
      </c>
      <c r="G151" s="572">
        <v>9309</v>
      </c>
      <c r="H151" s="571">
        <f t="shared" si="22"/>
        <v>4.5651882182919277</v>
      </c>
      <c r="I151" s="571">
        <f t="shared" si="23"/>
        <v>2.3122205663189268</v>
      </c>
    </row>
    <row r="152" spans="1:9" ht="11.1" customHeight="1" x14ac:dyDescent="0.2">
      <c r="A152" s="14" t="s">
        <v>103</v>
      </c>
      <c r="B152" s="126">
        <v>13438</v>
      </c>
      <c r="C152" s="126">
        <v>12906</v>
      </c>
      <c r="D152" s="126">
        <v>532</v>
      </c>
      <c r="E152" s="126">
        <v>67756</v>
      </c>
      <c r="F152" s="126">
        <v>66032</v>
      </c>
      <c r="G152" s="126">
        <v>1724</v>
      </c>
      <c r="H152" s="570">
        <f t="shared" si="22"/>
        <v>5.1163799783046642</v>
      </c>
      <c r="I152" s="570">
        <f t="shared" si="23"/>
        <v>3.2406015037593985</v>
      </c>
    </row>
    <row r="153" spans="1:9" ht="11.1" customHeight="1" x14ac:dyDescent="0.2">
      <c r="A153" s="14" t="s">
        <v>104</v>
      </c>
      <c r="B153" s="126">
        <v>19353</v>
      </c>
      <c r="C153" s="126">
        <v>19048</v>
      </c>
      <c r="D153" s="126">
        <v>305</v>
      </c>
      <c r="E153" s="126">
        <v>87974</v>
      </c>
      <c r="F153" s="126">
        <v>87381</v>
      </c>
      <c r="G153" s="126">
        <v>593</v>
      </c>
      <c r="H153" s="570">
        <f t="shared" si="22"/>
        <v>4.5874107517849643</v>
      </c>
      <c r="I153" s="570">
        <f t="shared" si="23"/>
        <v>1.9442622950819672</v>
      </c>
    </row>
    <row r="154" spans="1:9" ht="11.1" customHeight="1" x14ac:dyDescent="0.2">
      <c r="A154" s="14" t="s">
        <v>105</v>
      </c>
      <c r="B154" s="126">
        <v>1895</v>
      </c>
      <c r="C154" s="126">
        <v>1706</v>
      </c>
      <c r="D154" s="126">
        <v>189</v>
      </c>
      <c r="E154" s="126">
        <v>4970</v>
      </c>
      <c r="F154" s="126">
        <v>4611</v>
      </c>
      <c r="G154" s="126">
        <v>359</v>
      </c>
      <c r="H154" s="570">
        <f t="shared" si="22"/>
        <v>2.7028135990621336</v>
      </c>
      <c r="I154" s="570">
        <f t="shared" si="23"/>
        <v>1.8994708994708995</v>
      </c>
    </row>
    <row r="155" spans="1:9" ht="11.1" customHeight="1" x14ac:dyDescent="0.2">
      <c r="A155" s="14" t="s">
        <v>106</v>
      </c>
      <c r="B155" s="126">
        <v>27464</v>
      </c>
      <c r="C155" s="126">
        <v>24464</v>
      </c>
      <c r="D155" s="126">
        <v>3000</v>
      </c>
      <c r="E155" s="126">
        <v>113956</v>
      </c>
      <c r="F155" s="126">
        <v>107323</v>
      </c>
      <c r="G155" s="126">
        <v>6633</v>
      </c>
      <c r="H155" s="570">
        <f t="shared" si="22"/>
        <v>4.3869767822105947</v>
      </c>
      <c r="I155" s="570">
        <f t="shared" si="23"/>
        <v>2.2109999999999999</v>
      </c>
    </row>
    <row r="156" spans="1:9" s="18" customFormat="1" ht="11.1" customHeight="1" x14ac:dyDescent="0.2">
      <c r="A156" s="19"/>
      <c r="B156" s="34"/>
      <c r="C156" s="34"/>
      <c r="D156" s="34"/>
      <c r="E156" s="34"/>
      <c r="F156" s="34"/>
      <c r="G156" s="34"/>
      <c r="H156" s="573"/>
      <c r="I156" s="573"/>
    </row>
    <row r="157" spans="1:9" s="541" customFormat="1" ht="12" customHeight="1" x14ac:dyDescent="0.15">
      <c r="A157" s="506" t="s">
        <v>7530</v>
      </c>
      <c r="B157" s="568"/>
      <c r="C157" s="568"/>
      <c r="D157" s="568"/>
      <c r="E157" s="568"/>
      <c r="F157" s="568"/>
      <c r="G157" s="568"/>
      <c r="H157" s="569"/>
      <c r="I157" s="569"/>
    </row>
    <row r="158" spans="1:9" s="541" customFormat="1" ht="9.9499999999999993" customHeight="1" x14ac:dyDescent="0.15">
      <c r="A158" s="370" t="s">
        <v>7529</v>
      </c>
      <c r="B158" s="566"/>
      <c r="C158" s="566"/>
      <c r="D158" s="566"/>
      <c r="E158" s="566"/>
      <c r="F158" s="566"/>
      <c r="G158" s="566"/>
      <c r="H158" s="567"/>
      <c r="I158" s="567"/>
    </row>
    <row r="159" spans="1:9" s="541" customFormat="1" ht="9.9499999999999993" customHeight="1" x14ac:dyDescent="0.15">
      <c r="A159" s="370" t="s">
        <v>7528</v>
      </c>
      <c r="B159" s="566"/>
      <c r="C159" s="566"/>
      <c r="D159" s="566"/>
      <c r="E159" s="566"/>
      <c r="F159" s="566"/>
      <c r="G159" s="566"/>
      <c r="H159" s="567"/>
      <c r="I159" s="567"/>
    </row>
    <row r="160" spans="1:9" s="345" customFormat="1" ht="18" customHeight="1" x14ac:dyDescent="0.2">
      <c r="A160" s="472" t="s">
        <v>232</v>
      </c>
      <c r="B160" s="572">
        <v>218251</v>
      </c>
      <c r="C160" s="572">
        <v>204503</v>
      </c>
      <c r="D160" s="572">
        <v>13748</v>
      </c>
      <c r="E160" s="572">
        <v>1088413</v>
      </c>
      <c r="F160" s="572">
        <v>1045514</v>
      </c>
      <c r="G160" s="572">
        <v>42899</v>
      </c>
      <c r="H160" s="571">
        <f t="shared" ref="H160:I164" si="24">F160/C160</f>
        <v>5.1124628978547992</v>
      </c>
      <c r="I160" s="571">
        <f t="shared" si="24"/>
        <v>3.12038114634856</v>
      </c>
    </row>
    <row r="161" spans="1:10" ht="11.1" customHeight="1" x14ac:dyDescent="0.2">
      <c r="A161" s="14" t="s">
        <v>107</v>
      </c>
      <c r="B161" s="126">
        <v>103959</v>
      </c>
      <c r="C161" s="126">
        <v>97632</v>
      </c>
      <c r="D161" s="126">
        <v>6327</v>
      </c>
      <c r="E161" s="126">
        <v>494397</v>
      </c>
      <c r="F161" s="126">
        <v>477027</v>
      </c>
      <c r="G161" s="126">
        <v>17370</v>
      </c>
      <c r="H161" s="570">
        <f t="shared" si="24"/>
        <v>4.8859697640117998</v>
      </c>
      <c r="I161" s="570">
        <f t="shared" si="24"/>
        <v>2.7453769559032719</v>
      </c>
    </row>
    <row r="162" spans="1:10" ht="11.1" customHeight="1" x14ac:dyDescent="0.2">
      <c r="A162" s="14" t="s">
        <v>108</v>
      </c>
      <c r="B162" s="126">
        <v>20434</v>
      </c>
      <c r="C162" s="126">
        <v>19258</v>
      </c>
      <c r="D162" s="126">
        <v>1176</v>
      </c>
      <c r="E162" s="126">
        <v>126185</v>
      </c>
      <c r="F162" s="126">
        <v>123869</v>
      </c>
      <c r="G162" s="126">
        <v>2316</v>
      </c>
      <c r="H162" s="570">
        <f t="shared" si="24"/>
        <v>6.4320801744729463</v>
      </c>
      <c r="I162" s="570">
        <f t="shared" si="24"/>
        <v>1.9693877551020409</v>
      </c>
    </row>
    <row r="163" spans="1:10" ht="11.1" customHeight="1" x14ac:dyDescent="0.2">
      <c r="A163" s="14" t="s">
        <v>109</v>
      </c>
      <c r="B163" s="126">
        <v>10407</v>
      </c>
      <c r="C163" s="126">
        <v>8760</v>
      </c>
      <c r="D163" s="126">
        <v>1647</v>
      </c>
      <c r="E163" s="126">
        <v>68047</v>
      </c>
      <c r="F163" s="126">
        <v>65226</v>
      </c>
      <c r="G163" s="126">
        <v>2821</v>
      </c>
      <c r="H163" s="570">
        <f t="shared" si="24"/>
        <v>7.4458904109589037</v>
      </c>
      <c r="I163" s="570">
        <f t="shared" si="24"/>
        <v>1.7128111718275654</v>
      </c>
    </row>
    <row r="164" spans="1:10" ht="11.1" customHeight="1" x14ac:dyDescent="0.2">
      <c r="A164" s="14" t="s">
        <v>110</v>
      </c>
      <c r="B164" s="126">
        <v>83308</v>
      </c>
      <c r="C164" s="126">
        <v>78710</v>
      </c>
      <c r="D164" s="126">
        <v>4598</v>
      </c>
      <c r="E164" s="126">
        <v>399626</v>
      </c>
      <c r="F164" s="126">
        <v>379234</v>
      </c>
      <c r="G164" s="126">
        <v>20392</v>
      </c>
      <c r="H164" s="570">
        <f t="shared" si="24"/>
        <v>4.818117138864185</v>
      </c>
      <c r="I164" s="570">
        <f t="shared" si="24"/>
        <v>4.4349717268377553</v>
      </c>
    </row>
    <row r="165" spans="1:10" ht="11.1" customHeight="1" x14ac:dyDescent="0.2">
      <c r="A165" s="14" t="s">
        <v>111</v>
      </c>
      <c r="B165" s="126">
        <v>143</v>
      </c>
      <c r="C165" s="126">
        <v>143</v>
      </c>
      <c r="D165" s="126" t="s">
        <v>3</v>
      </c>
      <c r="E165" s="126">
        <v>158</v>
      </c>
      <c r="F165" s="126">
        <v>158</v>
      </c>
      <c r="G165" s="126" t="s">
        <v>3</v>
      </c>
      <c r="H165" s="570">
        <f t="shared" ref="H165:H173" si="25">F165/C165</f>
        <v>1.1048951048951048</v>
      </c>
      <c r="I165" s="126" t="s">
        <v>3</v>
      </c>
    </row>
    <row r="166" spans="1:10" s="345" customFormat="1" ht="17.100000000000001" customHeight="1" x14ac:dyDescent="0.2">
      <c r="A166" s="472" t="s">
        <v>233</v>
      </c>
      <c r="B166" s="572">
        <v>61005</v>
      </c>
      <c r="C166" s="572">
        <v>57810</v>
      </c>
      <c r="D166" s="572">
        <v>3195</v>
      </c>
      <c r="E166" s="572">
        <v>314557</v>
      </c>
      <c r="F166" s="572">
        <v>307562</v>
      </c>
      <c r="G166" s="572">
        <v>6995</v>
      </c>
      <c r="H166" s="571">
        <f t="shared" si="25"/>
        <v>5.3202214149801073</v>
      </c>
      <c r="I166" s="571">
        <f t="shared" ref="I166:I173" si="26">G166/D166</f>
        <v>2.1893583724569639</v>
      </c>
    </row>
    <row r="167" spans="1:10" ht="11.1" customHeight="1" x14ac:dyDescent="0.2">
      <c r="A167" s="14" t="s">
        <v>112</v>
      </c>
      <c r="B167" s="126">
        <v>2428</v>
      </c>
      <c r="C167" s="126">
        <v>2363</v>
      </c>
      <c r="D167" s="126">
        <v>65</v>
      </c>
      <c r="E167" s="126">
        <v>14378</v>
      </c>
      <c r="F167" s="126">
        <v>14163</v>
      </c>
      <c r="G167" s="126">
        <v>215</v>
      </c>
      <c r="H167" s="570">
        <f t="shared" si="25"/>
        <v>5.9936521371138385</v>
      </c>
      <c r="I167" s="570">
        <f t="shared" si="26"/>
        <v>3.3076923076923075</v>
      </c>
    </row>
    <row r="168" spans="1:10" ht="11.1" customHeight="1" x14ac:dyDescent="0.2">
      <c r="A168" s="14" t="s">
        <v>113</v>
      </c>
      <c r="B168" s="126">
        <v>34524</v>
      </c>
      <c r="C168" s="126">
        <v>34035</v>
      </c>
      <c r="D168" s="126">
        <v>489</v>
      </c>
      <c r="E168" s="126">
        <v>158375</v>
      </c>
      <c r="F168" s="126">
        <v>155895</v>
      </c>
      <c r="G168" s="126">
        <v>2480</v>
      </c>
      <c r="H168" s="570">
        <f t="shared" si="25"/>
        <v>4.5804319083296603</v>
      </c>
      <c r="I168" s="570">
        <f t="shared" si="26"/>
        <v>5.0715746421267891</v>
      </c>
    </row>
    <row r="169" spans="1:10" ht="11.1" customHeight="1" x14ac:dyDescent="0.2">
      <c r="A169" s="14" t="s">
        <v>114</v>
      </c>
      <c r="B169" s="126">
        <v>855</v>
      </c>
      <c r="C169" s="126">
        <v>827</v>
      </c>
      <c r="D169" s="126">
        <v>28</v>
      </c>
      <c r="E169" s="126">
        <v>1992</v>
      </c>
      <c r="F169" s="126">
        <v>1951</v>
      </c>
      <c r="G169" s="126">
        <v>41</v>
      </c>
      <c r="H169" s="570">
        <f t="shared" si="25"/>
        <v>2.3591293833131801</v>
      </c>
      <c r="I169" s="570">
        <f t="shared" si="26"/>
        <v>1.4642857142857142</v>
      </c>
    </row>
    <row r="170" spans="1:10" ht="11.1" customHeight="1" x14ac:dyDescent="0.2">
      <c r="A170" s="14" t="s">
        <v>115</v>
      </c>
      <c r="B170" s="126">
        <v>20015</v>
      </c>
      <c r="C170" s="126">
        <v>18084</v>
      </c>
      <c r="D170" s="126">
        <v>1931</v>
      </c>
      <c r="E170" s="126">
        <v>134970</v>
      </c>
      <c r="F170" s="126">
        <v>131507</v>
      </c>
      <c r="G170" s="126">
        <v>3463</v>
      </c>
      <c r="H170" s="570">
        <f t="shared" si="25"/>
        <v>7.2720084052200837</v>
      </c>
      <c r="I170" s="570">
        <f t="shared" si="26"/>
        <v>1.7933713102019679</v>
      </c>
    </row>
    <row r="171" spans="1:10" ht="11.1" customHeight="1" x14ac:dyDescent="0.2">
      <c r="A171" s="14" t="s">
        <v>116</v>
      </c>
      <c r="B171" s="126">
        <v>1470</v>
      </c>
      <c r="C171" s="126">
        <v>1383</v>
      </c>
      <c r="D171" s="126">
        <v>87</v>
      </c>
      <c r="E171" s="126">
        <v>2667</v>
      </c>
      <c r="F171" s="126">
        <v>2531</v>
      </c>
      <c r="G171" s="126">
        <v>136</v>
      </c>
      <c r="H171" s="570">
        <f t="shared" si="25"/>
        <v>1.8300795372378886</v>
      </c>
      <c r="I171" s="570">
        <f t="shared" si="26"/>
        <v>1.5632183908045978</v>
      </c>
    </row>
    <row r="172" spans="1:10" ht="11.1" customHeight="1" x14ac:dyDescent="0.2">
      <c r="A172" s="14" t="s">
        <v>117</v>
      </c>
      <c r="B172" s="126">
        <v>1713</v>
      </c>
      <c r="C172" s="126">
        <v>1118</v>
      </c>
      <c r="D172" s="126">
        <v>595</v>
      </c>
      <c r="E172" s="126">
        <v>2175</v>
      </c>
      <c r="F172" s="126">
        <v>1515</v>
      </c>
      <c r="G172" s="126">
        <v>660</v>
      </c>
      <c r="H172" s="570">
        <f t="shared" si="25"/>
        <v>1.355098389982111</v>
      </c>
      <c r="I172" s="570">
        <f t="shared" si="26"/>
        <v>1.1092436974789917</v>
      </c>
    </row>
    <row r="173" spans="1:10" s="345" customFormat="1" ht="17.100000000000001" customHeight="1" x14ac:dyDescent="0.2">
      <c r="A173" s="472" t="s">
        <v>234</v>
      </c>
      <c r="B173" s="572">
        <v>66337</v>
      </c>
      <c r="C173" s="572">
        <v>53211</v>
      </c>
      <c r="D173" s="572">
        <v>13126</v>
      </c>
      <c r="E173" s="572">
        <v>231753</v>
      </c>
      <c r="F173" s="572">
        <v>210812</v>
      </c>
      <c r="G173" s="572">
        <v>20941</v>
      </c>
      <c r="H173" s="571">
        <f t="shared" si="25"/>
        <v>3.9618124072090359</v>
      </c>
      <c r="I173" s="571">
        <f t="shared" si="26"/>
        <v>1.5953832088983697</v>
      </c>
    </row>
    <row r="174" spans="1:10" ht="11.1" customHeight="1" x14ac:dyDescent="0.2">
      <c r="A174" s="92" t="s">
        <v>235</v>
      </c>
      <c r="B174" s="473">
        <v>56334</v>
      </c>
      <c r="C174" s="473">
        <v>42925</v>
      </c>
      <c r="D174" s="473">
        <v>13409</v>
      </c>
      <c r="E174" s="473">
        <v>258974</v>
      </c>
      <c r="F174" s="473">
        <v>236897</v>
      </c>
      <c r="G174" s="473">
        <v>22077</v>
      </c>
      <c r="H174" s="473">
        <v>5.5</v>
      </c>
      <c r="I174" s="473">
        <v>1.6</v>
      </c>
    </row>
    <row r="175" spans="1:10" ht="11.1" customHeight="1" x14ac:dyDescent="0.2">
      <c r="A175" s="93" t="s">
        <v>201</v>
      </c>
      <c r="B175" s="1">
        <v>11898</v>
      </c>
      <c r="C175" s="1">
        <v>8194</v>
      </c>
      <c r="D175" s="1">
        <v>3704</v>
      </c>
      <c r="E175" s="1">
        <v>17851</v>
      </c>
      <c r="F175" s="1">
        <v>12238</v>
      </c>
      <c r="G175" s="1">
        <v>5613</v>
      </c>
      <c r="H175" s="89">
        <f t="shared" ref="H175:I181" si="27">F175/C175</f>
        <v>1.4935318525750549</v>
      </c>
      <c r="I175" s="89">
        <f t="shared" si="27"/>
        <v>1.5153887688984882</v>
      </c>
      <c r="J175" s="6"/>
    </row>
    <row r="176" spans="1:10" ht="11.1" customHeight="1" x14ac:dyDescent="0.2">
      <c r="A176" s="93" t="s">
        <v>202</v>
      </c>
      <c r="B176" s="1">
        <v>24936</v>
      </c>
      <c r="C176" s="1">
        <v>23106</v>
      </c>
      <c r="D176" s="1">
        <v>1830</v>
      </c>
      <c r="E176" s="1">
        <v>213367</v>
      </c>
      <c r="F176" s="1">
        <v>207199</v>
      </c>
      <c r="G176" s="1">
        <v>6168</v>
      </c>
      <c r="H176" s="89">
        <f t="shared" si="27"/>
        <v>8.9673245044577161</v>
      </c>
      <c r="I176" s="89">
        <f t="shared" si="27"/>
        <v>3.3704918032786884</v>
      </c>
      <c r="J176" s="6"/>
    </row>
    <row r="177" spans="1:10" ht="11.1" customHeight="1" x14ac:dyDescent="0.2">
      <c r="A177" s="93" t="s">
        <v>203</v>
      </c>
      <c r="B177" s="1">
        <v>9931</v>
      </c>
      <c r="C177" s="1">
        <v>7155</v>
      </c>
      <c r="D177" s="1">
        <v>2776</v>
      </c>
      <c r="E177" s="1">
        <v>14903</v>
      </c>
      <c r="F177" s="1">
        <v>10152</v>
      </c>
      <c r="G177" s="1">
        <v>4751</v>
      </c>
      <c r="H177" s="89">
        <f t="shared" si="27"/>
        <v>1.4188679245283018</v>
      </c>
      <c r="I177" s="89">
        <f t="shared" si="27"/>
        <v>1.7114553314121037</v>
      </c>
      <c r="J177" s="6"/>
    </row>
    <row r="178" spans="1:10" ht="11.1" customHeight="1" x14ac:dyDescent="0.2">
      <c r="A178" s="93" t="s">
        <v>204</v>
      </c>
      <c r="B178" s="1">
        <v>3303</v>
      </c>
      <c r="C178" s="1">
        <v>2526</v>
      </c>
      <c r="D178" s="1">
        <v>777</v>
      </c>
      <c r="E178" s="1">
        <v>5741</v>
      </c>
      <c r="F178" s="1">
        <v>4690</v>
      </c>
      <c r="G178" s="1">
        <v>1051</v>
      </c>
      <c r="H178" s="89">
        <f t="shared" si="27"/>
        <v>1.8566904196357878</v>
      </c>
      <c r="I178" s="89">
        <f t="shared" si="27"/>
        <v>1.3526383526383527</v>
      </c>
      <c r="J178" s="6"/>
    </row>
    <row r="179" spans="1:10" ht="11.1" customHeight="1" x14ac:dyDescent="0.2">
      <c r="A179" s="93" t="s">
        <v>205</v>
      </c>
      <c r="B179" s="1">
        <v>6266</v>
      </c>
      <c r="C179" s="1">
        <v>1944</v>
      </c>
      <c r="D179" s="1">
        <v>4322</v>
      </c>
      <c r="E179" s="1">
        <v>7112</v>
      </c>
      <c r="F179" s="1">
        <v>2618</v>
      </c>
      <c r="G179" s="1">
        <v>4494</v>
      </c>
      <c r="H179" s="89">
        <f t="shared" si="27"/>
        <v>1.3467078189300412</v>
      </c>
      <c r="I179" s="89">
        <f t="shared" si="27"/>
        <v>1.0397963905599259</v>
      </c>
      <c r="J179" s="6"/>
    </row>
    <row r="180" spans="1:10" ht="11.1" customHeight="1" x14ac:dyDescent="0.2">
      <c r="A180" s="14" t="s">
        <v>118</v>
      </c>
      <c r="B180" s="126">
        <v>2300</v>
      </c>
      <c r="C180" s="126">
        <v>1864</v>
      </c>
      <c r="D180" s="126">
        <v>436</v>
      </c>
      <c r="E180" s="126">
        <v>8885</v>
      </c>
      <c r="F180" s="126">
        <v>8175</v>
      </c>
      <c r="G180" s="126">
        <v>710</v>
      </c>
      <c r="H180" s="570">
        <f t="shared" si="27"/>
        <v>4.3857296137339059</v>
      </c>
      <c r="I180" s="570">
        <f t="shared" si="27"/>
        <v>1.628440366972477</v>
      </c>
    </row>
    <row r="181" spans="1:10" ht="11.1" customHeight="1" x14ac:dyDescent="0.2">
      <c r="A181" s="14" t="s">
        <v>119</v>
      </c>
      <c r="B181" s="126">
        <v>446</v>
      </c>
      <c r="C181" s="126">
        <v>442</v>
      </c>
      <c r="D181" s="126">
        <v>4</v>
      </c>
      <c r="E181" s="126">
        <v>1857</v>
      </c>
      <c r="F181" s="126">
        <v>1853</v>
      </c>
      <c r="G181" s="126">
        <v>4</v>
      </c>
      <c r="H181" s="570">
        <f t="shared" si="27"/>
        <v>4.1923076923076925</v>
      </c>
      <c r="I181" s="570">
        <f t="shared" si="27"/>
        <v>1</v>
      </c>
    </row>
    <row r="182" spans="1:10" ht="11.1" customHeight="1" x14ac:dyDescent="0.2">
      <c r="A182" s="14" t="s">
        <v>120</v>
      </c>
      <c r="B182" s="126" t="s">
        <v>3</v>
      </c>
      <c r="C182" s="126" t="s">
        <v>3</v>
      </c>
      <c r="D182" s="126" t="s">
        <v>3</v>
      </c>
      <c r="E182" s="126" t="s">
        <v>3</v>
      </c>
      <c r="F182" s="126" t="s">
        <v>3</v>
      </c>
      <c r="G182" s="126" t="s">
        <v>3</v>
      </c>
      <c r="H182" s="126" t="s">
        <v>3</v>
      </c>
      <c r="I182" s="126" t="s">
        <v>3</v>
      </c>
    </row>
    <row r="183" spans="1:10" ht="11.1" customHeight="1" x14ac:dyDescent="0.2">
      <c r="A183" s="14" t="s">
        <v>121</v>
      </c>
      <c r="B183" s="126" t="s">
        <v>3</v>
      </c>
      <c r="C183" s="126" t="s">
        <v>3</v>
      </c>
      <c r="D183" s="126" t="s">
        <v>3</v>
      </c>
      <c r="E183" s="126" t="s">
        <v>3</v>
      </c>
      <c r="F183" s="126" t="s">
        <v>3</v>
      </c>
      <c r="G183" s="126" t="s">
        <v>3</v>
      </c>
      <c r="H183" s="126" t="s">
        <v>3</v>
      </c>
      <c r="I183" s="126" t="s">
        <v>3</v>
      </c>
    </row>
    <row r="184" spans="1:10" ht="11.1" customHeight="1" x14ac:dyDescent="0.2">
      <c r="A184" s="14" t="s">
        <v>122</v>
      </c>
      <c r="B184" s="126">
        <v>512</v>
      </c>
      <c r="C184" s="126">
        <v>393</v>
      </c>
      <c r="D184" s="126">
        <v>119</v>
      </c>
      <c r="E184" s="126">
        <v>808</v>
      </c>
      <c r="F184" s="126">
        <v>689</v>
      </c>
      <c r="G184" s="126">
        <v>119</v>
      </c>
      <c r="H184" s="570">
        <f>F184/C184</f>
        <v>1.7531806615776082</v>
      </c>
      <c r="I184" s="570">
        <f>G184/D184</f>
        <v>1</v>
      </c>
    </row>
    <row r="185" spans="1:10" ht="11.1" customHeight="1" x14ac:dyDescent="0.2">
      <c r="A185" s="14" t="s">
        <v>123</v>
      </c>
      <c r="B185" s="126" t="s">
        <v>3</v>
      </c>
      <c r="C185" s="126" t="s">
        <v>3</v>
      </c>
      <c r="D185" s="126" t="s">
        <v>3</v>
      </c>
      <c r="E185" s="126" t="s">
        <v>3</v>
      </c>
      <c r="F185" s="126" t="s">
        <v>3</v>
      </c>
      <c r="G185" s="126" t="s">
        <v>3</v>
      </c>
      <c r="H185" s="126" t="s">
        <v>3</v>
      </c>
      <c r="I185" s="126" t="s">
        <v>3</v>
      </c>
    </row>
    <row r="186" spans="1:10" s="345" customFormat="1" ht="17.100000000000001" customHeight="1" x14ac:dyDescent="0.2">
      <c r="A186" s="472" t="s">
        <v>236</v>
      </c>
      <c r="B186" s="572">
        <v>21350</v>
      </c>
      <c r="C186" s="572">
        <v>21019</v>
      </c>
      <c r="D186" s="572">
        <v>331</v>
      </c>
      <c r="E186" s="572">
        <v>223505</v>
      </c>
      <c r="F186" s="572">
        <v>222760</v>
      </c>
      <c r="G186" s="572">
        <v>745</v>
      </c>
      <c r="H186" s="571">
        <f>F186/C186</f>
        <v>10.598030353489699</v>
      </c>
      <c r="I186" s="571">
        <f>G186/D186</f>
        <v>2.2507552870090635</v>
      </c>
    </row>
    <row r="187" spans="1:10" ht="11.1" customHeight="1" x14ac:dyDescent="0.2">
      <c r="A187" s="14" t="s">
        <v>124</v>
      </c>
      <c r="B187" s="126">
        <v>2341</v>
      </c>
      <c r="C187" s="126">
        <v>2248</v>
      </c>
      <c r="D187" s="126">
        <v>93</v>
      </c>
      <c r="E187" s="126">
        <v>5687</v>
      </c>
      <c r="F187" s="126">
        <v>5529</v>
      </c>
      <c r="G187" s="126">
        <v>158</v>
      </c>
      <c r="H187" s="570">
        <f>F187/C187</f>
        <v>2.4595195729537367</v>
      </c>
      <c r="I187" s="570">
        <f>G187/D187</f>
        <v>1.6989247311827957</v>
      </c>
    </row>
    <row r="188" spans="1:10" ht="11.1" customHeight="1" x14ac:dyDescent="0.2">
      <c r="A188" s="14" t="s">
        <v>125</v>
      </c>
      <c r="B188" s="126" t="s">
        <v>3</v>
      </c>
      <c r="C188" s="126" t="s">
        <v>3</v>
      </c>
      <c r="D188" s="126" t="s">
        <v>3</v>
      </c>
      <c r="E188" s="126" t="s">
        <v>3</v>
      </c>
      <c r="F188" s="126" t="s">
        <v>3</v>
      </c>
      <c r="G188" s="126" t="s">
        <v>3</v>
      </c>
      <c r="H188" s="126" t="s">
        <v>3</v>
      </c>
      <c r="I188" s="126" t="s">
        <v>3</v>
      </c>
    </row>
    <row r="189" spans="1:10" ht="11.1" customHeight="1" x14ac:dyDescent="0.2">
      <c r="A189" s="14" t="s">
        <v>126</v>
      </c>
      <c r="B189" s="126">
        <v>17275</v>
      </c>
      <c r="C189" s="126">
        <v>17128</v>
      </c>
      <c r="D189" s="126">
        <v>147</v>
      </c>
      <c r="E189" s="126">
        <v>215319</v>
      </c>
      <c r="F189" s="126">
        <v>214861</v>
      </c>
      <c r="G189" s="126">
        <v>458</v>
      </c>
      <c r="H189" s="570">
        <f t="shared" ref="H189:I196" si="28">F189/C189</f>
        <v>12.54443017281644</v>
      </c>
      <c r="I189" s="570">
        <f t="shared" si="28"/>
        <v>3.1156462585034013</v>
      </c>
    </row>
    <row r="190" spans="1:10" ht="11.1" customHeight="1" x14ac:dyDescent="0.2">
      <c r="A190" s="14" t="s">
        <v>127</v>
      </c>
      <c r="B190" s="126">
        <v>1734</v>
      </c>
      <c r="C190" s="126">
        <v>1643</v>
      </c>
      <c r="D190" s="126">
        <v>91</v>
      </c>
      <c r="E190" s="126">
        <v>2499</v>
      </c>
      <c r="F190" s="126">
        <v>2370</v>
      </c>
      <c r="G190" s="126">
        <v>129</v>
      </c>
      <c r="H190" s="570">
        <f t="shared" si="28"/>
        <v>1.4424832623250152</v>
      </c>
      <c r="I190" s="570">
        <f t="shared" si="28"/>
        <v>1.4175824175824177</v>
      </c>
    </row>
    <row r="191" spans="1:10" s="345" customFormat="1" ht="17.100000000000001" customHeight="1" x14ac:dyDescent="0.2">
      <c r="A191" s="472" t="s">
        <v>237</v>
      </c>
      <c r="B191" s="572">
        <v>12784</v>
      </c>
      <c r="C191" s="572">
        <v>9653</v>
      </c>
      <c r="D191" s="572">
        <v>3131</v>
      </c>
      <c r="E191" s="572">
        <v>31402</v>
      </c>
      <c r="F191" s="572">
        <v>27108</v>
      </c>
      <c r="G191" s="572">
        <v>4294</v>
      </c>
      <c r="H191" s="571">
        <f t="shared" si="28"/>
        <v>2.8082461410960322</v>
      </c>
      <c r="I191" s="571">
        <f t="shared" si="28"/>
        <v>1.371446822101565</v>
      </c>
    </row>
    <row r="192" spans="1:10" ht="11.1" customHeight="1" x14ac:dyDescent="0.2">
      <c r="A192" s="14" t="s">
        <v>128</v>
      </c>
      <c r="B192" s="126">
        <v>1492</v>
      </c>
      <c r="C192" s="126">
        <v>1434</v>
      </c>
      <c r="D192" s="126">
        <v>58</v>
      </c>
      <c r="E192" s="126">
        <v>7293</v>
      </c>
      <c r="F192" s="126">
        <v>7047</v>
      </c>
      <c r="G192" s="126">
        <v>246</v>
      </c>
      <c r="H192" s="570">
        <f t="shared" si="28"/>
        <v>4.9142259414225942</v>
      </c>
      <c r="I192" s="570">
        <f t="shared" si="28"/>
        <v>4.2413793103448274</v>
      </c>
    </row>
    <row r="193" spans="1:9" ht="11.1" customHeight="1" x14ac:dyDescent="0.2">
      <c r="A193" s="14" t="s">
        <v>129</v>
      </c>
      <c r="B193" s="126">
        <v>1469</v>
      </c>
      <c r="C193" s="126">
        <v>1388</v>
      </c>
      <c r="D193" s="126">
        <v>81</v>
      </c>
      <c r="E193" s="126">
        <v>8763</v>
      </c>
      <c r="F193" s="126">
        <v>8588</v>
      </c>
      <c r="G193" s="126">
        <v>175</v>
      </c>
      <c r="H193" s="570">
        <f t="shared" si="28"/>
        <v>6.1873198847262252</v>
      </c>
      <c r="I193" s="570">
        <f t="shared" si="28"/>
        <v>2.1604938271604937</v>
      </c>
    </row>
    <row r="194" spans="1:9" ht="11.1" customHeight="1" x14ac:dyDescent="0.2">
      <c r="A194" s="14" t="s">
        <v>130</v>
      </c>
      <c r="B194" s="126">
        <v>2508</v>
      </c>
      <c r="C194" s="126">
        <v>1294</v>
      </c>
      <c r="D194" s="126">
        <v>1214</v>
      </c>
      <c r="E194" s="126">
        <v>4511</v>
      </c>
      <c r="F194" s="126">
        <v>3226</v>
      </c>
      <c r="G194" s="126">
        <v>1285</v>
      </c>
      <c r="H194" s="570">
        <f t="shared" si="28"/>
        <v>2.4930448222565689</v>
      </c>
      <c r="I194" s="570">
        <f t="shared" si="28"/>
        <v>1.0584843492586491</v>
      </c>
    </row>
    <row r="195" spans="1:9" ht="11.1" customHeight="1" x14ac:dyDescent="0.2">
      <c r="A195" s="14" t="s">
        <v>131</v>
      </c>
      <c r="B195" s="126">
        <v>7315</v>
      </c>
      <c r="C195" s="126">
        <v>5537</v>
      </c>
      <c r="D195" s="126">
        <v>1778</v>
      </c>
      <c r="E195" s="126">
        <v>10835</v>
      </c>
      <c r="F195" s="126">
        <v>8247</v>
      </c>
      <c r="G195" s="126">
        <v>2588</v>
      </c>
      <c r="H195" s="570">
        <f t="shared" si="28"/>
        <v>1.4894347119378726</v>
      </c>
      <c r="I195" s="570">
        <f t="shared" si="28"/>
        <v>1.455568053993251</v>
      </c>
    </row>
    <row r="196" spans="1:9" s="345" customFormat="1" ht="17.100000000000001" customHeight="1" x14ac:dyDescent="0.2">
      <c r="A196" s="472" t="s">
        <v>238</v>
      </c>
      <c r="B196" s="572">
        <v>17271</v>
      </c>
      <c r="C196" s="572">
        <v>14674</v>
      </c>
      <c r="D196" s="572">
        <v>2597</v>
      </c>
      <c r="E196" s="572">
        <v>76454</v>
      </c>
      <c r="F196" s="572">
        <v>72474</v>
      </c>
      <c r="G196" s="572">
        <v>3980</v>
      </c>
      <c r="H196" s="571">
        <f t="shared" si="28"/>
        <v>4.9389396210985419</v>
      </c>
      <c r="I196" s="571">
        <f t="shared" si="28"/>
        <v>1.5325375433192145</v>
      </c>
    </row>
    <row r="197" spans="1:9" ht="11.1" customHeight="1" x14ac:dyDescent="0.2">
      <c r="A197" s="14" t="s">
        <v>132</v>
      </c>
      <c r="B197" s="126" t="s">
        <v>3</v>
      </c>
      <c r="C197" s="126" t="s">
        <v>3</v>
      </c>
      <c r="D197" s="126" t="s">
        <v>3</v>
      </c>
      <c r="E197" s="126" t="s">
        <v>3</v>
      </c>
      <c r="F197" s="126" t="s">
        <v>3</v>
      </c>
      <c r="G197" s="126" t="s">
        <v>3</v>
      </c>
      <c r="H197" s="126" t="s">
        <v>3</v>
      </c>
      <c r="I197" s="126" t="s">
        <v>3</v>
      </c>
    </row>
    <row r="198" spans="1:9" ht="11.1" customHeight="1" x14ac:dyDescent="0.2">
      <c r="A198" s="14" t="s">
        <v>133</v>
      </c>
      <c r="B198" s="126" t="s">
        <v>3</v>
      </c>
      <c r="C198" s="126" t="s">
        <v>3</v>
      </c>
      <c r="D198" s="126" t="s">
        <v>3</v>
      </c>
      <c r="E198" s="126" t="s">
        <v>3</v>
      </c>
      <c r="F198" s="126" t="s">
        <v>3</v>
      </c>
      <c r="G198" s="126" t="s">
        <v>3</v>
      </c>
      <c r="H198" s="126" t="s">
        <v>3</v>
      </c>
      <c r="I198" s="126" t="s">
        <v>3</v>
      </c>
    </row>
    <row r="199" spans="1:9" ht="11.1" customHeight="1" x14ac:dyDescent="0.2">
      <c r="A199" s="14" t="s">
        <v>134</v>
      </c>
      <c r="B199" s="126">
        <v>437</v>
      </c>
      <c r="C199" s="126">
        <v>418</v>
      </c>
      <c r="D199" s="126">
        <v>19</v>
      </c>
      <c r="E199" s="126">
        <v>616</v>
      </c>
      <c r="F199" s="126">
        <v>580</v>
      </c>
      <c r="G199" s="126">
        <v>36</v>
      </c>
      <c r="H199" s="570">
        <f t="shared" ref="H199:I201" si="29">F199/C199</f>
        <v>1.3875598086124401</v>
      </c>
      <c r="I199" s="570">
        <f t="shared" si="29"/>
        <v>1.8947368421052631</v>
      </c>
    </row>
    <row r="200" spans="1:9" ht="11.1" customHeight="1" x14ac:dyDescent="0.2">
      <c r="A200" s="14" t="s">
        <v>135</v>
      </c>
      <c r="B200" s="126">
        <v>10296</v>
      </c>
      <c r="C200" s="126">
        <v>7786</v>
      </c>
      <c r="D200" s="126">
        <v>2510</v>
      </c>
      <c r="E200" s="126">
        <v>21880</v>
      </c>
      <c r="F200" s="126">
        <v>18194</v>
      </c>
      <c r="G200" s="126">
        <v>3686</v>
      </c>
      <c r="H200" s="570">
        <f t="shared" si="29"/>
        <v>2.3367582840996661</v>
      </c>
      <c r="I200" s="570">
        <f t="shared" si="29"/>
        <v>1.4685258964143426</v>
      </c>
    </row>
    <row r="201" spans="1:9" ht="11.1" customHeight="1" x14ac:dyDescent="0.2">
      <c r="A201" s="14" t="s">
        <v>136</v>
      </c>
      <c r="B201" s="126">
        <v>6497</v>
      </c>
      <c r="C201" s="126">
        <v>6429</v>
      </c>
      <c r="D201" s="126">
        <v>68</v>
      </c>
      <c r="E201" s="126">
        <v>53790</v>
      </c>
      <c r="F201" s="126">
        <v>53532</v>
      </c>
      <c r="G201" s="126">
        <v>258</v>
      </c>
      <c r="H201" s="570">
        <f t="shared" si="29"/>
        <v>8.3266448903406438</v>
      </c>
      <c r="I201" s="570">
        <f t="shared" si="29"/>
        <v>3.7941176470588234</v>
      </c>
    </row>
    <row r="202" spans="1:9" ht="11.1" customHeight="1" x14ac:dyDescent="0.2">
      <c r="A202" s="14" t="s">
        <v>137</v>
      </c>
      <c r="B202" s="126">
        <v>41</v>
      </c>
      <c r="C202" s="126">
        <v>41</v>
      </c>
      <c r="D202" s="126" t="s">
        <v>3</v>
      </c>
      <c r="E202" s="126">
        <v>168</v>
      </c>
      <c r="F202" s="126">
        <v>168</v>
      </c>
      <c r="G202" s="126" t="s">
        <v>3</v>
      </c>
      <c r="H202" s="570">
        <f t="shared" ref="H202:H209" si="30">F202/C202</f>
        <v>4.0975609756097562</v>
      </c>
      <c r="I202" s="570"/>
    </row>
    <row r="203" spans="1:9" s="345" customFormat="1" ht="17.100000000000001" customHeight="1" x14ac:dyDescent="0.2">
      <c r="A203" s="472" t="s">
        <v>239</v>
      </c>
      <c r="B203" s="572">
        <v>26319</v>
      </c>
      <c r="C203" s="572">
        <v>22755</v>
      </c>
      <c r="D203" s="572">
        <v>3564</v>
      </c>
      <c r="E203" s="572">
        <v>118918</v>
      </c>
      <c r="F203" s="572">
        <v>109313</v>
      </c>
      <c r="G203" s="572">
        <v>9605</v>
      </c>
      <c r="H203" s="571">
        <f t="shared" si="30"/>
        <v>4.8039112283014722</v>
      </c>
      <c r="I203" s="571">
        <f t="shared" ref="I203:I209" si="31">G203/D203</f>
        <v>2.6950056116722783</v>
      </c>
    </row>
    <row r="204" spans="1:9" ht="11.1" customHeight="1" x14ac:dyDescent="0.2">
      <c r="A204" s="14" t="s">
        <v>138</v>
      </c>
      <c r="B204" s="126">
        <v>10</v>
      </c>
      <c r="C204" s="126">
        <v>3</v>
      </c>
      <c r="D204" s="126">
        <v>7</v>
      </c>
      <c r="E204" s="126">
        <v>14</v>
      </c>
      <c r="F204" s="126">
        <v>3</v>
      </c>
      <c r="G204" s="126">
        <v>11</v>
      </c>
      <c r="H204" s="570">
        <f t="shared" si="30"/>
        <v>1</v>
      </c>
      <c r="I204" s="570">
        <f t="shared" si="31"/>
        <v>1.5714285714285714</v>
      </c>
    </row>
    <row r="205" spans="1:9" ht="11.1" customHeight="1" x14ac:dyDescent="0.2">
      <c r="A205" s="14" t="s">
        <v>139</v>
      </c>
      <c r="B205" s="126">
        <v>4619</v>
      </c>
      <c r="C205" s="126">
        <v>4347</v>
      </c>
      <c r="D205" s="126">
        <v>272</v>
      </c>
      <c r="E205" s="126">
        <v>42813</v>
      </c>
      <c r="F205" s="126">
        <v>40986</v>
      </c>
      <c r="G205" s="126">
        <v>1827</v>
      </c>
      <c r="H205" s="570">
        <f t="shared" si="30"/>
        <v>9.4285714285714288</v>
      </c>
      <c r="I205" s="570">
        <f t="shared" si="31"/>
        <v>6.7169117647058822</v>
      </c>
    </row>
    <row r="206" spans="1:9" ht="11.1" customHeight="1" x14ac:dyDescent="0.2">
      <c r="A206" s="14" t="s">
        <v>140</v>
      </c>
      <c r="B206" s="126">
        <v>944</v>
      </c>
      <c r="C206" s="126">
        <v>816</v>
      </c>
      <c r="D206" s="126">
        <v>128</v>
      </c>
      <c r="E206" s="126">
        <v>2632</v>
      </c>
      <c r="F206" s="126">
        <v>2202</v>
      </c>
      <c r="G206" s="126">
        <v>430</v>
      </c>
      <c r="H206" s="570">
        <f t="shared" si="30"/>
        <v>2.6985294117647061</v>
      </c>
      <c r="I206" s="570">
        <f t="shared" si="31"/>
        <v>3.359375</v>
      </c>
    </row>
    <row r="207" spans="1:9" ht="11.1" customHeight="1" x14ac:dyDescent="0.2">
      <c r="A207" s="14" t="s">
        <v>141</v>
      </c>
      <c r="B207" s="126">
        <v>16440</v>
      </c>
      <c r="C207" s="126">
        <v>13736</v>
      </c>
      <c r="D207" s="126">
        <v>2704</v>
      </c>
      <c r="E207" s="126">
        <v>53339</v>
      </c>
      <c r="F207" s="126">
        <v>47272</v>
      </c>
      <c r="G207" s="126">
        <v>6067</v>
      </c>
      <c r="H207" s="570">
        <f t="shared" si="30"/>
        <v>3.4414676761793825</v>
      </c>
      <c r="I207" s="570">
        <f t="shared" si="31"/>
        <v>2.2437130177514795</v>
      </c>
    </row>
    <row r="208" spans="1:9" ht="11.1" customHeight="1" x14ac:dyDescent="0.2">
      <c r="A208" s="14" t="s">
        <v>142</v>
      </c>
      <c r="B208" s="126">
        <v>492</v>
      </c>
      <c r="C208" s="126">
        <v>377</v>
      </c>
      <c r="D208" s="126">
        <v>115</v>
      </c>
      <c r="E208" s="126">
        <v>2115</v>
      </c>
      <c r="F208" s="126">
        <v>1848</v>
      </c>
      <c r="G208" s="126">
        <v>267</v>
      </c>
      <c r="H208" s="570">
        <f t="shared" si="30"/>
        <v>4.9018567639257293</v>
      </c>
      <c r="I208" s="570">
        <f t="shared" si="31"/>
        <v>2.3217391304347825</v>
      </c>
    </row>
    <row r="209" spans="1:9" ht="11.1" customHeight="1" x14ac:dyDescent="0.2">
      <c r="A209" s="14" t="s">
        <v>143</v>
      </c>
      <c r="B209" s="126">
        <v>3814</v>
      </c>
      <c r="C209" s="126">
        <v>3476</v>
      </c>
      <c r="D209" s="126">
        <v>338</v>
      </c>
      <c r="E209" s="126">
        <v>18005</v>
      </c>
      <c r="F209" s="126">
        <v>17002</v>
      </c>
      <c r="G209" s="126">
        <v>1003</v>
      </c>
      <c r="H209" s="570">
        <f t="shared" si="30"/>
        <v>4.8912543153049484</v>
      </c>
      <c r="I209" s="570">
        <f t="shared" si="31"/>
        <v>2.9674556213017751</v>
      </c>
    </row>
    <row r="210" spans="1:9" ht="11.1" customHeight="1" x14ac:dyDescent="0.2">
      <c r="A210" s="14" t="s">
        <v>144</v>
      </c>
      <c r="B210" s="126" t="s">
        <v>3</v>
      </c>
      <c r="C210" s="126" t="s">
        <v>3</v>
      </c>
      <c r="D210" s="126" t="s">
        <v>3</v>
      </c>
      <c r="E210" s="126" t="s">
        <v>3</v>
      </c>
      <c r="F210" s="126" t="s">
        <v>3</v>
      </c>
      <c r="G210" s="126" t="s">
        <v>3</v>
      </c>
      <c r="H210" s="126" t="s">
        <v>3</v>
      </c>
      <c r="I210" s="126" t="s">
        <v>3</v>
      </c>
    </row>
    <row r="211" spans="1:9" s="18" customFormat="1" ht="11.1" customHeight="1" x14ac:dyDescent="0.2">
      <c r="A211" s="19"/>
      <c r="B211" s="20"/>
      <c r="C211" s="129"/>
      <c r="D211" s="20"/>
      <c r="E211" s="20"/>
      <c r="F211" s="20"/>
      <c r="G211" s="20"/>
      <c r="H211" s="20"/>
      <c r="I211" s="20"/>
    </row>
    <row r="212" spans="1:9" s="541" customFormat="1" ht="12" customHeight="1" x14ac:dyDescent="0.2">
      <c r="A212" s="506" t="s">
        <v>7530</v>
      </c>
      <c r="B212" s="568"/>
      <c r="C212" s="20"/>
      <c r="D212" s="568"/>
      <c r="E212" s="568"/>
      <c r="F212" s="568"/>
      <c r="G212" s="568"/>
      <c r="H212" s="569"/>
      <c r="I212" s="569"/>
    </row>
    <row r="213" spans="1:9" s="541" customFormat="1" ht="9.9499999999999993" customHeight="1" x14ac:dyDescent="0.15">
      <c r="A213" s="370" t="s">
        <v>7529</v>
      </c>
      <c r="B213" s="566"/>
      <c r="C213" s="568"/>
      <c r="D213" s="566"/>
      <c r="E213" s="566"/>
      <c r="F213" s="566"/>
      <c r="G213" s="566"/>
      <c r="H213" s="567"/>
      <c r="I213" s="567"/>
    </row>
    <row r="214" spans="1:9" s="541" customFormat="1" ht="9.9499999999999993" customHeight="1" x14ac:dyDescent="0.15">
      <c r="A214" s="370" t="s">
        <v>7528</v>
      </c>
      <c r="B214" s="566"/>
      <c r="C214" s="566"/>
      <c r="D214" s="566"/>
      <c r="E214" s="566"/>
      <c r="F214" s="566"/>
      <c r="G214" s="566"/>
      <c r="H214" s="567"/>
      <c r="I214" s="567"/>
    </row>
    <row r="215" spans="1:9" x14ac:dyDescent="0.2">
      <c r="C215" s="566"/>
    </row>
  </sheetData>
  <mergeCells count="5">
    <mergeCell ref="A1:I1"/>
    <mergeCell ref="A3:A4"/>
    <mergeCell ref="B3:D3"/>
    <mergeCell ref="E3:G3"/>
    <mergeCell ref="H3:I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5" max="16383" man="1"/>
    <brk id="105" max="16383" man="1"/>
    <brk id="15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9" sqref="A9"/>
      <selection pane="bottomRight" activeCell="A3" sqref="A3:A4"/>
    </sheetView>
  </sheetViews>
  <sheetFormatPr defaultRowHeight="11.25" x14ac:dyDescent="0.2"/>
  <cols>
    <col min="1" max="1" width="23.7109375" style="17" customWidth="1"/>
    <col min="2" max="7" width="10.7109375" style="17" customWidth="1"/>
    <col min="8" max="16384" width="9.140625" style="17"/>
  </cols>
  <sheetData>
    <row r="1" spans="1:7" s="146" customFormat="1" ht="24.95" customHeight="1" x14ac:dyDescent="0.2">
      <c r="A1" s="853" t="s">
        <v>296</v>
      </c>
      <c r="B1" s="854"/>
      <c r="C1" s="854"/>
      <c r="D1" s="854"/>
      <c r="E1" s="854"/>
      <c r="F1" s="854"/>
      <c r="G1" s="854"/>
    </row>
    <row r="2" spans="1:7" ht="9.9499999999999993" customHeight="1" thickBot="1" x14ac:dyDescent="0.25">
      <c r="A2" s="161"/>
    </row>
    <row r="3" spans="1:7" ht="20.100000000000001" customHeight="1" x14ac:dyDescent="0.2">
      <c r="A3" s="866" t="s">
        <v>274</v>
      </c>
      <c r="B3" s="859" t="s">
        <v>295</v>
      </c>
      <c r="C3" s="861"/>
      <c r="D3" s="840" t="s">
        <v>294</v>
      </c>
      <c r="E3" s="868"/>
      <c r="F3" s="868"/>
      <c r="G3" s="868"/>
    </row>
    <row r="4" spans="1:7" ht="20.100000000000001" customHeight="1" x14ac:dyDescent="0.2">
      <c r="A4" s="867"/>
      <c r="B4" s="160" t="s">
        <v>176</v>
      </c>
      <c r="C4" s="159" t="s">
        <v>293</v>
      </c>
      <c r="D4" s="21" t="s">
        <v>292</v>
      </c>
      <c r="E4" s="21" t="s">
        <v>291</v>
      </c>
      <c r="F4" s="21" t="s">
        <v>290</v>
      </c>
      <c r="G4" s="158" t="s">
        <v>289</v>
      </c>
    </row>
    <row r="5" spans="1:7" ht="18" customHeight="1" x14ac:dyDescent="0.2">
      <c r="A5" s="145" t="s">
        <v>1</v>
      </c>
      <c r="B5" s="131">
        <v>6634</v>
      </c>
      <c r="C5" s="132">
        <v>1418</v>
      </c>
      <c r="D5" s="132">
        <v>594</v>
      </c>
      <c r="E5" s="132">
        <v>1592</v>
      </c>
      <c r="F5" s="132">
        <v>4065</v>
      </c>
      <c r="G5" s="132">
        <v>383</v>
      </c>
    </row>
    <row r="6" spans="1:7" ht="11.1" customHeight="1" x14ac:dyDescent="0.2">
      <c r="A6" s="9" t="s">
        <v>210</v>
      </c>
      <c r="B6" s="131">
        <v>4968</v>
      </c>
      <c r="C6" s="132">
        <v>1020</v>
      </c>
      <c r="D6" s="132">
        <v>448</v>
      </c>
      <c r="E6" s="132">
        <v>1216</v>
      </c>
      <c r="F6" s="132">
        <v>3027</v>
      </c>
      <c r="G6" s="132">
        <v>277</v>
      </c>
    </row>
    <row r="7" spans="1:7" ht="11.1" customHeight="1" x14ac:dyDescent="0.2">
      <c r="A7" s="9" t="s">
        <v>211</v>
      </c>
      <c r="B7" s="131">
        <v>1666</v>
      </c>
      <c r="C7" s="132">
        <v>398</v>
      </c>
      <c r="D7" s="132">
        <v>146</v>
      </c>
      <c r="E7" s="132">
        <v>376</v>
      </c>
      <c r="F7" s="132">
        <v>1038</v>
      </c>
      <c r="G7" s="132">
        <v>106</v>
      </c>
    </row>
    <row r="8" spans="1:7" ht="18" customHeight="1" x14ac:dyDescent="0.2">
      <c r="A8" s="9" t="s">
        <v>212</v>
      </c>
      <c r="B8" s="131">
        <v>838</v>
      </c>
      <c r="C8" s="132">
        <v>220</v>
      </c>
      <c r="D8" s="132">
        <v>143</v>
      </c>
      <c r="E8" s="132">
        <v>174</v>
      </c>
      <c r="F8" s="132">
        <v>470</v>
      </c>
      <c r="G8" s="132">
        <v>51</v>
      </c>
    </row>
    <row r="9" spans="1:7" ht="12" customHeight="1" x14ac:dyDescent="0.2">
      <c r="A9" s="14" t="s">
        <v>263</v>
      </c>
      <c r="B9" s="49">
        <v>33</v>
      </c>
      <c r="C9" s="126">
        <v>5</v>
      </c>
      <c r="D9" s="126">
        <v>5</v>
      </c>
      <c r="E9" s="126">
        <v>9</v>
      </c>
      <c r="F9" s="126">
        <v>17</v>
      </c>
      <c r="G9" s="126">
        <v>2</v>
      </c>
    </row>
    <row r="10" spans="1:7" ht="11.1" customHeight="1" x14ac:dyDescent="0.2">
      <c r="A10" s="14" t="s">
        <v>178</v>
      </c>
      <c r="B10" s="49">
        <v>56</v>
      </c>
      <c r="C10" s="126">
        <v>20</v>
      </c>
      <c r="D10" s="126">
        <v>11</v>
      </c>
      <c r="E10" s="126">
        <v>13</v>
      </c>
      <c r="F10" s="126">
        <v>24</v>
      </c>
      <c r="G10" s="126">
        <v>8</v>
      </c>
    </row>
    <row r="11" spans="1:7" ht="11.1" customHeight="1" x14ac:dyDescent="0.2">
      <c r="A11" s="14" t="s">
        <v>179</v>
      </c>
      <c r="B11" s="49">
        <v>60</v>
      </c>
      <c r="C11" s="126">
        <v>22</v>
      </c>
      <c r="D11" s="126">
        <v>17</v>
      </c>
      <c r="E11" s="126">
        <v>9</v>
      </c>
      <c r="F11" s="126">
        <v>31</v>
      </c>
      <c r="G11" s="126">
        <v>3</v>
      </c>
    </row>
    <row r="12" spans="1:7" ht="11.1" customHeight="1" x14ac:dyDescent="0.2">
      <c r="A12" s="14" t="s">
        <v>180</v>
      </c>
      <c r="B12" s="49">
        <v>35</v>
      </c>
      <c r="C12" s="126">
        <v>8</v>
      </c>
      <c r="D12" s="126">
        <v>4</v>
      </c>
      <c r="E12" s="126">
        <v>5</v>
      </c>
      <c r="F12" s="126">
        <v>25</v>
      </c>
      <c r="G12" s="126">
        <v>1</v>
      </c>
    </row>
    <row r="13" spans="1:7" ht="11.1" customHeight="1" x14ac:dyDescent="0.2">
      <c r="A13" s="14" t="s">
        <v>181</v>
      </c>
      <c r="B13" s="49">
        <v>53</v>
      </c>
      <c r="C13" s="126">
        <v>16</v>
      </c>
      <c r="D13" s="126">
        <v>5</v>
      </c>
      <c r="E13" s="126">
        <v>10</v>
      </c>
      <c r="F13" s="126">
        <v>37</v>
      </c>
      <c r="G13" s="126">
        <v>1</v>
      </c>
    </row>
    <row r="14" spans="1:7" ht="11.1" customHeight="1" x14ac:dyDescent="0.2">
      <c r="A14" s="14" t="s">
        <v>182</v>
      </c>
      <c r="B14" s="49">
        <v>57</v>
      </c>
      <c r="C14" s="126">
        <v>16</v>
      </c>
      <c r="D14" s="126">
        <v>10</v>
      </c>
      <c r="E14" s="126">
        <v>18</v>
      </c>
      <c r="F14" s="126">
        <v>24</v>
      </c>
      <c r="G14" s="126">
        <v>5</v>
      </c>
    </row>
    <row r="15" spans="1:7" ht="11.1" customHeight="1" x14ac:dyDescent="0.2">
      <c r="A15" s="14" t="s">
        <v>183</v>
      </c>
      <c r="B15" s="49">
        <v>61</v>
      </c>
      <c r="C15" s="126">
        <v>13</v>
      </c>
      <c r="D15" s="126">
        <v>3</v>
      </c>
      <c r="E15" s="126">
        <v>19</v>
      </c>
      <c r="F15" s="126">
        <v>38</v>
      </c>
      <c r="G15" s="126">
        <v>1</v>
      </c>
    </row>
    <row r="16" spans="1:7" ht="11.1" customHeight="1" x14ac:dyDescent="0.2">
      <c r="A16" s="14" t="s">
        <v>184</v>
      </c>
      <c r="B16" s="49">
        <v>55</v>
      </c>
      <c r="C16" s="126">
        <v>12</v>
      </c>
      <c r="D16" s="126">
        <v>8</v>
      </c>
      <c r="E16" s="126">
        <v>13</v>
      </c>
      <c r="F16" s="126">
        <v>32</v>
      </c>
      <c r="G16" s="126">
        <v>2</v>
      </c>
    </row>
    <row r="17" spans="1:7" ht="11.1" customHeight="1" x14ac:dyDescent="0.2">
      <c r="A17" s="14" t="s">
        <v>185</v>
      </c>
      <c r="B17" s="49">
        <v>67</v>
      </c>
      <c r="C17" s="126">
        <v>21</v>
      </c>
      <c r="D17" s="126">
        <v>18</v>
      </c>
      <c r="E17" s="126">
        <v>10</v>
      </c>
      <c r="F17" s="126">
        <v>37</v>
      </c>
      <c r="G17" s="126">
        <v>2</v>
      </c>
    </row>
    <row r="18" spans="1:7" ht="11.1" customHeight="1" x14ac:dyDescent="0.2">
      <c r="A18" s="14" t="s">
        <v>186</v>
      </c>
      <c r="B18" s="49">
        <v>55</v>
      </c>
      <c r="C18" s="126">
        <v>11</v>
      </c>
      <c r="D18" s="126">
        <v>6</v>
      </c>
      <c r="E18" s="126">
        <v>10</v>
      </c>
      <c r="F18" s="126">
        <v>39</v>
      </c>
      <c r="G18" s="126" t="s">
        <v>3</v>
      </c>
    </row>
    <row r="19" spans="1:7" ht="11.1" customHeight="1" x14ac:dyDescent="0.2">
      <c r="A19" s="14" t="s">
        <v>187</v>
      </c>
      <c r="B19" s="49">
        <v>55</v>
      </c>
      <c r="C19" s="126">
        <v>15</v>
      </c>
      <c r="D19" s="126">
        <v>9</v>
      </c>
      <c r="E19" s="126">
        <v>8</v>
      </c>
      <c r="F19" s="126">
        <v>37</v>
      </c>
      <c r="G19" s="126">
        <v>1</v>
      </c>
    </row>
    <row r="20" spans="1:7" ht="11.1" customHeight="1" x14ac:dyDescent="0.2">
      <c r="A20" s="14" t="s">
        <v>188</v>
      </c>
      <c r="B20" s="49">
        <v>61</v>
      </c>
      <c r="C20" s="126">
        <v>11</v>
      </c>
      <c r="D20" s="126">
        <v>6</v>
      </c>
      <c r="E20" s="126">
        <v>12</v>
      </c>
      <c r="F20" s="126">
        <v>38</v>
      </c>
      <c r="G20" s="126">
        <v>5</v>
      </c>
    </row>
    <row r="21" spans="1:7" ht="11.1" customHeight="1" x14ac:dyDescent="0.2">
      <c r="A21" s="14" t="s">
        <v>189</v>
      </c>
      <c r="B21" s="49">
        <v>37</v>
      </c>
      <c r="C21" s="126">
        <v>8</v>
      </c>
      <c r="D21" s="126">
        <v>9</v>
      </c>
      <c r="E21" s="126">
        <v>7</v>
      </c>
      <c r="F21" s="126">
        <v>19</v>
      </c>
      <c r="G21" s="126">
        <v>2</v>
      </c>
    </row>
    <row r="22" spans="1:7" ht="11.1" customHeight="1" x14ac:dyDescent="0.2">
      <c r="A22" s="14" t="s">
        <v>190</v>
      </c>
      <c r="B22" s="49">
        <v>33</v>
      </c>
      <c r="C22" s="126">
        <v>6</v>
      </c>
      <c r="D22" s="126">
        <v>3</v>
      </c>
      <c r="E22" s="126">
        <v>12</v>
      </c>
      <c r="F22" s="126">
        <v>14</v>
      </c>
      <c r="G22" s="126">
        <v>4</v>
      </c>
    </row>
    <row r="23" spans="1:7" ht="11.1" customHeight="1" x14ac:dyDescent="0.2">
      <c r="A23" s="14" t="s">
        <v>191</v>
      </c>
      <c r="B23" s="49">
        <v>56</v>
      </c>
      <c r="C23" s="126">
        <v>21</v>
      </c>
      <c r="D23" s="126">
        <v>15</v>
      </c>
      <c r="E23" s="126">
        <v>6</v>
      </c>
      <c r="F23" s="126">
        <v>28</v>
      </c>
      <c r="G23" s="126">
        <v>7</v>
      </c>
    </row>
    <row r="24" spans="1:7" ht="11.1" customHeight="1" x14ac:dyDescent="0.2">
      <c r="A24" s="14" t="s">
        <v>200</v>
      </c>
      <c r="B24" s="49">
        <v>19</v>
      </c>
      <c r="C24" s="126">
        <v>4</v>
      </c>
      <c r="D24" s="126">
        <v>3</v>
      </c>
      <c r="E24" s="126">
        <v>5</v>
      </c>
      <c r="F24" s="126">
        <v>8</v>
      </c>
      <c r="G24" s="126">
        <v>3</v>
      </c>
    </row>
    <row r="25" spans="1:7" ht="11.1" customHeight="1" x14ac:dyDescent="0.2">
      <c r="A25" s="14" t="s">
        <v>192</v>
      </c>
      <c r="B25" s="49">
        <v>45</v>
      </c>
      <c r="C25" s="126">
        <v>11</v>
      </c>
      <c r="D25" s="126">
        <v>11</v>
      </c>
      <c r="E25" s="126">
        <v>8</v>
      </c>
      <c r="F25" s="126">
        <v>22</v>
      </c>
      <c r="G25" s="126">
        <v>4</v>
      </c>
    </row>
    <row r="26" spans="1:7" ht="18" customHeight="1" x14ac:dyDescent="0.2">
      <c r="A26" s="9" t="s">
        <v>213</v>
      </c>
      <c r="B26" s="131">
        <v>133</v>
      </c>
      <c r="C26" s="132">
        <v>35</v>
      </c>
      <c r="D26" s="132">
        <v>16</v>
      </c>
      <c r="E26" s="132">
        <v>24</v>
      </c>
      <c r="F26" s="132">
        <v>78</v>
      </c>
      <c r="G26" s="132">
        <v>15</v>
      </c>
    </row>
    <row r="27" spans="1:7" ht="11.1" customHeight="1" x14ac:dyDescent="0.2">
      <c r="A27" s="14" t="s">
        <v>4</v>
      </c>
      <c r="B27" s="49">
        <v>41</v>
      </c>
      <c r="C27" s="126">
        <v>12</v>
      </c>
      <c r="D27" s="126">
        <v>6</v>
      </c>
      <c r="E27" s="126">
        <v>9</v>
      </c>
      <c r="F27" s="126">
        <v>20</v>
      </c>
      <c r="G27" s="126">
        <v>6</v>
      </c>
    </row>
    <row r="28" spans="1:7" ht="11.1" customHeight="1" x14ac:dyDescent="0.2">
      <c r="A28" s="14" t="s">
        <v>5</v>
      </c>
      <c r="B28" s="49">
        <v>25</v>
      </c>
      <c r="C28" s="126">
        <v>6</v>
      </c>
      <c r="D28" s="126">
        <v>4</v>
      </c>
      <c r="E28" s="126">
        <v>3</v>
      </c>
      <c r="F28" s="126">
        <v>17</v>
      </c>
      <c r="G28" s="126">
        <v>1</v>
      </c>
    </row>
    <row r="29" spans="1:7" ht="11.1" customHeight="1" x14ac:dyDescent="0.2">
      <c r="A29" s="14" t="s">
        <v>6</v>
      </c>
      <c r="B29" s="49">
        <v>67</v>
      </c>
      <c r="C29" s="126">
        <v>17</v>
      </c>
      <c r="D29" s="126">
        <v>6</v>
      </c>
      <c r="E29" s="126">
        <v>12</v>
      </c>
      <c r="F29" s="126">
        <v>41</v>
      </c>
      <c r="G29" s="126">
        <v>8</v>
      </c>
    </row>
    <row r="30" spans="1:7" ht="18" customHeight="1" x14ac:dyDescent="0.2">
      <c r="A30" s="9" t="s">
        <v>214</v>
      </c>
      <c r="B30" s="131">
        <v>190</v>
      </c>
      <c r="C30" s="132">
        <v>43</v>
      </c>
      <c r="D30" s="132">
        <v>17</v>
      </c>
      <c r="E30" s="132">
        <v>41</v>
      </c>
      <c r="F30" s="132">
        <v>125</v>
      </c>
      <c r="G30" s="132">
        <v>7</v>
      </c>
    </row>
    <row r="31" spans="1:7" ht="11.1" customHeight="1" x14ac:dyDescent="0.2">
      <c r="A31" s="14" t="s">
        <v>7</v>
      </c>
      <c r="B31" s="49">
        <v>31</v>
      </c>
      <c r="C31" s="126">
        <v>3</v>
      </c>
      <c r="D31" s="126">
        <v>2</v>
      </c>
      <c r="E31" s="126">
        <v>9</v>
      </c>
      <c r="F31" s="126">
        <v>19</v>
      </c>
      <c r="G31" s="126">
        <v>1</v>
      </c>
    </row>
    <row r="32" spans="1:7" ht="11.1" customHeight="1" x14ac:dyDescent="0.2">
      <c r="A32" s="14" t="s">
        <v>8</v>
      </c>
      <c r="B32" s="49">
        <v>67</v>
      </c>
      <c r="C32" s="126">
        <v>14</v>
      </c>
      <c r="D32" s="126">
        <v>9</v>
      </c>
      <c r="E32" s="126">
        <v>20</v>
      </c>
      <c r="F32" s="126">
        <v>34</v>
      </c>
      <c r="G32" s="126">
        <v>4</v>
      </c>
    </row>
    <row r="33" spans="1:7" ht="11.1" customHeight="1" x14ac:dyDescent="0.2">
      <c r="A33" s="14" t="s">
        <v>9</v>
      </c>
      <c r="B33" s="49">
        <v>25</v>
      </c>
      <c r="C33" s="126">
        <v>5</v>
      </c>
      <c r="D33" s="126" t="s">
        <v>3</v>
      </c>
      <c r="E33" s="126">
        <v>6</v>
      </c>
      <c r="F33" s="126">
        <v>19</v>
      </c>
      <c r="G33" s="126" t="s">
        <v>3</v>
      </c>
    </row>
    <row r="34" spans="1:7" ht="11.1" customHeight="1" x14ac:dyDescent="0.2">
      <c r="A34" s="14" t="s">
        <v>10</v>
      </c>
      <c r="B34" s="49">
        <v>31</v>
      </c>
      <c r="C34" s="126">
        <v>9</v>
      </c>
      <c r="D34" s="126">
        <v>3</v>
      </c>
      <c r="E34" s="126">
        <v>2</v>
      </c>
      <c r="F34" s="126">
        <v>25</v>
      </c>
      <c r="G34" s="126">
        <v>1</v>
      </c>
    </row>
    <row r="35" spans="1:7" ht="11.1" customHeight="1" x14ac:dyDescent="0.2">
      <c r="A35" s="14" t="s">
        <v>11</v>
      </c>
      <c r="B35" s="49">
        <v>36</v>
      </c>
      <c r="C35" s="126">
        <v>12</v>
      </c>
      <c r="D35" s="126">
        <v>3</v>
      </c>
      <c r="E35" s="126">
        <v>4</v>
      </c>
      <c r="F35" s="126">
        <v>28</v>
      </c>
      <c r="G35" s="126">
        <v>1</v>
      </c>
    </row>
    <row r="36" spans="1:7" ht="18" customHeight="1" x14ac:dyDescent="0.2">
      <c r="A36" s="9" t="s">
        <v>215</v>
      </c>
      <c r="B36" s="131">
        <v>182</v>
      </c>
      <c r="C36" s="132">
        <v>50</v>
      </c>
      <c r="D36" s="132">
        <v>13</v>
      </c>
      <c r="E36" s="132">
        <v>35</v>
      </c>
      <c r="F36" s="132">
        <v>125</v>
      </c>
      <c r="G36" s="132">
        <v>9</v>
      </c>
    </row>
    <row r="37" spans="1:7" ht="11.1" customHeight="1" x14ac:dyDescent="0.2">
      <c r="A37" s="14" t="s">
        <v>12</v>
      </c>
      <c r="B37" s="49">
        <v>29</v>
      </c>
      <c r="C37" s="126">
        <v>6</v>
      </c>
      <c r="D37" s="126">
        <v>1</v>
      </c>
      <c r="E37" s="126">
        <v>3</v>
      </c>
      <c r="F37" s="126">
        <v>24</v>
      </c>
      <c r="G37" s="126">
        <v>1</v>
      </c>
    </row>
    <row r="38" spans="1:7" ht="11.1" customHeight="1" x14ac:dyDescent="0.2">
      <c r="A38" s="14" t="s">
        <v>13</v>
      </c>
      <c r="B38" s="49">
        <v>29</v>
      </c>
      <c r="C38" s="126">
        <v>6</v>
      </c>
      <c r="D38" s="126">
        <v>4</v>
      </c>
      <c r="E38" s="126">
        <v>6</v>
      </c>
      <c r="F38" s="126">
        <v>18</v>
      </c>
      <c r="G38" s="126">
        <v>1</v>
      </c>
    </row>
    <row r="39" spans="1:7" ht="11.1" customHeight="1" x14ac:dyDescent="0.2">
      <c r="A39" s="14" t="s">
        <v>14</v>
      </c>
      <c r="B39" s="49">
        <v>39</v>
      </c>
      <c r="C39" s="126">
        <v>16</v>
      </c>
      <c r="D39" s="126">
        <v>3</v>
      </c>
      <c r="E39" s="126">
        <v>9</v>
      </c>
      <c r="F39" s="126">
        <v>26</v>
      </c>
      <c r="G39" s="126">
        <v>1</v>
      </c>
    </row>
    <row r="40" spans="1:7" ht="11.1" customHeight="1" x14ac:dyDescent="0.2">
      <c r="A40" s="14" t="s">
        <v>15</v>
      </c>
      <c r="B40" s="49">
        <v>31</v>
      </c>
      <c r="C40" s="126">
        <v>8</v>
      </c>
      <c r="D40" s="126">
        <v>2</v>
      </c>
      <c r="E40" s="126">
        <v>6</v>
      </c>
      <c r="F40" s="126">
        <v>21</v>
      </c>
      <c r="G40" s="126">
        <v>2</v>
      </c>
    </row>
    <row r="41" spans="1:7" ht="11.1" customHeight="1" x14ac:dyDescent="0.2">
      <c r="A41" s="14" t="s">
        <v>16</v>
      </c>
      <c r="B41" s="49">
        <v>29</v>
      </c>
      <c r="C41" s="126">
        <v>7</v>
      </c>
      <c r="D41" s="126">
        <v>1</v>
      </c>
      <c r="E41" s="126">
        <v>2</v>
      </c>
      <c r="F41" s="126">
        <v>22</v>
      </c>
      <c r="G41" s="126">
        <v>4</v>
      </c>
    </row>
    <row r="42" spans="1:7" ht="11.1" customHeight="1" x14ac:dyDescent="0.2">
      <c r="A42" s="14" t="s">
        <v>17</v>
      </c>
      <c r="B42" s="49">
        <v>25</v>
      </c>
      <c r="C42" s="126">
        <v>7</v>
      </c>
      <c r="D42" s="126">
        <v>2</v>
      </c>
      <c r="E42" s="126">
        <v>9</v>
      </c>
      <c r="F42" s="126">
        <v>14</v>
      </c>
      <c r="G42" s="126" t="s">
        <v>3</v>
      </c>
    </row>
    <row r="43" spans="1:7" ht="18" customHeight="1" x14ac:dyDescent="0.2">
      <c r="A43" s="9" t="s">
        <v>216</v>
      </c>
      <c r="B43" s="131">
        <v>303</v>
      </c>
      <c r="C43" s="132">
        <v>71</v>
      </c>
      <c r="D43" s="132">
        <v>16</v>
      </c>
      <c r="E43" s="132">
        <v>75</v>
      </c>
      <c r="F43" s="132">
        <v>203</v>
      </c>
      <c r="G43" s="132">
        <v>9</v>
      </c>
    </row>
    <row r="44" spans="1:7" ht="12" customHeight="1" x14ac:dyDescent="0.2">
      <c r="A44" s="14" t="s">
        <v>262</v>
      </c>
      <c r="B44" s="49">
        <v>23</v>
      </c>
      <c r="C44" s="126">
        <v>5</v>
      </c>
      <c r="D44" s="126" t="s">
        <v>3</v>
      </c>
      <c r="E44" s="126">
        <v>7</v>
      </c>
      <c r="F44" s="126">
        <v>15</v>
      </c>
      <c r="G44" s="126">
        <v>1</v>
      </c>
    </row>
    <row r="45" spans="1:7" ht="11.1" customHeight="1" x14ac:dyDescent="0.2">
      <c r="A45" s="14" t="s">
        <v>19</v>
      </c>
      <c r="B45" s="49">
        <v>33</v>
      </c>
      <c r="C45" s="126">
        <v>8</v>
      </c>
      <c r="D45" s="126" t="s">
        <v>3</v>
      </c>
      <c r="E45" s="126">
        <v>4</v>
      </c>
      <c r="F45" s="126">
        <v>27</v>
      </c>
      <c r="G45" s="126">
        <v>2</v>
      </c>
    </row>
    <row r="46" spans="1:7" ht="11.1" customHeight="1" x14ac:dyDescent="0.2">
      <c r="A46" s="14" t="s">
        <v>20</v>
      </c>
      <c r="B46" s="49">
        <v>45</v>
      </c>
      <c r="C46" s="126">
        <v>10</v>
      </c>
      <c r="D46" s="126">
        <v>3</v>
      </c>
      <c r="E46" s="126">
        <v>8</v>
      </c>
      <c r="F46" s="126">
        <v>33</v>
      </c>
      <c r="G46" s="126">
        <v>1</v>
      </c>
    </row>
    <row r="47" spans="1:7" ht="11.1" customHeight="1" x14ac:dyDescent="0.2">
      <c r="A47" s="14" t="s">
        <v>21</v>
      </c>
      <c r="B47" s="49">
        <v>39</v>
      </c>
      <c r="C47" s="126">
        <v>11</v>
      </c>
      <c r="D47" s="126">
        <v>3</v>
      </c>
      <c r="E47" s="126">
        <v>15</v>
      </c>
      <c r="F47" s="126">
        <v>21</v>
      </c>
      <c r="G47" s="126" t="s">
        <v>3</v>
      </c>
    </row>
    <row r="48" spans="1:7" ht="11.1" customHeight="1" x14ac:dyDescent="0.2">
      <c r="A48" s="14" t="s">
        <v>22</v>
      </c>
      <c r="B48" s="49">
        <v>45</v>
      </c>
      <c r="C48" s="126">
        <v>10</v>
      </c>
      <c r="D48" s="126">
        <v>2</v>
      </c>
      <c r="E48" s="126">
        <v>15</v>
      </c>
      <c r="F48" s="126">
        <v>26</v>
      </c>
      <c r="G48" s="126">
        <v>2</v>
      </c>
    </row>
    <row r="49" spans="1:7" ht="11.1" customHeight="1" x14ac:dyDescent="0.2">
      <c r="A49" s="14" t="s">
        <v>23</v>
      </c>
      <c r="B49" s="49">
        <v>25</v>
      </c>
      <c r="C49" s="126">
        <v>5</v>
      </c>
      <c r="D49" s="126">
        <v>3</v>
      </c>
      <c r="E49" s="126">
        <v>5</v>
      </c>
      <c r="F49" s="126">
        <v>16</v>
      </c>
      <c r="G49" s="126">
        <v>1</v>
      </c>
    </row>
    <row r="50" spans="1:7" ht="11.1" customHeight="1" x14ac:dyDescent="0.2">
      <c r="A50" s="14" t="s">
        <v>24</v>
      </c>
      <c r="B50" s="49">
        <v>70</v>
      </c>
      <c r="C50" s="126">
        <v>17</v>
      </c>
      <c r="D50" s="126">
        <v>5</v>
      </c>
      <c r="E50" s="126">
        <v>15</v>
      </c>
      <c r="F50" s="126">
        <v>48</v>
      </c>
      <c r="G50" s="126">
        <v>2</v>
      </c>
    </row>
    <row r="51" spans="1:7" ht="11.1" customHeight="1" x14ac:dyDescent="0.2">
      <c r="A51" s="14" t="s">
        <v>25</v>
      </c>
      <c r="B51" s="49">
        <v>23</v>
      </c>
      <c r="C51" s="126">
        <v>5</v>
      </c>
      <c r="D51" s="126" t="s">
        <v>3</v>
      </c>
      <c r="E51" s="126">
        <v>6</v>
      </c>
      <c r="F51" s="126">
        <v>17</v>
      </c>
      <c r="G51" s="126" t="s">
        <v>3</v>
      </c>
    </row>
    <row r="52" spans="1:7" ht="11.1" customHeight="1" x14ac:dyDescent="0.2">
      <c r="A52" s="127"/>
    </row>
    <row r="53" spans="1:7" ht="12" customHeight="1" x14ac:dyDescent="0.2">
      <c r="A53" s="29" t="s">
        <v>250</v>
      </c>
    </row>
    <row r="54" spans="1:7" ht="12" customHeight="1" x14ac:dyDescent="0.2">
      <c r="A54" s="29" t="s">
        <v>249</v>
      </c>
    </row>
    <row r="55" spans="1:7" ht="18" customHeight="1" x14ac:dyDescent="0.2">
      <c r="A55" s="9" t="s">
        <v>217</v>
      </c>
      <c r="B55" s="131">
        <v>155</v>
      </c>
      <c r="C55" s="132">
        <v>34</v>
      </c>
      <c r="D55" s="132">
        <v>13</v>
      </c>
      <c r="E55" s="132">
        <v>39</v>
      </c>
      <c r="F55" s="132">
        <v>97</v>
      </c>
      <c r="G55" s="132">
        <v>6</v>
      </c>
    </row>
    <row r="56" spans="1:7" ht="11.1" customHeight="1" x14ac:dyDescent="0.2">
      <c r="A56" s="14" t="s">
        <v>26</v>
      </c>
      <c r="B56" s="49">
        <v>29</v>
      </c>
      <c r="C56" s="126">
        <v>5</v>
      </c>
      <c r="D56" s="126">
        <v>3</v>
      </c>
      <c r="E56" s="126">
        <v>9</v>
      </c>
      <c r="F56" s="126">
        <v>16</v>
      </c>
      <c r="G56" s="126">
        <v>1</v>
      </c>
    </row>
    <row r="57" spans="1:7" ht="11.1" customHeight="1" x14ac:dyDescent="0.2">
      <c r="A57" s="14" t="s">
        <v>27</v>
      </c>
      <c r="B57" s="49">
        <v>37</v>
      </c>
      <c r="C57" s="126">
        <v>8</v>
      </c>
      <c r="D57" s="126">
        <v>1</v>
      </c>
      <c r="E57" s="126">
        <v>13</v>
      </c>
      <c r="F57" s="126">
        <v>22</v>
      </c>
      <c r="G57" s="126">
        <v>1</v>
      </c>
    </row>
    <row r="58" spans="1:7" ht="11.1" customHeight="1" x14ac:dyDescent="0.2">
      <c r="A58" s="14" t="s">
        <v>28</v>
      </c>
      <c r="B58" s="49">
        <v>28</v>
      </c>
      <c r="C58" s="126">
        <v>5</v>
      </c>
      <c r="D58" s="126">
        <v>1</v>
      </c>
      <c r="E58" s="126">
        <v>6</v>
      </c>
      <c r="F58" s="126">
        <v>20</v>
      </c>
      <c r="G58" s="126">
        <v>1</v>
      </c>
    </row>
    <row r="59" spans="1:7" ht="11.1" customHeight="1" x14ac:dyDescent="0.2">
      <c r="A59" s="14" t="s">
        <v>29</v>
      </c>
      <c r="B59" s="49">
        <v>61</v>
      </c>
      <c r="C59" s="126">
        <v>16</v>
      </c>
      <c r="D59" s="126">
        <v>8</v>
      </c>
      <c r="E59" s="126">
        <v>11</v>
      </c>
      <c r="F59" s="126">
        <v>39</v>
      </c>
      <c r="G59" s="126">
        <v>3</v>
      </c>
    </row>
    <row r="60" spans="1:7" ht="18" customHeight="1" x14ac:dyDescent="0.2">
      <c r="A60" s="9" t="s">
        <v>218</v>
      </c>
      <c r="B60" s="131">
        <v>425</v>
      </c>
      <c r="C60" s="132">
        <v>96</v>
      </c>
      <c r="D60" s="132">
        <v>40</v>
      </c>
      <c r="E60" s="132">
        <v>90</v>
      </c>
      <c r="F60" s="132">
        <v>269</v>
      </c>
      <c r="G60" s="132">
        <v>26</v>
      </c>
    </row>
    <row r="61" spans="1:7" ht="11.1" customHeight="1" x14ac:dyDescent="0.2">
      <c r="A61" s="14" t="s">
        <v>30</v>
      </c>
      <c r="B61" s="49">
        <v>25</v>
      </c>
      <c r="C61" s="126">
        <v>5</v>
      </c>
      <c r="D61" s="126">
        <v>1</v>
      </c>
      <c r="E61" s="126">
        <v>7</v>
      </c>
      <c r="F61" s="126">
        <v>17</v>
      </c>
      <c r="G61" s="126" t="s">
        <v>3</v>
      </c>
    </row>
    <row r="62" spans="1:7" ht="11.1" customHeight="1" x14ac:dyDescent="0.2">
      <c r="A62" s="14" t="s">
        <v>31</v>
      </c>
      <c r="B62" s="49">
        <v>42</v>
      </c>
      <c r="C62" s="126">
        <v>9</v>
      </c>
      <c r="D62" s="126">
        <v>5</v>
      </c>
      <c r="E62" s="126">
        <v>6</v>
      </c>
      <c r="F62" s="126">
        <v>30</v>
      </c>
      <c r="G62" s="126">
        <v>1</v>
      </c>
    </row>
    <row r="63" spans="1:7" ht="11.1" customHeight="1" x14ac:dyDescent="0.2">
      <c r="A63" s="14" t="s">
        <v>32</v>
      </c>
      <c r="B63" s="49">
        <v>31</v>
      </c>
      <c r="C63" s="126">
        <v>5</v>
      </c>
      <c r="D63" s="126">
        <v>4</v>
      </c>
      <c r="E63" s="126">
        <v>7</v>
      </c>
      <c r="F63" s="126">
        <v>19</v>
      </c>
      <c r="G63" s="126">
        <v>1</v>
      </c>
    </row>
    <row r="64" spans="1:7" ht="11.1" customHeight="1" x14ac:dyDescent="0.2">
      <c r="A64" s="14" t="s">
        <v>33</v>
      </c>
      <c r="B64" s="49">
        <v>35</v>
      </c>
      <c r="C64" s="126">
        <v>5</v>
      </c>
      <c r="D64" s="126">
        <v>3</v>
      </c>
      <c r="E64" s="126">
        <v>9</v>
      </c>
      <c r="F64" s="126">
        <v>23</v>
      </c>
      <c r="G64" s="126" t="s">
        <v>3</v>
      </c>
    </row>
    <row r="65" spans="1:7" ht="11.1" customHeight="1" x14ac:dyDescent="0.2">
      <c r="A65" s="14" t="s">
        <v>34</v>
      </c>
      <c r="B65" s="49">
        <v>36</v>
      </c>
      <c r="C65" s="126">
        <v>9</v>
      </c>
      <c r="D65" s="126">
        <v>2</v>
      </c>
      <c r="E65" s="126">
        <v>8</v>
      </c>
      <c r="F65" s="126">
        <v>22</v>
      </c>
      <c r="G65" s="126">
        <v>4</v>
      </c>
    </row>
    <row r="66" spans="1:7" ht="11.1" customHeight="1" x14ac:dyDescent="0.2">
      <c r="A66" s="14" t="s">
        <v>35</v>
      </c>
      <c r="B66" s="49">
        <v>36</v>
      </c>
      <c r="C66" s="126">
        <v>11</v>
      </c>
      <c r="D66" s="126">
        <v>7</v>
      </c>
      <c r="E66" s="126">
        <v>12</v>
      </c>
      <c r="F66" s="126">
        <v>14</v>
      </c>
      <c r="G66" s="126">
        <v>3</v>
      </c>
    </row>
    <row r="67" spans="1:7" ht="11.1" customHeight="1" x14ac:dyDescent="0.2">
      <c r="A67" s="14" t="s">
        <v>36</v>
      </c>
      <c r="B67" s="49">
        <v>31</v>
      </c>
      <c r="C67" s="126">
        <v>5</v>
      </c>
      <c r="D67" s="126">
        <v>2</v>
      </c>
      <c r="E67" s="126">
        <v>7</v>
      </c>
      <c r="F67" s="126">
        <v>22</v>
      </c>
      <c r="G67" s="126" t="s">
        <v>3</v>
      </c>
    </row>
    <row r="68" spans="1:7" ht="11.1" customHeight="1" x14ac:dyDescent="0.2">
      <c r="A68" s="14" t="s">
        <v>219</v>
      </c>
      <c r="B68" s="49">
        <v>78</v>
      </c>
      <c r="C68" s="126">
        <v>22</v>
      </c>
      <c r="D68" s="126">
        <v>10</v>
      </c>
      <c r="E68" s="126">
        <v>14</v>
      </c>
      <c r="F68" s="126">
        <v>48</v>
      </c>
      <c r="G68" s="126">
        <v>6</v>
      </c>
    </row>
    <row r="69" spans="1:7" ht="11.1" customHeight="1" x14ac:dyDescent="0.2">
      <c r="A69" s="14" t="s">
        <v>37</v>
      </c>
      <c r="B69" s="49">
        <v>28</v>
      </c>
      <c r="C69" s="126">
        <v>3</v>
      </c>
      <c r="D69" s="126" t="s">
        <v>3</v>
      </c>
      <c r="E69" s="126">
        <v>5</v>
      </c>
      <c r="F69" s="126">
        <v>21</v>
      </c>
      <c r="G69" s="126">
        <v>2</v>
      </c>
    </row>
    <row r="70" spans="1:7" ht="11.1" customHeight="1" x14ac:dyDescent="0.2">
      <c r="A70" s="14" t="s">
        <v>38</v>
      </c>
      <c r="B70" s="49">
        <v>25</v>
      </c>
      <c r="C70" s="126">
        <v>5</v>
      </c>
      <c r="D70" s="126" t="s">
        <v>3</v>
      </c>
      <c r="E70" s="126">
        <v>4</v>
      </c>
      <c r="F70" s="126">
        <v>15</v>
      </c>
      <c r="G70" s="126">
        <v>6</v>
      </c>
    </row>
    <row r="71" spans="1:7" ht="11.1" customHeight="1" x14ac:dyDescent="0.2">
      <c r="A71" s="14" t="s">
        <v>39</v>
      </c>
      <c r="B71" s="49">
        <v>33</v>
      </c>
      <c r="C71" s="126">
        <v>10</v>
      </c>
      <c r="D71" s="126">
        <v>3</v>
      </c>
      <c r="E71" s="126">
        <v>8</v>
      </c>
      <c r="F71" s="126">
        <v>21</v>
      </c>
      <c r="G71" s="126">
        <v>1</v>
      </c>
    </row>
    <row r="72" spans="1:7" ht="11.1" customHeight="1" x14ac:dyDescent="0.2">
      <c r="A72" s="14" t="s">
        <v>40</v>
      </c>
      <c r="B72" s="49">
        <v>25</v>
      </c>
      <c r="C72" s="126">
        <v>7</v>
      </c>
      <c r="D72" s="126">
        <v>3</v>
      </c>
      <c r="E72" s="126">
        <v>3</v>
      </c>
      <c r="F72" s="126">
        <v>17</v>
      </c>
      <c r="G72" s="126">
        <v>2</v>
      </c>
    </row>
    <row r="73" spans="1:7" ht="18" customHeight="1" x14ac:dyDescent="0.2">
      <c r="A73" s="9" t="s">
        <v>220</v>
      </c>
      <c r="B73" s="131">
        <v>278</v>
      </c>
      <c r="C73" s="132">
        <v>69</v>
      </c>
      <c r="D73" s="132">
        <v>31</v>
      </c>
      <c r="E73" s="132">
        <v>72</v>
      </c>
      <c r="F73" s="132">
        <v>141</v>
      </c>
      <c r="G73" s="132">
        <v>34</v>
      </c>
    </row>
    <row r="74" spans="1:7" ht="11.1" customHeight="1" x14ac:dyDescent="0.2">
      <c r="A74" s="14" t="s">
        <v>41</v>
      </c>
      <c r="B74" s="49">
        <v>37</v>
      </c>
      <c r="C74" s="126">
        <v>13</v>
      </c>
      <c r="D74" s="126">
        <v>7</v>
      </c>
      <c r="E74" s="126">
        <v>6</v>
      </c>
      <c r="F74" s="126">
        <v>23</v>
      </c>
      <c r="G74" s="126">
        <v>1</v>
      </c>
    </row>
    <row r="75" spans="1:7" ht="11.1" customHeight="1" x14ac:dyDescent="0.2">
      <c r="A75" s="14" t="s">
        <v>42</v>
      </c>
      <c r="B75" s="49">
        <v>20</v>
      </c>
      <c r="C75" s="126">
        <v>7</v>
      </c>
      <c r="D75" s="126">
        <v>4</v>
      </c>
      <c r="E75" s="126">
        <v>7</v>
      </c>
      <c r="F75" s="126">
        <v>9</v>
      </c>
      <c r="G75" s="126" t="s">
        <v>3</v>
      </c>
    </row>
    <row r="76" spans="1:7" ht="11.1" customHeight="1" x14ac:dyDescent="0.2">
      <c r="A76" s="14" t="s">
        <v>43</v>
      </c>
      <c r="B76" s="49">
        <v>30</v>
      </c>
      <c r="C76" s="126">
        <v>3</v>
      </c>
      <c r="D76" s="126">
        <v>3</v>
      </c>
      <c r="E76" s="126">
        <v>5</v>
      </c>
      <c r="F76" s="126">
        <v>7</v>
      </c>
      <c r="G76" s="126">
        <v>15</v>
      </c>
    </row>
    <row r="77" spans="1:7" ht="11.1" customHeight="1" x14ac:dyDescent="0.2">
      <c r="A77" s="14" t="s">
        <v>44</v>
      </c>
      <c r="B77" s="49">
        <v>43</v>
      </c>
      <c r="C77" s="126">
        <v>14</v>
      </c>
      <c r="D77" s="126" t="s">
        <v>3</v>
      </c>
      <c r="E77" s="126">
        <v>13</v>
      </c>
      <c r="F77" s="126">
        <v>27</v>
      </c>
      <c r="G77" s="126">
        <v>3</v>
      </c>
    </row>
    <row r="78" spans="1:7" ht="11.1" customHeight="1" x14ac:dyDescent="0.2">
      <c r="A78" s="14" t="s">
        <v>45</v>
      </c>
      <c r="B78" s="49">
        <v>61</v>
      </c>
      <c r="C78" s="126">
        <v>14</v>
      </c>
      <c r="D78" s="126">
        <v>8</v>
      </c>
      <c r="E78" s="126">
        <v>19</v>
      </c>
      <c r="F78" s="126">
        <v>20</v>
      </c>
      <c r="G78" s="126">
        <v>14</v>
      </c>
    </row>
    <row r="79" spans="1:7" ht="11.1" customHeight="1" x14ac:dyDescent="0.2">
      <c r="A79" s="14" t="s">
        <v>46</v>
      </c>
      <c r="B79" s="49">
        <v>48</v>
      </c>
      <c r="C79" s="126">
        <v>13</v>
      </c>
      <c r="D79" s="126">
        <v>7</v>
      </c>
      <c r="E79" s="126">
        <v>9</v>
      </c>
      <c r="F79" s="126">
        <v>31</v>
      </c>
      <c r="G79" s="126">
        <v>1</v>
      </c>
    </row>
    <row r="80" spans="1:7" ht="11.1" customHeight="1" x14ac:dyDescent="0.2">
      <c r="A80" s="14" t="s">
        <v>47</v>
      </c>
      <c r="B80" s="49">
        <v>39</v>
      </c>
      <c r="C80" s="126">
        <v>5</v>
      </c>
      <c r="D80" s="126">
        <v>2</v>
      </c>
      <c r="E80" s="126">
        <v>13</v>
      </c>
      <c r="F80" s="126">
        <v>24</v>
      </c>
      <c r="G80" s="126" t="s">
        <v>3</v>
      </c>
    </row>
    <row r="81" spans="1:7" ht="18" customHeight="1" x14ac:dyDescent="0.2">
      <c r="A81" s="9" t="s">
        <v>221</v>
      </c>
      <c r="B81" s="131">
        <v>306</v>
      </c>
      <c r="C81" s="132">
        <v>55</v>
      </c>
      <c r="D81" s="132">
        <v>20</v>
      </c>
      <c r="E81" s="132">
        <v>70</v>
      </c>
      <c r="F81" s="132">
        <v>201</v>
      </c>
      <c r="G81" s="132">
        <v>15</v>
      </c>
    </row>
    <row r="82" spans="1:7" ht="11.1" customHeight="1" x14ac:dyDescent="0.2">
      <c r="A82" s="14" t="s">
        <v>48</v>
      </c>
      <c r="B82" s="49">
        <v>31</v>
      </c>
      <c r="C82" s="126">
        <v>4</v>
      </c>
      <c r="D82" s="126">
        <v>3</v>
      </c>
      <c r="E82" s="126">
        <v>12</v>
      </c>
      <c r="F82" s="126">
        <v>16</v>
      </c>
      <c r="G82" s="126" t="s">
        <v>3</v>
      </c>
    </row>
    <row r="83" spans="1:7" ht="11.1" customHeight="1" x14ac:dyDescent="0.2">
      <c r="A83" s="14" t="s">
        <v>49</v>
      </c>
      <c r="B83" s="49">
        <v>25</v>
      </c>
      <c r="C83" s="126">
        <v>3</v>
      </c>
      <c r="D83" s="126">
        <v>4</v>
      </c>
      <c r="E83" s="126">
        <v>5</v>
      </c>
      <c r="F83" s="126">
        <v>13</v>
      </c>
      <c r="G83" s="126">
        <v>3</v>
      </c>
    </row>
    <row r="84" spans="1:7" ht="11.1" customHeight="1" x14ac:dyDescent="0.2">
      <c r="A84" s="14" t="s">
        <v>50</v>
      </c>
      <c r="B84" s="49">
        <v>31</v>
      </c>
      <c r="C84" s="126">
        <v>4</v>
      </c>
      <c r="D84" s="126">
        <v>3</v>
      </c>
      <c r="E84" s="126">
        <v>11</v>
      </c>
      <c r="F84" s="126">
        <v>14</v>
      </c>
      <c r="G84" s="126">
        <v>3</v>
      </c>
    </row>
    <row r="85" spans="1:7" ht="11.1" customHeight="1" x14ac:dyDescent="0.2">
      <c r="A85" s="14" t="s">
        <v>51</v>
      </c>
      <c r="B85" s="49">
        <v>35</v>
      </c>
      <c r="C85" s="126">
        <v>5</v>
      </c>
      <c r="D85" s="126">
        <v>1</v>
      </c>
      <c r="E85" s="126">
        <v>8</v>
      </c>
      <c r="F85" s="126">
        <v>25</v>
      </c>
      <c r="G85" s="126">
        <v>1</v>
      </c>
    </row>
    <row r="86" spans="1:7" ht="11.1" customHeight="1" x14ac:dyDescent="0.2">
      <c r="A86" s="14" t="s">
        <v>52</v>
      </c>
      <c r="B86" s="49">
        <v>51</v>
      </c>
      <c r="C86" s="126">
        <v>13</v>
      </c>
      <c r="D86" s="126">
        <v>3</v>
      </c>
      <c r="E86" s="126">
        <v>10</v>
      </c>
      <c r="F86" s="126">
        <v>34</v>
      </c>
      <c r="G86" s="126">
        <v>4</v>
      </c>
    </row>
    <row r="87" spans="1:7" ht="11.1" customHeight="1" x14ac:dyDescent="0.2">
      <c r="A87" s="14" t="s">
        <v>53</v>
      </c>
      <c r="B87" s="49">
        <v>35</v>
      </c>
      <c r="C87" s="126">
        <v>5</v>
      </c>
      <c r="D87" s="126" t="s">
        <v>3</v>
      </c>
      <c r="E87" s="126">
        <v>5</v>
      </c>
      <c r="F87" s="126">
        <v>28</v>
      </c>
      <c r="G87" s="126">
        <v>2</v>
      </c>
    </row>
    <row r="88" spans="1:7" ht="11.1" customHeight="1" x14ac:dyDescent="0.2">
      <c r="A88" s="14" t="s">
        <v>54</v>
      </c>
      <c r="B88" s="49">
        <v>29</v>
      </c>
      <c r="C88" s="126">
        <v>4</v>
      </c>
      <c r="D88" s="126" t="s">
        <v>3</v>
      </c>
      <c r="E88" s="126">
        <v>4</v>
      </c>
      <c r="F88" s="126">
        <v>24</v>
      </c>
      <c r="G88" s="126">
        <v>1</v>
      </c>
    </row>
    <row r="89" spans="1:7" ht="11.1" customHeight="1" x14ac:dyDescent="0.2">
      <c r="A89" s="14" t="s">
        <v>55</v>
      </c>
      <c r="B89" s="49">
        <v>69</v>
      </c>
      <c r="C89" s="126">
        <v>17</v>
      </c>
      <c r="D89" s="126">
        <v>6</v>
      </c>
      <c r="E89" s="126">
        <v>15</v>
      </c>
      <c r="F89" s="126">
        <v>47</v>
      </c>
      <c r="G89" s="126">
        <v>1</v>
      </c>
    </row>
    <row r="90" spans="1:7" ht="18" customHeight="1" x14ac:dyDescent="0.2">
      <c r="A90" s="9" t="s">
        <v>222</v>
      </c>
      <c r="B90" s="131">
        <v>228</v>
      </c>
      <c r="C90" s="132">
        <v>34</v>
      </c>
      <c r="D90" s="132">
        <v>13</v>
      </c>
      <c r="E90" s="132">
        <v>61</v>
      </c>
      <c r="F90" s="132">
        <v>145</v>
      </c>
      <c r="G90" s="132">
        <v>9</v>
      </c>
    </row>
    <row r="91" spans="1:7" ht="11.1" customHeight="1" x14ac:dyDescent="0.2">
      <c r="A91" s="14" t="s">
        <v>56</v>
      </c>
      <c r="B91" s="49">
        <v>51</v>
      </c>
      <c r="C91" s="126">
        <v>8</v>
      </c>
      <c r="D91" s="126">
        <v>2</v>
      </c>
      <c r="E91" s="126">
        <v>6</v>
      </c>
      <c r="F91" s="126">
        <v>41</v>
      </c>
      <c r="G91" s="126">
        <v>2</v>
      </c>
    </row>
    <row r="92" spans="1:7" ht="11.1" customHeight="1" x14ac:dyDescent="0.2">
      <c r="A92" s="14" t="s">
        <v>57</v>
      </c>
      <c r="B92" s="49">
        <v>35</v>
      </c>
      <c r="C92" s="126">
        <v>6</v>
      </c>
      <c r="D92" s="126">
        <v>3</v>
      </c>
      <c r="E92" s="126">
        <v>9</v>
      </c>
      <c r="F92" s="126">
        <v>21</v>
      </c>
      <c r="G92" s="126">
        <v>2</v>
      </c>
    </row>
    <row r="93" spans="1:7" ht="11.1" customHeight="1" x14ac:dyDescent="0.2">
      <c r="A93" s="14" t="s">
        <v>58</v>
      </c>
      <c r="B93" s="49">
        <v>30</v>
      </c>
      <c r="C93" s="126">
        <v>1</v>
      </c>
      <c r="D93" s="126">
        <v>2</v>
      </c>
      <c r="E93" s="126">
        <v>6</v>
      </c>
      <c r="F93" s="126">
        <v>22</v>
      </c>
      <c r="G93" s="126" t="s">
        <v>3</v>
      </c>
    </row>
    <row r="94" spans="1:7" ht="11.1" customHeight="1" x14ac:dyDescent="0.2">
      <c r="A94" s="14" t="s">
        <v>59</v>
      </c>
      <c r="B94" s="49">
        <v>39</v>
      </c>
      <c r="C94" s="126">
        <v>7</v>
      </c>
      <c r="D94" s="126">
        <v>1</v>
      </c>
      <c r="E94" s="126">
        <v>16</v>
      </c>
      <c r="F94" s="126">
        <v>20</v>
      </c>
      <c r="G94" s="126">
        <v>2</v>
      </c>
    </row>
    <row r="95" spans="1:7" ht="11.1" customHeight="1" x14ac:dyDescent="0.2">
      <c r="A95" s="14" t="s">
        <v>60</v>
      </c>
      <c r="B95" s="49">
        <v>33</v>
      </c>
      <c r="C95" s="126">
        <v>6</v>
      </c>
      <c r="D95" s="126">
        <v>1</v>
      </c>
      <c r="E95" s="126">
        <v>12</v>
      </c>
      <c r="F95" s="126">
        <v>18</v>
      </c>
      <c r="G95" s="126">
        <v>2</v>
      </c>
    </row>
    <row r="96" spans="1:7" ht="12" customHeight="1" x14ac:dyDescent="0.2">
      <c r="A96" s="14" t="s">
        <v>261</v>
      </c>
      <c r="B96" s="49">
        <v>40</v>
      </c>
      <c r="C96" s="126">
        <v>6</v>
      </c>
      <c r="D96" s="126">
        <v>4</v>
      </c>
      <c r="E96" s="126">
        <v>12</v>
      </c>
      <c r="F96" s="126">
        <v>23</v>
      </c>
      <c r="G96" s="126">
        <v>1</v>
      </c>
    </row>
    <row r="97" spans="1:7" ht="18" customHeight="1" x14ac:dyDescent="0.2">
      <c r="A97" s="9" t="s">
        <v>223</v>
      </c>
      <c r="B97" s="131">
        <v>158</v>
      </c>
      <c r="C97" s="132">
        <v>39</v>
      </c>
      <c r="D97" s="132">
        <v>13</v>
      </c>
      <c r="E97" s="132">
        <v>44</v>
      </c>
      <c r="F97" s="132">
        <v>97</v>
      </c>
      <c r="G97" s="132">
        <v>4</v>
      </c>
    </row>
    <row r="98" spans="1:7" ht="11.1" customHeight="1" x14ac:dyDescent="0.2">
      <c r="A98" s="14" t="s">
        <v>62</v>
      </c>
      <c r="B98" s="49">
        <v>39</v>
      </c>
      <c r="C98" s="126">
        <v>8</v>
      </c>
      <c r="D98" s="126">
        <v>1</v>
      </c>
      <c r="E98" s="126">
        <v>12</v>
      </c>
      <c r="F98" s="126">
        <v>25</v>
      </c>
      <c r="G98" s="126">
        <v>1</v>
      </c>
    </row>
    <row r="99" spans="1:7" ht="11.1" customHeight="1" x14ac:dyDescent="0.2">
      <c r="A99" s="14" t="s">
        <v>63</v>
      </c>
      <c r="B99" s="49">
        <v>70</v>
      </c>
      <c r="C99" s="126">
        <v>15</v>
      </c>
      <c r="D99" s="126">
        <v>7</v>
      </c>
      <c r="E99" s="126">
        <v>17</v>
      </c>
      <c r="F99" s="126">
        <v>46</v>
      </c>
      <c r="G99" s="126" t="s">
        <v>3</v>
      </c>
    </row>
    <row r="100" spans="1:7" ht="11.1" customHeight="1" x14ac:dyDescent="0.2">
      <c r="A100" s="14" t="s">
        <v>64</v>
      </c>
      <c r="B100" s="49">
        <v>49</v>
      </c>
      <c r="C100" s="126">
        <v>16</v>
      </c>
      <c r="D100" s="126">
        <v>5</v>
      </c>
      <c r="E100" s="126">
        <v>15</v>
      </c>
      <c r="F100" s="126">
        <v>26</v>
      </c>
      <c r="G100" s="126">
        <v>3</v>
      </c>
    </row>
    <row r="101" spans="1:7" ht="11.1" customHeight="1" x14ac:dyDescent="0.2">
      <c r="A101" s="127"/>
    </row>
    <row r="102" spans="1:7" ht="12" customHeight="1" x14ac:dyDescent="0.2">
      <c r="A102" s="29" t="s">
        <v>250</v>
      </c>
    </row>
    <row r="103" spans="1:7" ht="18" customHeight="1" x14ac:dyDescent="0.2">
      <c r="A103" s="9" t="s">
        <v>224</v>
      </c>
      <c r="B103" s="131">
        <v>326</v>
      </c>
      <c r="C103" s="132">
        <v>73</v>
      </c>
      <c r="D103" s="132">
        <v>31</v>
      </c>
      <c r="E103" s="132">
        <v>98</v>
      </c>
      <c r="F103" s="132">
        <v>182</v>
      </c>
      <c r="G103" s="132">
        <v>15</v>
      </c>
    </row>
    <row r="104" spans="1:7" ht="11.1" customHeight="1" x14ac:dyDescent="0.2">
      <c r="A104" s="14" t="s">
        <v>65</v>
      </c>
      <c r="B104" s="49">
        <v>35</v>
      </c>
      <c r="C104" s="126">
        <v>8</v>
      </c>
      <c r="D104" s="126">
        <v>7</v>
      </c>
      <c r="E104" s="126">
        <v>6</v>
      </c>
      <c r="F104" s="126">
        <v>20</v>
      </c>
      <c r="G104" s="126">
        <v>2</v>
      </c>
    </row>
    <row r="105" spans="1:7" ht="11.1" customHeight="1" x14ac:dyDescent="0.2">
      <c r="A105" s="14" t="s">
        <v>66</v>
      </c>
      <c r="B105" s="49">
        <v>31</v>
      </c>
      <c r="C105" s="126">
        <v>6</v>
      </c>
      <c r="D105" s="126">
        <v>5</v>
      </c>
      <c r="E105" s="126">
        <v>13</v>
      </c>
      <c r="F105" s="126">
        <v>13</v>
      </c>
      <c r="G105" s="126" t="s">
        <v>3</v>
      </c>
    </row>
    <row r="106" spans="1:7" ht="11.1" customHeight="1" x14ac:dyDescent="0.2">
      <c r="A106" s="14" t="s">
        <v>67</v>
      </c>
      <c r="B106" s="49">
        <v>37</v>
      </c>
      <c r="C106" s="126">
        <v>10</v>
      </c>
      <c r="D106" s="126">
        <v>6</v>
      </c>
      <c r="E106" s="126">
        <v>9</v>
      </c>
      <c r="F106" s="126">
        <v>19</v>
      </c>
      <c r="G106" s="126">
        <v>3</v>
      </c>
    </row>
    <row r="107" spans="1:7" ht="11.1" customHeight="1" x14ac:dyDescent="0.2">
      <c r="A107" s="14" t="s">
        <v>68</v>
      </c>
      <c r="B107" s="49">
        <v>33</v>
      </c>
      <c r="C107" s="126">
        <v>7</v>
      </c>
      <c r="D107" s="126">
        <v>4</v>
      </c>
      <c r="E107" s="126">
        <v>13</v>
      </c>
      <c r="F107" s="126">
        <v>16</v>
      </c>
      <c r="G107" s="126" t="s">
        <v>3</v>
      </c>
    </row>
    <row r="108" spans="1:7" ht="11.1" customHeight="1" x14ac:dyDescent="0.2">
      <c r="A108" s="14" t="s">
        <v>69</v>
      </c>
      <c r="B108" s="49">
        <v>43</v>
      </c>
      <c r="C108" s="126">
        <v>12</v>
      </c>
      <c r="D108" s="126">
        <v>1</v>
      </c>
      <c r="E108" s="126">
        <v>14</v>
      </c>
      <c r="F108" s="126">
        <v>25</v>
      </c>
      <c r="G108" s="126">
        <v>3</v>
      </c>
    </row>
    <row r="109" spans="1:7" ht="11.1" customHeight="1" x14ac:dyDescent="0.2">
      <c r="A109" s="14" t="s">
        <v>70</v>
      </c>
      <c r="B109" s="49">
        <v>29</v>
      </c>
      <c r="C109" s="126">
        <v>8</v>
      </c>
      <c r="D109" s="126">
        <v>6</v>
      </c>
      <c r="E109" s="126">
        <v>6</v>
      </c>
      <c r="F109" s="126">
        <v>15</v>
      </c>
      <c r="G109" s="126">
        <v>2</v>
      </c>
    </row>
    <row r="110" spans="1:7" ht="11.1" customHeight="1" x14ac:dyDescent="0.2">
      <c r="A110" s="14" t="s">
        <v>71</v>
      </c>
      <c r="B110" s="49">
        <v>50</v>
      </c>
      <c r="C110" s="126">
        <v>9</v>
      </c>
      <c r="D110" s="126">
        <v>1</v>
      </c>
      <c r="E110" s="126">
        <v>19</v>
      </c>
      <c r="F110" s="126">
        <v>28</v>
      </c>
      <c r="G110" s="126">
        <v>2</v>
      </c>
    </row>
    <row r="111" spans="1:7" ht="11.1" customHeight="1" x14ac:dyDescent="0.2">
      <c r="A111" s="14" t="s">
        <v>72</v>
      </c>
      <c r="B111" s="49">
        <v>68</v>
      </c>
      <c r="C111" s="126">
        <v>13</v>
      </c>
      <c r="D111" s="126">
        <v>1</v>
      </c>
      <c r="E111" s="126">
        <v>18</v>
      </c>
      <c r="F111" s="126">
        <v>46</v>
      </c>
      <c r="G111" s="126">
        <v>3</v>
      </c>
    </row>
    <row r="112" spans="1:7" ht="18" customHeight="1" x14ac:dyDescent="0.2">
      <c r="A112" s="9" t="s">
        <v>225</v>
      </c>
      <c r="B112" s="131">
        <v>297</v>
      </c>
      <c r="C112" s="132">
        <v>67</v>
      </c>
      <c r="D112" s="132">
        <v>26</v>
      </c>
      <c r="E112" s="132">
        <v>77</v>
      </c>
      <c r="F112" s="132">
        <v>152</v>
      </c>
      <c r="G112" s="132">
        <v>42</v>
      </c>
    </row>
    <row r="113" spans="1:7" ht="11.1" customHeight="1" x14ac:dyDescent="0.2">
      <c r="A113" s="14" t="s">
        <v>73</v>
      </c>
      <c r="B113" s="49">
        <v>41</v>
      </c>
      <c r="C113" s="126">
        <v>10</v>
      </c>
      <c r="D113" s="126">
        <v>1</v>
      </c>
      <c r="E113" s="126">
        <v>11</v>
      </c>
      <c r="F113" s="126">
        <v>26</v>
      </c>
      <c r="G113" s="126">
        <v>3</v>
      </c>
    </row>
    <row r="114" spans="1:7" ht="11.1" customHeight="1" x14ac:dyDescent="0.2">
      <c r="A114" s="14" t="s">
        <v>74</v>
      </c>
      <c r="B114" s="49">
        <v>35</v>
      </c>
      <c r="C114" s="126">
        <v>6</v>
      </c>
      <c r="D114" s="126">
        <v>4</v>
      </c>
      <c r="E114" s="126">
        <v>8</v>
      </c>
      <c r="F114" s="126">
        <v>22</v>
      </c>
      <c r="G114" s="126">
        <v>1</v>
      </c>
    </row>
    <row r="115" spans="1:7" ht="11.1" customHeight="1" x14ac:dyDescent="0.2">
      <c r="A115" s="14" t="s">
        <v>75</v>
      </c>
      <c r="B115" s="49">
        <v>33</v>
      </c>
      <c r="C115" s="126">
        <v>6</v>
      </c>
      <c r="D115" s="126">
        <v>2</v>
      </c>
      <c r="E115" s="126">
        <v>9</v>
      </c>
      <c r="F115" s="126">
        <v>19</v>
      </c>
      <c r="G115" s="126">
        <v>3</v>
      </c>
    </row>
    <row r="116" spans="1:7" ht="11.1" customHeight="1" x14ac:dyDescent="0.2">
      <c r="A116" s="14" t="s">
        <v>226</v>
      </c>
      <c r="B116" s="49">
        <v>87</v>
      </c>
      <c r="C116" s="126">
        <v>22</v>
      </c>
      <c r="D116" s="126">
        <v>12</v>
      </c>
      <c r="E116" s="126">
        <v>21</v>
      </c>
      <c r="F116" s="126">
        <v>20</v>
      </c>
      <c r="G116" s="126">
        <v>34</v>
      </c>
    </row>
    <row r="117" spans="1:7" ht="11.1" customHeight="1" x14ac:dyDescent="0.2">
      <c r="A117" s="14" t="s">
        <v>76</v>
      </c>
      <c r="B117" s="49">
        <v>29</v>
      </c>
      <c r="C117" s="126">
        <v>8</v>
      </c>
      <c r="D117" s="126">
        <v>2</v>
      </c>
      <c r="E117" s="126">
        <v>7</v>
      </c>
      <c r="F117" s="126">
        <v>19</v>
      </c>
      <c r="G117" s="126">
        <v>1</v>
      </c>
    </row>
    <row r="118" spans="1:7" ht="11.1" customHeight="1" x14ac:dyDescent="0.2">
      <c r="A118" s="14" t="s">
        <v>77</v>
      </c>
      <c r="B118" s="49">
        <v>31</v>
      </c>
      <c r="C118" s="126">
        <v>8</v>
      </c>
      <c r="D118" s="126">
        <v>5</v>
      </c>
      <c r="E118" s="126">
        <v>7</v>
      </c>
      <c r="F118" s="126">
        <v>19</v>
      </c>
      <c r="G118" s="126" t="s">
        <v>3</v>
      </c>
    </row>
    <row r="119" spans="1:7" ht="11.1" customHeight="1" x14ac:dyDescent="0.2">
      <c r="A119" s="14" t="s">
        <v>78</v>
      </c>
      <c r="B119" s="49">
        <v>41</v>
      </c>
      <c r="C119" s="126">
        <v>7</v>
      </c>
      <c r="D119" s="126" t="s">
        <v>3</v>
      </c>
      <c r="E119" s="126">
        <v>14</v>
      </c>
      <c r="F119" s="126">
        <v>27</v>
      </c>
      <c r="G119" s="126" t="s">
        <v>3</v>
      </c>
    </row>
    <row r="120" spans="1:7" ht="18" customHeight="1" x14ac:dyDescent="0.2">
      <c r="A120" s="9" t="s">
        <v>227</v>
      </c>
      <c r="B120" s="131">
        <v>258</v>
      </c>
      <c r="C120" s="132">
        <v>49</v>
      </c>
      <c r="D120" s="132">
        <v>15</v>
      </c>
      <c r="E120" s="132">
        <v>58</v>
      </c>
      <c r="F120" s="132">
        <v>163</v>
      </c>
      <c r="G120" s="132">
        <v>22</v>
      </c>
    </row>
    <row r="121" spans="1:7" ht="12" customHeight="1" x14ac:dyDescent="0.2">
      <c r="A121" s="14" t="s">
        <v>260</v>
      </c>
      <c r="B121" s="49">
        <v>45</v>
      </c>
      <c r="C121" s="126">
        <v>9</v>
      </c>
      <c r="D121" s="126">
        <v>4</v>
      </c>
      <c r="E121" s="126">
        <v>6</v>
      </c>
      <c r="F121" s="126">
        <v>26</v>
      </c>
      <c r="G121" s="126">
        <v>9</v>
      </c>
    </row>
    <row r="122" spans="1:7" ht="11.1" customHeight="1" x14ac:dyDescent="0.2">
      <c r="A122" s="14" t="s">
        <v>80</v>
      </c>
      <c r="B122" s="49">
        <v>41</v>
      </c>
      <c r="C122" s="126">
        <v>6</v>
      </c>
      <c r="D122" s="126">
        <v>1</v>
      </c>
      <c r="E122" s="126">
        <v>9</v>
      </c>
      <c r="F122" s="126">
        <v>28</v>
      </c>
      <c r="G122" s="126">
        <v>3</v>
      </c>
    </row>
    <row r="123" spans="1:7" ht="11.1" customHeight="1" x14ac:dyDescent="0.2">
      <c r="A123" s="14" t="s">
        <v>81</v>
      </c>
      <c r="B123" s="49">
        <v>55</v>
      </c>
      <c r="C123" s="126">
        <v>11</v>
      </c>
      <c r="D123" s="126">
        <v>1</v>
      </c>
      <c r="E123" s="126">
        <v>14</v>
      </c>
      <c r="F123" s="126">
        <v>37</v>
      </c>
      <c r="G123" s="126">
        <v>3</v>
      </c>
    </row>
    <row r="124" spans="1:7" ht="11.1" customHeight="1" x14ac:dyDescent="0.2">
      <c r="A124" s="14" t="s">
        <v>82</v>
      </c>
      <c r="B124" s="49">
        <v>33</v>
      </c>
      <c r="C124" s="126">
        <v>3</v>
      </c>
      <c r="D124" s="126">
        <v>4</v>
      </c>
      <c r="E124" s="126">
        <v>9</v>
      </c>
      <c r="F124" s="126">
        <v>20</v>
      </c>
      <c r="G124" s="126" t="s">
        <v>3</v>
      </c>
    </row>
    <row r="125" spans="1:7" ht="11.1" customHeight="1" x14ac:dyDescent="0.2">
      <c r="A125" s="14" t="s">
        <v>83</v>
      </c>
      <c r="B125" s="49">
        <v>47</v>
      </c>
      <c r="C125" s="126">
        <v>11</v>
      </c>
      <c r="D125" s="126">
        <v>3</v>
      </c>
      <c r="E125" s="126">
        <v>13</v>
      </c>
      <c r="F125" s="126">
        <v>27</v>
      </c>
      <c r="G125" s="126">
        <v>4</v>
      </c>
    </row>
    <row r="126" spans="1:7" ht="12" customHeight="1" x14ac:dyDescent="0.2">
      <c r="A126" s="14" t="s">
        <v>259</v>
      </c>
      <c r="B126" s="49">
        <v>37</v>
      </c>
      <c r="C126" s="126">
        <v>9</v>
      </c>
      <c r="D126" s="126">
        <v>2</v>
      </c>
      <c r="E126" s="126">
        <v>7</v>
      </c>
      <c r="F126" s="126">
        <v>25</v>
      </c>
      <c r="G126" s="126">
        <v>3</v>
      </c>
    </row>
    <row r="127" spans="1:7" ht="18" customHeight="1" x14ac:dyDescent="0.2">
      <c r="A127" s="9" t="s">
        <v>228</v>
      </c>
      <c r="B127" s="131">
        <v>176</v>
      </c>
      <c r="C127" s="132">
        <v>31</v>
      </c>
      <c r="D127" s="132">
        <v>8</v>
      </c>
      <c r="E127" s="132">
        <v>56</v>
      </c>
      <c r="F127" s="132">
        <v>106</v>
      </c>
      <c r="G127" s="132">
        <v>6</v>
      </c>
    </row>
    <row r="128" spans="1:7" ht="11.1" customHeight="1" x14ac:dyDescent="0.2">
      <c r="A128" s="14" t="s">
        <v>85</v>
      </c>
      <c r="B128" s="49">
        <v>35</v>
      </c>
      <c r="C128" s="126">
        <v>6</v>
      </c>
      <c r="D128" s="126">
        <v>4</v>
      </c>
      <c r="E128" s="126">
        <v>11</v>
      </c>
      <c r="F128" s="126">
        <v>18</v>
      </c>
      <c r="G128" s="126">
        <v>2</v>
      </c>
    </row>
    <row r="129" spans="1:7" ht="11.1" customHeight="1" x14ac:dyDescent="0.2">
      <c r="A129" s="14" t="s">
        <v>86</v>
      </c>
      <c r="B129" s="49">
        <v>40</v>
      </c>
      <c r="C129" s="126">
        <v>3</v>
      </c>
      <c r="D129" s="126">
        <v>1</v>
      </c>
      <c r="E129" s="126">
        <v>14</v>
      </c>
      <c r="F129" s="126">
        <v>22</v>
      </c>
      <c r="G129" s="126">
        <v>3</v>
      </c>
    </row>
    <row r="130" spans="1:7" ht="11.1" customHeight="1" x14ac:dyDescent="0.2">
      <c r="A130" s="14" t="s">
        <v>87</v>
      </c>
      <c r="B130" s="49">
        <v>31</v>
      </c>
      <c r="C130" s="126">
        <v>6</v>
      </c>
      <c r="D130" s="126">
        <v>2</v>
      </c>
      <c r="E130" s="126">
        <v>11</v>
      </c>
      <c r="F130" s="126">
        <v>17</v>
      </c>
      <c r="G130" s="126">
        <v>1</v>
      </c>
    </row>
    <row r="131" spans="1:7" ht="11.1" customHeight="1" x14ac:dyDescent="0.2">
      <c r="A131" s="14" t="s">
        <v>88</v>
      </c>
      <c r="B131" s="49">
        <v>70</v>
      </c>
      <c r="C131" s="126">
        <v>16</v>
      </c>
      <c r="D131" s="126">
        <v>1</v>
      </c>
      <c r="E131" s="126">
        <v>20</v>
      </c>
      <c r="F131" s="126">
        <v>49</v>
      </c>
      <c r="G131" s="126" t="s">
        <v>3</v>
      </c>
    </row>
    <row r="132" spans="1:7" ht="18" customHeight="1" x14ac:dyDescent="0.2">
      <c r="A132" s="9" t="s">
        <v>229</v>
      </c>
      <c r="B132" s="131">
        <v>160</v>
      </c>
      <c r="C132" s="132">
        <v>32</v>
      </c>
      <c r="D132" s="132">
        <v>10</v>
      </c>
      <c r="E132" s="132">
        <v>45</v>
      </c>
      <c r="F132" s="132">
        <v>95</v>
      </c>
      <c r="G132" s="132">
        <v>10</v>
      </c>
    </row>
    <row r="133" spans="1:7" ht="11.1" customHeight="1" x14ac:dyDescent="0.2">
      <c r="A133" s="14" t="s">
        <v>89</v>
      </c>
      <c r="B133" s="49">
        <v>40</v>
      </c>
      <c r="C133" s="126">
        <v>5</v>
      </c>
      <c r="D133" s="126" t="s">
        <v>3</v>
      </c>
      <c r="E133" s="126">
        <v>10</v>
      </c>
      <c r="F133" s="126">
        <v>25</v>
      </c>
      <c r="G133" s="126">
        <v>5</v>
      </c>
    </row>
    <row r="134" spans="1:7" ht="11.1" customHeight="1" x14ac:dyDescent="0.2">
      <c r="A134" s="14" t="s">
        <v>90</v>
      </c>
      <c r="B134" s="49">
        <v>50</v>
      </c>
      <c r="C134" s="126">
        <v>12</v>
      </c>
      <c r="D134" s="126">
        <v>6</v>
      </c>
      <c r="E134" s="126">
        <v>9</v>
      </c>
      <c r="F134" s="126">
        <v>32</v>
      </c>
      <c r="G134" s="126">
        <v>3</v>
      </c>
    </row>
    <row r="135" spans="1:7" ht="11.1" customHeight="1" x14ac:dyDescent="0.2">
      <c r="A135" s="14" t="s">
        <v>91</v>
      </c>
      <c r="B135" s="49">
        <v>40</v>
      </c>
      <c r="C135" s="126">
        <v>9</v>
      </c>
      <c r="D135" s="126">
        <v>3</v>
      </c>
      <c r="E135" s="126">
        <v>12</v>
      </c>
      <c r="F135" s="126">
        <v>25</v>
      </c>
      <c r="G135" s="126" t="s">
        <v>3</v>
      </c>
    </row>
    <row r="136" spans="1:7" ht="11.1" customHeight="1" x14ac:dyDescent="0.2">
      <c r="A136" s="14" t="s">
        <v>92</v>
      </c>
      <c r="B136" s="49">
        <v>30</v>
      </c>
      <c r="C136" s="126">
        <v>6</v>
      </c>
      <c r="D136" s="126">
        <v>1</v>
      </c>
      <c r="E136" s="126">
        <v>14</v>
      </c>
      <c r="F136" s="126">
        <v>13</v>
      </c>
      <c r="G136" s="126">
        <v>2</v>
      </c>
    </row>
    <row r="137" spans="1:7" ht="18" customHeight="1" x14ac:dyDescent="0.2">
      <c r="A137" s="9" t="s">
        <v>230</v>
      </c>
      <c r="B137" s="131">
        <v>424</v>
      </c>
      <c r="C137" s="132">
        <v>78</v>
      </c>
      <c r="D137" s="132">
        <v>33</v>
      </c>
      <c r="E137" s="132">
        <v>83</v>
      </c>
      <c r="F137" s="132">
        <v>286</v>
      </c>
      <c r="G137" s="132">
        <v>22</v>
      </c>
    </row>
    <row r="138" spans="1:7" ht="11.1" customHeight="1" x14ac:dyDescent="0.2">
      <c r="A138" s="14" t="s">
        <v>93</v>
      </c>
      <c r="B138" s="49">
        <v>34</v>
      </c>
      <c r="C138" s="126">
        <v>4</v>
      </c>
      <c r="D138" s="126">
        <v>1</v>
      </c>
      <c r="E138" s="126">
        <v>7</v>
      </c>
      <c r="F138" s="126">
        <v>22</v>
      </c>
      <c r="G138" s="126">
        <v>4</v>
      </c>
    </row>
    <row r="139" spans="1:7" ht="11.1" customHeight="1" x14ac:dyDescent="0.2">
      <c r="A139" s="14" t="s">
        <v>94</v>
      </c>
      <c r="B139" s="49">
        <v>45</v>
      </c>
      <c r="C139" s="126">
        <v>8</v>
      </c>
      <c r="D139" s="126">
        <v>5</v>
      </c>
      <c r="E139" s="126">
        <v>7</v>
      </c>
      <c r="F139" s="126">
        <v>33</v>
      </c>
      <c r="G139" s="126" t="s">
        <v>3</v>
      </c>
    </row>
    <row r="140" spans="1:7" ht="11.1" customHeight="1" x14ac:dyDescent="0.2">
      <c r="A140" s="14" t="s">
        <v>95</v>
      </c>
      <c r="B140" s="49">
        <v>27</v>
      </c>
      <c r="C140" s="126">
        <v>3</v>
      </c>
      <c r="D140" s="126">
        <v>5</v>
      </c>
      <c r="E140" s="126">
        <v>3</v>
      </c>
      <c r="F140" s="126">
        <v>18</v>
      </c>
      <c r="G140" s="126">
        <v>1</v>
      </c>
    </row>
    <row r="141" spans="1:7" ht="11.1" customHeight="1" x14ac:dyDescent="0.2">
      <c r="A141" s="14" t="s">
        <v>96</v>
      </c>
      <c r="B141" s="49">
        <v>27</v>
      </c>
      <c r="C141" s="126">
        <v>3</v>
      </c>
      <c r="D141" s="126" t="s">
        <v>3</v>
      </c>
      <c r="E141" s="126">
        <v>9</v>
      </c>
      <c r="F141" s="126">
        <v>15</v>
      </c>
      <c r="G141" s="126">
        <v>3</v>
      </c>
    </row>
    <row r="142" spans="1:7" ht="11.1" customHeight="1" x14ac:dyDescent="0.2">
      <c r="A142" s="14" t="s">
        <v>97</v>
      </c>
      <c r="B142" s="49">
        <v>52</v>
      </c>
      <c r="C142" s="126">
        <v>10</v>
      </c>
      <c r="D142" s="126">
        <v>2</v>
      </c>
      <c r="E142" s="126">
        <v>13</v>
      </c>
      <c r="F142" s="126">
        <v>33</v>
      </c>
      <c r="G142" s="126">
        <v>4</v>
      </c>
    </row>
    <row r="143" spans="1:7" ht="12" customHeight="1" x14ac:dyDescent="0.2">
      <c r="A143" s="14" t="s">
        <v>258</v>
      </c>
      <c r="B143" s="49">
        <v>41</v>
      </c>
      <c r="C143" s="126">
        <v>11</v>
      </c>
      <c r="D143" s="126">
        <v>4</v>
      </c>
      <c r="E143" s="126">
        <v>6</v>
      </c>
      <c r="F143" s="126">
        <v>28</v>
      </c>
      <c r="G143" s="126">
        <v>3</v>
      </c>
    </row>
    <row r="144" spans="1:7" ht="11.1" customHeight="1" x14ac:dyDescent="0.2">
      <c r="A144" s="14" t="s">
        <v>99</v>
      </c>
      <c r="B144" s="49">
        <v>61</v>
      </c>
      <c r="C144" s="126">
        <v>12</v>
      </c>
      <c r="D144" s="126">
        <v>7</v>
      </c>
      <c r="E144" s="126">
        <v>7</v>
      </c>
      <c r="F144" s="126">
        <v>45</v>
      </c>
      <c r="G144" s="126">
        <v>2</v>
      </c>
    </row>
    <row r="145" spans="1:7" ht="11.1" customHeight="1" x14ac:dyDescent="0.2">
      <c r="A145" s="14" t="s">
        <v>100</v>
      </c>
      <c r="B145" s="49">
        <v>39</v>
      </c>
      <c r="C145" s="126">
        <v>7</v>
      </c>
      <c r="D145" s="126">
        <v>3</v>
      </c>
      <c r="E145" s="126">
        <v>12</v>
      </c>
      <c r="F145" s="126">
        <v>23</v>
      </c>
      <c r="G145" s="126">
        <v>1</v>
      </c>
    </row>
    <row r="146" spans="1:7" ht="11.1" customHeight="1" x14ac:dyDescent="0.2">
      <c r="A146" s="14" t="s">
        <v>101</v>
      </c>
      <c r="B146" s="49">
        <v>67</v>
      </c>
      <c r="C146" s="126">
        <v>16</v>
      </c>
      <c r="D146" s="126">
        <v>2</v>
      </c>
      <c r="E146" s="126">
        <v>12</v>
      </c>
      <c r="F146" s="126">
        <v>50</v>
      </c>
      <c r="G146" s="126">
        <v>3</v>
      </c>
    </row>
    <row r="147" spans="1:7" ht="11.1" customHeight="1" x14ac:dyDescent="0.2">
      <c r="A147" s="14" t="s">
        <v>102</v>
      </c>
      <c r="B147" s="49">
        <v>31</v>
      </c>
      <c r="C147" s="126">
        <v>4</v>
      </c>
      <c r="D147" s="126">
        <v>4</v>
      </c>
      <c r="E147" s="126">
        <v>7</v>
      </c>
      <c r="F147" s="126">
        <v>19</v>
      </c>
      <c r="G147" s="126">
        <v>1</v>
      </c>
    </row>
    <row r="148" spans="1:7" ht="18" customHeight="1" x14ac:dyDescent="0.2">
      <c r="A148" s="9" t="s">
        <v>231</v>
      </c>
      <c r="B148" s="131">
        <v>215</v>
      </c>
      <c r="C148" s="132">
        <v>49</v>
      </c>
      <c r="D148" s="132">
        <v>12</v>
      </c>
      <c r="E148" s="132">
        <v>48</v>
      </c>
      <c r="F148" s="132">
        <v>145</v>
      </c>
      <c r="G148" s="132">
        <v>10</v>
      </c>
    </row>
    <row r="149" spans="1:7" ht="11.1" customHeight="1" x14ac:dyDescent="0.2">
      <c r="A149" s="14" t="s">
        <v>103</v>
      </c>
      <c r="B149" s="49">
        <v>49</v>
      </c>
      <c r="C149" s="126">
        <v>15</v>
      </c>
      <c r="D149" s="126">
        <v>4</v>
      </c>
      <c r="E149" s="126">
        <v>3</v>
      </c>
      <c r="F149" s="126">
        <v>39</v>
      </c>
      <c r="G149" s="126">
        <v>3</v>
      </c>
    </row>
    <row r="150" spans="1:7" ht="11.1" customHeight="1" x14ac:dyDescent="0.2">
      <c r="A150" s="14" t="s">
        <v>104</v>
      </c>
      <c r="B150" s="49">
        <v>37</v>
      </c>
      <c r="C150" s="126">
        <v>4</v>
      </c>
      <c r="D150" s="126" t="s">
        <v>3</v>
      </c>
      <c r="E150" s="126">
        <v>15</v>
      </c>
      <c r="F150" s="126">
        <v>21</v>
      </c>
      <c r="G150" s="126">
        <v>1</v>
      </c>
    </row>
    <row r="151" spans="1:7" ht="11.1" customHeight="1" x14ac:dyDescent="0.2">
      <c r="A151" s="14" t="s">
        <v>105</v>
      </c>
      <c r="B151" s="49">
        <v>54</v>
      </c>
      <c r="C151" s="126">
        <v>12</v>
      </c>
      <c r="D151" s="126">
        <v>3</v>
      </c>
      <c r="E151" s="126">
        <v>18</v>
      </c>
      <c r="F151" s="126">
        <v>32</v>
      </c>
      <c r="G151" s="126">
        <v>1</v>
      </c>
    </row>
    <row r="152" spans="1:7" ht="11.1" customHeight="1" x14ac:dyDescent="0.2">
      <c r="A152" s="14" t="s">
        <v>106</v>
      </c>
      <c r="B152" s="49">
        <v>75</v>
      </c>
      <c r="C152" s="126">
        <v>18</v>
      </c>
      <c r="D152" s="126">
        <v>5</v>
      </c>
      <c r="E152" s="126">
        <v>12</v>
      </c>
      <c r="F152" s="126">
        <v>53</v>
      </c>
      <c r="G152" s="126">
        <v>5</v>
      </c>
    </row>
    <row r="153" spans="1:7" ht="11.1" customHeight="1" x14ac:dyDescent="0.2">
      <c r="A153" s="127"/>
    </row>
    <row r="154" spans="1:7" ht="12" customHeight="1" x14ac:dyDescent="0.2">
      <c r="A154" s="29" t="s">
        <v>250</v>
      </c>
    </row>
    <row r="155" spans="1:7" ht="12" customHeight="1" x14ac:dyDescent="0.2">
      <c r="A155" s="29" t="s">
        <v>249</v>
      </c>
    </row>
    <row r="156" spans="1:7" ht="17.100000000000001" customHeight="1" x14ac:dyDescent="0.2">
      <c r="A156" s="9" t="s">
        <v>232</v>
      </c>
      <c r="B156" s="131">
        <v>222</v>
      </c>
      <c r="C156" s="132">
        <v>46</v>
      </c>
      <c r="D156" s="132">
        <v>19</v>
      </c>
      <c r="E156" s="132">
        <v>37</v>
      </c>
      <c r="F156" s="132">
        <v>159</v>
      </c>
      <c r="G156" s="132">
        <v>7</v>
      </c>
    </row>
    <row r="157" spans="1:7" ht="11.1" customHeight="1" x14ac:dyDescent="0.2">
      <c r="A157" s="14" t="s">
        <v>107</v>
      </c>
      <c r="B157" s="49">
        <v>33</v>
      </c>
      <c r="C157" s="126">
        <v>4</v>
      </c>
      <c r="D157" s="126">
        <v>2</v>
      </c>
      <c r="E157" s="126">
        <v>5</v>
      </c>
      <c r="F157" s="126">
        <v>25</v>
      </c>
      <c r="G157" s="126">
        <v>1</v>
      </c>
    </row>
    <row r="158" spans="1:7" ht="12" customHeight="1" x14ac:dyDescent="0.2">
      <c r="A158" s="14" t="s">
        <v>257</v>
      </c>
      <c r="B158" s="49">
        <v>70</v>
      </c>
      <c r="C158" s="126">
        <v>15</v>
      </c>
      <c r="D158" s="126">
        <v>6</v>
      </c>
      <c r="E158" s="126">
        <v>14</v>
      </c>
      <c r="F158" s="126">
        <v>46</v>
      </c>
      <c r="G158" s="126">
        <v>4</v>
      </c>
    </row>
    <row r="159" spans="1:7" ht="11.1" customHeight="1" x14ac:dyDescent="0.2">
      <c r="A159" s="14" t="s">
        <v>109</v>
      </c>
      <c r="B159" s="49">
        <v>47</v>
      </c>
      <c r="C159" s="126">
        <v>11</v>
      </c>
      <c r="D159" s="126">
        <v>5</v>
      </c>
      <c r="E159" s="126">
        <v>7</v>
      </c>
      <c r="F159" s="126">
        <v>35</v>
      </c>
      <c r="G159" s="126" t="s">
        <v>3</v>
      </c>
    </row>
    <row r="160" spans="1:7" ht="11.1" customHeight="1" x14ac:dyDescent="0.2">
      <c r="A160" s="14" t="s">
        <v>110</v>
      </c>
      <c r="B160" s="49">
        <v>35</v>
      </c>
      <c r="C160" s="126">
        <v>10</v>
      </c>
      <c r="D160" s="126">
        <v>2</v>
      </c>
      <c r="E160" s="126">
        <v>3</v>
      </c>
      <c r="F160" s="126">
        <v>29</v>
      </c>
      <c r="G160" s="126">
        <v>1</v>
      </c>
    </row>
    <row r="161" spans="1:7" ht="11.1" customHeight="1" x14ac:dyDescent="0.2">
      <c r="A161" s="14" t="s">
        <v>111</v>
      </c>
      <c r="B161" s="49">
        <v>37</v>
      </c>
      <c r="C161" s="126">
        <v>6</v>
      </c>
      <c r="D161" s="126">
        <v>4</v>
      </c>
      <c r="E161" s="126">
        <v>8</v>
      </c>
      <c r="F161" s="126">
        <v>24</v>
      </c>
      <c r="G161" s="126">
        <v>1</v>
      </c>
    </row>
    <row r="162" spans="1:7" ht="17.100000000000001" customHeight="1" x14ac:dyDescent="0.2">
      <c r="A162" s="9" t="s">
        <v>233</v>
      </c>
      <c r="B162" s="131">
        <v>268</v>
      </c>
      <c r="C162" s="132">
        <v>49</v>
      </c>
      <c r="D162" s="132">
        <v>17</v>
      </c>
      <c r="E162" s="132">
        <v>67</v>
      </c>
      <c r="F162" s="132">
        <v>172</v>
      </c>
      <c r="G162" s="132">
        <v>12</v>
      </c>
    </row>
    <row r="163" spans="1:7" ht="11.1" customHeight="1" x14ac:dyDescent="0.2">
      <c r="A163" s="14" t="s">
        <v>112</v>
      </c>
      <c r="B163" s="49">
        <v>38</v>
      </c>
      <c r="C163" s="126">
        <v>8</v>
      </c>
      <c r="D163" s="126">
        <v>3</v>
      </c>
      <c r="E163" s="126">
        <v>15</v>
      </c>
      <c r="F163" s="126">
        <v>19</v>
      </c>
      <c r="G163" s="126">
        <v>1</v>
      </c>
    </row>
    <row r="164" spans="1:7" ht="11.1" customHeight="1" x14ac:dyDescent="0.2">
      <c r="A164" s="14" t="s">
        <v>113</v>
      </c>
      <c r="B164" s="49">
        <v>45</v>
      </c>
      <c r="C164" s="126">
        <v>5</v>
      </c>
      <c r="D164" s="126" t="s">
        <v>3</v>
      </c>
      <c r="E164" s="126">
        <v>11</v>
      </c>
      <c r="F164" s="126">
        <v>33</v>
      </c>
      <c r="G164" s="126">
        <v>1</v>
      </c>
    </row>
    <row r="165" spans="1:7" ht="11.1" customHeight="1" x14ac:dyDescent="0.2">
      <c r="A165" s="14" t="s">
        <v>114</v>
      </c>
      <c r="B165" s="49">
        <v>41</v>
      </c>
      <c r="C165" s="126">
        <v>7</v>
      </c>
      <c r="D165" s="126">
        <v>6</v>
      </c>
      <c r="E165" s="126">
        <v>8</v>
      </c>
      <c r="F165" s="126">
        <v>24</v>
      </c>
      <c r="G165" s="126">
        <v>3</v>
      </c>
    </row>
    <row r="166" spans="1:7" ht="11.1" customHeight="1" x14ac:dyDescent="0.2">
      <c r="A166" s="14" t="s">
        <v>115</v>
      </c>
      <c r="B166" s="49">
        <v>70</v>
      </c>
      <c r="C166" s="126">
        <v>18</v>
      </c>
      <c r="D166" s="126">
        <v>5</v>
      </c>
      <c r="E166" s="126">
        <v>16</v>
      </c>
      <c r="F166" s="126">
        <v>44</v>
      </c>
      <c r="G166" s="126">
        <v>5</v>
      </c>
    </row>
    <row r="167" spans="1:7" ht="11.1" customHeight="1" x14ac:dyDescent="0.2">
      <c r="A167" s="14" t="s">
        <v>116</v>
      </c>
      <c r="B167" s="49">
        <v>49</v>
      </c>
      <c r="C167" s="126">
        <v>9</v>
      </c>
      <c r="D167" s="126">
        <v>2</v>
      </c>
      <c r="E167" s="126">
        <v>13</v>
      </c>
      <c r="F167" s="126">
        <v>33</v>
      </c>
      <c r="G167" s="126">
        <v>1</v>
      </c>
    </row>
    <row r="168" spans="1:7" ht="12" customHeight="1" x14ac:dyDescent="0.2">
      <c r="A168" s="14" t="s">
        <v>256</v>
      </c>
      <c r="B168" s="49">
        <v>25</v>
      </c>
      <c r="C168" s="126">
        <v>2</v>
      </c>
      <c r="D168" s="126">
        <v>1</v>
      </c>
      <c r="E168" s="126">
        <v>4</v>
      </c>
      <c r="F168" s="126">
        <v>19</v>
      </c>
      <c r="G168" s="126">
        <v>1</v>
      </c>
    </row>
    <row r="169" spans="1:7" ht="17.100000000000001" customHeight="1" x14ac:dyDescent="0.2">
      <c r="A169" s="9" t="s">
        <v>234</v>
      </c>
      <c r="B169" s="131">
        <v>285</v>
      </c>
      <c r="C169" s="132">
        <v>48</v>
      </c>
      <c r="D169" s="132">
        <v>26</v>
      </c>
      <c r="E169" s="132">
        <v>71</v>
      </c>
      <c r="F169" s="132">
        <v>167</v>
      </c>
      <c r="G169" s="132">
        <v>21</v>
      </c>
    </row>
    <row r="170" spans="1:7" ht="11.1" customHeight="1" x14ac:dyDescent="0.2">
      <c r="A170" s="92" t="s">
        <v>235</v>
      </c>
      <c r="B170" s="136">
        <v>45</v>
      </c>
      <c r="C170" s="137">
        <v>6</v>
      </c>
      <c r="D170" s="137">
        <v>4</v>
      </c>
      <c r="E170" s="137">
        <v>7</v>
      </c>
      <c r="F170" s="137">
        <v>34</v>
      </c>
      <c r="G170" s="137" t="s">
        <v>3</v>
      </c>
    </row>
    <row r="171" spans="1:7" ht="11.1" customHeight="1" x14ac:dyDescent="0.2">
      <c r="A171" s="93" t="s">
        <v>201</v>
      </c>
      <c r="B171" s="49">
        <v>9</v>
      </c>
      <c r="C171" s="126">
        <v>3</v>
      </c>
      <c r="D171" s="126">
        <v>1</v>
      </c>
      <c r="E171" s="126" t="s">
        <v>3</v>
      </c>
      <c r="F171" s="126">
        <v>8</v>
      </c>
      <c r="G171" s="126" t="s">
        <v>3</v>
      </c>
    </row>
    <row r="172" spans="1:7" ht="11.1" customHeight="1" x14ac:dyDescent="0.2">
      <c r="A172" s="93" t="s">
        <v>202</v>
      </c>
      <c r="B172" s="49">
        <v>9</v>
      </c>
      <c r="C172" s="126">
        <v>1</v>
      </c>
      <c r="D172" s="126" t="s">
        <v>3</v>
      </c>
      <c r="E172" s="126">
        <v>4</v>
      </c>
      <c r="F172" s="126">
        <v>5</v>
      </c>
      <c r="G172" s="126" t="s">
        <v>3</v>
      </c>
    </row>
    <row r="173" spans="1:7" ht="11.1" customHeight="1" x14ac:dyDescent="0.2">
      <c r="A173" s="93" t="s">
        <v>203</v>
      </c>
      <c r="B173" s="49">
        <v>9</v>
      </c>
      <c r="C173" s="126">
        <v>1</v>
      </c>
      <c r="D173" s="126">
        <v>1</v>
      </c>
      <c r="E173" s="126" t="s">
        <v>3</v>
      </c>
      <c r="F173" s="126">
        <v>8</v>
      </c>
      <c r="G173" s="126" t="s">
        <v>3</v>
      </c>
    </row>
    <row r="174" spans="1:7" ht="11.1" customHeight="1" x14ac:dyDescent="0.2">
      <c r="A174" s="93" t="s">
        <v>204</v>
      </c>
      <c r="B174" s="49">
        <v>9</v>
      </c>
      <c r="C174" s="126">
        <v>1</v>
      </c>
      <c r="D174" s="126">
        <v>1</v>
      </c>
      <c r="E174" s="126">
        <v>2</v>
      </c>
      <c r="F174" s="126">
        <v>6</v>
      </c>
      <c r="G174" s="126" t="s">
        <v>3</v>
      </c>
    </row>
    <row r="175" spans="1:7" ht="11.1" customHeight="1" x14ac:dyDescent="0.2">
      <c r="A175" s="93" t="s">
        <v>205</v>
      </c>
      <c r="B175" s="49">
        <v>9</v>
      </c>
      <c r="C175" s="126" t="s">
        <v>3</v>
      </c>
      <c r="D175" s="126">
        <v>1</v>
      </c>
      <c r="E175" s="126">
        <v>1</v>
      </c>
      <c r="F175" s="126">
        <v>7</v>
      </c>
      <c r="G175" s="126" t="s">
        <v>3</v>
      </c>
    </row>
    <row r="176" spans="1:7" ht="11.1" customHeight="1" x14ac:dyDescent="0.2">
      <c r="A176" s="14" t="s">
        <v>118</v>
      </c>
      <c r="B176" s="49">
        <v>55</v>
      </c>
      <c r="C176" s="126">
        <v>10</v>
      </c>
      <c r="D176" s="126">
        <v>6</v>
      </c>
      <c r="E176" s="126">
        <v>10</v>
      </c>
      <c r="F176" s="126">
        <v>34</v>
      </c>
      <c r="G176" s="126">
        <v>5</v>
      </c>
    </row>
    <row r="177" spans="1:7" ht="11.1" customHeight="1" x14ac:dyDescent="0.2">
      <c r="A177" s="14" t="s">
        <v>119</v>
      </c>
      <c r="B177" s="49">
        <v>43</v>
      </c>
      <c r="C177" s="126">
        <v>9</v>
      </c>
      <c r="D177" s="126">
        <v>3</v>
      </c>
      <c r="E177" s="126">
        <v>13</v>
      </c>
      <c r="F177" s="126">
        <v>21</v>
      </c>
      <c r="G177" s="126">
        <v>6</v>
      </c>
    </row>
    <row r="178" spans="1:7" ht="11.1" customHeight="1" x14ac:dyDescent="0.2">
      <c r="A178" s="14" t="s">
        <v>120</v>
      </c>
      <c r="B178" s="49">
        <v>37</v>
      </c>
      <c r="C178" s="126">
        <v>7</v>
      </c>
      <c r="D178" s="126">
        <v>2</v>
      </c>
      <c r="E178" s="126">
        <v>9</v>
      </c>
      <c r="F178" s="126">
        <v>26</v>
      </c>
      <c r="G178" s="126" t="s">
        <v>3</v>
      </c>
    </row>
    <row r="179" spans="1:7" ht="11.1" customHeight="1" x14ac:dyDescent="0.2">
      <c r="A179" s="14" t="s">
        <v>121</v>
      </c>
      <c r="B179" s="49">
        <v>37</v>
      </c>
      <c r="C179" s="126">
        <v>5</v>
      </c>
      <c r="D179" s="126">
        <v>6</v>
      </c>
      <c r="E179" s="126">
        <v>12</v>
      </c>
      <c r="F179" s="126">
        <v>16</v>
      </c>
      <c r="G179" s="126">
        <v>3</v>
      </c>
    </row>
    <row r="180" spans="1:7" ht="12" customHeight="1" x14ac:dyDescent="0.2">
      <c r="A180" s="14" t="s">
        <v>255</v>
      </c>
      <c r="B180" s="49">
        <v>31</v>
      </c>
      <c r="C180" s="126">
        <v>6</v>
      </c>
      <c r="D180" s="126">
        <v>2</v>
      </c>
      <c r="E180" s="126">
        <v>13</v>
      </c>
      <c r="F180" s="126">
        <v>12</v>
      </c>
      <c r="G180" s="126">
        <v>4</v>
      </c>
    </row>
    <row r="181" spans="1:7" ht="11.1" customHeight="1" x14ac:dyDescent="0.2">
      <c r="A181" s="14" t="s">
        <v>123</v>
      </c>
      <c r="B181" s="49">
        <v>37</v>
      </c>
      <c r="C181" s="126">
        <v>5</v>
      </c>
      <c r="D181" s="126">
        <v>3</v>
      </c>
      <c r="E181" s="126">
        <v>7</v>
      </c>
      <c r="F181" s="126">
        <v>24</v>
      </c>
      <c r="G181" s="126">
        <v>3</v>
      </c>
    </row>
    <row r="182" spans="1:7" ht="17.100000000000001" customHeight="1" x14ac:dyDescent="0.2">
      <c r="A182" s="9" t="s">
        <v>236</v>
      </c>
      <c r="B182" s="131">
        <v>152</v>
      </c>
      <c r="C182" s="132">
        <v>28</v>
      </c>
      <c r="D182" s="132">
        <v>9</v>
      </c>
      <c r="E182" s="132">
        <v>42</v>
      </c>
      <c r="F182" s="132">
        <v>96</v>
      </c>
      <c r="G182" s="132">
        <v>5</v>
      </c>
    </row>
    <row r="183" spans="1:7" ht="11.1" customHeight="1" x14ac:dyDescent="0.2">
      <c r="A183" s="14" t="s">
        <v>124</v>
      </c>
      <c r="B183" s="49">
        <v>29</v>
      </c>
      <c r="C183" s="126">
        <v>8</v>
      </c>
      <c r="D183" s="126">
        <v>1</v>
      </c>
      <c r="E183" s="126">
        <v>11</v>
      </c>
      <c r="F183" s="126">
        <v>16</v>
      </c>
      <c r="G183" s="126">
        <v>1</v>
      </c>
    </row>
    <row r="184" spans="1:7" ht="11.1" customHeight="1" x14ac:dyDescent="0.2">
      <c r="A184" s="14" t="s">
        <v>125</v>
      </c>
      <c r="B184" s="49">
        <v>31</v>
      </c>
      <c r="C184" s="126">
        <v>3</v>
      </c>
      <c r="D184" s="126">
        <v>4</v>
      </c>
      <c r="E184" s="126">
        <v>9</v>
      </c>
      <c r="F184" s="126">
        <v>18</v>
      </c>
      <c r="G184" s="126" t="s">
        <v>3</v>
      </c>
    </row>
    <row r="185" spans="1:7" ht="11.1" customHeight="1" x14ac:dyDescent="0.2">
      <c r="A185" s="14" t="s">
        <v>126</v>
      </c>
      <c r="B185" s="49">
        <v>37</v>
      </c>
      <c r="C185" s="126">
        <v>5</v>
      </c>
      <c r="D185" s="126" t="s">
        <v>3</v>
      </c>
      <c r="E185" s="126">
        <v>9</v>
      </c>
      <c r="F185" s="126">
        <v>26</v>
      </c>
      <c r="G185" s="126">
        <v>2</v>
      </c>
    </row>
    <row r="186" spans="1:7" ht="11.1" customHeight="1" x14ac:dyDescent="0.2">
      <c r="A186" s="14" t="s">
        <v>127</v>
      </c>
      <c r="B186" s="49">
        <v>55</v>
      </c>
      <c r="C186" s="126">
        <v>12</v>
      </c>
      <c r="D186" s="126">
        <v>4</v>
      </c>
      <c r="E186" s="126">
        <v>13</v>
      </c>
      <c r="F186" s="126">
        <v>36</v>
      </c>
      <c r="G186" s="126">
        <v>2</v>
      </c>
    </row>
    <row r="187" spans="1:7" ht="17.100000000000001" customHeight="1" x14ac:dyDescent="0.2">
      <c r="A187" s="9" t="s">
        <v>237</v>
      </c>
      <c r="B187" s="131">
        <v>151</v>
      </c>
      <c r="C187" s="132">
        <v>31</v>
      </c>
      <c r="D187" s="132">
        <v>6</v>
      </c>
      <c r="E187" s="132">
        <v>28</v>
      </c>
      <c r="F187" s="132">
        <v>113</v>
      </c>
      <c r="G187" s="132">
        <v>4</v>
      </c>
    </row>
    <row r="188" spans="1:7" ht="11.1" customHeight="1" x14ac:dyDescent="0.2">
      <c r="A188" s="14" t="s">
        <v>128</v>
      </c>
      <c r="B188" s="49">
        <v>37</v>
      </c>
      <c r="C188" s="126">
        <v>7</v>
      </c>
      <c r="D188" s="126">
        <v>4</v>
      </c>
      <c r="E188" s="126">
        <v>4</v>
      </c>
      <c r="F188" s="126">
        <v>28</v>
      </c>
      <c r="G188" s="126">
        <v>1</v>
      </c>
    </row>
    <row r="189" spans="1:7" ht="11.1" customHeight="1" x14ac:dyDescent="0.2">
      <c r="A189" s="14" t="s">
        <v>129</v>
      </c>
      <c r="B189" s="49">
        <v>29</v>
      </c>
      <c r="C189" s="126">
        <v>5</v>
      </c>
      <c r="D189" s="126">
        <v>1</v>
      </c>
      <c r="E189" s="126">
        <v>5</v>
      </c>
      <c r="F189" s="126">
        <v>22</v>
      </c>
      <c r="G189" s="126">
        <v>1</v>
      </c>
    </row>
    <row r="190" spans="1:7" ht="11.1" customHeight="1" x14ac:dyDescent="0.2">
      <c r="A190" s="14" t="s">
        <v>130</v>
      </c>
      <c r="B190" s="49">
        <v>29</v>
      </c>
      <c r="C190" s="126">
        <v>5</v>
      </c>
      <c r="D190" s="126" t="s">
        <v>3</v>
      </c>
      <c r="E190" s="126">
        <v>8</v>
      </c>
      <c r="F190" s="126">
        <v>20</v>
      </c>
      <c r="G190" s="126">
        <v>1</v>
      </c>
    </row>
    <row r="191" spans="1:7" ht="12" customHeight="1" x14ac:dyDescent="0.2">
      <c r="A191" s="14" t="s">
        <v>254</v>
      </c>
      <c r="B191" s="49">
        <v>56</v>
      </c>
      <c r="C191" s="126">
        <v>14</v>
      </c>
      <c r="D191" s="126">
        <v>1</v>
      </c>
      <c r="E191" s="126">
        <v>11</v>
      </c>
      <c r="F191" s="126">
        <v>43</v>
      </c>
      <c r="G191" s="126">
        <v>1</v>
      </c>
    </row>
    <row r="192" spans="1:7" ht="17.100000000000001" customHeight="1" x14ac:dyDescent="0.2">
      <c r="A192" s="9" t="s">
        <v>238</v>
      </c>
      <c r="B192" s="131">
        <v>232</v>
      </c>
      <c r="C192" s="132">
        <v>46</v>
      </c>
      <c r="D192" s="132">
        <v>28</v>
      </c>
      <c r="E192" s="132">
        <v>84</v>
      </c>
      <c r="F192" s="132">
        <v>113</v>
      </c>
      <c r="G192" s="132">
        <v>7</v>
      </c>
    </row>
    <row r="193" spans="1:7" ht="11.1" customHeight="1" x14ac:dyDescent="0.2">
      <c r="A193" s="14" t="s">
        <v>132</v>
      </c>
      <c r="B193" s="49">
        <v>27</v>
      </c>
      <c r="C193" s="126">
        <v>4</v>
      </c>
      <c r="D193" s="126">
        <v>1</v>
      </c>
      <c r="E193" s="126">
        <v>13</v>
      </c>
      <c r="F193" s="126">
        <v>11</v>
      </c>
      <c r="G193" s="126">
        <v>2</v>
      </c>
    </row>
    <row r="194" spans="1:7" ht="11.1" customHeight="1" x14ac:dyDescent="0.2">
      <c r="A194" s="14" t="s">
        <v>133</v>
      </c>
      <c r="B194" s="49">
        <v>45</v>
      </c>
      <c r="C194" s="126">
        <v>10</v>
      </c>
      <c r="D194" s="126">
        <v>10</v>
      </c>
      <c r="E194" s="126">
        <v>20</v>
      </c>
      <c r="F194" s="126">
        <v>14</v>
      </c>
      <c r="G194" s="126">
        <v>1</v>
      </c>
    </row>
    <row r="195" spans="1:7" ht="10.5" customHeight="1" x14ac:dyDescent="0.2">
      <c r="A195" s="14" t="s">
        <v>134</v>
      </c>
      <c r="B195" s="49">
        <v>31</v>
      </c>
      <c r="C195" s="126">
        <v>5</v>
      </c>
      <c r="D195" s="126">
        <v>2</v>
      </c>
      <c r="E195" s="126">
        <v>11</v>
      </c>
      <c r="F195" s="126">
        <v>17</v>
      </c>
      <c r="G195" s="126">
        <v>1</v>
      </c>
    </row>
    <row r="196" spans="1:7" ht="12" customHeight="1" x14ac:dyDescent="0.2">
      <c r="A196" s="14" t="s">
        <v>253</v>
      </c>
      <c r="B196" s="49">
        <v>75</v>
      </c>
      <c r="C196" s="126">
        <v>17</v>
      </c>
      <c r="D196" s="126">
        <v>9</v>
      </c>
      <c r="E196" s="126">
        <v>20</v>
      </c>
      <c r="F196" s="126">
        <v>44</v>
      </c>
      <c r="G196" s="126">
        <v>2</v>
      </c>
    </row>
    <row r="197" spans="1:7" ht="12" customHeight="1" x14ac:dyDescent="0.2">
      <c r="A197" s="14" t="s">
        <v>252</v>
      </c>
      <c r="B197" s="49">
        <v>35</v>
      </c>
      <c r="C197" s="126">
        <v>6</v>
      </c>
      <c r="D197" s="126">
        <v>3</v>
      </c>
      <c r="E197" s="126">
        <v>11</v>
      </c>
      <c r="F197" s="126">
        <v>20</v>
      </c>
      <c r="G197" s="126">
        <v>1</v>
      </c>
    </row>
    <row r="198" spans="1:7" ht="11.1" customHeight="1" x14ac:dyDescent="0.2">
      <c r="A198" s="14" t="s">
        <v>137</v>
      </c>
      <c r="B198" s="49">
        <v>19</v>
      </c>
      <c r="C198" s="126">
        <v>4</v>
      </c>
      <c r="D198" s="126">
        <v>3</v>
      </c>
      <c r="E198" s="126">
        <v>9</v>
      </c>
      <c r="F198" s="126">
        <v>7</v>
      </c>
      <c r="G198" s="126" t="s">
        <v>3</v>
      </c>
    </row>
    <row r="199" spans="1:7" ht="17.100000000000001" customHeight="1" x14ac:dyDescent="0.2">
      <c r="A199" s="9" t="s">
        <v>239</v>
      </c>
      <c r="B199" s="131">
        <v>272</v>
      </c>
      <c r="C199" s="132">
        <v>45</v>
      </c>
      <c r="D199" s="132">
        <v>19</v>
      </c>
      <c r="E199" s="132">
        <v>73</v>
      </c>
      <c r="F199" s="132">
        <v>165</v>
      </c>
      <c r="G199" s="132">
        <v>15</v>
      </c>
    </row>
    <row r="200" spans="1:7" ht="11.1" customHeight="1" x14ac:dyDescent="0.2">
      <c r="A200" s="14" t="s">
        <v>138</v>
      </c>
      <c r="B200" s="49">
        <v>31</v>
      </c>
      <c r="C200" s="126">
        <v>6</v>
      </c>
      <c r="D200" s="126">
        <v>2</v>
      </c>
      <c r="E200" s="126">
        <v>11</v>
      </c>
      <c r="F200" s="126">
        <v>16</v>
      </c>
      <c r="G200" s="126">
        <v>2</v>
      </c>
    </row>
    <row r="201" spans="1:7" ht="12" customHeight="1" x14ac:dyDescent="0.2">
      <c r="A201" s="14" t="s">
        <v>251</v>
      </c>
      <c r="B201" s="49">
        <v>41</v>
      </c>
      <c r="C201" s="126">
        <v>8</v>
      </c>
      <c r="D201" s="126">
        <v>4</v>
      </c>
      <c r="E201" s="126">
        <v>13</v>
      </c>
      <c r="F201" s="126">
        <v>22</v>
      </c>
      <c r="G201" s="126">
        <v>2</v>
      </c>
    </row>
    <row r="202" spans="1:7" ht="11.1" customHeight="1" x14ac:dyDescent="0.2">
      <c r="A202" s="14" t="s">
        <v>140</v>
      </c>
      <c r="B202" s="49">
        <v>37</v>
      </c>
      <c r="C202" s="126">
        <v>4</v>
      </c>
      <c r="D202" s="126">
        <v>3</v>
      </c>
      <c r="E202" s="126">
        <v>12</v>
      </c>
      <c r="F202" s="126">
        <v>19</v>
      </c>
      <c r="G202" s="126">
        <v>3</v>
      </c>
    </row>
    <row r="203" spans="1:7" ht="11.1" customHeight="1" x14ac:dyDescent="0.2">
      <c r="A203" s="14" t="s">
        <v>141</v>
      </c>
      <c r="B203" s="49">
        <v>65</v>
      </c>
      <c r="C203" s="126">
        <v>13</v>
      </c>
      <c r="D203" s="126">
        <v>6</v>
      </c>
      <c r="E203" s="126">
        <v>17</v>
      </c>
      <c r="F203" s="126">
        <v>37</v>
      </c>
      <c r="G203" s="126">
        <v>5</v>
      </c>
    </row>
    <row r="204" spans="1:7" ht="11.1" customHeight="1" x14ac:dyDescent="0.2">
      <c r="A204" s="14" t="s">
        <v>142</v>
      </c>
      <c r="B204" s="49">
        <v>38</v>
      </c>
      <c r="C204" s="126">
        <v>6</v>
      </c>
      <c r="D204" s="126">
        <v>2</v>
      </c>
      <c r="E204" s="126">
        <v>10</v>
      </c>
      <c r="F204" s="126">
        <v>25</v>
      </c>
      <c r="G204" s="126">
        <v>1</v>
      </c>
    </row>
    <row r="205" spans="1:7" ht="11.1" customHeight="1" x14ac:dyDescent="0.2">
      <c r="A205" s="14" t="s">
        <v>143</v>
      </c>
      <c r="B205" s="49">
        <v>35</v>
      </c>
      <c r="C205" s="126">
        <v>6</v>
      </c>
      <c r="D205" s="126" t="s">
        <v>3</v>
      </c>
      <c r="E205" s="126">
        <v>5</v>
      </c>
      <c r="F205" s="126">
        <v>30</v>
      </c>
      <c r="G205" s="126" t="s">
        <v>3</v>
      </c>
    </row>
    <row r="206" spans="1:7" ht="11.1" customHeight="1" x14ac:dyDescent="0.2">
      <c r="A206" s="14" t="s">
        <v>144</v>
      </c>
      <c r="B206" s="49">
        <v>25</v>
      </c>
      <c r="C206" s="126">
        <v>2</v>
      </c>
      <c r="D206" s="126">
        <v>2</v>
      </c>
      <c r="E206" s="126">
        <v>5</v>
      </c>
      <c r="F206" s="126">
        <v>16</v>
      </c>
      <c r="G206" s="126">
        <v>2</v>
      </c>
    </row>
    <row r="207" spans="1:7" ht="11.1" customHeight="1" x14ac:dyDescent="0.2">
      <c r="A207" s="127"/>
    </row>
    <row r="208" spans="1:7" ht="12" customHeight="1" x14ac:dyDescent="0.2">
      <c r="A208" s="29" t="s">
        <v>250</v>
      </c>
    </row>
    <row r="209" spans="1:1" ht="12" customHeight="1" x14ac:dyDescent="0.2">
      <c r="A209" s="29" t="s">
        <v>249</v>
      </c>
    </row>
    <row r="210" spans="1:1" x14ac:dyDescent="0.2">
      <c r="A210" s="120"/>
    </row>
    <row r="211" spans="1:1" x14ac:dyDescent="0.2">
      <c r="A211" s="121"/>
    </row>
    <row r="212" spans="1:1" x14ac:dyDescent="0.2">
      <c r="A212" s="121"/>
    </row>
    <row r="213" spans="1:1" x14ac:dyDescent="0.2">
      <c r="A213" s="121"/>
    </row>
    <row r="214" spans="1:1" x14ac:dyDescent="0.2">
      <c r="A214" s="121"/>
    </row>
    <row r="215" spans="1:1" x14ac:dyDescent="0.2">
      <c r="A215" s="120"/>
    </row>
  </sheetData>
  <mergeCells count="4">
    <mergeCell ref="A1:G1"/>
    <mergeCell ref="A3:A4"/>
    <mergeCell ref="D3:G3"/>
    <mergeCell ref="B3:C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4" max="16383" man="1"/>
    <brk id="102" max="16383" man="1"/>
    <brk id="155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1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12" sqref="A12"/>
      <selection pane="bottomRight" activeCell="M9" sqref="M9"/>
    </sheetView>
  </sheetViews>
  <sheetFormatPr defaultRowHeight="11.25" x14ac:dyDescent="0.2"/>
  <cols>
    <col min="1" max="1" width="23.7109375" style="17" customWidth="1"/>
    <col min="2" max="9" width="8.28515625" style="17" customWidth="1"/>
    <col min="10" max="16384" width="9.140625" style="17"/>
  </cols>
  <sheetData>
    <row r="1" spans="1:12" ht="12.75" x14ac:dyDescent="0.2">
      <c r="A1" s="835" t="s">
        <v>7605</v>
      </c>
      <c r="B1" s="835"/>
      <c r="C1" s="835"/>
      <c r="D1" s="835"/>
      <c r="E1" s="835"/>
      <c r="F1" s="835"/>
      <c r="G1" s="835"/>
      <c r="H1" s="835"/>
      <c r="I1" s="835"/>
    </row>
    <row r="2" spans="1:12" s="437" customFormat="1" ht="9.9499999999999993" customHeight="1" thickBot="1" x14ac:dyDescent="0.25">
      <c r="A2" s="583"/>
      <c r="B2" s="583"/>
      <c r="C2" s="583"/>
      <c r="D2" s="583"/>
      <c r="E2" s="583"/>
      <c r="F2" s="583"/>
      <c r="G2" s="583"/>
      <c r="H2" s="583"/>
      <c r="I2" s="583"/>
    </row>
    <row r="3" spans="1:12" s="582" customFormat="1" ht="24.95" customHeight="1" x14ac:dyDescent="0.2">
      <c r="A3" s="866" t="s">
        <v>7604</v>
      </c>
      <c r="B3" s="868" t="s">
        <v>7535</v>
      </c>
      <c r="C3" s="868"/>
      <c r="D3" s="841"/>
      <c r="E3" s="840" t="s">
        <v>7534</v>
      </c>
      <c r="F3" s="868"/>
      <c r="G3" s="841"/>
      <c r="H3" s="840" t="s">
        <v>7533</v>
      </c>
      <c r="I3" s="868"/>
    </row>
    <row r="4" spans="1:12" ht="17.100000000000001" customHeight="1" x14ac:dyDescent="0.2">
      <c r="A4" s="867"/>
      <c r="B4" s="158" t="s">
        <v>265</v>
      </c>
      <c r="C4" s="23" t="s">
        <v>7532</v>
      </c>
      <c r="D4" s="23" t="s">
        <v>7531</v>
      </c>
      <c r="E4" s="457" t="s">
        <v>265</v>
      </c>
      <c r="F4" s="457" t="s">
        <v>7532</v>
      </c>
      <c r="G4" s="457" t="s">
        <v>7531</v>
      </c>
      <c r="H4" s="119" t="s">
        <v>7532</v>
      </c>
      <c r="I4" s="158" t="s">
        <v>7531</v>
      </c>
    </row>
    <row r="5" spans="1:12" ht="21.95" customHeight="1" x14ac:dyDescent="0.2">
      <c r="A5" s="480" t="s">
        <v>7603</v>
      </c>
      <c r="B5" s="572">
        <v>2006488</v>
      </c>
      <c r="C5" s="572">
        <v>1537646</v>
      </c>
      <c r="D5" s="572">
        <v>468842</v>
      </c>
      <c r="E5" s="572">
        <v>6592622</v>
      </c>
      <c r="F5" s="572">
        <v>5577310</v>
      </c>
      <c r="G5" s="572">
        <v>1015312</v>
      </c>
      <c r="H5" s="572">
        <v>3.6</v>
      </c>
      <c r="I5" s="572" t="s">
        <v>6668</v>
      </c>
    </row>
    <row r="6" spans="1:12" s="80" customFormat="1" ht="33" customHeight="1" x14ac:dyDescent="0.2">
      <c r="A6" s="581" t="s">
        <v>7602</v>
      </c>
      <c r="B6" s="343">
        <v>741853</v>
      </c>
      <c r="C6" s="343">
        <v>432889</v>
      </c>
      <c r="D6" s="343">
        <v>308964</v>
      </c>
      <c r="E6" s="343">
        <v>1311540</v>
      </c>
      <c r="F6" s="343">
        <v>680266</v>
      </c>
      <c r="G6" s="343">
        <v>631274</v>
      </c>
      <c r="H6" s="343">
        <v>1.6</v>
      </c>
      <c r="I6" s="343">
        <v>1.6</v>
      </c>
    </row>
    <row r="7" spans="1:12" ht="12" customHeight="1" x14ac:dyDescent="0.2">
      <c r="A7" s="578" t="s">
        <v>7601</v>
      </c>
      <c r="B7" s="126">
        <v>667285</v>
      </c>
      <c r="C7" s="126">
        <v>393691</v>
      </c>
      <c r="D7" s="126">
        <v>273594</v>
      </c>
      <c r="E7" s="126">
        <v>1164589</v>
      </c>
      <c r="F7" s="126">
        <v>607271</v>
      </c>
      <c r="G7" s="126">
        <v>557318</v>
      </c>
      <c r="H7" s="126">
        <v>1.5</v>
      </c>
      <c r="I7" s="126">
        <v>1.5</v>
      </c>
    </row>
    <row r="8" spans="1:12" ht="12" customHeight="1" x14ac:dyDescent="0.2">
      <c r="A8" s="578" t="s">
        <v>7600</v>
      </c>
      <c r="B8" s="126">
        <v>74568</v>
      </c>
      <c r="C8" s="126">
        <v>39198</v>
      </c>
      <c r="D8" s="126">
        <v>35370</v>
      </c>
      <c r="E8" s="126">
        <v>146951</v>
      </c>
      <c r="F8" s="126">
        <v>72995</v>
      </c>
      <c r="G8" s="126">
        <v>73956</v>
      </c>
      <c r="H8" s="126">
        <v>1.9</v>
      </c>
      <c r="I8" s="126">
        <v>2.1</v>
      </c>
    </row>
    <row r="9" spans="1:12" s="473" customFormat="1" ht="21.95" customHeight="1" x14ac:dyDescent="0.2">
      <c r="A9" s="576" t="s">
        <v>7599</v>
      </c>
      <c r="B9" s="343">
        <v>319420</v>
      </c>
      <c r="C9" s="343">
        <v>302239</v>
      </c>
      <c r="D9" s="343">
        <v>17181</v>
      </c>
      <c r="E9" s="343">
        <v>2183516</v>
      </c>
      <c r="F9" s="343">
        <v>2113276</v>
      </c>
      <c r="G9" s="343">
        <v>70240</v>
      </c>
      <c r="H9" s="575">
        <f t="shared" ref="H9:H33" si="0">F9/C9</f>
        <v>6.9920691902765695</v>
      </c>
      <c r="I9" s="575">
        <f t="shared" ref="I9:I33" si="1">G9/D9</f>
        <v>4.0882370059949942</v>
      </c>
    </row>
    <row r="10" spans="1:12" ht="12" customHeight="1" x14ac:dyDescent="0.2">
      <c r="A10" s="578" t="s">
        <v>7598</v>
      </c>
      <c r="B10" s="126">
        <v>6629</v>
      </c>
      <c r="C10" s="126">
        <v>6328</v>
      </c>
      <c r="D10" s="126">
        <v>301</v>
      </c>
      <c r="E10" s="126">
        <v>37102</v>
      </c>
      <c r="F10" s="126">
        <v>36552</v>
      </c>
      <c r="G10" s="126">
        <v>550</v>
      </c>
      <c r="H10" s="577">
        <f t="shared" si="0"/>
        <v>5.7762326169405815</v>
      </c>
      <c r="I10" s="577">
        <f t="shared" si="1"/>
        <v>1.8272425249169435</v>
      </c>
      <c r="J10"/>
      <c r="K10"/>
      <c r="L10"/>
    </row>
    <row r="11" spans="1:12" ht="12" customHeight="1" x14ac:dyDescent="0.2">
      <c r="A11" s="578" t="s">
        <v>7597</v>
      </c>
      <c r="B11" s="126">
        <v>3972</v>
      </c>
      <c r="C11" s="126">
        <v>3839</v>
      </c>
      <c r="D11" s="126">
        <v>133</v>
      </c>
      <c r="E11" s="126">
        <v>31081</v>
      </c>
      <c r="F11" s="126">
        <v>30207</v>
      </c>
      <c r="G11" s="126">
        <v>874</v>
      </c>
      <c r="H11" s="577">
        <f t="shared" si="0"/>
        <v>7.8684553269080491</v>
      </c>
      <c r="I11" s="577">
        <f t="shared" si="1"/>
        <v>6.5714285714285712</v>
      </c>
    </row>
    <row r="12" spans="1:12" ht="12" customHeight="1" x14ac:dyDescent="0.2">
      <c r="A12" s="578" t="s">
        <v>7596</v>
      </c>
      <c r="B12" s="126">
        <v>5400</v>
      </c>
      <c r="C12" s="126">
        <v>4904</v>
      </c>
      <c r="D12" s="126">
        <v>496</v>
      </c>
      <c r="E12" s="126">
        <v>32422</v>
      </c>
      <c r="F12" s="126">
        <v>31567</v>
      </c>
      <c r="G12" s="126">
        <v>855</v>
      </c>
      <c r="H12" s="577">
        <f t="shared" si="0"/>
        <v>6.4369902120717786</v>
      </c>
      <c r="I12" s="577">
        <f t="shared" si="1"/>
        <v>1.7237903225806452</v>
      </c>
    </row>
    <row r="13" spans="1:12" ht="12" customHeight="1" x14ac:dyDescent="0.2">
      <c r="A13" s="578" t="s">
        <v>7595</v>
      </c>
      <c r="B13" s="126">
        <v>113790</v>
      </c>
      <c r="C13" s="126">
        <v>106035</v>
      </c>
      <c r="D13" s="126">
        <v>7755</v>
      </c>
      <c r="E13" s="126">
        <v>493603</v>
      </c>
      <c r="F13" s="126">
        <v>472021</v>
      </c>
      <c r="G13" s="126">
        <v>21582</v>
      </c>
      <c r="H13" s="577">
        <f t="shared" si="0"/>
        <v>4.4515584476823689</v>
      </c>
      <c r="I13" s="577">
        <f t="shared" si="1"/>
        <v>2.7829787234042551</v>
      </c>
    </row>
    <row r="14" spans="1:12" ht="12" customHeight="1" x14ac:dyDescent="0.2">
      <c r="A14" s="578" t="s">
        <v>7594</v>
      </c>
      <c r="B14" s="126">
        <v>13011</v>
      </c>
      <c r="C14" s="126">
        <v>12600</v>
      </c>
      <c r="D14" s="126">
        <v>411</v>
      </c>
      <c r="E14" s="126">
        <v>59399</v>
      </c>
      <c r="F14" s="126">
        <v>57943</v>
      </c>
      <c r="G14" s="126">
        <v>1456</v>
      </c>
      <c r="H14" s="577">
        <f t="shared" si="0"/>
        <v>4.5986507936507932</v>
      </c>
      <c r="I14" s="577">
        <f t="shared" si="1"/>
        <v>3.5425790754257909</v>
      </c>
    </row>
    <row r="15" spans="1:12" ht="12" customHeight="1" x14ac:dyDescent="0.2">
      <c r="A15" s="578" t="s">
        <v>7593</v>
      </c>
      <c r="B15" s="126">
        <v>5833</v>
      </c>
      <c r="C15" s="126">
        <v>5672</v>
      </c>
      <c r="D15" s="126">
        <v>161</v>
      </c>
      <c r="E15" s="126">
        <v>65903</v>
      </c>
      <c r="F15" s="126">
        <v>65105</v>
      </c>
      <c r="G15" s="126">
        <v>798</v>
      </c>
      <c r="H15" s="577">
        <f t="shared" si="0"/>
        <v>11.478314527503526</v>
      </c>
      <c r="I15" s="577">
        <f t="shared" si="1"/>
        <v>4.9565217391304346</v>
      </c>
    </row>
    <row r="16" spans="1:12" ht="12" customHeight="1" x14ac:dyDescent="0.2">
      <c r="A16" s="578" t="s">
        <v>7592</v>
      </c>
      <c r="B16" s="126">
        <v>7289</v>
      </c>
      <c r="C16" s="126">
        <v>7063</v>
      </c>
      <c r="D16" s="126">
        <v>226</v>
      </c>
      <c r="E16" s="126">
        <v>82182</v>
      </c>
      <c r="F16" s="126">
        <v>79190</v>
      </c>
      <c r="G16" s="126">
        <v>2992</v>
      </c>
      <c r="H16" s="577">
        <f t="shared" si="0"/>
        <v>11.211949596488743</v>
      </c>
      <c r="I16" s="577">
        <f t="shared" si="1"/>
        <v>13.238938053097344</v>
      </c>
    </row>
    <row r="17" spans="1:9" ht="12" customHeight="1" x14ac:dyDescent="0.2">
      <c r="A17" s="578" t="s">
        <v>7591</v>
      </c>
      <c r="B17" s="126">
        <v>19352</v>
      </c>
      <c r="C17" s="126">
        <v>16501</v>
      </c>
      <c r="D17" s="126">
        <v>2851</v>
      </c>
      <c r="E17" s="126">
        <v>210097</v>
      </c>
      <c r="F17" s="126">
        <v>187775</v>
      </c>
      <c r="G17" s="126">
        <v>22322</v>
      </c>
      <c r="H17" s="577">
        <f t="shared" si="0"/>
        <v>11.379613356766257</v>
      </c>
      <c r="I17" s="577">
        <f t="shared" si="1"/>
        <v>7.8295334970185904</v>
      </c>
    </row>
    <row r="18" spans="1:9" ht="12" customHeight="1" x14ac:dyDescent="0.2">
      <c r="A18" s="578" t="s">
        <v>7590</v>
      </c>
      <c r="B18" s="126">
        <v>95</v>
      </c>
      <c r="C18" s="126">
        <v>94</v>
      </c>
      <c r="D18" s="126">
        <v>1</v>
      </c>
      <c r="E18" s="126">
        <v>424</v>
      </c>
      <c r="F18" s="126">
        <v>423</v>
      </c>
      <c r="G18" s="126">
        <v>1</v>
      </c>
      <c r="H18" s="577">
        <f t="shared" si="0"/>
        <v>4.5</v>
      </c>
      <c r="I18" s="577">
        <f t="shared" si="1"/>
        <v>1</v>
      </c>
    </row>
    <row r="19" spans="1:9" ht="12" customHeight="1" x14ac:dyDescent="0.2">
      <c r="A19" s="578" t="s">
        <v>7589</v>
      </c>
      <c r="B19" s="126">
        <v>13200</v>
      </c>
      <c r="C19" s="126">
        <v>12120</v>
      </c>
      <c r="D19" s="126">
        <v>1080</v>
      </c>
      <c r="E19" s="126">
        <v>100258</v>
      </c>
      <c r="F19" s="126">
        <v>97770</v>
      </c>
      <c r="G19" s="126">
        <v>2488</v>
      </c>
      <c r="H19" s="577">
        <f t="shared" si="0"/>
        <v>8.0668316831683171</v>
      </c>
      <c r="I19" s="577">
        <f t="shared" si="1"/>
        <v>2.3037037037037038</v>
      </c>
    </row>
    <row r="20" spans="1:9" ht="12" customHeight="1" x14ac:dyDescent="0.2">
      <c r="A20" s="578" t="s">
        <v>7588</v>
      </c>
      <c r="B20" s="126">
        <v>22678</v>
      </c>
      <c r="C20" s="126">
        <v>21105</v>
      </c>
      <c r="D20" s="126">
        <v>1573</v>
      </c>
      <c r="E20" s="126">
        <v>201349</v>
      </c>
      <c r="F20" s="126">
        <v>195546</v>
      </c>
      <c r="G20" s="126">
        <v>5803</v>
      </c>
      <c r="H20" s="577">
        <f t="shared" si="0"/>
        <v>9.2653873489694387</v>
      </c>
      <c r="I20" s="577">
        <f t="shared" si="1"/>
        <v>3.6891290527654164</v>
      </c>
    </row>
    <row r="21" spans="1:9" ht="12" customHeight="1" x14ac:dyDescent="0.2">
      <c r="A21" s="578" t="s">
        <v>7587</v>
      </c>
      <c r="B21" s="126">
        <v>11715</v>
      </c>
      <c r="C21" s="126">
        <v>11706</v>
      </c>
      <c r="D21" s="126">
        <v>9</v>
      </c>
      <c r="E21" s="126">
        <v>76119</v>
      </c>
      <c r="F21" s="126">
        <v>76031</v>
      </c>
      <c r="G21" s="126">
        <v>88</v>
      </c>
      <c r="H21" s="577">
        <f t="shared" si="0"/>
        <v>6.4950452759268753</v>
      </c>
      <c r="I21" s="577">
        <f t="shared" si="1"/>
        <v>9.7777777777777786</v>
      </c>
    </row>
    <row r="22" spans="1:9" ht="12" customHeight="1" x14ac:dyDescent="0.2">
      <c r="A22" s="578" t="s">
        <v>7586</v>
      </c>
      <c r="B22" s="126">
        <v>8254</v>
      </c>
      <c r="C22" s="126">
        <v>8064</v>
      </c>
      <c r="D22" s="126">
        <v>190</v>
      </c>
      <c r="E22" s="126">
        <v>74447</v>
      </c>
      <c r="F22" s="126">
        <v>73680</v>
      </c>
      <c r="G22" s="126">
        <v>767</v>
      </c>
      <c r="H22" s="577">
        <f t="shared" si="0"/>
        <v>9.1369047619047628</v>
      </c>
      <c r="I22" s="577">
        <f t="shared" si="1"/>
        <v>4.0368421052631582</v>
      </c>
    </row>
    <row r="23" spans="1:9" ht="12" customHeight="1" x14ac:dyDescent="0.2">
      <c r="A23" s="578" t="s">
        <v>7585</v>
      </c>
      <c r="B23" s="126">
        <v>55196</v>
      </c>
      <c r="C23" s="126">
        <v>54491</v>
      </c>
      <c r="D23" s="126">
        <v>705</v>
      </c>
      <c r="E23" s="126">
        <v>323485</v>
      </c>
      <c r="F23" s="126">
        <v>321245</v>
      </c>
      <c r="G23" s="126">
        <v>2240</v>
      </c>
      <c r="H23" s="577">
        <f t="shared" si="0"/>
        <v>5.8953772182562254</v>
      </c>
      <c r="I23" s="577">
        <f t="shared" si="1"/>
        <v>3.1773049645390072</v>
      </c>
    </row>
    <row r="24" spans="1:9" s="473" customFormat="1" ht="21.95" customHeight="1" x14ac:dyDescent="0.2">
      <c r="A24" s="576" t="s">
        <v>7584</v>
      </c>
      <c r="B24" s="343">
        <v>392409</v>
      </c>
      <c r="C24" s="343">
        <v>366163</v>
      </c>
      <c r="D24" s="343">
        <v>26246</v>
      </c>
      <c r="E24" s="343">
        <v>1743539</v>
      </c>
      <c r="F24" s="343">
        <v>1651073</v>
      </c>
      <c r="G24" s="343">
        <v>92466</v>
      </c>
      <c r="H24" s="575">
        <f t="shared" si="0"/>
        <v>4.5091202551868976</v>
      </c>
      <c r="I24" s="575">
        <f t="shared" si="1"/>
        <v>3.5230511316010058</v>
      </c>
    </row>
    <row r="25" spans="1:9" ht="12" customHeight="1" x14ac:dyDescent="0.2">
      <c r="A25" s="578" t="s">
        <v>7583</v>
      </c>
      <c r="B25" s="126">
        <v>3356</v>
      </c>
      <c r="C25" s="126">
        <v>3256</v>
      </c>
      <c r="D25" s="126">
        <v>100</v>
      </c>
      <c r="E25" s="126">
        <v>3661</v>
      </c>
      <c r="F25" s="126">
        <v>3559</v>
      </c>
      <c r="G25" s="126">
        <v>102</v>
      </c>
      <c r="H25" s="577">
        <f t="shared" si="0"/>
        <v>1.093058968058968</v>
      </c>
      <c r="I25" s="577">
        <f t="shared" si="1"/>
        <v>1.02</v>
      </c>
    </row>
    <row r="26" spans="1:9" ht="12" customHeight="1" x14ac:dyDescent="0.2">
      <c r="A26" s="578" t="s">
        <v>7582</v>
      </c>
      <c r="B26" s="126">
        <v>2008</v>
      </c>
      <c r="C26" s="126">
        <v>1735</v>
      </c>
      <c r="D26" s="126">
        <v>273</v>
      </c>
      <c r="E26" s="126">
        <v>4794</v>
      </c>
      <c r="F26" s="126">
        <v>4385</v>
      </c>
      <c r="G26" s="126">
        <v>409</v>
      </c>
      <c r="H26" s="577">
        <f t="shared" si="0"/>
        <v>2.527377521613833</v>
      </c>
      <c r="I26" s="577">
        <f t="shared" si="1"/>
        <v>1.4981684981684982</v>
      </c>
    </row>
    <row r="27" spans="1:9" ht="12" customHeight="1" x14ac:dyDescent="0.2">
      <c r="A27" s="578" t="s">
        <v>7581</v>
      </c>
      <c r="B27" s="126">
        <v>21137</v>
      </c>
      <c r="C27" s="126">
        <v>20776</v>
      </c>
      <c r="D27" s="126">
        <v>361</v>
      </c>
      <c r="E27" s="126">
        <v>115323</v>
      </c>
      <c r="F27" s="126">
        <v>113673</v>
      </c>
      <c r="G27" s="126">
        <v>1650</v>
      </c>
      <c r="H27" s="577">
        <f t="shared" si="0"/>
        <v>5.4713611859838274</v>
      </c>
      <c r="I27" s="577">
        <f t="shared" si="1"/>
        <v>4.5706371191135737</v>
      </c>
    </row>
    <row r="28" spans="1:9" ht="12" customHeight="1" x14ac:dyDescent="0.2">
      <c r="A28" s="578" t="s">
        <v>7580</v>
      </c>
      <c r="B28" s="126">
        <v>9737</v>
      </c>
      <c r="C28" s="126">
        <v>9015</v>
      </c>
      <c r="D28" s="126">
        <v>722</v>
      </c>
      <c r="E28" s="126">
        <v>24150</v>
      </c>
      <c r="F28" s="126">
        <v>23412</v>
      </c>
      <c r="G28" s="126">
        <v>738</v>
      </c>
      <c r="H28" s="577">
        <f t="shared" si="0"/>
        <v>2.5970049916805324</v>
      </c>
      <c r="I28" s="577">
        <f t="shared" si="1"/>
        <v>1.0221606648199446</v>
      </c>
    </row>
    <row r="29" spans="1:9" ht="33" customHeight="1" x14ac:dyDescent="0.2">
      <c r="A29" s="580" t="s">
        <v>7579</v>
      </c>
      <c r="B29" s="126">
        <v>88002</v>
      </c>
      <c r="C29" s="126">
        <v>79385</v>
      </c>
      <c r="D29" s="126">
        <v>8617</v>
      </c>
      <c r="E29" s="126">
        <v>376612</v>
      </c>
      <c r="F29" s="126">
        <v>348057</v>
      </c>
      <c r="G29" s="126">
        <v>28555</v>
      </c>
      <c r="H29" s="577">
        <f t="shared" si="0"/>
        <v>4.3844177111545006</v>
      </c>
      <c r="I29" s="577">
        <f t="shared" si="1"/>
        <v>3.3137983056748288</v>
      </c>
    </row>
    <row r="30" spans="1:9" ht="12" customHeight="1" x14ac:dyDescent="0.2">
      <c r="A30" s="578" t="s">
        <v>7578</v>
      </c>
      <c r="B30" s="126">
        <v>6062</v>
      </c>
      <c r="C30" s="126">
        <v>5363</v>
      </c>
      <c r="D30" s="126">
        <v>699</v>
      </c>
      <c r="E30" s="126">
        <v>13304</v>
      </c>
      <c r="F30" s="126">
        <v>11499</v>
      </c>
      <c r="G30" s="126">
        <v>1805</v>
      </c>
      <c r="H30" s="577">
        <f t="shared" si="0"/>
        <v>2.1441357449188887</v>
      </c>
      <c r="I30" s="577">
        <f t="shared" si="1"/>
        <v>2.5822603719599426</v>
      </c>
    </row>
    <row r="31" spans="1:9" ht="12" customHeight="1" x14ac:dyDescent="0.2">
      <c r="A31" s="578" t="s">
        <v>7577</v>
      </c>
      <c r="B31" s="126">
        <v>16207</v>
      </c>
      <c r="C31" s="126">
        <v>15800</v>
      </c>
      <c r="D31" s="126">
        <v>407</v>
      </c>
      <c r="E31" s="126">
        <v>78649</v>
      </c>
      <c r="F31" s="126">
        <v>77961</v>
      </c>
      <c r="G31" s="126">
        <v>688</v>
      </c>
      <c r="H31" s="577">
        <f t="shared" si="0"/>
        <v>4.9342405063291137</v>
      </c>
      <c r="I31" s="577">
        <f t="shared" si="1"/>
        <v>1.6904176904176904</v>
      </c>
    </row>
    <row r="32" spans="1:9" ht="12" customHeight="1" x14ac:dyDescent="0.2">
      <c r="A32" s="578" t="s">
        <v>7576</v>
      </c>
      <c r="B32" s="126">
        <v>2323</v>
      </c>
      <c r="C32" s="126">
        <v>2047</v>
      </c>
      <c r="D32" s="126">
        <v>276</v>
      </c>
      <c r="E32" s="126">
        <v>5704</v>
      </c>
      <c r="F32" s="126">
        <v>5151</v>
      </c>
      <c r="G32" s="126">
        <v>553</v>
      </c>
      <c r="H32" s="577">
        <f t="shared" si="0"/>
        <v>2.5163654127992183</v>
      </c>
      <c r="I32" s="577">
        <f t="shared" si="1"/>
        <v>2.0036231884057969</v>
      </c>
    </row>
    <row r="33" spans="1:9" ht="12" customHeight="1" x14ac:dyDescent="0.2">
      <c r="A33" s="578" t="s">
        <v>7575</v>
      </c>
      <c r="B33" s="126">
        <v>77566</v>
      </c>
      <c r="C33" s="126">
        <v>71091</v>
      </c>
      <c r="D33" s="126">
        <v>6475</v>
      </c>
      <c r="E33" s="126">
        <v>383755</v>
      </c>
      <c r="F33" s="126">
        <v>349457</v>
      </c>
      <c r="G33" s="126">
        <v>34298</v>
      </c>
      <c r="H33" s="577">
        <f t="shared" si="0"/>
        <v>4.9156292639011969</v>
      </c>
      <c r="I33" s="577">
        <f t="shared" si="1"/>
        <v>5.2969884169884169</v>
      </c>
    </row>
    <row r="34" spans="1:9" ht="12" customHeight="1" x14ac:dyDescent="0.2">
      <c r="A34" s="578" t="s">
        <v>7574</v>
      </c>
      <c r="B34" s="126" t="s">
        <v>3</v>
      </c>
      <c r="C34" s="126" t="s">
        <v>3</v>
      </c>
      <c r="D34" s="126" t="s">
        <v>3</v>
      </c>
      <c r="E34" s="126" t="s">
        <v>3</v>
      </c>
      <c r="F34" s="126" t="s">
        <v>3</v>
      </c>
      <c r="G34" s="126" t="s">
        <v>3</v>
      </c>
      <c r="H34" s="579" t="s">
        <v>3</v>
      </c>
      <c r="I34" s="579" t="s">
        <v>3</v>
      </c>
    </row>
    <row r="35" spans="1:9" ht="12" customHeight="1" x14ac:dyDescent="0.2">
      <c r="A35" s="578" t="s">
        <v>7573</v>
      </c>
      <c r="B35" s="126">
        <v>1852</v>
      </c>
      <c r="C35" s="126">
        <v>1623</v>
      </c>
      <c r="D35" s="126">
        <v>229</v>
      </c>
      <c r="E35" s="126">
        <v>4745</v>
      </c>
      <c r="F35" s="126">
        <v>3856</v>
      </c>
      <c r="G35" s="126">
        <v>889</v>
      </c>
      <c r="H35" s="577">
        <f>F35/C35</f>
        <v>2.3758471965495995</v>
      </c>
      <c r="I35" s="577">
        <f>G35/D35</f>
        <v>3.8820960698689957</v>
      </c>
    </row>
    <row r="36" spans="1:9" ht="12" customHeight="1" x14ac:dyDescent="0.2">
      <c r="A36" s="578" t="s">
        <v>7572</v>
      </c>
      <c r="B36" s="126">
        <v>3789</v>
      </c>
      <c r="C36" s="126">
        <v>3704</v>
      </c>
      <c r="D36" s="126">
        <v>85</v>
      </c>
      <c r="E36" s="126">
        <v>18889</v>
      </c>
      <c r="F36" s="126">
        <v>18745</v>
      </c>
      <c r="G36" s="126">
        <v>144</v>
      </c>
      <c r="H36" s="577">
        <f>F36/C36</f>
        <v>5.0607451403887689</v>
      </c>
      <c r="I36" s="577">
        <v>0</v>
      </c>
    </row>
    <row r="37" spans="1:9" ht="12" customHeight="1" x14ac:dyDescent="0.2">
      <c r="A37" s="578" t="s">
        <v>7571</v>
      </c>
      <c r="B37" s="126">
        <v>2184</v>
      </c>
      <c r="C37" s="126">
        <v>2041</v>
      </c>
      <c r="D37" s="126">
        <v>143</v>
      </c>
      <c r="E37" s="126">
        <v>9893</v>
      </c>
      <c r="F37" s="126">
        <v>9605</v>
      </c>
      <c r="G37" s="126">
        <v>288</v>
      </c>
      <c r="H37" s="577">
        <f>F37/C37</f>
        <v>4.7060264576188144</v>
      </c>
      <c r="I37" s="577">
        <f>G37/D37</f>
        <v>2.0139860139860142</v>
      </c>
    </row>
    <row r="38" spans="1:9" ht="12" customHeight="1" x14ac:dyDescent="0.2">
      <c r="A38" s="578" t="s">
        <v>7570</v>
      </c>
      <c r="B38" s="126">
        <v>9385</v>
      </c>
      <c r="C38" s="126">
        <v>9015</v>
      </c>
      <c r="D38" s="126">
        <v>370</v>
      </c>
      <c r="E38" s="126">
        <v>59706</v>
      </c>
      <c r="F38" s="126">
        <v>58403</v>
      </c>
      <c r="G38" s="126">
        <v>1303</v>
      </c>
      <c r="H38" s="577">
        <f>F38/C38</f>
        <v>6.4784248474764281</v>
      </c>
      <c r="I38" s="577">
        <f>G38/D38</f>
        <v>3.5216216216216214</v>
      </c>
    </row>
    <row r="39" spans="1:9" ht="33" customHeight="1" x14ac:dyDescent="0.2">
      <c r="A39" s="580" t="s">
        <v>7569</v>
      </c>
      <c r="B39" s="126">
        <v>47905</v>
      </c>
      <c r="C39" s="126">
        <v>44695</v>
      </c>
      <c r="D39" s="126">
        <v>3210</v>
      </c>
      <c r="E39" s="126">
        <v>157799</v>
      </c>
      <c r="F39" s="126">
        <v>147911</v>
      </c>
      <c r="G39" s="126">
        <v>9888</v>
      </c>
      <c r="H39" s="577">
        <f>F39/C39</f>
        <v>3.3093410896073387</v>
      </c>
      <c r="I39" s="577">
        <f>G39/D39</f>
        <v>3.080373831775701</v>
      </c>
    </row>
    <row r="40" spans="1:9" ht="12" customHeight="1" x14ac:dyDescent="0.2">
      <c r="A40" s="578" t="s">
        <v>7568</v>
      </c>
      <c r="B40" s="126" t="s">
        <v>3</v>
      </c>
      <c r="C40" s="126" t="s">
        <v>3</v>
      </c>
      <c r="D40" s="126" t="s">
        <v>3</v>
      </c>
      <c r="E40" s="126" t="s">
        <v>3</v>
      </c>
      <c r="F40" s="126" t="s">
        <v>3</v>
      </c>
      <c r="G40" s="126" t="s">
        <v>3</v>
      </c>
      <c r="H40" s="126" t="s">
        <v>3</v>
      </c>
      <c r="I40" s="126" t="s">
        <v>3</v>
      </c>
    </row>
    <row r="41" spans="1:9" s="18" customFormat="1" ht="11.1" customHeight="1" x14ac:dyDescent="0.2">
      <c r="A41" s="19"/>
      <c r="B41" s="34"/>
      <c r="C41" s="34"/>
      <c r="D41" s="34"/>
      <c r="E41" s="34"/>
      <c r="F41" s="34"/>
      <c r="G41" s="34"/>
      <c r="H41" s="573"/>
      <c r="I41" s="573"/>
    </row>
    <row r="42" spans="1:9" ht="12" customHeight="1" x14ac:dyDescent="0.2">
      <c r="A42" s="506" t="s">
        <v>7530</v>
      </c>
      <c r="B42" s="313"/>
      <c r="C42" s="313"/>
      <c r="D42" s="313"/>
      <c r="E42" s="313"/>
      <c r="F42" s="313"/>
      <c r="G42" s="313"/>
      <c r="H42" s="90"/>
      <c r="I42" s="90"/>
    </row>
    <row r="43" spans="1:9" ht="9.9499999999999993" customHeight="1" x14ac:dyDescent="0.2">
      <c r="A43" s="370" t="s">
        <v>7529</v>
      </c>
      <c r="B43" s="172"/>
      <c r="C43" s="172"/>
      <c r="D43" s="172"/>
      <c r="E43" s="172"/>
      <c r="F43" s="172"/>
      <c r="G43" s="172"/>
      <c r="H43" s="170"/>
      <c r="I43" s="170"/>
    </row>
    <row r="44" spans="1:9" ht="9.9499999999999993" customHeight="1" x14ac:dyDescent="0.2">
      <c r="A44" s="370" t="s">
        <v>7528</v>
      </c>
      <c r="B44" s="313"/>
      <c r="C44" s="313"/>
      <c r="D44" s="313"/>
      <c r="E44" s="313"/>
      <c r="F44" s="313"/>
      <c r="G44" s="313"/>
      <c r="H44" s="90"/>
      <c r="I44" s="90"/>
    </row>
    <row r="45" spans="1:9" s="473" customFormat="1" ht="21.95" customHeight="1" x14ac:dyDescent="0.2">
      <c r="A45" s="576" t="s">
        <v>7567</v>
      </c>
      <c r="B45" s="343">
        <v>472992</v>
      </c>
      <c r="C45" s="343">
        <v>374922</v>
      </c>
      <c r="D45" s="343">
        <v>98070</v>
      </c>
      <c r="E45" s="343">
        <v>1167555</v>
      </c>
      <c r="F45" s="343">
        <v>984047</v>
      </c>
      <c r="G45" s="343">
        <v>183508</v>
      </c>
      <c r="H45" s="575">
        <f t="shared" ref="H45:H65" si="2">F45/C45</f>
        <v>2.6246712649564441</v>
      </c>
      <c r="I45" s="575">
        <f t="shared" ref="I45:I65" si="3">G45/D45</f>
        <v>1.8711940450698481</v>
      </c>
    </row>
    <row r="46" spans="1:9" ht="12" customHeight="1" x14ac:dyDescent="0.2">
      <c r="A46" s="578" t="s">
        <v>7566</v>
      </c>
      <c r="B46" s="126">
        <v>1491</v>
      </c>
      <c r="C46" s="126">
        <v>1478</v>
      </c>
      <c r="D46" s="126">
        <v>13</v>
      </c>
      <c r="E46" s="126">
        <v>8855</v>
      </c>
      <c r="F46" s="126">
        <v>8686</v>
      </c>
      <c r="G46" s="126">
        <v>169</v>
      </c>
      <c r="H46" s="577">
        <f t="shared" si="2"/>
        <v>5.8768606224627877</v>
      </c>
      <c r="I46" s="577">
        <f t="shared" si="3"/>
        <v>13</v>
      </c>
    </row>
    <row r="47" spans="1:9" ht="12" customHeight="1" x14ac:dyDescent="0.2">
      <c r="A47" s="578" t="s">
        <v>7565</v>
      </c>
      <c r="B47" s="126">
        <v>3385</v>
      </c>
      <c r="C47" s="126">
        <v>3222</v>
      </c>
      <c r="D47" s="126">
        <v>163</v>
      </c>
      <c r="E47" s="126">
        <v>13497</v>
      </c>
      <c r="F47" s="126">
        <v>13211</v>
      </c>
      <c r="G47" s="126">
        <v>286</v>
      </c>
      <c r="H47" s="577">
        <f t="shared" si="2"/>
        <v>4.1002482929857234</v>
      </c>
      <c r="I47" s="577">
        <f t="shared" si="3"/>
        <v>1.7546012269938651</v>
      </c>
    </row>
    <row r="48" spans="1:9" ht="12" customHeight="1" x14ac:dyDescent="0.2">
      <c r="A48" s="578" t="s">
        <v>7564</v>
      </c>
      <c r="B48" s="126">
        <v>9252</v>
      </c>
      <c r="C48" s="126">
        <v>6621</v>
      </c>
      <c r="D48" s="126">
        <v>2631</v>
      </c>
      <c r="E48" s="126">
        <v>42953</v>
      </c>
      <c r="F48" s="126">
        <v>34318</v>
      </c>
      <c r="G48" s="126">
        <v>8635</v>
      </c>
      <c r="H48" s="577">
        <f t="shared" si="2"/>
        <v>5.1832049539344514</v>
      </c>
      <c r="I48" s="577">
        <f t="shared" si="3"/>
        <v>3.2820220448498669</v>
      </c>
    </row>
    <row r="49" spans="1:9" ht="12" customHeight="1" x14ac:dyDescent="0.2">
      <c r="A49" s="578" t="s">
        <v>7563</v>
      </c>
      <c r="B49" s="126">
        <v>17451</v>
      </c>
      <c r="C49" s="126">
        <v>13908</v>
      </c>
      <c r="D49" s="126">
        <v>3543</v>
      </c>
      <c r="E49" s="126">
        <v>17582</v>
      </c>
      <c r="F49" s="126">
        <v>13908</v>
      </c>
      <c r="G49" s="126">
        <v>3674</v>
      </c>
      <c r="H49" s="577">
        <f t="shared" si="2"/>
        <v>1</v>
      </c>
      <c r="I49" s="577">
        <f t="shared" si="3"/>
        <v>1.0369743155517923</v>
      </c>
    </row>
    <row r="50" spans="1:9" ht="12" customHeight="1" x14ac:dyDescent="0.2">
      <c r="A50" s="578" t="s">
        <v>7562</v>
      </c>
      <c r="B50" s="126">
        <v>7934</v>
      </c>
      <c r="C50" s="126">
        <v>6286</v>
      </c>
      <c r="D50" s="126">
        <v>1648</v>
      </c>
      <c r="E50" s="126">
        <v>20291</v>
      </c>
      <c r="F50" s="126">
        <v>16092</v>
      </c>
      <c r="G50" s="126">
        <v>4199</v>
      </c>
      <c r="H50" s="577">
        <f t="shared" si="2"/>
        <v>2.5599745466115178</v>
      </c>
      <c r="I50" s="577">
        <f t="shared" si="3"/>
        <v>2.5479368932038833</v>
      </c>
    </row>
    <row r="51" spans="1:9" ht="12" customHeight="1" x14ac:dyDescent="0.2">
      <c r="A51" s="578" t="s">
        <v>7561</v>
      </c>
      <c r="B51" s="126">
        <v>13000</v>
      </c>
      <c r="C51" s="126">
        <v>10665</v>
      </c>
      <c r="D51" s="126">
        <v>2335</v>
      </c>
      <c r="E51" s="126">
        <v>30898</v>
      </c>
      <c r="F51" s="126">
        <v>23365</v>
      </c>
      <c r="G51" s="126">
        <v>7533</v>
      </c>
      <c r="H51" s="577">
        <f t="shared" si="2"/>
        <v>2.1908110642287859</v>
      </c>
      <c r="I51" s="577">
        <f t="shared" si="3"/>
        <v>3.2261241970021413</v>
      </c>
    </row>
    <row r="52" spans="1:9" ht="12" customHeight="1" x14ac:dyDescent="0.2">
      <c r="A52" s="578" t="s">
        <v>7560</v>
      </c>
      <c r="B52" s="126">
        <v>6618</v>
      </c>
      <c r="C52" s="126">
        <v>5371</v>
      </c>
      <c r="D52" s="126">
        <v>1247</v>
      </c>
      <c r="E52" s="126">
        <v>13788</v>
      </c>
      <c r="F52" s="126">
        <v>11360</v>
      </c>
      <c r="G52" s="126">
        <v>2428</v>
      </c>
      <c r="H52" s="577">
        <f t="shared" si="2"/>
        <v>2.1150623719977659</v>
      </c>
      <c r="I52" s="577">
        <f t="shared" si="3"/>
        <v>1.9470729751403368</v>
      </c>
    </row>
    <row r="53" spans="1:9" ht="12" customHeight="1" x14ac:dyDescent="0.2">
      <c r="A53" s="578" t="s">
        <v>7559</v>
      </c>
      <c r="B53" s="126">
        <v>15442</v>
      </c>
      <c r="C53" s="126">
        <v>11964</v>
      </c>
      <c r="D53" s="126">
        <v>3478</v>
      </c>
      <c r="E53" s="126">
        <v>36474</v>
      </c>
      <c r="F53" s="126">
        <v>29698</v>
      </c>
      <c r="G53" s="126">
        <v>6776</v>
      </c>
      <c r="H53" s="577">
        <f t="shared" si="2"/>
        <v>2.4822801738548979</v>
      </c>
      <c r="I53" s="577">
        <f t="shared" si="3"/>
        <v>1.9482461184588844</v>
      </c>
    </row>
    <row r="54" spans="1:9" ht="12" customHeight="1" x14ac:dyDescent="0.2">
      <c r="A54" s="578" t="s">
        <v>7558</v>
      </c>
      <c r="B54" s="126">
        <v>8010</v>
      </c>
      <c r="C54" s="126">
        <v>3491</v>
      </c>
      <c r="D54" s="126">
        <v>4519</v>
      </c>
      <c r="E54" s="126">
        <v>10389</v>
      </c>
      <c r="F54" s="126">
        <v>5493</v>
      </c>
      <c r="G54" s="126">
        <v>4896</v>
      </c>
      <c r="H54" s="577">
        <f t="shared" si="2"/>
        <v>1.5734746490976796</v>
      </c>
      <c r="I54" s="577">
        <f t="shared" si="3"/>
        <v>1.0834255366231467</v>
      </c>
    </row>
    <row r="55" spans="1:9" ht="12" customHeight="1" x14ac:dyDescent="0.2">
      <c r="A55" s="578" t="s">
        <v>7557</v>
      </c>
      <c r="B55" s="126">
        <v>6687</v>
      </c>
      <c r="C55" s="126">
        <v>6223</v>
      </c>
      <c r="D55" s="126">
        <v>464</v>
      </c>
      <c r="E55" s="126">
        <v>20560</v>
      </c>
      <c r="F55" s="126">
        <v>18369</v>
      </c>
      <c r="G55" s="126">
        <v>2191</v>
      </c>
      <c r="H55" s="577">
        <f t="shared" si="2"/>
        <v>2.9517917403181744</v>
      </c>
      <c r="I55" s="577">
        <f t="shared" si="3"/>
        <v>4.7219827586206895</v>
      </c>
    </row>
    <row r="56" spans="1:9" ht="12" customHeight="1" x14ac:dyDescent="0.2">
      <c r="A56" s="578" t="s">
        <v>7556</v>
      </c>
      <c r="B56" s="126">
        <v>13969</v>
      </c>
      <c r="C56" s="126">
        <v>13059</v>
      </c>
      <c r="D56" s="126">
        <v>910</v>
      </c>
      <c r="E56" s="126">
        <v>31326</v>
      </c>
      <c r="F56" s="126">
        <v>28085</v>
      </c>
      <c r="G56" s="126">
        <v>3241</v>
      </c>
      <c r="H56" s="577">
        <f t="shared" si="2"/>
        <v>2.1506240906654415</v>
      </c>
      <c r="I56" s="577">
        <f t="shared" si="3"/>
        <v>3.5615384615384613</v>
      </c>
    </row>
    <row r="57" spans="1:9" ht="12" customHeight="1" x14ac:dyDescent="0.2">
      <c r="A57" s="578" t="s">
        <v>7555</v>
      </c>
      <c r="B57" s="126">
        <v>16218</v>
      </c>
      <c r="C57" s="126">
        <v>11822</v>
      </c>
      <c r="D57" s="126">
        <v>4396</v>
      </c>
      <c r="E57" s="126">
        <v>34324</v>
      </c>
      <c r="F57" s="126">
        <v>25969</v>
      </c>
      <c r="G57" s="126">
        <v>8355</v>
      </c>
      <c r="H57" s="577">
        <f t="shared" si="2"/>
        <v>2.1966672305870412</v>
      </c>
      <c r="I57" s="577">
        <f t="shared" si="3"/>
        <v>1.9005914467697906</v>
      </c>
    </row>
    <row r="58" spans="1:9" ht="12" customHeight="1" x14ac:dyDescent="0.2">
      <c r="A58" s="578" t="s">
        <v>7554</v>
      </c>
      <c r="B58" s="126">
        <v>1255</v>
      </c>
      <c r="C58" s="126">
        <v>929</v>
      </c>
      <c r="D58" s="126">
        <v>326</v>
      </c>
      <c r="E58" s="126">
        <v>1793</v>
      </c>
      <c r="F58" s="126">
        <v>1344</v>
      </c>
      <c r="G58" s="126">
        <v>449</v>
      </c>
      <c r="H58" s="577">
        <f t="shared" si="2"/>
        <v>1.4467168998923574</v>
      </c>
      <c r="I58" s="577">
        <f t="shared" si="3"/>
        <v>1.3773006134969326</v>
      </c>
    </row>
    <row r="59" spans="1:9" ht="12" customHeight="1" x14ac:dyDescent="0.2">
      <c r="A59" s="578" t="s">
        <v>7553</v>
      </c>
      <c r="B59" s="126">
        <v>13347</v>
      </c>
      <c r="C59" s="126">
        <v>10056</v>
      </c>
      <c r="D59" s="126">
        <v>3291</v>
      </c>
      <c r="E59" s="126">
        <v>31734</v>
      </c>
      <c r="F59" s="126">
        <v>26851</v>
      </c>
      <c r="G59" s="126">
        <v>4883</v>
      </c>
      <c r="H59" s="577">
        <f t="shared" si="2"/>
        <v>2.6701471758154334</v>
      </c>
      <c r="I59" s="577">
        <f t="shared" si="3"/>
        <v>1.4837435429960499</v>
      </c>
    </row>
    <row r="60" spans="1:9" ht="12" customHeight="1" x14ac:dyDescent="0.2">
      <c r="A60" s="578" t="s">
        <v>7552</v>
      </c>
      <c r="B60" s="126">
        <v>7571</v>
      </c>
      <c r="C60" s="126">
        <v>5984</v>
      </c>
      <c r="D60" s="126">
        <v>1587</v>
      </c>
      <c r="E60" s="126">
        <v>17335</v>
      </c>
      <c r="F60" s="126">
        <v>14776</v>
      </c>
      <c r="G60" s="126">
        <v>2559</v>
      </c>
      <c r="H60" s="577">
        <f t="shared" si="2"/>
        <v>2.4692513368983957</v>
      </c>
      <c r="I60" s="577">
        <f t="shared" si="3"/>
        <v>1.6124763705103971</v>
      </c>
    </row>
    <row r="61" spans="1:9" ht="12" customHeight="1" x14ac:dyDescent="0.2">
      <c r="A61" s="578" t="s">
        <v>7551</v>
      </c>
      <c r="B61" s="126">
        <v>3988</v>
      </c>
      <c r="C61" s="126">
        <v>3864</v>
      </c>
      <c r="D61" s="126">
        <v>124</v>
      </c>
      <c r="E61" s="126">
        <v>11987</v>
      </c>
      <c r="F61" s="126">
        <v>11837</v>
      </c>
      <c r="G61" s="126">
        <v>150</v>
      </c>
      <c r="H61" s="577">
        <f t="shared" si="2"/>
        <v>3.0634057971014492</v>
      </c>
      <c r="I61" s="577">
        <f t="shared" si="3"/>
        <v>1.2096774193548387</v>
      </c>
    </row>
    <row r="62" spans="1:9" ht="12" customHeight="1" x14ac:dyDescent="0.2">
      <c r="A62" s="578" t="s">
        <v>7550</v>
      </c>
      <c r="B62" s="126">
        <v>5440</v>
      </c>
      <c r="C62" s="126">
        <v>5047</v>
      </c>
      <c r="D62" s="126">
        <v>393</v>
      </c>
      <c r="E62" s="126">
        <v>11604</v>
      </c>
      <c r="F62" s="126">
        <v>11064</v>
      </c>
      <c r="G62" s="126">
        <v>540</v>
      </c>
      <c r="H62" s="577">
        <f t="shared" si="2"/>
        <v>2.1921933822072517</v>
      </c>
      <c r="I62" s="577">
        <f t="shared" si="3"/>
        <v>1.3740458015267176</v>
      </c>
    </row>
    <row r="63" spans="1:9" ht="12" customHeight="1" x14ac:dyDescent="0.2">
      <c r="A63" s="578" t="s">
        <v>7549</v>
      </c>
      <c r="B63" s="126">
        <v>31398</v>
      </c>
      <c r="C63" s="126">
        <v>19819</v>
      </c>
      <c r="D63" s="126">
        <v>11579</v>
      </c>
      <c r="E63" s="126">
        <v>45607</v>
      </c>
      <c r="F63" s="126">
        <v>29698</v>
      </c>
      <c r="G63" s="126">
        <v>15909</v>
      </c>
      <c r="H63" s="577">
        <f t="shared" si="2"/>
        <v>1.4984610727080074</v>
      </c>
      <c r="I63" s="577">
        <f t="shared" si="3"/>
        <v>1.3739528456688834</v>
      </c>
    </row>
    <row r="64" spans="1:9" ht="12" customHeight="1" x14ac:dyDescent="0.2">
      <c r="A64" s="578" t="s">
        <v>7548</v>
      </c>
      <c r="B64" s="126">
        <v>2843</v>
      </c>
      <c r="C64" s="126">
        <v>2644</v>
      </c>
      <c r="D64" s="126">
        <v>199</v>
      </c>
      <c r="E64" s="126">
        <v>8333</v>
      </c>
      <c r="F64" s="126">
        <v>8101</v>
      </c>
      <c r="G64" s="126">
        <v>232</v>
      </c>
      <c r="H64" s="577">
        <f t="shared" si="2"/>
        <v>3.0639183055975794</v>
      </c>
      <c r="I64" s="577">
        <f t="shared" si="3"/>
        <v>1.1658291457286432</v>
      </c>
    </row>
    <row r="65" spans="1:9" ht="12" customHeight="1" x14ac:dyDescent="0.2">
      <c r="A65" s="578" t="s">
        <v>7547</v>
      </c>
      <c r="B65" s="126">
        <v>15773</v>
      </c>
      <c r="C65" s="126">
        <v>11198</v>
      </c>
      <c r="D65" s="126">
        <v>4575</v>
      </c>
      <c r="E65" s="126">
        <v>32518</v>
      </c>
      <c r="F65" s="126">
        <v>22872</v>
      </c>
      <c r="G65" s="126">
        <v>9646</v>
      </c>
      <c r="H65" s="577">
        <f t="shared" si="2"/>
        <v>2.0425075906411858</v>
      </c>
      <c r="I65" s="577">
        <f t="shared" si="3"/>
        <v>2.1084153005464481</v>
      </c>
    </row>
    <row r="66" spans="1:9" ht="12" customHeight="1" x14ac:dyDescent="0.2">
      <c r="A66" s="578" t="s">
        <v>7546</v>
      </c>
      <c r="B66" s="126" t="s">
        <v>3</v>
      </c>
      <c r="C66" s="126" t="s">
        <v>3</v>
      </c>
      <c r="D66" s="126" t="s">
        <v>3</v>
      </c>
      <c r="E66" s="126" t="s">
        <v>3</v>
      </c>
      <c r="F66" s="126" t="s">
        <v>3</v>
      </c>
      <c r="G66" s="126" t="s">
        <v>3</v>
      </c>
      <c r="H66" s="579" t="s">
        <v>3</v>
      </c>
      <c r="I66" s="579" t="s">
        <v>3</v>
      </c>
    </row>
    <row r="67" spans="1:9" ht="12" customHeight="1" x14ac:dyDescent="0.2">
      <c r="A67" s="578" t="s">
        <v>7545</v>
      </c>
      <c r="B67" s="126">
        <v>7224</v>
      </c>
      <c r="C67" s="126">
        <v>6309</v>
      </c>
      <c r="D67" s="126">
        <v>915</v>
      </c>
      <c r="E67" s="126">
        <v>19276</v>
      </c>
      <c r="F67" s="126">
        <v>17575</v>
      </c>
      <c r="G67" s="126">
        <v>1701</v>
      </c>
      <c r="H67" s="577">
        <f t="shared" ref="H67:H75" si="4">F67/C67</f>
        <v>2.7857029640196544</v>
      </c>
      <c r="I67" s="577">
        <f t="shared" ref="I67:I75" si="5">G67/D67</f>
        <v>1.8590163934426229</v>
      </c>
    </row>
    <row r="68" spans="1:9" ht="12" customHeight="1" x14ac:dyDescent="0.2">
      <c r="A68" s="578" t="s">
        <v>7544</v>
      </c>
      <c r="B68" s="126">
        <v>3690</v>
      </c>
      <c r="C68" s="126">
        <v>1098</v>
      </c>
      <c r="D68" s="126">
        <v>2592</v>
      </c>
      <c r="E68" s="126">
        <v>4323</v>
      </c>
      <c r="F68" s="126">
        <v>1405</v>
      </c>
      <c r="G68" s="126">
        <v>2918</v>
      </c>
      <c r="H68" s="577">
        <f t="shared" si="4"/>
        <v>1.2795992714025501</v>
      </c>
      <c r="I68" s="577">
        <f t="shared" si="5"/>
        <v>1.1257716049382716</v>
      </c>
    </row>
    <row r="69" spans="1:9" ht="12" customHeight="1" x14ac:dyDescent="0.2">
      <c r="A69" s="578" t="s">
        <v>7543</v>
      </c>
      <c r="B69" s="126">
        <v>646</v>
      </c>
      <c r="C69" s="126">
        <v>550</v>
      </c>
      <c r="D69" s="126">
        <v>96</v>
      </c>
      <c r="E69" s="126">
        <v>4199</v>
      </c>
      <c r="F69" s="126">
        <v>3969</v>
      </c>
      <c r="G69" s="126">
        <v>230</v>
      </c>
      <c r="H69" s="577">
        <f t="shared" si="4"/>
        <v>7.2163636363636368</v>
      </c>
      <c r="I69" s="577">
        <f t="shared" si="5"/>
        <v>2.3958333333333335</v>
      </c>
    </row>
    <row r="70" spans="1:9" ht="12" customHeight="1" x14ac:dyDescent="0.2">
      <c r="A70" s="578" t="s">
        <v>7542</v>
      </c>
      <c r="B70" s="126">
        <v>6080</v>
      </c>
      <c r="C70" s="126">
        <v>4610</v>
      </c>
      <c r="D70" s="126">
        <v>1470</v>
      </c>
      <c r="E70" s="126">
        <v>11566</v>
      </c>
      <c r="F70" s="126">
        <v>9007</v>
      </c>
      <c r="G70" s="126">
        <v>2559</v>
      </c>
      <c r="H70" s="577">
        <f t="shared" si="4"/>
        <v>1.9537960954446856</v>
      </c>
      <c r="I70" s="577">
        <f t="shared" si="5"/>
        <v>1.7408163265306122</v>
      </c>
    </row>
    <row r="71" spans="1:9" ht="12" customHeight="1" x14ac:dyDescent="0.2">
      <c r="A71" s="578" t="s">
        <v>7541</v>
      </c>
      <c r="B71" s="126">
        <v>30186</v>
      </c>
      <c r="C71" s="126">
        <v>25825</v>
      </c>
      <c r="D71" s="126">
        <v>4361</v>
      </c>
      <c r="E71" s="126">
        <v>43757</v>
      </c>
      <c r="F71" s="126">
        <v>35491</v>
      </c>
      <c r="G71" s="126">
        <v>8266</v>
      </c>
      <c r="H71" s="577">
        <f t="shared" si="4"/>
        <v>1.3742884801548887</v>
      </c>
      <c r="I71" s="577">
        <f t="shared" si="5"/>
        <v>1.8954368264159596</v>
      </c>
    </row>
    <row r="72" spans="1:9" ht="12" customHeight="1" x14ac:dyDescent="0.2">
      <c r="A72" s="578" t="s">
        <v>7540</v>
      </c>
      <c r="B72" s="126">
        <v>11530</v>
      </c>
      <c r="C72" s="126">
        <v>10640</v>
      </c>
      <c r="D72" s="126">
        <v>890</v>
      </c>
      <c r="E72" s="126">
        <v>15438</v>
      </c>
      <c r="F72" s="126">
        <v>14025</v>
      </c>
      <c r="G72" s="126">
        <v>1413</v>
      </c>
      <c r="H72" s="577">
        <f t="shared" si="4"/>
        <v>1.318139097744361</v>
      </c>
      <c r="I72" s="577">
        <f t="shared" si="5"/>
        <v>1.5876404494382022</v>
      </c>
    </row>
    <row r="73" spans="1:9" ht="12" customHeight="1" x14ac:dyDescent="0.2">
      <c r="A73" s="578" t="s">
        <v>7539</v>
      </c>
      <c r="B73" s="126">
        <v>12556</v>
      </c>
      <c r="C73" s="126">
        <v>11503</v>
      </c>
      <c r="D73" s="126">
        <v>1053</v>
      </c>
      <c r="E73" s="126">
        <v>20723</v>
      </c>
      <c r="F73" s="126">
        <v>18778</v>
      </c>
      <c r="G73" s="126">
        <v>1945</v>
      </c>
      <c r="H73" s="577">
        <f t="shared" si="4"/>
        <v>1.632443710336434</v>
      </c>
      <c r="I73" s="577">
        <f t="shared" si="5"/>
        <v>1.8471035137701803</v>
      </c>
    </row>
    <row r="74" spans="1:9" ht="12" customHeight="1" x14ac:dyDescent="0.2">
      <c r="A74" s="578" t="s">
        <v>7538</v>
      </c>
      <c r="B74" s="126">
        <v>4849</v>
      </c>
      <c r="C74" s="126">
        <v>3729</v>
      </c>
      <c r="D74" s="126">
        <v>1120</v>
      </c>
      <c r="E74" s="126">
        <v>10416</v>
      </c>
      <c r="F74" s="126">
        <v>8215</v>
      </c>
      <c r="G74" s="126">
        <v>2201</v>
      </c>
      <c r="H74" s="577">
        <f t="shared" si="4"/>
        <v>2.2030034861893268</v>
      </c>
      <c r="I74" s="577">
        <f t="shared" si="5"/>
        <v>1.9651785714285714</v>
      </c>
    </row>
    <row r="75" spans="1:9" s="473" customFormat="1" ht="21.95" customHeight="1" x14ac:dyDescent="0.2">
      <c r="A75" s="576" t="s">
        <v>7537</v>
      </c>
      <c r="B75" s="343">
        <v>79814</v>
      </c>
      <c r="C75" s="343">
        <v>61433</v>
      </c>
      <c r="D75" s="343">
        <v>18381</v>
      </c>
      <c r="E75" s="343">
        <v>186472</v>
      </c>
      <c r="F75" s="343">
        <v>148648</v>
      </c>
      <c r="G75" s="343">
        <v>37824</v>
      </c>
      <c r="H75" s="575">
        <f t="shared" si="4"/>
        <v>2.4196767209805805</v>
      </c>
      <c r="I75" s="575">
        <f t="shared" si="5"/>
        <v>2.0577770523910561</v>
      </c>
    </row>
    <row r="76" spans="1:9" s="18" customFormat="1" ht="11.1" customHeight="1" x14ac:dyDescent="0.2">
      <c r="A76" s="19"/>
      <c r="B76" s="20"/>
      <c r="C76" s="20"/>
      <c r="D76" s="20"/>
      <c r="E76" s="20"/>
      <c r="F76" s="20"/>
      <c r="G76" s="20"/>
      <c r="H76" s="20"/>
      <c r="I76" s="20"/>
    </row>
    <row r="77" spans="1:9" ht="12" customHeight="1" x14ac:dyDescent="0.2">
      <c r="A77" s="506" t="s">
        <v>7530</v>
      </c>
      <c r="B77" s="313"/>
      <c r="C77" s="313"/>
      <c r="D77" s="313"/>
      <c r="E77" s="313"/>
      <c r="F77" s="313"/>
      <c r="G77" s="313"/>
      <c r="H77" s="90"/>
      <c r="I77" s="90"/>
    </row>
    <row r="78" spans="1:9" ht="9.9499999999999993" customHeight="1" x14ac:dyDescent="0.2">
      <c r="A78" s="370" t="s">
        <v>7529</v>
      </c>
      <c r="B78" s="172"/>
      <c r="C78" s="172"/>
      <c r="D78" s="172"/>
      <c r="E78" s="172"/>
      <c r="F78" s="172"/>
      <c r="G78" s="172"/>
      <c r="H78" s="170"/>
      <c r="I78" s="170"/>
    </row>
    <row r="79" spans="1:9" ht="9.9499999999999993" customHeight="1" x14ac:dyDescent="0.2">
      <c r="A79" s="370" t="s">
        <v>7528</v>
      </c>
      <c r="B79" s="313"/>
      <c r="C79" s="313"/>
      <c r="D79" s="313"/>
      <c r="E79" s="313"/>
      <c r="F79" s="313"/>
      <c r="G79" s="313"/>
      <c r="H79" s="90"/>
      <c r="I79" s="90"/>
    </row>
    <row r="80" spans="1:9" ht="15" x14ac:dyDescent="0.2">
      <c r="B80" s="574"/>
    </row>
    <row r="81" spans="1:1" x14ac:dyDescent="0.2">
      <c r="A81" s="147"/>
    </row>
  </sheetData>
  <mergeCells count="5">
    <mergeCell ref="A1:I1"/>
    <mergeCell ref="H3:I3"/>
    <mergeCell ref="A3:A4"/>
    <mergeCell ref="B3:D3"/>
    <mergeCell ref="E3:G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1" manualBreakCount="1">
    <brk id="44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"/>
  <sheetViews>
    <sheetView zoomScaleNormal="100" zoomScaleSheetLayoutView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3" sqref="A3:A4"/>
    </sheetView>
  </sheetViews>
  <sheetFormatPr defaultRowHeight="12.75" x14ac:dyDescent="0.2"/>
  <cols>
    <col min="1" max="1" width="23.7109375" customWidth="1"/>
    <col min="2" max="2" width="12.7109375" style="247" customWidth="1"/>
    <col min="3" max="6" width="12.7109375" customWidth="1"/>
  </cols>
  <sheetData>
    <row r="1" spans="1:9" ht="14.25" x14ac:dyDescent="0.2">
      <c r="A1" s="854" t="s">
        <v>7616</v>
      </c>
      <c r="B1" s="854"/>
      <c r="C1" s="854"/>
      <c r="D1" s="854"/>
      <c r="E1" s="854"/>
      <c r="F1" s="970"/>
      <c r="G1" s="223"/>
      <c r="H1" s="223"/>
      <c r="I1" s="223"/>
    </row>
    <row r="2" spans="1:9" ht="9.9499999999999993" customHeight="1" thickBot="1" x14ac:dyDescent="0.25">
      <c r="B2" s="17"/>
      <c r="C2" s="17"/>
      <c r="D2" s="17"/>
      <c r="F2" s="131"/>
      <c r="G2" s="17"/>
      <c r="H2" s="17"/>
    </row>
    <row r="3" spans="1:9" ht="24.95" customHeight="1" x14ac:dyDescent="0.2">
      <c r="A3" s="976" t="s">
        <v>7615</v>
      </c>
      <c r="B3" s="859" t="s">
        <v>7614</v>
      </c>
      <c r="C3" s="861"/>
      <c r="D3" s="971" t="s">
        <v>7613</v>
      </c>
      <c r="E3" s="838" t="s">
        <v>7612</v>
      </c>
      <c r="F3" s="974" t="s">
        <v>7611</v>
      </c>
      <c r="G3" s="17"/>
      <c r="H3" s="17"/>
    </row>
    <row r="4" spans="1:9" s="598" customFormat="1" ht="39.950000000000003" customHeight="1" x14ac:dyDescent="0.2">
      <c r="A4" s="977"/>
      <c r="B4" s="600" t="s">
        <v>7610</v>
      </c>
      <c r="C4" s="599" t="s">
        <v>7609</v>
      </c>
      <c r="D4" s="972"/>
      <c r="E4" s="973"/>
      <c r="F4" s="975"/>
    </row>
    <row r="5" spans="1:9" s="588" customFormat="1" ht="18" customHeight="1" x14ac:dyDescent="0.2">
      <c r="A5" s="9" t="s">
        <v>1</v>
      </c>
      <c r="B5" s="590">
        <v>138073353</v>
      </c>
      <c r="C5" s="590">
        <v>18629.43635821241</v>
      </c>
      <c r="D5" s="590">
        <v>131844476</v>
      </c>
      <c r="E5" s="590">
        <v>50874</v>
      </c>
      <c r="F5" s="590">
        <v>6178003</v>
      </c>
      <c r="G5" s="589"/>
    </row>
    <row r="6" spans="1:9" s="588" customFormat="1" x14ac:dyDescent="0.2">
      <c r="A6" s="9" t="s">
        <v>210</v>
      </c>
      <c r="B6" s="590">
        <v>103758976</v>
      </c>
      <c r="C6" s="590">
        <v>19182.756942124481</v>
      </c>
      <c r="D6" s="590">
        <v>99366771</v>
      </c>
      <c r="E6" s="590">
        <v>29275</v>
      </c>
      <c r="F6" s="590">
        <v>4362930</v>
      </c>
      <c r="G6" s="589"/>
    </row>
    <row r="7" spans="1:9" s="588" customFormat="1" x14ac:dyDescent="0.2">
      <c r="A7" s="9" t="s">
        <v>211</v>
      </c>
      <c r="B7" s="590">
        <v>34314377</v>
      </c>
      <c r="C7" s="590">
        <v>17134.930225636897</v>
      </c>
      <c r="D7" s="590">
        <v>32477705</v>
      </c>
      <c r="E7" s="590">
        <v>21599</v>
      </c>
      <c r="F7" s="590">
        <v>1815073</v>
      </c>
      <c r="G7" s="589"/>
    </row>
    <row r="8" spans="1:9" s="588" customFormat="1" ht="15.95" customHeight="1" x14ac:dyDescent="0.2">
      <c r="A8" s="9" t="s">
        <v>212</v>
      </c>
      <c r="B8" s="590">
        <v>58913796</v>
      </c>
      <c r="C8" s="590">
        <v>36755.399251713032</v>
      </c>
      <c r="D8" s="590">
        <v>57291737</v>
      </c>
      <c r="E8" s="590">
        <v>2893</v>
      </c>
      <c r="F8" s="590">
        <v>1619166</v>
      </c>
      <c r="G8" s="589"/>
    </row>
    <row r="9" spans="1:9" ht="12" customHeight="1" x14ac:dyDescent="0.2">
      <c r="A9" s="14" t="s">
        <v>177</v>
      </c>
      <c r="B9" s="587">
        <v>266714</v>
      </c>
      <c r="C9" s="587">
        <v>10645.990500139704</v>
      </c>
      <c r="D9" s="587">
        <v>266714</v>
      </c>
      <c r="E9" s="587" t="s">
        <v>3</v>
      </c>
      <c r="F9" s="587" t="s">
        <v>3</v>
      </c>
      <c r="G9" s="586"/>
      <c r="H9" s="585"/>
    </row>
    <row r="10" spans="1:9" ht="12" customHeight="1" x14ac:dyDescent="0.2">
      <c r="A10" s="14" t="s">
        <v>178</v>
      </c>
      <c r="B10" s="587">
        <v>393458</v>
      </c>
      <c r="C10" s="587">
        <v>2557.2302272830671</v>
      </c>
      <c r="D10" s="587">
        <v>393458</v>
      </c>
      <c r="E10" s="587" t="s">
        <v>3</v>
      </c>
      <c r="F10" s="587" t="s">
        <v>3</v>
      </c>
      <c r="G10" s="586"/>
      <c r="H10" s="585"/>
    </row>
    <row r="11" spans="1:9" ht="12" customHeight="1" x14ac:dyDescent="0.2">
      <c r="A11" s="14" t="s">
        <v>179</v>
      </c>
      <c r="B11" s="587">
        <v>365794</v>
      </c>
      <c r="C11" s="587">
        <v>6525.8594544448997</v>
      </c>
      <c r="D11" s="587">
        <v>365794</v>
      </c>
      <c r="E11" s="587" t="s">
        <v>3</v>
      </c>
      <c r="F11" s="587" t="s">
        <v>3</v>
      </c>
      <c r="G11" s="586"/>
      <c r="H11" s="585"/>
    </row>
    <row r="12" spans="1:9" ht="12" customHeight="1" x14ac:dyDescent="0.2">
      <c r="A12" s="14" t="s">
        <v>180</v>
      </c>
      <c r="B12" s="587">
        <v>682762</v>
      </c>
      <c r="C12" s="587">
        <v>8625.8511995755052</v>
      </c>
      <c r="D12" s="587">
        <v>500473</v>
      </c>
      <c r="E12" s="587">
        <v>100</v>
      </c>
      <c r="F12" s="587">
        <v>182189</v>
      </c>
      <c r="G12" s="586"/>
      <c r="H12" s="585"/>
    </row>
    <row r="13" spans="1:9" ht="12" customHeight="1" x14ac:dyDescent="0.2">
      <c r="A13" s="14" t="s">
        <v>181</v>
      </c>
      <c r="B13" s="587">
        <v>432380</v>
      </c>
      <c r="C13" s="587">
        <v>3116.7689058366432</v>
      </c>
      <c r="D13" s="587">
        <v>432380</v>
      </c>
      <c r="E13" s="587" t="s">
        <v>3</v>
      </c>
      <c r="F13" s="587" t="s">
        <v>3</v>
      </c>
      <c r="G13" s="586"/>
      <c r="H13" s="585"/>
    </row>
    <row r="14" spans="1:9" ht="12" customHeight="1" x14ac:dyDescent="0.2">
      <c r="A14" s="14" t="s">
        <v>182</v>
      </c>
      <c r="B14" s="587">
        <v>395644</v>
      </c>
      <c r="C14" s="587">
        <v>2538.1156138336296</v>
      </c>
      <c r="D14" s="587">
        <v>395644</v>
      </c>
      <c r="E14" s="587" t="s">
        <v>3</v>
      </c>
      <c r="F14" s="587" t="s">
        <v>3</v>
      </c>
      <c r="G14" s="586"/>
      <c r="H14" s="585"/>
    </row>
    <row r="15" spans="1:9" ht="12" customHeight="1" x14ac:dyDescent="0.2">
      <c r="A15" s="14" t="s">
        <v>183</v>
      </c>
      <c r="B15" s="587">
        <v>932708</v>
      </c>
      <c r="C15" s="587">
        <v>15872.098563746513</v>
      </c>
      <c r="D15" s="587">
        <v>922531</v>
      </c>
      <c r="E15" s="587" t="s">
        <v>3</v>
      </c>
      <c r="F15" s="587">
        <v>10177</v>
      </c>
      <c r="G15" s="586"/>
      <c r="H15" s="585"/>
    </row>
    <row r="16" spans="1:9" ht="12" customHeight="1" x14ac:dyDescent="0.2">
      <c r="A16" s="14" t="s">
        <v>184</v>
      </c>
      <c r="B16" s="587">
        <v>495945</v>
      </c>
      <c r="C16" s="587">
        <v>9529.8898945062538</v>
      </c>
      <c r="D16" s="587">
        <v>495690</v>
      </c>
      <c r="E16" s="587">
        <v>255</v>
      </c>
      <c r="F16" s="587" t="s">
        <v>3</v>
      </c>
      <c r="G16" s="586"/>
      <c r="H16" s="585"/>
    </row>
    <row r="17" spans="1:8" ht="12" customHeight="1" x14ac:dyDescent="0.2">
      <c r="A17" s="14" t="s">
        <v>185</v>
      </c>
      <c r="B17" s="587">
        <v>389746</v>
      </c>
      <c r="C17" s="587">
        <v>1779.5645900681241</v>
      </c>
      <c r="D17" s="587">
        <v>387359</v>
      </c>
      <c r="E17" s="587">
        <v>2387</v>
      </c>
      <c r="F17" s="587" t="s">
        <v>3</v>
      </c>
      <c r="G17" s="586"/>
      <c r="H17" s="585"/>
    </row>
    <row r="18" spans="1:8" ht="12" customHeight="1" x14ac:dyDescent="0.2">
      <c r="A18" s="14" t="s">
        <v>186</v>
      </c>
      <c r="B18" s="587">
        <v>1462370</v>
      </c>
      <c r="C18" s="587">
        <v>20484.815375133076</v>
      </c>
      <c r="D18" s="587">
        <v>1462370</v>
      </c>
      <c r="E18" s="587" t="s">
        <v>3</v>
      </c>
      <c r="F18" s="587" t="s">
        <v>3</v>
      </c>
      <c r="G18" s="586"/>
      <c r="H18" s="585"/>
    </row>
    <row r="19" spans="1:8" ht="12" customHeight="1" x14ac:dyDescent="0.2">
      <c r="A19" s="14" t="s">
        <v>187</v>
      </c>
      <c r="B19" s="587">
        <v>395967</v>
      </c>
      <c r="C19" s="587">
        <v>2447.9731442384377</v>
      </c>
      <c r="D19" s="587">
        <v>395967</v>
      </c>
      <c r="E19" s="587" t="s">
        <v>3</v>
      </c>
      <c r="F19" s="587" t="s">
        <v>3</v>
      </c>
      <c r="G19" s="586"/>
      <c r="H19" s="585"/>
    </row>
    <row r="20" spans="1:8" ht="12" customHeight="1" x14ac:dyDescent="0.2">
      <c r="A20" s="14" t="s">
        <v>188</v>
      </c>
      <c r="B20" s="587">
        <v>313014</v>
      </c>
      <c r="C20" s="587">
        <v>3078.3014043507337</v>
      </c>
      <c r="D20" s="587">
        <v>312999</v>
      </c>
      <c r="E20" s="587">
        <v>15</v>
      </c>
      <c r="F20" s="587" t="s">
        <v>3</v>
      </c>
      <c r="G20" s="586"/>
      <c r="H20" s="585"/>
    </row>
    <row r="21" spans="1:8" ht="12" customHeight="1" x14ac:dyDescent="0.2">
      <c r="A21" s="14" t="s">
        <v>189</v>
      </c>
      <c r="B21" s="587">
        <v>304554</v>
      </c>
      <c r="C21" s="587">
        <v>7417.1111273471179</v>
      </c>
      <c r="D21" s="587">
        <v>304418</v>
      </c>
      <c r="E21" s="587">
        <v>136</v>
      </c>
      <c r="F21" s="587" t="s">
        <v>3</v>
      </c>
      <c r="G21" s="586"/>
      <c r="H21" s="585"/>
    </row>
    <row r="22" spans="1:8" ht="12" customHeight="1" x14ac:dyDescent="0.2">
      <c r="A22" s="14" t="s">
        <v>190</v>
      </c>
      <c r="B22" s="587">
        <v>236508</v>
      </c>
      <c r="C22" s="587">
        <v>11674.79514265969</v>
      </c>
      <c r="D22" s="587">
        <v>236508</v>
      </c>
      <c r="E22" s="587" t="s">
        <v>3</v>
      </c>
      <c r="F22" s="587" t="s">
        <v>3</v>
      </c>
      <c r="G22" s="586"/>
      <c r="H22" s="585"/>
    </row>
    <row r="23" spans="1:8" ht="12" customHeight="1" x14ac:dyDescent="0.2">
      <c r="A23" s="14" t="s">
        <v>191</v>
      </c>
      <c r="B23" s="587">
        <v>903537</v>
      </c>
      <c r="C23" s="587">
        <v>16797.490239821527</v>
      </c>
      <c r="D23" s="587">
        <v>895135</v>
      </c>
      <c r="E23" s="587" t="s">
        <v>3</v>
      </c>
      <c r="F23" s="587">
        <v>8402</v>
      </c>
      <c r="G23" s="586"/>
      <c r="H23" s="585"/>
    </row>
    <row r="24" spans="1:8" ht="12" customHeight="1" x14ac:dyDescent="0.2">
      <c r="A24" s="14" t="s">
        <v>200</v>
      </c>
      <c r="B24" s="587">
        <v>322691</v>
      </c>
      <c r="C24" s="587">
        <v>8209.7135297410077</v>
      </c>
      <c r="D24" s="587">
        <v>322691</v>
      </c>
      <c r="E24" s="587" t="s">
        <v>3</v>
      </c>
      <c r="F24" s="587" t="s">
        <v>3</v>
      </c>
      <c r="G24" s="586"/>
      <c r="H24" s="585"/>
    </row>
    <row r="25" spans="1:8" ht="12" customHeight="1" x14ac:dyDescent="0.2">
      <c r="A25" s="14" t="s">
        <v>192</v>
      </c>
      <c r="B25" s="587">
        <v>403901</v>
      </c>
      <c r="C25" s="587">
        <v>2307.0038154858462</v>
      </c>
      <c r="D25" s="587">
        <v>403891</v>
      </c>
      <c r="E25" s="587" t="s">
        <v>3</v>
      </c>
      <c r="F25" s="587">
        <v>10</v>
      </c>
      <c r="G25" s="586"/>
      <c r="H25" s="585"/>
    </row>
    <row r="26" spans="1:8" x14ac:dyDescent="0.2">
      <c r="A26" s="591" t="s">
        <v>7608</v>
      </c>
      <c r="B26" s="587">
        <v>50216103</v>
      </c>
      <c r="C26" s="587">
        <v>31329.044127968675</v>
      </c>
      <c r="D26" s="587">
        <v>48797715</v>
      </c>
      <c r="E26" s="587" t="s">
        <v>3</v>
      </c>
      <c r="F26" s="587">
        <v>1418388</v>
      </c>
      <c r="G26" s="586"/>
      <c r="H26" s="585"/>
    </row>
    <row r="27" spans="1:8" s="588" customFormat="1" ht="15" customHeight="1" x14ac:dyDescent="0.2">
      <c r="A27" s="9" t="s">
        <v>213</v>
      </c>
      <c r="B27" s="590">
        <v>2902351</v>
      </c>
      <c r="C27" s="590">
        <v>14828.264301515857</v>
      </c>
      <c r="D27" s="590">
        <v>2862233</v>
      </c>
      <c r="E27" s="590">
        <v>555</v>
      </c>
      <c r="F27" s="590">
        <v>39563</v>
      </c>
      <c r="G27" s="589"/>
      <c r="H27" s="585"/>
    </row>
    <row r="28" spans="1:8" ht="12" customHeight="1" x14ac:dyDescent="0.2">
      <c r="A28" s="14" t="s">
        <v>4</v>
      </c>
      <c r="B28" s="587">
        <v>335746</v>
      </c>
      <c r="C28" s="587">
        <v>9185.9370725034187</v>
      </c>
      <c r="D28" s="587">
        <v>334930</v>
      </c>
      <c r="E28" s="587" t="s">
        <v>3</v>
      </c>
      <c r="F28" s="587">
        <v>816</v>
      </c>
      <c r="G28" s="586"/>
      <c r="H28" s="585"/>
    </row>
    <row r="29" spans="1:8" ht="12" customHeight="1" x14ac:dyDescent="0.2">
      <c r="A29" s="14" t="s">
        <v>5</v>
      </c>
      <c r="B29" s="587">
        <v>143774</v>
      </c>
      <c r="C29" s="587">
        <v>11108.243838368229</v>
      </c>
      <c r="D29" s="587">
        <v>130845</v>
      </c>
      <c r="E29" s="587">
        <v>36</v>
      </c>
      <c r="F29" s="587">
        <v>12893</v>
      </c>
      <c r="G29" s="586"/>
      <c r="H29" s="585"/>
    </row>
    <row r="30" spans="1:8" ht="12" customHeight="1" x14ac:dyDescent="0.2">
      <c r="A30" s="14" t="s">
        <v>6</v>
      </c>
      <c r="B30" s="587">
        <v>2422831</v>
      </c>
      <c r="C30" s="587">
        <v>16567.725215060382</v>
      </c>
      <c r="D30" s="587">
        <v>2396458</v>
      </c>
      <c r="E30" s="587">
        <v>519</v>
      </c>
      <c r="F30" s="587">
        <v>25854</v>
      </c>
      <c r="G30" s="586"/>
      <c r="H30" s="585"/>
    </row>
    <row r="31" spans="1:8" s="588" customFormat="1" ht="15" customHeight="1" x14ac:dyDescent="0.2">
      <c r="A31" s="9" t="s">
        <v>214</v>
      </c>
      <c r="B31" s="590">
        <v>2872666</v>
      </c>
      <c r="C31" s="590">
        <v>14363.401817009086</v>
      </c>
      <c r="D31" s="590">
        <v>2721926</v>
      </c>
      <c r="E31" s="590">
        <v>317</v>
      </c>
      <c r="F31" s="590">
        <v>150423</v>
      </c>
      <c r="G31" s="589"/>
      <c r="H31" s="585"/>
    </row>
    <row r="32" spans="1:8" ht="12" customHeight="1" x14ac:dyDescent="0.2">
      <c r="A32" s="14" t="s">
        <v>7</v>
      </c>
      <c r="B32" s="587">
        <v>202795</v>
      </c>
      <c r="C32" s="587">
        <v>10665.562217313558</v>
      </c>
      <c r="D32" s="587">
        <v>199984</v>
      </c>
      <c r="E32" s="587">
        <v>286</v>
      </c>
      <c r="F32" s="587">
        <v>2525</v>
      </c>
      <c r="G32" s="586"/>
      <c r="H32" s="585"/>
    </row>
    <row r="33" spans="1:8" ht="12" customHeight="1" x14ac:dyDescent="0.2">
      <c r="A33" s="14" t="s">
        <v>8</v>
      </c>
      <c r="B33" s="587">
        <v>2059507</v>
      </c>
      <c r="C33" s="587">
        <v>16023.924934060549</v>
      </c>
      <c r="D33" s="587">
        <v>2037585</v>
      </c>
      <c r="E33" s="587" t="s">
        <v>3</v>
      </c>
      <c r="F33" s="587">
        <v>21922</v>
      </c>
      <c r="G33" s="586"/>
      <c r="H33" s="585"/>
    </row>
    <row r="34" spans="1:8" ht="12" customHeight="1" x14ac:dyDescent="0.2">
      <c r="A34" s="14" t="s">
        <v>9</v>
      </c>
      <c r="B34" s="587">
        <v>126470</v>
      </c>
      <c r="C34" s="587">
        <v>10891.319324836375</v>
      </c>
      <c r="D34" s="587">
        <v>106311</v>
      </c>
      <c r="E34" s="587" t="s">
        <v>3</v>
      </c>
      <c r="F34" s="587">
        <v>20159</v>
      </c>
      <c r="G34" s="586"/>
      <c r="H34" s="585"/>
    </row>
    <row r="35" spans="1:8" ht="12" customHeight="1" x14ac:dyDescent="0.2">
      <c r="A35" s="14" t="s">
        <v>10</v>
      </c>
      <c r="B35" s="587">
        <v>213208</v>
      </c>
      <c r="C35" s="587">
        <v>8328.112183117848</v>
      </c>
      <c r="D35" s="587">
        <v>211244</v>
      </c>
      <c r="E35" s="587" t="s">
        <v>3</v>
      </c>
      <c r="F35" s="587">
        <v>1964</v>
      </c>
      <c r="G35" s="586"/>
      <c r="H35" s="585"/>
    </row>
    <row r="36" spans="1:8" ht="12" customHeight="1" x14ac:dyDescent="0.2">
      <c r="A36" s="14" t="s">
        <v>11</v>
      </c>
      <c r="B36" s="587">
        <v>270686</v>
      </c>
      <c r="C36" s="587">
        <v>17755.723187930467</v>
      </c>
      <c r="D36" s="587">
        <v>166802</v>
      </c>
      <c r="E36" s="587">
        <v>31</v>
      </c>
      <c r="F36" s="587">
        <v>103853</v>
      </c>
      <c r="G36" s="586"/>
      <c r="H36" s="585"/>
    </row>
    <row r="37" spans="1:8" s="588" customFormat="1" ht="15" customHeight="1" x14ac:dyDescent="0.2">
      <c r="A37" s="9" t="s">
        <v>215</v>
      </c>
      <c r="B37" s="590">
        <v>2637793</v>
      </c>
      <c r="C37" s="590">
        <v>16591.562672973381</v>
      </c>
      <c r="D37" s="590">
        <v>1993359</v>
      </c>
      <c r="E37" s="590">
        <v>7</v>
      </c>
      <c r="F37" s="590">
        <v>644427</v>
      </c>
      <c r="G37" s="589"/>
      <c r="H37" s="585"/>
    </row>
    <row r="38" spans="1:8" ht="12" customHeight="1" x14ac:dyDescent="0.2">
      <c r="A38" s="14" t="s">
        <v>12</v>
      </c>
      <c r="B38" s="587">
        <v>194894</v>
      </c>
      <c r="C38" s="587">
        <v>10608.208142826041</v>
      </c>
      <c r="D38" s="587">
        <v>191204</v>
      </c>
      <c r="E38" s="587" t="s">
        <v>3</v>
      </c>
      <c r="F38" s="587">
        <v>3690</v>
      </c>
      <c r="G38" s="586"/>
      <c r="H38" s="585"/>
    </row>
    <row r="39" spans="1:8" ht="12" customHeight="1" x14ac:dyDescent="0.2">
      <c r="A39" s="14" t="s">
        <v>13</v>
      </c>
      <c r="B39" s="587">
        <v>585716</v>
      </c>
      <c r="C39" s="587">
        <v>21892.651566120952</v>
      </c>
      <c r="D39" s="587">
        <v>316891</v>
      </c>
      <c r="E39" s="587" t="s">
        <v>3</v>
      </c>
      <c r="F39" s="587">
        <v>268825</v>
      </c>
      <c r="G39" s="586"/>
      <c r="H39" s="585"/>
    </row>
    <row r="40" spans="1:8" ht="12" customHeight="1" x14ac:dyDescent="0.2">
      <c r="A40" s="14" t="s">
        <v>14</v>
      </c>
      <c r="B40" s="587">
        <v>1158588</v>
      </c>
      <c r="C40" s="587">
        <v>18069.339821269827</v>
      </c>
      <c r="D40" s="587">
        <v>921689</v>
      </c>
      <c r="E40" s="587" t="s">
        <v>3</v>
      </c>
      <c r="F40" s="587">
        <v>236899</v>
      </c>
      <c r="G40" s="586"/>
      <c r="H40" s="585"/>
    </row>
    <row r="41" spans="1:8" ht="12" customHeight="1" x14ac:dyDescent="0.2">
      <c r="A41" s="14" t="s">
        <v>15</v>
      </c>
      <c r="B41" s="587">
        <v>134760</v>
      </c>
      <c r="C41" s="587">
        <v>11073.130649137223</v>
      </c>
      <c r="D41" s="587">
        <v>134373</v>
      </c>
      <c r="E41" s="587" t="s">
        <v>3</v>
      </c>
      <c r="F41" s="587">
        <v>387</v>
      </c>
      <c r="G41" s="586"/>
      <c r="H41" s="585"/>
    </row>
    <row r="42" spans="1:8" ht="12" customHeight="1" x14ac:dyDescent="0.2">
      <c r="A42" s="14" t="s">
        <v>16</v>
      </c>
      <c r="B42" s="587">
        <v>449972</v>
      </c>
      <c r="C42" s="587">
        <v>18237.425525878491</v>
      </c>
      <c r="D42" s="587">
        <v>315566</v>
      </c>
      <c r="E42" s="587" t="s">
        <v>3</v>
      </c>
      <c r="F42" s="587">
        <v>134406</v>
      </c>
      <c r="G42" s="586"/>
      <c r="H42" s="585"/>
    </row>
    <row r="43" spans="1:8" ht="12" customHeight="1" x14ac:dyDescent="0.2">
      <c r="A43" s="14" t="s">
        <v>17</v>
      </c>
      <c r="B43" s="587">
        <v>113863</v>
      </c>
      <c r="C43" s="587">
        <v>8829.3269230769238</v>
      </c>
      <c r="D43" s="587">
        <v>113636</v>
      </c>
      <c r="E43" s="587">
        <v>7</v>
      </c>
      <c r="F43" s="587">
        <v>220</v>
      </c>
      <c r="G43" s="586"/>
      <c r="H43" s="585"/>
    </row>
    <row r="44" spans="1:8" s="588" customFormat="1" ht="15" customHeight="1" x14ac:dyDescent="0.2">
      <c r="A44" s="9" t="s">
        <v>216</v>
      </c>
      <c r="B44" s="590">
        <v>4741924</v>
      </c>
      <c r="C44" s="590">
        <v>15360.647347314274</v>
      </c>
      <c r="D44" s="590">
        <v>4246572</v>
      </c>
      <c r="E44" s="590">
        <v>686</v>
      </c>
      <c r="F44" s="590">
        <v>494666</v>
      </c>
      <c r="G44" s="589"/>
      <c r="H44" s="585"/>
    </row>
    <row r="45" spans="1:8" ht="12" customHeight="1" x14ac:dyDescent="0.2">
      <c r="A45" s="14" t="s">
        <v>18</v>
      </c>
      <c r="B45" s="587">
        <v>189993</v>
      </c>
      <c r="C45" s="587">
        <v>8662.4264806456031</v>
      </c>
      <c r="D45" s="587">
        <v>188860</v>
      </c>
      <c r="E45" s="587" t="s">
        <v>3</v>
      </c>
      <c r="F45" s="587">
        <v>1133</v>
      </c>
      <c r="G45" s="586"/>
      <c r="H45" s="585"/>
    </row>
    <row r="46" spans="1:8" ht="12" customHeight="1" x14ac:dyDescent="0.2">
      <c r="A46" s="14" t="s">
        <v>19</v>
      </c>
      <c r="B46" s="587">
        <v>170924</v>
      </c>
      <c r="C46" s="587">
        <v>8846.5400341597233</v>
      </c>
      <c r="D46" s="587">
        <v>169319</v>
      </c>
      <c r="E46" s="587" t="s">
        <v>3</v>
      </c>
      <c r="F46" s="587">
        <v>1605</v>
      </c>
      <c r="G46" s="586"/>
      <c r="H46" s="585"/>
    </row>
    <row r="47" spans="1:8" ht="12" customHeight="1" x14ac:dyDescent="0.2">
      <c r="A47" s="14" t="s">
        <v>20</v>
      </c>
      <c r="B47" s="587">
        <v>933582</v>
      </c>
      <c r="C47" s="587">
        <v>17424.401351275686</v>
      </c>
      <c r="D47" s="587">
        <v>844228</v>
      </c>
      <c r="E47" s="587" t="s">
        <v>3</v>
      </c>
      <c r="F47" s="587">
        <v>89354</v>
      </c>
      <c r="G47" s="586"/>
      <c r="H47" s="585"/>
    </row>
    <row r="48" spans="1:8" ht="12" customHeight="1" x14ac:dyDescent="0.2">
      <c r="A48" s="14" t="s">
        <v>21</v>
      </c>
      <c r="B48" s="587">
        <v>264334</v>
      </c>
      <c r="C48" s="587">
        <v>9760.8655514936672</v>
      </c>
      <c r="D48" s="587">
        <v>192661</v>
      </c>
      <c r="E48" s="587">
        <v>132</v>
      </c>
      <c r="F48" s="587">
        <v>71541</v>
      </c>
      <c r="G48" s="586"/>
      <c r="H48" s="585"/>
    </row>
    <row r="49" spans="1:9" ht="12" customHeight="1" x14ac:dyDescent="0.2">
      <c r="A49" s="14" t="s">
        <v>22</v>
      </c>
      <c r="B49" s="587">
        <v>301329</v>
      </c>
      <c r="C49" s="587">
        <v>8127.3330456359909</v>
      </c>
      <c r="D49" s="587">
        <v>299279</v>
      </c>
      <c r="E49" s="587" t="s">
        <v>3</v>
      </c>
      <c r="F49" s="587">
        <v>2050</v>
      </c>
      <c r="G49" s="586"/>
      <c r="H49" s="585"/>
    </row>
    <row r="50" spans="1:9" ht="12" customHeight="1" x14ac:dyDescent="0.2">
      <c r="A50" s="14" t="s">
        <v>23</v>
      </c>
      <c r="B50" s="587">
        <v>85871</v>
      </c>
      <c r="C50" s="587">
        <v>7891.1045763646389</v>
      </c>
      <c r="D50" s="587">
        <v>85301</v>
      </c>
      <c r="E50" s="587" t="s">
        <v>3</v>
      </c>
      <c r="F50" s="587">
        <v>570</v>
      </c>
      <c r="G50" s="586"/>
      <c r="H50" s="585"/>
    </row>
    <row r="51" spans="1:9" ht="12" customHeight="1" x14ac:dyDescent="0.2">
      <c r="A51" s="14" t="s">
        <v>24</v>
      </c>
      <c r="B51" s="587">
        <v>2675836</v>
      </c>
      <c r="C51" s="587">
        <v>21171.598569484446</v>
      </c>
      <c r="D51" s="587">
        <v>2347193</v>
      </c>
      <c r="E51" s="587">
        <v>554</v>
      </c>
      <c r="F51" s="587">
        <v>328089</v>
      </c>
      <c r="G51" s="586"/>
      <c r="H51" s="585"/>
    </row>
    <row r="52" spans="1:9" ht="12" customHeight="1" x14ac:dyDescent="0.2">
      <c r="A52" s="14" t="s">
        <v>25</v>
      </c>
      <c r="B52" s="587">
        <v>120055</v>
      </c>
      <c r="C52" s="587">
        <v>9646.0710268359326</v>
      </c>
      <c r="D52" s="587">
        <v>119731</v>
      </c>
      <c r="E52" s="587" t="s">
        <v>3</v>
      </c>
      <c r="F52" s="587">
        <v>324</v>
      </c>
      <c r="G52" s="586"/>
      <c r="H52" s="585"/>
    </row>
    <row r="53" spans="1:9" ht="9.9499999999999993" customHeight="1" x14ac:dyDescent="0.2">
      <c r="A53" s="127"/>
      <c r="B53" s="597"/>
      <c r="C53" s="51"/>
      <c r="D53" s="51"/>
      <c r="E53" s="51"/>
      <c r="F53" s="51"/>
      <c r="G53" s="135"/>
      <c r="H53" s="135"/>
      <c r="I53" s="130"/>
    </row>
    <row r="54" spans="1:9" s="28" customFormat="1" ht="12" customHeight="1" x14ac:dyDescent="0.15">
      <c r="A54" s="29" t="s">
        <v>7606</v>
      </c>
      <c r="B54" s="596"/>
      <c r="C54" s="595"/>
      <c r="D54" s="595"/>
      <c r="E54" s="595"/>
      <c r="F54" s="595"/>
      <c r="G54" s="143"/>
      <c r="H54" s="143"/>
      <c r="I54" s="143"/>
    </row>
    <row r="55" spans="1:9" s="588" customFormat="1" ht="18" customHeight="1" x14ac:dyDescent="0.2">
      <c r="A55" s="9" t="s">
        <v>217</v>
      </c>
      <c r="B55" s="590">
        <v>2376865</v>
      </c>
      <c r="C55" s="590">
        <v>11652.155795769297</v>
      </c>
      <c r="D55" s="590">
        <v>2239646</v>
      </c>
      <c r="E55" s="590">
        <v>299</v>
      </c>
      <c r="F55" s="590">
        <v>136920</v>
      </c>
      <c r="G55" s="589"/>
      <c r="H55" s="585"/>
    </row>
    <row r="56" spans="1:9" ht="12" customHeight="1" x14ac:dyDescent="0.2">
      <c r="A56" s="14" t="s">
        <v>26</v>
      </c>
      <c r="B56" s="587">
        <v>531657</v>
      </c>
      <c r="C56" s="587">
        <v>16989.10334249377</v>
      </c>
      <c r="D56" s="587">
        <v>470920</v>
      </c>
      <c r="E56" s="587" t="s">
        <v>3</v>
      </c>
      <c r="F56" s="587">
        <v>60737</v>
      </c>
      <c r="G56" s="586"/>
      <c r="H56" s="585"/>
    </row>
    <row r="57" spans="1:9" ht="12" customHeight="1" x14ac:dyDescent="0.2">
      <c r="A57" s="14" t="s">
        <v>27</v>
      </c>
      <c r="B57" s="587">
        <v>426166</v>
      </c>
      <c r="C57" s="587">
        <v>9139.1134652913297</v>
      </c>
      <c r="D57" s="587">
        <v>424110</v>
      </c>
      <c r="E57" s="587">
        <v>13</v>
      </c>
      <c r="F57" s="587">
        <v>2043</v>
      </c>
      <c r="G57" s="586"/>
      <c r="H57" s="585"/>
    </row>
    <row r="58" spans="1:9" ht="12" customHeight="1" x14ac:dyDescent="0.2">
      <c r="A58" s="14" t="s">
        <v>28</v>
      </c>
      <c r="B58" s="587">
        <v>339688</v>
      </c>
      <c r="C58" s="587">
        <v>10239.89388960902</v>
      </c>
      <c r="D58" s="587">
        <v>270914</v>
      </c>
      <c r="E58" s="587">
        <v>286</v>
      </c>
      <c r="F58" s="587">
        <v>68488</v>
      </c>
      <c r="G58" s="586"/>
      <c r="H58" s="585"/>
    </row>
    <row r="59" spans="1:9" ht="12" customHeight="1" x14ac:dyDescent="0.2">
      <c r="A59" s="14" t="s">
        <v>29</v>
      </c>
      <c r="B59" s="587">
        <v>1079354</v>
      </c>
      <c r="C59" s="587">
        <v>11620.076006330273</v>
      </c>
      <c r="D59" s="587">
        <v>1073702</v>
      </c>
      <c r="E59" s="587" t="s">
        <v>3</v>
      </c>
      <c r="F59" s="587">
        <v>5652</v>
      </c>
      <c r="G59" s="586"/>
      <c r="H59" s="585"/>
    </row>
    <row r="60" spans="1:9" s="588" customFormat="1" ht="15" customHeight="1" x14ac:dyDescent="0.2">
      <c r="A60" s="9" t="s">
        <v>218</v>
      </c>
      <c r="B60" s="590">
        <v>14677208</v>
      </c>
      <c r="C60" s="590">
        <v>24453.699075647612</v>
      </c>
      <c r="D60" s="590">
        <v>14409598</v>
      </c>
      <c r="E60" s="590">
        <v>8446</v>
      </c>
      <c r="F60" s="590">
        <v>259164</v>
      </c>
      <c r="G60" s="589"/>
      <c r="H60" s="585"/>
    </row>
    <row r="61" spans="1:9" ht="12" customHeight="1" x14ac:dyDescent="0.2">
      <c r="A61" s="14" t="s">
        <v>30</v>
      </c>
      <c r="B61" s="587">
        <v>154595</v>
      </c>
      <c r="C61" s="587">
        <v>9978.377331698186</v>
      </c>
      <c r="D61" s="587">
        <v>154594</v>
      </c>
      <c r="E61" s="587">
        <v>1</v>
      </c>
      <c r="F61" s="587" t="s">
        <v>3</v>
      </c>
      <c r="G61" s="586"/>
      <c r="H61" s="585"/>
    </row>
    <row r="62" spans="1:9" ht="12" customHeight="1" x14ac:dyDescent="0.2">
      <c r="A62" s="14" t="s">
        <v>31</v>
      </c>
      <c r="B62" s="587">
        <v>598175</v>
      </c>
      <c r="C62" s="587">
        <v>10183.782219346931</v>
      </c>
      <c r="D62" s="587">
        <v>595859</v>
      </c>
      <c r="E62" s="587" t="s">
        <v>3</v>
      </c>
      <c r="F62" s="587">
        <v>2316</v>
      </c>
      <c r="G62" s="586"/>
      <c r="H62" s="585"/>
    </row>
    <row r="63" spans="1:9" ht="12" customHeight="1" x14ac:dyDescent="0.2">
      <c r="A63" s="14" t="s">
        <v>32</v>
      </c>
      <c r="B63" s="587">
        <v>270645</v>
      </c>
      <c r="C63" s="587">
        <v>19052.798310454065</v>
      </c>
      <c r="D63" s="587">
        <v>209468</v>
      </c>
      <c r="E63" s="587">
        <v>204</v>
      </c>
      <c r="F63" s="587">
        <v>60973</v>
      </c>
      <c r="G63" s="586"/>
      <c r="H63" s="585"/>
    </row>
    <row r="64" spans="1:9" ht="12" customHeight="1" x14ac:dyDescent="0.2">
      <c r="A64" s="14" t="s">
        <v>33</v>
      </c>
      <c r="B64" s="587">
        <v>284417</v>
      </c>
      <c r="C64" s="587">
        <v>18002.215330084182</v>
      </c>
      <c r="D64" s="587">
        <v>284413</v>
      </c>
      <c r="E64" s="587">
        <v>4</v>
      </c>
      <c r="F64" s="587" t="s">
        <v>3</v>
      </c>
      <c r="G64" s="586"/>
      <c r="H64" s="585"/>
    </row>
    <row r="65" spans="1:8" ht="12" customHeight="1" x14ac:dyDescent="0.2">
      <c r="A65" s="14" t="s">
        <v>34</v>
      </c>
      <c r="B65" s="587">
        <v>369476</v>
      </c>
      <c r="C65" s="587">
        <v>9330.9089072404477</v>
      </c>
      <c r="D65" s="587">
        <v>348440</v>
      </c>
      <c r="E65" s="587" t="s">
        <v>3</v>
      </c>
      <c r="F65" s="587">
        <v>21036</v>
      </c>
      <c r="G65" s="586"/>
      <c r="H65" s="585"/>
    </row>
    <row r="66" spans="1:8" ht="12" customHeight="1" x14ac:dyDescent="0.2">
      <c r="A66" s="14" t="s">
        <v>35</v>
      </c>
      <c r="B66" s="587">
        <v>636396</v>
      </c>
      <c r="C66" s="587">
        <v>14278.573031186896</v>
      </c>
      <c r="D66" s="587">
        <v>584971</v>
      </c>
      <c r="E66" s="587">
        <v>757</v>
      </c>
      <c r="F66" s="587">
        <v>50668</v>
      </c>
      <c r="G66" s="586"/>
      <c r="H66" s="585"/>
    </row>
    <row r="67" spans="1:8" ht="12" customHeight="1" x14ac:dyDescent="0.2">
      <c r="A67" s="14" t="s">
        <v>36</v>
      </c>
      <c r="B67" s="587">
        <v>196529</v>
      </c>
      <c r="C67" s="587">
        <v>7318.6980970468849</v>
      </c>
      <c r="D67" s="587">
        <v>192304</v>
      </c>
      <c r="E67" s="587">
        <v>4</v>
      </c>
      <c r="F67" s="587">
        <v>4221</v>
      </c>
      <c r="G67" s="586"/>
      <c r="H67" s="585"/>
    </row>
    <row r="68" spans="1:8" ht="12" customHeight="1" x14ac:dyDescent="0.2">
      <c r="A68" s="14" t="s">
        <v>219</v>
      </c>
      <c r="B68" s="587">
        <v>11358089</v>
      </c>
      <c r="C68" s="587">
        <v>36150.153409380255</v>
      </c>
      <c r="D68" s="587">
        <v>11262308</v>
      </c>
      <c r="E68" s="587">
        <v>6802</v>
      </c>
      <c r="F68" s="587">
        <v>88979</v>
      </c>
      <c r="G68" s="586"/>
      <c r="H68" s="585"/>
    </row>
    <row r="69" spans="1:8" ht="12" customHeight="1" x14ac:dyDescent="0.2">
      <c r="A69" s="14" t="s">
        <v>37</v>
      </c>
      <c r="B69" s="587">
        <v>163130</v>
      </c>
      <c r="C69" s="587">
        <v>9501.9804287045663</v>
      </c>
      <c r="D69" s="587">
        <v>163130</v>
      </c>
      <c r="E69" s="587" t="s">
        <v>3</v>
      </c>
      <c r="F69" s="587" t="s">
        <v>3</v>
      </c>
      <c r="G69" s="586"/>
      <c r="H69" s="585"/>
    </row>
    <row r="70" spans="1:8" ht="12" customHeight="1" x14ac:dyDescent="0.2">
      <c r="A70" s="14" t="s">
        <v>38</v>
      </c>
      <c r="B70" s="587">
        <v>190199</v>
      </c>
      <c r="C70" s="587">
        <v>21672.629899726526</v>
      </c>
      <c r="D70" s="587">
        <v>189450</v>
      </c>
      <c r="E70" s="587">
        <v>674</v>
      </c>
      <c r="F70" s="587">
        <v>75</v>
      </c>
      <c r="G70" s="586"/>
      <c r="H70" s="585"/>
    </row>
    <row r="71" spans="1:8" ht="12" customHeight="1" x14ac:dyDescent="0.2">
      <c r="A71" s="14" t="s">
        <v>39</v>
      </c>
      <c r="B71" s="587">
        <v>293048</v>
      </c>
      <c r="C71" s="587">
        <v>10355.053003533571</v>
      </c>
      <c r="D71" s="587">
        <v>292639</v>
      </c>
      <c r="E71" s="587" t="s">
        <v>3</v>
      </c>
      <c r="F71" s="587">
        <v>409</v>
      </c>
      <c r="G71" s="586"/>
      <c r="H71" s="585"/>
    </row>
    <row r="72" spans="1:8" ht="12" customHeight="1" x14ac:dyDescent="0.2">
      <c r="A72" s="14" t="s">
        <v>40</v>
      </c>
      <c r="B72" s="587">
        <v>162509</v>
      </c>
      <c r="C72" s="587">
        <v>9841.2765699751708</v>
      </c>
      <c r="D72" s="587">
        <v>132022</v>
      </c>
      <c r="E72" s="587" t="s">
        <v>3</v>
      </c>
      <c r="F72" s="587">
        <v>30487</v>
      </c>
      <c r="G72" s="586"/>
      <c r="H72" s="585"/>
    </row>
    <row r="73" spans="1:8" s="588" customFormat="1" ht="15" customHeight="1" x14ac:dyDescent="0.2">
      <c r="A73" s="9" t="s">
        <v>220</v>
      </c>
      <c r="B73" s="590">
        <v>4105570</v>
      </c>
      <c r="C73" s="590">
        <v>12255.835266232623</v>
      </c>
      <c r="D73" s="590">
        <v>4004371</v>
      </c>
      <c r="E73" s="590">
        <v>11289</v>
      </c>
      <c r="F73" s="590">
        <v>89910</v>
      </c>
      <c r="G73" s="589"/>
      <c r="H73" s="585"/>
    </row>
    <row r="74" spans="1:8" ht="12" customHeight="1" x14ac:dyDescent="0.2">
      <c r="A74" s="14" t="s">
        <v>41</v>
      </c>
      <c r="B74" s="587">
        <v>751689</v>
      </c>
      <c r="C74" s="587">
        <v>15260.241991148647</v>
      </c>
      <c r="D74" s="587">
        <v>743362</v>
      </c>
      <c r="E74" s="587" t="s">
        <v>3</v>
      </c>
      <c r="F74" s="587">
        <v>8327</v>
      </c>
      <c r="G74" s="586"/>
      <c r="H74" s="585"/>
    </row>
    <row r="75" spans="1:8" ht="12" customHeight="1" x14ac:dyDescent="0.2">
      <c r="A75" s="14" t="s">
        <v>42</v>
      </c>
      <c r="B75" s="587">
        <v>162282</v>
      </c>
      <c r="C75" s="587">
        <v>13793.625159371017</v>
      </c>
      <c r="D75" s="587">
        <v>156684</v>
      </c>
      <c r="E75" s="587" t="s">
        <v>3</v>
      </c>
      <c r="F75" s="587">
        <v>5598</v>
      </c>
      <c r="G75" s="586"/>
      <c r="H75" s="585"/>
    </row>
    <row r="76" spans="1:8" ht="12" customHeight="1" x14ac:dyDescent="0.2">
      <c r="A76" s="14" t="s">
        <v>43</v>
      </c>
      <c r="B76" s="587">
        <v>271409</v>
      </c>
      <c r="C76" s="587">
        <v>12212.977545785898</v>
      </c>
      <c r="D76" s="587">
        <v>270916</v>
      </c>
      <c r="E76" s="587">
        <v>6</v>
      </c>
      <c r="F76" s="587">
        <v>487</v>
      </c>
      <c r="G76" s="586"/>
      <c r="H76" s="585"/>
    </row>
    <row r="77" spans="1:8" ht="12" customHeight="1" x14ac:dyDescent="0.2">
      <c r="A77" s="14" t="s">
        <v>44</v>
      </c>
      <c r="B77" s="587">
        <v>566547</v>
      </c>
      <c r="C77" s="587">
        <v>9691.3563352092915</v>
      </c>
      <c r="D77" s="587">
        <v>566028</v>
      </c>
      <c r="E77" s="587" t="s">
        <v>3</v>
      </c>
      <c r="F77" s="587">
        <v>519</v>
      </c>
      <c r="G77" s="586"/>
      <c r="H77" s="585"/>
    </row>
    <row r="78" spans="1:8" ht="12" customHeight="1" x14ac:dyDescent="0.2">
      <c r="A78" s="14" t="s">
        <v>45</v>
      </c>
      <c r="B78" s="587">
        <v>985762</v>
      </c>
      <c r="C78" s="587">
        <v>11743.790133311095</v>
      </c>
      <c r="D78" s="587">
        <v>927728</v>
      </c>
      <c r="E78" s="587">
        <v>11283</v>
      </c>
      <c r="F78" s="587">
        <v>46751</v>
      </c>
      <c r="G78" s="586"/>
      <c r="H78" s="585"/>
    </row>
    <row r="79" spans="1:8" ht="12" customHeight="1" x14ac:dyDescent="0.2">
      <c r="A79" s="14" t="s">
        <v>46</v>
      </c>
      <c r="B79" s="587">
        <v>1032373</v>
      </c>
      <c r="C79" s="587">
        <v>14274.871752326433</v>
      </c>
      <c r="D79" s="587">
        <v>1004393</v>
      </c>
      <c r="E79" s="587" t="s">
        <v>3</v>
      </c>
      <c r="F79" s="587">
        <v>27980</v>
      </c>
      <c r="G79" s="586"/>
      <c r="H79" s="585"/>
    </row>
    <row r="80" spans="1:8" ht="12" customHeight="1" x14ac:dyDescent="0.2">
      <c r="A80" s="14" t="s">
        <v>47</v>
      </c>
      <c r="B80" s="587">
        <v>335508</v>
      </c>
      <c r="C80" s="587">
        <v>9061.9057908383747</v>
      </c>
      <c r="D80" s="587">
        <v>335260</v>
      </c>
      <c r="E80" s="587" t="s">
        <v>3</v>
      </c>
      <c r="F80" s="587">
        <v>248</v>
      </c>
      <c r="G80" s="586"/>
      <c r="H80" s="585"/>
    </row>
    <row r="81" spans="1:8" s="588" customFormat="1" ht="15" customHeight="1" x14ac:dyDescent="0.2">
      <c r="A81" s="9" t="s">
        <v>221</v>
      </c>
      <c r="B81" s="590">
        <v>2927845</v>
      </c>
      <c r="C81" s="590">
        <v>9148.6865252836451</v>
      </c>
      <c r="D81" s="590">
        <v>2849654</v>
      </c>
      <c r="E81" s="590">
        <v>924</v>
      </c>
      <c r="F81" s="590">
        <v>77267</v>
      </c>
      <c r="G81" s="589"/>
      <c r="H81" s="585"/>
    </row>
    <row r="82" spans="1:8" ht="12" customHeight="1" x14ac:dyDescent="0.2">
      <c r="A82" s="14" t="s">
        <v>48</v>
      </c>
      <c r="B82" s="587">
        <v>161967</v>
      </c>
      <c r="C82" s="587">
        <v>5070.8180708180707</v>
      </c>
      <c r="D82" s="587">
        <v>160759</v>
      </c>
      <c r="E82" s="587">
        <v>812</v>
      </c>
      <c r="F82" s="587">
        <v>396</v>
      </c>
      <c r="G82" s="586"/>
      <c r="H82" s="585"/>
    </row>
    <row r="83" spans="1:8" ht="12" customHeight="1" x14ac:dyDescent="0.2">
      <c r="A83" s="14" t="s">
        <v>49</v>
      </c>
      <c r="B83" s="587">
        <v>153951</v>
      </c>
      <c r="C83" s="587">
        <v>7917.2537927487783</v>
      </c>
      <c r="D83" s="587">
        <v>153375</v>
      </c>
      <c r="E83" s="587">
        <v>62</v>
      </c>
      <c r="F83" s="587">
        <v>514</v>
      </c>
      <c r="G83" s="586"/>
      <c r="H83" s="585"/>
    </row>
    <row r="84" spans="1:8" ht="12" customHeight="1" x14ac:dyDescent="0.2">
      <c r="A84" s="14" t="s">
        <v>50</v>
      </c>
      <c r="B84" s="587">
        <v>122626</v>
      </c>
      <c r="C84" s="587">
        <v>8248.7555495762153</v>
      </c>
      <c r="D84" s="587">
        <v>122419</v>
      </c>
      <c r="E84" s="587">
        <v>50</v>
      </c>
      <c r="F84" s="587">
        <v>157</v>
      </c>
      <c r="G84" s="586"/>
      <c r="H84" s="585"/>
    </row>
    <row r="85" spans="1:8" ht="12" customHeight="1" x14ac:dyDescent="0.2">
      <c r="A85" s="14" t="s">
        <v>51</v>
      </c>
      <c r="B85" s="587">
        <v>119102</v>
      </c>
      <c r="C85" s="587">
        <v>6257.9865489701551</v>
      </c>
      <c r="D85" s="587">
        <v>104565</v>
      </c>
      <c r="E85" s="587" t="s">
        <v>3</v>
      </c>
      <c r="F85" s="587">
        <v>14537</v>
      </c>
      <c r="G85" s="586"/>
      <c r="H85" s="585"/>
    </row>
    <row r="86" spans="1:8" ht="12" customHeight="1" x14ac:dyDescent="0.2">
      <c r="A86" s="14" t="s">
        <v>52</v>
      </c>
      <c r="B86" s="587">
        <v>710185</v>
      </c>
      <c r="C86" s="587">
        <v>8382.2366479787543</v>
      </c>
      <c r="D86" s="587">
        <v>710013</v>
      </c>
      <c r="E86" s="587" t="s">
        <v>3</v>
      </c>
      <c r="F86" s="587">
        <v>172</v>
      </c>
      <c r="G86" s="586"/>
      <c r="H86" s="585"/>
    </row>
    <row r="87" spans="1:8" ht="12" customHeight="1" x14ac:dyDescent="0.2">
      <c r="A87" s="14" t="s">
        <v>53</v>
      </c>
      <c r="B87" s="587">
        <v>139398</v>
      </c>
      <c r="C87" s="587">
        <v>8782.0827820827817</v>
      </c>
      <c r="D87" s="587">
        <v>138990</v>
      </c>
      <c r="E87" s="587" t="s">
        <v>3</v>
      </c>
      <c r="F87" s="587">
        <v>408</v>
      </c>
      <c r="G87" s="586"/>
      <c r="H87" s="585"/>
    </row>
    <row r="88" spans="1:8" ht="12" customHeight="1" x14ac:dyDescent="0.2">
      <c r="A88" s="14" t="s">
        <v>54</v>
      </c>
      <c r="B88" s="587">
        <v>140764</v>
      </c>
      <c r="C88" s="587">
        <v>10410.768434287405</v>
      </c>
      <c r="D88" s="587">
        <v>140764</v>
      </c>
      <c r="E88" s="587" t="s">
        <v>3</v>
      </c>
      <c r="F88" s="587" t="s">
        <v>3</v>
      </c>
      <c r="G88" s="586"/>
      <c r="H88" s="585"/>
    </row>
    <row r="89" spans="1:8" ht="12" customHeight="1" x14ac:dyDescent="0.2">
      <c r="A89" s="14" t="s">
        <v>55</v>
      </c>
      <c r="B89" s="587">
        <v>1379852</v>
      </c>
      <c r="C89" s="587">
        <v>11439.092732909985</v>
      </c>
      <c r="D89" s="587">
        <v>1318769</v>
      </c>
      <c r="E89" s="587" t="s">
        <v>3</v>
      </c>
      <c r="F89" s="587">
        <v>61083</v>
      </c>
      <c r="G89" s="586"/>
      <c r="H89" s="585"/>
    </row>
    <row r="90" spans="1:8" s="588" customFormat="1" ht="15" customHeight="1" x14ac:dyDescent="0.2">
      <c r="A90" s="9" t="s">
        <v>222</v>
      </c>
      <c r="B90" s="590">
        <v>2522346</v>
      </c>
      <c r="C90" s="590">
        <v>13560.489658991328</v>
      </c>
      <c r="D90" s="590">
        <v>2471533</v>
      </c>
      <c r="E90" s="590">
        <v>261</v>
      </c>
      <c r="F90" s="590">
        <v>50552</v>
      </c>
      <c r="G90" s="589"/>
      <c r="H90" s="585"/>
    </row>
    <row r="91" spans="1:8" ht="12" customHeight="1" x14ac:dyDescent="0.2">
      <c r="A91" s="14" t="s">
        <v>56</v>
      </c>
      <c r="B91" s="587">
        <v>994506</v>
      </c>
      <c r="C91" s="587">
        <v>10495.883991894629</v>
      </c>
      <c r="D91" s="587">
        <v>993325</v>
      </c>
      <c r="E91" s="587" t="s">
        <v>3</v>
      </c>
      <c r="F91" s="587">
        <v>1181</v>
      </c>
      <c r="G91" s="586"/>
      <c r="H91" s="585"/>
    </row>
    <row r="92" spans="1:8" ht="12" customHeight="1" x14ac:dyDescent="0.2">
      <c r="A92" s="14" t="s">
        <v>57</v>
      </c>
      <c r="B92" s="587">
        <v>627414</v>
      </c>
      <c r="C92" s="587">
        <v>38303.663003663001</v>
      </c>
      <c r="D92" s="587">
        <v>586814</v>
      </c>
      <c r="E92" s="587">
        <v>125</v>
      </c>
      <c r="F92" s="587">
        <v>40475</v>
      </c>
      <c r="G92" s="586"/>
      <c r="H92" s="585"/>
    </row>
    <row r="93" spans="1:8" ht="12" customHeight="1" x14ac:dyDescent="0.2">
      <c r="A93" s="14" t="s">
        <v>58</v>
      </c>
      <c r="B93" s="587">
        <v>166032</v>
      </c>
      <c r="C93" s="587">
        <v>12046.143800333744</v>
      </c>
      <c r="D93" s="587">
        <v>165623</v>
      </c>
      <c r="E93" s="587" t="s">
        <v>3</v>
      </c>
      <c r="F93" s="587">
        <v>409</v>
      </c>
      <c r="G93" s="586"/>
      <c r="H93" s="585"/>
    </row>
    <row r="94" spans="1:8" ht="12" customHeight="1" x14ac:dyDescent="0.2">
      <c r="A94" s="14" t="s">
        <v>59</v>
      </c>
      <c r="B94" s="587">
        <v>178144</v>
      </c>
      <c r="C94" s="587">
        <v>11225.204788909894</v>
      </c>
      <c r="D94" s="587">
        <v>169768</v>
      </c>
      <c r="E94" s="587">
        <v>124</v>
      </c>
      <c r="F94" s="587">
        <v>8252</v>
      </c>
      <c r="G94" s="586"/>
      <c r="H94" s="585"/>
    </row>
    <row r="95" spans="1:8" ht="12" customHeight="1" x14ac:dyDescent="0.2">
      <c r="A95" s="14" t="s">
        <v>60</v>
      </c>
      <c r="B95" s="587">
        <v>121822</v>
      </c>
      <c r="C95" s="587">
        <v>8574.1835585585595</v>
      </c>
      <c r="D95" s="587">
        <v>121810</v>
      </c>
      <c r="E95" s="587">
        <v>12</v>
      </c>
      <c r="F95" s="587" t="s">
        <v>3</v>
      </c>
      <c r="G95" s="586"/>
      <c r="H95" s="585"/>
    </row>
    <row r="96" spans="1:8" ht="12" customHeight="1" x14ac:dyDescent="0.2">
      <c r="A96" s="14" t="s">
        <v>61</v>
      </c>
      <c r="B96" s="587">
        <v>434428</v>
      </c>
      <c r="C96" s="587">
        <v>14007.480492680726</v>
      </c>
      <c r="D96" s="587">
        <v>434193</v>
      </c>
      <c r="E96" s="587" t="s">
        <v>3</v>
      </c>
      <c r="F96" s="587">
        <v>235</v>
      </c>
      <c r="G96" s="586"/>
      <c r="H96" s="585"/>
    </row>
    <row r="97" spans="1:9" s="588" customFormat="1" ht="15" customHeight="1" x14ac:dyDescent="0.2">
      <c r="A97" s="9" t="s">
        <v>223</v>
      </c>
      <c r="B97" s="590">
        <v>2377935</v>
      </c>
      <c r="C97" s="590">
        <v>11475.578741126452</v>
      </c>
      <c r="D97" s="590">
        <v>2228206</v>
      </c>
      <c r="E97" s="590" t="s">
        <v>3</v>
      </c>
      <c r="F97" s="590">
        <v>149729</v>
      </c>
      <c r="G97" s="589"/>
      <c r="H97" s="585"/>
    </row>
    <row r="98" spans="1:9" ht="12" customHeight="1" x14ac:dyDescent="0.2">
      <c r="A98" s="14" t="s">
        <v>62</v>
      </c>
      <c r="B98" s="587">
        <v>435076</v>
      </c>
      <c r="C98" s="587">
        <v>10008.419406040808</v>
      </c>
      <c r="D98" s="587">
        <v>340147</v>
      </c>
      <c r="E98" s="587" t="s">
        <v>3</v>
      </c>
      <c r="F98" s="587">
        <v>94929</v>
      </c>
      <c r="G98" s="586"/>
      <c r="H98" s="585"/>
    </row>
    <row r="99" spans="1:9" ht="12" customHeight="1" x14ac:dyDescent="0.2">
      <c r="A99" s="14" t="s">
        <v>63</v>
      </c>
      <c r="B99" s="587">
        <v>1480449</v>
      </c>
      <c r="C99" s="587">
        <v>13535.038718584006</v>
      </c>
      <c r="D99" s="587">
        <v>1479613</v>
      </c>
      <c r="E99" s="587" t="s">
        <v>3</v>
      </c>
      <c r="F99" s="587">
        <v>836</v>
      </c>
      <c r="G99" s="586"/>
      <c r="H99" s="585"/>
    </row>
    <row r="100" spans="1:9" ht="12" customHeight="1" x14ac:dyDescent="0.2">
      <c r="A100" s="14" t="s">
        <v>64</v>
      </c>
      <c r="B100" s="587">
        <v>462410</v>
      </c>
      <c r="C100" s="587">
        <v>8505.3433148785116</v>
      </c>
      <c r="D100" s="587">
        <v>408446</v>
      </c>
      <c r="E100" s="587" t="s">
        <v>3</v>
      </c>
      <c r="F100" s="587">
        <v>53964</v>
      </c>
      <c r="G100" s="586"/>
      <c r="H100" s="585"/>
    </row>
    <row r="101" spans="1:9" ht="9.9499999999999993" customHeight="1" x14ac:dyDescent="0.2">
      <c r="A101" s="127"/>
      <c r="B101" s="597"/>
      <c r="C101" s="51"/>
      <c r="D101" s="51"/>
      <c r="E101" s="51"/>
      <c r="F101" s="51"/>
      <c r="G101" s="135"/>
      <c r="H101" s="135"/>
      <c r="I101" s="130"/>
    </row>
    <row r="102" spans="1:9" s="28" customFormat="1" ht="12" customHeight="1" x14ac:dyDescent="0.15">
      <c r="A102" s="29" t="s">
        <v>7606</v>
      </c>
      <c r="B102" s="596"/>
      <c r="C102" s="595"/>
      <c r="D102" s="595"/>
      <c r="E102" s="595"/>
      <c r="F102" s="595"/>
      <c r="G102" s="143"/>
      <c r="H102" s="143"/>
      <c r="I102" s="143"/>
    </row>
    <row r="103" spans="1:9" s="588" customFormat="1" ht="15" customHeight="1" x14ac:dyDescent="0.2">
      <c r="A103" s="9" t="s">
        <v>224</v>
      </c>
      <c r="B103" s="590">
        <v>2667346</v>
      </c>
      <c r="C103" s="590">
        <v>13638.830086414071</v>
      </c>
      <c r="D103" s="590">
        <v>2580626</v>
      </c>
      <c r="E103" s="590">
        <v>191</v>
      </c>
      <c r="F103" s="590">
        <v>86529</v>
      </c>
      <c r="G103" s="589"/>
      <c r="H103" s="585"/>
    </row>
    <row r="104" spans="1:9" ht="11.85" customHeight="1" x14ac:dyDescent="0.2">
      <c r="A104" s="14" t="s">
        <v>65</v>
      </c>
      <c r="B104" s="587">
        <v>513203</v>
      </c>
      <c r="C104" s="587">
        <v>25556.645585379214</v>
      </c>
      <c r="D104" s="587">
        <v>512809</v>
      </c>
      <c r="E104" s="587" t="s">
        <v>3</v>
      </c>
      <c r="F104" s="587">
        <v>394</v>
      </c>
      <c r="G104" s="586"/>
      <c r="H104" s="585"/>
    </row>
    <row r="105" spans="1:9" ht="11.85" customHeight="1" x14ac:dyDescent="0.2">
      <c r="A105" s="14" t="s">
        <v>66</v>
      </c>
      <c r="B105" s="587">
        <v>100385</v>
      </c>
      <c r="C105" s="587">
        <v>10688.351788756388</v>
      </c>
      <c r="D105" s="587">
        <v>100051</v>
      </c>
      <c r="E105" s="587" t="s">
        <v>3</v>
      </c>
      <c r="F105" s="587">
        <v>334</v>
      </c>
      <c r="G105" s="586"/>
      <c r="H105" s="585"/>
    </row>
    <row r="106" spans="1:9" ht="11.85" customHeight="1" x14ac:dyDescent="0.2">
      <c r="A106" s="14" t="s">
        <v>67</v>
      </c>
      <c r="B106" s="587">
        <v>61984</v>
      </c>
      <c r="C106" s="587">
        <v>4987.8490383841636</v>
      </c>
      <c r="D106" s="587">
        <v>61984</v>
      </c>
      <c r="E106" s="587" t="s">
        <v>3</v>
      </c>
      <c r="F106" s="587" t="s">
        <v>3</v>
      </c>
      <c r="G106" s="586"/>
      <c r="H106" s="585"/>
    </row>
    <row r="107" spans="1:9" ht="11.85" customHeight="1" x14ac:dyDescent="0.2">
      <c r="A107" s="14" t="s">
        <v>68</v>
      </c>
      <c r="B107" s="587">
        <v>138885</v>
      </c>
      <c r="C107" s="587">
        <v>9777.191129883844</v>
      </c>
      <c r="D107" s="587">
        <v>138651</v>
      </c>
      <c r="E107" s="587" t="s">
        <v>3</v>
      </c>
      <c r="F107" s="587">
        <v>234</v>
      </c>
      <c r="G107" s="586"/>
      <c r="H107" s="585"/>
    </row>
    <row r="108" spans="1:9" ht="11.85" customHeight="1" x14ac:dyDescent="0.2">
      <c r="A108" s="14" t="s">
        <v>69</v>
      </c>
      <c r="B108" s="587">
        <v>176407</v>
      </c>
      <c r="C108" s="587">
        <v>9896.6058906030848</v>
      </c>
      <c r="D108" s="587">
        <v>141407</v>
      </c>
      <c r="E108" s="587" t="s">
        <v>3</v>
      </c>
      <c r="F108" s="587">
        <v>35000</v>
      </c>
      <c r="G108" s="586"/>
      <c r="H108" s="585"/>
    </row>
    <row r="109" spans="1:9" ht="11.85" customHeight="1" x14ac:dyDescent="0.2">
      <c r="A109" s="14" t="s">
        <v>70</v>
      </c>
      <c r="B109" s="587">
        <v>82804</v>
      </c>
      <c r="C109" s="587">
        <v>6246.0586859772193</v>
      </c>
      <c r="D109" s="587">
        <v>79406</v>
      </c>
      <c r="E109" s="587" t="s">
        <v>3</v>
      </c>
      <c r="F109" s="587">
        <v>3398</v>
      </c>
      <c r="G109" s="586"/>
      <c r="H109" s="585"/>
    </row>
    <row r="110" spans="1:9" ht="11.85" customHeight="1" x14ac:dyDescent="0.2">
      <c r="A110" s="14" t="s">
        <v>71</v>
      </c>
      <c r="B110" s="587">
        <v>277769</v>
      </c>
      <c r="C110" s="587">
        <v>8350.187885164587</v>
      </c>
      <c r="D110" s="587">
        <v>232122</v>
      </c>
      <c r="E110" s="587" t="s">
        <v>3</v>
      </c>
      <c r="F110" s="587">
        <v>45647</v>
      </c>
      <c r="G110" s="586"/>
      <c r="H110" s="585"/>
    </row>
    <row r="111" spans="1:9" ht="11.85" customHeight="1" x14ac:dyDescent="0.2">
      <c r="A111" s="14" t="s">
        <v>72</v>
      </c>
      <c r="B111" s="587">
        <v>1315909</v>
      </c>
      <c r="C111" s="587">
        <v>17517.891850155756</v>
      </c>
      <c r="D111" s="587">
        <v>1314196</v>
      </c>
      <c r="E111" s="587">
        <v>191</v>
      </c>
      <c r="F111" s="587">
        <v>1522</v>
      </c>
      <c r="G111" s="586"/>
      <c r="H111" s="585"/>
    </row>
    <row r="112" spans="1:9" s="588" customFormat="1" ht="12.95" customHeight="1" x14ac:dyDescent="0.2">
      <c r="A112" s="9" t="s">
        <v>225</v>
      </c>
      <c r="B112" s="590">
        <v>4428479</v>
      </c>
      <c r="C112" s="590">
        <v>15069.568413136465</v>
      </c>
      <c r="D112" s="590">
        <v>3891530</v>
      </c>
      <c r="E112" s="590">
        <v>648</v>
      </c>
      <c r="F112" s="590">
        <v>536301</v>
      </c>
      <c r="G112" s="589"/>
      <c r="H112" s="585"/>
    </row>
    <row r="113" spans="1:8" ht="11.85" customHeight="1" x14ac:dyDescent="0.2">
      <c r="A113" s="14" t="s">
        <v>73</v>
      </c>
      <c r="B113" s="587">
        <v>560196</v>
      </c>
      <c r="C113" s="587">
        <v>11788.140229788307</v>
      </c>
      <c r="D113" s="587">
        <v>484082</v>
      </c>
      <c r="E113" s="587">
        <v>648</v>
      </c>
      <c r="F113" s="587">
        <v>75466</v>
      </c>
      <c r="G113" s="586"/>
      <c r="H113" s="585"/>
    </row>
    <row r="114" spans="1:8" ht="11.85" customHeight="1" x14ac:dyDescent="0.2">
      <c r="A114" s="14" t="s">
        <v>74</v>
      </c>
      <c r="B114" s="587">
        <v>96731</v>
      </c>
      <c r="C114" s="587">
        <v>8169.1580103031838</v>
      </c>
      <c r="D114" s="587">
        <v>96731</v>
      </c>
      <c r="E114" s="587" t="s">
        <v>3</v>
      </c>
      <c r="F114" s="587" t="s">
        <v>3</v>
      </c>
      <c r="G114" s="586"/>
      <c r="H114" s="585"/>
    </row>
    <row r="115" spans="1:8" ht="11.85" customHeight="1" x14ac:dyDescent="0.2">
      <c r="A115" s="14" t="s">
        <v>75</v>
      </c>
      <c r="B115" s="587">
        <v>96449</v>
      </c>
      <c r="C115" s="587">
        <v>6311.2812459102215</v>
      </c>
      <c r="D115" s="587">
        <v>96449</v>
      </c>
      <c r="E115" s="587" t="s">
        <v>3</v>
      </c>
      <c r="F115" s="587" t="s">
        <v>3</v>
      </c>
      <c r="G115" s="586"/>
      <c r="H115" s="585"/>
    </row>
    <row r="116" spans="1:8" ht="11.85" customHeight="1" x14ac:dyDescent="0.2">
      <c r="A116" s="14" t="s">
        <v>226</v>
      </c>
      <c r="B116" s="587">
        <v>3263704</v>
      </c>
      <c r="C116" s="587">
        <v>18658.266636176537</v>
      </c>
      <c r="D116" s="587">
        <v>2836679</v>
      </c>
      <c r="E116" s="587" t="s">
        <v>3</v>
      </c>
      <c r="F116" s="587">
        <v>427025</v>
      </c>
      <c r="G116" s="586"/>
      <c r="H116" s="585"/>
    </row>
    <row r="117" spans="1:8" ht="11.85" customHeight="1" x14ac:dyDescent="0.2">
      <c r="A117" s="14" t="s">
        <v>76</v>
      </c>
      <c r="B117" s="587">
        <v>120039</v>
      </c>
      <c r="C117" s="587">
        <v>15185.199240986718</v>
      </c>
      <c r="D117" s="587">
        <v>105306</v>
      </c>
      <c r="E117" s="587" t="s">
        <v>3</v>
      </c>
      <c r="F117" s="587">
        <v>14733</v>
      </c>
      <c r="G117" s="586"/>
      <c r="H117" s="585"/>
    </row>
    <row r="118" spans="1:8" ht="11.85" customHeight="1" x14ac:dyDescent="0.2">
      <c r="A118" s="14" t="s">
        <v>77</v>
      </c>
      <c r="B118" s="587">
        <v>86797</v>
      </c>
      <c r="C118" s="587">
        <v>7114.5081967213109</v>
      </c>
      <c r="D118" s="587">
        <v>67761</v>
      </c>
      <c r="E118" s="587" t="s">
        <v>3</v>
      </c>
      <c r="F118" s="587">
        <v>19036</v>
      </c>
      <c r="G118" s="586"/>
      <c r="H118" s="585"/>
    </row>
    <row r="119" spans="1:8" ht="11.85" customHeight="1" x14ac:dyDescent="0.2">
      <c r="A119" s="14" t="s">
        <v>78</v>
      </c>
      <c r="B119" s="587">
        <v>204563</v>
      </c>
      <c r="C119" s="587">
        <v>8453.3658415637001</v>
      </c>
      <c r="D119" s="587">
        <v>204522</v>
      </c>
      <c r="E119" s="587" t="s">
        <v>3</v>
      </c>
      <c r="F119" s="587">
        <v>41</v>
      </c>
      <c r="G119" s="586"/>
      <c r="H119" s="585"/>
    </row>
    <row r="120" spans="1:8" s="588" customFormat="1" ht="12.95" customHeight="1" x14ac:dyDescent="0.2">
      <c r="A120" s="9" t="s">
        <v>227</v>
      </c>
      <c r="B120" s="590">
        <v>2414058</v>
      </c>
      <c r="C120" s="590">
        <v>10888.653339587918</v>
      </c>
      <c r="D120" s="590">
        <v>2297439</v>
      </c>
      <c r="E120" s="590">
        <v>684</v>
      </c>
      <c r="F120" s="590">
        <v>115935</v>
      </c>
      <c r="G120" s="589"/>
      <c r="H120" s="585"/>
    </row>
    <row r="121" spans="1:8" ht="11.85" customHeight="1" x14ac:dyDescent="0.2">
      <c r="A121" s="14" t="s">
        <v>79</v>
      </c>
      <c r="B121" s="587">
        <v>186134</v>
      </c>
      <c r="C121" s="587">
        <v>7653.2214958266522</v>
      </c>
      <c r="D121" s="587">
        <v>175529</v>
      </c>
      <c r="E121" s="587" t="s">
        <v>3</v>
      </c>
      <c r="F121" s="587">
        <v>10605</v>
      </c>
      <c r="G121" s="586"/>
      <c r="H121" s="585"/>
    </row>
    <row r="122" spans="1:8" ht="11.85" customHeight="1" x14ac:dyDescent="0.2">
      <c r="A122" s="14" t="s">
        <v>80</v>
      </c>
      <c r="B122" s="587">
        <v>909531</v>
      </c>
      <c r="C122" s="587">
        <v>12955.543843655632</v>
      </c>
      <c r="D122" s="587">
        <v>868780</v>
      </c>
      <c r="E122" s="587">
        <v>422</v>
      </c>
      <c r="F122" s="587">
        <v>40329</v>
      </c>
      <c r="G122" s="586"/>
      <c r="H122" s="585"/>
    </row>
    <row r="123" spans="1:8" ht="11.85" customHeight="1" x14ac:dyDescent="0.2">
      <c r="A123" s="14" t="s">
        <v>81</v>
      </c>
      <c r="B123" s="587">
        <v>535735</v>
      </c>
      <c r="C123" s="587">
        <v>9348.6720413220246</v>
      </c>
      <c r="D123" s="587">
        <v>535668</v>
      </c>
      <c r="E123" s="587">
        <v>42</v>
      </c>
      <c r="F123" s="587">
        <v>25</v>
      </c>
      <c r="G123" s="586"/>
      <c r="H123" s="585"/>
    </row>
    <row r="124" spans="1:8" ht="11.85" customHeight="1" x14ac:dyDescent="0.2">
      <c r="A124" s="14" t="s">
        <v>82</v>
      </c>
      <c r="B124" s="587">
        <v>85240</v>
      </c>
      <c r="C124" s="587">
        <v>6880.8524378430739</v>
      </c>
      <c r="D124" s="587">
        <v>71058</v>
      </c>
      <c r="E124" s="587" t="s">
        <v>3</v>
      </c>
      <c r="F124" s="587">
        <v>14182</v>
      </c>
      <c r="G124" s="586"/>
      <c r="H124" s="585"/>
    </row>
    <row r="125" spans="1:8" ht="11.85" customHeight="1" x14ac:dyDescent="0.2">
      <c r="A125" s="14" t="s">
        <v>83</v>
      </c>
      <c r="B125" s="587">
        <v>308429</v>
      </c>
      <c r="C125" s="587">
        <v>12382.728440661635</v>
      </c>
      <c r="D125" s="587">
        <v>306059</v>
      </c>
      <c r="E125" s="587">
        <v>220</v>
      </c>
      <c r="F125" s="587">
        <v>2150</v>
      </c>
      <c r="G125" s="586"/>
      <c r="H125" s="585"/>
    </row>
    <row r="126" spans="1:8" ht="11.85" customHeight="1" x14ac:dyDescent="0.2">
      <c r="A126" s="14" t="s">
        <v>84</v>
      </c>
      <c r="B126" s="587">
        <v>388989</v>
      </c>
      <c r="C126" s="587">
        <v>11940.602265401971</v>
      </c>
      <c r="D126" s="587">
        <v>340345</v>
      </c>
      <c r="E126" s="587" t="s">
        <v>3</v>
      </c>
      <c r="F126" s="587">
        <v>48644</v>
      </c>
      <c r="G126" s="586"/>
      <c r="H126" s="585"/>
    </row>
    <row r="127" spans="1:8" s="588" customFormat="1" ht="12.95" customHeight="1" x14ac:dyDescent="0.2">
      <c r="A127" s="9" t="s">
        <v>228</v>
      </c>
      <c r="B127" s="590">
        <v>1605812</v>
      </c>
      <c r="C127" s="590">
        <v>11597.492452802935</v>
      </c>
      <c r="D127" s="590">
        <v>1398589</v>
      </c>
      <c r="E127" s="590">
        <v>52</v>
      </c>
      <c r="F127" s="590">
        <v>207171</v>
      </c>
      <c r="G127" s="589"/>
      <c r="H127" s="585"/>
    </row>
    <row r="128" spans="1:8" ht="11.85" customHeight="1" x14ac:dyDescent="0.2">
      <c r="A128" s="14" t="s">
        <v>85</v>
      </c>
      <c r="B128" s="587">
        <v>511561</v>
      </c>
      <c r="C128" s="587">
        <v>9697.6550207579003</v>
      </c>
      <c r="D128" s="587">
        <v>461979</v>
      </c>
      <c r="E128" s="587" t="s">
        <v>3</v>
      </c>
      <c r="F128" s="587">
        <v>49582</v>
      </c>
      <c r="G128" s="586"/>
      <c r="H128" s="585"/>
    </row>
    <row r="129" spans="1:8" ht="11.85" customHeight="1" x14ac:dyDescent="0.2">
      <c r="A129" s="14" t="s">
        <v>86</v>
      </c>
      <c r="B129" s="587">
        <v>363102</v>
      </c>
      <c r="C129" s="587">
        <v>16038.074204946997</v>
      </c>
      <c r="D129" s="587">
        <v>312161</v>
      </c>
      <c r="E129" s="587">
        <v>7</v>
      </c>
      <c r="F129" s="587">
        <v>50934</v>
      </c>
      <c r="G129" s="586"/>
      <c r="H129" s="585"/>
    </row>
    <row r="130" spans="1:8" ht="11.85" customHeight="1" x14ac:dyDescent="0.2">
      <c r="A130" s="14" t="s">
        <v>87</v>
      </c>
      <c r="B130" s="587">
        <v>266837</v>
      </c>
      <c r="C130" s="587">
        <v>12301.738048038358</v>
      </c>
      <c r="D130" s="587">
        <v>210630</v>
      </c>
      <c r="E130" s="587" t="s">
        <v>3</v>
      </c>
      <c r="F130" s="587">
        <v>56207</v>
      </c>
      <c r="G130" s="586"/>
      <c r="H130" s="585"/>
    </row>
    <row r="131" spans="1:8" ht="11.85" customHeight="1" x14ac:dyDescent="0.2">
      <c r="A131" s="14" t="s">
        <v>88</v>
      </c>
      <c r="B131" s="587">
        <v>464312</v>
      </c>
      <c r="C131" s="587">
        <v>11220.686321894635</v>
      </c>
      <c r="D131" s="587">
        <v>413819</v>
      </c>
      <c r="E131" s="587">
        <v>45</v>
      </c>
      <c r="F131" s="587">
        <v>50448</v>
      </c>
      <c r="G131" s="586"/>
      <c r="H131" s="585"/>
    </row>
    <row r="132" spans="1:8" s="588" customFormat="1" ht="12.95" customHeight="1" x14ac:dyDescent="0.2">
      <c r="A132" s="9" t="s">
        <v>229</v>
      </c>
      <c r="B132" s="590">
        <v>1394035</v>
      </c>
      <c r="C132" s="590">
        <v>10728.545371987962</v>
      </c>
      <c r="D132" s="590">
        <v>1246974</v>
      </c>
      <c r="E132" s="590">
        <v>903</v>
      </c>
      <c r="F132" s="590">
        <v>146158</v>
      </c>
      <c r="G132" s="589"/>
      <c r="H132" s="585"/>
    </row>
    <row r="133" spans="1:8" ht="11.85" customHeight="1" x14ac:dyDescent="0.2">
      <c r="A133" s="14" t="s">
        <v>89</v>
      </c>
      <c r="B133" s="587">
        <v>115384</v>
      </c>
      <c r="C133" s="587">
        <v>7897.6043805612589</v>
      </c>
      <c r="D133" s="587">
        <v>114090</v>
      </c>
      <c r="E133" s="587">
        <v>268</v>
      </c>
      <c r="F133" s="587">
        <v>1026</v>
      </c>
      <c r="G133" s="586"/>
      <c r="H133" s="585"/>
    </row>
    <row r="134" spans="1:8" ht="11.85" customHeight="1" x14ac:dyDescent="0.2">
      <c r="A134" s="14" t="s">
        <v>90</v>
      </c>
      <c r="B134" s="587">
        <v>756604</v>
      </c>
      <c r="C134" s="587">
        <v>11934.19350768163</v>
      </c>
      <c r="D134" s="587">
        <v>648165</v>
      </c>
      <c r="E134" s="587" t="s">
        <v>3</v>
      </c>
      <c r="F134" s="587">
        <v>108439</v>
      </c>
      <c r="G134" s="586"/>
      <c r="H134" s="585"/>
    </row>
    <row r="135" spans="1:8" ht="11.85" customHeight="1" x14ac:dyDescent="0.2">
      <c r="A135" s="14" t="s">
        <v>91</v>
      </c>
      <c r="B135" s="587">
        <v>341979</v>
      </c>
      <c r="C135" s="587">
        <v>9957.1698937254332</v>
      </c>
      <c r="D135" s="587">
        <v>313692</v>
      </c>
      <c r="E135" s="587">
        <v>94</v>
      </c>
      <c r="F135" s="587">
        <v>28193</v>
      </c>
      <c r="G135" s="586"/>
      <c r="H135" s="585"/>
    </row>
    <row r="136" spans="1:8" ht="11.85" customHeight="1" x14ac:dyDescent="0.2">
      <c r="A136" s="14" t="s">
        <v>92</v>
      </c>
      <c r="B136" s="587">
        <v>180068</v>
      </c>
      <c r="C136" s="587">
        <v>10240.445859872612</v>
      </c>
      <c r="D136" s="587">
        <v>171027</v>
      </c>
      <c r="E136" s="587">
        <v>541</v>
      </c>
      <c r="F136" s="587">
        <v>8500</v>
      </c>
      <c r="G136" s="586"/>
      <c r="H136" s="585"/>
    </row>
    <row r="137" spans="1:8" s="588" customFormat="1" ht="12.95" customHeight="1" x14ac:dyDescent="0.2">
      <c r="A137" s="9" t="s">
        <v>230</v>
      </c>
      <c r="B137" s="590">
        <v>3654007</v>
      </c>
      <c r="C137" s="590">
        <v>11977.523338752819</v>
      </c>
      <c r="D137" s="590">
        <v>3430557</v>
      </c>
      <c r="E137" s="590">
        <v>21</v>
      </c>
      <c r="F137" s="590">
        <v>223429</v>
      </c>
      <c r="G137" s="589"/>
      <c r="H137" s="585"/>
    </row>
    <row r="138" spans="1:8" ht="11.85" customHeight="1" x14ac:dyDescent="0.2">
      <c r="A138" s="14" t="s">
        <v>93</v>
      </c>
      <c r="B138" s="587">
        <v>190794</v>
      </c>
      <c r="C138" s="587">
        <v>9812.9918222496526</v>
      </c>
      <c r="D138" s="587">
        <v>190127</v>
      </c>
      <c r="E138" s="587" t="s">
        <v>3</v>
      </c>
      <c r="F138" s="587">
        <v>667</v>
      </c>
      <c r="G138" s="586"/>
      <c r="H138" s="585"/>
    </row>
    <row r="139" spans="1:8" ht="11.85" customHeight="1" x14ac:dyDescent="0.2">
      <c r="A139" s="14" t="s">
        <v>94</v>
      </c>
      <c r="B139" s="587">
        <v>369933</v>
      </c>
      <c r="C139" s="587">
        <v>13064.912590499736</v>
      </c>
      <c r="D139" s="587">
        <v>355916</v>
      </c>
      <c r="E139" s="587" t="s">
        <v>3</v>
      </c>
      <c r="F139" s="587">
        <v>14017</v>
      </c>
      <c r="G139" s="586"/>
      <c r="H139" s="585"/>
    </row>
    <row r="140" spans="1:8" ht="11.85" customHeight="1" x14ac:dyDescent="0.2">
      <c r="A140" s="14" t="s">
        <v>95</v>
      </c>
      <c r="B140" s="587">
        <v>144686</v>
      </c>
      <c r="C140" s="587">
        <v>10975.195327315483</v>
      </c>
      <c r="D140" s="587">
        <v>144075</v>
      </c>
      <c r="E140" s="587" t="s">
        <v>3</v>
      </c>
      <c r="F140" s="587">
        <v>611</v>
      </c>
      <c r="G140" s="586"/>
      <c r="H140" s="585"/>
    </row>
    <row r="141" spans="1:8" ht="11.85" customHeight="1" x14ac:dyDescent="0.2">
      <c r="A141" s="14" t="s">
        <v>96</v>
      </c>
      <c r="B141" s="587">
        <v>230104</v>
      </c>
      <c r="C141" s="587">
        <v>12121.58246852447</v>
      </c>
      <c r="D141" s="587">
        <v>229669</v>
      </c>
      <c r="E141" s="587" t="s">
        <v>3</v>
      </c>
      <c r="F141" s="587">
        <v>435</v>
      </c>
      <c r="G141" s="586"/>
      <c r="H141" s="585"/>
    </row>
    <row r="142" spans="1:8" ht="11.85" customHeight="1" x14ac:dyDescent="0.2">
      <c r="A142" s="14" t="s">
        <v>97</v>
      </c>
      <c r="B142" s="587">
        <v>268121</v>
      </c>
      <c r="C142" s="587">
        <v>8616.5440113121458</v>
      </c>
      <c r="D142" s="587">
        <v>263646</v>
      </c>
      <c r="E142" s="587">
        <v>21</v>
      </c>
      <c r="F142" s="587">
        <v>4454</v>
      </c>
      <c r="G142" s="586"/>
      <c r="H142" s="585"/>
    </row>
    <row r="143" spans="1:8" ht="11.85" customHeight="1" x14ac:dyDescent="0.2">
      <c r="A143" s="14" t="s">
        <v>98</v>
      </c>
      <c r="B143" s="587">
        <v>205616</v>
      </c>
      <c r="C143" s="587">
        <v>7073.1338149294806</v>
      </c>
      <c r="D143" s="587">
        <v>197901</v>
      </c>
      <c r="E143" s="587" t="s">
        <v>3</v>
      </c>
      <c r="F143" s="587">
        <v>7715</v>
      </c>
      <c r="G143" s="586"/>
      <c r="H143" s="585"/>
    </row>
    <row r="144" spans="1:8" ht="11.85" customHeight="1" x14ac:dyDescent="0.2">
      <c r="A144" s="14" t="s">
        <v>99</v>
      </c>
      <c r="B144" s="587">
        <v>295835</v>
      </c>
      <c r="C144" s="587">
        <v>7363.1091642192241</v>
      </c>
      <c r="D144" s="587">
        <v>295851</v>
      </c>
      <c r="E144" s="587" t="s">
        <v>3</v>
      </c>
      <c r="F144" s="587">
        <v>-16</v>
      </c>
      <c r="G144" s="586"/>
      <c r="H144" s="585"/>
    </row>
    <row r="145" spans="1:9" ht="11.85" customHeight="1" x14ac:dyDescent="0.2">
      <c r="A145" s="14" t="s">
        <v>100</v>
      </c>
      <c r="B145" s="587">
        <v>175083</v>
      </c>
      <c r="C145" s="587">
        <v>6242.2632629777527</v>
      </c>
      <c r="D145" s="587">
        <v>173982</v>
      </c>
      <c r="E145" s="587" t="s">
        <v>3</v>
      </c>
      <c r="F145" s="587">
        <v>1101</v>
      </c>
      <c r="G145" s="586"/>
      <c r="H145" s="585"/>
    </row>
    <row r="146" spans="1:9" ht="11.85" customHeight="1" x14ac:dyDescent="0.2">
      <c r="A146" s="14" t="s">
        <v>101</v>
      </c>
      <c r="B146" s="587">
        <v>1323039</v>
      </c>
      <c r="C146" s="587">
        <v>16268.939906299573</v>
      </c>
      <c r="D146" s="587">
        <v>1129559</v>
      </c>
      <c r="E146" s="587" t="s">
        <v>3</v>
      </c>
      <c r="F146" s="587">
        <v>193480</v>
      </c>
      <c r="G146" s="586"/>
      <c r="H146" s="585"/>
    </row>
    <row r="147" spans="1:9" ht="11.85" customHeight="1" x14ac:dyDescent="0.2">
      <c r="A147" s="14" t="s">
        <v>102</v>
      </c>
      <c r="B147" s="587">
        <v>450796</v>
      </c>
      <c r="C147" s="587">
        <v>29249.675577472099</v>
      </c>
      <c r="D147" s="587">
        <v>449831</v>
      </c>
      <c r="E147" s="587" t="s">
        <v>3</v>
      </c>
      <c r="F147" s="587">
        <v>965</v>
      </c>
      <c r="G147" s="586"/>
      <c r="H147" s="585"/>
    </row>
    <row r="148" spans="1:9" s="588" customFormat="1" ht="12.95" customHeight="1" x14ac:dyDescent="0.2">
      <c r="A148" s="9" t="s">
        <v>231</v>
      </c>
      <c r="B148" s="590">
        <v>2761161</v>
      </c>
      <c r="C148" s="590">
        <v>12545.371523076505</v>
      </c>
      <c r="D148" s="590">
        <v>2576070</v>
      </c>
      <c r="E148" s="590">
        <v>1419</v>
      </c>
      <c r="F148" s="590">
        <v>183672</v>
      </c>
      <c r="G148" s="589"/>
      <c r="H148" s="585"/>
    </row>
    <row r="149" spans="1:9" ht="11.85" customHeight="1" x14ac:dyDescent="0.2">
      <c r="A149" s="14" t="s">
        <v>103</v>
      </c>
      <c r="B149" s="587">
        <v>534390</v>
      </c>
      <c r="C149" s="587">
        <v>11593.985941161156</v>
      </c>
      <c r="D149" s="587">
        <v>532740</v>
      </c>
      <c r="E149" s="587">
        <v>133</v>
      </c>
      <c r="F149" s="587">
        <v>1517</v>
      </c>
      <c r="G149" s="586"/>
      <c r="H149" s="585"/>
    </row>
    <row r="150" spans="1:9" ht="11.85" customHeight="1" x14ac:dyDescent="0.2">
      <c r="A150" s="14" t="s">
        <v>104</v>
      </c>
      <c r="B150" s="587">
        <v>259512</v>
      </c>
      <c r="C150" s="587">
        <v>7570.5825724204324</v>
      </c>
      <c r="D150" s="587">
        <v>258232</v>
      </c>
      <c r="E150" s="587" t="s">
        <v>3</v>
      </c>
      <c r="F150" s="587">
        <v>1280</v>
      </c>
      <c r="G150" s="586"/>
      <c r="H150" s="585"/>
    </row>
    <row r="151" spans="1:9" ht="11.85" customHeight="1" x14ac:dyDescent="0.2">
      <c r="A151" s="14" t="s">
        <v>105</v>
      </c>
      <c r="B151" s="587">
        <v>299676</v>
      </c>
      <c r="C151" s="587">
        <v>12923.196343093708</v>
      </c>
      <c r="D151" s="587">
        <v>254625</v>
      </c>
      <c r="E151" s="587" t="s">
        <v>3</v>
      </c>
      <c r="F151" s="587">
        <v>45051</v>
      </c>
      <c r="G151" s="586"/>
      <c r="H151" s="585"/>
    </row>
    <row r="152" spans="1:9" ht="11.85" customHeight="1" x14ac:dyDescent="0.2">
      <c r="A152" s="14" t="s">
        <v>106</v>
      </c>
      <c r="B152" s="587">
        <v>1667583</v>
      </c>
      <c r="C152" s="587">
        <v>14309.840904800316</v>
      </c>
      <c r="D152" s="587">
        <v>1530473</v>
      </c>
      <c r="E152" s="587">
        <v>1286</v>
      </c>
      <c r="F152" s="587">
        <v>135824</v>
      </c>
      <c r="G152" s="586"/>
      <c r="H152" s="585"/>
    </row>
    <row r="153" spans="1:9" ht="9.9499999999999993" customHeight="1" x14ac:dyDescent="0.2">
      <c r="A153" s="127"/>
      <c r="B153" s="597"/>
      <c r="C153" s="51"/>
      <c r="D153" s="51"/>
      <c r="E153" s="51"/>
      <c r="F153" s="51"/>
      <c r="G153" s="135"/>
      <c r="H153" s="135"/>
      <c r="I153" s="130"/>
    </row>
    <row r="154" spans="1:9" s="28" customFormat="1" ht="12" customHeight="1" x14ac:dyDescent="0.15">
      <c r="A154" s="29" t="s">
        <v>7606</v>
      </c>
      <c r="B154" s="596"/>
      <c r="C154" s="595"/>
      <c r="D154" s="595"/>
      <c r="E154" s="595"/>
      <c r="F154" s="595"/>
      <c r="G154" s="143"/>
      <c r="H154" s="143"/>
      <c r="I154" s="143"/>
    </row>
    <row r="155" spans="1:9" s="588" customFormat="1" ht="15" customHeight="1" x14ac:dyDescent="0.2">
      <c r="A155" s="9" t="s">
        <v>232</v>
      </c>
      <c r="B155" s="590">
        <v>3449723</v>
      </c>
      <c r="C155" s="590">
        <v>11624.583418980255</v>
      </c>
      <c r="D155" s="590">
        <f>SUM(D156:D160)</f>
        <v>3145514</v>
      </c>
      <c r="E155" s="590">
        <f>SUM(E156:E160)</f>
        <v>4765</v>
      </c>
      <c r="F155" s="590">
        <f>SUM(F156:F160)</f>
        <v>299444</v>
      </c>
      <c r="G155" s="589"/>
      <c r="H155" s="585"/>
    </row>
    <row r="156" spans="1:9" ht="11.45" customHeight="1" x14ac:dyDescent="0.2">
      <c r="A156" s="14" t="s">
        <v>107</v>
      </c>
      <c r="B156" s="587">
        <v>413966</v>
      </c>
      <c r="C156" s="587">
        <v>15632.566745968807</v>
      </c>
      <c r="D156" s="587">
        <v>365946</v>
      </c>
      <c r="E156" s="587">
        <v>113</v>
      </c>
      <c r="F156" s="587">
        <v>47907</v>
      </c>
      <c r="G156" s="586"/>
      <c r="H156" s="585"/>
    </row>
    <row r="157" spans="1:9" ht="11.45" customHeight="1" x14ac:dyDescent="0.2">
      <c r="A157" s="14" t="s">
        <v>108</v>
      </c>
      <c r="B157" s="587">
        <v>1480524</v>
      </c>
      <c r="C157" s="587">
        <v>12306.523473866206</v>
      </c>
      <c r="D157" s="587">
        <v>1471872</v>
      </c>
      <c r="E157" s="587" t="s">
        <v>3</v>
      </c>
      <c r="F157" s="587">
        <v>8652</v>
      </c>
      <c r="G157" s="586"/>
      <c r="H157" s="585"/>
    </row>
    <row r="158" spans="1:9" ht="11.45" customHeight="1" x14ac:dyDescent="0.2">
      <c r="A158" s="14" t="s">
        <v>109</v>
      </c>
      <c r="B158" s="587">
        <v>950884</v>
      </c>
      <c r="C158" s="587">
        <v>10283.050902445091</v>
      </c>
      <c r="D158" s="587">
        <v>797763</v>
      </c>
      <c r="E158" s="587">
        <v>2337</v>
      </c>
      <c r="F158" s="587">
        <v>150784</v>
      </c>
      <c r="G158" s="586"/>
      <c r="H158" s="585"/>
    </row>
    <row r="159" spans="1:9" ht="11.45" customHeight="1" x14ac:dyDescent="0.2">
      <c r="A159" s="14" t="s">
        <v>110</v>
      </c>
      <c r="B159" s="587">
        <v>417628</v>
      </c>
      <c r="C159" s="587">
        <v>16015.185795912106</v>
      </c>
      <c r="D159" s="587">
        <v>331919</v>
      </c>
      <c r="E159" s="587">
        <v>1837</v>
      </c>
      <c r="F159" s="587">
        <v>83872</v>
      </c>
      <c r="G159" s="586"/>
      <c r="H159" s="585"/>
    </row>
    <row r="160" spans="1:9" ht="11.45" customHeight="1" x14ac:dyDescent="0.2">
      <c r="A160" s="14" t="s">
        <v>111</v>
      </c>
      <c r="B160" s="587">
        <v>186721</v>
      </c>
      <c r="C160" s="587">
        <v>5941.2307496499934</v>
      </c>
      <c r="D160" s="587">
        <v>178014</v>
      </c>
      <c r="E160" s="587">
        <v>478</v>
      </c>
      <c r="F160" s="587">
        <v>8229</v>
      </c>
      <c r="G160" s="586"/>
      <c r="H160" s="585"/>
    </row>
    <row r="161" spans="1:8" s="588" customFormat="1" ht="12" customHeight="1" x14ac:dyDescent="0.2">
      <c r="A161" s="9" t="s">
        <v>233</v>
      </c>
      <c r="B161" s="590">
        <v>2247451</v>
      </c>
      <c r="C161" s="590">
        <v>8941.4486457239254</v>
      </c>
      <c r="D161" s="590">
        <f>SUM(D162:D167)</f>
        <v>2186267</v>
      </c>
      <c r="E161" s="590">
        <f>SUM(E162:E167)</f>
        <v>44</v>
      </c>
      <c r="F161" s="590">
        <f>SUM(F162:F167)</f>
        <v>61140</v>
      </c>
      <c r="G161" s="589"/>
      <c r="H161" s="585"/>
    </row>
    <row r="162" spans="1:8" ht="11.45" customHeight="1" x14ac:dyDescent="0.2">
      <c r="A162" s="14" t="s">
        <v>112</v>
      </c>
      <c r="B162" s="587">
        <v>225660</v>
      </c>
      <c r="C162" s="587">
        <v>7997.0231766957259</v>
      </c>
      <c r="D162" s="587">
        <v>204617</v>
      </c>
      <c r="E162" s="587" t="s">
        <v>3</v>
      </c>
      <c r="F162" s="587">
        <v>21043</v>
      </c>
      <c r="G162" s="586"/>
      <c r="H162" s="585"/>
    </row>
    <row r="163" spans="1:8" ht="11.45" customHeight="1" x14ac:dyDescent="0.2">
      <c r="A163" s="14" t="s">
        <v>113</v>
      </c>
      <c r="B163" s="587">
        <v>171118</v>
      </c>
      <c r="C163" s="587">
        <v>9672.0551661768022</v>
      </c>
      <c r="D163" s="587">
        <v>163118</v>
      </c>
      <c r="E163" s="587" t="s">
        <v>3</v>
      </c>
      <c r="F163" s="587">
        <v>8000</v>
      </c>
      <c r="G163" s="586"/>
      <c r="H163" s="585"/>
    </row>
    <row r="164" spans="1:8" ht="11.45" customHeight="1" x14ac:dyDescent="0.2">
      <c r="A164" s="14" t="s">
        <v>114</v>
      </c>
      <c r="B164" s="587">
        <v>132422</v>
      </c>
      <c r="C164" s="587">
        <v>6912.4601973169083</v>
      </c>
      <c r="D164" s="587">
        <v>132194</v>
      </c>
      <c r="E164" s="587">
        <v>44</v>
      </c>
      <c r="F164" s="587">
        <v>184</v>
      </c>
      <c r="G164" s="586"/>
      <c r="H164" s="585"/>
    </row>
    <row r="165" spans="1:8" ht="11.45" customHeight="1" x14ac:dyDescent="0.2">
      <c r="A165" s="14" t="s">
        <v>115</v>
      </c>
      <c r="B165" s="587">
        <v>1348642</v>
      </c>
      <c r="C165" s="587">
        <v>10424.688876864806</v>
      </c>
      <c r="D165" s="587">
        <v>1339665</v>
      </c>
      <c r="E165" s="587" t="s">
        <v>3</v>
      </c>
      <c r="F165" s="587">
        <v>8977</v>
      </c>
      <c r="G165" s="586"/>
      <c r="H165" s="585"/>
    </row>
    <row r="166" spans="1:8" ht="11.45" customHeight="1" x14ac:dyDescent="0.2">
      <c r="A166" s="14" t="s">
        <v>116</v>
      </c>
      <c r="B166" s="587">
        <v>285257</v>
      </c>
      <c r="C166" s="587">
        <v>6100.7100389238212</v>
      </c>
      <c r="D166" s="587">
        <v>270284</v>
      </c>
      <c r="E166" s="587" t="s">
        <v>3</v>
      </c>
      <c r="F166" s="587">
        <v>14973</v>
      </c>
      <c r="G166" s="586"/>
      <c r="H166" s="585"/>
    </row>
    <row r="167" spans="1:8" ht="11.45" customHeight="1" x14ac:dyDescent="0.2">
      <c r="A167" s="14" t="s">
        <v>117</v>
      </c>
      <c r="B167" s="587">
        <v>84352</v>
      </c>
      <c r="C167" s="587">
        <v>8304.8144137048348</v>
      </c>
      <c r="D167" s="587">
        <v>76389</v>
      </c>
      <c r="E167" s="587" t="s">
        <v>3</v>
      </c>
      <c r="F167" s="587">
        <v>7963</v>
      </c>
      <c r="G167" s="586"/>
      <c r="H167" s="585"/>
    </row>
    <row r="168" spans="1:8" s="588" customFormat="1" ht="12" customHeight="1" x14ac:dyDescent="0.2">
      <c r="A168" s="9" t="s">
        <v>234</v>
      </c>
      <c r="B168" s="590">
        <v>5742986</v>
      </c>
      <c r="C168" s="590">
        <v>15190.713618773791</v>
      </c>
      <c r="D168" s="590">
        <f>SUM(D169,D176:D181,)</f>
        <v>5655971</v>
      </c>
      <c r="E168" s="590">
        <f>SUM(E169,E176:E181,)</f>
        <v>5409</v>
      </c>
      <c r="F168" s="590">
        <f>SUM(F169,F176:F181,)</f>
        <v>81606</v>
      </c>
      <c r="G168" s="589"/>
      <c r="H168" s="585"/>
    </row>
    <row r="169" spans="1:8" s="592" customFormat="1" ht="11.45" customHeight="1" x14ac:dyDescent="0.2">
      <c r="A169" s="92" t="s">
        <v>235</v>
      </c>
      <c r="B169" s="594">
        <v>4770692</v>
      </c>
      <c r="C169" s="594">
        <v>18770.132670244409</v>
      </c>
      <c r="D169" s="594">
        <f>SUM(D170:D174,D175)</f>
        <v>4702098</v>
      </c>
      <c r="E169" s="594">
        <f>SUM(E170:E174,E175)</f>
        <v>5409</v>
      </c>
      <c r="F169" s="594">
        <f>SUM(F170:F174,F175)</f>
        <v>63185</v>
      </c>
      <c r="G169" s="593"/>
      <c r="H169" s="585"/>
    </row>
    <row r="170" spans="1:8" ht="11.45" customHeight="1" x14ac:dyDescent="0.2">
      <c r="A170" s="93" t="s">
        <v>201</v>
      </c>
      <c r="B170" s="587">
        <v>62077</v>
      </c>
      <c r="C170" s="587">
        <v>701.91883671231017</v>
      </c>
      <c r="D170" s="587">
        <v>62077</v>
      </c>
      <c r="E170" s="587" t="s">
        <v>3</v>
      </c>
      <c r="F170" s="587" t="s">
        <v>3</v>
      </c>
      <c r="G170" s="586"/>
      <c r="H170" s="585"/>
    </row>
    <row r="171" spans="1:8" ht="11.45" customHeight="1" x14ac:dyDescent="0.2">
      <c r="A171" s="93" t="s">
        <v>202</v>
      </c>
      <c r="B171" s="587">
        <v>45623</v>
      </c>
      <c r="C171" s="587">
        <v>2971.795205836373</v>
      </c>
      <c r="D171" s="587">
        <v>45623</v>
      </c>
      <c r="E171" s="587" t="s">
        <v>3</v>
      </c>
      <c r="F171" s="587" t="s">
        <v>3</v>
      </c>
      <c r="G171" s="586"/>
      <c r="H171" s="585"/>
    </row>
    <row r="172" spans="1:8" ht="11.45" customHeight="1" x14ac:dyDescent="0.2">
      <c r="A172" s="93" t="s">
        <v>203</v>
      </c>
      <c r="B172" s="587">
        <v>46501</v>
      </c>
      <c r="C172" s="587">
        <v>634.49677982752974</v>
      </c>
      <c r="D172" s="587">
        <v>46501</v>
      </c>
      <c r="E172" s="587" t="s">
        <v>3</v>
      </c>
      <c r="F172" s="587" t="s">
        <v>3</v>
      </c>
      <c r="G172" s="586"/>
      <c r="H172" s="585"/>
    </row>
    <row r="173" spans="1:8" ht="11.45" customHeight="1" x14ac:dyDescent="0.2">
      <c r="A173" s="93" t="s">
        <v>204</v>
      </c>
      <c r="B173" s="587">
        <v>48735</v>
      </c>
      <c r="C173" s="587">
        <v>1131.5563398267896</v>
      </c>
      <c r="D173" s="587">
        <v>48735</v>
      </c>
      <c r="E173" s="587" t="s">
        <v>3</v>
      </c>
      <c r="F173" s="587" t="s">
        <v>3</v>
      </c>
      <c r="G173" s="586"/>
      <c r="H173" s="585"/>
    </row>
    <row r="174" spans="1:8" ht="11.45" customHeight="1" x14ac:dyDescent="0.2">
      <c r="A174" s="93" t="s">
        <v>205</v>
      </c>
      <c r="B174" s="587">
        <v>46632</v>
      </c>
      <c r="C174" s="587">
        <v>1370.8842897460017</v>
      </c>
      <c r="D174" s="587">
        <v>46632</v>
      </c>
      <c r="E174" s="587" t="s">
        <v>3</v>
      </c>
      <c r="F174" s="587" t="s">
        <v>3</v>
      </c>
      <c r="G174" s="586"/>
      <c r="H174" s="585"/>
    </row>
    <row r="175" spans="1:8" x14ac:dyDescent="0.2">
      <c r="A175" s="591" t="s">
        <v>7607</v>
      </c>
      <c r="B175" s="587">
        <v>4521124</v>
      </c>
      <c r="C175" s="587">
        <v>17788.215482916541</v>
      </c>
      <c r="D175" s="587">
        <v>4452530</v>
      </c>
      <c r="E175" s="587">
        <v>5409</v>
      </c>
      <c r="F175" s="587">
        <v>63185</v>
      </c>
      <c r="G175" s="586"/>
      <c r="H175" s="585"/>
    </row>
    <row r="176" spans="1:8" ht="11.45" customHeight="1" x14ac:dyDescent="0.2">
      <c r="A176" s="14" t="s">
        <v>118</v>
      </c>
      <c r="B176" s="587">
        <v>383749</v>
      </c>
      <c r="C176" s="587">
        <v>6965.3501288706575</v>
      </c>
      <c r="D176" s="587">
        <v>382756</v>
      </c>
      <c r="E176" s="587" t="s">
        <v>3</v>
      </c>
      <c r="F176" s="587">
        <v>993</v>
      </c>
      <c r="G176" s="586"/>
      <c r="H176" s="585"/>
    </row>
    <row r="177" spans="1:8" ht="11.45" customHeight="1" x14ac:dyDescent="0.2">
      <c r="A177" s="14" t="s">
        <v>119</v>
      </c>
      <c r="B177" s="587">
        <v>83181</v>
      </c>
      <c r="C177" s="587">
        <v>8806.8819481206992</v>
      </c>
      <c r="D177" s="587">
        <v>83181</v>
      </c>
      <c r="E177" s="587" t="s">
        <v>3</v>
      </c>
      <c r="F177" s="587" t="s">
        <v>3</v>
      </c>
      <c r="G177" s="586"/>
      <c r="H177" s="585"/>
    </row>
    <row r="178" spans="1:8" ht="11.45" customHeight="1" x14ac:dyDescent="0.2">
      <c r="A178" s="14" t="s">
        <v>120</v>
      </c>
      <c r="B178" s="587">
        <v>115939</v>
      </c>
      <c r="C178" s="587">
        <v>6218.2354518637703</v>
      </c>
      <c r="D178" s="587">
        <v>115939</v>
      </c>
      <c r="E178" s="587" t="s">
        <v>3</v>
      </c>
      <c r="F178" s="587" t="s">
        <v>3</v>
      </c>
      <c r="G178" s="586"/>
      <c r="H178" s="585"/>
    </row>
    <row r="179" spans="1:8" ht="11.45" customHeight="1" x14ac:dyDescent="0.2">
      <c r="A179" s="14" t="s">
        <v>121</v>
      </c>
      <c r="B179" s="587">
        <v>101563</v>
      </c>
      <c r="C179" s="587">
        <v>7130.2302723953944</v>
      </c>
      <c r="D179" s="587">
        <v>101563</v>
      </c>
      <c r="E179" s="587" t="s">
        <v>3</v>
      </c>
      <c r="F179" s="587" t="s">
        <v>3</v>
      </c>
      <c r="G179" s="586"/>
      <c r="H179" s="585"/>
    </row>
    <row r="180" spans="1:8" ht="11.45" customHeight="1" x14ac:dyDescent="0.2">
      <c r="A180" s="14" t="s">
        <v>122</v>
      </c>
      <c r="B180" s="587">
        <v>71981</v>
      </c>
      <c r="C180" s="587">
        <v>7038.3299110198495</v>
      </c>
      <c r="D180" s="587">
        <v>71786</v>
      </c>
      <c r="E180" s="587" t="s">
        <v>3</v>
      </c>
      <c r="F180" s="587">
        <v>195</v>
      </c>
      <c r="G180" s="586"/>
      <c r="H180" s="585"/>
    </row>
    <row r="181" spans="1:8" ht="11.45" customHeight="1" x14ac:dyDescent="0.2">
      <c r="A181" s="14" t="s">
        <v>123</v>
      </c>
      <c r="B181" s="587">
        <v>215881</v>
      </c>
      <c r="C181" s="587">
        <v>13293.165024630542</v>
      </c>
      <c r="D181" s="587">
        <v>198648</v>
      </c>
      <c r="E181" s="587" t="s">
        <v>3</v>
      </c>
      <c r="F181" s="587">
        <v>17233</v>
      </c>
      <c r="G181" s="586"/>
      <c r="H181" s="585"/>
    </row>
    <row r="182" spans="1:8" s="588" customFormat="1" ht="12" customHeight="1" x14ac:dyDescent="0.2">
      <c r="A182" s="9" t="s">
        <v>236</v>
      </c>
      <c r="B182" s="590">
        <v>829116</v>
      </c>
      <c r="C182" s="590">
        <v>8440.5578743764636</v>
      </c>
      <c r="D182" s="590">
        <f>SUM(D183:D186)</f>
        <v>716418</v>
      </c>
      <c r="E182" s="590">
        <f>SUM(E183:E186)</f>
        <v>10957</v>
      </c>
      <c r="F182" s="590">
        <f>SUM(F183:F186)</f>
        <v>101741</v>
      </c>
      <c r="G182" s="589"/>
      <c r="H182" s="585"/>
    </row>
    <row r="183" spans="1:8" ht="11.45" customHeight="1" x14ac:dyDescent="0.2">
      <c r="A183" s="14" t="s">
        <v>124</v>
      </c>
      <c r="B183" s="587">
        <v>107577</v>
      </c>
      <c r="C183" s="587">
        <v>8278.3378222393221</v>
      </c>
      <c r="D183" s="587">
        <v>106648</v>
      </c>
      <c r="E183" s="587">
        <v>349</v>
      </c>
      <c r="F183" s="587">
        <v>580</v>
      </c>
      <c r="G183" s="586"/>
      <c r="H183" s="585"/>
    </row>
    <row r="184" spans="1:8" ht="11.45" customHeight="1" x14ac:dyDescent="0.2">
      <c r="A184" s="14" t="s">
        <v>125</v>
      </c>
      <c r="B184" s="587">
        <v>92198</v>
      </c>
      <c r="C184" s="587">
        <v>5224.5707485691619</v>
      </c>
      <c r="D184" s="587">
        <v>92198</v>
      </c>
      <c r="E184" s="587" t="s">
        <v>3</v>
      </c>
      <c r="F184" s="587" t="s">
        <v>3</v>
      </c>
      <c r="G184" s="586"/>
      <c r="H184" s="585"/>
    </row>
    <row r="185" spans="1:8" ht="11.45" customHeight="1" x14ac:dyDescent="0.2">
      <c r="A185" s="14" t="s">
        <v>126</v>
      </c>
      <c r="B185" s="587">
        <v>213615</v>
      </c>
      <c r="C185" s="587">
        <v>10491.380580521585</v>
      </c>
      <c r="D185" s="587">
        <v>174007</v>
      </c>
      <c r="E185" s="587">
        <v>10608</v>
      </c>
      <c r="F185" s="587">
        <v>29000</v>
      </c>
      <c r="G185" s="586"/>
      <c r="H185" s="585"/>
    </row>
    <row r="186" spans="1:8" ht="11.45" customHeight="1" x14ac:dyDescent="0.2">
      <c r="A186" s="14" t="s">
        <v>127</v>
      </c>
      <c r="B186" s="587">
        <v>415726</v>
      </c>
      <c r="C186" s="587">
        <v>8802.7187837465863</v>
      </c>
      <c r="D186" s="587">
        <v>343565</v>
      </c>
      <c r="E186" s="587" t="s">
        <v>3</v>
      </c>
      <c r="F186" s="587">
        <v>72161</v>
      </c>
      <c r="G186" s="586"/>
      <c r="H186" s="585"/>
    </row>
    <row r="187" spans="1:8" s="588" customFormat="1" ht="12" customHeight="1" x14ac:dyDescent="0.2">
      <c r="A187" s="9" t="s">
        <v>237</v>
      </c>
      <c r="B187" s="590">
        <v>1121030</v>
      </c>
      <c r="C187" s="590">
        <v>11195.410104560933</v>
      </c>
      <c r="D187" s="590">
        <f>SUM(D188:D191)</f>
        <v>1094816</v>
      </c>
      <c r="E187" s="590">
        <f>SUM(E188:E191)</f>
        <v>104</v>
      </c>
      <c r="F187" s="590">
        <f>SUM(F188:F191)</f>
        <v>26110</v>
      </c>
      <c r="G187" s="589"/>
      <c r="H187" s="585"/>
    </row>
    <row r="188" spans="1:8" ht="11.45" customHeight="1" x14ac:dyDescent="0.2">
      <c r="A188" s="14" t="s">
        <v>128</v>
      </c>
      <c r="B188" s="587">
        <v>101461</v>
      </c>
      <c r="C188" s="587">
        <v>7134.0880326255092</v>
      </c>
      <c r="D188" s="587">
        <v>101461</v>
      </c>
      <c r="E188" s="587" t="s">
        <v>3</v>
      </c>
      <c r="F188" s="587" t="s">
        <v>3</v>
      </c>
      <c r="G188" s="586"/>
      <c r="H188" s="585"/>
    </row>
    <row r="189" spans="1:8" ht="11.45" customHeight="1" x14ac:dyDescent="0.2">
      <c r="A189" s="14" t="s">
        <v>129</v>
      </c>
      <c r="B189" s="587">
        <v>126028</v>
      </c>
      <c r="C189" s="587">
        <v>9426.8830877402943</v>
      </c>
      <c r="D189" s="587">
        <v>101731</v>
      </c>
      <c r="E189" s="587">
        <v>104</v>
      </c>
      <c r="F189" s="587">
        <v>24193</v>
      </c>
      <c r="G189" s="586"/>
      <c r="H189" s="585"/>
    </row>
    <row r="190" spans="1:8" ht="11.45" customHeight="1" x14ac:dyDescent="0.2">
      <c r="A190" s="14" t="s">
        <v>130</v>
      </c>
      <c r="B190" s="587">
        <v>210103</v>
      </c>
      <c r="C190" s="587">
        <v>19162.987960598322</v>
      </c>
      <c r="D190" s="587">
        <v>209486</v>
      </c>
      <c r="E190" s="587" t="s">
        <v>3</v>
      </c>
      <c r="F190" s="587">
        <v>617</v>
      </c>
      <c r="G190" s="586"/>
      <c r="H190" s="585"/>
    </row>
    <row r="191" spans="1:8" ht="11.45" customHeight="1" x14ac:dyDescent="0.2">
      <c r="A191" s="14" t="s">
        <v>131</v>
      </c>
      <c r="B191" s="587">
        <v>683438</v>
      </c>
      <c r="C191" s="587">
        <v>11098.736561759069</v>
      </c>
      <c r="D191" s="587">
        <v>682138</v>
      </c>
      <c r="E191" s="587" t="s">
        <v>3</v>
      </c>
      <c r="F191" s="587">
        <v>1300</v>
      </c>
      <c r="G191" s="586"/>
      <c r="H191" s="585"/>
    </row>
    <row r="192" spans="1:8" s="588" customFormat="1" ht="12" customHeight="1" x14ac:dyDescent="0.2">
      <c r="A192" s="9" t="s">
        <v>238</v>
      </c>
      <c r="B192" s="590">
        <v>2068760</v>
      </c>
      <c r="C192" s="590">
        <v>8840.1746874172077</v>
      </c>
      <c r="D192" s="590">
        <f>SUM(D193:D198)</f>
        <v>2008867</v>
      </c>
      <c r="E192" s="590" t="s">
        <v>3</v>
      </c>
      <c r="F192" s="590">
        <f>SUM(F193:F198)</f>
        <v>59893</v>
      </c>
      <c r="G192" s="589"/>
      <c r="H192" s="585"/>
    </row>
    <row r="193" spans="1:9" ht="11.45" customHeight="1" x14ac:dyDescent="0.2">
      <c r="A193" s="14" t="s">
        <v>132</v>
      </c>
      <c r="B193" s="587">
        <v>65170</v>
      </c>
      <c r="C193" s="587">
        <v>5288.9141373153707</v>
      </c>
      <c r="D193" s="587">
        <v>65170</v>
      </c>
      <c r="E193" s="587" t="s">
        <v>3</v>
      </c>
      <c r="F193" s="587" t="s">
        <v>3</v>
      </c>
      <c r="G193" s="586"/>
      <c r="H193" s="585"/>
    </row>
    <row r="194" spans="1:9" ht="11.45" customHeight="1" x14ac:dyDescent="0.2">
      <c r="A194" s="14" t="s">
        <v>133</v>
      </c>
      <c r="B194" s="587">
        <v>256785</v>
      </c>
      <c r="C194" s="587">
        <v>7983.8634455741067</v>
      </c>
      <c r="D194" s="587">
        <v>240931</v>
      </c>
      <c r="E194" s="587" t="s">
        <v>3</v>
      </c>
      <c r="F194" s="587">
        <v>15854</v>
      </c>
      <c r="G194" s="586"/>
      <c r="H194" s="585"/>
    </row>
    <row r="195" spans="1:9" ht="11.45" customHeight="1" x14ac:dyDescent="0.2">
      <c r="A195" s="14" t="s">
        <v>134</v>
      </c>
      <c r="B195" s="587">
        <v>152905</v>
      </c>
      <c r="C195" s="587">
        <v>6369.4493043405819</v>
      </c>
      <c r="D195" s="587">
        <v>152905</v>
      </c>
      <c r="E195" s="587" t="s">
        <v>3</v>
      </c>
      <c r="F195" s="587" t="s">
        <v>3</v>
      </c>
      <c r="G195" s="586"/>
      <c r="H195" s="585"/>
    </row>
    <row r="196" spans="1:9" ht="11.45" customHeight="1" x14ac:dyDescent="0.2">
      <c r="A196" s="14" t="s">
        <v>135</v>
      </c>
      <c r="B196" s="587">
        <v>1251805</v>
      </c>
      <c r="C196" s="587">
        <v>8177.2425596404582</v>
      </c>
      <c r="D196" s="587">
        <v>1207766</v>
      </c>
      <c r="E196" s="587" t="s">
        <v>3</v>
      </c>
      <c r="F196" s="587">
        <v>44039</v>
      </c>
      <c r="G196" s="586"/>
      <c r="H196" s="585"/>
    </row>
    <row r="197" spans="1:9" ht="11.45" customHeight="1" x14ac:dyDescent="0.2">
      <c r="A197" s="14" t="s">
        <v>136</v>
      </c>
      <c r="B197" s="587">
        <v>298054</v>
      </c>
      <c r="C197" s="587">
        <v>28653.528167660068</v>
      </c>
      <c r="D197" s="587">
        <v>298054</v>
      </c>
      <c r="E197" s="587" t="s">
        <v>3</v>
      </c>
      <c r="F197" s="587" t="s">
        <v>3</v>
      </c>
      <c r="G197" s="586"/>
      <c r="H197" s="585"/>
    </row>
    <row r="198" spans="1:9" ht="11.45" customHeight="1" x14ac:dyDescent="0.2">
      <c r="A198" s="14" t="s">
        <v>137</v>
      </c>
      <c r="B198" s="587">
        <v>44041</v>
      </c>
      <c r="C198" s="587">
        <v>21578.147966682998</v>
      </c>
      <c r="D198" s="587">
        <v>44041</v>
      </c>
      <c r="E198" s="587" t="s">
        <v>3</v>
      </c>
      <c r="F198" s="587" t="s">
        <v>3</v>
      </c>
      <c r="G198" s="586"/>
      <c r="H198" s="585"/>
    </row>
    <row r="199" spans="1:9" s="588" customFormat="1" ht="12" customHeight="1" x14ac:dyDescent="0.2">
      <c r="A199" s="9" t="s">
        <v>239</v>
      </c>
      <c r="B199" s="590">
        <v>2633090</v>
      </c>
      <c r="C199" s="590">
        <v>11468.361818150141</v>
      </c>
      <c r="D199" s="590">
        <f>SUM(D200:D206)</f>
        <v>2296003</v>
      </c>
      <c r="E199" s="590" t="s">
        <v>3</v>
      </c>
      <c r="F199" s="590">
        <f>SUM(F200:F206)</f>
        <v>337087</v>
      </c>
      <c r="G199" s="589"/>
      <c r="H199" s="585"/>
    </row>
    <row r="200" spans="1:9" ht="11.45" customHeight="1" x14ac:dyDescent="0.2">
      <c r="A200" s="14" t="s">
        <v>138</v>
      </c>
      <c r="B200" s="587">
        <v>100188</v>
      </c>
      <c r="C200" s="587">
        <v>11165.496489468405</v>
      </c>
      <c r="D200" s="587">
        <v>100159</v>
      </c>
      <c r="E200" s="587" t="s">
        <v>3</v>
      </c>
      <c r="F200" s="587">
        <v>29</v>
      </c>
      <c r="G200" s="586"/>
      <c r="H200" s="585"/>
    </row>
    <row r="201" spans="1:9" ht="11.45" customHeight="1" x14ac:dyDescent="0.2">
      <c r="A201" s="14" t="s">
        <v>139</v>
      </c>
      <c r="B201" s="587">
        <v>504806</v>
      </c>
      <c r="C201" s="587">
        <v>11191.300685037799</v>
      </c>
      <c r="D201" s="587">
        <v>504806</v>
      </c>
      <c r="E201" s="587" t="s">
        <v>3</v>
      </c>
      <c r="F201" s="587" t="s">
        <v>3</v>
      </c>
      <c r="G201" s="586"/>
      <c r="H201" s="585"/>
    </row>
    <row r="202" spans="1:9" ht="11.45" customHeight="1" x14ac:dyDescent="0.2">
      <c r="A202" s="14" t="s">
        <v>140</v>
      </c>
      <c r="B202" s="587">
        <v>177585</v>
      </c>
      <c r="C202" s="587">
        <v>7764.2969569779643</v>
      </c>
      <c r="D202" s="587">
        <v>147585</v>
      </c>
      <c r="E202" s="587" t="s">
        <v>3</v>
      </c>
      <c r="F202" s="587">
        <v>30000</v>
      </c>
      <c r="G202" s="586"/>
      <c r="H202" s="585"/>
    </row>
    <row r="203" spans="1:9" ht="11.45" customHeight="1" x14ac:dyDescent="0.2">
      <c r="A203" s="14" t="s">
        <v>141</v>
      </c>
      <c r="B203" s="587">
        <v>1177694</v>
      </c>
      <c r="C203" s="587">
        <v>13509.693257163834</v>
      </c>
      <c r="D203" s="587">
        <v>871223</v>
      </c>
      <c r="E203" s="587" t="s">
        <v>3</v>
      </c>
      <c r="F203" s="587">
        <v>306471</v>
      </c>
      <c r="G203" s="586"/>
      <c r="H203" s="585"/>
    </row>
    <row r="204" spans="1:9" ht="11.45" customHeight="1" x14ac:dyDescent="0.2">
      <c r="A204" s="14" t="s">
        <v>142</v>
      </c>
      <c r="B204" s="587">
        <v>403722</v>
      </c>
      <c r="C204" s="587">
        <v>10517.70222743259</v>
      </c>
      <c r="D204" s="587">
        <v>403291</v>
      </c>
      <c r="E204" s="587" t="s">
        <v>3</v>
      </c>
      <c r="F204" s="587">
        <v>431</v>
      </c>
      <c r="G204" s="586"/>
      <c r="H204" s="585"/>
    </row>
    <row r="205" spans="1:9" ht="11.45" customHeight="1" x14ac:dyDescent="0.2">
      <c r="A205" s="14" t="s">
        <v>143</v>
      </c>
      <c r="B205" s="587">
        <v>208053</v>
      </c>
      <c r="C205" s="587">
        <v>9791.6509789156626</v>
      </c>
      <c r="D205" s="587">
        <v>207897</v>
      </c>
      <c r="E205" s="587" t="s">
        <v>3</v>
      </c>
      <c r="F205" s="587">
        <v>156</v>
      </c>
      <c r="G205" s="586"/>
      <c r="H205" s="585"/>
    </row>
    <row r="206" spans="1:9" ht="11.45" customHeight="1" x14ac:dyDescent="0.2">
      <c r="A206" s="14" t="s">
        <v>144</v>
      </c>
      <c r="B206" s="587">
        <v>61042</v>
      </c>
      <c r="C206" s="587">
        <v>10457.769402090114</v>
      </c>
      <c r="D206" s="587">
        <v>61042</v>
      </c>
      <c r="E206" s="587" t="s">
        <v>3</v>
      </c>
      <c r="F206" s="587" t="s">
        <v>3</v>
      </c>
      <c r="G206" s="586"/>
      <c r="H206" s="585"/>
    </row>
    <row r="207" spans="1:9" ht="9.9499999999999993" customHeight="1" x14ac:dyDescent="0.2">
      <c r="A207" s="127"/>
      <c r="B207" s="134"/>
      <c r="C207" s="135"/>
      <c r="D207" s="135"/>
      <c r="E207" s="135"/>
      <c r="F207" s="135"/>
      <c r="G207" s="135"/>
      <c r="H207" s="135"/>
      <c r="I207" s="130"/>
    </row>
    <row r="208" spans="1:9" s="28" customFormat="1" ht="12" customHeight="1" x14ac:dyDescent="0.15">
      <c r="A208" s="29" t="s">
        <v>7606</v>
      </c>
      <c r="B208" s="584"/>
      <c r="C208" s="143"/>
      <c r="D208" s="143"/>
      <c r="E208" s="143"/>
      <c r="F208" s="143"/>
      <c r="G208" s="143"/>
      <c r="H208" s="143"/>
      <c r="I208" s="143"/>
    </row>
  </sheetData>
  <mergeCells count="6">
    <mergeCell ref="A1:F1"/>
    <mergeCell ref="B3:C3"/>
    <mergeCell ref="D3:D4"/>
    <mergeCell ref="E3:E4"/>
    <mergeCell ref="F3:F4"/>
    <mergeCell ref="A3:A4"/>
  </mergeCells>
  <pageMargins left="0.59" right="0.59" top="0.98" bottom="1.06" header="0.68799999999999994" footer="0.49"/>
  <pageSetup paperSize="9" orientation="portrait" r:id="rId1"/>
  <headerFooter alignWithMargins="0"/>
  <rowBreaks count="2" manualBreakCount="2">
    <brk id="102" max="16383" man="1"/>
    <brk id="154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8"/>
  <sheetViews>
    <sheetView zoomScaleNormal="100" zoomScaleSheetLayoutView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3" sqref="A3:A4"/>
    </sheetView>
  </sheetViews>
  <sheetFormatPr defaultRowHeight="12.75" x14ac:dyDescent="0.2"/>
  <cols>
    <col min="1" max="1" width="23.7109375" customWidth="1"/>
    <col min="2" max="2" width="11.7109375" style="247" customWidth="1"/>
    <col min="3" max="3" width="10.7109375" customWidth="1"/>
    <col min="4" max="5" width="11.7109375" customWidth="1"/>
    <col min="6" max="7" width="10.7109375" customWidth="1"/>
    <col min="9" max="10" width="9.140625" style="247"/>
  </cols>
  <sheetData>
    <row r="1" spans="1:10" ht="14.25" x14ac:dyDescent="0.2">
      <c r="A1" s="854" t="s">
        <v>7624</v>
      </c>
      <c r="B1" s="854"/>
      <c r="C1" s="854"/>
      <c r="D1" s="854"/>
      <c r="E1" s="854"/>
      <c r="F1" s="854"/>
      <c r="G1" s="970"/>
    </row>
    <row r="2" spans="1:10" ht="9.9499999999999993" customHeight="1" thickBot="1" x14ac:dyDescent="0.25">
      <c r="B2" s="121"/>
      <c r="C2" s="1"/>
      <c r="D2" s="1"/>
      <c r="E2" s="1"/>
      <c r="G2" s="131"/>
    </row>
    <row r="3" spans="1:10" ht="24.95" customHeight="1" x14ac:dyDescent="0.2">
      <c r="A3" s="855" t="s">
        <v>7623</v>
      </c>
      <c r="B3" s="983" t="s">
        <v>7622</v>
      </c>
      <c r="C3" s="984"/>
      <c r="D3" s="979" t="s">
        <v>7621</v>
      </c>
      <c r="E3" s="979" t="s">
        <v>7620</v>
      </c>
      <c r="F3" s="979" t="s">
        <v>7619</v>
      </c>
      <c r="G3" s="981" t="s">
        <v>7618</v>
      </c>
    </row>
    <row r="4" spans="1:10" ht="50.1" customHeight="1" x14ac:dyDescent="0.2">
      <c r="A4" s="978"/>
      <c r="B4" s="603" t="s">
        <v>7610</v>
      </c>
      <c r="C4" s="603" t="s">
        <v>7617</v>
      </c>
      <c r="D4" s="980"/>
      <c r="E4" s="980"/>
      <c r="F4" s="980"/>
      <c r="G4" s="982"/>
      <c r="I4" s="602"/>
      <c r="J4" s="602"/>
    </row>
    <row r="5" spans="1:10" ht="18" customHeight="1" x14ac:dyDescent="0.2">
      <c r="A5" s="145" t="s">
        <v>1</v>
      </c>
      <c r="B5" s="590">
        <v>131743182</v>
      </c>
      <c r="C5" s="590">
        <v>17775.343115607506</v>
      </c>
      <c r="D5" s="590">
        <v>101004943</v>
      </c>
      <c r="E5" s="590">
        <v>28839547</v>
      </c>
      <c r="F5" s="590">
        <v>1898692</v>
      </c>
      <c r="G5" s="590">
        <v>6330171</v>
      </c>
    </row>
    <row r="6" spans="1:10" x14ac:dyDescent="0.2">
      <c r="A6" s="9" t="s">
        <v>210</v>
      </c>
      <c r="B6" s="590">
        <v>98069906</v>
      </c>
      <c r="C6" s="590">
        <v>18130.972785766458</v>
      </c>
      <c r="D6" s="590">
        <v>73633961</v>
      </c>
      <c r="E6" s="590">
        <v>23117965</v>
      </c>
      <c r="F6" s="590">
        <v>1317980</v>
      </c>
      <c r="G6" s="590">
        <v>5689070</v>
      </c>
    </row>
    <row r="7" spans="1:10" x14ac:dyDescent="0.2">
      <c r="A7" s="9" t="s">
        <v>211</v>
      </c>
      <c r="B7" s="590">
        <v>33673276</v>
      </c>
      <c r="C7" s="590">
        <v>16814.795580540878</v>
      </c>
      <c r="D7" s="590">
        <v>27370982</v>
      </c>
      <c r="E7" s="590">
        <v>5721582</v>
      </c>
      <c r="F7" s="590">
        <v>580712</v>
      </c>
      <c r="G7" s="590">
        <v>641101</v>
      </c>
    </row>
    <row r="8" spans="1:10" ht="12.95" customHeight="1" x14ac:dyDescent="0.2">
      <c r="A8" s="9" t="s">
        <v>212</v>
      </c>
      <c r="B8" s="590">
        <v>54314020</v>
      </c>
      <c r="C8" s="590">
        <v>33885.67068510619</v>
      </c>
      <c r="D8" s="590">
        <v>38378135</v>
      </c>
      <c r="E8" s="590">
        <v>15145204</v>
      </c>
      <c r="F8" s="590">
        <v>790681</v>
      </c>
      <c r="G8" s="590">
        <v>4599776</v>
      </c>
    </row>
    <row r="9" spans="1:10" ht="12" customHeight="1" x14ac:dyDescent="0.2">
      <c r="A9" s="14" t="s">
        <v>177</v>
      </c>
      <c r="B9" s="587">
        <v>197296</v>
      </c>
      <c r="C9" s="587">
        <v>7875.1446932503095</v>
      </c>
      <c r="D9" s="587">
        <v>185666</v>
      </c>
      <c r="E9" s="587">
        <v>11630</v>
      </c>
      <c r="F9" s="587" t="s">
        <v>3</v>
      </c>
      <c r="G9" s="587">
        <v>69418</v>
      </c>
    </row>
    <row r="10" spans="1:10" ht="12" customHeight="1" x14ac:dyDescent="0.2">
      <c r="A10" s="14" t="s">
        <v>178</v>
      </c>
      <c r="B10" s="587">
        <v>304857</v>
      </c>
      <c r="C10" s="587">
        <v>1981.3792968978494</v>
      </c>
      <c r="D10" s="587">
        <v>299726</v>
      </c>
      <c r="E10" s="587">
        <v>5131</v>
      </c>
      <c r="F10" s="587" t="s">
        <v>3</v>
      </c>
      <c r="G10" s="587">
        <v>88601</v>
      </c>
    </row>
    <row r="11" spans="1:10" ht="12" customHeight="1" x14ac:dyDescent="0.2">
      <c r="A11" s="14" t="s">
        <v>179</v>
      </c>
      <c r="B11" s="587">
        <v>237201</v>
      </c>
      <c r="C11" s="587">
        <v>4231.7271154086311</v>
      </c>
      <c r="D11" s="587">
        <v>233248</v>
      </c>
      <c r="E11" s="587">
        <v>3953</v>
      </c>
      <c r="F11" s="587" t="s">
        <v>3</v>
      </c>
      <c r="G11" s="587">
        <v>128593</v>
      </c>
    </row>
    <row r="12" spans="1:10" ht="12" customHeight="1" x14ac:dyDescent="0.2">
      <c r="A12" s="14" t="s">
        <v>180</v>
      </c>
      <c r="B12" s="587">
        <v>663569</v>
      </c>
      <c r="C12" s="587">
        <v>8383.3714451757987</v>
      </c>
      <c r="D12" s="587">
        <v>455088</v>
      </c>
      <c r="E12" s="587">
        <v>89771</v>
      </c>
      <c r="F12" s="587">
        <v>118710</v>
      </c>
      <c r="G12" s="587">
        <v>19193</v>
      </c>
    </row>
    <row r="13" spans="1:10" ht="12" customHeight="1" x14ac:dyDescent="0.2">
      <c r="A13" s="14" t="s">
        <v>181</v>
      </c>
      <c r="B13" s="587">
        <v>359015</v>
      </c>
      <c r="C13" s="587">
        <v>2587.9244847794589</v>
      </c>
      <c r="D13" s="587">
        <v>352768</v>
      </c>
      <c r="E13" s="587">
        <v>6247</v>
      </c>
      <c r="F13" s="587" t="s">
        <v>3</v>
      </c>
      <c r="G13" s="587">
        <v>73365</v>
      </c>
    </row>
    <row r="14" spans="1:10" ht="12" customHeight="1" x14ac:dyDescent="0.2">
      <c r="A14" s="14" t="s">
        <v>182</v>
      </c>
      <c r="B14" s="587">
        <v>374332</v>
      </c>
      <c r="C14" s="587">
        <v>2401.3959366439785</v>
      </c>
      <c r="D14" s="587">
        <v>353125</v>
      </c>
      <c r="E14" s="587">
        <v>21207</v>
      </c>
      <c r="F14" s="587" t="s">
        <v>3</v>
      </c>
      <c r="G14" s="587">
        <v>21312</v>
      </c>
    </row>
    <row r="15" spans="1:10" ht="12" customHeight="1" x14ac:dyDescent="0.2">
      <c r="A15" s="14" t="s">
        <v>183</v>
      </c>
      <c r="B15" s="587">
        <v>818289</v>
      </c>
      <c r="C15" s="587">
        <v>13925.005105166429</v>
      </c>
      <c r="D15" s="587">
        <v>664849</v>
      </c>
      <c r="E15" s="587">
        <v>139352</v>
      </c>
      <c r="F15" s="587">
        <v>14088</v>
      </c>
      <c r="G15" s="587">
        <v>114419</v>
      </c>
    </row>
    <row r="16" spans="1:10" ht="12" customHeight="1" x14ac:dyDescent="0.2">
      <c r="A16" s="14" t="s">
        <v>184</v>
      </c>
      <c r="B16" s="587">
        <v>488753</v>
      </c>
      <c r="C16" s="587">
        <v>9391.6911665801963</v>
      </c>
      <c r="D16" s="587">
        <v>484566</v>
      </c>
      <c r="E16" s="587">
        <v>2389</v>
      </c>
      <c r="F16" s="587">
        <v>1798</v>
      </c>
      <c r="G16" s="587">
        <v>7192</v>
      </c>
    </row>
    <row r="17" spans="1:7" ht="12" customHeight="1" x14ac:dyDescent="0.2">
      <c r="A17" s="14" t="s">
        <v>185</v>
      </c>
      <c r="B17" s="587">
        <v>380225</v>
      </c>
      <c r="C17" s="587">
        <v>1736.0920862783776</v>
      </c>
      <c r="D17" s="587">
        <v>365330</v>
      </c>
      <c r="E17" s="587">
        <v>14895</v>
      </c>
      <c r="F17" s="587" t="s">
        <v>3</v>
      </c>
      <c r="G17" s="587">
        <v>9521</v>
      </c>
    </row>
    <row r="18" spans="1:7" ht="12" customHeight="1" x14ac:dyDescent="0.2">
      <c r="A18" s="14" t="s">
        <v>186</v>
      </c>
      <c r="B18" s="587">
        <v>1361935</v>
      </c>
      <c r="C18" s="587">
        <v>19077.926262116882</v>
      </c>
      <c r="D18" s="587">
        <v>1046609</v>
      </c>
      <c r="E18" s="587">
        <v>314926</v>
      </c>
      <c r="F18" s="587">
        <v>400</v>
      </c>
      <c r="G18" s="587">
        <v>100435</v>
      </c>
    </row>
    <row r="19" spans="1:7" ht="12" customHeight="1" x14ac:dyDescent="0.2">
      <c r="A19" s="14" t="s">
        <v>187</v>
      </c>
      <c r="B19" s="587">
        <v>380411</v>
      </c>
      <c r="C19" s="587">
        <v>2351.8018212954321</v>
      </c>
      <c r="D19" s="587">
        <v>332350</v>
      </c>
      <c r="E19" s="587">
        <v>47958</v>
      </c>
      <c r="F19" s="587">
        <v>103</v>
      </c>
      <c r="G19" s="587">
        <v>15556</v>
      </c>
    </row>
    <row r="20" spans="1:7" ht="12" customHeight="1" x14ac:dyDescent="0.2">
      <c r="A20" s="14" t="s">
        <v>188</v>
      </c>
      <c r="B20" s="587">
        <v>250034</v>
      </c>
      <c r="C20" s="587">
        <v>2458.931591990874</v>
      </c>
      <c r="D20" s="587">
        <v>226968</v>
      </c>
      <c r="E20" s="587">
        <v>23044</v>
      </c>
      <c r="F20" s="587">
        <v>22</v>
      </c>
      <c r="G20" s="587">
        <v>62980</v>
      </c>
    </row>
    <row r="21" spans="1:7" ht="12" customHeight="1" x14ac:dyDescent="0.2">
      <c r="A21" s="14" t="s">
        <v>189</v>
      </c>
      <c r="B21" s="587">
        <v>264495</v>
      </c>
      <c r="C21" s="587">
        <v>6441.5138452546216</v>
      </c>
      <c r="D21" s="587">
        <v>240159</v>
      </c>
      <c r="E21" s="587">
        <v>24336</v>
      </c>
      <c r="F21" s="587" t="s">
        <v>3</v>
      </c>
      <c r="G21" s="587">
        <v>40059</v>
      </c>
    </row>
    <row r="22" spans="1:7" ht="12" customHeight="1" x14ac:dyDescent="0.2">
      <c r="A22" s="14" t="s">
        <v>190</v>
      </c>
      <c r="B22" s="587">
        <v>235550</v>
      </c>
      <c r="C22" s="587">
        <v>11627.505183137526</v>
      </c>
      <c r="D22" s="587">
        <v>231024</v>
      </c>
      <c r="E22" s="587">
        <v>4526</v>
      </c>
      <c r="F22" s="587" t="s">
        <v>3</v>
      </c>
      <c r="G22" s="587">
        <v>958</v>
      </c>
    </row>
    <row r="23" spans="1:7" ht="12" customHeight="1" x14ac:dyDescent="0.2">
      <c r="A23" s="14" t="s">
        <v>191</v>
      </c>
      <c r="B23" s="587">
        <v>941368</v>
      </c>
      <c r="C23" s="587">
        <v>17500.799405093883</v>
      </c>
      <c r="D23" s="587">
        <v>744133</v>
      </c>
      <c r="E23" s="587">
        <v>188394</v>
      </c>
      <c r="F23" s="587">
        <v>8841</v>
      </c>
      <c r="G23" s="587">
        <v>-37831</v>
      </c>
    </row>
    <row r="24" spans="1:7" ht="12" customHeight="1" x14ac:dyDescent="0.2">
      <c r="A24" s="14" t="s">
        <v>200</v>
      </c>
      <c r="B24" s="587">
        <v>273172</v>
      </c>
      <c r="C24" s="587">
        <v>6949.8804253803492</v>
      </c>
      <c r="D24" s="587">
        <v>182723</v>
      </c>
      <c r="E24" s="587">
        <v>90449</v>
      </c>
      <c r="F24" s="587" t="s">
        <v>3</v>
      </c>
      <c r="G24" s="587">
        <v>49519</v>
      </c>
    </row>
    <row r="25" spans="1:7" ht="12" customHeight="1" x14ac:dyDescent="0.2">
      <c r="A25" s="14" t="s">
        <v>192</v>
      </c>
      <c r="B25" s="587">
        <v>397873</v>
      </c>
      <c r="C25" s="587">
        <v>2272.5730539879823</v>
      </c>
      <c r="D25" s="587">
        <v>337092</v>
      </c>
      <c r="E25" s="587">
        <v>60781</v>
      </c>
      <c r="F25" s="587" t="s">
        <v>3</v>
      </c>
      <c r="G25" s="587">
        <v>6028</v>
      </c>
    </row>
    <row r="26" spans="1:7" x14ac:dyDescent="0.2">
      <c r="A26" s="591" t="s">
        <v>7608</v>
      </c>
      <c r="B26" s="601">
        <v>46385645</v>
      </c>
      <c r="C26" s="601">
        <v>28939.281073031285</v>
      </c>
      <c r="D26" s="601">
        <v>31642711</v>
      </c>
      <c r="E26" s="601">
        <v>14096215</v>
      </c>
      <c r="F26" s="601">
        <v>646719</v>
      </c>
      <c r="G26" s="601">
        <v>3830458</v>
      </c>
    </row>
    <row r="27" spans="1:7" ht="12.95" customHeight="1" x14ac:dyDescent="0.2">
      <c r="A27" s="9" t="s">
        <v>213</v>
      </c>
      <c r="B27" s="590">
        <v>2849849</v>
      </c>
      <c r="C27" s="590">
        <v>14560.0288150574</v>
      </c>
      <c r="D27" s="590">
        <v>2421790</v>
      </c>
      <c r="E27" s="590">
        <v>342981</v>
      </c>
      <c r="F27" s="590">
        <v>85078</v>
      </c>
      <c r="G27" s="590">
        <v>52502</v>
      </c>
    </row>
    <row r="28" spans="1:7" ht="12" customHeight="1" x14ac:dyDescent="0.2">
      <c r="A28" s="14" t="s">
        <v>4</v>
      </c>
      <c r="B28" s="587">
        <v>330031</v>
      </c>
      <c r="C28" s="587">
        <v>9029.5759233926128</v>
      </c>
      <c r="D28" s="587">
        <v>321046</v>
      </c>
      <c r="E28" s="587">
        <v>8975</v>
      </c>
      <c r="F28" s="587">
        <v>10</v>
      </c>
      <c r="G28" s="587">
        <v>5715</v>
      </c>
    </row>
    <row r="29" spans="1:7" ht="12" customHeight="1" x14ac:dyDescent="0.2">
      <c r="A29" s="14" t="s">
        <v>5</v>
      </c>
      <c r="B29" s="587">
        <v>145023</v>
      </c>
      <c r="C29" s="587">
        <v>11204.74387699915</v>
      </c>
      <c r="D29" s="587">
        <v>124695</v>
      </c>
      <c r="E29" s="587">
        <v>15738</v>
      </c>
      <c r="F29" s="587">
        <v>4590</v>
      </c>
      <c r="G29" s="587">
        <v>-1249</v>
      </c>
    </row>
    <row r="30" spans="1:7" ht="12" customHeight="1" x14ac:dyDescent="0.2">
      <c r="A30" s="14" t="s">
        <v>6</v>
      </c>
      <c r="B30" s="587">
        <v>2374795</v>
      </c>
      <c r="C30" s="587">
        <v>16239.246980948863</v>
      </c>
      <c r="D30" s="587">
        <v>1976049</v>
      </c>
      <c r="E30" s="587">
        <v>318268</v>
      </c>
      <c r="F30" s="587">
        <v>80478</v>
      </c>
      <c r="G30" s="587">
        <v>48036</v>
      </c>
    </row>
    <row r="31" spans="1:7" ht="12.95" customHeight="1" x14ac:dyDescent="0.2">
      <c r="A31" s="9" t="s">
        <v>214</v>
      </c>
      <c r="B31" s="590">
        <v>2833801</v>
      </c>
      <c r="C31" s="590">
        <v>14169.075845379228</v>
      </c>
      <c r="D31" s="590">
        <v>2635800</v>
      </c>
      <c r="E31" s="590">
        <v>128856</v>
      </c>
      <c r="F31" s="590">
        <v>69145</v>
      </c>
      <c r="G31" s="590">
        <v>38865</v>
      </c>
    </row>
    <row r="32" spans="1:7" ht="12" customHeight="1" x14ac:dyDescent="0.2">
      <c r="A32" s="14" t="s">
        <v>7</v>
      </c>
      <c r="B32" s="587">
        <v>202700</v>
      </c>
      <c r="C32" s="587">
        <v>10660.565898811403</v>
      </c>
      <c r="D32" s="587">
        <v>134002</v>
      </c>
      <c r="E32" s="587">
        <v>62817</v>
      </c>
      <c r="F32" s="587">
        <v>5881</v>
      </c>
      <c r="G32" s="587">
        <v>95</v>
      </c>
    </row>
    <row r="33" spans="1:7" ht="12" customHeight="1" x14ac:dyDescent="0.2">
      <c r="A33" s="14" t="s">
        <v>8</v>
      </c>
      <c r="B33" s="587">
        <v>2018037</v>
      </c>
      <c r="C33" s="587">
        <v>15701.268994063505</v>
      </c>
      <c r="D33" s="587">
        <v>1995245</v>
      </c>
      <c r="E33" s="587">
        <v>10047</v>
      </c>
      <c r="F33" s="587">
        <v>12745</v>
      </c>
      <c r="G33" s="587">
        <v>41470</v>
      </c>
    </row>
    <row r="34" spans="1:7" ht="12" customHeight="1" x14ac:dyDescent="0.2">
      <c r="A34" s="14" t="s">
        <v>9</v>
      </c>
      <c r="B34" s="587">
        <v>114809</v>
      </c>
      <c r="C34" s="587">
        <v>9887.099552187392</v>
      </c>
      <c r="D34" s="587">
        <v>93968</v>
      </c>
      <c r="E34" s="587">
        <v>20841</v>
      </c>
      <c r="F34" s="587" t="s">
        <v>3</v>
      </c>
      <c r="G34" s="587">
        <v>11661</v>
      </c>
    </row>
    <row r="35" spans="1:7" ht="12" customHeight="1" x14ac:dyDescent="0.2">
      <c r="A35" s="14" t="s">
        <v>10</v>
      </c>
      <c r="B35" s="587">
        <v>228530</v>
      </c>
      <c r="C35" s="587">
        <v>8926.6044295144711</v>
      </c>
      <c r="D35" s="587">
        <v>196548</v>
      </c>
      <c r="E35" s="587">
        <v>31982</v>
      </c>
      <c r="F35" s="587" t="s">
        <v>3</v>
      </c>
      <c r="G35" s="587">
        <v>-15322</v>
      </c>
    </row>
    <row r="36" spans="1:7" ht="12" customHeight="1" x14ac:dyDescent="0.2">
      <c r="A36" s="14" t="s">
        <v>11</v>
      </c>
      <c r="B36" s="587">
        <v>269725</v>
      </c>
      <c r="C36" s="587">
        <v>17692.686126598885</v>
      </c>
      <c r="D36" s="587">
        <v>216037</v>
      </c>
      <c r="E36" s="587">
        <v>3169</v>
      </c>
      <c r="F36" s="587">
        <v>50519</v>
      </c>
      <c r="G36" s="587">
        <v>961</v>
      </c>
    </row>
    <row r="37" spans="1:7" ht="12.95" customHeight="1" x14ac:dyDescent="0.2">
      <c r="A37" s="9" t="s">
        <v>215</v>
      </c>
      <c r="B37" s="590">
        <v>2686321</v>
      </c>
      <c r="C37" s="590">
        <v>16896.80093594324</v>
      </c>
      <c r="D37" s="590">
        <v>2010629</v>
      </c>
      <c r="E37" s="590">
        <v>541502</v>
      </c>
      <c r="F37" s="590">
        <v>134190</v>
      </c>
      <c r="G37" s="590">
        <v>-48528</v>
      </c>
    </row>
    <row r="38" spans="1:7" ht="12" customHeight="1" x14ac:dyDescent="0.2">
      <c r="A38" s="14" t="s">
        <v>12</v>
      </c>
      <c r="B38" s="587">
        <v>198838</v>
      </c>
      <c r="C38" s="587">
        <v>10822.882647507075</v>
      </c>
      <c r="D38" s="587">
        <v>193567</v>
      </c>
      <c r="E38" s="587">
        <v>3955</v>
      </c>
      <c r="F38" s="587">
        <v>1316</v>
      </c>
      <c r="G38" s="587">
        <v>-3944</v>
      </c>
    </row>
    <row r="39" spans="1:7" ht="12" customHeight="1" x14ac:dyDescent="0.2">
      <c r="A39" s="14" t="s">
        <v>13</v>
      </c>
      <c r="B39" s="587">
        <v>584348</v>
      </c>
      <c r="C39" s="587">
        <v>21841.519025192494</v>
      </c>
      <c r="D39" s="587">
        <v>282328</v>
      </c>
      <c r="E39" s="587">
        <v>171081</v>
      </c>
      <c r="F39" s="587">
        <v>130939</v>
      </c>
      <c r="G39" s="587">
        <v>1368</v>
      </c>
    </row>
    <row r="40" spans="1:7" ht="12" customHeight="1" x14ac:dyDescent="0.2">
      <c r="A40" s="14" t="s">
        <v>14</v>
      </c>
      <c r="B40" s="587">
        <v>1205539</v>
      </c>
      <c r="C40" s="587">
        <v>18801.587672920665</v>
      </c>
      <c r="D40" s="587">
        <v>1024306</v>
      </c>
      <c r="E40" s="587">
        <v>181041</v>
      </c>
      <c r="F40" s="587">
        <v>192</v>
      </c>
      <c r="G40" s="587">
        <v>-46951</v>
      </c>
    </row>
    <row r="41" spans="1:7" ht="12" customHeight="1" x14ac:dyDescent="0.2">
      <c r="A41" s="14" t="s">
        <v>15</v>
      </c>
      <c r="B41" s="587">
        <v>134400</v>
      </c>
      <c r="C41" s="587">
        <v>11043.549712407559</v>
      </c>
      <c r="D41" s="587">
        <v>120500</v>
      </c>
      <c r="E41" s="587">
        <v>13696</v>
      </c>
      <c r="F41" s="587">
        <v>204</v>
      </c>
      <c r="G41" s="587">
        <v>360</v>
      </c>
    </row>
    <row r="42" spans="1:7" ht="12" customHeight="1" x14ac:dyDescent="0.2">
      <c r="A42" s="14" t="s">
        <v>16</v>
      </c>
      <c r="B42" s="587">
        <v>450668</v>
      </c>
      <c r="C42" s="587">
        <v>18265.634499250194</v>
      </c>
      <c r="D42" s="587">
        <v>284578</v>
      </c>
      <c r="E42" s="587">
        <v>164551</v>
      </c>
      <c r="F42" s="587">
        <v>1539</v>
      </c>
      <c r="G42" s="587">
        <v>-696</v>
      </c>
    </row>
    <row r="43" spans="1:7" ht="12" customHeight="1" x14ac:dyDescent="0.2">
      <c r="A43" s="14" t="s">
        <v>17</v>
      </c>
      <c r="B43" s="587">
        <v>112528</v>
      </c>
      <c r="C43" s="587">
        <v>8725.8064516129034</v>
      </c>
      <c r="D43" s="587">
        <v>105350</v>
      </c>
      <c r="E43" s="587">
        <v>7178</v>
      </c>
      <c r="F43" s="587" t="s">
        <v>3</v>
      </c>
      <c r="G43" s="587">
        <v>1335</v>
      </c>
    </row>
    <row r="44" spans="1:7" ht="12.95" customHeight="1" x14ac:dyDescent="0.2">
      <c r="A44" s="9" t="s">
        <v>216</v>
      </c>
      <c r="B44" s="590">
        <v>4783609</v>
      </c>
      <c r="C44" s="590">
        <v>15495.678736402921</v>
      </c>
      <c r="D44" s="590">
        <v>4061315</v>
      </c>
      <c r="E44" s="590">
        <v>715806</v>
      </c>
      <c r="F44" s="590">
        <v>6488</v>
      </c>
      <c r="G44" s="590">
        <v>-41685</v>
      </c>
    </row>
    <row r="45" spans="1:7" ht="12" customHeight="1" x14ac:dyDescent="0.2">
      <c r="A45" s="14" t="s">
        <v>18</v>
      </c>
      <c r="B45" s="587">
        <v>193106</v>
      </c>
      <c r="C45" s="587">
        <v>8804.358728856063</v>
      </c>
      <c r="D45" s="587">
        <v>184564</v>
      </c>
      <c r="E45" s="587">
        <v>8526</v>
      </c>
      <c r="F45" s="587">
        <v>16</v>
      </c>
      <c r="G45" s="587">
        <v>-3113</v>
      </c>
    </row>
    <row r="46" spans="1:7" ht="12" customHeight="1" x14ac:dyDescent="0.2">
      <c r="A46" s="14" t="s">
        <v>19</v>
      </c>
      <c r="B46" s="587">
        <v>176363</v>
      </c>
      <c r="C46" s="587">
        <v>9128.0472025257495</v>
      </c>
      <c r="D46" s="587">
        <v>149892</v>
      </c>
      <c r="E46" s="587">
        <v>23323</v>
      </c>
      <c r="F46" s="587">
        <v>3148</v>
      </c>
      <c r="G46" s="587">
        <v>-5439</v>
      </c>
    </row>
    <row r="47" spans="1:7" ht="12" customHeight="1" x14ac:dyDescent="0.2">
      <c r="A47" s="14" t="s">
        <v>20</v>
      </c>
      <c r="B47" s="587">
        <v>963585</v>
      </c>
      <c r="C47" s="587">
        <v>17984.378207879952</v>
      </c>
      <c r="D47" s="587">
        <v>665964</v>
      </c>
      <c r="E47" s="587">
        <v>297621</v>
      </c>
      <c r="F47" s="587" t="s">
        <v>3</v>
      </c>
      <c r="G47" s="587">
        <v>-30003</v>
      </c>
    </row>
    <row r="48" spans="1:7" ht="12" customHeight="1" x14ac:dyDescent="0.2">
      <c r="A48" s="14" t="s">
        <v>21</v>
      </c>
      <c r="B48" s="587">
        <v>271210</v>
      </c>
      <c r="C48" s="587">
        <v>10014.770503304901</v>
      </c>
      <c r="D48" s="587">
        <v>264573</v>
      </c>
      <c r="E48" s="587">
        <v>5266</v>
      </c>
      <c r="F48" s="587">
        <v>1371</v>
      </c>
      <c r="G48" s="587">
        <v>-6876</v>
      </c>
    </row>
    <row r="49" spans="1:10" ht="12" customHeight="1" x14ac:dyDescent="0.2">
      <c r="A49" s="14" t="s">
        <v>22</v>
      </c>
      <c r="B49" s="587">
        <v>318749</v>
      </c>
      <c r="C49" s="587">
        <v>8597.1787679361314</v>
      </c>
      <c r="D49" s="587">
        <v>309066</v>
      </c>
      <c r="E49" s="587">
        <v>7730</v>
      </c>
      <c r="F49" s="587">
        <v>1953</v>
      </c>
      <c r="G49" s="587">
        <v>-17420</v>
      </c>
    </row>
    <row r="50" spans="1:10" ht="12" customHeight="1" x14ac:dyDescent="0.2">
      <c r="A50" s="14" t="s">
        <v>23</v>
      </c>
      <c r="B50" s="587">
        <v>77080</v>
      </c>
      <c r="C50" s="587">
        <v>7083.2567542731122</v>
      </c>
      <c r="D50" s="587">
        <v>77073</v>
      </c>
      <c r="E50" s="587">
        <v>7</v>
      </c>
      <c r="F50" s="587" t="s">
        <v>3</v>
      </c>
      <c r="G50" s="587">
        <v>8791</v>
      </c>
    </row>
    <row r="51" spans="1:10" ht="12" customHeight="1" x14ac:dyDescent="0.2">
      <c r="A51" s="14" t="s">
        <v>24</v>
      </c>
      <c r="B51" s="587">
        <v>2659386</v>
      </c>
      <c r="C51" s="587">
        <v>21041.44380795645</v>
      </c>
      <c r="D51" s="587">
        <v>2297770</v>
      </c>
      <c r="E51" s="587">
        <v>361616</v>
      </c>
      <c r="F51" s="587" t="s">
        <v>3</v>
      </c>
      <c r="G51" s="587">
        <v>16450</v>
      </c>
    </row>
    <row r="52" spans="1:10" ht="12" customHeight="1" x14ac:dyDescent="0.2">
      <c r="A52" s="14" t="s">
        <v>25</v>
      </c>
      <c r="B52" s="587">
        <v>124130</v>
      </c>
      <c r="C52" s="587">
        <v>9973.4854571749966</v>
      </c>
      <c r="D52" s="587">
        <v>112413</v>
      </c>
      <c r="E52" s="587">
        <v>11717</v>
      </c>
      <c r="F52" s="587" t="s">
        <v>3</v>
      </c>
      <c r="G52" s="587">
        <v>-4075</v>
      </c>
    </row>
    <row r="53" spans="1:10" ht="9.9499999999999993" customHeight="1" x14ac:dyDescent="0.2">
      <c r="A53" s="127"/>
      <c r="B53" s="597"/>
      <c r="C53" s="51"/>
      <c r="D53" s="51"/>
      <c r="E53" s="51"/>
      <c r="F53" s="51"/>
      <c r="G53" s="51"/>
      <c r="H53" s="135"/>
      <c r="I53" s="130"/>
      <c r="J53"/>
    </row>
    <row r="54" spans="1:10" s="28" customFormat="1" ht="12" customHeight="1" x14ac:dyDescent="0.15">
      <c r="A54" s="29" t="s">
        <v>7606</v>
      </c>
      <c r="B54" s="596"/>
      <c r="C54" s="595"/>
      <c r="D54" s="595"/>
      <c r="E54" s="595"/>
      <c r="F54" s="595"/>
      <c r="G54" s="595"/>
      <c r="H54" s="143"/>
      <c r="I54" s="143"/>
    </row>
    <row r="55" spans="1:10" ht="15" customHeight="1" x14ac:dyDescent="0.2">
      <c r="A55" s="9" t="s">
        <v>217</v>
      </c>
      <c r="B55" s="590">
        <v>2649854</v>
      </c>
      <c r="C55" s="590">
        <v>12990.435571242982</v>
      </c>
      <c r="D55" s="590">
        <v>2146471</v>
      </c>
      <c r="E55" s="590">
        <v>260309</v>
      </c>
      <c r="F55" s="590">
        <v>243074</v>
      </c>
      <c r="G55" s="590">
        <v>-272989</v>
      </c>
    </row>
    <row r="56" spans="1:10" ht="12" customHeight="1" x14ac:dyDescent="0.2">
      <c r="A56" s="14" t="s">
        <v>26</v>
      </c>
      <c r="B56" s="587">
        <v>594166</v>
      </c>
      <c r="C56" s="587">
        <v>18986.578896913146</v>
      </c>
      <c r="D56" s="587">
        <v>578895</v>
      </c>
      <c r="E56" s="587">
        <v>15271</v>
      </c>
      <c r="F56" s="587" t="s">
        <v>3</v>
      </c>
      <c r="G56" s="587">
        <v>-62509</v>
      </c>
    </row>
    <row r="57" spans="1:10" ht="12" customHeight="1" x14ac:dyDescent="0.2">
      <c r="A57" s="14" t="s">
        <v>27</v>
      </c>
      <c r="B57" s="587">
        <v>416200</v>
      </c>
      <c r="C57" s="587">
        <v>8925.3929789196045</v>
      </c>
      <c r="D57" s="587">
        <v>355816</v>
      </c>
      <c r="E57" s="587">
        <v>60384</v>
      </c>
      <c r="F57" s="587" t="s">
        <v>3</v>
      </c>
      <c r="G57" s="587">
        <v>9966</v>
      </c>
    </row>
    <row r="58" spans="1:10" ht="12" customHeight="1" x14ac:dyDescent="0.2">
      <c r="A58" s="14" t="s">
        <v>28</v>
      </c>
      <c r="B58" s="587">
        <v>330518</v>
      </c>
      <c r="C58" s="587">
        <v>9963.4642631055376</v>
      </c>
      <c r="D58" s="587">
        <v>292646</v>
      </c>
      <c r="E58" s="587">
        <v>21580</v>
      </c>
      <c r="F58" s="587">
        <v>16292</v>
      </c>
      <c r="G58" s="587">
        <v>9170</v>
      </c>
    </row>
    <row r="59" spans="1:10" ht="12" customHeight="1" x14ac:dyDescent="0.2">
      <c r="A59" s="14" t="s">
        <v>29</v>
      </c>
      <c r="B59" s="587">
        <v>1308970</v>
      </c>
      <c r="C59" s="587">
        <v>14092.068857859549</v>
      </c>
      <c r="D59" s="587">
        <v>919114</v>
      </c>
      <c r="E59" s="587">
        <v>163074</v>
      </c>
      <c r="F59" s="587">
        <v>226782</v>
      </c>
      <c r="G59" s="587">
        <v>-229616</v>
      </c>
    </row>
    <row r="60" spans="1:10" ht="15" customHeight="1" x14ac:dyDescent="0.2">
      <c r="A60" s="9" t="s">
        <v>218</v>
      </c>
      <c r="B60" s="590">
        <v>13769035</v>
      </c>
      <c r="C60" s="590">
        <v>22940.59186543242</v>
      </c>
      <c r="D60" s="590">
        <v>10945267</v>
      </c>
      <c r="E60" s="590">
        <v>2811634</v>
      </c>
      <c r="F60" s="590">
        <v>12134</v>
      </c>
      <c r="G60" s="590">
        <v>908173</v>
      </c>
    </row>
    <row r="61" spans="1:10" ht="12" customHeight="1" x14ac:dyDescent="0.2">
      <c r="A61" s="14" t="s">
        <v>30</v>
      </c>
      <c r="B61" s="587">
        <v>156543</v>
      </c>
      <c r="C61" s="587">
        <v>10104.11153424127</v>
      </c>
      <c r="D61" s="587">
        <v>128702</v>
      </c>
      <c r="E61" s="587">
        <v>26184</v>
      </c>
      <c r="F61" s="587">
        <v>1657</v>
      </c>
      <c r="G61" s="587">
        <v>-1948</v>
      </c>
    </row>
    <row r="62" spans="1:10" ht="12" customHeight="1" x14ac:dyDescent="0.2">
      <c r="A62" s="14" t="s">
        <v>31</v>
      </c>
      <c r="B62" s="587">
        <v>574609</v>
      </c>
      <c r="C62" s="587">
        <v>9782.5768667642751</v>
      </c>
      <c r="D62" s="587">
        <v>549619</v>
      </c>
      <c r="E62" s="587">
        <v>24990</v>
      </c>
      <c r="F62" s="587" t="s">
        <v>3</v>
      </c>
      <c r="G62" s="587">
        <v>23566</v>
      </c>
    </row>
    <row r="63" spans="1:10" ht="12" customHeight="1" x14ac:dyDescent="0.2">
      <c r="A63" s="14" t="s">
        <v>32</v>
      </c>
      <c r="B63" s="587">
        <v>243368</v>
      </c>
      <c r="C63" s="587">
        <v>17132.558958113339</v>
      </c>
      <c r="D63" s="587">
        <v>182763</v>
      </c>
      <c r="E63" s="587">
        <v>60605</v>
      </c>
      <c r="F63" s="587" t="s">
        <v>3</v>
      </c>
      <c r="G63" s="587">
        <v>27277</v>
      </c>
    </row>
    <row r="64" spans="1:10" ht="12" customHeight="1" x14ac:dyDescent="0.2">
      <c r="A64" s="14" t="s">
        <v>33</v>
      </c>
      <c r="B64" s="587">
        <v>259233</v>
      </c>
      <c r="C64" s="587">
        <v>16408.19039179695</v>
      </c>
      <c r="D64" s="587">
        <v>223426</v>
      </c>
      <c r="E64" s="587">
        <v>35807</v>
      </c>
      <c r="F64" s="587" t="s">
        <v>3</v>
      </c>
      <c r="G64" s="587">
        <v>25184</v>
      </c>
    </row>
    <row r="65" spans="1:7" ht="12" customHeight="1" x14ac:dyDescent="0.2">
      <c r="A65" s="14" t="s">
        <v>34</v>
      </c>
      <c r="B65" s="587">
        <v>372332</v>
      </c>
      <c r="C65" s="587">
        <v>9403.0355835038008</v>
      </c>
      <c r="D65" s="587">
        <v>368957</v>
      </c>
      <c r="E65" s="587">
        <v>3375</v>
      </c>
      <c r="F65" s="587" t="s">
        <v>3</v>
      </c>
      <c r="G65" s="587">
        <v>-2856</v>
      </c>
    </row>
    <row r="66" spans="1:7" ht="12" customHeight="1" x14ac:dyDescent="0.2">
      <c r="A66" s="14" t="s">
        <v>35</v>
      </c>
      <c r="B66" s="587">
        <v>623662</v>
      </c>
      <c r="C66" s="587">
        <v>13992.865155934485</v>
      </c>
      <c r="D66" s="587">
        <v>537412</v>
      </c>
      <c r="E66" s="587">
        <v>84071</v>
      </c>
      <c r="F66" s="587">
        <v>2179</v>
      </c>
      <c r="G66" s="587">
        <v>12734</v>
      </c>
    </row>
    <row r="67" spans="1:7" ht="12" customHeight="1" x14ac:dyDescent="0.2">
      <c r="A67" s="14" t="s">
        <v>36</v>
      </c>
      <c r="B67" s="587">
        <v>178814</v>
      </c>
      <c r="C67" s="587">
        <v>6658.9952705470523</v>
      </c>
      <c r="D67" s="587">
        <v>169231</v>
      </c>
      <c r="E67" s="587">
        <v>6924</v>
      </c>
      <c r="F67" s="587">
        <v>2659</v>
      </c>
      <c r="G67" s="587">
        <v>17715</v>
      </c>
    </row>
    <row r="68" spans="1:7" ht="12" customHeight="1" x14ac:dyDescent="0.2">
      <c r="A68" s="14" t="s">
        <v>219</v>
      </c>
      <c r="B68" s="587">
        <v>10558609</v>
      </c>
      <c r="C68" s="587">
        <v>33605.594668228339</v>
      </c>
      <c r="D68" s="587">
        <v>8068399</v>
      </c>
      <c r="E68" s="587">
        <v>2490168</v>
      </c>
      <c r="F68" s="587">
        <v>42</v>
      </c>
      <c r="G68" s="587">
        <v>799480</v>
      </c>
    </row>
    <row r="69" spans="1:7" ht="12" customHeight="1" x14ac:dyDescent="0.2">
      <c r="A69" s="14" t="s">
        <v>37</v>
      </c>
      <c r="B69" s="587">
        <v>167051</v>
      </c>
      <c r="C69" s="587">
        <v>9730.3704566635606</v>
      </c>
      <c r="D69" s="587">
        <v>162490</v>
      </c>
      <c r="E69" s="587">
        <v>2615</v>
      </c>
      <c r="F69" s="587">
        <v>1946</v>
      </c>
      <c r="G69" s="587">
        <v>-3921</v>
      </c>
    </row>
    <row r="70" spans="1:7" ht="12" customHeight="1" x14ac:dyDescent="0.2">
      <c r="A70" s="14" t="s">
        <v>38</v>
      </c>
      <c r="B70" s="587">
        <v>196469</v>
      </c>
      <c r="C70" s="587">
        <v>22387.07839562443</v>
      </c>
      <c r="D70" s="587">
        <v>155353</v>
      </c>
      <c r="E70" s="587">
        <v>41116</v>
      </c>
      <c r="F70" s="587" t="s">
        <v>3</v>
      </c>
      <c r="G70" s="587">
        <v>-6270</v>
      </c>
    </row>
    <row r="71" spans="1:7" ht="12" customHeight="1" x14ac:dyDescent="0.2">
      <c r="A71" s="14" t="s">
        <v>39</v>
      </c>
      <c r="B71" s="587">
        <v>296789</v>
      </c>
      <c r="C71" s="587">
        <v>10487.243816254417</v>
      </c>
      <c r="D71" s="587">
        <v>270490</v>
      </c>
      <c r="E71" s="587">
        <v>24688</v>
      </c>
      <c r="F71" s="587">
        <v>1611</v>
      </c>
      <c r="G71" s="587">
        <v>-3741</v>
      </c>
    </row>
    <row r="72" spans="1:7" ht="12" customHeight="1" x14ac:dyDescent="0.2">
      <c r="A72" s="14" t="s">
        <v>40</v>
      </c>
      <c r="B72" s="587">
        <v>141556</v>
      </c>
      <c r="C72" s="587">
        <v>8572.3975049960627</v>
      </c>
      <c r="D72" s="587">
        <v>128425</v>
      </c>
      <c r="E72" s="587">
        <v>11091</v>
      </c>
      <c r="F72" s="587">
        <v>2040</v>
      </c>
      <c r="G72" s="587">
        <v>20953</v>
      </c>
    </row>
    <row r="73" spans="1:7" ht="15" customHeight="1" x14ac:dyDescent="0.2">
      <c r="A73" s="9" t="s">
        <v>220</v>
      </c>
      <c r="B73" s="590">
        <v>4100807</v>
      </c>
      <c r="C73" s="590">
        <v>12241.616888912769</v>
      </c>
      <c r="D73" s="590">
        <v>3149710</v>
      </c>
      <c r="E73" s="590">
        <v>920494</v>
      </c>
      <c r="F73" s="590">
        <v>30603</v>
      </c>
      <c r="G73" s="590">
        <v>4763</v>
      </c>
    </row>
    <row r="74" spans="1:7" ht="12" customHeight="1" x14ac:dyDescent="0.2">
      <c r="A74" s="14" t="s">
        <v>41</v>
      </c>
      <c r="B74" s="587">
        <v>746251</v>
      </c>
      <c r="C74" s="587">
        <v>15149.843680214381</v>
      </c>
      <c r="D74" s="587">
        <v>708481</v>
      </c>
      <c r="E74" s="587">
        <v>18921</v>
      </c>
      <c r="F74" s="587">
        <v>18849</v>
      </c>
      <c r="G74" s="587">
        <v>5438</v>
      </c>
    </row>
    <row r="75" spans="1:7" ht="12" customHeight="1" x14ac:dyDescent="0.2">
      <c r="A75" s="14" t="s">
        <v>42</v>
      </c>
      <c r="B75" s="587">
        <v>167658</v>
      </c>
      <c r="C75" s="587">
        <v>14250.573735656608</v>
      </c>
      <c r="D75" s="587">
        <v>151990</v>
      </c>
      <c r="E75" s="587">
        <v>12572</v>
      </c>
      <c r="F75" s="587">
        <v>3096</v>
      </c>
      <c r="G75" s="587">
        <v>-5376</v>
      </c>
    </row>
    <row r="76" spans="1:7" ht="12" customHeight="1" x14ac:dyDescent="0.2">
      <c r="A76" s="14" t="s">
        <v>43</v>
      </c>
      <c r="B76" s="587">
        <v>259262</v>
      </c>
      <c r="C76" s="587">
        <v>11666.381676641318</v>
      </c>
      <c r="D76" s="587">
        <v>186644</v>
      </c>
      <c r="E76" s="587">
        <v>72618</v>
      </c>
      <c r="F76" s="587" t="s">
        <v>3</v>
      </c>
      <c r="G76" s="587">
        <v>12147</v>
      </c>
    </row>
    <row r="77" spans="1:7" ht="12" customHeight="1" x14ac:dyDescent="0.2">
      <c r="A77" s="14" t="s">
        <v>44</v>
      </c>
      <c r="B77" s="587">
        <v>589893</v>
      </c>
      <c r="C77" s="587">
        <v>10090.713149386749</v>
      </c>
      <c r="D77" s="587">
        <v>484001</v>
      </c>
      <c r="E77" s="587">
        <v>104779</v>
      </c>
      <c r="F77" s="587">
        <v>1113</v>
      </c>
      <c r="G77" s="587">
        <v>-23346</v>
      </c>
    </row>
    <row r="78" spans="1:7" ht="12" customHeight="1" x14ac:dyDescent="0.2">
      <c r="A78" s="14" t="s">
        <v>45</v>
      </c>
      <c r="B78" s="587">
        <v>981115</v>
      </c>
      <c r="C78" s="587">
        <v>11688.428501650007</v>
      </c>
      <c r="D78" s="587">
        <v>717803</v>
      </c>
      <c r="E78" s="587">
        <v>259312</v>
      </c>
      <c r="F78" s="587">
        <v>4000</v>
      </c>
      <c r="G78" s="587">
        <v>4647</v>
      </c>
    </row>
    <row r="79" spans="1:7" ht="12" customHeight="1" x14ac:dyDescent="0.2">
      <c r="A79" s="14" t="s">
        <v>46</v>
      </c>
      <c r="B79" s="587">
        <v>1021525</v>
      </c>
      <c r="C79" s="587">
        <v>14124.873826412799</v>
      </c>
      <c r="D79" s="587">
        <v>571197</v>
      </c>
      <c r="E79" s="587">
        <v>446783</v>
      </c>
      <c r="F79" s="587">
        <v>3545</v>
      </c>
      <c r="G79" s="587">
        <v>10848</v>
      </c>
    </row>
    <row r="80" spans="1:7" ht="12" customHeight="1" x14ac:dyDescent="0.2">
      <c r="A80" s="14" t="s">
        <v>47</v>
      </c>
      <c r="B80" s="587">
        <v>335103</v>
      </c>
      <c r="C80" s="587">
        <v>9050.9669403630069</v>
      </c>
      <c r="D80" s="587">
        <v>329594</v>
      </c>
      <c r="E80" s="587">
        <v>5509</v>
      </c>
      <c r="F80" s="587" t="s">
        <v>3</v>
      </c>
      <c r="G80" s="587">
        <v>405</v>
      </c>
    </row>
    <row r="81" spans="1:7" ht="15" customHeight="1" x14ac:dyDescent="0.2">
      <c r="A81" s="9" t="s">
        <v>221</v>
      </c>
      <c r="B81" s="590">
        <v>2902576</v>
      </c>
      <c r="C81" s="590">
        <v>9069.7280558949351</v>
      </c>
      <c r="D81" s="590">
        <v>2212526</v>
      </c>
      <c r="E81" s="590">
        <v>659821</v>
      </c>
      <c r="F81" s="590">
        <v>30229</v>
      </c>
      <c r="G81" s="590">
        <v>25269</v>
      </c>
    </row>
    <row r="82" spans="1:7" ht="12" customHeight="1" x14ac:dyDescent="0.2">
      <c r="A82" s="14" t="s">
        <v>48</v>
      </c>
      <c r="B82" s="587">
        <v>164493</v>
      </c>
      <c r="C82" s="587">
        <v>5149.9013806706116</v>
      </c>
      <c r="D82" s="587">
        <v>122770</v>
      </c>
      <c r="E82" s="587">
        <v>41723</v>
      </c>
      <c r="F82" s="587" t="s">
        <v>3</v>
      </c>
      <c r="G82" s="587">
        <v>-2526</v>
      </c>
    </row>
    <row r="83" spans="1:7" ht="12" customHeight="1" x14ac:dyDescent="0.2">
      <c r="A83" s="14" t="s">
        <v>49</v>
      </c>
      <c r="B83" s="587">
        <v>155502</v>
      </c>
      <c r="C83" s="587">
        <v>7997.0172280791976</v>
      </c>
      <c r="D83" s="587">
        <v>119079</v>
      </c>
      <c r="E83" s="587">
        <v>32379</v>
      </c>
      <c r="F83" s="587">
        <v>4044</v>
      </c>
      <c r="G83" s="587">
        <v>-1551</v>
      </c>
    </row>
    <row r="84" spans="1:7" ht="12" customHeight="1" x14ac:dyDescent="0.2">
      <c r="A84" s="14" t="s">
        <v>50</v>
      </c>
      <c r="B84" s="587">
        <v>115035</v>
      </c>
      <c r="C84" s="587">
        <v>7738.1272702811784</v>
      </c>
      <c r="D84" s="587">
        <v>102736</v>
      </c>
      <c r="E84" s="587">
        <v>12299</v>
      </c>
      <c r="F84" s="587" t="s">
        <v>3</v>
      </c>
      <c r="G84" s="587">
        <v>7591</v>
      </c>
    </row>
    <row r="85" spans="1:7" ht="12" customHeight="1" x14ac:dyDescent="0.2">
      <c r="A85" s="14" t="s">
        <v>51</v>
      </c>
      <c r="B85" s="587">
        <v>122575</v>
      </c>
      <c r="C85" s="587">
        <v>6440.468684321143</v>
      </c>
      <c r="D85" s="587">
        <v>90006</v>
      </c>
      <c r="E85" s="587">
        <v>32246</v>
      </c>
      <c r="F85" s="587">
        <v>323</v>
      </c>
      <c r="G85" s="587">
        <v>-3473</v>
      </c>
    </row>
    <row r="86" spans="1:7" ht="12" customHeight="1" x14ac:dyDescent="0.2">
      <c r="A86" s="14" t="s">
        <v>52</v>
      </c>
      <c r="B86" s="587">
        <v>714458</v>
      </c>
      <c r="C86" s="587">
        <v>8432.6704042490419</v>
      </c>
      <c r="D86" s="587">
        <v>633109</v>
      </c>
      <c r="E86" s="587">
        <v>65849</v>
      </c>
      <c r="F86" s="587">
        <v>15500</v>
      </c>
      <c r="G86" s="587">
        <v>-4273</v>
      </c>
    </row>
    <row r="87" spans="1:7" ht="12" customHeight="1" x14ac:dyDescent="0.2">
      <c r="A87" s="14" t="s">
        <v>53</v>
      </c>
      <c r="B87" s="587">
        <v>138597</v>
      </c>
      <c r="C87" s="587">
        <v>8731.6197316197322</v>
      </c>
      <c r="D87" s="587">
        <v>111736</v>
      </c>
      <c r="E87" s="587">
        <v>22971</v>
      </c>
      <c r="F87" s="587">
        <v>3890</v>
      </c>
      <c r="G87" s="587">
        <v>801</v>
      </c>
    </row>
    <row r="88" spans="1:7" ht="12" customHeight="1" x14ac:dyDescent="0.2">
      <c r="A88" s="14" t="s">
        <v>54</v>
      </c>
      <c r="B88" s="587">
        <v>137733</v>
      </c>
      <c r="C88" s="587">
        <v>10186.598624362103</v>
      </c>
      <c r="D88" s="587">
        <v>127524</v>
      </c>
      <c r="E88" s="587">
        <v>3789</v>
      </c>
      <c r="F88" s="587">
        <v>6420</v>
      </c>
      <c r="G88" s="587">
        <v>3031</v>
      </c>
    </row>
    <row r="89" spans="1:7" ht="12" customHeight="1" x14ac:dyDescent="0.2">
      <c r="A89" s="14" t="s">
        <v>55</v>
      </c>
      <c r="B89" s="587">
        <v>1354183</v>
      </c>
      <c r="C89" s="587">
        <v>11226.294497040439</v>
      </c>
      <c r="D89" s="587">
        <v>905566</v>
      </c>
      <c r="E89" s="587">
        <v>448565</v>
      </c>
      <c r="F89" s="587">
        <v>52</v>
      </c>
      <c r="G89" s="587">
        <v>25669</v>
      </c>
    </row>
    <row r="90" spans="1:7" ht="15" customHeight="1" x14ac:dyDescent="0.2">
      <c r="A90" s="9" t="s">
        <v>222</v>
      </c>
      <c r="B90" s="590">
        <v>2538976</v>
      </c>
      <c r="C90" s="590">
        <v>13649.894896428628</v>
      </c>
      <c r="D90" s="590">
        <v>2045731</v>
      </c>
      <c r="E90" s="590">
        <v>485244</v>
      </c>
      <c r="F90" s="590">
        <v>8001</v>
      </c>
      <c r="G90" s="590">
        <v>-16630</v>
      </c>
    </row>
    <row r="91" spans="1:7" ht="12" customHeight="1" x14ac:dyDescent="0.2">
      <c r="A91" s="14" t="s">
        <v>56</v>
      </c>
      <c r="B91" s="587">
        <v>1001852</v>
      </c>
      <c r="C91" s="587">
        <v>10573.412698412698</v>
      </c>
      <c r="D91" s="587">
        <v>990649</v>
      </c>
      <c r="E91" s="587">
        <v>11203</v>
      </c>
      <c r="F91" s="587" t="s">
        <v>3</v>
      </c>
      <c r="G91" s="587">
        <v>-7346</v>
      </c>
    </row>
    <row r="92" spans="1:7" ht="12" customHeight="1" x14ac:dyDescent="0.2">
      <c r="A92" s="14" t="s">
        <v>57</v>
      </c>
      <c r="B92" s="587">
        <v>619455</v>
      </c>
      <c r="C92" s="587">
        <v>37817.765567765571</v>
      </c>
      <c r="D92" s="587">
        <v>287135</v>
      </c>
      <c r="E92" s="587">
        <v>332320</v>
      </c>
      <c r="F92" s="587" t="s">
        <v>3</v>
      </c>
      <c r="G92" s="587">
        <v>7959</v>
      </c>
    </row>
    <row r="93" spans="1:7" ht="12" customHeight="1" x14ac:dyDescent="0.2">
      <c r="A93" s="14" t="s">
        <v>58</v>
      </c>
      <c r="B93" s="587">
        <v>165355</v>
      </c>
      <c r="C93" s="587">
        <v>11997.025321047668</v>
      </c>
      <c r="D93" s="587">
        <v>164304</v>
      </c>
      <c r="E93" s="587">
        <v>1051</v>
      </c>
      <c r="F93" s="587" t="s">
        <v>3</v>
      </c>
      <c r="G93" s="587">
        <v>677</v>
      </c>
    </row>
    <row r="94" spans="1:7" ht="12" customHeight="1" x14ac:dyDescent="0.2">
      <c r="A94" s="14" t="s">
        <v>59</v>
      </c>
      <c r="B94" s="587">
        <v>177130</v>
      </c>
      <c r="C94" s="587">
        <v>11161.310649023313</v>
      </c>
      <c r="D94" s="587">
        <v>141125</v>
      </c>
      <c r="E94" s="587">
        <v>28004</v>
      </c>
      <c r="F94" s="587">
        <v>8001</v>
      </c>
      <c r="G94" s="587">
        <v>1014</v>
      </c>
    </row>
    <row r="95" spans="1:7" ht="12" customHeight="1" x14ac:dyDescent="0.2">
      <c r="A95" s="14" t="s">
        <v>60</v>
      </c>
      <c r="B95" s="587">
        <v>121694</v>
      </c>
      <c r="C95" s="587">
        <v>8565.1745495495488</v>
      </c>
      <c r="D95" s="587">
        <v>115311</v>
      </c>
      <c r="E95" s="587">
        <v>6383</v>
      </c>
      <c r="F95" s="587" t="s">
        <v>3</v>
      </c>
      <c r="G95" s="587">
        <v>128</v>
      </c>
    </row>
    <row r="96" spans="1:7" ht="12" customHeight="1" x14ac:dyDescent="0.2">
      <c r="A96" s="14" t="s">
        <v>61</v>
      </c>
      <c r="B96" s="587">
        <v>453490</v>
      </c>
      <c r="C96" s="587">
        <v>14622.10614561166</v>
      </c>
      <c r="D96" s="587">
        <v>347207</v>
      </c>
      <c r="E96" s="587">
        <v>106283</v>
      </c>
      <c r="F96" s="587" t="s">
        <v>3</v>
      </c>
      <c r="G96" s="587">
        <v>-19062</v>
      </c>
    </row>
    <row r="97" spans="1:10" ht="15" customHeight="1" x14ac:dyDescent="0.2">
      <c r="A97" s="9" t="s">
        <v>223</v>
      </c>
      <c r="B97" s="590">
        <v>2255720</v>
      </c>
      <c r="C97" s="590">
        <v>10885.786397834154</v>
      </c>
      <c r="D97" s="590">
        <v>1889693</v>
      </c>
      <c r="E97" s="590">
        <v>366027</v>
      </c>
      <c r="F97" s="590" t="s">
        <v>3</v>
      </c>
      <c r="G97" s="590">
        <v>122215</v>
      </c>
    </row>
    <row r="98" spans="1:10" ht="12" customHeight="1" x14ac:dyDescent="0.2">
      <c r="A98" s="14" t="s">
        <v>62</v>
      </c>
      <c r="B98" s="587">
        <v>433650</v>
      </c>
      <c r="C98" s="587">
        <v>9975.6159278599516</v>
      </c>
      <c r="D98" s="587">
        <v>292173</v>
      </c>
      <c r="E98" s="587">
        <v>141477</v>
      </c>
      <c r="F98" s="587" t="s">
        <v>3</v>
      </c>
      <c r="G98" s="587">
        <v>1426</v>
      </c>
    </row>
    <row r="99" spans="1:10" ht="12" customHeight="1" x14ac:dyDescent="0.2">
      <c r="A99" s="14" t="s">
        <v>63</v>
      </c>
      <c r="B99" s="587">
        <v>1357156</v>
      </c>
      <c r="C99" s="587">
        <v>12407.82965651542</v>
      </c>
      <c r="D99" s="587">
        <v>1181928</v>
      </c>
      <c r="E99" s="587">
        <v>175228</v>
      </c>
      <c r="F99" s="587" t="s">
        <v>3</v>
      </c>
      <c r="G99" s="587">
        <v>123293</v>
      </c>
    </row>
    <row r="100" spans="1:10" ht="12" customHeight="1" x14ac:dyDescent="0.2">
      <c r="A100" s="14" t="s">
        <v>64</v>
      </c>
      <c r="B100" s="587">
        <v>464914</v>
      </c>
      <c r="C100" s="587">
        <v>8551.4006658450908</v>
      </c>
      <c r="D100" s="587">
        <v>415592</v>
      </c>
      <c r="E100" s="587">
        <v>49322</v>
      </c>
      <c r="F100" s="587" t="s">
        <v>3</v>
      </c>
      <c r="G100" s="587">
        <v>-2504</v>
      </c>
    </row>
    <row r="101" spans="1:10" ht="9.9499999999999993" customHeight="1" x14ac:dyDescent="0.2">
      <c r="A101" s="127"/>
      <c r="B101" s="597"/>
      <c r="C101" s="51"/>
      <c r="D101" s="51"/>
      <c r="E101" s="51"/>
      <c r="F101" s="51"/>
      <c r="G101" s="51"/>
      <c r="H101" s="135"/>
      <c r="I101" s="130"/>
      <c r="J101"/>
    </row>
    <row r="102" spans="1:10" s="28" customFormat="1" ht="12" customHeight="1" x14ac:dyDescent="0.15">
      <c r="A102" s="29" t="s">
        <v>7606</v>
      </c>
      <c r="B102" s="596"/>
      <c r="C102" s="595"/>
      <c r="D102" s="595"/>
      <c r="E102" s="595"/>
      <c r="F102" s="595"/>
      <c r="G102" s="595"/>
      <c r="H102" s="143"/>
      <c r="I102" s="143"/>
    </row>
    <row r="103" spans="1:10" ht="15" customHeight="1" x14ac:dyDescent="0.2">
      <c r="A103" s="9" t="s">
        <v>224</v>
      </c>
      <c r="B103" s="590">
        <v>2559215</v>
      </c>
      <c r="C103" s="590">
        <v>13085.92831211331</v>
      </c>
      <c r="D103" s="590">
        <v>2031967</v>
      </c>
      <c r="E103" s="590">
        <v>486329</v>
      </c>
      <c r="F103" s="590">
        <v>40919</v>
      </c>
      <c r="G103" s="590">
        <v>108131</v>
      </c>
    </row>
    <row r="104" spans="1:10" ht="11.85" customHeight="1" x14ac:dyDescent="0.2">
      <c r="A104" s="14" t="s">
        <v>65</v>
      </c>
      <c r="B104" s="587">
        <v>474539</v>
      </c>
      <c r="C104" s="587">
        <v>23631.243463970917</v>
      </c>
      <c r="D104" s="587">
        <v>398658</v>
      </c>
      <c r="E104" s="587">
        <v>49381</v>
      </c>
      <c r="F104" s="587">
        <v>26500</v>
      </c>
      <c r="G104" s="587">
        <v>38664</v>
      </c>
    </row>
    <row r="105" spans="1:10" ht="11.85" customHeight="1" x14ac:dyDescent="0.2">
      <c r="A105" s="14" t="s">
        <v>66</v>
      </c>
      <c r="B105" s="587">
        <v>100952</v>
      </c>
      <c r="C105" s="587">
        <v>10748.722316865418</v>
      </c>
      <c r="D105" s="587">
        <v>85728</v>
      </c>
      <c r="E105" s="587">
        <v>15224</v>
      </c>
      <c r="F105" s="587" t="s">
        <v>3</v>
      </c>
      <c r="G105" s="587">
        <v>-567</v>
      </c>
    </row>
    <row r="106" spans="1:10" ht="11.85" customHeight="1" x14ac:dyDescent="0.2">
      <c r="A106" s="14" t="s">
        <v>67</v>
      </c>
      <c r="B106" s="587">
        <v>65129</v>
      </c>
      <c r="C106" s="587">
        <v>5240.9270137603598</v>
      </c>
      <c r="D106" s="587">
        <v>59866</v>
      </c>
      <c r="E106" s="587">
        <v>5056</v>
      </c>
      <c r="F106" s="587">
        <v>207</v>
      </c>
      <c r="G106" s="587">
        <v>-3145</v>
      </c>
    </row>
    <row r="107" spans="1:10" ht="11.85" customHeight="1" x14ac:dyDescent="0.2">
      <c r="A107" s="14" t="s">
        <v>68</v>
      </c>
      <c r="B107" s="587">
        <v>151028</v>
      </c>
      <c r="C107" s="587">
        <v>10632.0309750088</v>
      </c>
      <c r="D107" s="587">
        <v>106515</v>
      </c>
      <c r="E107" s="587">
        <v>42791</v>
      </c>
      <c r="F107" s="587">
        <v>1722</v>
      </c>
      <c r="G107" s="587">
        <v>-12143</v>
      </c>
    </row>
    <row r="108" spans="1:10" ht="11.85" customHeight="1" x14ac:dyDescent="0.2">
      <c r="A108" s="14" t="s">
        <v>69</v>
      </c>
      <c r="B108" s="587">
        <v>175215</v>
      </c>
      <c r="C108" s="587">
        <v>9829.7335203366074</v>
      </c>
      <c r="D108" s="587">
        <v>128219</v>
      </c>
      <c r="E108" s="587">
        <v>40216</v>
      </c>
      <c r="F108" s="587">
        <v>6780</v>
      </c>
      <c r="G108" s="587">
        <v>1192</v>
      </c>
    </row>
    <row r="109" spans="1:10" ht="11.85" customHeight="1" x14ac:dyDescent="0.2">
      <c r="A109" s="14" t="s">
        <v>70</v>
      </c>
      <c r="B109" s="587">
        <v>86518</v>
      </c>
      <c r="C109" s="587">
        <v>6526.2125669457646</v>
      </c>
      <c r="D109" s="587">
        <v>79350</v>
      </c>
      <c r="E109" s="587">
        <v>7168</v>
      </c>
      <c r="F109" s="587" t="s">
        <v>3</v>
      </c>
      <c r="G109" s="587">
        <v>-3714</v>
      </c>
    </row>
    <row r="110" spans="1:10" ht="11.85" customHeight="1" x14ac:dyDescent="0.2">
      <c r="A110" s="14" t="s">
        <v>71</v>
      </c>
      <c r="B110" s="587">
        <v>274779</v>
      </c>
      <c r="C110" s="587">
        <v>8260.3036224259722</v>
      </c>
      <c r="D110" s="587">
        <v>235538</v>
      </c>
      <c r="E110" s="587">
        <v>39241</v>
      </c>
      <c r="F110" s="587" t="s">
        <v>3</v>
      </c>
      <c r="G110" s="587">
        <v>2990</v>
      </c>
    </row>
    <row r="111" spans="1:10" ht="11.85" customHeight="1" x14ac:dyDescent="0.2">
      <c r="A111" s="14" t="s">
        <v>72</v>
      </c>
      <c r="B111" s="587">
        <v>1231055</v>
      </c>
      <c r="C111" s="587">
        <v>16388.282435634599</v>
      </c>
      <c r="D111" s="587">
        <v>938093</v>
      </c>
      <c r="E111" s="587">
        <v>287252</v>
      </c>
      <c r="F111" s="587">
        <v>5710</v>
      </c>
      <c r="G111" s="587">
        <v>84854</v>
      </c>
    </row>
    <row r="112" spans="1:10" ht="12" customHeight="1" x14ac:dyDescent="0.2">
      <c r="A112" s="9" t="s">
        <v>225</v>
      </c>
      <c r="B112" s="590">
        <v>4257351</v>
      </c>
      <c r="C112" s="590">
        <v>14487.240913468248</v>
      </c>
      <c r="D112" s="590">
        <v>3280010</v>
      </c>
      <c r="E112" s="590">
        <v>882204</v>
      </c>
      <c r="F112" s="590">
        <v>95137</v>
      </c>
      <c r="G112" s="590">
        <v>171128</v>
      </c>
    </row>
    <row r="113" spans="1:7" ht="11.85" customHeight="1" x14ac:dyDescent="0.2">
      <c r="A113" s="14" t="s">
        <v>73</v>
      </c>
      <c r="B113" s="587">
        <v>517973</v>
      </c>
      <c r="C113" s="587">
        <v>10899.646479525272</v>
      </c>
      <c r="D113" s="587">
        <v>384898</v>
      </c>
      <c r="E113" s="587">
        <v>133075</v>
      </c>
      <c r="F113" s="587" t="s">
        <v>3</v>
      </c>
      <c r="G113" s="587">
        <v>42223</v>
      </c>
    </row>
    <row r="114" spans="1:7" ht="11.85" customHeight="1" x14ac:dyDescent="0.2">
      <c r="A114" s="14" t="s">
        <v>74</v>
      </c>
      <c r="B114" s="587">
        <v>102121</v>
      </c>
      <c r="C114" s="587">
        <v>8624.3560510092047</v>
      </c>
      <c r="D114" s="587">
        <v>100660</v>
      </c>
      <c r="E114" s="587">
        <v>1461</v>
      </c>
      <c r="F114" s="587" t="s">
        <v>3</v>
      </c>
      <c r="G114" s="587">
        <v>-5390</v>
      </c>
    </row>
    <row r="115" spans="1:7" ht="11.85" customHeight="1" x14ac:dyDescent="0.2">
      <c r="A115" s="14" t="s">
        <v>75</v>
      </c>
      <c r="B115" s="587">
        <v>96989</v>
      </c>
      <c r="C115" s="587">
        <v>6346.6169349561578</v>
      </c>
      <c r="D115" s="587">
        <v>89566</v>
      </c>
      <c r="E115" s="587">
        <v>7423</v>
      </c>
      <c r="F115" s="587" t="s">
        <v>3</v>
      </c>
      <c r="G115" s="587">
        <v>-540</v>
      </c>
    </row>
    <row r="116" spans="1:7" ht="11.85" customHeight="1" x14ac:dyDescent="0.2">
      <c r="A116" s="14" t="s">
        <v>226</v>
      </c>
      <c r="B116" s="587">
        <v>3135679</v>
      </c>
      <c r="C116" s="587">
        <v>17926.360621998629</v>
      </c>
      <c r="D116" s="587">
        <v>2346091</v>
      </c>
      <c r="E116" s="587">
        <v>698992</v>
      </c>
      <c r="F116" s="587">
        <v>90596</v>
      </c>
      <c r="G116" s="587">
        <v>128025</v>
      </c>
    </row>
    <row r="117" spans="1:7" ht="11.85" customHeight="1" x14ac:dyDescent="0.2">
      <c r="A117" s="14" t="s">
        <v>76</v>
      </c>
      <c r="B117" s="587">
        <v>114335</v>
      </c>
      <c r="C117" s="587">
        <v>14463.630613535735</v>
      </c>
      <c r="D117" s="587">
        <v>112963</v>
      </c>
      <c r="E117" s="587">
        <v>1372</v>
      </c>
      <c r="F117" s="587" t="s">
        <v>3</v>
      </c>
      <c r="G117" s="587">
        <v>5704</v>
      </c>
    </row>
    <row r="118" spans="1:7" ht="11.85" customHeight="1" x14ac:dyDescent="0.2">
      <c r="A118" s="14" t="s">
        <v>77</v>
      </c>
      <c r="B118" s="587">
        <v>86594</v>
      </c>
      <c r="C118" s="587">
        <v>7097.8688524590161</v>
      </c>
      <c r="D118" s="587">
        <v>56519</v>
      </c>
      <c r="E118" s="587">
        <v>30075</v>
      </c>
      <c r="F118" s="587" t="s">
        <v>3</v>
      </c>
      <c r="G118" s="587">
        <v>203</v>
      </c>
    </row>
    <row r="119" spans="1:7" ht="11.85" customHeight="1" x14ac:dyDescent="0.2">
      <c r="A119" s="14" t="s">
        <v>78</v>
      </c>
      <c r="B119" s="587">
        <v>203660</v>
      </c>
      <c r="C119" s="587">
        <v>8416.0502500103303</v>
      </c>
      <c r="D119" s="587">
        <v>189313</v>
      </c>
      <c r="E119" s="587">
        <v>9806</v>
      </c>
      <c r="F119" s="587">
        <v>4541</v>
      </c>
      <c r="G119" s="587">
        <v>903</v>
      </c>
    </row>
    <row r="120" spans="1:7" ht="12" customHeight="1" x14ac:dyDescent="0.2">
      <c r="A120" s="9" t="s">
        <v>227</v>
      </c>
      <c r="B120" s="590">
        <v>2432699</v>
      </c>
      <c r="C120" s="590">
        <v>10972.733915490926</v>
      </c>
      <c r="D120" s="590">
        <v>2123319</v>
      </c>
      <c r="E120" s="590">
        <v>262835</v>
      </c>
      <c r="F120" s="590">
        <v>46545</v>
      </c>
      <c r="G120" s="590">
        <v>-18641</v>
      </c>
    </row>
    <row r="121" spans="1:7" ht="11.85" customHeight="1" x14ac:dyDescent="0.2">
      <c r="A121" s="14" t="s">
        <v>79</v>
      </c>
      <c r="B121" s="587">
        <v>185205</v>
      </c>
      <c r="C121" s="587">
        <v>7615.0240532872822</v>
      </c>
      <c r="D121" s="587">
        <v>181870</v>
      </c>
      <c r="E121" s="587">
        <v>3335</v>
      </c>
      <c r="F121" s="587" t="s">
        <v>3</v>
      </c>
      <c r="G121" s="587">
        <v>929</v>
      </c>
    </row>
    <row r="122" spans="1:7" ht="11.85" customHeight="1" x14ac:dyDescent="0.2">
      <c r="A122" s="14" t="s">
        <v>80</v>
      </c>
      <c r="B122" s="587">
        <v>898740</v>
      </c>
      <c r="C122" s="587">
        <v>12801.834653296108</v>
      </c>
      <c r="D122" s="587">
        <v>742884</v>
      </c>
      <c r="E122" s="587">
        <v>122249</v>
      </c>
      <c r="F122" s="587">
        <v>33607</v>
      </c>
      <c r="G122" s="587">
        <v>10791</v>
      </c>
    </row>
    <row r="123" spans="1:7" ht="11.85" customHeight="1" x14ac:dyDescent="0.2">
      <c r="A123" s="14" t="s">
        <v>81</v>
      </c>
      <c r="B123" s="587">
        <v>559149</v>
      </c>
      <c r="C123" s="587">
        <v>9757.2505496806607</v>
      </c>
      <c r="D123" s="587">
        <v>454074</v>
      </c>
      <c r="E123" s="587">
        <v>105075</v>
      </c>
      <c r="F123" s="587" t="s">
        <v>3</v>
      </c>
      <c r="G123" s="587">
        <v>-23414</v>
      </c>
    </row>
    <row r="124" spans="1:7" ht="11.85" customHeight="1" x14ac:dyDescent="0.2">
      <c r="A124" s="14" t="s">
        <v>82</v>
      </c>
      <c r="B124" s="587">
        <v>85278</v>
      </c>
      <c r="C124" s="587">
        <v>6883.91992250565</v>
      </c>
      <c r="D124" s="587">
        <v>68945</v>
      </c>
      <c r="E124" s="587">
        <v>16333</v>
      </c>
      <c r="F124" s="587" t="s">
        <v>3</v>
      </c>
      <c r="G124" s="587">
        <v>-38</v>
      </c>
    </row>
    <row r="125" spans="1:7" ht="11.85" customHeight="1" x14ac:dyDescent="0.2">
      <c r="A125" s="14" t="s">
        <v>83</v>
      </c>
      <c r="B125" s="587">
        <v>307002</v>
      </c>
      <c r="C125" s="587">
        <v>12325.437610406296</v>
      </c>
      <c r="D125" s="587">
        <v>298075</v>
      </c>
      <c r="E125" s="587">
        <v>5669</v>
      </c>
      <c r="F125" s="587">
        <v>3258</v>
      </c>
      <c r="G125" s="587">
        <v>1427</v>
      </c>
    </row>
    <row r="126" spans="1:7" ht="11.85" customHeight="1" x14ac:dyDescent="0.2">
      <c r="A126" s="14" t="s">
        <v>84</v>
      </c>
      <c r="B126" s="587">
        <v>397325</v>
      </c>
      <c r="C126" s="587">
        <v>12196.488319980353</v>
      </c>
      <c r="D126" s="587">
        <v>377471</v>
      </c>
      <c r="E126" s="587">
        <v>10174</v>
      </c>
      <c r="F126" s="587">
        <v>9680</v>
      </c>
      <c r="G126" s="587">
        <v>-8336</v>
      </c>
    </row>
    <row r="127" spans="1:7" ht="12" customHeight="1" x14ac:dyDescent="0.2">
      <c r="A127" s="9" t="s">
        <v>228</v>
      </c>
      <c r="B127" s="590">
        <v>1603243</v>
      </c>
      <c r="C127" s="590">
        <v>11578.938625760136</v>
      </c>
      <c r="D127" s="590">
        <v>1285811</v>
      </c>
      <c r="E127" s="590">
        <v>293850</v>
      </c>
      <c r="F127" s="590">
        <v>23582</v>
      </c>
      <c r="G127" s="590">
        <v>2569</v>
      </c>
    </row>
    <row r="128" spans="1:7" ht="11.85" customHeight="1" x14ac:dyDescent="0.2">
      <c r="A128" s="14" t="s">
        <v>85</v>
      </c>
      <c r="B128" s="587">
        <v>509905</v>
      </c>
      <c r="C128" s="587">
        <v>9666.2622509525881</v>
      </c>
      <c r="D128" s="587">
        <v>461057</v>
      </c>
      <c r="E128" s="587">
        <v>29990</v>
      </c>
      <c r="F128" s="587">
        <v>18858</v>
      </c>
      <c r="G128" s="587">
        <v>1656</v>
      </c>
    </row>
    <row r="129" spans="1:7" ht="11.85" customHeight="1" x14ac:dyDescent="0.2">
      <c r="A129" s="14" t="s">
        <v>86</v>
      </c>
      <c r="B129" s="587">
        <v>359788</v>
      </c>
      <c r="C129" s="587">
        <v>15891.696113074206</v>
      </c>
      <c r="D129" s="587">
        <v>284960</v>
      </c>
      <c r="E129" s="587">
        <v>72049</v>
      </c>
      <c r="F129" s="587">
        <v>2779</v>
      </c>
      <c r="G129" s="587">
        <v>3314</v>
      </c>
    </row>
    <row r="130" spans="1:7" ht="11.85" customHeight="1" x14ac:dyDescent="0.2">
      <c r="A130" s="14" t="s">
        <v>87</v>
      </c>
      <c r="B130" s="587">
        <v>267651</v>
      </c>
      <c r="C130" s="587">
        <v>12339.265133004472</v>
      </c>
      <c r="D130" s="587">
        <v>179357</v>
      </c>
      <c r="E130" s="587">
        <v>88294</v>
      </c>
      <c r="F130" s="587" t="s">
        <v>3</v>
      </c>
      <c r="G130" s="587">
        <v>-814</v>
      </c>
    </row>
    <row r="131" spans="1:7" ht="11.85" customHeight="1" x14ac:dyDescent="0.2">
      <c r="A131" s="14" t="s">
        <v>88</v>
      </c>
      <c r="B131" s="587">
        <v>465899</v>
      </c>
      <c r="C131" s="587">
        <v>11259.038182696955</v>
      </c>
      <c r="D131" s="587">
        <v>360437</v>
      </c>
      <c r="E131" s="587">
        <v>103517</v>
      </c>
      <c r="F131" s="587">
        <v>1945</v>
      </c>
      <c r="G131" s="587">
        <v>-1587</v>
      </c>
    </row>
    <row r="132" spans="1:7" ht="12" customHeight="1" x14ac:dyDescent="0.2">
      <c r="A132" s="9" t="s">
        <v>229</v>
      </c>
      <c r="B132" s="590">
        <v>1373928</v>
      </c>
      <c r="C132" s="590">
        <v>10573.801149787974</v>
      </c>
      <c r="D132" s="590">
        <v>1067142</v>
      </c>
      <c r="E132" s="590">
        <v>276573</v>
      </c>
      <c r="F132" s="590">
        <v>30213</v>
      </c>
      <c r="G132" s="590">
        <v>20107</v>
      </c>
    </row>
    <row r="133" spans="1:7" ht="11.85" customHeight="1" x14ac:dyDescent="0.2">
      <c r="A133" s="14" t="s">
        <v>89</v>
      </c>
      <c r="B133" s="587">
        <v>118621</v>
      </c>
      <c r="C133" s="587">
        <v>8119.1649555099248</v>
      </c>
      <c r="D133" s="587">
        <v>104079</v>
      </c>
      <c r="E133" s="587">
        <v>13051</v>
      </c>
      <c r="F133" s="587">
        <v>1491</v>
      </c>
      <c r="G133" s="587">
        <v>-3237</v>
      </c>
    </row>
    <row r="134" spans="1:7" ht="11.85" customHeight="1" x14ac:dyDescent="0.2">
      <c r="A134" s="14" t="s">
        <v>90</v>
      </c>
      <c r="B134" s="587">
        <v>753930</v>
      </c>
      <c r="C134" s="587">
        <v>11892.015520994353</v>
      </c>
      <c r="D134" s="587">
        <v>544270</v>
      </c>
      <c r="E134" s="587">
        <v>185587</v>
      </c>
      <c r="F134" s="587">
        <v>24073</v>
      </c>
      <c r="G134" s="587">
        <v>2674</v>
      </c>
    </row>
    <row r="135" spans="1:7" ht="11.85" customHeight="1" x14ac:dyDescent="0.2">
      <c r="A135" s="14" t="s">
        <v>91</v>
      </c>
      <c r="B135" s="587">
        <v>329130</v>
      </c>
      <c r="C135" s="587">
        <v>9583.054301936234</v>
      </c>
      <c r="D135" s="587">
        <v>258223</v>
      </c>
      <c r="E135" s="587">
        <v>67407</v>
      </c>
      <c r="F135" s="587">
        <v>3500</v>
      </c>
      <c r="G135" s="587">
        <v>12849</v>
      </c>
    </row>
    <row r="136" spans="1:7" ht="11.85" customHeight="1" x14ac:dyDescent="0.2">
      <c r="A136" s="14" t="s">
        <v>92</v>
      </c>
      <c r="B136" s="587">
        <v>172247</v>
      </c>
      <c r="C136" s="587">
        <v>9795.6665150136487</v>
      </c>
      <c r="D136" s="587">
        <v>160570</v>
      </c>
      <c r="E136" s="587">
        <v>10528</v>
      </c>
      <c r="F136" s="587">
        <v>1149</v>
      </c>
      <c r="G136" s="587">
        <v>7821</v>
      </c>
    </row>
    <row r="137" spans="1:7" ht="12" customHeight="1" x14ac:dyDescent="0.2">
      <c r="A137" s="9" t="s">
        <v>230</v>
      </c>
      <c r="B137" s="590">
        <v>3680911</v>
      </c>
      <c r="C137" s="590">
        <v>12065.712356427335</v>
      </c>
      <c r="D137" s="590">
        <v>2930380</v>
      </c>
      <c r="E137" s="590">
        <v>684796</v>
      </c>
      <c r="F137" s="590">
        <v>65735</v>
      </c>
      <c r="G137" s="590">
        <v>-26904</v>
      </c>
    </row>
    <row r="138" spans="1:7" ht="11.85" customHeight="1" x14ac:dyDescent="0.2">
      <c r="A138" s="14" t="s">
        <v>93</v>
      </c>
      <c r="B138" s="587">
        <v>187834</v>
      </c>
      <c r="C138" s="587">
        <v>9660.7519415728038</v>
      </c>
      <c r="D138" s="587">
        <v>153550</v>
      </c>
      <c r="E138" s="587">
        <v>34284</v>
      </c>
      <c r="F138" s="587" t="s">
        <v>3</v>
      </c>
      <c r="G138" s="587">
        <v>2960</v>
      </c>
    </row>
    <row r="139" spans="1:7" ht="11.85" customHeight="1" x14ac:dyDescent="0.2">
      <c r="A139" s="14" t="s">
        <v>94</v>
      </c>
      <c r="B139" s="587">
        <v>368894</v>
      </c>
      <c r="C139" s="587">
        <v>13028.218258873389</v>
      </c>
      <c r="D139" s="587">
        <v>287630</v>
      </c>
      <c r="E139" s="587">
        <v>61224</v>
      </c>
      <c r="F139" s="587">
        <v>20040</v>
      </c>
      <c r="G139" s="587">
        <v>1039</v>
      </c>
    </row>
    <row r="140" spans="1:7" ht="11.85" customHeight="1" x14ac:dyDescent="0.2">
      <c r="A140" s="14" t="s">
        <v>95</v>
      </c>
      <c r="B140" s="587">
        <v>149099</v>
      </c>
      <c r="C140" s="587">
        <v>11309.944625654252</v>
      </c>
      <c r="D140" s="587">
        <v>148442</v>
      </c>
      <c r="E140" s="587">
        <v>587</v>
      </c>
      <c r="F140" s="587">
        <v>70</v>
      </c>
      <c r="G140" s="587">
        <v>-4413</v>
      </c>
    </row>
    <row r="141" spans="1:7" ht="11.85" customHeight="1" x14ac:dyDescent="0.2">
      <c r="A141" s="14" t="s">
        <v>96</v>
      </c>
      <c r="B141" s="587">
        <v>232276</v>
      </c>
      <c r="C141" s="587">
        <v>12236.000632144551</v>
      </c>
      <c r="D141" s="587">
        <v>180899</v>
      </c>
      <c r="E141" s="587">
        <v>51377</v>
      </c>
      <c r="F141" s="587" t="s">
        <v>3</v>
      </c>
      <c r="G141" s="587">
        <v>-2172</v>
      </c>
    </row>
    <row r="142" spans="1:7" ht="11.85" customHeight="1" x14ac:dyDescent="0.2">
      <c r="A142" s="14" t="s">
        <v>97</v>
      </c>
      <c r="B142" s="587">
        <v>269711</v>
      </c>
      <c r="C142" s="587">
        <v>8667.641482148023</v>
      </c>
      <c r="D142" s="587">
        <v>229737</v>
      </c>
      <c r="E142" s="587">
        <v>39974</v>
      </c>
      <c r="F142" s="587" t="s">
        <v>3</v>
      </c>
      <c r="G142" s="587">
        <v>-1590</v>
      </c>
    </row>
    <row r="143" spans="1:7" ht="11.85" customHeight="1" x14ac:dyDescent="0.2">
      <c r="A143" s="14" t="s">
        <v>98</v>
      </c>
      <c r="B143" s="587">
        <v>202232</v>
      </c>
      <c r="C143" s="587">
        <v>6956.7251461988308</v>
      </c>
      <c r="D143" s="587">
        <v>185112</v>
      </c>
      <c r="E143" s="587">
        <v>9820</v>
      </c>
      <c r="F143" s="587">
        <v>7300</v>
      </c>
      <c r="G143" s="587">
        <v>3384</v>
      </c>
    </row>
    <row r="144" spans="1:7" ht="11.85" customHeight="1" x14ac:dyDescent="0.2">
      <c r="A144" s="14" t="s">
        <v>99</v>
      </c>
      <c r="B144" s="587">
        <v>294173</v>
      </c>
      <c r="C144" s="587">
        <v>7321.7432425705611</v>
      </c>
      <c r="D144" s="587">
        <v>264177</v>
      </c>
      <c r="E144" s="587">
        <v>29996</v>
      </c>
      <c r="F144" s="587" t="s">
        <v>3</v>
      </c>
      <c r="G144" s="587">
        <v>1662</v>
      </c>
    </row>
    <row r="145" spans="1:10" ht="11.85" customHeight="1" x14ac:dyDescent="0.2">
      <c r="A145" s="14" t="s">
        <v>100</v>
      </c>
      <c r="B145" s="587">
        <v>177027</v>
      </c>
      <c r="C145" s="587">
        <v>6311.5730176839697</v>
      </c>
      <c r="D145" s="587">
        <v>123013</v>
      </c>
      <c r="E145" s="587">
        <v>33690</v>
      </c>
      <c r="F145" s="587">
        <v>20324</v>
      </c>
      <c r="G145" s="587">
        <v>-1944</v>
      </c>
    </row>
    <row r="146" spans="1:10" ht="11.85" customHeight="1" x14ac:dyDescent="0.2">
      <c r="A146" s="14" t="s">
        <v>101</v>
      </c>
      <c r="B146" s="587">
        <v>1331305</v>
      </c>
      <c r="C146" s="587">
        <v>16370.583967635233</v>
      </c>
      <c r="D146" s="587">
        <v>1058172</v>
      </c>
      <c r="E146" s="587">
        <v>255132</v>
      </c>
      <c r="F146" s="587">
        <v>18001</v>
      </c>
      <c r="G146" s="587">
        <v>-8266</v>
      </c>
    </row>
    <row r="147" spans="1:10" ht="11.85" customHeight="1" x14ac:dyDescent="0.2">
      <c r="A147" s="14" t="s">
        <v>102</v>
      </c>
      <c r="B147" s="587">
        <v>468360</v>
      </c>
      <c r="C147" s="587">
        <v>30389.307033480407</v>
      </c>
      <c r="D147" s="587">
        <v>299648</v>
      </c>
      <c r="E147" s="587">
        <v>168712</v>
      </c>
      <c r="F147" s="587" t="s">
        <v>3</v>
      </c>
      <c r="G147" s="587">
        <v>-17564</v>
      </c>
    </row>
    <row r="148" spans="1:10" ht="12" customHeight="1" x14ac:dyDescent="0.2">
      <c r="A148" s="9" t="s">
        <v>231</v>
      </c>
      <c r="B148" s="590">
        <v>2665055</v>
      </c>
      <c r="C148" s="590">
        <v>12108.712640962498</v>
      </c>
      <c r="D148" s="590">
        <v>2264997</v>
      </c>
      <c r="E148" s="590">
        <v>379482</v>
      </c>
      <c r="F148" s="590">
        <v>20576</v>
      </c>
      <c r="G148" s="590">
        <v>96106</v>
      </c>
    </row>
    <row r="149" spans="1:10" ht="11.85" customHeight="1" x14ac:dyDescent="0.2">
      <c r="A149" s="14" t="s">
        <v>103</v>
      </c>
      <c r="B149" s="587">
        <v>477264</v>
      </c>
      <c r="C149" s="587">
        <v>10354.595157511065</v>
      </c>
      <c r="D149" s="587">
        <v>457413</v>
      </c>
      <c r="E149" s="587">
        <v>19851</v>
      </c>
      <c r="F149" s="587" t="s">
        <v>3</v>
      </c>
      <c r="G149" s="587">
        <v>57126</v>
      </c>
    </row>
    <row r="150" spans="1:10" ht="11.85" customHeight="1" x14ac:dyDescent="0.2">
      <c r="A150" s="14" t="s">
        <v>104</v>
      </c>
      <c r="B150" s="587">
        <v>250518</v>
      </c>
      <c r="C150" s="587">
        <v>7308.206190378949</v>
      </c>
      <c r="D150" s="587">
        <v>243301</v>
      </c>
      <c r="E150" s="587">
        <v>7217</v>
      </c>
      <c r="F150" s="587" t="s">
        <v>3</v>
      </c>
      <c r="G150" s="587">
        <v>8994</v>
      </c>
    </row>
    <row r="151" spans="1:10" ht="11.85" customHeight="1" x14ac:dyDescent="0.2">
      <c r="A151" s="14" t="s">
        <v>105</v>
      </c>
      <c r="B151" s="587">
        <v>289445</v>
      </c>
      <c r="C151" s="587">
        <v>12481.995773858294</v>
      </c>
      <c r="D151" s="587">
        <v>196410</v>
      </c>
      <c r="E151" s="587">
        <v>89673</v>
      </c>
      <c r="F151" s="587">
        <v>3362</v>
      </c>
      <c r="G151" s="587">
        <v>10231</v>
      </c>
    </row>
    <row r="152" spans="1:10" ht="11.85" customHeight="1" x14ac:dyDescent="0.2">
      <c r="A152" s="14" t="s">
        <v>106</v>
      </c>
      <c r="B152" s="587">
        <v>1647828</v>
      </c>
      <c r="C152" s="587">
        <v>14140.319563389225</v>
      </c>
      <c r="D152" s="587">
        <v>1367873</v>
      </c>
      <c r="E152" s="587">
        <v>262741</v>
      </c>
      <c r="F152" s="587">
        <v>17214</v>
      </c>
      <c r="G152" s="587">
        <v>19755</v>
      </c>
    </row>
    <row r="153" spans="1:10" ht="9.9499999999999993" customHeight="1" x14ac:dyDescent="0.2">
      <c r="A153" s="127"/>
      <c r="B153" s="597"/>
      <c r="C153" s="51"/>
      <c r="D153" s="51"/>
      <c r="E153" s="51"/>
      <c r="F153" s="51"/>
      <c r="G153" s="51"/>
      <c r="H153" s="135"/>
      <c r="I153" s="130"/>
      <c r="J153"/>
    </row>
    <row r="154" spans="1:10" s="28" customFormat="1" ht="12" customHeight="1" x14ac:dyDescent="0.15">
      <c r="A154" s="29" t="s">
        <v>7606</v>
      </c>
      <c r="B154" s="596"/>
      <c r="C154" s="595"/>
      <c r="D154" s="595"/>
      <c r="E154" s="595"/>
      <c r="F154" s="595"/>
      <c r="G154" s="595"/>
      <c r="H154" s="143"/>
      <c r="I154" s="143"/>
    </row>
    <row r="155" spans="1:10" ht="12.95" customHeight="1" x14ac:dyDescent="0.2">
      <c r="A155" s="9" t="s">
        <v>232</v>
      </c>
      <c r="B155" s="590">
        <v>3571325</v>
      </c>
      <c r="C155" s="590">
        <v>12034.347505231483</v>
      </c>
      <c r="D155" s="590">
        <v>2810011</v>
      </c>
      <c r="E155" s="590">
        <v>744426</v>
      </c>
      <c r="F155" s="590">
        <v>16888</v>
      </c>
      <c r="G155" s="590">
        <v>-121602</v>
      </c>
    </row>
    <row r="156" spans="1:10" ht="11.45" customHeight="1" x14ac:dyDescent="0.2">
      <c r="A156" s="14" t="s">
        <v>107</v>
      </c>
      <c r="B156" s="587">
        <v>410715</v>
      </c>
      <c r="C156" s="587">
        <v>15509.799478871644</v>
      </c>
      <c r="D156" s="587">
        <v>349487</v>
      </c>
      <c r="E156" s="587">
        <v>61228</v>
      </c>
      <c r="F156" s="587" t="s">
        <v>3</v>
      </c>
      <c r="G156" s="587">
        <v>3251</v>
      </c>
    </row>
    <row r="157" spans="1:10" ht="11.45" customHeight="1" x14ac:dyDescent="0.2">
      <c r="A157" s="14" t="s">
        <v>108</v>
      </c>
      <c r="B157" s="587">
        <v>1629602</v>
      </c>
      <c r="C157" s="587">
        <v>13545.70089107594</v>
      </c>
      <c r="D157" s="587">
        <v>1321407</v>
      </c>
      <c r="E157" s="587">
        <v>300195</v>
      </c>
      <c r="F157" s="587">
        <v>8000</v>
      </c>
      <c r="G157" s="587">
        <v>-149078</v>
      </c>
    </row>
    <row r="158" spans="1:10" ht="11.45" customHeight="1" x14ac:dyDescent="0.2">
      <c r="A158" s="14" t="s">
        <v>109</v>
      </c>
      <c r="B158" s="587">
        <v>944455</v>
      </c>
      <c r="C158" s="587">
        <v>10213.52640287225</v>
      </c>
      <c r="D158" s="587">
        <v>704898</v>
      </c>
      <c r="E158" s="587">
        <v>236041</v>
      </c>
      <c r="F158" s="587">
        <v>3516</v>
      </c>
      <c r="G158" s="587">
        <v>6429</v>
      </c>
    </row>
    <row r="159" spans="1:10" ht="11.45" customHeight="1" x14ac:dyDescent="0.2">
      <c r="A159" s="14" t="s">
        <v>110</v>
      </c>
      <c r="B159" s="587">
        <v>403599</v>
      </c>
      <c r="C159" s="587">
        <v>15477.202132147102</v>
      </c>
      <c r="D159" s="587">
        <v>277142</v>
      </c>
      <c r="E159" s="587">
        <v>126297</v>
      </c>
      <c r="F159" s="587">
        <v>160</v>
      </c>
      <c r="G159" s="587">
        <v>14029</v>
      </c>
    </row>
    <row r="160" spans="1:10" ht="11.45" customHeight="1" x14ac:dyDescent="0.2">
      <c r="A160" s="14" t="s">
        <v>111</v>
      </c>
      <c r="B160" s="587">
        <v>182954</v>
      </c>
      <c r="C160" s="587">
        <v>5821.3694794450812</v>
      </c>
      <c r="D160" s="587">
        <v>157077</v>
      </c>
      <c r="E160" s="587">
        <v>20665</v>
      </c>
      <c r="F160" s="587">
        <v>5212</v>
      </c>
      <c r="G160" s="587">
        <v>3767</v>
      </c>
    </row>
    <row r="161" spans="1:7" ht="12" customHeight="1" x14ac:dyDescent="0.2">
      <c r="A161" s="9" t="s">
        <v>233</v>
      </c>
      <c r="B161" s="590">
        <v>1106875</v>
      </c>
      <c r="C161" s="590">
        <v>4403.6848722110826</v>
      </c>
      <c r="D161" s="590">
        <v>1026173</v>
      </c>
      <c r="E161" s="590">
        <v>65863</v>
      </c>
      <c r="F161" s="590">
        <v>14839</v>
      </c>
      <c r="G161" s="590">
        <v>1140576</v>
      </c>
    </row>
    <row r="162" spans="1:7" ht="11.45" customHeight="1" x14ac:dyDescent="0.2">
      <c r="A162" s="14" t="s">
        <v>112</v>
      </c>
      <c r="B162" s="587">
        <v>224600</v>
      </c>
      <c r="C162" s="587">
        <v>7959.4585016656038</v>
      </c>
      <c r="D162" s="587">
        <v>223494</v>
      </c>
      <c r="E162" s="587">
        <v>1106</v>
      </c>
      <c r="F162" s="587" t="s">
        <v>3</v>
      </c>
      <c r="G162" s="587">
        <v>1060</v>
      </c>
    </row>
    <row r="163" spans="1:7" ht="11.45" customHeight="1" x14ac:dyDescent="0.2">
      <c r="A163" s="14" t="s">
        <v>113</v>
      </c>
      <c r="B163" s="587">
        <v>171574</v>
      </c>
      <c r="C163" s="587">
        <v>9697.8295274700431</v>
      </c>
      <c r="D163" s="587">
        <v>152100</v>
      </c>
      <c r="E163" s="587">
        <v>17843</v>
      </c>
      <c r="F163" s="587">
        <v>1631</v>
      </c>
      <c r="G163" s="587">
        <v>-456</v>
      </c>
    </row>
    <row r="164" spans="1:7" ht="11.45" customHeight="1" x14ac:dyDescent="0.2">
      <c r="A164" s="14" t="s">
        <v>114</v>
      </c>
      <c r="B164" s="587">
        <v>131656</v>
      </c>
      <c r="C164" s="587">
        <v>6872.4748133841422</v>
      </c>
      <c r="D164" s="587">
        <v>97157</v>
      </c>
      <c r="E164" s="587">
        <v>34499</v>
      </c>
      <c r="F164" s="587" t="s">
        <v>3</v>
      </c>
      <c r="G164" s="587">
        <v>766</v>
      </c>
    </row>
    <row r="165" spans="1:7" ht="11.45" customHeight="1" x14ac:dyDescent="0.2">
      <c r="A165" s="14" t="s">
        <v>115</v>
      </c>
      <c r="B165" s="587">
        <v>224600</v>
      </c>
      <c r="C165" s="587">
        <v>1736.1057432171292</v>
      </c>
      <c r="D165" s="587">
        <v>223494</v>
      </c>
      <c r="E165" s="587">
        <v>1106</v>
      </c>
      <c r="F165" s="587" t="s">
        <v>3</v>
      </c>
      <c r="G165" s="587">
        <v>1124042</v>
      </c>
    </row>
    <row r="166" spans="1:7" ht="11.45" customHeight="1" x14ac:dyDescent="0.2">
      <c r="A166" s="14" t="s">
        <v>116</v>
      </c>
      <c r="B166" s="587">
        <v>270659</v>
      </c>
      <c r="C166" s="587">
        <v>5788.5067795885197</v>
      </c>
      <c r="D166" s="587">
        <v>254903</v>
      </c>
      <c r="E166" s="587">
        <v>8754</v>
      </c>
      <c r="F166" s="587">
        <v>7002</v>
      </c>
      <c r="G166" s="587">
        <v>14598</v>
      </c>
    </row>
    <row r="167" spans="1:7" ht="11.45" customHeight="1" x14ac:dyDescent="0.2">
      <c r="A167" s="14" t="s">
        <v>117</v>
      </c>
      <c r="B167" s="587">
        <v>83786</v>
      </c>
      <c r="C167" s="587">
        <v>8249.0892980210683</v>
      </c>
      <c r="D167" s="587">
        <v>75025</v>
      </c>
      <c r="E167" s="587">
        <v>2555</v>
      </c>
      <c r="F167" s="587">
        <v>6206</v>
      </c>
      <c r="G167" s="587">
        <v>566</v>
      </c>
    </row>
    <row r="168" spans="1:7" ht="12" customHeight="1" x14ac:dyDescent="0.2">
      <c r="A168" s="9" t="s">
        <v>234</v>
      </c>
      <c r="B168" s="590">
        <v>6132802</v>
      </c>
      <c r="C168" s="590">
        <v>16221.811939406283</v>
      </c>
      <c r="D168" s="590">
        <v>4250405</v>
      </c>
      <c r="E168" s="590">
        <v>1821853</v>
      </c>
      <c r="F168" s="590">
        <v>60544</v>
      </c>
      <c r="G168" s="590">
        <v>-389816</v>
      </c>
    </row>
    <row r="169" spans="1:7" ht="11.45" customHeight="1" x14ac:dyDescent="0.2">
      <c r="A169" s="92" t="s">
        <v>235</v>
      </c>
      <c r="B169" s="594">
        <v>5167918</v>
      </c>
      <c r="C169" s="594">
        <v>20333.005461040902</v>
      </c>
      <c r="D169" s="594">
        <v>3449844</v>
      </c>
      <c r="E169" s="594">
        <v>1663427</v>
      </c>
      <c r="F169" s="594">
        <v>54647</v>
      </c>
      <c r="G169" s="594">
        <v>-397226</v>
      </c>
    </row>
    <row r="170" spans="1:7" ht="11.45" customHeight="1" x14ac:dyDescent="0.2">
      <c r="A170" s="93" t="s">
        <v>201</v>
      </c>
      <c r="B170" s="587">
        <v>71806</v>
      </c>
      <c r="C170" s="587">
        <v>811.92686484469527</v>
      </c>
      <c r="D170" s="587">
        <v>68975</v>
      </c>
      <c r="E170" s="587">
        <v>2831</v>
      </c>
      <c r="F170" s="587" t="s">
        <v>3</v>
      </c>
      <c r="G170" s="587">
        <v>-9729</v>
      </c>
    </row>
    <row r="171" spans="1:7" ht="11.45" customHeight="1" x14ac:dyDescent="0.2">
      <c r="A171" s="93" t="s">
        <v>202</v>
      </c>
      <c r="B171" s="587">
        <v>49153</v>
      </c>
      <c r="C171" s="587">
        <v>3201.7326732673264</v>
      </c>
      <c r="D171" s="587">
        <v>44010</v>
      </c>
      <c r="E171" s="587">
        <v>5143</v>
      </c>
      <c r="F171" s="587" t="s">
        <v>3</v>
      </c>
      <c r="G171" s="587">
        <v>-3530</v>
      </c>
    </row>
    <row r="172" spans="1:7" ht="11.45" customHeight="1" x14ac:dyDescent="0.2">
      <c r="A172" s="93" t="s">
        <v>203</v>
      </c>
      <c r="B172" s="587">
        <v>47283</v>
      </c>
      <c r="C172" s="587">
        <v>645.16701233489789</v>
      </c>
      <c r="D172" s="587">
        <v>45746</v>
      </c>
      <c r="E172" s="587">
        <v>1537</v>
      </c>
      <c r="F172" s="587" t="s">
        <v>3</v>
      </c>
      <c r="G172" s="587">
        <v>-782</v>
      </c>
    </row>
    <row r="173" spans="1:7" ht="11.45" customHeight="1" x14ac:dyDescent="0.2">
      <c r="A173" s="93" t="s">
        <v>204</v>
      </c>
      <c r="B173" s="587">
        <v>50044</v>
      </c>
      <c r="C173" s="587">
        <v>1161.9494299844434</v>
      </c>
      <c r="D173" s="587">
        <v>49380</v>
      </c>
      <c r="E173" s="587">
        <v>664</v>
      </c>
      <c r="F173" s="587" t="s">
        <v>3</v>
      </c>
      <c r="G173" s="587">
        <v>-1309</v>
      </c>
    </row>
    <row r="174" spans="1:7" ht="11.45" customHeight="1" x14ac:dyDescent="0.2">
      <c r="A174" s="93" t="s">
        <v>205</v>
      </c>
      <c r="B174" s="587">
        <v>49118</v>
      </c>
      <c r="C174" s="587">
        <v>1443.9675446848541</v>
      </c>
      <c r="D174" s="587">
        <v>46324</v>
      </c>
      <c r="E174" s="587">
        <v>2794</v>
      </c>
      <c r="F174" s="587" t="s">
        <v>3</v>
      </c>
      <c r="G174" s="587">
        <v>-2486</v>
      </c>
    </row>
    <row r="175" spans="1:7" ht="11.45" customHeight="1" x14ac:dyDescent="0.2">
      <c r="A175" s="591" t="s">
        <v>7607</v>
      </c>
      <c r="B175" s="601">
        <v>4900514</v>
      </c>
      <c r="C175" s="601">
        <v>19280.913111219525</v>
      </c>
      <c r="D175" s="601">
        <v>3195409</v>
      </c>
      <c r="E175" s="601">
        <v>1650458</v>
      </c>
      <c r="F175" s="601">
        <v>54647</v>
      </c>
      <c r="G175" s="601">
        <v>-379390</v>
      </c>
    </row>
    <row r="176" spans="1:7" ht="11.45" customHeight="1" x14ac:dyDescent="0.2">
      <c r="A176" s="14" t="s">
        <v>118</v>
      </c>
      <c r="B176" s="587">
        <v>386223</v>
      </c>
      <c r="C176" s="587">
        <v>7010.255200203289</v>
      </c>
      <c r="D176" s="587">
        <v>349786</v>
      </c>
      <c r="E176" s="587">
        <v>36437</v>
      </c>
      <c r="F176" s="587" t="s">
        <v>3</v>
      </c>
      <c r="G176" s="587">
        <v>-2474</v>
      </c>
    </row>
    <row r="177" spans="1:7" ht="11.45" customHeight="1" x14ac:dyDescent="0.2">
      <c r="A177" s="14" t="s">
        <v>119</v>
      </c>
      <c r="B177" s="587">
        <v>80001</v>
      </c>
      <c r="C177" s="587">
        <v>8470.1958708311286</v>
      </c>
      <c r="D177" s="587">
        <v>73484</v>
      </c>
      <c r="E177" s="587">
        <v>2410</v>
      </c>
      <c r="F177" s="587">
        <v>4107</v>
      </c>
      <c r="G177" s="587">
        <v>3180</v>
      </c>
    </row>
    <row r="178" spans="1:7" ht="11.45" customHeight="1" x14ac:dyDescent="0.2">
      <c r="A178" s="14" t="s">
        <v>120</v>
      </c>
      <c r="B178" s="587">
        <v>115346</v>
      </c>
      <c r="C178" s="587">
        <v>6186.4306784660766</v>
      </c>
      <c r="D178" s="587">
        <v>114158</v>
      </c>
      <c r="E178" s="587">
        <v>1188</v>
      </c>
      <c r="F178" s="587" t="s">
        <v>3</v>
      </c>
      <c r="G178" s="587">
        <v>593</v>
      </c>
    </row>
    <row r="179" spans="1:7" ht="11.45" customHeight="1" x14ac:dyDescent="0.2">
      <c r="A179" s="14" t="s">
        <v>121</v>
      </c>
      <c r="B179" s="587">
        <v>101597</v>
      </c>
      <c r="C179" s="587">
        <v>7132.6172423476555</v>
      </c>
      <c r="D179" s="587">
        <v>99923</v>
      </c>
      <c r="E179" s="587">
        <v>1674</v>
      </c>
      <c r="F179" s="587" t="s">
        <v>3</v>
      </c>
      <c r="G179" s="587">
        <v>-34</v>
      </c>
    </row>
    <row r="180" spans="1:7" ht="11.45" customHeight="1" x14ac:dyDescent="0.2">
      <c r="A180" s="14" t="s">
        <v>122</v>
      </c>
      <c r="B180" s="587">
        <v>67089</v>
      </c>
      <c r="C180" s="587">
        <v>6559.9882663537701</v>
      </c>
      <c r="D180" s="587">
        <v>59645</v>
      </c>
      <c r="E180" s="587">
        <v>5654</v>
      </c>
      <c r="F180" s="587">
        <v>1790</v>
      </c>
      <c r="G180" s="587">
        <v>4892</v>
      </c>
    </row>
    <row r="181" spans="1:7" ht="11.45" customHeight="1" x14ac:dyDescent="0.2">
      <c r="A181" s="14" t="s">
        <v>123</v>
      </c>
      <c r="B181" s="587">
        <v>214628</v>
      </c>
      <c r="C181" s="587">
        <v>13216.009852216748</v>
      </c>
      <c r="D181" s="587">
        <v>103565</v>
      </c>
      <c r="E181" s="587">
        <v>111063</v>
      </c>
      <c r="F181" s="587" t="s">
        <v>3</v>
      </c>
      <c r="G181" s="587">
        <v>1253</v>
      </c>
    </row>
    <row r="182" spans="1:7" ht="12" customHeight="1" x14ac:dyDescent="0.2">
      <c r="A182" s="9" t="s">
        <v>236</v>
      </c>
      <c r="B182" s="590">
        <v>819959</v>
      </c>
      <c r="C182" s="590">
        <v>8347.3378804845779</v>
      </c>
      <c r="D182" s="590">
        <v>774320</v>
      </c>
      <c r="E182" s="590">
        <v>36566</v>
      </c>
      <c r="F182" s="590">
        <v>9073</v>
      </c>
      <c r="G182" s="590">
        <v>9157</v>
      </c>
    </row>
    <row r="183" spans="1:7" ht="11.45" customHeight="1" x14ac:dyDescent="0.2">
      <c r="A183" s="14" t="s">
        <v>124</v>
      </c>
      <c r="B183" s="587">
        <v>107176</v>
      </c>
      <c r="C183" s="587">
        <v>8247.4797999230468</v>
      </c>
      <c r="D183" s="587">
        <v>87169</v>
      </c>
      <c r="E183" s="587">
        <v>20007</v>
      </c>
      <c r="F183" s="587" t="s">
        <v>3</v>
      </c>
      <c r="G183" s="587">
        <v>401</v>
      </c>
    </row>
    <row r="184" spans="1:7" ht="11.45" customHeight="1" x14ac:dyDescent="0.2">
      <c r="A184" s="14" t="s">
        <v>125</v>
      </c>
      <c r="B184" s="587">
        <v>93803</v>
      </c>
      <c r="C184" s="587">
        <v>5315.5210517368396</v>
      </c>
      <c r="D184" s="587">
        <v>89023</v>
      </c>
      <c r="E184" s="587">
        <v>4780</v>
      </c>
      <c r="F184" s="587" t="s">
        <v>3</v>
      </c>
      <c r="G184" s="587">
        <v>-1605</v>
      </c>
    </row>
    <row r="185" spans="1:7" ht="11.45" customHeight="1" x14ac:dyDescent="0.2">
      <c r="A185" s="14" t="s">
        <v>126</v>
      </c>
      <c r="B185" s="587">
        <v>211908</v>
      </c>
      <c r="C185" s="587">
        <v>10407.543833799911</v>
      </c>
      <c r="D185" s="587">
        <v>210133</v>
      </c>
      <c r="E185" s="587">
        <v>1775</v>
      </c>
      <c r="F185" s="587" t="s">
        <v>3</v>
      </c>
      <c r="G185" s="587">
        <v>1707</v>
      </c>
    </row>
    <row r="186" spans="1:7" ht="11.45" customHeight="1" x14ac:dyDescent="0.2">
      <c r="A186" s="14" t="s">
        <v>127</v>
      </c>
      <c r="B186" s="587">
        <v>407072</v>
      </c>
      <c r="C186" s="587">
        <v>8619.4761471192323</v>
      </c>
      <c r="D186" s="587">
        <v>387995</v>
      </c>
      <c r="E186" s="587">
        <v>10004</v>
      </c>
      <c r="F186" s="587">
        <v>9073</v>
      </c>
      <c r="G186" s="587">
        <v>8654</v>
      </c>
    </row>
    <row r="187" spans="1:7" ht="12" customHeight="1" x14ac:dyDescent="0.2">
      <c r="A187" s="9" t="s">
        <v>237</v>
      </c>
      <c r="B187" s="590">
        <v>1156053</v>
      </c>
      <c r="C187" s="590">
        <v>11545.174917359911</v>
      </c>
      <c r="D187" s="590">
        <v>879753</v>
      </c>
      <c r="E187" s="590">
        <v>263576</v>
      </c>
      <c r="F187" s="590">
        <v>12724</v>
      </c>
      <c r="G187" s="590">
        <v>-35023</v>
      </c>
    </row>
    <row r="188" spans="1:7" ht="11.45" customHeight="1" x14ac:dyDescent="0.2">
      <c r="A188" s="14" t="s">
        <v>128</v>
      </c>
      <c r="B188" s="587">
        <v>100243</v>
      </c>
      <c r="C188" s="587">
        <v>7048.4460694698355</v>
      </c>
      <c r="D188" s="587">
        <v>94371</v>
      </c>
      <c r="E188" s="587">
        <v>5872</v>
      </c>
      <c r="F188" s="587" t="s">
        <v>3</v>
      </c>
      <c r="G188" s="587">
        <v>1218</v>
      </c>
    </row>
    <row r="189" spans="1:7" ht="11.45" customHeight="1" x14ac:dyDescent="0.2">
      <c r="A189" s="14" t="s">
        <v>129</v>
      </c>
      <c r="B189" s="587">
        <v>125667</v>
      </c>
      <c r="C189" s="587">
        <v>9399.8803201436167</v>
      </c>
      <c r="D189" s="587">
        <v>84873</v>
      </c>
      <c r="E189" s="587">
        <v>28070</v>
      </c>
      <c r="F189" s="587">
        <v>12724</v>
      </c>
      <c r="G189" s="587">
        <v>361</v>
      </c>
    </row>
    <row r="190" spans="1:7" ht="11.45" customHeight="1" x14ac:dyDescent="0.2">
      <c r="A190" s="14" t="s">
        <v>130</v>
      </c>
      <c r="B190" s="587">
        <v>206997</v>
      </c>
      <c r="C190" s="587">
        <v>18879.697190806277</v>
      </c>
      <c r="D190" s="587">
        <v>141627</v>
      </c>
      <c r="E190" s="587">
        <v>65370</v>
      </c>
      <c r="F190" s="587" t="s">
        <v>3</v>
      </c>
      <c r="G190" s="587">
        <v>3106</v>
      </c>
    </row>
    <row r="191" spans="1:7" ht="11.45" customHeight="1" x14ac:dyDescent="0.2">
      <c r="A191" s="14" t="s">
        <v>131</v>
      </c>
      <c r="B191" s="587">
        <v>723146</v>
      </c>
      <c r="C191" s="587">
        <v>11743.577251615838</v>
      </c>
      <c r="D191" s="587">
        <v>558882</v>
      </c>
      <c r="E191" s="587">
        <v>164264</v>
      </c>
      <c r="F191" s="587" t="s">
        <v>3</v>
      </c>
      <c r="G191" s="587">
        <v>-39708</v>
      </c>
    </row>
    <row r="192" spans="1:7" ht="12" customHeight="1" x14ac:dyDescent="0.2">
      <c r="A192" s="9" t="s">
        <v>238</v>
      </c>
      <c r="B192" s="590">
        <v>2085087</v>
      </c>
      <c r="C192" s="590">
        <v>8909.9428249109042</v>
      </c>
      <c r="D192" s="590">
        <v>1800418</v>
      </c>
      <c r="E192" s="590">
        <v>237385</v>
      </c>
      <c r="F192" s="590">
        <v>47284</v>
      </c>
      <c r="G192" s="590">
        <v>-16327</v>
      </c>
    </row>
    <row r="193" spans="1:10" ht="11.45" customHeight="1" x14ac:dyDescent="0.2">
      <c r="A193" s="14" t="s">
        <v>132</v>
      </c>
      <c r="B193" s="587">
        <v>69624</v>
      </c>
      <c r="C193" s="587">
        <v>5650.3814315857817</v>
      </c>
      <c r="D193" s="587">
        <v>69202</v>
      </c>
      <c r="E193" s="587">
        <v>422</v>
      </c>
      <c r="F193" s="587" t="s">
        <v>3</v>
      </c>
      <c r="G193" s="587">
        <v>-4454</v>
      </c>
    </row>
    <row r="194" spans="1:10" ht="11.45" customHeight="1" x14ac:dyDescent="0.2">
      <c r="A194" s="14" t="s">
        <v>133</v>
      </c>
      <c r="B194" s="587">
        <v>260014</v>
      </c>
      <c r="C194" s="587">
        <v>8084.2583092373225</v>
      </c>
      <c r="D194" s="587">
        <v>201151</v>
      </c>
      <c r="E194" s="587">
        <v>58863</v>
      </c>
      <c r="F194" s="587" t="s">
        <v>3</v>
      </c>
      <c r="G194" s="587">
        <v>-3229</v>
      </c>
    </row>
    <row r="195" spans="1:10" ht="11.45" customHeight="1" x14ac:dyDescent="0.2">
      <c r="A195" s="14" t="s">
        <v>134</v>
      </c>
      <c r="B195" s="587">
        <v>173984</v>
      </c>
      <c r="C195" s="587">
        <v>7247.5214529700906</v>
      </c>
      <c r="D195" s="587">
        <v>172843</v>
      </c>
      <c r="E195" s="587">
        <v>1141</v>
      </c>
      <c r="F195" s="587" t="s">
        <v>3</v>
      </c>
      <c r="G195" s="587">
        <v>-21079</v>
      </c>
    </row>
    <row r="196" spans="1:10" ht="11.45" customHeight="1" x14ac:dyDescent="0.2">
      <c r="A196" s="14" t="s">
        <v>135</v>
      </c>
      <c r="B196" s="587">
        <v>1241353</v>
      </c>
      <c r="C196" s="587">
        <v>8108.9663191450454</v>
      </c>
      <c r="D196" s="587">
        <v>1185792</v>
      </c>
      <c r="E196" s="587">
        <v>9261</v>
      </c>
      <c r="F196" s="587">
        <v>46300</v>
      </c>
      <c r="G196" s="587">
        <v>10452</v>
      </c>
    </row>
    <row r="197" spans="1:10" ht="11.45" customHeight="1" x14ac:dyDescent="0.2">
      <c r="A197" s="14" t="s">
        <v>136</v>
      </c>
      <c r="B197" s="587">
        <v>296768</v>
      </c>
      <c r="C197" s="587">
        <v>28529.898096519901</v>
      </c>
      <c r="D197" s="587">
        <v>138149</v>
      </c>
      <c r="E197" s="587">
        <v>158619</v>
      </c>
      <c r="F197" s="587" t="s">
        <v>3</v>
      </c>
      <c r="G197" s="587">
        <v>1286</v>
      </c>
    </row>
    <row r="198" spans="1:10" ht="11.45" customHeight="1" x14ac:dyDescent="0.2">
      <c r="A198" s="14" t="s">
        <v>137</v>
      </c>
      <c r="B198" s="587">
        <v>43344</v>
      </c>
      <c r="C198" s="587">
        <v>21236.648701616854</v>
      </c>
      <c r="D198" s="587">
        <v>33281</v>
      </c>
      <c r="E198" s="587">
        <v>9079</v>
      </c>
      <c r="F198" s="587">
        <v>984</v>
      </c>
      <c r="G198" s="587">
        <v>697</v>
      </c>
    </row>
    <row r="199" spans="1:10" ht="12" customHeight="1" x14ac:dyDescent="0.2">
      <c r="A199" s="9" t="s">
        <v>239</v>
      </c>
      <c r="B199" s="590">
        <v>2614111</v>
      </c>
      <c r="C199" s="590">
        <v>11385.699228209551</v>
      </c>
      <c r="D199" s="590">
        <v>2583170</v>
      </c>
      <c r="E199" s="590">
        <v>25931</v>
      </c>
      <c r="F199" s="590">
        <v>5010</v>
      </c>
      <c r="G199" s="590">
        <v>18979</v>
      </c>
    </row>
    <row r="200" spans="1:10" ht="11.45" customHeight="1" x14ac:dyDescent="0.2">
      <c r="A200" s="14" t="s">
        <v>138</v>
      </c>
      <c r="B200" s="587">
        <v>101512</v>
      </c>
      <c r="C200" s="587">
        <v>11313.050261896802</v>
      </c>
      <c r="D200" s="587">
        <v>93073</v>
      </c>
      <c r="E200" s="587">
        <v>8439</v>
      </c>
      <c r="F200" s="587" t="s">
        <v>3</v>
      </c>
      <c r="G200" s="587">
        <v>-1324</v>
      </c>
    </row>
    <row r="201" spans="1:10" ht="11.45" customHeight="1" x14ac:dyDescent="0.2">
      <c r="A201" s="14" t="s">
        <v>139</v>
      </c>
      <c r="B201" s="587">
        <v>513623</v>
      </c>
      <c r="C201" s="587">
        <v>11386.769237590619</v>
      </c>
      <c r="D201" s="587">
        <v>510310</v>
      </c>
      <c r="E201" s="587">
        <v>3313</v>
      </c>
      <c r="F201" s="587" t="s">
        <v>3</v>
      </c>
      <c r="G201" s="587">
        <v>-8817</v>
      </c>
    </row>
    <row r="202" spans="1:10" ht="11.45" customHeight="1" x14ac:dyDescent="0.2">
      <c r="A202" s="14" t="s">
        <v>140</v>
      </c>
      <c r="B202" s="587">
        <v>180088</v>
      </c>
      <c r="C202" s="587">
        <v>7873.7320741518015</v>
      </c>
      <c r="D202" s="587">
        <v>172743</v>
      </c>
      <c r="E202" s="587">
        <v>2335</v>
      </c>
      <c r="F202" s="587">
        <v>5010</v>
      </c>
      <c r="G202" s="587">
        <v>-2503</v>
      </c>
    </row>
    <row r="203" spans="1:10" ht="11.45" customHeight="1" x14ac:dyDescent="0.2">
      <c r="A203" s="14" t="s">
        <v>141</v>
      </c>
      <c r="B203" s="587">
        <v>1149180</v>
      </c>
      <c r="C203" s="587">
        <v>13182.600316608163</v>
      </c>
      <c r="D203" s="587">
        <v>1141804</v>
      </c>
      <c r="E203" s="587">
        <v>7376</v>
      </c>
      <c r="F203" s="587" t="s">
        <v>3</v>
      </c>
      <c r="G203" s="587">
        <v>28514</v>
      </c>
    </row>
    <row r="204" spans="1:10" ht="11.45" customHeight="1" x14ac:dyDescent="0.2">
      <c r="A204" s="14" t="s">
        <v>142</v>
      </c>
      <c r="B204" s="587">
        <v>415789</v>
      </c>
      <c r="C204" s="587">
        <v>10832.06981893969</v>
      </c>
      <c r="D204" s="587">
        <v>413787</v>
      </c>
      <c r="E204" s="587">
        <v>2002</v>
      </c>
      <c r="F204" s="587" t="s">
        <v>3</v>
      </c>
      <c r="G204" s="587">
        <v>-12067</v>
      </c>
    </row>
    <row r="205" spans="1:10" ht="11.45" customHeight="1" x14ac:dyDescent="0.2">
      <c r="A205" s="14" t="s">
        <v>143</v>
      </c>
      <c r="B205" s="587">
        <v>195274</v>
      </c>
      <c r="C205" s="587">
        <v>9190.2296686746977</v>
      </c>
      <c r="D205" s="587">
        <v>192891</v>
      </c>
      <c r="E205" s="587">
        <v>2383</v>
      </c>
      <c r="F205" s="587" t="s">
        <v>3</v>
      </c>
      <c r="G205" s="587">
        <v>12779</v>
      </c>
    </row>
    <row r="206" spans="1:10" ht="11.45" customHeight="1" x14ac:dyDescent="0.2">
      <c r="A206" s="14" t="s">
        <v>144</v>
      </c>
      <c r="B206" s="587">
        <v>58645</v>
      </c>
      <c r="C206" s="587">
        <v>10047.113243104335</v>
      </c>
      <c r="D206" s="587">
        <v>58562</v>
      </c>
      <c r="E206" s="587">
        <v>83</v>
      </c>
      <c r="F206" s="587" t="s">
        <v>3</v>
      </c>
      <c r="G206" s="587">
        <v>2397</v>
      </c>
    </row>
    <row r="207" spans="1:10" ht="6" customHeight="1" x14ac:dyDescent="0.2">
      <c r="A207" s="127"/>
      <c r="B207" s="134"/>
      <c r="C207" s="135"/>
      <c r="D207" s="135"/>
      <c r="E207" s="135"/>
      <c r="F207" s="135"/>
      <c r="G207" s="135"/>
      <c r="H207" s="135"/>
      <c r="I207" s="130"/>
      <c r="J207"/>
    </row>
    <row r="208" spans="1:10" s="28" customFormat="1" ht="12" customHeight="1" x14ac:dyDescent="0.15">
      <c r="A208" s="29" t="s">
        <v>7606</v>
      </c>
      <c r="B208" s="584"/>
      <c r="C208" s="143"/>
      <c r="D208" s="143"/>
      <c r="E208" s="143"/>
      <c r="F208" s="143"/>
      <c r="G208" s="143"/>
      <c r="H208" s="143"/>
      <c r="I208" s="143"/>
    </row>
  </sheetData>
  <mergeCells count="7">
    <mergeCell ref="A1:G1"/>
    <mergeCell ref="A3:A4"/>
    <mergeCell ref="D3:D4"/>
    <mergeCell ref="E3:E4"/>
    <mergeCell ref="F3:F4"/>
    <mergeCell ref="G3:G4"/>
    <mergeCell ref="B3:C3"/>
  </mergeCells>
  <pageMargins left="0.59" right="0.59" top="0.98" bottom="1.06" header="0.68799999999999994" footer="0.49"/>
  <pageSetup paperSize="9" orientation="portrait" r:id="rId1"/>
  <headerFooter alignWithMargins="0"/>
  <rowBreaks count="3" manualBreakCount="3">
    <brk id="54" max="16383" man="1"/>
    <brk id="102" max="16383" man="1"/>
    <brk id="154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2"/>
  <sheetViews>
    <sheetView zoomScaleNormal="100" zoomScaleSheetLayoutView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A3" sqref="A3:A6"/>
    </sheetView>
  </sheetViews>
  <sheetFormatPr defaultRowHeight="12.75" x14ac:dyDescent="0.2"/>
  <cols>
    <col min="1" max="1" width="21.7109375" customWidth="1"/>
    <col min="2" max="10" width="9.7109375" customWidth="1"/>
  </cols>
  <sheetData>
    <row r="1" spans="1:10" s="247" customFormat="1" x14ac:dyDescent="0.2">
      <c r="A1" s="835" t="s">
        <v>7640</v>
      </c>
      <c r="B1" s="835"/>
      <c r="C1" s="835"/>
      <c r="D1" s="835"/>
      <c r="E1" s="835"/>
      <c r="F1" s="835"/>
      <c r="G1" s="835"/>
      <c r="H1" s="835"/>
      <c r="I1" s="835"/>
      <c r="J1" s="835"/>
    </row>
    <row r="2" spans="1:10" ht="11.1" customHeight="1" thickBot="1" x14ac:dyDescent="0.25">
      <c r="A2" s="280"/>
      <c r="B2" s="3"/>
      <c r="C2" s="3"/>
      <c r="D2" s="3"/>
      <c r="E2" s="3"/>
      <c r="F2" s="3"/>
      <c r="G2" s="3"/>
      <c r="H2" s="3"/>
      <c r="I2" s="3"/>
      <c r="J2" s="3"/>
    </row>
    <row r="3" spans="1:10" ht="15" customHeight="1" x14ac:dyDescent="0.2">
      <c r="A3" s="866" t="s">
        <v>274</v>
      </c>
      <c r="B3" s="998" t="s">
        <v>7639</v>
      </c>
      <c r="C3" s="998"/>
      <c r="D3" s="998"/>
      <c r="E3" s="998"/>
      <c r="F3" s="998"/>
      <c r="G3" s="998"/>
      <c r="H3" s="998"/>
      <c r="I3" s="998"/>
      <c r="J3" s="998"/>
    </row>
    <row r="4" spans="1:10" ht="17.100000000000001" customHeight="1" x14ac:dyDescent="0.2">
      <c r="A4" s="985"/>
      <c r="B4" s="996" t="s">
        <v>7638</v>
      </c>
      <c r="C4" s="997" t="s">
        <v>7637</v>
      </c>
      <c r="D4" s="989" t="s">
        <v>7636</v>
      </c>
      <c r="E4" s="990"/>
      <c r="F4" s="995"/>
      <c r="G4" s="987" t="s">
        <v>7635</v>
      </c>
      <c r="H4" s="988"/>
      <c r="I4" s="988"/>
      <c r="J4" s="988"/>
    </row>
    <row r="5" spans="1:10" ht="19.899999999999999" customHeight="1" x14ac:dyDescent="0.2">
      <c r="A5" s="985"/>
      <c r="B5" s="997"/>
      <c r="C5" s="997"/>
      <c r="D5" s="991" t="s">
        <v>7634</v>
      </c>
      <c r="E5" s="993" t="s">
        <v>7633</v>
      </c>
      <c r="F5" s="994"/>
      <c r="G5" s="989"/>
      <c r="H5" s="990"/>
      <c r="I5" s="990"/>
      <c r="J5" s="990"/>
    </row>
    <row r="6" spans="1:10" ht="48" customHeight="1" x14ac:dyDescent="0.2">
      <c r="A6" s="986"/>
      <c r="B6" s="995"/>
      <c r="C6" s="995"/>
      <c r="D6" s="992"/>
      <c r="E6" s="607" t="s">
        <v>7632</v>
      </c>
      <c r="F6" s="610" t="s">
        <v>7631</v>
      </c>
      <c r="G6" s="609" t="s">
        <v>7630</v>
      </c>
      <c r="H6" s="609" t="s">
        <v>7629</v>
      </c>
      <c r="I6" s="608" t="s">
        <v>7628</v>
      </c>
      <c r="J6" s="607" t="s">
        <v>7627</v>
      </c>
    </row>
    <row r="7" spans="1:10" ht="18" customHeight="1" x14ac:dyDescent="0.2">
      <c r="A7" s="9" t="s">
        <v>1</v>
      </c>
      <c r="B7" s="215">
        <v>747383646</v>
      </c>
      <c r="C7" s="605">
        <v>100840.13870747207</v>
      </c>
      <c r="D7" s="215">
        <v>85241238</v>
      </c>
      <c r="E7" s="215">
        <v>40988229</v>
      </c>
      <c r="F7" s="605">
        <v>65393.252350046911</v>
      </c>
      <c r="G7" s="215">
        <v>130806301</v>
      </c>
      <c r="H7" s="215">
        <v>442320093</v>
      </c>
      <c r="I7" s="215">
        <v>11160652</v>
      </c>
      <c r="J7" s="215">
        <v>77855362</v>
      </c>
    </row>
    <row r="8" spans="1:10" ht="10.5" customHeight="1" x14ac:dyDescent="0.2">
      <c r="A8" s="9" t="s">
        <v>210</v>
      </c>
      <c r="B8" s="215">
        <v>623863501</v>
      </c>
      <c r="C8" s="605">
        <v>115338.66626387901</v>
      </c>
      <c r="D8" s="215">
        <v>62159609</v>
      </c>
      <c r="E8" s="215">
        <v>28821224</v>
      </c>
      <c r="F8" s="605">
        <v>62757.566189871679</v>
      </c>
      <c r="G8" s="215">
        <v>94846091</v>
      </c>
      <c r="H8" s="215">
        <v>394758045</v>
      </c>
      <c r="I8" s="215">
        <v>8375803</v>
      </c>
      <c r="J8" s="215">
        <v>63723953</v>
      </c>
    </row>
    <row r="9" spans="1:10" ht="10.5" customHeight="1" x14ac:dyDescent="0.2">
      <c r="A9" s="9" t="s">
        <v>211</v>
      </c>
      <c r="B9" s="215">
        <v>123520145</v>
      </c>
      <c r="C9" s="605">
        <v>61679.950244632222</v>
      </c>
      <c r="D9" s="215">
        <v>23081629</v>
      </c>
      <c r="E9" s="215">
        <v>12167005</v>
      </c>
      <c r="F9" s="605">
        <v>72617.592465487702</v>
      </c>
      <c r="G9" s="215">
        <v>35960210</v>
      </c>
      <c r="H9" s="215">
        <v>47562048</v>
      </c>
      <c r="I9" s="215">
        <v>2784849</v>
      </c>
      <c r="J9" s="215">
        <v>14131409</v>
      </c>
    </row>
    <row r="10" spans="1:10" ht="18" customHeight="1" x14ac:dyDescent="0.2">
      <c r="A10" s="9" t="s">
        <v>212</v>
      </c>
      <c r="B10" s="215">
        <v>485520677</v>
      </c>
      <c r="C10" s="605">
        <v>302908.78435497521</v>
      </c>
      <c r="D10" s="215">
        <v>26174123</v>
      </c>
      <c r="E10" s="215">
        <v>8441029</v>
      </c>
      <c r="F10" s="605">
        <v>67039.647052282962</v>
      </c>
      <c r="G10" s="215">
        <v>43351499</v>
      </c>
      <c r="H10" s="215">
        <v>372082697</v>
      </c>
      <c r="I10" s="215">
        <v>4874717</v>
      </c>
      <c r="J10" s="215">
        <v>39037641</v>
      </c>
    </row>
    <row r="11" spans="1:10" ht="11.1" customHeight="1" x14ac:dyDescent="0.2">
      <c r="A11" s="14" t="s">
        <v>177</v>
      </c>
      <c r="B11" s="321">
        <v>577526</v>
      </c>
      <c r="C11" s="604">
        <v>23052.169400870156</v>
      </c>
      <c r="D11" s="321">
        <v>195931</v>
      </c>
      <c r="E11" s="321">
        <v>140989</v>
      </c>
      <c r="F11" s="604">
        <v>64115.052296498405</v>
      </c>
      <c r="G11" s="321">
        <v>190045</v>
      </c>
      <c r="H11" s="321">
        <v>89247</v>
      </c>
      <c r="I11" s="321" t="s">
        <v>3</v>
      </c>
      <c r="J11" s="321">
        <v>102303</v>
      </c>
    </row>
    <row r="12" spans="1:10" ht="11.1" customHeight="1" x14ac:dyDescent="0.2">
      <c r="A12" s="14" t="s">
        <v>178</v>
      </c>
      <c r="B12" s="321">
        <v>13863502</v>
      </c>
      <c r="C12" s="604">
        <v>90104.067957442108</v>
      </c>
      <c r="D12" s="321">
        <v>2542681</v>
      </c>
      <c r="E12" s="321">
        <v>736458</v>
      </c>
      <c r="F12" s="604">
        <v>60854.238968765494</v>
      </c>
      <c r="G12" s="321">
        <v>1935797</v>
      </c>
      <c r="H12" s="321">
        <v>9352180</v>
      </c>
      <c r="I12" s="321" t="s">
        <v>3</v>
      </c>
      <c r="J12" s="321">
        <v>32844</v>
      </c>
    </row>
    <row r="13" spans="1:10" ht="11.1" customHeight="1" x14ac:dyDescent="0.2">
      <c r="A13" s="14" t="s">
        <v>179</v>
      </c>
      <c r="B13" s="321">
        <v>18569509</v>
      </c>
      <c r="C13" s="604">
        <v>331284.83756444789</v>
      </c>
      <c r="D13" s="321">
        <v>737108</v>
      </c>
      <c r="E13" s="321">
        <v>332758</v>
      </c>
      <c r="F13" s="604">
        <v>76513.68130604738</v>
      </c>
      <c r="G13" s="321">
        <v>1391969</v>
      </c>
      <c r="H13" s="321">
        <v>426953</v>
      </c>
      <c r="I13" s="321">
        <v>966130</v>
      </c>
      <c r="J13" s="321">
        <v>15047349</v>
      </c>
    </row>
    <row r="14" spans="1:10" ht="11.1" customHeight="1" x14ac:dyDescent="0.2">
      <c r="A14" s="14" t="s">
        <v>180</v>
      </c>
      <c r="B14" s="321">
        <v>3120625</v>
      </c>
      <c r="C14" s="604">
        <v>39425.2270918348</v>
      </c>
      <c r="D14" s="321">
        <v>419336</v>
      </c>
      <c r="E14" s="321">
        <v>368573</v>
      </c>
      <c r="F14" s="604">
        <v>56322.279951100245</v>
      </c>
      <c r="G14" s="321">
        <v>533174</v>
      </c>
      <c r="H14" s="321">
        <v>580594</v>
      </c>
      <c r="I14" s="321">
        <v>2045</v>
      </c>
      <c r="J14" s="321">
        <v>1585476</v>
      </c>
    </row>
    <row r="15" spans="1:10" ht="11.1" customHeight="1" x14ac:dyDescent="0.2">
      <c r="A15" s="14" t="s">
        <v>181</v>
      </c>
      <c r="B15" s="321">
        <v>7813967</v>
      </c>
      <c r="C15" s="604">
        <v>56326.2162376466</v>
      </c>
      <c r="D15" s="321">
        <v>1735314</v>
      </c>
      <c r="E15" s="321">
        <v>647550</v>
      </c>
      <c r="F15" s="604">
        <v>64845.784097736825</v>
      </c>
      <c r="G15" s="321">
        <v>2648723</v>
      </c>
      <c r="H15" s="321">
        <v>845330</v>
      </c>
      <c r="I15" s="321">
        <v>52027</v>
      </c>
      <c r="J15" s="321">
        <v>2532573</v>
      </c>
    </row>
    <row r="16" spans="1:10" ht="11.1" customHeight="1" x14ac:dyDescent="0.2">
      <c r="A16" s="14" t="s">
        <v>182</v>
      </c>
      <c r="B16" s="321">
        <v>6838762</v>
      </c>
      <c r="C16" s="604">
        <v>43871.684169334301</v>
      </c>
      <c r="D16" s="321">
        <v>1982689</v>
      </c>
      <c r="E16" s="321">
        <v>956400</v>
      </c>
      <c r="F16" s="604">
        <v>77604.673807205458</v>
      </c>
      <c r="G16" s="321">
        <v>3865313</v>
      </c>
      <c r="H16" s="321">
        <v>355853</v>
      </c>
      <c r="I16" s="321">
        <v>54597</v>
      </c>
      <c r="J16" s="321">
        <v>580310</v>
      </c>
    </row>
    <row r="17" spans="1:10" ht="11.1" customHeight="1" x14ac:dyDescent="0.2">
      <c r="A17" s="14" t="s">
        <v>183</v>
      </c>
      <c r="B17" s="321">
        <v>2578921</v>
      </c>
      <c r="C17" s="604">
        <v>43886.069702538967</v>
      </c>
      <c r="D17" s="321">
        <v>497174</v>
      </c>
      <c r="E17" s="321">
        <v>384593</v>
      </c>
      <c r="F17" s="604">
        <v>68665.059810748076</v>
      </c>
      <c r="G17" s="321">
        <v>645905</v>
      </c>
      <c r="H17" s="321">
        <v>864679</v>
      </c>
      <c r="I17" s="321">
        <v>40757</v>
      </c>
      <c r="J17" s="321">
        <v>530406</v>
      </c>
    </row>
    <row r="18" spans="1:10" ht="11.1" customHeight="1" x14ac:dyDescent="0.2">
      <c r="A18" s="14" t="s">
        <v>184</v>
      </c>
      <c r="B18" s="321">
        <v>1674890</v>
      </c>
      <c r="C18" s="604">
        <v>32184.047193558927</v>
      </c>
      <c r="D18" s="321">
        <v>423668</v>
      </c>
      <c r="E18" s="321">
        <v>298045</v>
      </c>
      <c r="F18" s="604">
        <v>66232.222222222219</v>
      </c>
      <c r="G18" s="321">
        <v>711101</v>
      </c>
      <c r="H18" s="321">
        <v>211015</v>
      </c>
      <c r="I18" s="321">
        <v>12462</v>
      </c>
      <c r="J18" s="321">
        <v>316644</v>
      </c>
    </row>
    <row r="19" spans="1:10" ht="11.1" customHeight="1" x14ac:dyDescent="0.2">
      <c r="A19" s="14" t="s">
        <v>185</v>
      </c>
      <c r="B19" s="321">
        <v>20358724</v>
      </c>
      <c r="C19" s="604">
        <v>92957.116505031692</v>
      </c>
      <c r="D19" s="321">
        <v>1511468</v>
      </c>
      <c r="E19" s="321">
        <v>890322</v>
      </c>
      <c r="F19" s="604">
        <v>60479.722844915428</v>
      </c>
      <c r="G19" s="321">
        <v>2240538</v>
      </c>
      <c r="H19" s="321">
        <v>16229812</v>
      </c>
      <c r="I19" s="321">
        <v>269605</v>
      </c>
      <c r="J19" s="321">
        <v>107301</v>
      </c>
    </row>
    <row r="20" spans="1:10" ht="11.1" customHeight="1" x14ac:dyDescent="0.2">
      <c r="A20" s="14" t="s">
        <v>186</v>
      </c>
      <c r="B20" s="321">
        <v>2748181</v>
      </c>
      <c r="C20" s="604">
        <v>38496.399955174536</v>
      </c>
      <c r="D20" s="321">
        <v>622758</v>
      </c>
      <c r="E20" s="321">
        <v>434357</v>
      </c>
      <c r="F20" s="604">
        <v>69541.626641050272</v>
      </c>
      <c r="G20" s="321">
        <v>659735</v>
      </c>
      <c r="H20" s="321">
        <v>392712</v>
      </c>
      <c r="I20" s="321">
        <v>15770</v>
      </c>
      <c r="J20" s="321">
        <v>1057206</v>
      </c>
    </row>
    <row r="21" spans="1:10" ht="11.1" customHeight="1" x14ac:dyDescent="0.2">
      <c r="A21" s="14" t="s">
        <v>187</v>
      </c>
      <c r="B21" s="321">
        <v>6603012</v>
      </c>
      <c r="C21" s="604">
        <v>40821.573633873864</v>
      </c>
      <c r="D21" s="321">
        <v>4360976</v>
      </c>
      <c r="E21" s="321">
        <v>686513</v>
      </c>
      <c r="F21" s="604">
        <v>55185.932475884241</v>
      </c>
      <c r="G21" s="321">
        <v>1280745</v>
      </c>
      <c r="H21" s="321">
        <v>508187</v>
      </c>
      <c r="I21" s="321">
        <v>332728</v>
      </c>
      <c r="J21" s="321">
        <v>120376</v>
      </c>
    </row>
    <row r="22" spans="1:10" ht="11.1" customHeight="1" x14ac:dyDescent="0.2">
      <c r="A22" s="14" t="s">
        <v>188</v>
      </c>
      <c r="B22" s="321">
        <v>1551151</v>
      </c>
      <c r="C22" s="604">
        <v>15254.622162778805</v>
      </c>
      <c r="D22" s="321">
        <v>689782</v>
      </c>
      <c r="E22" s="321">
        <v>451325</v>
      </c>
      <c r="F22" s="604">
        <v>55671.025040088811</v>
      </c>
      <c r="G22" s="321">
        <v>589072</v>
      </c>
      <c r="H22" s="321">
        <v>249697</v>
      </c>
      <c r="I22" s="321">
        <v>22600</v>
      </c>
      <c r="J22" s="321" t="s">
        <v>3</v>
      </c>
    </row>
    <row r="23" spans="1:10" ht="11.1" customHeight="1" x14ac:dyDescent="0.2">
      <c r="A23" s="14" t="s">
        <v>7626</v>
      </c>
      <c r="B23" s="321">
        <v>362716634</v>
      </c>
      <c r="C23" s="604">
        <v>8833604.4908794221</v>
      </c>
      <c r="D23" s="321">
        <v>4241750</v>
      </c>
      <c r="E23" s="321">
        <v>436497</v>
      </c>
      <c r="F23" s="604">
        <v>166920.4588910134</v>
      </c>
      <c r="G23" s="321">
        <v>23769900</v>
      </c>
      <c r="H23" s="321">
        <v>320823345</v>
      </c>
      <c r="I23" s="321">
        <v>297452</v>
      </c>
      <c r="J23" s="321">
        <v>13584187</v>
      </c>
    </row>
    <row r="24" spans="1:10" ht="11.1" customHeight="1" x14ac:dyDescent="0.2">
      <c r="A24" s="14" t="s">
        <v>190</v>
      </c>
      <c r="B24" s="321">
        <v>708189</v>
      </c>
      <c r="C24" s="604">
        <v>34958.485536578148</v>
      </c>
      <c r="D24" s="321">
        <v>196854</v>
      </c>
      <c r="E24" s="321">
        <v>125836</v>
      </c>
      <c r="F24" s="604">
        <v>76356.796116504847</v>
      </c>
      <c r="G24" s="321">
        <v>187177</v>
      </c>
      <c r="H24" s="321">
        <v>83644</v>
      </c>
      <c r="I24" s="321">
        <v>18636</v>
      </c>
      <c r="J24" s="321">
        <v>221878</v>
      </c>
    </row>
    <row r="25" spans="1:10" ht="11.1" customHeight="1" x14ac:dyDescent="0.2">
      <c r="A25" s="14" t="s">
        <v>7625</v>
      </c>
      <c r="B25" s="321">
        <v>30475498</v>
      </c>
      <c r="C25" s="604">
        <v>566564.37999628182</v>
      </c>
      <c r="D25" s="321">
        <v>3947735</v>
      </c>
      <c r="E25" s="321">
        <v>412054</v>
      </c>
      <c r="F25" s="604">
        <v>89035.004321521177</v>
      </c>
      <c r="G25" s="321">
        <v>1558048</v>
      </c>
      <c r="H25" s="321">
        <v>19372095</v>
      </c>
      <c r="I25" s="321">
        <v>2755232</v>
      </c>
      <c r="J25" s="321">
        <v>2842388</v>
      </c>
    </row>
    <row r="26" spans="1:10" s="1" customFormat="1" ht="11.1" customHeight="1" x14ac:dyDescent="0.2">
      <c r="A26" s="14" t="s">
        <v>200</v>
      </c>
      <c r="B26" s="321">
        <v>567644</v>
      </c>
      <c r="C26" s="604">
        <v>14441.662850455401</v>
      </c>
      <c r="D26" s="321">
        <v>234120</v>
      </c>
      <c r="E26" s="321">
        <v>234120</v>
      </c>
      <c r="F26" s="604">
        <v>67121.559633027515</v>
      </c>
      <c r="G26" s="604" t="s">
        <v>3</v>
      </c>
      <c r="H26" s="321">
        <v>303773</v>
      </c>
      <c r="I26" s="321" t="s">
        <v>3</v>
      </c>
      <c r="J26" s="321">
        <v>29751</v>
      </c>
    </row>
    <row r="27" spans="1:10" ht="11.1" customHeight="1" x14ac:dyDescent="0.2">
      <c r="A27" s="14" t="s">
        <v>192</v>
      </c>
      <c r="B27" s="321">
        <v>4753942</v>
      </c>
      <c r="C27" s="604">
        <v>27153.590440722888</v>
      </c>
      <c r="D27" s="321">
        <v>1834779</v>
      </c>
      <c r="E27" s="321">
        <v>904639</v>
      </c>
      <c r="F27" s="604">
        <v>62765.489488656072</v>
      </c>
      <c r="G27" s="321">
        <v>1144257</v>
      </c>
      <c r="H27" s="321">
        <v>1393581</v>
      </c>
      <c r="I27" s="321">
        <v>34676</v>
      </c>
      <c r="J27" s="321">
        <v>346649</v>
      </c>
    </row>
    <row r="28" spans="1:10" ht="18" customHeight="1" x14ac:dyDescent="0.2">
      <c r="A28" s="9" t="s">
        <v>213</v>
      </c>
      <c r="B28" s="215">
        <v>9907368</v>
      </c>
      <c r="C28" s="605">
        <v>50617.265532797559</v>
      </c>
      <c r="D28" s="215">
        <v>2431278</v>
      </c>
      <c r="E28" s="215">
        <v>1252757</v>
      </c>
      <c r="F28" s="605">
        <v>77927.158497138589</v>
      </c>
      <c r="G28" s="215">
        <v>3194142</v>
      </c>
      <c r="H28" s="215">
        <v>2726036</v>
      </c>
      <c r="I28" s="215">
        <v>208457</v>
      </c>
      <c r="J28" s="215">
        <v>1347455</v>
      </c>
    </row>
    <row r="29" spans="1:10" ht="11.1" customHeight="1" x14ac:dyDescent="0.2">
      <c r="A29" s="14" t="s">
        <v>4</v>
      </c>
      <c r="B29" s="321">
        <v>1027689</v>
      </c>
      <c r="C29" s="604">
        <v>28117.346101231193</v>
      </c>
      <c r="D29" s="321">
        <v>368318</v>
      </c>
      <c r="E29" s="321">
        <v>234570</v>
      </c>
      <c r="F29" s="604">
        <v>79542.217700915557</v>
      </c>
      <c r="G29" s="321">
        <v>467513</v>
      </c>
      <c r="H29" s="321">
        <v>122770</v>
      </c>
      <c r="I29" s="321">
        <v>14496</v>
      </c>
      <c r="J29" s="321">
        <v>54592</v>
      </c>
    </row>
    <row r="30" spans="1:10" ht="11.1" customHeight="1" x14ac:dyDescent="0.2">
      <c r="A30" s="14" t="s">
        <v>5</v>
      </c>
      <c r="B30" s="321">
        <v>323143</v>
      </c>
      <c r="C30" s="604">
        <v>24966.62288495712</v>
      </c>
      <c r="D30" s="321">
        <v>93664</v>
      </c>
      <c r="E30" s="321">
        <v>93131</v>
      </c>
      <c r="F30" s="604">
        <v>79531.169940222026</v>
      </c>
      <c r="G30" s="321">
        <v>109076</v>
      </c>
      <c r="H30" s="321">
        <v>112737</v>
      </c>
      <c r="I30" s="321">
        <v>2860</v>
      </c>
      <c r="J30" s="321">
        <v>4806</v>
      </c>
    </row>
    <row r="31" spans="1:10" ht="11.1" customHeight="1" x14ac:dyDescent="0.2">
      <c r="A31" s="14" t="s">
        <v>6</v>
      </c>
      <c r="B31" s="321">
        <v>8556536</v>
      </c>
      <c r="C31" s="604">
        <v>58511.029964851812</v>
      </c>
      <c r="D31" s="321">
        <v>1969296</v>
      </c>
      <c r="E31" s="321">
        <v>925056</v>
      </c>
      <c r="F31" s="604">
        <v>77371.696219471385</v>
      </c>
      <c r="G31" s="321">
        <v>2617553</v>
      </c>
      <c r="H31" s="321">
        <v>2490529</v>
      </c>
      <c r="I31" s="321">
        <v>191101</v>
      </c>
      <c r="J31" s="321">
        <v>1288057</v>
      </c>
    </row>
    <row r="32" spans="1:10" ht="18" customHeight="1" x14ac:dyDescent="0.2">
      <c r="A32" s="9" t="s">
        <v>214</v>
      </c>
      <c r="B32" s="215">
        <v>8997361</v>
      </c>
      <c r="C32" s="605">
        <v>44987.02993514968</v>
      </c>
      <c r="D32" s="215">
        <v>2170747</v>
      </c>
      <c r="E32" s="215">
        <v>1322599</v>
      </c>
      <c r="F32" s="605">
        <v>79202.287562129466</v>
      </c>
      <c r="G32" s="215">
        <v>3027002</v>
      </c>
      <c r="H32" s="215">
        <v>2451515</v>
      </c>
      <c r="I32" s="215">
        <v>197391</v>
      </c>
      <c r="J32" s="215">
        <v>1150706</v>
      </c>
    </row>
    <row r="33" spans="1:10" ht="11.1" customHeight="1" x14ac:dyDescent="0.2">
      <c r="A33" s="14" t="s">
        <v>7</v>
      </c>
      <c r="B33" s="321">
        <v>469635</v>
      </c>
      <c r="C33" s="604">
        <v>24699.431997475542</v>
      </c>
      <c r="D33" s="321">
        <v>153136</v>
      </c>
      <c r="E33" s="321">
        <v>148153</v>
      </c>
      <c r="F33" s="604">
        <v>90227.161997563933</v>
      </c>
      <c r="G33" s="321">
        <v>130883</v>
      </c>
      <c r="H33" s="321">
        <v>179914</v>
      </c>
      <c r="I33" s="321">
        <v>5702</v>
      </c>
      <c r="J33" s="321" t="s">
        <v>3</v>
      </c>
    </row>
    <row r="34" spans="1:10" ht="11.1" customHeight="1" x14ac:dyDescent="0.2">
      <c r="A34" s="14" t="s">
        <v>8</v>
      </c>
      <c r="B34" s="321">
        <v>7243784</v>
      </c>
      <c r="C34" s="604">
        <v>56360.017739463299</v>
      </c>
      <c r="D34" s="321">
        <v>1588146</v>
      </c>
      <c r="E34" s="321">
        <v>817081</v>
      </c>
      <c r="F34" s="604">
        <v>78610.833172984407</v>
      </c>
      <c r="G34" s="321">
        <v>2360702</v>
      </c>
      <c r="H34" s="321">
        <v>2067296</v>
      </c>
      <c r="I34" s="321">
        <v>173695</v>
      </c>
      <c r="J34" s="321">
        <v>1053945</v>
      </c>
    </row>
    <row r="35" spans="1:10" ht="11.1" customHeight="1" x14ac:dyDescent="0.2">
      <c r="A35" s="14" t="s">
        <v>9</v>
      </c>
      <c r="B35" s="321">
        <v>308515</v>
      </c>
      <c r="C35" s="604">
        <v>26568.635893902858</v>
      </c>
      <c r="D35" s="321">
        <v>103922</v>
      </c>
      <c r="E35" s="321">
        <v>87949</v>
      </c>
      <c r="F35" s="604">
        <v>80687.155963302765</v>
      </c>
      <c r="G35" s="321">
        <v>85081</v>
      </c>
      <c r="H35" s="321">
        <v>115483</v>
      </c>
      <c r="I35" s="321">
        <v>3605</v>
      </c>
      <c r="J35" s="321">
        <v>424</v>
      </c>
    </row>
    <row r="36" spans="1:10" ht="11.1" customHeight="1" x14ac:dyDescent="0.2">
      <c r="A36" s="14" t="s">
        <v>10</v>
      </c>
      <c r="B36" s="321">
        <v>622591</v>
      </c>
      <c r="C36" s="604">
        <v>24319.010976133744</v>
      </c>
      <c r="D36" s="321">
        <v>178986</v>
      </c>
      <c r="E36" s="321">
        <v>146505</v>
      </c>
      <c r="F36" s="604">
        <v>65374.832663989298</v>
      </c>
      <c r="G36" s="321">
        <v>313207</v>
      </c>
      <c r="H36" s="321">
        <v>82098</v>
      </c>
      <c r="I36" s="321">
        <v>10266</v>
      </c>
      <c r="J36" s="321">
        <v>38034</v>
      </c>
    </row>
    <row r="37" spans="1:10" ht="11.1" customHeight="1" x14ac:dyDescent="0.2">
      <c r="A37" s="14" t="s">
        <v>11</v>
      </c>
      <c r="B37" s="321">
        <v>352836</v>
      </c>
      <c r="C37" s="604">
        <v>23144.375204985241</v>
      </c>
      <c r="D37" s="321">
        <v>146557</v>
      </c>
      <c r="E37" s="321">
        <v>122911</v>
      </c>
      <c r="F37" s="604">
        <v>92275.525525525518</v>
      </c>
      <c r="G37" s="321">
        <v>137129</v>
      </c>
      <c r="H37" s="321">
        <v>6724</v>
      </c>
      <c r="I37" s="321">
        <v>4123</v>
      </c>
      <c r="J37" s="321">
        <v>58303</v>
      </c>
    </row>
    <row r="38" spans="1:10" ht="18" customHeight="1" x14ac:dyDescent="0.2">
      <c r="A38" s="9" t="s">
        <v>215</v>
      </c>
      <c r="B38" s="215">
        <v>7850292</v>
      </c>
      <c r="C38" s="605">
        <v>49377.874503094652</v>
      </c>
      <c r="D38" s="215">
        <v>1712486</v>
      </c>
      <c r="E38" s="215">
        <v>1139684</v>
      </c>
      <c r="F38" s="606">
        <v>87748.99907607022</v>
      </c>
      <c r="G38" s="215">
        <v>2547530</v>
      </c>
      <c r="H38" s="215">
        <v>2379080</v>
      </c>
      <c r="I38" s="215">
        <v>140043</v>
      </c>
      <c r="J38" s="215">
        <v>1071153</v>
      </c>
    </row>
    <row r="39" spans="1:10" ht="11.1" customHeight="1" x14ac:dyDescent="0.2">
      <c r="A39" s="14" t="s">
        <v>12</v>
      </c>
      <c r="B39" s="321">
        <v>641022</v>
      </c>
      <c r="C39" s="604">
        <v>34891.247550620516</v>
      </c>
      <c r="D39" s="321">
        <v>159188</v>
      </c>
      <c r="E39" s="321">
        <v>99126</v>
      </c>
      <c r="F39" s="353">
        <v>65429.702970297032</v>
      </c>
      <c r="G39" s="321">
        <v>254072</v>
      </c>
      <c r="H39" s="321">
        <v>212342</v>
      </c>
      <c r="I39" s="321">
        <v>15351</v>
      </c>
      <c r="J39" s="321">
        <v>69</v>
      </c>
    </row>
    <row r="40" spans="1:10" ht="11.1" customHeight="1" x14ac:dyDescent="0.2">
      <c r="A40" s="14" t="s">
        <v>13</v>
      </c>
      <c r="B40" s="321">
        <v>1221307</v>
      </c>
      <c r="C40" s="604">
        <v>45649.510353591984</v>
      </c>
      <c r="D40" s="321">
        <v>287439</v>
      </c>
      <c r="E40" s="321">
        <v>181777</v>
      </c>
      <c r="F40" s="353">
        <v>81186.690486824475</v>
      </c>
      <c r="G40" s="321">
        <v>516066</v>
      </c>
      <c r="H40" s="321">
        <v>142118</v>
      </c>
      <c r="I40" s="321">
        <v>4192</v>
      </c>
      <c r="J40" s="321">
        <v>271492</v>
      </c>
    </row>
    <row r="41" spans="1:10" ht="11.1" customHeight="1" x14ac:dyDescent="0.2">
      <c r="A41" s="14" t="s">
        <v>14</v>
      </c>
      <c r="B41" s="321">
        <v>3547191</v>
      </c>
      <c r="C41" s="604">
        <v>55321.995040471622</v>
      </c>
      <c r="D41" s="321">
        <v>660366</v>
      </c>
      <c r="E41" s="321">
        <v>475367</v>
      </c>
      <c r="F41" s="353">
        <v>91840.610510046376</v>
      </c>
      <c r="G41" s="321">
        <v>887025</v>
      </c>
      <c r="H41" s="321">
        <v>1274250</v>
      </c>
      <c r="I41" s="321">
        <v>96481</v>
      </c>
      <c r="J41" s="321">
        <v>629069</v>
      </c>
    </row>
    <row r="42" spans="1:10" ht="11.1" customHeight="1" x14ac:dyDescent="0.2">
      <c r="A42" s="14" t="s">
        <v>15</v>
      </c>
      <c r="B42" s="321">
        <v>606704</v>
      </c>
      <c r="C42" s="604">
        <v>49852.423993426455</v>
      </c>
      <c r="D42" s="321">
        <v>111915</v>
      </c>
      <c r="E42" s="321">
        <v>79008</v>
      </c>
      <c r="F42" s="353">
        <v>78929.070929070935</v>
      </c>
      <c r="G42" s="321">
        <v>281738</v>
      </c>
      <c r="H42" s="321">
        <v>188005</v>
      </c>
      <c r="I42" s="321">
        <v>4862</v>
      </c>
      <c r="J42" s="321">
        <v>20184</v>
      </c>
    </row>
    <row r="43" spans="1:10" ht="11.1" customHeight="1" x14ac:dyDescent="0.2">
      <c r="A43" s="14" t="s">
        <v>16</v>
      </c>
      <c r="B43" s="321">
        <v>1480310</v>
      </c>
      <c r="C43" s="604">
        <v>59997.162890609165</v>
      </c>
      <c r="D43" s="321">
        <v>371791</v>
      </c>
      <c r="E43" s="321">
        <v>215039</v>
      </c>
      <c r="F43" s="353">
        <v>106878.23061630219</v>
      </c>
      <c r="G43" s="321">
        <v>498188</v>
      </c>
      <c r="H43" s="321">
        <v>452138</v>
      </c>
      <c r="I43" s="321">
        <v>19157</v>
      </c>
      <c r="J43" s="321">
        <v>139036</v>
      </c>
    </row>
    <row r="44" spans="1:10" ht="11.1" customHeight="1" x14ac:dyDescent="0.2">
      <c r="A44" s="14" t="s">
        <v>17</v>
      </c>
      <c r="B44" s="321">
        <v>353758</v>
      </c>
      <c r="C44" s="604">
        <v>27431.606699751861</v>
      </c>
      <c r="D44" s="321">
        <v>121787</v>
      </c>
      <c r="E44" s="321">
        <v>89367</v>
      </c>
      <c r="F44" s="353">
        <v>85518.660287081351</v>
      </c>
      <c r="G44" s="321">
        <v>110441</v>
      </c>
      <c r="H44" s="321">
        <v>110227</v>
      </c>
      <c r="I44" s="321" t="s">
        <v>3</v>
      </c>
      <c r="J44" s="321">
        <v>11303</v>
      </c>
    </row>
    <row r="45" spans="1:10" ht="18" customHeight="1" x14ac:dyDescent="0.2">
      <c r="A45" s="9" t="s">
        <v>216</v>
      </c>
      <c r="B45" s="215">
        <v>12215855</v>
      </c>
      <c r="C45" s="605">
        <v>39571.161558246356</v>
      </c>
      <c r="D45" s="215">
        <v>2602202</v>
      </c>
      <c r="E45" s="215">
        <v>1809783</v>
      </c>
      <c r="F45" s="605">
        <v>68565.372229588931</v>
      </c>
      <c r="G45" s="215">
        <v>4906268</v>
      </c>
      <c r="H45" s="215">
        <v>2356974</v>
      </c>
      <c r="I45" s="215">
        <v>328112</v>
      </c>
      <c r="J45" s="215">
        <v>2022299</v>
      </c>
    </row>
    <row r="46" spans="1:10" ht="11.1" customHeight="1" x14ac:dyDescent="0.2">
      <c r="A46" s="14" t="s">
        <v>18</v>
      </c>
      <c r="B46" s="321">
        <v>619565</v>
      </c>
      <c r="C46" s="604">
        <v>28248.07367893129</v>
      </c>
      <c r="D46" s="321">
        <v>205723</v>
      </c>
      <c r="E46" s="321">
        <v>168007</v>
      </c>
      <c r="F46" s="604">
        <v>83752.243270189429</v>
      </c>
      <c r="G46" s="321">
        <v>210785</v>
      </c>
      <c r="H46" s="321">
        <v>181111</v>
      </c>
      <c r="I46" s="321">
        <v>10723</v>
      </c>
      <c r="J46" s="321">
        <v>11223</v>
      </c>
    </row>
    <row r="47" spans="1:10" ht="11.1" customHeight="1" x14ac:dyDescent="0.2">
      <c r="A47" s="14" t="s">
        <v>19</v>
      </c>
      <c r="B47" s="321">
        <v>614888</v>
      </c>
      <c r="C47" s="604">
        <v>31824.853786035921</v>
      </c>
      <c r="D47" s="321">
        <v>186119</v>
      </c>
      <c r="E47" s="321">
        <v>129565</v>
      </c>
      <c r="F47" s="604">
        <v>76169.90005878896</v>
      </c>
      <c r="G47" s="321">
        <v>277898</v>
      </c>
      <c r="H47" s="321">
        <v>87758</v>
      </c>
      <c r="I47" s="321">
        <v>8769</v>
      </c>
      <c r="J47" s="321">
        <v>54344</v>
      </c>
    </row>
    <row r="48" spans="1:10" ht="11.1" customHeight="1" x14ac:dyDescent="0.2">
      <c r="A48" s="14" t="s">
        <v>20</v>
      </c>
      <c r="B48" s="321">
        <v>3191463</v>
      </c>
      <c r="C48" s="604">
        <v>59565.557401220627</v>
      </c>
      <c r="D48" s="321">
        <v>547826</v>
      </c>
      <c r="E48" s="321">
        <v>343993</v>
      </c>
      <c r="F48" s="604">
        <v>75403.989478299001</v>
      </c>
      <c r="G48" s="321">
        <v>1217264</v>
      </c>
      <c r="H48" s="321">
        <v>872303</v>
      </c>
      <c r="I48" s="321">
        <v>72601</v>
      </c>
      <c r="J48" s="321">
        <v>481469</v>
      </c>
    </row>
    <row r="49" spans="1:10" ht="11.1" customHeight="1" x14ac:dyDescent="0.2">
      <c r="A49" s="14" t="s">
        <v>21</v>
      </c>
      <c r="B49" s="321">
        <v>634904</v>
      </c>
      <c r="C49" s="604">
        <v>23444.629075735753</v>
      </c>
      <c r="D49" s="321">
        <v>187660</v>
      </c>
      <c r="E49" s="321">
        <v>161921</v>
      </c>
      <c r="F49" s="604">
        <v>65396.203554119551</v>
      </c>
      <c r="G49" s="321">
        <v>244042</v>
      </c>
      <c r="H49" s="321">
        <v>87614</v>
      </c>
      <c r="I49" s="321">
        <v>24511</v>
      </c>
      <c r="J49" s="321">
        <v>91077</v>
      </c>
    </row>
    <row r="50" spans="1:10" ht="11.1" customHeight="1" x14ac:dyDescent="0.2">
      <c r="A50" s="14" t="s">
        <v>22</v>
      </c>
      <c r="B50" s="321">
        <v>1268799</v>
      </c>
      <c r="C50" s="604">
        <v>34221.571906354511</v>
      </c>
      <c r="D50" s="321">
        <v>257459</v>
      </c>
      <c r="E50" s="321">
        <v>191765</v>
      </c>
      <c r="F50" s="604">
        <v>58358.186244674376</v>
      </c>
      <c r="G50" s="321">
        <v>589369</v>
      </c>
      <c r="H50" s="321">
        <v>308248</v>
      </c>
      <c r="I50" s="321">
        <v>19362</v>
      </c>
      <c r="J50" s="321">
        <v>94361</v>
      </c>
    </row>
    <row r="51" spans="1:10" ht="11.1" customHeight="1" x14ac:dyDescent="0.2">
      <c r="A51" s="14" t="s">
        <v>23</v>
      </c>
      <c r="B51" s="321">
        <v>234293</v>
      </c>
      <c r="C51" s="604">
        <v>21530.325307847823</v>
      </c>
      <c r="D51" s="321">
        <v>55013</v>
      </c>
      <c r="E51" s="321">
        <v>55013</v>
      </c>
      <c r="F51" s="604">
        <v>62585.893060295792</v>
      </c>
      <c r="G51" s="321">
        <v>96112</v>
      </c>
      <c r="H51" s="321">
        <v>79517</v>
      </c>
      <c r="I51" s="321">
        <v>3651</v>
      </c>
      <c r="J51" s="321" t="s">
        <v>3</v>
      </c>
    </row>
    <row r="52" spans="1:10" ht="11.1" customHeight="1" x14ac:dyDescent="0.2">
      <c r="A52" s="14" t="s">
        <v>24</v>
      </c>
      <c r="B52" s="321">
        <v>5216028</v>
      </c>
      <c r="C52" s="604">
        <v>41269.962338196667</v>
      </c>
      <c r="D52" s="321">
        <v>1083190</v>
      </c>
      <c r="E52" s="321">
        <v>680307</v>
      </c>
      <c r="F52" s="604">
        <v>65345.01969071175</v>
      </c>
      <c r="G52" s="321">
        <v>1986592</v>
      </c>
      <c r="H52" s="321">
        <v>673234</v>
      </c>
      <c r="I52" s="321">
        <v>183193</v>
      </c>
      <c r="J52" s="321">
        <v>1289819</v>
      </c>
    </row>
    <row r="53" spans="1:10" ht="11.1" customHeight="1" x14ac:dyDescent="0.2">
      <c r="A53" s="14" t="s">
        <v>25</v>
      </c>
      <c r="B53" s="321">
        <v>435915</v>
      </c>
      <c r="C53" s="604">
        <v>35024.505865338266</v>
      </c>
      <c r="D53" s="321">
        <v>79212</v>
      </c>
      <c r="E53" s="321">
        <v>79212</v>
      </c>
      <c r="F53" s="604">
        <v>73754.189944134079</v>
      </c>
      <c r="G53" s="321">
        <v>284206</v>
      </c>
      <c r="H53" s="321">
        <v>67189</v>
      </c>
      <c r="I53" s="321">
        <v>5302</v>
      </c>
      <c r="J53" s="321">
        <v>6</v>
      </c>
    </row>
    <row r="54" spans="1:10" ht="18" customHeight="1" x14ac:dyDescent="0.2">
      <c r="A54" s="9" t="s">
        <v>217</v>
      </c>
      <c r="B54" s="215">
        <v>7849792</v>
      </c>
      <c r="C54" s="605">
        <v>38482.202122705101</v>
      </c>
      <c r="D54" s="215">
        <v>2002062</v>
      </c>
      <c r="E54" s="215">
        <v>1252841</v>
      </c>
      <c r="F54" s="605">
        <v>77676.297352594702</v>
      </c>
      <c r="G54" s="215">
        <v>2985128</v>
      </c>
      <c r="H54" s="215">
        <v>1901073</v>
      </c>
      <c r="I54" s="215">
        <v>235855</v>
      </c>
      <c r="J54" s="215">
        <v>725674</v>
      </c>
    </row>
    <row r="55" spans="1:10" ht="11.1" customHeight="1" x14ac:dyDescent="0.2">
      <c r="A55" s="14" t="s">
        <v>26</v>
      </c>
      <c r="B55" s="321">
        <v>1102365</v>
      </c>
      <c r="C55" s="604">
        <v>35226.081676998787</v>
      </c>
      <c r="D55" s="321">
        <v>259711</v>
      </c>
      <c r="E55" s="321">
        <v>172682</v>
      </c>
      <c r="F55" s="604">
        <v>71356.198347107435</v>
      </c>
      <c r="G55" s="321">
        <v>495325</v>
      </c>
      <c r="H55" s="321">
        <v>151375</v>
      </c>
      <c r="I55" s="321">
        <v>24216</v>
      </c>
      <c r="J55" s="321">
        <v>171738</v>
      </c>
    </row>
    <row r="56" spans="1:10" ht="11.1" customHeight="1" x14ac:dyDescent="0.2">
      <c r="A56" s="14" t="s">
        <v>27</v>
      </c>
      <c r="B56" s="321">
        <v>1202861</v>
      </c>
      <c r="C56" s="604">
        <v>25795.307842422426</v>
      </c>
      <c r="D56" s="321">
        <v>446990</v>
      </c>
      <c r="E56" s="321">
        <v>302006</v>
      </c>
      <c r="F56" s="604">
        <v>77796.49665121072</v>
      </c>
      <c r="G56" s="321">
        <v>459556</v>
      </c>
      <c r="H56" s="321">
        <v>127815</v>
      </c>
      <c r="I56" s="321">
        <v>16538</v>
      </c>
      <c r="J56" s="321">
        <v>151962</v>
      </c>
    </row>
    <row r="57" spans="1:10" ht="11.1" customHeight="1" x14ac:dyDescent="0.2">
      <c r="A57" s="14" t="s">
        <v>28</v>
      </c>
      <c r="B57" s="321">
        <v>935423</v>
      </c>
      <c r="C57" s="604">
        <v>28198.323938142465</v>
      </c>
      <c r="D57" s="321">
        <v>251995</v>
      </c>
      <c r="E57" s="321">
        <v>192138</v>
      </c>
      <c r="F57" s="604">
        <v>73223.323170731703</v>
      </c>
      <c r="G57" s="321">
        <v>328824</v>
      </c>
      <c r="H57" s="321">
        <v>344297</v>
      </c>
      <c r="I57" s="321">
        <v>10307</v>
      </c>
      <c r="J57" s="321" t="s">
        <v>3</v>
      </c>
    </row>
    <row r="58" spans="1:10" ht="11.1" customHeight="1" x14ac:dyDescent="0.2">
      <c r="A58" s="14" t="s">
        <v>29</v>
      </c>
      <c r="B58" s="321">
        <v>4609143</v>
      </c>
      <c r="C58" s="604">
        <v>49620.969565170584</v>
      </c>
      <c r="D58" s="321">
        <v>1043366</v>
      </c>
      <c r="E58" s="321">
        <v>586015</v>
      </c>
      <c r="F58" s="604">
        <v>81357.073441621556</v>
      </c>
      <c r="G58" s="321">
        <v>1701423</v>
      </c>
      <c r="H58" s="321">
        <v>1277586</v>
      </c>
      <c r="I58" s="321">
        <v>184794</v>
      </c>
      <c r="J58" s="321">
        <v>401974</v>
      </c>
    </row>
    <row r="59" spans="1:10" ht="18" customHeight="1" x14ac:dyDescent="0.2">
      <c r="A59" s="9" t="s">
        <v>218</v>
      </c>
      <c r="B59" s="215">
        <v>63104911</v>
      </c>
      <c r="C59" s="605">
        <v>105139.10437118047</v>
      </c>
      <c r="D59" s="215">
        <v>9557855</v>
      </c>
      <c r="E59" s="215">
        <v>3629297</v>
      </c>
      <c r="F59" s="605">
        <v>70337.939455017637</v>
      </c>
      <c r="G59" s="215">
        <v>15299426</v>
      </c>
      <c r="H59" s="215">
        <v>31171407</v>
      </c>
      <c r="I59" s="215">
        <v>1455379</v>
      </c>
      <c r="J59" s="215">
        <v>5620844</v>
      </c>
    </row>
    <row r="60" spans="1:10" ht="11.1" customHeight="1" x14ac:dyDescent="0.2">
      <c r="A60" s="14" t="s">
        <v>30</v>
      </c>
      <c r="B60" s="321">
        <v>425041</v>
      </c>
      <c r="C60" s="604">
        <v>27434.389724391662</v>
      </c>
      <c r="D60" s="321">
        <v>92417</v>
      </c>
      <c r="E60" s="321">
        <v>77734</v>
      </c>
      <c r="F60" s="604">
        <v>56781.592403214025</v>
      </c>
      <c r="G60" s="321">
        <v>135434</v>
      </c>
      <c r="H60" s="321">
        <v>145868</v>
      </c>
      <c r="I60" s="321">
        <v>10433</v>
      </c>
      <c r="J60" s="321">
        <v>40889</v>
      </c>
    </row>
    <row r="61" spans="1:10" ht="11.1" customHeight="1" x14ac:dyDescent="0.2">
      <c r="A61" s="14" t="s">
        <v>31</v>
      </c>
      <c r="B61" s="321">
        <v>1739877</v>
      </c>
      <c r="C61" s="604">
        <v>29620.977901869315</v>
      </c>
      <c r="D61" s="321">
        <v>411563</v>
      </c>
      <c r="E61" s="321">
        <v>293820</v>
      </c>
      <c r="F61" s="604">
        <v>63377.911993097499</v>
      </c>
      <c r="G61" s="321">
        <v>556452</v>
      </c>
      <c r="H61" s="321">
        <v>517985</v>
      </c>
      <c r="I61" s="321">
        <v>21884</v>
      </c>
      <c r="J61" s="321">
        <v>231993</v>
      </c>
    </row>
    <row r="62" spans="1:10" ht="11.1" customHeight="1" x14ac:dyDescent="0.2">
      <c r="A62" s="14" t="s">
        <v>32</v>
      </c>
      <c r="B62" s="321">
        <v>432232</v>
      </c>
      <c r="C62" s="604">
        <v>30428.159098908836</v>
      </c>
      <c r="D62" s="321">
        <v>128673</v>
      </c>
      <c r="E62" s="321">
        <v>84310</v>
      </c>
      <c r="F62" s="604">
        <v>72121.471343028228</v>
      </c>
      <c r="G62" s="321">
        <v>146109</v>
      </c>
      <c r="H62" s="321">
        <v>140152</v>
      </c>
      <c r="I62" s="321">
        <v>17275</v>
      </c>
      <c r="J62" s="321">
        <v>23</v>
      </c>
    </row>
    <row r="63" spans="1:10" ht="11.1" customHeight="1" x14ac:dyDescent="0.2">
      <c r="A63" s="14" t="s">
        <v>33</v>
      </c>
      <c r="B63" s="321">
        <v>421610</v>
      </c>
      <c r="C63" s="604">
        <v>26685.866194062914</v>
      </c>
      <c r="D63" s="321">
        <v>113810</v>
      </c>
      <c r="E63" s="321">
        <v>92625</v>
      </c>
      <c r="F63" s="604">
        <v>65505.657708628009</v>
      </c>
      <c r="G63" s="321">
        <v>143503</v>
      </c>
      <c r="H63" s="321">
        <v>97752</v>
      </c>
      <c r="I63" s="321" t="s">
        <v>3</v>
      </c>
      <c r="J63" s="321">
        <v>66545</v>
      </c>
    </row>
    <row r="64" spans="1:10" ht="11.1" customHeight="1" x14ac:dyDescent="0.2">
      <c r="A64" s="14" t="s">
        <v>34</v>
      </c>
      <c r="B64" s="321">
        <v>1010865</v>
      </c>
      <c r="C64" s="604">
        <v>25528.827941510721</v>
      </c>
      <c r="D64" s="321">
        <v>377254</v>
      </c>
      <c r="E64" s="321">
        <v>264220</v>
      </c>
      <c r="F64" s="604">
        <v>74596.273291925478</v>
      </c>
      <c r="G64" s="321">
        <v>406456</v>
      </c>
      <c r="H64" s="321">
        <v>169932</v>
      </c>
      <c r="I64" s="321">
        <v>55502</v>
      </c>
      <c r="J64" s="321">
        <v>1721</v>
      </c>
    </row>
    <row r="65" spans="1:10" ht="11.1" customHeight="1" x14ac:dyDescent="0.2">
      <c r="A65" s="14" t="s">
        <v>35</v>
      </c>
      <c r="B65" s="321">
        <v>1701343</v>
      </c>
      <c r="C65" s="604">
        <v>38172.38052501683</v>
      </c>
      <c r="D65" s="321">
        <v>346054</v>
      </c>
      <c r="E65" s="321">
        <v>240769</v>
      </c>
      <c r="F65" s="604">
        <v>58424.896869691824</v>
      </c>
      <c r="G65" s="321">
        <v>937469</v>
      </c>
      <c r="H65" s="321">
        <v>206079</v>
      </c>
      <c r="I65" s="321">
        <v>39148</v>
      </c>
      <c r="J65" s="321">
        <v>172593</v>
      </c>
    </row>
    <row r="66" spans="1:10" ht="11.1" customHeight="1" x14ac:dyDescent="0.2">
      <c r="A66" s="14" t="s">
        <v>36</v>
      </c>
      <c r="B66" s="321">
        <v>498865</v>
      </c>
      <c r="C66" s="604">
        <v>18577.626335977358</v>
      </c>
      <c r="D66" s="321">
        <v>130626</v>
      </c>
      <c r="E66" s="321">
        <v>130626</v>
      </c>
      <c r="F66" s="604">
        <v>48686.544912411475</v>
      </c>
      <c r="G66" s="321">
        <v>162314</v>
      </c>
      <c r="H66" s="321">
        <v>168240</v>
      </c>
      <c r="I66" s="321">
        <v>6997</v>
      </c>
      <c r="J66" s="321">
        <v>30688</v>
      </c>
    </row>
    <row r="67" spans="1:10" ht="11.1" customHeight="1" x14ac:dyDescent="0.2">
      <c r="A67" s="14" t="s">
        <v>219</v>
      </c>
      <c r="B67" s="321">
        <v>55154317</v>
      </c>
      <c r="C67" s="604">
        <v>175543.35247237358</v>
      </c>
      <c r="D67" s="321">
        <v>7373207</v>
      </c>
      <c r="E67" s="321">
        <v>1997790</v>
      </c>
      <c r="F67" s="604">
        <v>75892.341589424104</v>
      </c>
      <c r="G67" s="321">
        <v>12320434</v>
      </c>
      <c r="H67" s="321">
        <v>29227366</v>
      </c>
      <c r="I67" s="321">
        <v>1255568</v>
      </c>
      <c r="J67" s="321">
        <v>4977742</v>
      </c>
    </row>
    <row r="68" spans="1:10" ht="11.1" customHeight="1" x14ac:dyDescent="0.2">
      <c r="A68" s="14" t="s">
        <v>37</v>
      </c>
      <c r="B68" s="321">
        <v>367199</v>
      </c>
      <c r="C68" s="604">
        <v>21388.571761416588</v>
      </c>
      <c r="D68" s="321">
        <v>119746</v>
      </c>
      <c r="E68" s="321">
        <v>101891</v>
      </c>
      <c r="F68" s="604">
        <v>65147.69820971867</v>
      </c>
      <c r="G68" s="321">
        <v>156041</v>
      </c>
      <c r="H68" s="321">
        <v>57591</v>
      </c>
      <c r="I68" s="321">
        <v>32029</v>
      </c>
      <c r="J68" s="321">
        <v>1792</v>
      </c>
    </row>
    <row r="69" spans="1:10" ht="11.1" customHeight="1" x14ac:dyDescent="0.2">
      <c r="A69" s="14" t="s">
        <v>38</v>
      </c>
      <c r="B69" s="321">
        <v>303266</v>
      </c>
      <c r="C69" s="604">
        <v>34556.28988149498</v>
      </c>
      <c r="D69" s="321">
        <v>107620</v>
      </c>
      <c r="E69" s="321">
        <v>45172</v>
      </c>
      <c r="F69" s="604">
        <v>64716.332378223495</v>
      </c>
      <c r="G69" s="321" t="s">
        <v>3</v>
      </c>
      <c r="H69" s="321">
        <v>195571</v>
      </c>
      <c r="I69" s="321" t="s">
        <v>3</v>
      </c>
      <c r="J69" s="321">
        <v>75</v>
      </c>
    </row>
    <row r="70" spans="1:10" ht="11.1" customHeight="1" x14ac:dyDescent="0.2">
      <c r="A70" s="14" t="s">
        <v>39</v>
      </c>
      <c r="B70" s="321">
        <v>719462</v>
      </c>
      <c r="C70" s="604">
        <v>25422.68551236749</v>
      </c>
      <c r="D70" s="321">
        <v>217625</v>
      </c>
      <c r="E70" s="321">
        <v>190450</v>
      </c>
      <c r="F70" s="604">
        <v>73618.090452261313</v>
      </c>
      <c r="G70" s="321">
        <v>244952</v>
      </c>
      <c r="H70" s="321">
        <v>194423</v>
      </c>
      <c r="I70" s="321">
        <v>8039</v>
      </c>
      <c r="J70" s="321">
        <v>54423</v>
      </c>
    </row>
    <row r="71" spans="1:10" ht="11.1" customHeight="1" x14ac:dyDescent="0.2">
      <c r="A71" s="14" t="s">
        <v>40</v>
      </c>
      <c r="B71" s="321">
        <v>330834</v>
      </c>
      <c r="C71" s="604">
        <v>20034.760491733785</v>
      </c>
      <c r="D71" s="321">
        <v>139260</v>
      </c>
      <c r="E71" s="321">
        <v>109890</v>
      </c>
      <c r="F71" s="604">
        <v>73702.213279678064</v>
      </c>
      <c r="G71" s="321">
        <v>90262</v>
      </c>
      <c r="H71" s="321">
        <v>50448</v>
      </c>
      <c r="I71" s="321">
        <v>8504</v>
      </c>
      <c r="J71" s="321">
        <v>42360</v>
      </c>
    </row>
    <row r="72" spans="1:10" ht="18" customHeight="1" x14ac:dyDescent="0.2">
      <c r="A72" s="9" t="s">
        <v>220</v>
      </c>
      <c r="B72" s="215">
        <v>13594566</v>
      </c>
      <c r="C72" s="605">
        <v>40582.126577290597</v>
      </c>
      <c r="D72" s="215">
        <v>2604999</v>
      </c>
      <c r="E72" s="215">
        <v>1760044</v>
      </c>
      <c r="F72" s="605">
        <v>63622.180451127817</v>
      </c>
      <c r="G72" s="215">
        <v>4000714</v>
      </c>
      <c r="H72" s="215">
        <v>4575963</v>
      </c>
      <c r="I72" s="215">
        <v>219612</v>
      </c>
      <c r="J72" s="215">
        <v>2193278</v>
      </c>
    </row>
    <row r="73" spans="1:10" ht="11.1" customHeight="1" x14ac:dyDescent="0.2">
      <c r="A73" s="14" t="s">
        <v>41</v>
      </c>
      <c r="B73" s="321">
        <v>1702813</v>
      </c>
      <c r="C73" s="604">
        <v>34569.267936172808</v>
      </c>
      <c r="D73" s="321">
        <v>357331</v>
      </c>
      <c r="E73" s="321">
        <v>244743</v>
      </c>
      <c r="F73" s="604">
        <v>61048.39111998005</v>
      </c>
      <c r="G73" s="321">
        <v>733429</v>
      </c>
      <c r="H73" s="321">
        <v>298177</v>
      </c>
      <c r="I73" s="321">
        <v>22859</v>
      </c>
      <c r="J73" s="321">
        <v>291017</v>
      </c>
    </row>
    <row r="74" spans="1:10" ht="11.1" customHeight="1" x14ac:dyDescent="0.2">
      <c r="A74" s="14" t="s">
        <v>42</v>
      </c>
      <c r="B74" s="321">
        <v>549408</v>
      </c>
      <c r="C74" s="604">
        <v>46698.512537186572</v>
      </c>
      <c r="D74" s="321">
        <v>65297</v>
      </c>
      <c r="E74" s="321">
        <v>65297</v>
      </c>
      <c r="F74" s="604">
        <v>73949.037372593433</v>
      </c>
      <c r="G74" s="321">
        <v>235995</v>
      </c>
      <c r="H74" s="321">
        <v>188928</v>
      </c>
      <c r="I74" s="321">
        <v>5183</v>
      </c>
      <c r="J74" s="321">
        <v>54005</v>
      </c>
    </row>
    <row r="75" spans="1:10" ht="11.1" customHeight="1" x14ac:dyDescent="0.2">
      <c r="A75" s="14" t="s">
        <v>43</v>
      </c>
      <c r="B75" s="321">
        <v>663165</v>
      </c>
      <c r="C75" s="604">
        <v>29841.38055168069</v>
      </c>
      <c r="D75" s="321">
        <v>166566</v>
      </c>
      <c r="E75" s="321">
        <v>130764</v>
      </c>
      <c r="F75" s="604">
        <v>73216.12541993281</v>
      </c>
      <c r="G75" s="321">
        <v>184399</v>
      </c>
      <c r="H75" s="321">
        <v>219251</v>
      </c>
      <c r="I75" s="321">
        <v>2520</v>
      </c>
      <c r="J75" s="321">
        <v>90429</v>
      </c>
    </row>
    <row r="76" spans="1:10" ht="11.1" customHeight="1" x14ac:dyDescent="0.2">
      <c r="A76" s="14" t="s">
        <v>44</v>
      </c>
      <c r="B76" s="321">
        <v>2038913</v>
      </c>
      <c r="C76" s="604">
        <v>34877.657845669615</v>
      </c>
      <c r="D76" s="321">
        <v>460289</v>
      </c>
      <c r="E76" s="321">
        <v>298906</v>
      </c>
      <c r="F76" s="604">
        <v>62129.702764498026</v>
      </c>
      <c r="G76" s="321">
        <v>576858</v>
      </c>
      <c r="H76" s="321">
        <v>721311</v>
      </c>
      <c r="I76" s="321">
        <v>35150</v>
      </c>
      <c r="J76" s="321">
        <v>245305</v>
      </c>
    </row>
    <row r="77" spans="1:10" ht="11.1" customHeight="1" x14ac:dyDescent="0.2">
      <c r="A77" s="14" t="s">
        <v>45</v>
      </c>
      <c r="B77" s="321">
        <v>5053592</v>
      </c>
      <c r="C77" s="604">
        <v>60205.530206459451</v>
      </c>
      <c r="D77" s="321">
        <v>830201</v>
      </c>
      <c r="E77" s="321">
        <v>493237</v>
      </c>
      <c r="F77" s="604">
        <v>68457.598889659959</v>
      </c>
      <c r="G77" s="321">
        <v>1416805</v>
      </c>
      <c r="H77" s="321">
        <v>1805678</v>
      </c>
      <c r="I77" s="321">
        <v>112895</v>
      </c>
      <c r="J77" s="321">
        <v>888013</v>
      </c>
    </row>
    <row r="78" spans="1:10" ht="11.1" customHeight="1" x14ac:dyDescent="0.2">
      <c r="A78" s="14" t="s">
        <v>46</v>
      </c>
      <c r="B78" s="321">
        <v>2566344</v>
      </c>
      <c r="C78" s="604">
        <v>35485.460654581657</v>
      </c>
      <c r="D78" s="321">
        <v>452124</v>
      </c>
      <c r="E78" s="321">
        <v>322100</v>
      </c>
      <c r="F78" s="604">
        <v>55659.236219111801</v>
      </c>
      <c r="G78" s="321">
        <v>521511</v>
      </c>
      <c r="H78" s="321">
        <v>988747</v>
      </c>
      <c r="I78" s="321">
        <v>29805</v>
      </c>
      <c r="J78" s="321">
        <v>574157</v>
      </c>
    </row>
    <row r="79" spans="1:10" ht="11.1" customHeight="1" x14ac:dyDescent="0.2">
      <c r="A79" s="14" t="s">
        <v>47</v>
      </c>
      <c r="B79" s="321">
        <v>1020331</v>
      </c>
      <c r="C79" s="604">
        <v>27558.637640449437</v>
      </c>
      <c r="D79" s="321">
        <v>273191</v>
      </c>
      <c r="E79" s="321">
        <v>204997</v>
      </c>
      <c r="F79" s="604">
        <v>64403.707194470626</v>
      </c>
      <c r="G79" s="321">
        <v>331717</v>
      </c>
      <c r="H79" s="321">
        <v>353871</v>
      </c>
      <c r="I79" s="321">
        <v>11200</v>
      </c>
      <c r="J79" s="321">
        <v>50352</v>
      </c>
    </row>
    <row r="80" spans="1:10" ht="18" customHeight="1" x14ac:dyDescent="0.2">
      <c r="A80" s="9" t="s">
        <v>221</v>
      </c>
      <c r="B80" s="215">
        <v>9088168</v>
      </c>
      <c r="C80" s="605">
        <v>28397.951435651143</v>
      </c>
      <c r="D80" s="215">
        <v>2557483</v>
      </c>
      <c r="E80" s="215">
        <v>1642371</v>
      </c>
      <c r="F80" s="605">
        <v>60736.32631929293</v>
      </c>
      <c r="G80" s="215">
        <v>3470285</v>
      </c>
      <c r="H80" s="215">
        <v>1222097</v>
      </c>
      <c r="I80" s="215">
        <v>197446</v>
      </c>
      <c r="J80" s="215">
        <v>1640857</v>
      </c>
    </row>
    <row r="81" spans="1:10" ht="11.1" customHeight="1" x14ac:dyDescent="0.2">
      <c r="A81" s="14" t="s">
        <v>48</v>
      </c>
      <c r="B81" s="321">
        <v>467638</v>
      </c>
      <c r="C81" s="604">
        <v>14640.681256065871</v>
      </c>
      <c r="D81" s="321">
        <v>174666</v>
      </c>
      <c r="E81" s="321">
        <v>134958</v>
      </c>
      <c r="F81" s="604">
        <v>49598.676957001102</v>
      </c>
      <c r="G81" s="321">
        <v>147389</v>
      </c>
      <c r="H81" s="321">
        <v>70248</v>
      </c>
      <c r="I81" s="321" t="s">
        <v>3</v>
      </c>
      <c r="J81" s="321">
        <v>75335</v>
      </c>
    </row>
    <row r="82" spans="1:10" ht="11.1" customHeight="1" x14ac:dyDescent="0.2">
      <c r="A82" s="14" t="s">
        <v>49</v>
      </c>
      <c r="B82" s="321">
        <v>316869</v>
      </c>
      <c r="C82" s="604">
        <v>16295.654409874003</v>
      </c>
      <c r="D82" s="321">
        <v>165001</v>
      </c>
      <c r="E82" s="321">
        <v>75148</v>
      </c>
      <c r="F82" s="604">
        <v>55093.841642228741</v>
      </c>
      <c r="G82" s="321">
        <v>22969</v>
      </c>
      <c r="H82" s="321">
        <v>117677</v>
      </c>
      <c r="I82" s="321">
        <v>11222</v>
      </c>
      <c r="J82" s="321" t="s">
        <v>3</v>
      </c>
    </row>
    <row r="83" spans="1:10" ht="11.1" customHeight="1" x14ac:dyDescent="0.2">
      <c r="A83" s="14" t="s">
        <v>50</v>
      </c>
      <c r="B83" s="321">
        <v>209385</v>
      </c>
      <c r="C83" s="604">
        <v>14084.824431588861</v>
      </c>
      <c r="D83" s="321">
        <v>99331</v>
      </c>
      <c r="E83" s="321">
        <v>76415</v>
      </c>
      <c r="F83" s="604">
        <v>60454.905063291139</v>
      </c>
      <c r="G83" s="321">
        <v>19390</v>
      </c>
      <c r="H83" s="321">
        <v>53665</v>
      </c>
      <c r="I83" s="321">
        <v>4835</v>
      </c>
      <c r="J83" s="321">
        <v>32164</v>
      </c>
    </row>
    <row r="84" spans="1:10" ht="11.1" customHeight="1" x14ac:dyDescent="0.2">
      <c r="A84" s="14" t="s">
        <v>51</v>
      </c>
      <c r="B84" s="321">
        <v>279647</v>
      </c>
      <c r="C84" s="604">
        <v>14693.516183270282</v>
      </c>
      <c r="D84" s="321">
        <v>147382</v>
      </c>
      <c r="E84" s="321">
        <v>122985</v>
      </c>
      <c r="F84" s="604">
        <v>71795.096322241676</v>
      </c>
      <c r="G84" s="321">
        <v>16187</v>
      </c>
      <c r="H84" s="321">
        <v>56702</v>
      </c>
      <c r="I84" s="321">
        <v>6358</v>
      </c>
      <c r="J84" s="321">
        <v>53018</v>
      </c>
    </row>
    <row r="85" spans="1:10" ht="11.1" customHeight="1" x14ac:dyDescent="0.2">
      <c r="A85" s="14" t="s">
        <v>52</v>
      </c>
      <c r="B85" s="321">
        <v>2996640</v>
      </c>
      <c r="C85" s="604">
        <v>35369.017409265267</v>
      </c>
      <c r="D85" s="321">
        <v>709235</v>
      </c>
      <c r="E85" s="321">
        <v>482456</v>
      </c>
      <c r="F85" s="604">
        <v>66794.406756195487</v>
      </c>
      <c r="G85" s="321">
        <v>1405096</v>
      </c>
      <c r="H85" s="321">
        <v>193481</v>
      </c>
      <c r="I85" s="321">
        <v>80583</v>
      </c>
      <c r="J85" s="321">
        <v>608245</v>
      </c>
    </row>
    <row r="86" spans="1:10" ht="11.1" customHeight="1" x14ac:dyDescent="0.2">
      <c r="A86" s="14" t="s">
        <v>53</v>
      </c>
      <c r="B86" s="321">
        <v>365427</v>
      </c>
      <c r="C86" s="604">
        <v>23021.924021924024</v>
      </c>
      <c r="D86" s="321">
        <v>110700</v>
      </c>
      <c r="E86" s="321">
        <v>79950</v>
      </c>
      <c r="F86" s="604">
        <v>63402.061855670108</v>
      </c>
      <c r="G86" s="321">
        <v>93301</v>
      </c>
      <c r="H86" s="321">
        <v>82836</v>
      </c>
      <c r="I86" s="321">
        <v>2163</v>
      </c>
      <c r="J86" s="321">
        <v>76427</v>
      </c>
    </row>
    <row r="87" spans="1:10" ht="11.1" customHeight="1" x14ac:dyDescent="0.2">
      <c r="A87" s="14" t="s">
        <v>54</v>
      </c>
      <c r="B87" s="321">
        <v>170245</v>
      </c>
      <c r="C87" s="604">
        <v>12591.154500406776</v>
      </c>
      <c r="D87" s="321">
        <v>103023</v>
      </c>
      <c r="E87" s="321">
        <v>81527</v>
      </c>
      <c r="F87" s="604">
        <v>64858.392999204458</v>
      </c>
      <c r="G87" s="321">
        <v>20153</v>
      </c>
      <c r="H87" s="321">
        <v>41284</v>
      </c>
      <c r="I87" s="321">
        <v>5465</v>
      </c>
      <c r="J87" s="321">
        <v>320</v>
      </c>
    </row>
    <row r="88" spans="1:10" ht="11.1" customHeight="1" x14ac:dyDescent="0.2">
      <c r="A88" s="14" t="s">
        <v>55</v>
      </c>
      <c r="B88" s="321">
        <v>4282317</v>
      </c>
      <c r="C88" s="604">
        <v>35500.779268151142</v>
      </c>
      <c r="D88" s="321">
        <v>1048145</v>
      </c>
      <c r="E88" s="321">
        <v>588932</v>
      </c>
      <c r="F88" s="604">
        <v>57524.125805821452</v>
      </c>
      <c r="G88" s="321">
        <v>1745800</v>
      </c>
      <c r="H88" s="321">
        <v>606204</v>
      </c>
      <c r="I88" s="321">
        <v>86820</v>
      </c>
      <c r="J88" s="321">
        <v>795348</v>
      </c>
    </row>
    <row r="89" spans="1:10" ht="18" customHeight="1" x14ac:dyDescent="0.2">
      <c r="A89" s="9" t="s">
        <v>222</v>
      </c>
      <c r="B89" s="215">
        <v>6437884</v>
      </c>
      <c r="C89" s="605">
        <v>34610.977006241694</v>
      </c>
      <c r="D89" s="215">
        <v>1478277</v>
      </c>
      <c r="E89" s="215">
        <v>913022</v>
      </c>
      <c r="F89" s="605">
        <v>62871.643024376812</v>
      </c>
      <c r="G89" s="215">
        <v>1919020</v>
      </c>
      <c r="H89" s="215">
        <v>1355801</v>
      </c>
      <c r="I89" s="215">
        <v>125327</v>
      </c>
      <c r="J89" s="215">
        <v>1559459</v>
      </c>
    </row>
    <row r="90" spans="1:10" ht="11.1" customHeight="1" x14ac:dyDescent="0.2">
      <c r="A90" s="14" t="s">
        <v>56</v>
      </c>
      <c r="B90" s="321">
        <v>4386907</v>
      </c>
      <c r="C90" s="604">
        <v>46298.832742316787</v>
      </c>
      <c r="D90" s="321">
        <v>917809</v>
      </c>
      <c r="E90" s="321">
        <v>480640</v>
      </c>
      <c r="F90" s="604">
        <v>65787.02436353681</v>
      </c>
      <c r="G90" s="321">
        <v>1629575</v>
      </c>
      <c r="H90" s="321">
        <v>883060</v>
      </c>
      <c r="I90" s="321">
        <v>88882</v>
      </c>
      <c r="J90" s="321">
        <v>867581</v>
      </c>
    </row>
    <row r="91" spans="1:10" ht="11.1" customHeight="1" x14ac:dyDescent="0.2">
      <c r="A91" s="14" t="s">
        <v>57</v>
      </c>
      <c r="B91" s="321">
        <v>788426</v>
      </c>
      <c r="C91" s="604">
        <v>48133.455433455434</v>
      </c>
      <c r="D91" s="321">
        <v>124652</v>
      </c>
      <c r="E91" s="321">
        <v>77157</v>
      </c>
      <c r="F91" s="604">
        <v>57068.786982248515</v>
      </c>
      <c r="G91" s="321">
        <v>97289</v>
      </c>
      <c r="H91" s="321">
        <v>126849</v>
      </c>
      <c r="I91" s="321">
        <v>13399</v>
      </c>
      <c r="J91" s="321">
        <v>426237</v>
      </c>
    </row>
    <row r="92" spans="1:10" ht="11.1" customHeight="1" x14ac:dyDescent="0.2">
      <c r="A92" s="14" t="s">
        <v>58</v>
      </c>
      <c r="B92" s="321">
        <v>189507</v>
      </c>
      <c r="C92" s="604">
        <v>13749.328883407095</v>
      </c>
      <c r="D92" s="321">
        <v>92345</v>
      </c>
      <c r="E92" s="321">
        <v>66638</v>
      </c>
      <c r="F92" s="604">
        <v>60142.599277978341</v>
      </c>
      <c r="G92" s="321">
        <v>29915</v>
      </c>
      <c r="H92" s="321">
        <v>63461</v>
      </c>
      <c r="I92" s="321">
        <v>2884</v>
      </c>
      <c r="J92" s="321">
        <v>902</v>
      </c>
    </row>
    <row r="93" spans="1:10" ht="11.1" customHeight="1" x14ac:dyDescent="0.2">
      <c r="A93" s="14" t="s">
        <v>59</v>
      </c>
      <c r="B93" s="321">
        <v>189913</v>
      </c>
      <c r="C93" s="604">
        <v>11966.792690611215</v>
      </c>
      <c r="D93" s="321">
        <v>78632</v>
      </c>
      <c r="E93" s="321">
        <v>71281</v>
      </c>
      <c r="F93" s="604">
        <v>56842.902711323768</v>
      </c>
      <c r="G93" s="321">
        <v>18914</v>
      </c>
      <c r="H93" s="321">
        <v>85972</v>
      </c>
      <c r="I93" s="321">
        <v>4376</v>
      </c>
      <c r="J93" s="321">
        <v>2019</v>
      </c>
    </row>
    <row r="94" spans="1:10" ht="11.1" customHeight="1" x14ac:dyDescent="0.2">
      <c r="A94" s="14" t="s">
        <v>60</v>
      </c>
      <c r="B94" s="321">
        <v>168983</v>
      </c>
      <c r="C94" s="604">
        <v>11893.510698198199</v>
      </c>
      <c r="D94" s="321">
        <v>58842</v>
      </c>
      <c r="E94" s="321">
        <v>58842</v>
      </c>
      <c r="F94" s="604">
        <v>58666.001994017948</v>
      </c>
      <c r="G94" s="321">
        <v>15792</v>
      </c>
      <c r="H94" s="321">
        <v>79879</v>
      </c>
      <c r="I94" s="321">
        <v>11017</v>
      </c>
      <c r="J94" s="321">
        <v>3453</v>
      </c>
    </row>
    <row r="95" spans="1:10" ht="11.1" customHeight="1" x14ac:dyDescent="0.2">
      <c r="A95" s="14" t="s">
        <v>61</v>
      </c>
      <c r="B95" s="321">
        <v>714148</v>
      </c>
      <c r="C95" s="604">
        <v>23026.633133423617</v>
      </c>
      <c r="D95" s="321">
        <v>205997</v>
      </c>
      <c r="E95" s="321">
        <v>158464</v>
      </c>
      <c r="F95" s="604">
        <v>63410.964385754305</v>
      </c>
      <c r="G95" s="321">
        <v>127535</v>
      </c>
      <c r="H95" s="321">
        <v>116580</v>
      </c>
      <c r="I95" s="321">
        <v>4769</v>
      </c>
      <c r="J95" s="321">
        <v>259267</v>
      </c>
    </row>
    <row r="96" spans="1:10" ht="18" customHeight="1" x14ac:dyDescent="0.2">
      <c r="A96" s="9" t="s">
        <v>223</v>
      </c>
      <c r="B96" s="215">
        <v>6108364</v>
      </c>
      <c r="C96" s="605">
        <v>29478.102665321861</v>
      </c>
      <c r="D96" s="215">
        <v>1645189</v>
      </c>
      <c r="E96" s="215">
        <v>1097427</v>
      </c>
      <c r="F96" s="605">
        <v>57223.224528105122</v>
      </c>
      <c r="G96" s="215">
        <v>2192987</v>
      </c>
      <c r="H96" s="215">
        <v>885857</v>
      </c>
      <c r="I96" s="215">
        <v>131437</v>
      </c>
      <c r="J96" s="215">
        <v>1252894</v>
      </c>
    </row>
    <row r="97" spans="1:10" ht="11.1" customHeight="1" x14ac:dyDescent="0.2">
      <c r="A97" s="14" t="s">
        <v>62</v>
      </c>
      <c r="B97" s="321">
        <v>918775</v>
      </c>
      <c r="C97" s="604">
        <v>21135.354604218905</v>
      </c>
      <c r="D97" s="321">
        <v>307512</v>
      </c>
      <c r="E97" s="321">
        <v>210405</v>
      </c>
      <c r="F97" s="604">
        <v>54537.325038880248</v>
      </c>
      <c r="G97" s="321">
        <v>228954</v>
      </c>
      <c r="H97" s="321">
        <v>211286</v>
      </c>
      <c r="I97" s="321">
        <v>35614</v>
      </c>
      <c r="J97" s="321">
        <v>135409</v>
      </c>
    </row>
    <row r="98" spans="1:10" ht="11.1" customHeight="1" x14ac:dyDescent="0.2">
      <c r="A98" s="14" t="s">
        <v>63</v>
      </c>
      <c r="B98" s="321">
        <v>3484572</v>
      </c>
      <c r="C98" s="604">
        <v>31857.778915513947</v>
      </c>
      <c r="D98" s="321">
        <v>914159</v>
      </c>
      <c r="E98" s="321">
        <v>584673</v>
      </c>
      <c r="F98" s="604">
        <v>54438.82681564246</v>
      </c>
      <c r="G98" s="321">
        <v>1199023</v>
      </c>
      <c r="H98" s="321">
        <v>539768</v>
      </c>
      <c r="I98" s="321">
        <v>59342</v>
      </c>
      <c r="J98" s="321">
        <v>772280</v>
      </c>
    </row>
    <row r="99" spans="1:10" ht="11.1" customHeight="1" x14ac:dyDescent="0.2">
      <c r="A99" s="14" t="s">
        <v>64</v>
      </c>
      <c r="B99" s="321">
        <v>1705017</v>
      </c>
      <c r="C99" s="604">
        <v>31361.248551511027</v>
      </c>
      <c r="D99" s="321">
        <v>423518</v>
      </c>
      <c r="E99" s="321">
        <v>302349</v>
      </c>
      <c r="F99" s="604">
        <v>66015.06550218341</v>
      </c>
      <c r="G99" s="321">
        <v>765010</v>
      </c>
      <c r="H99" s="321">
        <v>134803</v>
      </c>
      <c r="I99" s="321">
        <v>36481</v>
      </c>
      <c r="J99" s="321">
        <v>345205</v>
      </c>
    </row>
    <row r="100" spans="1:10" ht="18" customHeight="1" x14ac:dyDescent="0.2">
      <c r="A100" s="9" t="s">
        <v>224</v>
      </c>
      <c r="B100" s="215">
        <v>7931456</v>
      </c>
      <c r="C100" s="605">
        <v>40555.586235107636</v>
      </c>
      <c r="D100" s="215">
        <v>1480405</v>
      </c>
      <c r="E100" s="215">
        <v>1049581</v>
      </c>
      <c r="F100" s="605">
        <v>60616.863990759455</v>
      </c>
      <c r="G100" s="215">
        <v>2454891</v>
      </c>
      <c r="H100" s="215">
        <v>1870603</v>
      </c>
      <c r="I100" s="215">
        <v>156634</v>
      </c>
      <c r="J100" s="215">
        <v>1968923</v>
      </c>
    </row>
    <row r="101" spans="1:10" ht="11.1" customHeight="1" x14ac:dyDescent="0.2">
      <c r="A101" s="14" t="s">
        <v>65</v>
      </c>
      <c r="B101" s="321">
        <v>913696</v>
      </c>
      <c r="C101" s="604">
        <v>45500.522882326579</v>
      </c>
      <c r="D101" s="321">
        <v>158287</v>
      </c>
      <c r="E101" s="321">
        <v>130095</v>
      </c>
      <c r="F101" s="604">
        <v>74382.504288164666</v>
      </c>
      <c r="G101" s="321">
        <v>112168</v>
      </c>
      <c r="H101" s="321">
        <v>309220</v>
      </c>
      <c r="I101" s="321">
        <v>22245</v>
      </c>
      <c r="J101" s="321">
        <v>311776</v>
      </c>
    </row>
    <row r="102" spans="1:10" ht="11.1" customHeight="1" x14ac:dyDescent="0.2">
      <c r="A102" s="14" t="s">
        <v>66</v>
      </c>
      <c r="B102" s="321">
        <v>116680</v>
      </c>
      <c r="C102" s="604">
        <v>12423.339011925043</v>
      </c>
      <c r="D102" s="321">
        <v>48338</v>
      </c>
      <c r="E102" s="321">
        <v>48338</v>
      </c>
      <c r="F102" s="604">
        <v>59898.389095415121</v>
      </c>
      <c r="G102" s="321">
        <v>6703</v>
      </c>
      <c r="H102" s="321">
        <v>41864</v>
      </c>
      <c r="I102" s="321">
        <v>2897</v>
      </c>
      <c r="J102" s="321">
        <v>16878</v>
      </c>
    </row>
    <row r="103" spans="1:10" ht="11.1" customHeight="1" x14ac:dyDescent="0.2">
      <c r="A103" s="14" t="s">
        <v>67</v>
      </c>
      <c r="B103" s="321">
        <v>176136</v>
      </c>
      <c r="C103" s="604">
        <v>14173.654140178644</v>
      </c>
      <c r="D103" s="321">
        <v>71291</v>
      </c>
      <c r="E103" s="321">
        <v>71291</v>
      </c>
      <c r="F103" s="604">
        <v>70445.65217391304</v>
      </c>
      <c r="G103" s="321">
        <v>11659</v>
      </c>
      <c r="H103" s="321">
        <v>84033</v>
      </c>
      <c r="I103" s="321">
        <v>1256</v>
      </c>
      <c r="J103" s="321">
        <v>7897</v>
      </c>
    </row>
    <row r="104" spans="1:10" ht="11.1" customHeight="1" x14ac:dyDescent="0.2">
      <c r="A104" s="14" t="s">
        <v>68</v>
      </c>
      <c r="B104" s="321">
        <v>343613</v>
      </c>
      <c r="C104" s="604">
        <v>24189.581133403732</v>
      </c>
      <c r="D104" s="321">
        <v>103065</v>
      </c>
      <c r="E104" s="321">
        <v>77239</v>
      </c>
      <c r="F104" s="604">
        <v>71650.27829313543</v>
      </c>
      <c r="G104" s="321">
        <v>82609</v>
      </c>
      <c r="H104" s="321">
        <v>119184</v>
      </c>
      <c r="I104" s="321" t="s">
        <v>3</v>
      </c>
      <c r="J104" s="321">
        <v>38755</v>
      </c>
    </row>
    <row r="105" spans="1:10" ht="11.1" customHeight="1" x14ac:dyDescent="0.2">
      <c r="A105" s="14" t="s">
        <v>69</v>
      </c>
      <c r="B105" s="321">
        <v>326406</v>
      </c>
      <c r="C105" s="604">
        <v>18311.697054698456</v>
      </c>
      <c r="D105" s="321">
        <v>135920</v>
      </c>
      <c r="E105" s="321">
        <v>118812</v>
      </c>
      <c r="F105" s="604">
        <v>82052.486187845308</v>
      </c>
      <c r="G105" s="321">
        <v>42510</v>
      </c>
      <c r="H105" s="321">
        <v>75947</v>
      </c>
      <c r="I105" s="321">
        <v>8399</v>
      </c>
      <c r="J105" s="321">
        <v>63630</v>
      </c>
    </row>
    <row r="106" spans="1:10" ht="11.1" customHeight="1" x14ac:dyDescent="0.2">
      <c r="A106" s="14" t="s">
        <v>70</v>
      </c>
      <c r="B106" s="321">
        <v>159164</v>
      </c>
      <c r="C106" s="604">
        <v>12006.034547786076</v>
      </c>
      <c r="D106" s="321">
        <v>78541</v>
      </c>
      <c r="E106" s="321">
        <v>75913</v>
      </c>
      <c r="F106" s="604">
        <v>70420.222634508347</v>
      </c>
      <c r="G106" s="321">
        <v>12526</v>
      </c>
      <c r="H106" s="321">
        <v>36189</v>
      </c>
      <c r="I106" s="321">
        <v>992</v>
      </c>
      <c r="J106" s="321">
        <v>30916</v>
      </c>
    </row>
    <row r="107" spans="1:10" ht="11.1" customHeight="1" x14ac:dyDescent="0.2">
      <c r="A107" s="14" t="s">
        <v>71</v>
      </c>
      <c r="B107" s="321">
        <v>898950</v>
      </c>
      <c r="C107" s="604">
        <v>27023.898992935519</v>
      </c>
      <c r="D107" s="321">
        <v>188407</v>
      </c>
      <c r="E107" s="321">
        <v>155724</v>
      </c>
      <c r="F107" s="604">
        <v>55655.468191565407</v>
      </c>
      <c r="G107" s="321">
        <v>525248</v>
      </c>
      <c r="H107" s="321">
        <v>105282</v>
      </c>
      <c r="I107" s="321">
        <v>19415</v>
      </c>
      <c r="J107" s="321">
        <v>60598</v>
      </c>
    </row>
    <row r="108" spans="1:10" ht="11.1" customHeight="1" x14ac:dyDescent="0.2">
      <c r="A108" s="14" t="s">
        <v>72</v>
      </c>
      <c r="B108" s="321">
        <v>4996811</v>
      </c>
      <c r="C108" s="604">
        <v>66519.489336776795</v>
      </c>
      <c r="D108" s="321">
        <v>696556</v>
      </c>
      <c r="E108" s="321">
        <v>372169</v>
      </c>
      <c r="F108" s="604">
        <v>50669.707283866577</v>
      </c>
      <c r="G108" s="321">
        <v>1661468</v>
      </c>
      <c r="H108" s="321">
        <v>1098884</v>
      </c>
      <c r="I108" s="321">
        <v>101430</v>
      </c>
      <c r="J108" s="321">
        <v>1438473</v>
      </c>
    </row>
    <row r="109" spans="1:10" ht="15" customHeight="1" x14ac:dyDescent="0.2">
      <c r="A109" s="9" t="s">
        <v>225</v>
      </c>
      <c r="B109" s="215">
        <v>13457582</v>
      </c>
      <c r="C109" s="605">
        <v>45794.493464775122</v>
      </c>
      <c r="D109" s="215">
        <v>3644690</v>
      </c>
      <c r="E109" s="215">
        <v>1544440</v>
      </c>
      <c r="F109" s="605">
        <v>62469.764996157421</v>
      </c>
      <c r="G109" s="215">
        <v>4955172</v>
      </c>
      <c r="H109" s="215">
        <v>2500730</v>
      </c>
      <c r="I109" s="215">
        <v>276700</v>
      </c>
      <c r="J109" s="215">
        <v>2080290</v>
      </c>
    </row>
    <row r="110" spans="1:10" ht="11.1" customHeight="1" x14ac:dyDescent="0.2">
      <c r="A110" s="14" t="s">
        <v>73</v>
      </c>
      <c r="B110" s="321">
        <v>1483796</v>
      </c>
      <c r="C110" s="604">
        <v>31223.349185640334</v>
      </c>
      <c r="D110" s="321">
        <v>384846</v>
      </c>
      <c r="E110" s="321">
        <v>252696</v>
      </c>
      <c r="F110" s="604">
        <v>60266.157882184591</v>
      </c>
      <c r="G110" s="321">
        <v>491797</v>
      </c>
      <c r="H110" s="321">
        <v>220698</v>
      </c>
      <c r="I110" s="321">
        <v>62770</v>
      </c>
      <c r="J110" s="321">
        <v>323685</v>
      </c>
    </row>
    <row r="111" spans="1:10" ht="11.1" customHeight="1" x14ac:dyDescent="0.2">
      <c r="A111" s="14" t="s">
        <v>74</v>
      </c>
      <c r="B111" s="321">
        <v>290524</v>
      </c>
      <c r="C111" s="604">
        <v>24535.427751034538</v>
      </c>
      <c r="D111" s="321">
        <v>80536</v>
      </c>
      <c r="E111" s="321">
        <v>57548</v>
      </c>
      <c r="F111" s="604">
        <v>53533.023255813954</v>
      </c>
      <c r="G111" s="321">
        <v>78035</v>
      </c>
      <c r="H111" s="321">
        <v>78364</v>
      </c>
      <c r="I111" s="321">
        <v>11767</v>
      </c>
      <c r="J111" s="321">
        <v>41822</v>
      </c>
    </row>
    <row r="112" spans="1:10" ht="11.1" customHeight="1" x14ac:dyDescent="0.2">
      <c r="A112" s="14" t="s">
        <v>75</v>
      </c>
      <c r="B112" s="321">
        <v>242392</v>
      </c>
      <c r="C112" s="604">
        <v>15861.274702264102</v>
      </c>
      <c r="D112" s="321">
        <v>100308</v>
      </c>
      <c r="E112" s="321">
        <v>86799</v>
      </c>
      <c r="F112" s="604">
        <v>73558.474576271183</v>
      </c>
      <c r="G112" s="321">
        <v>71765</v>
      </c>
      <c r="H112" s="321">
        <v>42602</v>
      </c>
      <c r="I112" s="321">
        <v>1982</v>
      </c>
      <c r="J112" s="321">
        <v>25735</v>
      </c>
    </row>
    <row r="113" spans="1:10" ht="11.1" customHeight="1" x14ac:dyDescent="0.2">
      <c r="A113" s="14" t="s">
        <v>226</v>
      </c>
      <c r="B113" s="321">
        <v>10394013</v>
      </c>
      <c r="C113" s="604">
        <v>59421.524125314427</v>
      </c>
      <c r="D113" s="321">
        <v>2728999</v>
      </c>
      <c r="E113" s="321">
        <v>886530</v>
      </c>
      <c r="F113" s="604">
        <v>60750.3597615295</v>
      </c>
      <c r="G113" s="321">
        <v>4085138</v>
      </c>
      <c r="H113" s="321">
        <v>1904039</v>
      </c>
      <c r="I113" s="321">
        <v>189782</v>
      </c>
      <c r="J113" s="321">
        <v>1486055</v>
      </c>
    </row>
    <row r="114" spans="1:10" ht="11.1" customHeight="1" x14ac:dyDescent="0.2">
      <c r="A114" s="14" t="s">
        <v>76</v>
      </c>
      <c r="B114" s="321">
        <v>248029</v>
      </c>
      <c r="C114" s="604">
        <v>31376.217583807716</v>
      </c>
      <c r="D114" s="321">
        <v>78685</v>
      </c>
      <c r="E114" s="321">
        <v>52071</v>
      </c>
      <c r="F114" s="604">
        <v>71526.0989010989</v>
      </c>
      <c r="G114" s="321">
        <v>49979</v>
      </c>
      <c r="H114" s="321">
        <v>72127</v>
      </c>
      <c r="I114" s="321">
        <v>2237</v>
      </c>
      <c r="J114" s="321">
        <v>45001</v>
      </c>
    </row>
    <row r="115" spans="1:10" ht="11.1" customHeight="1" x14ac:dyDescent="0.2">
      <c r="A115" s="14" t="s">
        <v>77</v>
      </c>
      <c r="B115" s="321">
        <v>290858</v>
      </c>
      <c r="C115" s="604">
        <v>23840.819672131147</v>
      </c>
      <c r="D115" s="321">
        <v>126976</v>
      </c>
      <c r="E115" s="321">
        <v>102329</v>
      </c>
      <c r="F115" s="604">
        <v>109912.99677765844</v>
      </c>
      <c r="G115" s="321">
        <v>61177</v>
      </c>
      <c r="H115" s="321">
        <v>51495</v>
      </c>
      <c r="I115" s="321">
        <v>2383</v>
      </c>
      <c r="J115" s="321">
        <v>48827</v>
      </c>
    </row>
    <row r="116" spans="1:10" ht="11.1" customHeight="1" x14ac:dyDescent="0.2">
      <c r="A116" s="14" t="s">
        <v>78</v>
      </c>
      <c r="B116" s="321">
        <v>507970</v>
      </c>
      <c r="C116" s="604">
        <v>20991.363279474361</v>
      </c>
      <c r="D116" s="321">
        <v>144340</v>
      </c>
      <c r="E116" s="321">
        <v>106467</v>
      </c>
      <c r="F116" s="604">
        <v>52628.274839347505</v>
      </c>
      <c r="G116" s="321">
        <v>117281</v>
      </c>
      <c r="H116" s="321">
        <v>131405</v>
      </c>
      <c r="I116" s="321">
        <v>5779</v>
      </c>
      <c r="J116" s="321">
        <v>109165</v>
      </c>
    </row>
    <row r="117" spans="1:10" ht="15" customHeight="1" x14ac:dyDescent="0.2">
      <c r="A117" s="9" t="s">
        <v>227</v>
      </c>
      <c r="B117" s="215">
        <v>7744329</v>
      </c>
      <c r="C117" s="605">
        <v>34930.939450799262</v>
      </c>
      <c r="D117" s="215">
        <v>2060129</v>
      </c>
      <c r="E117" s="215">
        <v>1265668</v>
      </c>
      <c r="F117" s="605">
        <v>66530.067283431446</v>
      </c>
      <c r="G117" s="215">
        <v>3400443</v>
      </c>
      <c r="H117" s="215">
        <v>1037064</v>
      </c>
      <c r="I117" s="215">
        <v>265098</v>
      </c>
      <c r="J117" s="215">
        <v>981595</v>
      </c>
    </row>
    <row r="118" spans="1:10" ht="11.1" customHeight="1" x14ac:dyDescent="0.2">
      <c r="A118" s="14" t="s">
        <v>79</v>
      </c>
      <c r="B118" s="321">
        <v>501070</v>
      </c>
      <c r="C118" s="604">
        <v>20602.360100324822</v>
      </c>
      <c r="D118" s="321">
        <v>141467</v>
      </c>
      <c r="E118" s="321">
        <v>115261</v>
      </c>
      <c r="F118" s="604">
        <v>56170.077972709551</v>
      </c>
      <c r="G118" s="321">
        <v>229382</v>
      </c>
      <c r="H118" s="321">
        <v>89427</v>
      </c>
      <c r="I118" s="321">
        <v>29684</v>
      </c>
      <c r="J118" s="321">
        <v>11110</v>
      </c>
    </row>
    <row r="119" spans="1:10" ht="11.1" customHeight="1" x14ac:dyDescent="0.2">
      <c r="A119" s="14" t="s">
        <v>80</v>
      </c>
      <c r="B119" s="321">
        <v>2495540</v>
      </c>
      <c r="C119" s="604">
        <v>35546.977380206255</v>
      </c>
      <c r="D119" s="321">
        <v>627078</v>
      </c>
      <c r="E119" s="321">
        <v>390882</v>
      </c>
      <c r="F119" s="604">
        <v>61799.525691699608</v>
      </c>
      <c r="G119" s="321">
        <v>1074283</v>
      </c>
      <c r="H119" s="321">
        <v>301921</v>
      </c>
      <c r="I119" s="321">
        <v>107179</v>
      </c>
      <c r="J119" s="321">
        <v>385079</v>
      </c>
    </row>
    <row r="120" spans="1:10" ht="11.1" customHeight="1" x14ac:dyDescent="0.2">
      <c r="A120" s="14" t="s">
        <v>81</v>
      </c>
      <c r="B120" s="321">
        <v>1604288</v>
      </c>
      <c r="C120" s="604">
        <v>27995.11394967368</v>
      </c>
      <c r="D120" s="321">
        <v>449007</v>
      </c>
      <c r="E120" s="321">
        <v>309770</v>
      </c>
      <c r="F120" s="604">
        <v>62415.877493451539</v>
      </c>
      <c r="G120" s="321">
        <v>640786</v>
      </c>
      <c r="H120" s="321">
        <v>228401</v>
      </c>
      <c r="I120" s="321">
        <v>53586</v>
      </c>
      <c r="J120" s="321">
        <v>232508</v>
      </c>
    </row>
    <row r="121" spans="1:10" ht="11.1" customHeight="1" x14ac:dyDescent="0.2">
      <c r="A121" s="14" t="s">
        <v>82</v>
      </c>
      <c r="B121" s="321">
        <v>259013</v>
      </c>
      <c r="C121" s="604">
        <v>20908.379076525671</v>
      </c>
      <c r="D121" s="321">
        <v>171394</v>
      </c>
      <c r="E121" s="321">
        <v>126781</v>
      </c>
      <c r="F121" s="604">
        <v>151289.97613365154</v>
      </c>
      <c r="G121" s="321">
        <v>17509</v>
      </c>
      <c r="H121" s="321">
        <v>42808</v>
      </c>
      <c r="I121" s="321">
        <v>7023</v>
      </c>
      <c r="J121" s="321">
        <v>20279</v>
      </c>
    </row>
    <row r="122" spans="1:10" ht="11.1" customHeight="1" x14ac:dyDescent="0.2">
      <c r="A122" s="14" t="s">
        <v>83</v>
      </c>
      <c r="B122" s="321">
        <v>894597</v>
      </c>
      <c r="C122" s="604">
        <v>35916.051067929984</v>
      </c>
      <c r="D122" s="321">
        <v>300239</v>
      </c>
      <c r="E122" s="321">
        <v>152370</v>
      </c>
      <c r="F122" s="604">
        <v>70184.246890833718</v>
      </c>
      <c r="G122" s="321">
        <v>251755</v>
      </c>
      <c r="H122" s="321">
        <v>115204</v>
      </c>
      <c r="I122" s="321">
        <v>22587</v>
      </c>
      <c r="J122" s="321">
        <v>204812</v>
      </c>
    </row>
    <row r="123" spans="1:10" ht="11.1" customHeight="1" x14ac:dyDescent="0.2">
      <c r="A123" s="14" t="s">
        <v>84</v>
      </c>
      <c r="B123" s="321">
        <v>1989821</v>
      </c>
      <c r="C123" s="604">
        <v>61080.547625625441</v>
      </c>
      <c r="D123" s="321">
        <v>370944</v>
      </c>
      <c r="E123" s="321">
        <v>170604</v>
      </c>
      <c r="F123" s="604">
        <v>63777.196261682242</v>
      </c>
      <c r="G123" s="321">
        <v>1186728</v>
      </c>
      <c r="H123" s="321">
        <v>259303</v>
      </c>
      <c r="I123" s="321">
        <v>45039</v>
      </c>
      <c r="J123" s="321">
        <v>127807</v>
      </c>
    </row>
    <row r="124" spans="1:10" ht="15" customHeight="1" x14ac:dyDescent="0.2">
      <c r="A124" s="9" t="s">
        <v>228</v>
      </c>
      <c r="B124" s="215">
        <v>5201528</v>
      </c>
      <c r="C124" s="605">
        <v>37566.465889558145</v>
      </c>
      <c r="D124" s="215">
        <v>1261971</v>
      </c>
      <c r="E124" s="215">
        <v>781588</v>
      </c>
      <c r="F124" s="605">
        <v>69734.83226266953</v>
      </c>
      <c r="G124" s="215">
        <v>1981072</v>
      </c>
      <c r="H124" s="215">
        <v>918990</v>
      </c>
      <c r="I124" s="215">
        <v>113424</v>
      </c>
      <c r="J124" s="215">
        <v>926071</v>
      </c>
    </row>
    <row r="125" spans="1:10" ht="11.1" customHeight="1" x14ac:dyDescent="0.2">
      <c r="A125" s="14" t="s">
        <v>85</v>
      </c>
      <c r="B125" s="321">
        <v>2416235</v>
      </c>
      <c r="C125" s="604">
        <v>45804.534511194099</v>
      </c>
      <c r="D125" s="321">
        <v>564761</v>
      </c>
      <c r="E125" s="321">
        <v>292802</v>
      </c>
      <c r="F125" s="604">
        <v>66425.13611615244</v>
      </c>
      <c r="G125" s="321">
        <v>1024525</v>
      </c>
      <c r="H125" s="321">
        <v>246377</v>
      </c>
      <c r="I125" s="321">
        <v>23475</v>
      </c>
      <c r="J125" s="321">
        <v>557097</v>
      </c>
    </row>
    <row r="126" spans="1:10" ht="11.1" customHeight="1" x14ac:dyDescent="0.2">
      <c r="A126" s="14" t="s">
        <v>86</v>
      </c>
      <c r="B126" s="321">
        <v>960278</v>
      </c>
      <c r="C126" s="604">
        <v>42415.106007067137</v>
      </c>
      <c r="D126" s="321">
        <v>171370</v>
      </c>
      <c r="E126" s="321">
        <v>132870</v>
      </c>
      <c r="F126" s="604">
        <v>78481.984642646203</v>
      </c>
      <c r="G126" s="321">
        <v>402563</v>
      </c>
      <c r="H126" s="321">
        <v>194145</v>
      </c>
      <c r="I126" s="321">
        <v>19660</v>
      </c>
      <c r="J126" s="321">
        <v>172540</v>
      </c>
    </row>
    <row r="127" spans="1:10" ht="11.1" customHeight="1" x14ac:dyDescent="0.2">
      <c r="A127" s="14" t="s">
        <v>87</v>
      </c>
      <c r="B127" s="321">
        <v>344823</v>
      </c>
      <c r="C127" s="604">
        <v>15897.054077728089</v>
      </c>
      <c r="D127" s="321">
        <v>172551</v>
      </c>
      <c r="E127" s="321">
        <v>132953</v>
      </c>
      <c r="F127" s="604">
        <v>67181.910055583634</v>
      </c>
      <c r="G127" s="321">
        <v>32766</v>
      </c>
      <c r="H127" s="321">
        <v>96654</v>
      </c>
      <c r="I127" s="321">
        <v>9232</v>
      </c>
      <c r="J127" s="321">
        <v>33620</v>
      </c>
    </row>
    <row r="128" spans="1:10" ht="11.1" customHeight="1" x14ac:dyDescent="0.2">
      <c r="A128" s="14" t="s">
        <v>88</v>
      </c>
      <c r="B128" s="321">
        <v>1480192</v>
      </c>
      <c r="C128" s="604">
        <v>35770.710488158526</v>
      </c>
      <c r="D128" s="321">
        <v>353289</v>
      </c>
      <c r="E128" s="321">
        <v>222963</v>
      </c>
      <c r="F128" s="604">
        <v>71279.731457800503</v>
      </c>
      <c r="G128" s="321">
        <v>521218</v>
      </c>
      <c r="H128" s="321">
        <v>381814</v>
      </c>
      <c r="I128" s="321">
        <v>61057</v>
      </c>
      <c r="J128" s="321">
        <v>162814</v>
      </c>
    </row>
    <row r="129" spans="1:10" ht="15" customHeight="1" x14ac:dyDescent="0.2">
      <c r="A129" s="9" t="s">
        <v>229</v>
      </c>
      <c r="B129" s="215">
        <v>5309994</v>
      </c>
      <c r="C129" s="605">
        <v>40865.911941941093</v>
      </c>
      <c r="D129" s="215">
        <v>957595</v>
      </c>
      <c r="E129" s="215">
        <v>668594</v>
      </c>
      <c r="F129" s="605">
        <v>72625.89615468173</v>
      </c>
      <c r="G129" s="215">
        <v>2255321</v>
      </c>
      <c r="H129" s="215">
        <v>986318</v>
      </c>
      <c r="I129" s="215">
        <v>164951</v>
      </c>
      <c r="J129" s="215">
        <v>945809</v>
      </c>
    </row>
    <row r="130" spans="1:10" ht="11.1" customHeight="1" x14ac:dyDescent="0.2">
      <c r="A130" s="14" t="s">
        <v>89</v>
      </c>
      <c r="B130" s="321">
        <v>393578</v>
      </c>
      <c r="C130" s="604">
        <v>26938.945927446955</v>
      </c>
      <c r="D130" s="321">
        <v>109009</v>
      </c>
      <c r="E130" s="321">
        <v>84688</v>
      </c>
      <c r="F130" s="604">
        <v>79894.339622641506</v>
      </c>
      <c r="G130" s="321">
        <v>87253</v>
      </c>
      <c r="H130" s="321">
        <v>195736</v>
      </c>
      <c r="I130" s="321">
        <v>1410</v>
      </c>
      <c r="J130" s="321">
        <v>170</v>
      </c>
    </row>
    <row r="131" spans="1:10" ht="11.1" customHeight="1" x14ac:dyDescent="0.2">
      <c r="A131" s="14" t="s">
        <v>90</v>
      </c>
      <c r="B131" s="321">
        <v>3030838</v>
      </c>
      <c r="C131" s="604">
        <v>47806.523865106159</v>
      </c>
      <c r="D131" s="321">
        <v>492311</v>
      </c>
      <c r="E131" s="321">
        <v>330637</v>
      </c>
      <c r="F131" s="604">
        <v>71908.873423227487</v>
      </c>
      <c r="G131" s="321">
        <v>1138980</v>
      </c>
      <c r="H131" s="321">
        <v>520124</v>
      </c>
      <c r="I131" s="321">
        <v>137483</v>
      </c>
      <c r="J131" s="321">
        <v>741940</v>
      </c>
    </row>
    <row r="132" spans="1:10" ht="11.1" customHeight="1" x14ac:dyDescent="0.2">
      <c r="A132" s="14" t="s">
        <v>91</v>
      </c>
      <c r="B132" s="321">
        <v>996295</v>
      </c>
      <c r="C132" s="604">
        <v>29008.443732712185</v>
      </c>
      <c r="D132" s="321">
        <v>250098</v>
      </c>
      <c r="E132" s="321">
        <v>179875</v>
      </c>
      <c r="F132" s="604">
        <v>80051.179350244769</v>
      </c>
      <c r="G132" s="321">
        <v>478129</v>
      </c>
      <c r="H132" s="321">
        <v>174131</v>
      </c>
      <c r="I132" s="321">
        <v>12087</v>
      </c>
      <c r="J132" s="321">
        <v>81850</v>
      </c>
    </row>
    <row r="133" spans="1:10" ht="11.1" customHeight="1" x14ac:dyDescent="0.2">
      <c r="A133" s="14" t="s">
        <v>92</v>
      </c>
      <c r="B133" s="321">
        <v>889283</v>
      </c>
      <c r="C133" s="604">
        <v>50573.419017288441</v>
      </c>
      <c r="D133" s="321">
        <v>106177</v>
      </c>
      <c r="E133" s="321">
        <v>73394</v>
      </c>
      <c r="F133" s="604">
        <v>56413.528055342038</v>
      </c>
      <c r="G133" s="321">
        <v>550959</v>
      </c>
      <c r="H133" s="321">
        <v>96327</v>
      </c>
      <c r="I133" s="321">
        <v>13971</v>
      </c>
      <c r="J133" s="321">
        <v>121849</v>
      </c>
    </row>
    <row r="134" spans="1:10" ht="15" customHeight="1" x14ac:dyDescent="0.2">
      <c r="A134" s="9" t="s">
        <v>230</v>
      </c>
      <c r="B134" s="215">
        <v>11373114</v>
      </c>
      <c r="C134" s="605">
        <v>37280.097812975298</v>
      </c>
      <c r="D134" s="215">
        <v>3001585</v>
      </c>
      <c r="E134" s="215">
        <v>1787075</v>
      </c>
      <c r="F134" s="605">
        <v>67944.452893316091</v>
      </c>
      <c r="G134" s="215">
        <v>3963676</v>
      </c>
      <c r="H134" s="215">
        <v>1779901</v>
      </c>
      <c r="I134" s="215">
        <v>362976</v>
      </c>
      <c r="J134" s="215">
        <v>2264976</v>
      </c>
    </row>
    <row r="135" spans="1:10" ht="11.1" customHeight="1" x14ac:dyDescent="0.2">
      <c r="A135" s="14" t="s">
        <v>93</v>
      </c>
      <c r="B135" s="321">
        <v>379871</v>
      </c>
      <c r="C135" s="604">
        <v>19537.674227228308</v>
      </c>
      <c r="D135" s="321">
        <v>182845</v>
      </c>
      <c r="E135" s="321">
        <v>137793</v>
      </c>
      <c r="F135" s="604">
        <v>78874.069834001144</v>
      </c>
      <c r="G135" s="321">
        <v>6053</v>
      </c>
      <c r="H135" s="321">
        <v>84566</v>
      </c>
      <c r="I135" s="321">
        <v>11548</v>
      </c>
      <c r="J135" s="321">
        <v>94859</v>
      </c>
    </row>
    <row r="136" spans="1:10" ht="11.1" customHeight="1" x14ac:dyDescent="0.2">
      <c r="A136" s="14" t="s">
        <v>94</v>
      </c>
      <c r="B136" s="321">
        <v>687340</v>
      </c>
      <c r="C136" s="604">
        <v>24274.766025075049</v>
      </c>
      <c r="D136" s="321">
        <v>226798</v>
      </c>
      <c r="E136" s="321">
        <v>155258</v>
      </c>
      <c r="F136" s="604">
        <v>70571.818181818191</v>
      </c>
      <c r="G136" s="321">
        <v>41226</v>
      </c>
      <c r="H136" s="321">
        <v>104226</v>
      </c>
      <c r="I136" s="321">
        <v>49197</v>
      </c>
      <c r="J136" s="321">
        <v>265893</v>
      </c>
    </row>
    <row r="137" spans="1:10" ht="11.1" customHeight="1" x14ac:dyDescent="0.2">
      <c r="A137" s="14" t="s">
        <v>95</v>
      </c>
      <c r="B137" s="321">
        <v>249011</v>
      </c>
      <c r="C137" s="604">
        <v>18888.796176894484</v>
      </c>
      <c r="D137" s="321">
        <v>88549</v>
      </c>
      <c r="E137" s="321">
        <v>70023</v>
      </c>
      <c r="F137" s="604">
        <v>74492.553191489365</v>
      </c>
      <c r="G137" s="321">
        <v>18854</v>
      </c>
      <c r="H137" s="321">
        <v>50895</v>
      </c>
      <c r="I137" s="321">
        <v>6881</v>
      </c>
      <c r="J137" s="321">
        <v>83832</v>
      </c>
    </row>
    <row r="138" spans="1:10" ht="11.1" customHeight="1" x14ac:dyDescent="0.2">
      <c r="A138" s="14" t="s">
        <v>96</v>
      </c>
      <c r="B138" s="321">
        <v>508215</v>
      </c>
      <c r="C138" s="604">
        <v>26772.111889585416</v>
      </c>
      <c r="D138" s="321">
        <v>169697</v>
      </c>
      <c r="E138" s="321">
        <v>111179</v>
      </c>
      <c r="F138" s="604">
        <v>76150</v>
      </c>
      <c r="G138" s="321">
        <v>119755</v>
      </c>
      <c r="H138" s="321">
        <v>83288</v>
      </c>
      <c r="I138" s="321">
        <v>1907</v>
      </c>
      <c r="J138" s="321">
        <v>133568</v>
      </c>
    </row>
    <row r="139" spans="1:10" ht="11.1" customHeight="1" x14ac:dyDescent="0.2">
      <c r="A139" s="14" t="s">
        <v>97</v>
      </c>
      <c r="B139" s="321">
        <v>603073</v>
      </c>
      <c r="C139" s="604">
        <v>19380.820773210788</v>
      </c>
      <c r="D139" s="321">
        <v>287404</v>
      </c>
      <c r="E139" s="321">
        <v>132214</v>
      </c>
      <c r="F139" s="604">
        <v>52093.774625689519</v>
      </c>
      <c r="G139" s="321">
        <v>74538</v>
      </c>
      <c r="H139" s="321">
        <v>95706</v>
      </c>
      <c r="I139" s="321">
        <v>13848</v>
      </c>
      <c r="J139" s="321">
        <v>131577</v>
      </c>
    </row>
    <row r="140" spans="1:10" ht="11.1" customHeight="1" x14ac:dyDescent="0.2">
      <c r="A140" s="14" t="s">
        <v>98</v>
      </c>
      <c r="B140" s="321">
        <v>433298</v>
      </c>
      <c r="C140" s="604">
        <v>14905.33195734434</v>
      </c>
      <c r="D140" s="321">
        <v>240461</v>
      </c>
      <c r="E140" s="321">
        <v>171979</v>
      </c>
      <c r="F140" s="604">
        <v>69262.585581957304</v>
      </c>
      <c r="G140" s="321">
        <v>33766</v>
      </c>
      <c r="H140" s="321">
        <v>88378</v>
      </c>
      <c r="I140" s="321">
        <v>15723</v>
      </c>
      <c r="J140" s="321">
        <v>54970</v>
      </c>
    </row>
    <row r="141" spans="1:10" ht="11.1" customHeight="1" x14ac:dyDescent="0.2">
      <c r="A141" s="14" t="s">
        <v>99</v>
      </c>
      <c r="B141" s="321">
        <v>630916</v>
      </c>
      <c r="C141" s="604">
        <v>15703.021554084326</v>
      </c>
      <c r="D141" s="321">
        <v>416383</v>
      </c>
      <c r="E141" s="321">
        <v>293758</v>
      </c>
      <c r="F141" s="604">
        <v>73347.815230961307</v>
      </c>
      <c r="G141" s="321">
        <v>49841</v>
      </c>
      <c r="H141" s="321">
        <v>99906</v>
      </c>
      <c r="I141" s="321">
        <v>32276</v>
      </c>
      <c r="J141" s="321">
        <v>32510</v>
      </c>
    </row>
    <row r="142" spans="1:10" ht="11.1" customHeight="1" x14ac:dyDescent="0.2">
      <c r="A142" s="14" t="s">
        <v>100</v>
      </c>
      <c r="B142" s="321">
        <v>381085</v>
      </c>
      <c r="C142" s="604">
        <v>13586.886765544781</v>
      </c>
      <c r="D142" s="321">
        <v>260441</v>
      </c>
      <c r="E142" s="321">
        <v>188105</v>
      </c>
      <c r="F142" s="604">
        <v>61252.035167697817</v>
      </c>
      <c r="G142" s="321">
        <v>6542</v>
      </c>
      <c r="H142" s="321">
        <v>64771</v>
      </c>
      <c r="I142" s="321">
        <v>5641</v>
      </c>
      <c r="J142" s="321">
        <v>43690</v>
      </c>
    </row>
    <row r="143" spans="1:10" ht="11.1" customHeight="1" x14ac:dyDescent="0.2">
      <c r="A143" s="14" t="s">
        <v>101</v>
      </c>
      <c r="B143" s="321">
        <v>6878343</v>
      </c>
      <c r="C143" s="604">
        <v>84580.53687148777</v>
      </c>
      <c r="D143" s="321">
        <v>1000780</v>
      </c>
      <c r="E143" s="321">
        <v>422958</v>
      </c>
      <c r="F143" s="604">
        <v>62865.338882282995</v>
      </c>
      <c r="G143" s="321">
        <v>3295803</v>
      </c>
      <c r="H143" s="321">
        <v>1048484</v>
      </c>
      <c r="I143" s="321">
        <v>157042</v>
      </c>
      <c r="J143" s="321">
        <v>1376234</v>
      </c>
    </row>
    <row r="144" spans="1:10" ht="11.1" customHeight="1" x14ac:dyDescent="0.2">
      <c r="A144" s="14" t="s">
        <v>102</v>
      </c>
      <c r="B144" s="321">
        <v>621962</v>
      </c>
      <c r="C144" s="604">
        <v>40355.696859589931</v>
      </c>
      <c r="D144" s="321">
        <v>128227</v>
      </c>
      <c r="E144" s="321">
        <v>103808</v>
      </c>
      <c r="F144" s="604">
        <v>91865.486725663708</v>
      </c>
      <c r="G144" s="321">
        <v>317298</v>
      </c>
      <c r="H144" s="321">
        <v>59681</v>
      </c>
      <c r="I144" s="321">
        <v>68913</v>
      </c>
      <c r="J144" s="321">
        <v>47843</v>
      </c>
    </row>
    <row r="145" spans="1:10" ht="15" customHeight="1" x14ac:dyDescent="0.2">
      <c r="A145" s="9" t="s">
        <v>231</v>
      </c>
      <c r="B145" s="215">
        <v>7438931</v>
      </c>
      <c r="C145" s="605">
        <v>33798.881387043715</v>
      </c>
      <c r="D145" s="215">
        <v>2128374</v>
      </c>
      <c r="E145" s="215">
        <v>1142087</v>
      </c>
      <c r="F145" s="605">
        <v>63463.380751278062</v>
      </c>
      <c r="G145" s="215">
        <v>2619158</v>
      </c>
      <c r="H145" s="215">
        <v>996200</v>
      </c>
      <c r="I145" s="215">
        <v>196378</v>
      </c>
      <c r="J145" s="215">
        <v>1498821</v>
      </c>
    </row>
    <row r="146" spans="1:10" ht="11.1" customHeight="1" x14ac:dyDescent="0.2">
      <c r="A146" s="14" t="s">
        <v>103</v>
      </c>
      <c r="B146" s="321">
        <v>1370425</v>
      </c>
      <c r="C146" s="604">
        <v>29732.383059967025</v>
      </c>
      <c r="D146" s="321">
        <v>373523</v>
      </c>
      <c r="E146" s="321">
        <v>260679</v>
      </c>
      <c r="F146" s="604">
        <v>71556.135053527309</v>
      </c>
      <c r="G146" s="321">
        <v>517964</v>
      </c>
      <c r="H146" s="321">
        <v>252530</v>
      </c>
      <c r="I146" s="321">
        <v>29985</v>
      </c>
      <c r="J146" s="321">
        <v>196423</v>
      </c>
    </row>
    <row r="147" spans="1:10" ht="11.1" customHeight="1" x14ac:dyDescent="0.2">
      <c r="A147" s="14" t="s">
        <v>104</v>
      </c>
      <c r="B147" s="321">
        <v>678029</v>
      </c>
      <c r="C147" s="604">
        <v>19779.719361708336</v>
      </c>
      <c r="D147" s="321">
        <v>261583</v>
      </c>
      <c r="E147" s="321">
        <v>181669</v>
      </c>
      <c r="F147" s="604">
        <v>60195.162359178263</v>
      </c>
      <c r="G147" s="321">
        <v>131271</v>
      </c>
      <c r="H147" s="321">
        <v>164213</v>
      </c>
      <c r="I147" s="321">
        <v>2523</v>
      </c>
      <c r="J147" s="321">
        <v>118439</v>
      </c>
    </row>
    <row r="148" spans="1:10" ht="11.1" customHeight="1" x14ac:dyDescent="0.2">
      <c r="A148" s="14" t="s">
        <v>105</v>
      </c>
      <c r="B148" s="321">
        <v>485110</v>
      </c>
      <c r="C148" s="604">
        <v>20919.832679287596</v>
      </c>
      <c r="D148" s="321">
        <v>252617</v>
      </c>
      <c r="E148" s="321">
        <v>113559</v>
      </c>
      <c r="F148" s="604">
        <v>64669.134396355345</v>
      </c>
      <c r="G148" s="321">
        <v>33777</v>
      </c>
      <c r="H148" s="321">
        <v>137715</v>
      </c>
      <c r="I148" s="321" t="s">
        <v>3</v>
      </c>
      <c r="J148" s="321">
        <v>61001</v>
      </c>
    </row>
    <row r="149" spans="1:10" ht="11.1" customHeight="1" x14ac:dyDescent="0.2">
      <c r="A149" s="14" t="s">
        <v>106</v>
      </c>
      <c r="B149" s="186">
        <v>4905367</v>
      </c>
      <c r="C149" s="604">
        <v>42093.86960028833</v>
      </c>
      <c r="D149" s="321">
        <v>1240651</v>
      </c>
      <c r="E149" s="321">
        <v>586180</v>
      </c>
      <c r="F149" s="604">
        <v>61194.279152312345</v>
      </c>
      <c r="G149" s="321">
        <v>1936146</v>
      </c>
      <c r="H149" s="321">
        <v>441742</v>
      </c>
      <c r="I149" s="321">
        <v>163870</v>
      </c>
      <c r="J149" s="321">
        <v>1122958</v>
      </c>
    </row>
    <row r="150" spans="1:10" ht="18" customHeight="1" x14ac:dyDescent="0.2">
      <c r="A150" s="9" t="s">
        <v>232</v>
      </c>
      <c r="B150" s="215">
        <v>10295671</v>
      </c>
      <c r="C150" s="605">
        <v>34693.477242629589</v>
      </c>
      <c r="D150" s="215">
        <v>2618185</v>
      </c>
      <c r="E150" s="215">
        <v>1692535</v>
      </c>
      <c r="F150" s="605">
        <v>52746.665420094738</v>
      </c>
      <c r="G150" s="215">
        <v>3932835</v>
      </c>
      <c r="H150" s="215">
        <v>1382554</v>
      </c>
      <c r="I150" s="215">
        <v>398943</v>
      </c>
      <c r="J150" s="215">
        <v>1963154</v>
      </c>
    </row>
    <row r="151" spans="1:10" ht="11.1" customHeight="1" x14ac:dyDescent="0.2">
      <c r="A151" s="14" t="s">
        <v>107</v>
      </c>
      <c r="B151" s="321">
        <v>892122</v>
      </c>
      <c r="C151" s="604">
        <v>33689.135606661381</v>
      </c>
      <c r="D151" s="321">
        <v>250617</v>
      </c>
      <c r="E151" s="321">
        <v>140534</v>
      </c>
      <c r="F151" s="604">
        <v>56371.440032089849</v>
      </c>
      <c r="G151" s="321">
        <v>413990</v>
      </c>
      <c r="H151" s="321">
        <v>85486</v>
      </c>
      <c r="I151" s="321">
        <v>82887</v>
      </c>
      <c r="J151" s="321">
        <v>59142</v>
      </c>
    </row>
    <row r="152" spans="1:10" ht="11.1" customHeight="1" x14ac:dyDescent="0.2">
      <c r="A152" s="14" t="s">
        <v>108</v>
      </c>
      <c r="B152" s="321">
        <v>5362023</v>
      </c>
      <c r="C152" s="604">
        <v>44570.612780954914</v>
      </c>
      <c r="D152" s="321">
        <v>1171937</v>
      </c>
      <c r="E152" s="321">
        <v>690810</v>
      </c>
      <c r="F152" s="604">
        <v>60794.684502332129</v>
      </c>
      <c r="G152" s="321">
        <v>2041672</v>
      </c>
      <c r="H152" s="321">
        <v>593584</v>
      </c>
      <c r="I152" s="321">
        <v>156458</v>
      </c>
      <c r="J152" s="321">
        <v>1398372</v>
      </c>
    </row>
    <row r="153" spans="1:10" ht="11.1" customHeight="1" x14ac:dyDescent="0.2">
      <c r="A153" s="14" t="s">
        <v>109</v>
      </c>
      <c r="B153" s="321">
        <v>2345784</v>
      </c>
      <c r="C153" s="604">
        <v>25367.780168917823</v>
      </c>
      <c r="D153" s="321">
        <v>599257</v>
      </c>
      <c r="E153" s="321">
        <v>395659</v>
      </c>
      <c r="F153" s="604">
        <v>33170.606975184441</v>
      </c>
      <c r="G153" s="321">
        <v>1018016</v>
      </c>
      <c r="H153" s="321">
        <v>356736</v>
      </c>
      <c r="I153" s="321">
        <v>109176</v>
      </c>
      <c r="J153" s="321">
        <v>262599</v>
      </c>
    </row>
    <row r="154" spans="1:10" ht="11.1" customHeight="1" x14ac:dyDescent="0.2">
      <c r="A154" s="14" t="s">
        <v>110</v>
      </c>
      <c r="B154" s="321">
        <v>894107</v>
      </c>
      <c r="C154" s="604">
        <v>34287.1879433984</v>
      </c>
      <c r="D154" s="321">
        <v>329165</v>
      </c>
      <c r="E154" s="321">
        <v>264092</v>
      </c>
      <c r="F154" s="604">
        <v>118960.36036036036</v>
      </c>
      <c r="G154" s="321">
        <v>198620</v>
      </c>
      <c r="H154" s="321">
        <v>158034</v>
      </c>
      <c r="I154" s="321">
        <v>34601</v>
      </c>
      <c r="J154" s="321">
        <v>173687</v>
      </c>
    </row>
    <row r="155" spans="1:10" ht="11.1" customHeight="1" x14ac:dyDescent="0.2">
      <c r="A155" s="14" t="s">
        <v>111</v>
      </c>
      <c r="B155" s="321">
        <v>801635</v>
      </c>
      <c r="C155" s="604">
        <v>25507.031946035382</v>
      </c>
      <c r="D155" s="321">
        <v>267209</v>
      </c>
      <c r="E155" s="321">
        <v>201440</v>
      </c>
      <c r="F155" s="604">
        <v>49324.191968658175</v>
      </c>
      <c r="G155" s="321">
        <v>260537</v>
      </c>
      <c r="H155" s="321">
        <v>188714</v>
      </c>
      <c r="I155" s="321">
        <v>15821</v>
      </c>
      <c r="J155" s="321">
        <v>69354</v>
      </c>
    </row>
    <row r="156" spans="1:10" ht="14.1" customHeight="1" x14ac:dyDescent="0.2">
      <c r="A156" s="9" t="s">
        <v>233</v>
      </c>
      <c r="B156" s="215">
        <v>7817269</v>
      </c>
      <c r="C156" s="605">
        <v>31100.882427830293</v>
      </c>
      <c r="D156" s="215">
        <v>2039918</v>
      </c>
      <c r="E156" s="215">
        <v>1335276</v>
      </c>
      <c r="F156" s="605">
        <v>64437.602548016599</v>
      </c>
      <c r="G156" s="215">
        <v>2742426</v>
      </c>
      <c r="H156" s="215">
        <v>1284589</v>
      </c>
      <c r="I156" s="215">
        <v>154268</v>
      </c>
      <c r="J156" s="215">
        <v>1596068</v>
      </c>
    </row>
    <row r="157" spans="1:10" ht="11.1" customHeight="1" x14ac:dyDescent="0.2">
      <c r="A157" s="14" t="s">
        <v>112</v>
      </c>
      <c r="B157" s="321">
        <v>433044</v>
      </c>
      <c r="C157" s="604">
        <v>15346.374654475867</v>
      </c>
      <c r="D157" s="321">
        <v>205046</v>
      </c>
      <c r="E157" s="321">
        <v>153607</v>
      </c>
      <c r="F157" s="604">
        <v>67967.699115044248</v>
      </c>
      <c r="G157" s="321">
        <v>43402</v>
      </c>
      <c r="H157" s="321">
        <v>78407</v>
      </c>
      <c r="I157" s="321">
        <v>7085</v>
      </c>
      <c r="J157" s="321">
        <v>99104</v>
      </c>
    </row>
    <row r="158" spans="1:10" ht="11.1" customHeight="1" x14ac:dyDescent="0.2">
      <c r="A158" s="14" t="s">
        <v>113</v>
      </c>
      <c r="B158" s="321">
        <v>641878</v>
      </c>
      <c r="C158" s="604">
        <v>36280.691838118924</v>
      </c>
      <c r="D158" s="321">
        <v>151312</v>
      </c>
      <c r="E158" s="321">
        <v>121029</v>
      </c>
      <c r="F158" s="604">
        <v>83873.180873180871</v>
      </c>
      <c r="G158" s="321">
        <v>121982</v>
      </c>
      <c r="H158" s="321">
        <v>79220</v>
      </c>
      <c r="I158" s="321">
        <v>24028</v>
      </c>
      <c r="J158" s="321">
        <v>265336</v>
      </c>
    </row>
    <row r="159" spans="1:10" ht="11.1" customHeight="1" x14ac:dyDescent="0.2">
      <c r="A159" s="14" t="s">
        <v>114</v>
      </c>
      <c r="B159" s="321">
        <v>304032</v>
      </c>
      <c r="C159" s="604">
        <v>15870.54340449966</v>
      </c>
      <c r="D159" s="321">
        <v>120516</v>
      </c>
      <c r="E159" s="321">
        <v>94873</v>
      </c>
      <c r="F159" s="604">
        <v>59407.013149655606</v>
      </c>
      <c r="G159" s="321">
        <v>16871</v>
      </c>
      <c r="H159" s="321">
        <v>95127</v>
      </c>
      <c r="I159" s="321">
        <v>15126</v>
      </c>
      <c r="J159" s="321">
        <v>56392</v>
      </c>
    </row>
    <row r="160" spans="1:10" ht="11.1" customHeight="1" x14ac:dyDescent="0.2">
      <c r="A160" s="14" t="s">
        <v>115</v>
      </c>
      <c r="B160" s="321">
        <v>5408256</v>
      </c>
      <c r="C160" s="604">
        <v>41804.560562727063</v>
      </c>
      <c r="D160" s="321">
        <v>1129485</v>
      </c>
      <c r="E160" s="321">
        <v>675389</v>
      </c>
      <c r="F160" s="604">
        <v>60889.740353407862</v>
      </c>
      <c r="G160" s="321">
        <v>2281389</v>
      </c>
      <c r="H160" s="321">
        <v>843034</v>
      </c>
      <c r="I160" s="321">
        <v>88550</v>
      </c>
      <c r="J160" s="321">
        <v>1065798</v>
      </c>
    </row>
    <row r="161" spans="1:10" ht="11.1" customHeight="1" x14ac:dyDescent="0.2">
      <c r="A161" s="14" t="s">
        <v>116</v>
      </c>
      <c r="B161" s="321">
        <v>912667</v>
      </c>
      <c r="C161" s="604">
        <v>19518.948629111594</v>
      </c>
      <c r="D161" s="321">
        <v>382585</v>
      </c>
      <c r="E161" s="321">
        <v>246777</v>
      </c>
      <c r="F161" s="604">
        <v>71055.859487474809</v>
      </c>
      <c r="G161" s="321">
        <v>267333</v>
      </c>
      <c r="H161" s="321">
        <v>147335</v>
      </c>
      <c r="I161" s="321">
        <v>17446</v>
      </c>
      <c r="J161" s="321">
        <v>97968</v>
      </c>
    </row>
    <row r="162" spans="1:10" ht="11.1" customHeight="1" x14ac:dyDescent="0.2">
      <c r="A162" s="14" t="s">
        <v>117</v>
      </c>
      <c r="B162" s="321">
        <v>117392</v>
      </c>
      <c r="C162" s="604">
        <v>11557.743428177611</v>
      </c>
      <c r="D162" s="321">
        <v>50974</v>
      </c>
      <c r="E162" s="321">
        <v>43601</v>
      </c>
      <c r="F162" s="604">
        <v>50876.312718786467</v>
      </c>
      <c r="G162" s="321">
        <v>11449</v>
      </c>
      <c r="H162" s="321">
        <v>41466</v>
      </c>
      <c r="I162" s="321">
        <v>2033</v>
      </c>
      <c r="J162" s="321">
        <v>11470</v>
      </c>
    </row>
    <row r="163" spans="1:10" ht="14.1" customHeight="1" x14ac:dyDescent="0.2">
      <c r="A163" s="9" t="s">
        <v>234</v>
      </c>
      <c r="B163" s="215">
        <v>20039333</v>
      </c>
      <c r="C163" s="605">
        <v>53005.835068071385</v>
      </c>
      <c r="D163" s="215">
        <v>5392569</v>
      </c>
      <c r="E163" s="215">
        <v>1998455</v>
      </c>
      <c r="F163" s="605">
        <v>63246.249762643201</v>
      </c>
      <c r="G163" s="215">
        <v>8284478</v>
      </c>
      <c r="H163" s="215">
        <v>3032402</v>
      </c>
      <c r="I163" s="215">
        <v>615356</v>
      </c>
      <c r="J163" s="215">
        <v>2714528</v>
      </c>
    </row>
    <row r="164" spans="1:10" s="592" customFormat="1" ht="11.1" customHeight="1" x14ac:dyDescent="0.2">
      <c r="A164" s="92" t="s">
        <v>235</v>
      </c>
      <c r="B164" s="321">
        <v>17192156</v>
      </c>
      <c r="C164" s="604">
        <v>67641.979194535801</v>
      </c>
      <c r="D164" s="321">
        <v>4560208</v>
      </c>
      <c r="E164" s="321">
        <v>1362742</v>
      </c>
      <c r="F164" s="604">
        <v>61923.115372381515</v>
      </c>
      <c r="G164" s="321">
        <v>7156038</v>
      </c>
      <c r="H164" s="321">
        <v>2444426</v>
      </c>
      <c r="I164" s="321">
        <v>566184</v>
      </c>
      <c r="J164" s="321">
        <v>2465300</v>
      </c>
    </row>
    <row r="165" spans="1:10" s="1" customFormat="1" ht="11.1" customHeight="1" x14ac:dyDescent="0.2">
      <c r="A165" s="93" t="s">
        <v>201</v>
      </c>
      <c r="B165" s="321">
        <v>13158066</v>
      </c>
      <c r="C165" s="604">
        <v>148781.26166057962</v>
      </c>
      <c r="D165" s="321">
        <v>2197684</v>
      </c>
      <c r="E165" s="321">
        <v>402996</v>
      </c>
      <c r="F165" s="604">
        <v>48895.413734530448</v>
      </c>
      <c r="G165" s="321">
        <v>6159474</v>
      </c>
      <c r="H165" s="321">
        <v>1915644</v>
      </c>
      <c r="I165" s="321">
        <v>462536</v>
      </c>
      <c r="J165" s="321">
        <v>2422728</v>
      </c>
    </row>
    <row r="166" spans="1:10" s="1" customFormat="1" ht="11.1" customHeight="1" x14ac:dyDescent="0.2">
      <c r="A166" s="93" t="s">
        <v>202</v>
      </c>
      <c r="B166" s="321">
        <v>502092</v>
      </c>
      <c r="C166" s="604">
        <v>32705.31526836894</v>
      </c>
      <c r="D166" s="321">
        <v>102005</v>
      </c>
      <c r="E166" s="321">
        <v>102005</v>
      </c>
      <c r="F166" s="604">
        <v>72964.949928469243</v>
      </c>
      <c r="G166" s="321">
        <v>371658</v>
      </c>
      <c r="H166" s="321">
        <v>24169</v>
      </c>
      <c r="I166" s="321" t="s">
        <v>3</v>
      </c>
      <c r="J166" s="321">
        <v>4260</v>
      </c>
    </row>
    <row r="167" spans="1:10" s="1" customFormat="1" ht="11.1" customHeight="1" x14ac:dyDescent="0.2">
      <c r="A167" s="93" t="s">
        <v>203</v>
      </c>
      <c r="B167" s="321">
        <v>1374093</v>
      </c>
      <c r="C167" s="604">
        <v>18749.222246479643</v>
      </c>
      <c r="D167" s="321">
        <v>880144</v>
      </c>
      <c r="E167" s="321">
        <v>418400</v>
      </c>
      <c r="F167" s="604">
        <v>78030.58560238716</v>
      </c>
      <c r="G167" s="321">
        <v>26198</v>
      </c>
      <c r="H167" s="321">
        <v>429439</v>
      </c>
      <c r="I167" s="321" t="s">
        <v>3</v>
      </c>
      <c r="J167" s="321">
        <v>38312</v>
      </c>
    </row>
    <row r="168" spans="1:10" s="1" customFormat="1" ht="11.1" customHeight="1" x14ac:dyDescent="0.2">
      <c r="A168" s="93" t="s">
        <v>204</v>
      </c>
      <c r="B168" s="321">
        <v>467275</v>
      </c>
      <c r="C168" s="604">
        <v>10849.45088114421</v>
      </c>
      <c r="D168" s="321">
        <v>244343</v>
      </c>
      <c r="E168" s="321">
        <v>244343</v>
      </c>
      <c r="F168" s="604">
        <v>57142.890551917684</v>
      </c>
      <c r="G168" s="321">
        <v>186068</v>
      </c>
      <c r="H168" s="321">
        <v>36864</v>
      </c>
      <c r="I168" s="321" t="s">
        <v>3</v>
      </c>
      <c r="J168" s="321" t="s">
        <v>3</v>
      </c>
    </row>
    <row r="169" spans="1:10" s="1" customFormat="1" ht="11.1" customHeight="1" x14ac:dyDescent="0.2">
      <c r="A169" s="93" t="s">
        <v>205</v>
      </c>
      <c r="B169" s="321">
        <v>1690630</v>
      </c>
      <c r="C169" s="604">
        <v>49701.023047977425</v>
      </c>
      <c r="D169" s="321">
        <v>1136032</v>
      </c>
      <c r="E169" s="321">
        <v>194998</v>
      </c>
      <c r="F169" s="604">
        <v>69419.010323958704</v>
      </c>
      <c r="G169" s="321">
        <v>412640</v>
      </c>
      <c r="H169" s="321">
        <v>38310</v>
      </c>
      <c r="I169" s="321">
        <v>103648</v>
      </c>
      <c r="J169" s="321" t="s">
        <v>3</v>
      </c>
    </row>
    <row r="170" spans="1:10" ht="11.1" customHeight="1" x14ac:dyDescent="0.2">
      <c r="A170" s="14" t="s">
        <v>118</v>
      </c>
      <c r="B170" s="321">
        <v>1615452</v>
      </c>
      <c r="C170" s="604">
        <v>29321.741024430972</v>
      </c>
      <c r="D170" s="321">
        <v>456917</v>
      </c>
      <c r="E170" s="321">
        <v>284522</v>
      </c>
      <c r="F170" s="604">
        <v>64634.711494775103</v>
      </c>
      <c r="G170" s="321">
        <v>736234</v>
      </c>
      <c r="H170" s="321">
        <v>269068</v>
      </c>
      <c r="I170" s="321">
        <v>30032</v>
      </c>
      <c r="J170" s="321">
        <v>123201</v>
      </c>
    </row>
    <row r="171" spans="1:10" ht="11.1" customHeight="1" x14ac:dyDescent="0.2">
      <c r="A171" s="14" t="s">
        <v>119</v>
      </c>
      <c r="B171" s="321">
        <v>179543</v>
      </c>
      <c r="C171" s="604">
        <v>19009.317098994179</v>
      </c>
      <c r="D171" s="321">
        <v>61222</v>
      </c>
      <c r="E171" s="321">
        <v>61222</v>
      </c>
      <c r="F171" s="604">
        <v>120043.13725490196</v>
      </c>
      <c r="G171" s="321">
        <v>58950</v>
      </c>
      <c r="H171" s="321">
        <v>32765</v>
      </c>
      <c r="I171" s="321">
        <v>3688</v>
      </c>
      <c r="J171" s="321">
        <v>22918</v>
      </c>
    </row>
    <row r="172" spans="1:10" ht="11.1" customHeight="1" x14ac:dyDescent="0.2">
      <c r="A172" s="14" t="s">
        <v>120</v>
      </c>
      <c r="B172" s="321">
        <v>260502</v>
      </c>
      <c r="C172" s="604">
        <v>13971.681415929204</v>
      </c>
      <c r="D172" s="321">
        <v>97679</v>
      </c>
      <c r="E172" s="321">
        <v>97679</v>
      </c>
      <c r="F172" s="604">
        <v>55976.504297994266</v>
      </c>
      <c r="G172" s="321">
        <v>101061</v>
      </c>
      <c r="H172" s="321">
        <v>41617</v>
      </c>
      <c r="I172" s="321">
        <v>7561</v>
      </c>
      <c r="J172" s="321">
        <v>12584</v>
      </c>
    </row>
    <row r="173" spans="1:10" ht="11.1" customHeight="1" x14ac:dyDescent="0.2">
      <c r="A173" s="14" t="s">
        <v>121</v>
      </c>
      <c r="B173" s="321">
        <v>257841</v>
      </c>
      <c r="C173" s="604">
        <v>18101.72704296546</v>
      </c>
      <c r="D173" s="321">
        <v>83664</v>
      </c>
      <c r="E173" s="321">
        <v>83664</v>
      </c>
      <c r="F173" s="604">
        <v>68859.259259259255</v>
      </c>
      <c r="G173" s="321">
        <v>82936</v>
      </c>
      <c r="H173" s="321">
        <v>54961</v>
      </c>
      <c r="I173" s="321">
        <v>5454</v>
      </c>
      <c r="J173" s="321">
        <v>30826</v>
      </c>
    </row>
    <row r="174" spans="1:10" ht="12" customHeight="1" x14ac:dyDescent="0.2">
      <c r="A174" s="14" t="s">
        <v>122</v>
      </c>
      <c r="B174" s="321">
        <v>156801</v>
      </c>
      <c r="C174" s="604">
        <v>15332.062188325022</v>
      </c>
      <c r="D174" s="321">
        <v>52630</v>
      </c>
      <c r="E174" s="321">
        <v>52630</v>
      </c>
      <c r="F174" s="604">
        <v>72493.112947658403</v>
      </c>
      <c r="G174" s="321">
        <v>58733</v>
      </c>
      <c r="H174" s="321">
        <v>42997</v>
      </c>
      <c r="I174" s="321">
        <v>2437</v>
      </c>
      <c r="J174" s="321">
        <v>4</v>
      </c>
    </row>
    <row r="175" spans="1:10" ht="11.1" customHeight="1" x14ac:dyDescent="0.2">
      <c r="A175" s="14" t="s">
        <v>123</v>
      </c>
      <c r="B175" s="321">
        <v>377038</v>
      </c>
      <c r="C175" s="604">
        <v>23216.625615763547</v>
      </c>
      <c r="D175" s="321">
        <v>80249</v>
      </c>
      <c r="E175" s="321">
        <v>55996</v>
      </c>
      <c r="F175" s="604">
        <v>61331.872946330775</v>
      </c>
      <c r="G175" s="321">
        <v>90526</v>
      </c>
      <c r="H175" s="321">
        <v>146568</v>
      </c>
      <c r="I175" s="321" t="s">
        <v>3</v>
      </c>
      <c r="J175" s="321">
        <v>59695</v>
      </c>
    </row>
    <row r="176" spans="1:10" ht="14.1" customHeight="1" x14ac:dyDescent="0.2">
      <c r="A176" s="9" t="s">
        <v>236</v>
      </c>
      <c r="B176" s="215">
        <v>3265456</v>
      </c>
      <c r="C176" s="605">
        <v>33242.96039906342</v>
      </c>
      <c r="D176" s="215">
        <v>893991</v>
      </c>
      <c r="E176" s="215">
        <v>554997</v>
      </c>
      <c r="F176" s="605">
        <v>61278.237827095065</v>
      </c>
      <c r="G176" s="215">
        <v>1170301</v>
      </c>
      <c r="H176" s="215">
        <v>595712</v>
      </c>
      <c r="I176" s="215">
        <v>44190</v>
      </c>
      <c r="J176" s="215">
        <v>561262</v>
      </c>
    </row>
    <row r="177" spans="1:10" ht="11.1" customHeight="1" x14ac:dyDescent="0.2">
      <c r="A177" s="14" t="s">
        <v>124</v>
      </c>
      <c r="B177" s="321">
        <v>317062</v>
      </c>
      <c r="C177" s="604">
        <v>24398.768757214311</v>
      </c>
      <c r="D177" s="321">
        <v>103974</v>
      </c>
      <c r="E177" s="321">
        <v>71235</v>
      </c>
      <c r="F177" s="604">
        <v>68627.167630057796</v>
      </c>
      <c r="G177" s="321">
        <v>93618</v>
      </c>
      <c r="H177" s="321">
        <v>54210</v>
      </c>
      <c r="I177" s="321">
        <v>1993</v>
      </c>
      <c r="J177" s="321">
        <v>63267</v>
      </c>
    </row>
    <row r="178" spans="1:10" ht="11.1" customHeight="1" x14ac:dyDescent="0.2">
      <c r="A178" s="14" t="s">
        <v>125</v>
      </c>
      <c r="B178" s="321">
        <v>213516</v>
      </c>
      <c r="C178" s="604">
        <v>12099.280330934436</v>
      </c>
      <c r="D178" s="321">
        <v>107808</v>
      </c>
      <c r="E178" s="321">
        <v>90349</v>
      </c>
      <c r="F178" s="604">
        <v>59479.262672811063</v>
      </c>
      <c r="G178" s="321">
        <v>14127</v>
      </c>
      <c r="H178" s="321">
        <v>41662</v>
      </c>
      <c r="I178" s="321">
        <v>7004</v>
      </c>
      <c r="J178" s="321">
        <v>42915</v>
      </c>
    </row>
    <row r="179" spans="1:10" ht="11.1" customHeight="1" x14ac:dyDescent="0.2">
      <c r="A179" s="14" t="s">
        <v>126</v>
      </c>
      <c r="B179" s="321">
        <v>654099</v>
      </c>
      <c r="C179" s="604">
        <v>32125.092087814941</v>
      </c>
      <c r="D179" s="321">
        <v>203123</v>
      </c>
      <c r="E179" s="321">
        <v>125459</v>
      </c>
      <c r="F179" s="604">
        <v>65719.748559455213</v>
      </c>
      <c r="G179" s="321">
        <v>148007</v>
      </c>
      <c r="H179" s="321">
        <v>217279</v>
      </c>
      <c r="I179" s="321">
        <v>2073</v>
      </c>
      <c r="J179" s="321">
        <v>83617</v>
      </c>
    </row>
    <row r="180" spans="1:10" ht="11.1" customHeight="1" x14ac:dyDescent="0.2">
      <c r="A180" s="14" t="s">
        <v>127</v>
      </c>
      <c r="B180" s="321">
        <v>2080779</v>
      </c>
      <c r="C180" s="604">
        <v>44059.097550130224</v>
      </c>
      <c r="D180" s="321">
        <v>479086</v>
      </c>
      <c r="E180" s="321">
        <v>267954</v>
      </c>
      <c r="F180" s="604">
        <v>58365.062077978655</v>
      </c>
      <c r="G180" s="321">
        <v>914549</v>
      </c>
      <c r="H180" s="321">
        <v>282561</v>
      </c>
      <c r="I180" s="321">
        <v>33120</v>
      </c>
      <c r="J180" s="321">
        <v>371463</v>
      </c>
    </row>
    <row r="181" spans="1:10" ht="14.1" customHeight="1" x14ac:dyDescent="0.2">
      <c r="A181" s="9" t="s">
        <v>237</v>
      </c>
      <c r="B181" s="215">
        <v>3430816</v>
      </c>
      <c r="C181" s="605">
        <v>34262.590754296791</v>
      </c>
      <c r="D181" s="215">
        <v>833978</v>
      </c>
      <c r="E181" s="215">
        <v>485354</v>
      </c>
      <c r="F181" s="605">
        <v>65926.922032056507</v>
      </c>
      <c r="G181" s="215">
        <v>1157759</v>
      </c>
      <c r="H181" s="215">
        <v>704045</v>
      </c>
      <c r="I181" s="215">
        <v>57851</v>
      </c>
      <c r="J181" s="215">
        <v>677183</v>
      </c>
    </row>
    <row r="182" spans="1:10" ht="11.1" customHeight="1" x14ac:dyDescent="0.2">
      <c r="A182" s="14" t="s">
        <v>128</v>
      </c>
      <c r="B182" s="321">
        <v>198570</v>
      </c>
      <c r="C182" s="604">
        <v>13962.171283926311</v>
      </c>
      <c r="D182" s="321">
        <v>108070</v>
      </c>
      <c r="E182" s="321">
        <v>76244</v>
      </c>
      <c r="F182" s="604">
        <v>89698.823529411762</v>
      </c>
      <c r="G182" s="321">
        <v>11436</v>
      </c>
      <c r="H182" s="321">
        <v>56194</v>
      </c>
      <c r="I182" s="321">
        <v>2428</v>
      </c>
      <c r="J182" s="321">
        <v>20442</v>
      </c>
    </row>
    <row r="183" spans="1:10" ht="11.1" customHeight="1" x14ac:dyDescent="0.2">
      <c r="A183" s="14" t="s">
        <v>129</v>
      </c>
      <c r="B183" s="321">
        <v>275706</v>
      </c>
      <c r="C183" s="604">
        <v>20622.784052659135</v>
      </c>
      <c r="D183" s="321">
        <v>96489</v>
      </c>
      <c r="E183" s="321">
        <v>79212</v>
      </c>
      <c r="F183" s="604">
        <v>83645.19535374867</v>
      </c>
      <c r="G183" s="321">
        <v>126211</v>
      </c>
      <c r="H183" s="321">
        <v>44721</v>
      </c>
      <c r="I183" s="321">
        <v>4517</v>
      </c>
      <c r="J183" s="321">
        <v>3768</v>
      </c>
    </row>
    <row r="184" spans="1:10" ht="11.1" customHeight="1" x14ac:dyDescent="0.2">
      <c r="A184" s="14" t="s">
        <v>130</v>
      </c>
      <c r="B184" s="321">
        <v>309127</v>
      </c>
      <c r="C184" s="604">
        <v>28194.728201386355</v>
      </c>
      <c r="D184" s="321">
        <v>94916</v>
      </c>
      <c r="E184" s="321">
        <v>47671</v>
      </c>
      <c r="F184" s="604">
        <v>60039.042821158691</v>
      </c>
      <c r="G184" s="321">
        <v>49201</v>
      </c>
      <c r="H184" s="321">
        <v>155481</v>
      </c>
      <c r="I184" s="321">
        <v>9501</v>
      </c>
      <c r="J184" s="321">
        <v>28</v>
      </c>
    </row>
    <row r="185" spans="1:10" ht="11.1" customHeight="1" x14ac:dyDescent="0.2">
      <c r="A185" s="14" t="s">
        <v>131</v>
      </c>
      <c r="B185" s="321">
        <v>2647413</v>
      </c>
      <c r="C185" s="604">
        <v>42992.838351359256</v>
      </c>
      <c r="D185" s="321">
        <v>534503</v>
      </c>
      <c r="E185" s="321">
        <v>282227</v>
      </c>
      <c r="F185" s="604">
        <v>59154.684552504717</v>
      </c>
      <c r="G185" s="321">
        <v>970911</v>
      </c>
      <c r="H185" s="321">
        <v>447649</v>
      </c>
      <c r="I185" s="321">
        <v>41405</v>
      </c>
      <c r="J185" s="321">
        <v>652945</v>
      </c>
    </row>
    <row r="186" spans="1:10" ht="14.1" customHeight="1" x14ac:dyDescent="0.2">
      <c r="A186" s="9" t="s">
        <v>238</v>
      </c>
      <c r="B186" s="215">
        <v>6784582</v>
      </c>
      <c r="C186" s="605">
        <v>28991.71003939868</v>
      </c>
      <c r="D186" s="215">
        <v>1941775</v>
      </c>
      <c r="E186" s="215">
        <v>1114028</v>
      </c>
      <c r="F186" s="605">
        <v>54308.389801589234</v>
      </c>
      <c r="G186" s="215">
        <v>2554526</v>
      </c>
      <c r="H186" s="215">
        <v>1135151</v>
      </c>
      <c r="I186" s="215">
        <v>104671</v>
      </c>
      <c r="J186" s="215">
        <v>1048459</v>
      </c>
    </row>
    <row r="187" spans="1:10" ht="11.1" customHeight="1" x14ac:dyDescent="0.2">
      <c r="A187" s="14" t="s">
        <v>132</v>
      </c>
      <c r="B187" s="321">
        <v>257844</v>
      </c>
      <c r="C187" s="604">
        <v>20925.499107287778</v>
      </c>
      <c r="D187" s="321">
        <v>113853</v>
      </c>
      <c r="E187" s="321">
        <v>87377</v>
      </c>
      <c r="F187" s="604">
        <v>76984.140969162996</v>
      </c>
      <c r="G187" s="321">
        <v>76739</v>
      </c>
      <c r="H187" s="321">
        <v>41062</v>
      </c>
      <c r="I187" s="321">
        <v>2892</v>
      </c>
      <c r="J187" s="321">
        <v>23298</v>
      </c>
    </row>
    <row r="188" spans="1:10" ht="11.1" customHeight="1" x14ac:dyDescent="0.2">
      <c r="A188" s="14" t="s">
        <v>133</v>
      </c>
      <c r="B188" s="321">
        <v>475318</v>
      </c>
      <c r="C188" s="604">
        <v>14778.40997419395</v>
      </c>
      <c r="D188" s="321">
        <v>207606</v>
      </c>
      <c r="E188" s="321">
        <v>148536</v>
      </c>
      <c r="F188" s="604">
        <v>51467.775467775471</v>
      </c>
      <c r="G188" s="321">
        <v>52971</v>
      </c>
      <c r="H188" s="321">
        <v>89556</v>
      </c>
      <c r="I188" s="321">
        <v>12337</v>
      </c>
      <c r="J188" s="321">
        <v>112848</v>
      </c>
    </row>
    <row r="189" spans="1:10" ht="11.1" customHeight="1" x14ac:dyDescent="0.2">
      <c r="A189" s="14" t="s">
        <v>134</v>
      </c>
      <c r="B189" s="321">
        <v>444302</v>
      </c>
      <c r="C189" s="604">
        <v>18507.956344247272</v>
      </c>
      <c r="D189" s="321">
        <v>170148</v>
      </c>
      <c r="E189" s="321">
        <v>127920</v>
      </c>
      <c r="F189" s="604">
        <v>55884.665792922679</v>
      </c>
      <c r="G189" s="321">
        <v>130132</v>
      </c>
      <c r="H189" s="321">
        <v>96027</v>
      </c>
      <c r="I189" s="321">
        <v>2488</v>
      </c>
      <c r="J189" s="321">
        <v>45507</v>
      </c>
    </row>
    <row r="190" spans="1:10" ht="11.1" customHeight="1" x14ac:dyDescent="0.2">
      <c r="A190" s="14" t="s">
        <v>135</v>
      </c>
      <c r="B190" s="321">
        <v>5064552</v>
      </c>
      <c r="C190" s="604">
        <v>33083.483577643645</v>
      </c>
      <c r="D190" s="321">
        <v>1296191</v>
      </c>
      <c r="E190" s="321">
        <v>647935</v>
      </c>
      <c r="F190" s="604">
        <v>48425.635276532143</v>
      </c>
      <c r="G190" s="321">
        <v>2187348</v>
      </c>
      <c r="H190" s="321">
        <v>646491</v>
      </c>
      <c r="I190" s="321">
        <v>76923</v>
      </c>
      <c r="J190" s="321">
        <v>857599</v>
      </c>
    </row>
    <row r="191" spans="1:10" ht="11.1" customHeight="1" x14ac:dyDescent="0.2">
      <c r="A191" s="14" t="s">
        <v>136</v>
      </c>
      <c r="B191" s="321">
        <v>460431</v>
      </c>
      <c r="C191" s="604">
        <v>44263.699288598349</v>
      </c>
      <c r="D191" s="321">
        <v>111794</v>
      </c>
      <c r="E191" s="321">
        <v>86076</v>
      </c>
      <c r="F191" s="604">
        <v>115693.54838709677</v>
      </c>
      <c r="G191" s="321">
        <v>104646</v>
      </c>
      <c r="H191" s="321">
        <v>229184</v>
      </c>
      <c r="I191" s="321">
        <v>9054</v>
      </c>
      <c r="J191" s="321">
        <v>5753</v>
      </c>
    </row>
    <row r="192" spans="1:10" ht="11.1" customHeight="1" x14ac:dyDescent="0.2">
      <c r="A192" s="14" t="s">
        <v>137</v>
      </c>
      <c r="B192" s="321">
        <v>82135</v>
      </c>
      <c r="C192" s="604">
        <v>40242.528172464474</v>
      </c>
      <c r="D192" s="321">
        <v>42183</v>
      </c>
      <c r="E192" s="321">
        <v>16184</v>
      </c>
      <c r="F192" s="604">
        <v>204860.75949367089</v>
      </c>
      <c r="G192" s="321">
        <v>2690</v>
      </c>
      <c r="H192" s="321">
        <v>32831</v>
      </c>
      <c r="I192" s="321">
        <v>977</v>
      </c>
      <c r="J192" s="321">
        <v>3454</v>
      </c>
    </row>
    <row r="193" spans="1:10" ht="14.1" customHeight="1" x14ac:dyDescent="0.2">
      <c r="A193" s="9" t="s">
        <v>239</v>
      </c>
      <c r="B193" s="215">
        <v>6618347</v>
      </c>
      <c r="C193" s="605">
        <v>28826.055331974425</v>
      </c>
      <c r="D193" s="215">
        <v>2049372</v>
      </c>
      <c r="E193" s="215">
        <v>1307697</v>
      </c>
      <c r="F193" s="605">
        <v>51320.474078725325</v>
      </c>
      <c r="G193" s="215">
        <v>2440242</v>
      </c>
      <c r="H193" s="215">
        <v>987334</v>
      </c>
      <c r="I193" s="215">
        <v>135436</v>
      </c>
      <c r="J193" s="215">
        <v>1005963</v>
      </c>
    </row>
    <row r="194" spans="1:10" ht="11.1" customHeight="1" x14ac:dyDescent="0.2">
      <c r="A194" s="14" t="s">
        <v>138</v>
      </c>
      <c r="B194" s="321">
        <v>174852</v>
      </c>
      <c r="C194" s="604">
        <v>19486.459378134401</v>
      </c>
      <c r="D194" s="321">
        <v>84676</v>
      </c>
      <c r="E194" s="321">
        <v>64894</v>
      </c>
      <c r="F194" s="604">
        <v>89756.569847856154</v>
      </c>
      <c r="G194" s="321">
        <v>13496</v>
      </c>
      <c r="H194" s="321">
        <v>44015</v>
      </c>
      <c r="I194" s="321">
        <v>13002</v>
      </c>
      <c r="J194" s="321">
        <v>19663</v>
      </c>
    </row>
    <row r="195" spans="1:10" ht="11.1" customHeight="1" x14ac:dyDescent="0.2">
      <c r="A195" s="14" t="s">
        <v>139</v>
      </c>
      <c r="B195" s="321">
        <v>704443</v>
      </c>
      <c r="C195" s="604">
        <v>15617.154765335757</v>
      </c>
      <c r="D195" s="321">
        <v>357541</v>
      </c>
      <c r="E195" s="321">
        <v>276832</v>
      </c>
      <c r="F195" s="604">
        <v>45985.382059800664</v>
      </c>
      <c r="G195" s="321">
        <v>112396</v>
      </c>
      <c r="H195" s="321">
        <v>180622</v>
      </c>
      <c r="I195" s="321">
        <v>22787</v>
      </c>
      <c r="J195" s="321">
        <v>31097</v>
      </c>
    </row>
    <row r="196" spans="1:10" ht="11.1" customHeight="1" x14ac:dyDescent="0.2">
      <c r="A196" s="14" t="s">
        <v>140</v>
      </c>
      <c r="B196" s="321">
        <v>487030</v>
      </c>
      <c r="C196" s="604">
        <v>21293.721580972368</v>
      </c>
      <c r="D196" s="321">
        <v>156161</v>
      </c>
      <c r="E196" s="321">
        <v>112430</v>
      </c>
      <c r="F196" s="604">
        <v>61303.162486368594</v>
      </c>
      <c r="G196" s="321">
        <v>119286</v>
      </c>
      <c r="H196" s="321">
        <v>110712</v>
      </c>
      <c r="I196" s="321">
        <v>18516</v>
      </c>
      <c r="J196" s="321">
        <v>82355</v>
      </c>
    </row>
    <row r="197" spans="1:10" ht="11.1" customHeight="1" x14ac:dyDescent="0.2">
      <c r="A197" s="14" t="s">
        <v>141</v>
      </c>
      <c r="B197" s="321">
        <v>3901141</v>
      </c>
      <c r="C197" s="604">
        <v>44751.198751921445</v>
      </c>
      <c r="D197" s="321">
        <v>804068</v>
      </c>
      <c r="E197" s="321">
        <v>434911</v>
      </c>
      <c r="F197" s="604">
        <v>50866.783625730997</v>
      </c>
      <c r="G197" s="321">
        <v>1812046</v>
      </c>
      <c r="H197" s="321">
        <v>402172</v>
      </c>
      <c r="I197" s="321">
        <v>53285</v>
      </c>
      <c r="J197" s="321">
        <v>829570</v>
      </c>
    </row>
    <row r="198" spans="1:10" ht="11.1" customHeight="1" x14ac:dyDescent="0.2">
      <c r="A198" s="14" t="s">
        <v>142</v>
      </c>
      <c r="B198" s="321">
        <v>503593</v>
      </c>
      <c r="C198" s="604">
        <v>13119.525856454344</v>
      </c>
      <c r="D198" s="321">
        <v>362785</v>
      </c>
      <c r="E198" s="321">
        <v>242115</v>
      </c>
      <c r="F198" s="604">
        <v>42004.68424705066</v>
      </c>
      <c r="G198" s="321">
        <v>33046</v>
      </c>
      <c r="H198" s="321">
        <v>103279</v>
      </c>
      <c r="I198" s="321">
        <v>3629</v>
      </c>
      <c r="J198" s="321">
        <v>854</v>
      </c>
    </row>
    <row r="199" spans="1:10" ht="11.1" customHeight="1" x14ac:dyDescent="0.2">
      <c r="A199" s="14" t="s">
        <v>143</v>
      </c>
      <c r="B199" s="321">
        <v>734759</v>
      </c>
      <c r="C199" s="604">
        <v>34580.148719879515</v>
      </c>
      <c r="D199" s="321">
        <v>225072</v>
      </c>
      <c r="E199" s="321">
        <v>126802</v>
      </c>
      <c r="F199" s="604">
        <v>62711.177052423343</v>
      </c>
      <c r="G199" s="321">
        <v>346814</v>
      </c>
      <c r="H199" s="321">
        <v>101025</v>
      </c>
      <c r="I199" s="321">
        <v>19424</v>
      </c>
      <c r="J199" s="321">
        <v>42424</v>
      </c>
    </row>
    <row r="200" spans="1:10" ht="11.1" customHeight="1" x14ac:dyDescent="0.2">
      <c r="A200" s="14" t="s">
        <v>144</v>
      </c>
      <c r="B200" s="321">
        <v>112529</v>
      </c>
      <c r="C200" s="604">
        <v>19278.56775740963</v>
      </c>
      <c r="D200" s="321">
        <v>59069</v>
      </c>
      <c r="E200" s="321">
        <v>49713</v>
      </c>
      <c r="F200" s="604">
        <v>87522.887323943665</v>
      </c>
      <c r="G200" s="321">
        <v>3158</v>
      </c>
      <c r="H200" s="321">
        <v>45509</v>
      </c>
      <c r="I200" s="321">
        <v>4793</v>
      </c>
      <c r="J200" s="321" t="s">
        <v>3</v>
      </c>
    </row>
    <row r="201" spans="1:10" x14ac:dyDescent="0.2">
      <c r="B201" s="371"/>
      <c r="C201" s="371"/>
      <c r="D201" s="371"/>
      <c r="E201" s="371"/>
      <c r="F201" s="371"/>
      <c r="G201" s="371"/>
      <c r="H201" s="371"/>
      <c r="I201" s="371"/>
      <c r="J201" s="371"/>
    </row>
    <row r="202" spans="1:10" x14ac:dyDescent="0.2">
      <c r="B202" s="371"/>
      <c r="C202" s="371"/>
      <c r="D202" s="371"/>
      <c r="E202" s="371"/>
      <c r="F202" s="371"/>
      <c r="G202" s="371"/>
      <c r="H202" s="371"/>
      <c r="I202" s="371"/>
      <c r="J202" s="371"/>
    </row>
    <row r="203" spans="1:10" x14ac:dyDescent="0.2">
      <c r="B203" s="371"/>
      <c r="C203" s="371"/>
      <c r="D203" s="371"/>
      <c r="E203" s="371"/>
      <c r="F203" s="371"/>
      <c r="G203" s="371"/>
      <c r="H203" s="371"/>
      <c r="I203" s="371"/>
      <c r="J203" s="371"/>
    </row>
    <row r="204" spans="1:10" x14ac:dyDescent="0.2">
      <c r="B204" s="371"/>
      <c r="C204" s="371"/>
      <c r="D204" s="371"/>
      <c r="E204" s="371"/>
      <c r="F204" s="371"/>
      <c r="G204" s="371"/>
      <c r="H204" s="371"/>
      <c r="I204" s="371"/>
      <c r="J204" s="371"/>
    </row>
    <row r="205" spans="1:10" x14ac:dyDescent="0.2">
      <c r="B205" s="371"/>
      <c r="C205" s="371"/>
      <c r="D205" s="371"/>
      <c r="E205" s="371"/>
      <c r="F205" s="371"/>
      <c r="G205" s="371"/>
      <c r="H205" s="371"/>
      <c r="I205" s="371"/>
      <c r="J205" s="371"/>
    </row>
    <row r="206" spans="1:10" x14ac:dyDescent="0.2">
      <c r="B206" s="371"/>
      <c r="C206" s="371"/>
      <c r="D206" s="371"/>
      <c r="E206" s="371"/>
      <c r="F206" s="371"/>
      <c r="G206" s="371"/>
      <c r="H206" s="371"/>
      <c r="I206" s="371"/>
      <c r="J206" s="371"/>
    </row>
    <row r="207" spans="1:10" x14ac:dyDescent="0.2">
      <c r="B207" s="167"/>
      <c r="C207" s="167"/>
      <c r="D207" s="167"/>
      <c r="E207" s="167"/>
      <c r="F207" s="167"/>
      <c r="G207" s="167"/>
      <c r="H207" s="167"/>
      <c r="I207" s="167"/>
      <c r="J207" s="167"/>
    </row>
    <row r="208" spans="1:10" x14ac:dyDescent="0.2">
      <c r="B208" s="167"/>
      <c r="C208" s="167"/>
      <c r="D208" s="167"/>
      <c r="E208" s="167"/>
      <c r="F208" s="167"/>
      <c r="G208" s="167"/>
      <c r="H208" s="167"/>
      <c r="I208" s="167"/>
      <c r="J208" s="167"/>
    </row>
    <row r="209" spans="2:10" x14ac:dyDescent="0.2">
      <c r="B209" s="167"/>
      <c r="C209" s="167"/>
      <c r="D209" s="167"/>
      <c r="E209" s="167"/>
      <c r="F209" s="167"/>
      <c r="G209" s="167"/>
      <c r="H209" s="167"/>
      <c r="I209" s="167"/>
      <c r="J209" s="167"/>
    </row>
    <row r="210" spans="2:10" x14ac:dyDescent="0.2">
      <c r="B210" s="167"/>
      <c r="C210" s="167"/>
      <c r="D210" s="167"/>
      <c r="E210" s="167"/>
      <c r="F210" s="167"/>
      <c r="G210" s="167"/>
      <c r="H210" s="167"/>
      <c r="I210" s="167"/>
      <c r="J210" s="167"/>
    </row>
    <row r="211" spans="2:10" x14ac:dyDescent="0.2">
      <c r="B211" s="167"/>
      <c r="C211" s="167"/>
      <c r="D211" s="167"/>
      <c r="E211" s="167"/>
      <c r="F211" s="167"/>
      <c r="G211" s="167"/>
      <c r="H211" s="167"/>
      <c r="I211" s="167"/>
      <c r="J211" s="167"/>
    </row>
    <row r="212" spans="2:10" x14ac:dyDescent="0.2">
      <c r="B212" s="167"/>
      <c r="C212" s="167"/>
      <c r="D212" s="167"/>
      <c r="E212" s="167"/>
      <c r="F212" s="167"/>
      <c r="G212" s="167"/>
      <c r="H212" s="167"/>
      <c r="I212" s="167"/>
      <c r="J212" s="167"/>
    </row>
  </sheetData>
  <mergeCells count="9">
    <mergeCell ref="A3:A6"/>
    <mergeCell ref="A1:J1"/>
    <mergeCell ref="G4:J5"/>
    <mergeCell ref="D5:D6"/>
    <mergeCell ref="E5:F5"/>
    <mergeCell ref="D4:F4"/>
    <mergeCell ref="B4:B6"/>
    <mergeCell ref="C4:C6"/>
    <mergeCell ref="B3:J3"/>
  </mergeCells>
  <printOptions horizontalCentered="1"/>
  <pageMargins left="0.59055118110236204" right="0.59055118110236204" top="0.98425196850393704" bottom="1.0629921259842501" header="0.68897637795275601" footer="0.49212598425196902"/>
  <pageSetup paperSize="9" pageOrder="overThenDown" orientation="portrait" blackAndWhite="1" r:id="rId1"/>
  <headerFooter alignWithMargins="0"/>
  <rowBreaks count="3" manualBreakCount="3">
    <brk id="53" max="16383" man="1"/>
    <brk id="99" max="16383" man="1"/>
    <brk id="14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7"/>
  <sheetViews>
    <sheetView topLeftCell="B1" zoomScaleNormal="100" zoomScaleSheetLayoutView="100" workbookViewId="0">
      <pane xSplit="1" ySplit="10" topLeftCell="C11" activePane="bottomRight" state="frozen"/>
      <selection activeCell="B2" sqref="B2"/>
      <selection pane="topRight" activeCell="D2" sqref="D2"/>
      <selection pane="bottomLeft" activeCell="B11" sqref="B11"/>
      <selection pane="bottomRight" activeCell="B5" sqref="B5"/>
    </sheetView>
  </sheetViews>
  <sheetFormatPr defaultRowHeight="11.25" x14ac:dyDescent="0.2"/>
  <cols>
    <col min="1" max="1" width="2.7109375" style="120" hidden="1" customWidth="1"/>
    <col min="2" max="2" width="21.7109375" style="17" customWidth="1"/>
    <col min="3" max="10" width="9.7109375" style="17" customWidth="1"/>
    <col min="11" max="16384" width="9.140625" style="17"/>
  </cols>
  <sheetData>
    <row r="1" spans="1:11" hidden="1" x14ac:dyDescent="0.2">
      <c r="B1" s="17" t="s">
        <v>7671</v>
      </c>
      <c r="C1" s="17">
        <v>1</v>
      </c>
      <c r="D1" s="17">
        <v>1</v>
      </c>
      <c r="E1" s="17">
        <v>1</v>
      </c>
      <c r="F1" s="17">
        <v>1</v>
      </c>
      <c r="G1" s="17">
        <v>1</v>
      </c>
      <c r="H1" s="17">
        <v>1</v>
      </c>
      <c r="I1" s="17">
        <v>1</v>
      </c>
      <c r="J1" s="17">
        <v>1</v>
      </c>
    </row>
    <row r="2" spans="1:11" s="639" customFormat="1" ht="27" customHeight="1" x14ac:dyDescent="0.2">
      <c r="A2" s="120" t="s">
        <v>7671</v>
      </c>
      <c r="B2" s="853" t="s">
        <v>7674</v>
      </c>
      <c r="C2" s="854"/>
      <c r="D2" s="854"/>
      <c r="E2" s="854"/>
      <c r="F2" s="854"/>
      <c r="G2" s="854"/>
      <c r="H2" s="854"/>
      <c r="I2" s="854"/>
      <c r="J2" s="854"/>
    </row>
    <row r="3" spans="1:11" ht="9.9499999999999993" customHeight="1" thickBot="1" x14ac:dyDescent="0.25">
      <c r="A3" s="120" t="s">
        <v>7671</v>
      </c>
      <c r="J3" s="131" t="s">
        <v>7459</v>
      </c>
    </row>
    <row r="4" spans="1:11" ht="12.95" customHeight="1" x14ac:dyDescent="0.2">
      <c r="A4" s="120" t="s">
        <v>7671</v>
      </c>
      <c r="B4" s="642"/>
      <c r="C4" s="836" t="s">
        <v>495</v>
      </c>
      <c r="D4" s="840" t="s">
        <v>7673</v>
      </c>
      <c r="E4" s="868"/>
      <c r="F4" s="841"/>
      <c r="G4" s="840" t="s">
        <v>7672</v>
      </c>
      <c r="H4" s="868"/>
      <c r="I4" s="868"/>
      <c r="J4" s="868"/>
      <c r="K4" s="638"/>
    </row>
    <row r="5" spans="1:11" ht="57.95" customHeight="1" x14ac:dyDescent="0.2">
      <c r="A5" s="120" t="s">
        <v>7671</v>
      </c>
      <c r="B5" s="91" t="s">
        <v>7670</v>
      </c>
      <c r="C5" s="837"/>
      <c r="D5" s="607" t="s">
        <v>7669</v>
      </c>
      <c r="E5" s="641" t="s">
        <v>7668</v>
      </c>
      <c r="F5" s="640" t="s">
        <v>7667</v>
      </c>
      <c r="G5" s="608" t="s">
        <v>7666</v>
      </c>
      <c r="H5" s="607" t="s">
        <v>7665</v>
      </c>
      <c r="I5" s="609" t="s">
        <v>7664</v>
      </c>
      <c r="J5" s="609" t="s">
        <v>572</v>
      </c>
      <c r="K5" s="120"/>
    </row>
    <row r="6" spans="1:11" hidden="1" x14ac:dyDescent="0.2"/>
    <row r="7" spans="1:11" s="639" customFormat="1" ht="12.75" hidden="1" x14ac:dyDescent="0.2">
      <c r="A7" s="120" t="s">
        <v>7659</v>
      </c>
      <c r="B7" s="280"/>
      <c r="G7" s="280"/>
    </row>
    <row r="8" spans="1:11" ht="9.9499999999999993" hidden="1" customHeight="1" thickBot="1" x14ac:dyDescent="0.25">
      <c r="A8" s="120" t="s">
        <v>7659</v>
      </c>
      <c r="B8" s="121"/>
      <c r="J8" s="131" t="s">
        <v>7663</v>
      </c>
    </row>
    <row r="9" spans="1:11" ht="15" hidden="1" customHeight="1" x14ac:dyDescent="0.2">
      <c r="A9" s="120" t="s">
        <v>7659</v>
      </c>
      <c r="B9" s="849"/>
      <c r="C9" s="836" t="s">
        <v>7662</v>
      </c>
      <c r="D9" s="840" t="s">
        <v>7661</v>
      </c>
      <c r="E9" s="868"/>
      <c r="F9" s="841"/>
      <c r="G9" s="840" t="s">
        <v>7660</v>
      </c>
      <c r="H9" s="868"/>
      <c r="I9" s="868"/>
      <c r="J9" s="868"/>
      <c r="K9" s="638"/>
    </row>
    <row r="10" spans="1:11" ht="76.5" hidden="1" customHeight="1" x14ac:dyDescent="0.2">
      <c r="A10" s="120" t="s">
        <v>7659</v>
      </c>
      <c r="B10" s="943"/>
      <c r="C10" s="837"/>
      <c r="D10" s="637" t="s">
        <v>7658</v>
      </c>
      <c r="E10" s="636" t="s">
        <v>7657</v>
      </c>
      <c r="F10" s="635" t="s">
        <v>7656</v>
      </c>
      <c r="G10" s="461" t="s">
        <v>7655</v>
      </c>
      <c r="H10" s="299" t="s">
        <v>7654</v>
      </c>
      <c r="I10" s="634" t="s">
        <v>7653</v>
      </c>
      <c r="J10" s="634" t="s">
        <v>7652</v>
      </c>
      <c r="K10" s="120"/>
    </row>
    <row r="11" spans="1:11" s="340" customFormat="1" ht="15" customHeight="1" x14ac:dyDescent="0.2">
      <c r="A11" s="633" t="s">
        <v>7642</v>
      </c>
      <c r="B11" s="632" t="s">
        <v>7651</v>
      </c>
      <c r="C11" s="631">
        <v>340795050.27811337</v>
      </c>
      <c r="D11" s="631">
        <v>161914359.23563099</v>
      </c>
      <c r="E11" s="631">
        <v>111395529.57631207</v>
      </c>
      <c r="F11" s="631">
        <v>67485161.466170311</v>
      </c>
      <c r="G11" s="631">
        <v>150217602.19174576</v>
      </c>
      <c r="H11" s="631">
        <v>104660798.09757423</v>
      </c>
      <c r="I11" s="631">
        <v>72078452.6154356</v>
      </c>
      <c r="J11" s="631">
        <v>13838197.373357773</v>
      </c>
    </row>
    <row r="12" spans="1:11" ht="12.4" customHeight="1" x14ac:dyDescent="0.2">
      <c r="A12" s="120">
        <v>2</v>
      </c>
      <c r="B12" s="630" t="s">
        <v>7647</v>
      </c>
      <c r="C12" s="612">
        <f t="shared" ref="C12:J12" si="0">C14+C16</f>
        <v>24487578</v>
      </c>
      <c r="D12" s="612">
        <f t="shared" si="0"/>
        <v>11031404</v>
      </c>
      <c r="E12" s="612">
        <f t="shared" si="0"/>
        <v>8711625</v>
      </c>
      <c r="F12" s="612">
        <f t="shared" si="0"/>
        <v>4744549</v>
      </c>
      <c r="G12" s="612">
        <f t="shared" si="0"/>
        <v>9715966</v>
      </c>
      <c r="H12" s="612">
        <f t="shared" si="0"/>
        <v>8464583</v>
      </c>
      <c r="I12" s="612">
        <f t="shared" si="0"/>
        <v>3749905</v>
      </c>
      <c r="J12" s="612">
        <f t="shared" si="0"/>
        <v>2557124</v>
      </c>
    </row>
    <row r="13" spans="1:11" s="340" customFormat="1" ht="12.75" customHeight="1" x14ac:dyDescent="0.2">
      <c r="A13" s="633" t="s">
        <v>7650</v>
      </c>
      <c r="B13" s="632" t="s">
        <v>7649</v>
      </c>
      <c r="C13" s="631">
        <v>246477734.76681328</v>
      </c>
      <c r="D13" s="631">
        <v>114046867.22985649</v>
      </c>
      <c r="E13" s="631">
        <v>83750742.850987434</v>
      </c>
      <c r="F13" s="631">
        <v>48680124.685969353</v>
      </c>
      <c r="G13" s="631">
        <v>111156101.71663761</v>
      </c>
      <c r="H13" s="631">
        <v>72916420.438854218</v>
      </c>
      <c r="I13" s="631">
        <v>52112979.256656647</v>
      </c>
      <c r="J13" s="631">
        <v>10292233.354664803</v>
      </c>
    </row>
    <row r="14" spans="1:11" ht="12.4" customHeight="1" x14ac:dyDescent="0.2">
      <c r="A14" s="120" t="s">
        <v>7642</v>
      </c>
      <c r="B14" s="630" t="s">
        <v>7647</v>
      </c>
      <c r="C14" s="612">
        <v>21972870</v>
      </c>
      <c r="D14" s="612">
        <v>9776391</v>
      </c>
      <c r="E14" s="612">
        <v>7500350</v>
      </c>
      <c r="F14" s="612">
        <v>4696129</v>
      </c>
      <c r="G14" s="612">
        <v>8838909</v>
      </c>
      <c r="H14" s="612">
        <v>7933087</v>
      </c>
      <c r="I14" s="612">
        <v>2884293</v>
      </c>
      <c r="J14" s="612">
        <v>2316581</v>
      </c>
    </row>
    <row r="15" spans="1:11" s="340" customFormat="1" ht="12.95" customHeight="1" x14ac:dyDescent="0.2">
      <c r="A15" s="633">
        <v>2</v>
      </c>
      <c r="B15" s="632" t="s">
        <v>7648</v>
      </c>
      <c r="C15" s="631">
        <v>94317315.511300087</v>
      </c>
      <c r="D15" s="631">
        <v>47867492.005774498</v>
      </c>
      <c r="E15" s="631">
        <v>27644786.725324631</v>
      </c>
      <c r="F15" s="631">
        <v>18805036.780200958</v>
      </c>
      <c r="G15" s="631">
        <v>39061500.475108147</v>
      </c>
      <c r="H15" s="631">
        <v>31744377.658720016</v>
      </c>
      <c r="I15" s="631">
        <v>19965473.358778954</v>
      </c>
      <c r="J15" s="631">
        <v>3545964.0186929703</v>
      </c>
    </row>
    <row r="16" spans="1:11" ht="12.4" customHeight="1" x14ac:dyDescent="0.2">
      <c r="A16" s="120">
        <v>2</v>
      </c>
      <c r="B16" s="630" t="s">
        <v>7647</v>
      </c>
      <c r="C16" s="612">
        <v>2514708</v>
      </c>
      <c r="D16" s="612">
        <v>1255013</v>
      </c>
      <c r="E16" s="612">
        <v>1211275</v>
      </c>
      <c r="F16" s="612">
        <v>48420</v>
      </c>
      <c r="G16" s="612">
        <v>877057</v>
      </c>
      <c r="H16" s="612">
        <v>531496</v>
      </c>
      <c r="I16" s="612">
        <v>865612</v>
      </c>
      <c r="J16" s="612">
        <v>240543</v>
      </c>
    </row>
    <row r="17" spans="1:10" s="147" customFormat="1" ht="11.1" customHeight="1" x14ac:dyDescent="0.25">
      <c r="A17" s="121">
        <v>2</v>
      </c>
      <c r="B17" s="616" t="s">
        <v>212</v>
      </c>
      <c r="C17" s="622">
        <v>123530128</v>
      </c>
      <c r="D17" s="622">
        <v>59295640</v>
      </c>
      <c r="E17" s="622">
        <v>43073869</v>
      </c>
      <c r="F17" s="622">
        <v>21160619</v>
      </c>
      <c r="G17" s="622">
        <v>59280968</v>
      </c>
      <c r="H17" s="622">
        <v>31145434</v>
      </c>
      <c r="I17" s="622">
        <v>26758836</v>
      </c>
      <c r="J17" s="622">
        <v>6344890</v>
      </c>
    </row>
    <row r="18" spans="1:10" ht="11.1" customHeight="1" x14ac:dyDescent="0.2">
      <c r="A18" s="120">
        <v>2</v>
      </c>
      <c r="B18" s="613" t="s">
        <v>177</v>
      </c>
      <c r="C18" s="612">
        <v>23894</v>
      </c>
      <c r="D18" s="612">
        <v>7106</v>
      </c>
      <c r="E18" s="612">
        <v>7705</v>
      </c>
      <c r="F18" s="612">
        <v>9083</v>
      </c>
      <c r="G18" s="612">
        <v>15599</v>
      </c>
      <c r="H18" s="612">
        <v>8069</v>
      </c>
      <c r="I18" s="612" t="s">
        <v>3</v>
      </c>
      <c r="J18" s="612">
        <v>226</v>
      </c>
    </row>
    <row r="19" spans="1:10" ht="11.1" customHeight="1" x14ac:dyDescent="0.2">
      <c r="A19" s="120">
        <v>2</v>
      </c>
      <c r="B19" s="613" t="s">
        <v>178</v>
      </c>
      <c r="C19" s="612">
        <v>7519132</v>
      </c>
      <c r="D19" s="612">
        <v>3668488</v>
      </c>
      <c r="E19" s="612">
        <v>1367605</v>
      </c>
      <c r="F19" s="612">
        <v>2483039</v>
      </c>
      <c r="G19" s="612">
        <v>2441308</v>
      </c>
      <c r="H19" s="612">
        <v>3039523</v>
      </c>
      <c r="I19" s="612">
        <v>1984093</v>
      </c>
      <c r="J19" s="612">
        <v>54208</v>
      </c>
    </row>
    <row r="20" spans="1:10" ht="11.1" customHeight="1" x14ac:dyDescent="0.2">
      <c r="A20" s="120">
        <v>2</v>
      </c>
      <c r="B20" s="613" t="s">
        <v>179</v>
      </c>
      <c r="C20" s="612">
        <v>8674672</v>
      </c>
      <c r="D20" s="612">
        <v>6650130</v>
      </c>
      <c r="E20" s="612">
        <v>1766369</v>
      </c>
      <c r="F20" s="612">
        <v>258173</v>
      </c>
      <c r="G20" s="612">
        <v>6107266</v>
      </c>
      <c r="H20" s="612">
        <v>1462169</v>
      </c>
      <c r="I20" s="612">
        <v>329460</v>
      </c>
      <c r="J20" s="612">
        <v>775777</v>
      </c>
    </row>
    <row r="21" spans="1:10" ht="11.1" customHeight="1" x14ac:dyDescent="0.2">
      <c r="A21" s="120">
        <v>2</v>
      </c>
      <c r="B21" s="613" t="s">
        <v>180</v>
      </c>
      <c r="C21" s="612">
        <v>543209</v>
      </c>
      <c r="D21" s="612">
        <v>279970</v>
      </c>
      <c r="E21" s="612">
        <v>187606</v>
      </c>
      <c r="F21" s="612">
        <v>75633</v>
      </c>
      <c r="G21" s="612">
        <v>378429</v>
      </c>
      <c r="H21" s="612">
        <v>148885</v>
      </c>
      <c r="I21" s="612">
        <v>12249</v>
      </c>
      <c r="J21" s="612">
        <v>3646</v>
      </c>
    </row>
    <row r="22" spans="1:10" ht="11.1" customHeight="1" x14ac:dyDescent="0.2">
      <c r="A22" s="120">
        <v>2</v>
      </c>
      <c r="B22" s="613" t="s">
        <v>181</v>
      </c>
      <c r="C22" s="612">
        <v>15100968</v>
      </c>
      <c r="D22" s="612">
        <v>11859965</v>
      </c>
      <c r="E22" s="612">
        <v>2262664</v>
      </c>
      <c r="F22" s="612">
        <v>978339</v>
      </c>
      <c r="G22" s="612">
        <v>12932009</v>
      </c>
      <c r="H22" s="612">
        <v>1033877</v>
      </c>
      <c r="I22" s="612">
        <v>1096670</v>
      </c>
      <c r="J22" s="612">
        <v>38412</v>
      </c>
    </row>
    <row r="23" spans="1:10" ht="11.1" customHeight="1" x14ac:dyDescent="0.2">
      <c r="A23" s="120">
        <v>2</v>
      </c>
      <c r="B23" s="613" t="s">
        <v>182</v>
      </c>
      <c r="C23" s="612">
        <v>8094604</v>
      </c>
      <c r="D23" s="612">
        <v>3745694</v>
      </c>
      <c r="E23" s="612">
        <v>2687188</v>
      </c>
      <c r="F23" s="612">
        <v>1661722</v>
      </c>
      <c r="G23" s="612">
        <v>3969405</v>
      </c>
      <c r="H23" s="612">
        <v>1920167</v>
      </c>
      <c r="I23" s="612">
        <v>1936208</v>
      </c>
      <c r="J23" s="612">
        <v>268824</v>
      </c>
    </row>
    <row r="24" spans="1:10" ht="11.1" customHeight="1" x14ac:dyDescent="0.2">
      <c r="A24" s="120">
        <v>2</v>
      </c>
      <c r="B24" s="613" t="s">
        <v>183</v>
      </c>
      <c r="C24" s="612">
        <v>3373619</v>
      </c>
      <c r="D24" s="612">
        <v>2396424</v>
      </c>
      <c r="E24" s="612">
        <v>380598</v>
      </c>
      <c r="F24" s="612">
        <v>596597</v>
      </c>
      <c r="G24" s="612">
        <v>1016455</v>
      </c>
      <c r="H24" s="612">
        <v>1924927</v>
      </c>
      <c r="I24" s="612">
        <v>391682</v>
      </c>
      <c r="J24" s="612">
        <v>40555</v>
      </c>
    </row>
    <row r="25" spans="1:10" ht="11.1" customHeight="1" x14ac:dyDescent="0.2">
      <c r="A25" s="120">
        <v>2</v>
      </c>
      <c r="B25" s="613" t="s">
        <v>184</v>
      </c>
      <c r="C25" s="612">
        <v>465133</v>
      </c>
      <c r="D25" s="612">
        <v>104032</v>
      </c>
      <c r="E25" s="612">
        <v>64305</v>
      </c>
      <c r="F25" s="612">
        <v>296796</v>
      </c>
      <c r="G25" s="612">
        <v>113286</v>
      </c>
      <c r="H25" s="612">
        <v>255423</v>
      </c>
      <c r="I25" s="612">
        <v>84977</v>
      </c>
      <c r="J25" s="612">
        <v>11447</v>
      </c>
    </row>
    <row r="26" spans="1:10" ht="11.1" customHeight="1" x14ac:dyDescent="0.25">
      <c r="A26" s="120">
        <v>2</v>
      </c>
      <c r="B26" s="613" t="s">
        <v>185</v>
      </c>
      <c r="C26" s="617">
        <v>23364814</v>
      </c>
      <c r="D26" s="617">
        <v>11446541</v>
      </c>
      <c r="E26" s="617">
        <v>9380925</v>
      </c>
      <c r="F26" s="617">
        <v>2537348</v>
      </c>
      <c r="G26" s="617">
        <v>10703531</v>
      </c>
      <c r="H26" s="617">
        <v>5535640</v>
      </c>
      <c r="I26" s="617">
        <v>5020593</v>
      </c>
      <c r="J26" s="617">
        <v>2105050</v>
      </c>
    </row>
    <row r="27" spans="1:10" ht="11.1" customHeight="1" x14ac:dyDescent="0.2">
      <c r="A27" s="120">
        <v>2</v>
      </c>
      <c r="B27" s="613" t="s">
        <v>186</v>
      </c>
      <c r="C27" s="612">
        <v>1732028</v>
      </c>
      <c r="D27" s="612">
        <v>414991</v>
      </c>
      <c r="E27" s="612">
        <v>157561</v>
      </c>
      <c r="F27" s="612">
        <v>1159476</v>
      </c>
      <c r="G27" s="612">
        <v>418265</v>
      </c>
      <c r="H27" s="612">
        <v>843746</v>
      </c>
      <c r="I27" s="612">
        <v>417891</v>
      </c>
      <c r="J27" s="612">
        <v>52126</v>
      </c>
    </row>
    <row r="28" spans="1:10" ht="11.1" customHeight="1" x14ac:dyDescent="0.2">
      <c r="A28" s="120">
        <v>2</v>
      </c>
      <c r="B28" s="613" t="s">
        <v>187</v>
      </c>
      <c r="C28" s="612">
        <v>21464062</v>
      </c>
      <c r="D28" s="612">
        <v>10308391</v>
      </c>
      <c r="E28" s="612">
        <v>4823740</v>
      </c>
      <c r="F28" s="612">
        <v>6331931</v>
      </c>
      <c r="G28" s="612">
        <v>6692733</v>
      </c>
      <c r="H28" s="612">
        <v>7432962</v>
      </c>
      <c r="I28" s="612">
        <v>6163821</v>
      </c>
      <c r="J28" s="612">
        <v>1174546</v>
      </c>
    </row>
    <row r="29" spans="1:10" ht="11.1" customHeight="1" x14ac:dyDescent="0.2">
      <c r="A29" s="120" t="s">
        <v>7642</v>
      </c>
      <c r="B29" s="613" t="s">
        <v>188</v>
      </c>
      <c r="C29" s="612">
        <v>461356</v>
      </c>
      <c r="D29" s="612">
        <v>293389</v>
      </c>
      <c r="E29" s="612">
        <v>86438</v>
      </c>
      <c r="F29" s="612">
        <v>81529</v>
      </c>
      <c r="G29" s="612">
        <v>79349</v>
      </c>
      <c r="H29" s="612">
        <v>139545</v>
      </c>
      <c r="I29" s="612">
        <v>238092</v>
      </c>
      <c r="J29" s="612">
        <v>4370</v>
      </c>
    </row>
    <row r="30" spans="1:10" ht="11.1" customHeight="1" x14ac:dyDescent="0.2">
      <c r="A30" s="120">
        <v>2</v>
      </c>
      <c r="B30" s="613" t="s">
        <v>189</v>
      </c>
      <c r="C30" s="612">
        <v>11757419</v>
      </c>
      <c r="D30" s="612">
        <v>3527245</v>
      </c>
      <c r="E30" s="612">
        <v>5680015</v>
      </c>
      <c r="F30" s="612">
        <v>2550159</v>
      </c>
      <c r="G30" s="612">
        <v>4681492</v>
      </c>
      <c r="H30" s="612">
        <v>2428263</v>
      </c>
      <c r="I30" s="612">
        <v>4142002</v>
      </c>
      <c r="J30" s="612">
        <v>505662</v>
      </c>
    </row>
    <row r="31" spans="1:10" ht="11.1" customHeight="1" x14ac:dyDescent="0.2">
      <c r="A31" s="120">
        <v>2</v>
      </c>
      <c r="B31" s="613" t="s">
        <v>190</v>
      </c>
      <c r="C31" s="612">
        <v>211135</v>
      </c>
      <c r="D31" s="612" t="s">
        <v>3</v>
      </c>
      <c r="E31" s="612">
        <v>201714</v>
      </c>
      <c r="F31" s="612">
        <v>9421</v>
      </c>
      <c r="G31" s="612">
        <v>193986</v>
      </c>
      <c r="H31" s="612">
        <v>16896</v>
      </c>
      <c r="I31" s="612" t="s">
        <v>3</v>
      </c>
      <c r="J31" s="612">
        <v>253</v>
      </c>
    </row>
    <row r="32" spans="1:10" ht="11.1" customHeight="1" x14ac:dyDescent="0.2">
      <c r="A32" s="120">
        <v>2</v>
      </c>
      <c r="B32" s="613" t="s">
        <v>191</v>
      </c>
      <c r="C32" s="612">
        <v>13769973</v>
      </c>
      <c r="D32" s="612">
        <v>2500385</v>
      </c>
      <c r="E32" s="612">
        <v>9637749</v>
      </c>
      <c r="F32" s="612">
        <v>1631839</v>
      </c>
      <c r="G32" s="612">
        <v>7644655</v>
      </c>
      <c r="H32" s="612">
        <v>2968316</v>
      </c>
      <c r="I32" s="612">
        <v>2219972</v>
      </c>
      <c r="J32" s="612">
        <v>937030</v>
      </c>
    </row>
    <row r="33" spans="1:10" ht="11.1" customHeight="1" x14ac:dyDescent="0.2">
      <c r="A33" s="120" t="s">
        <v>7642</v>
      </c>
      <c r="B33" s="613" t="s">
        <v>200</v>
      </c>
      <c r="C33" s="612">
        <v>2999140</v>
      </c>
      <c r="D33" s="612">
        <v>447099</v>
      </c>
      <c r="E33" s="612">
        <v>2485096</v>
      </c>
      <c r="F33" s="612">
        <v>66945</v>
      </c>
      <c r="G33" s="612">
        <v>534531</v>
      </c>
      <c r="H33" s="612">
        <v>777878</v>
      </c>
      <c r="I33" s="612">
        <v>1394129</v>
      </c>
      <c r="J33" s="612">
        <v>292602</v>
      </c>
    </row>
    <row r="34" spans="1:10" ht="11.1" customHeight="1" x14ac:dyDescent="0.2">
      <c r="A34" s="120">
        <v>2</v>
      </c>
      <c r="B34" s="613" t="s">
        <v>192</v>
      </c>
      <c r="C34" s="612">
        <v>3974970</v>
      </c>
      <c r="D34" s="612">
        <v>1645790</v>
      </c>
      <c r="E34" s="612">
        <v>1896591</v>
      </c>
      <c r="F34" s="612">
        <v>432589</v>
      </c>
      <c r="G34" s="612">
        <v>1358669</v>
      </c>
      <c r="H34" s="612">
        <v>1209148</v>
      </c>
      <c r="I34" s="612">
        <v>1326997</v>
      </c>
      <c r="J34" s="612">
        <v>80156</v>
      </c>
    </row>
    <row r="35" spans="1:10" s="147" customFormat="1" ht="11.1" customHeight="1" x14ac:dyDescent="0.2">
      <c r="A35" s="121">
        <v>2</v>
      </c>
      <c r="B35" s="616" t="s">
        <v>213</v>
      </c>
      <c r="C35" s="615">
        <v>5534082</v>
      </c>
      <c r="D35" s="615">
        <v>1840056</v>
      </c>
      <c r="E35" s="615">
        <v>1724032</v>
      </c>
      <c r="F35" s="615">
        <v>1969994</v>
      </c>
      <c r="G35" s="615">
        <v>1869440</v>
      </c>
      <c r="H35" s="615">
        <v>2777092</v>
      </c>
      <c r="I35" s="615">
        <v>761266</v>
      </c>
      <c r="J35" s="615">
        <v>126284</v>
      </c>
    </row>
    <row r="36" spans="1:10" ht="11.1" customHeight="1" x14ac:dyDescent="0.2">
      <c r="A36" s="120">
        <v>2</v>
      </c>
      <c r="B36" s="613" t="s">
        <v>4</v>
      </c>
      <c r="C36" s="612">
        <v>620856</v>
      </c>
      <c r="D36" s="612">
        <v>321130</v>
      </c>
      <c r="E36" s="612">
        <v>204728</v>
      </c>
      <c r="F36" s="612">
        <v>94998</v>
      </c>
      <c r="G36" s="612">
        <v>198389</v>
      </c>
      <c r="H36" s="612">
        <v>313151</v>
      </c>
      <c r="I36" s="612">
        <v>101035</v>
      </c>
      <c r="J36" s="612">
        <v>8281</v>
      </c>
    </row>
    <row r="37" spans="1:10" ht="11.1" customHeight="1" x14ac:dyDescent="0.2">
      <c r="A37" s="120">
        <v>2</v>
      </c>
      <c r="B37" s="613" t="s">
        <v>5</v>
      </c>
      <c r="C37" s="612">
        <v>688725</v>
      </c>
      <c r="D37" s="612">
        <v>530902</v>
      </c>
      <c r="E37" s="612">
        <v>149715</v>
      </c>
      <c r="F37" s="612">
        <v>8108</v>
      </c>
      <c r="G37" s="612">
        <v>508863</v>
      </c>
      <c r="H37" s="612">
        <v>178764</v>
      </c>
      <c r="I37" s="612">
        <v>219</v>
      </c>
      <c r="J37" s="612">
        <v>879</v>
      </c>
    </row>
    <row r="38" spans="1:10" ht="11.1" customHeight="1" x14ac:dyDescent="0.2">
      <c r="A38" s="120">
        <v>2</v>
      </c>
      <c r="B38" s="613" t="s">
        <v>6</v>
      </c>
      <c r="C38" s="612">
        <v>4224501</v>
      </c>
      <c r="D38" s="612">
        <v>988024</v>
      </c>
      <c r="E38" s="612">
        <v>1369589</v>
      </c>
      <c r="F38" s="612">
        <v>1866888</v>
      </c>
      <c r="G38" s="612">
        <v>1162188</v>
      </c>
      <c r="H38" s="612">
        <v>2285177</v>
      </c>
      <c r="I38" s="612">
        <v>660012</v>
      </c>
      <c r="J38" s="612">
        <v>117124</v>
      </c>
    </row>
    <row r="39" spans="1:10" s="147" customFormat="1" ht="11.1" customHeight="1" x14ac:dyDescent="0.2">
      <c r="A39" s="121" t="s">
        <v>7642</v>
      </c>
      <c r="B39" s="616" t="s">
        <v>214</v>
      </c>
      <c r="C39" s="615">
        <v>5544973</v>
      </c>
      <c r="D39" s="615">
        <v>1802253</v>
      </c>
      <c r="E39" s="615">
        <v>1090990</v>
      </c>
      <c r="F39" s="615">
        <v>2651730</v>
      </c>
      <c r="G39" s="615">
        <v>1253331</v>
      </c>
      <c r="H39" s="615">
        <v>2811025</v>
      </c>
      <c r="I39" s="615">
        <v>997763</v>
      </c>
      <c r="J39" s="615">
        <v>482854</v>
      </c>
    </row>
    <row r="40" spans="1:10" ht="11.1" customHeight="1" x14ac:dyDescent="0.2">
      <c r="A40" s="120">
        <v>2</v>
      </c>
      <c r="B40" s="613" t="s">
        <v>7</v>
      </c>
      <c r="C40" s="612">
        <v>1750804</v>
      </c>
      <c r="D40" s="612">
        <v>150437</v>
      </c>
      <c r="E40" s="612">
        <v>188354</v>
      </c>
      <c r="F40" s="612">
        <v>1412013</v>
      </c>
      <c r="G40" s="612">
        <v>26213</v>
      </c>
      <c r="H40" s="612">
        <v>1233322</v>
      </c>
      <c r="I40" s="612">
        <v>86274</v>
      </c>
      <c r="J40" s="612">
        <v>404995</v>
      </c>
    </row>
    <row r="41" spans="1:10" ht="11.1" customHeight="1" x14ac:dyDescent="0.2">
      <c r="A41" s="120">
        <v>2</v>
      </c>
      <c r="B41" s="613" t="s">
        <v>8</v>
      </c>
      <c r="C41" s="612">
        <v>3322168</v>
      </c>
      <c r="D41" s="612">
        <v>1535191</v>
      </c>
      <c r="E41" s="612">
        <v>674694</v>
      </c>
      <c r="F41" s="612">
        <v>1112283</v>
      </c>
      <c r="G41" s="612">
        <v>1109210</v>
      </c>
      <c r="H41" s="612">
        <v>1363547</v>
      </c>
      <c r="I41" s="612">
        <v>781286</v>
      </c>
      <c r="J41" s="612">
        <v>68125</v>
      </c>
    </row>
    <row r="42" spans="1:10" ht="11.1" customHeight="1" x14ac:dyDescent="0.2">
      <c r="A42" s="120">
        <v>2</v>
      </c>
      <c r="B42" s="613" t="s">
        <v>9</v>
      </c>
      <c r="C42" s="612">
        <v>68088</v>
      </c>
      <c r="D42" s="612">
        <v>28645</v>
      </c>
      <c r="E42" s="612">
        <v>27050</v>
      </c>
      <c r="F42" s="612">
        <v>12393</v>
      </c>
      <c r="G42" s="612">
        <v>46477</v>
      </c>
      <c r="H42" s="612">
        <v>17771</v>
      </c>
      <c r="I42" s="612">
        <v>121</v>
      </c>
      <c r="J42" s="612">
        <v>3719</v>
      </c>
    </row>
    <row r="43" spans="1:10" ht="11.1" customHeight="1" x14ac:dyDescent="0.2">
      <c r="A43" s="120">
        <v>2</v>
      </c>
      <c r="B43" s="613" t="s">
        <v>10</v>
      </c>
      <c r="C43" s="612">
        <v>149188</v>
      </c>
      <c r="D43" s="612">
        <v>75752</v>
      </c>
      <c r="E43" s="612">
        <v>39346</v>
      </c>
      <c r="F43" s="612">
        <v>34090</v>
      </c>
      <c r="G43" s="612">
        <v>54068</v>
      </c>
      <c r="H43" s="612">
        <v>70005</v>
      </c>
      <c r="I43" s="612">
        <v>19249</v>
      </c>
      <c r="J43" s="612">
        <v>5866</v>
      </c>
    </row>
    <row r="44" spans="1:10" ht="11.1" customHeight="1" x14ac:dyDescent="0.2">
      <c r="A44" s="120">
        <v>2</v>
      </c>
      <c r="B44" s="613" t="s">
        <v>11</v>
      </c>
      <c r="C44" s="612">
        <v>254725</v>
      </c>
      <c r="D44" s="612">
        <v>12228</v>
      </c>
      <c r="E44" s="612">
        <v>161546</v>
      </c>
      <c r="F44" s="612">
        <v>80951</v>
      </c>
      <c r="G44" s="612">
        <v>17363</v>
      </c>
      <c r="H44" s="612">
        <v>126380</v>
      </c>
      <c r="I44" s="612">
        <v>110833</v>
      </c>
      <c r="J44" s="612">
        <v>149</v>
      </c>
    </row>
    <row r="45" spans="1:10" s="147" customFormat="1" ht="11.1" customHeight="1" x14ac:dyDescent="0.2">
      <c r="A45" s="121">
        <v>2</v>
      </c>
      <c r="B45" s="616" t="s">
        <v>215</v>
      </c>
      <c r="C45" s="615">
        <v>5414404</v>
      </c>
      <c r="D45" s="615">
        <v>1248842</v>
      </c>
      <c r="E45" s="615">
        <v>2904181</v>
      </c>
      <c r="F45" s="615">
        <v>1261381</v>
      </c>
      <c r="G45" s="615">
        <v>1334096</v>
      </c>
      <c r="H45" s="615">
        <v>1895008</v>
      </c>
      <c r="I45" s="615">
        <v>1876519</v>
      </c>
      <c r="J45" s="615">
        <v>308781</v>
      </c>
    </row>
    <row r="46" spans="1:10" ht="11.1" customHeight="1" x14ac:dyDescent="0.2">
      <c r="A46" s="120" t="s">
        <v>7642</v>
      </c>
      <c r="B46" s="613" t="s">
        <v>12</v>
      </c>
      <c r="C46" s="612">
        <v>320955</v>
      </c>
      <c r="D46" s="612">
        <v>52353</v>
      </c>
      <c r="E46" s="612">
        <v>29033</v>
      </c>
      <c r="F46" s="612">
        <v>239569</v>
      </c>
      <c r="G46" s="612">
        <v>47739</v>
      </c>
      <c r="H46" s="612">
        <v>258412</v>
      </c>
      <c r="I46" s="612">
        <v>13460</v>
      </c>
      <c r="J46" s="612">
        <v>1344</v>
      </c>
    </row>
    <row r="47" spans="1:10" ht="11.1" customHeight="1" x14ac:dyDescent="0.2">
      <c r="A47" s="120">
        <v>2</v>
      </c>
      <c r="B47" s="613" t="s">
        <v>13</v>
      </c>
      <c r="C47" s="612">
        <v>1144271</v>
      </c>
      <c r="D47" s="612">
        <v>184352</v>
      </c>
      <c r="E47" s="612">
        <v>935881</v>
      </c>
      <c r="F47" s="612">
        <v>24038</v>
      </c>
      <c r="G47" s="612">
        <v>184236</v>
      </c>
      <c r="H47" s="612">
        <v>238313</v>
      </c>
      <c r="I47" s="612">
        <v>721293</v>
      </c>
      <c r="J47" s="612">
        <v>429</v>
      </c>
    </row>
    <row r="48" spans="1:10" ht="11.1" customHeight="1" x14ac:dyDescent="0.2">
      <c r="A48" s="120">
        <v>2</v>
      </c>
      <c r="B48" s="613" t="s">
        <v>14</v>
      </c>
      <c r="C48" s="612">
        <v>2834672</v>
      </c>
      <c r="D48" s="612">
        <v>664800</v>
      </c>
      <c r="E48" s="612">
        <v>1695804</v>
      </c>
      <c r="F48" s="612">
        <v>474068</v>
      </c>
      <c r="G48" s="612">
        <v>723229</v>
      </c>
      <c r="H48" s="612">
        <v>1017216</v>
      </c>
      <c r="I48" s="612">
        <v>828934</v>
      </c>
      <c r="J48" s="612">
        <v>265293</v>
      </c>
    </row>
    <row r="49" spans="1:21" ht="11.1" customHeight="1" x14ac:dyDescent="0.2">
      <c r="A49" s="120">
        <v>2</v>
      </c>
      <c r="B49" s="613" t="s">
        <v>15</v>
      </c>
      <c r="C49" s="612">
        <v>107669</v>
      </c>
      <c r="D49" s="612">
        <v>15843</v>
      </c>
      <c r="E49" s="612">
        <v>5918</v>
      </c>
      <c r="F49" s="612">
        <v>85908</v>
      </c>
      <c r="G49" s="612">
        <v>18033</v>
      </c>
      <c r="H49" s="612">
        <v>33246</v>
      </c>
      <c r="I49" s="612">
        <v>51569</v>
      </c>
      <c r="J49" s="612">
        <v>4821</v>
      </c>
    </row>
    <row r="50" spans="1:21" ht="11.1" customHeight="1" x14ac:dyDescent="0.2">
      <c r="A50" s="120">
        <v>2</v>
      </c>
      <c r="B50" s="613" t="s">
        <v>16</v>
      </c>
      <c r="C50" s="612">
        <v>924889</v>
      </c>
      <c r="D50" s="612">
        <v>306257</v>
      </c>
      <c r="E50" s="612">
        <v>233685</v>
      </c>
      <c r="F50" s="612">
        <v>384947</v>
      </c>
      <c r="G50" s="612">
        <v>332173</v>
      </c>
      <c r="H50" s="612">
        <v>298857</v>
      </c>
      <c r="I50" s="612">
        <v>257131</v>
      </c>
      <c r="J50" s="612">
        <v>36728</v>
      </c>
    </row>
    <row r="51" spans="1:21" ht="10.5" customHeight="1" x14ac:dyDescent="0.2">
      <c r="B51" s="613" t="s">
        <v>17</v>
      </c>
      <c r="C51" s="612">
        <v>81948</v>
      </c>
      <c r="D51" s="612">
        <v>25237</v>
      </c>
      <c r="E51" s="612">
        <v>3860</v>
      </c>
      <c r="F51" s="612">
        <v>52851</v>
      </c>
      <c r="G51" s="612">
        <v>28686</v>
      </c>
      <c r="H51" s="612">
        <v>48964</v>
      </c>
      <c r="I51" s="612">
        <v>4132</v>
      </c>
      <c r="J51" s="612">
        <v>166</v>
      </c>
    </row>
    <row r="52" spans="1:21" s="147" customFormat="1" ht="11.1" customHeight="1" x14ac:dyDescent="0.2">
      <c r="A52" s="121">
        <v>2</v>
      </c>
      <c r="B52" s="616" t="s">
        <v>216</v>
      </c>
      <c r="C52" s="615">
        <v>6249940</v>
      </c>
      <c r="D52" s="615">
        <v>2225025</v>
      </c>
      <c r="E52" s="615">
        <v>2489299</v>
      </c>
      <c r="F52" s="615">
        <v>1535616</v>
      </c>
      <c r="G52" s="615">
        <v>2346540</v>
      </c>
      <c r="H52" s="615">
        <v>2600126</v>
      </c>
      <c r="I52" s="615">
        <v>928478</v>
      </c>
      <c r="J52" s="615">
        <v>374796</v>
      </c>
    </row>
    <row r="53" spans="1:21" ht="11.1" customHeight="1" x14ac:dyDescent="0.2">
      <c r="A53" s="120">
        <v>2</v>
      </c>
      <c r="B53" s="613" t="s">
        <v>18</v>
      </c>
      <c r="C53" s="612">
        <v>534978</v>
      </c>
      <c r="D53" s="612">
        <v>251371</v>
      </c>
      <c r="E53" s="612">
        <v>100680</v>
      </c>
      <c r="F53" s="612">
        <v>182927</v>
      </c>
      <c r="G53" s="612">
        <v>50238</v>
      </c>
      <c r="H53" s="612">
        <v>278419</v>
      </c>
      <c r="I53" s="612">
        <v>98285</v>
      </c>
      <c r="J53" s="612">
        <v>108036</v>
      </c>
    </row>
    <row r="54" spans="1:21" ht="11.1" customHeight="1" x14ac:dyDescent="0.2">
      <c r="A54" s="120">
        <v>2</v>
      </c>
      <c r="B54" s="613" t="s">
        <v>19</v>
      </c>
      <c r="C54" s="612">
        <v>163421</v>
      </c>
      <c r="D54" s="612">
        <v>33919</v>
      </c>
      <c r="E54" s="612">
        <v>69696</v>
      </c>
      <c r="F54" s="612">
        <v>59806</v>
      </c>
      <c r="G54" s="612">
        <v>53493</v>
      </c>
      <c r="H54" s="612">
        <v>38117</v>
      </c>
      <c r="I54" s="612">
        <v>52576</v>
      </c>
      <c r="J54" s="612">
        <v>19235</v>
      </c>
    </row>
    <row r="55" spans="1:21" ht="11.1" customHeight="1" x14ac:dyDescent="0.2">
      <c r="B55" s="613" t="s">
        <v>20</v>
      </c>
      <c r="C55" s="612">
        <v>2582333</v>
      </c>
      <c r="D55" s="612">
        <v>1041033</v>
      </c>
      <c r="E55" s="612">
        <v>1208287</v>
      </c>
      <c r="F55" s="612">
        <v>333013</v>
      </c>
      <c r="G55" s="612">
        <v>1084952</v>
      </c>
      <c r="H55" s="612">
        <v>1077833</v>
      </c>
      <c r="I55" s="612">
        <v>337831</v>
      </c>
      <c r="J55" s="612">
        <v>81717</v>
      </c>
    </row>
    <row r="56" spans="1:21" s="28" customFormat="1" ht="11.1" customHeight="1" x14ac:dyDescent="0.15">
      <c r="A56" s="614"/>
      <c r="B56" s="613" t="s">
        <v>21</v>
      </c>
      <c r="C56" s="612">
        <v>300163</v>
      </c>
      <c r="D56" s="612">
        <v>127901</v>
      </c>
      <c r="E56" s="612">
        <v>147259</v>
      </c>
      <c r="F56" s="612">
        <v>25003</v>
      </c>
      <c r="G56" s="612">
        <v>80892</v>
      </c>
      <c r="H56" s="612">
        <v>122410</v>
      </c>
      <c r="I56" s="612">
        <v>87694</v>
      </c>
      <c r="J56" s="612">
        <v>9167</v>
      </c>
    </row>
    <row r="57" spans="1:21" s="1" customFormat="1" ht="11.1" customHeight="1" x14ac:dyDescent="0.2">
      <c r="A57" s="629" t="s">
        <v>7646</v>
      </c>
      <c r="B57" s="613" t="s">
        <v>22</v>
      </c>
      <c r="C57" s="612">
        <v>567929</v>
      </c>
      <c r="D57" s="612">
        <v>309578</v>
      </c>
      <c r="E57" s="612">
        <v>165099</v>
      </c>
      <c r="F57" s="612">
        <v>93252</v>
      </c>
      <c r="G57" s="612">
        <v>273756</v>
      </c>
      <c r="H57" s="612">
        <v>140142</v>
      </c>
      <c r="I57" s="612">
        <v>133040</v>
      </c>
      <c r="J57" s="612">
        <v>20991</v>
      </c>
      <c r="K57" s="628"/>
      <c r="L57" s="628"/>
      <c r="M57" s="628"/>
      <c r="N57" s="628"/>
      <c r="O57" s="628"/>
      <c r="P57" s="628"/>
      <c r="Q57" s="628"/>
      <c r="R57" s="627"/>
      <c r="S57" s="626"/>
      <c r="T57" s="514"/>
      <c r="U57" s="12"/>
    </row>
    <row r="58" spans="1:21" ht="11.1" customHeight="1" x14ac:dyDescent="0.2">
      <c r="A58" s="120" t="s">
        <v>7642</v>
      </c>
      <c r="B58" s="613" t="s">
        <v>23</v>
      </c>
      <c r="C58" s="612">
        <v>25453</v>
      </c>
      <c r="D58" s="612">
        <v>3202</v>
      </c>
      <c r="E58" s="612">
        <v>19913</v>
      </c>
      <c r="F58" s="612">
        <v>2338</v>
      </c>
      <c r="G58" s="612">
        <v>5076</v>
      </c>
      <c r="H58" s="612">
        <v>18864</v>
      </c>
      <c r="I58" s="612">
        <v>1513</v>
      </c>
      <c r="J58" s="612" t="s">
        <v>3</v>
      </c>
    </row>
    <row r="59" spans="1:21" ht="11.1" customHeight="1" x14ac:dyDescent="0.2">
      <c r="A59" s="120">
        <v>2</v>
      </c>
      <c r="B59" s="613" t="s">
        <v>24</v>
      </c>
      <c r="C59" s="612">
        <v>1946133</v>
      </c>
      <c r="D59" s="612">
        <v>427088</v>
      </c>
      <c r="E59" s="612">
        <v>723048</v>
      </c>
      <c r="F59" s="612">
        <v>795997</v>
      </c>
      <c r="G59" s="612">
        <v>774004</v>
      </c>
      <c r="H59" s="612">
        <v>858918</v>
      </c>
      <c r="I59" s="612">
        <v>181160</v>
      </c>
      <c r="J59" s="612">
        <v>132051</v>
      </c>
    </row>
    <row r="60" spans="1:21" ht="11.1" customHeight="1" x14ac:dyDescent="0.2">
      <c r="A60" s="120">
        <v>2</v>
      </c>
      <c r="B60" s="613" t="s">
        <v>25</v>
      </c>
      <c r="C60" s="612">
        <v>129530</v>
      </c>
      <c r="D60" s="612">
        <v>30933</v>
      </c>
      <c r="E60" s="612">
        <v>55317</v>
      </c>
      <c r="F60" s="612">
        <v>43280</v>
      </c>
      <c r="G60" s="612">
        <v>24129</v>
      </c>
      <c r="H60" s="612">
        <v>65423</v>
      </c>
      <c r="I60" s="612">
        <v>36379</v>
      </c>
      <c r="J60" s="612">
        <v>3599</v>
      </c>
    </row>
    <row r="61" spans="1:21" ht="6" customHeight="1" x14ac:dyDescent="0.2">
      <c r="C61" s="624"/>
      <c r="D61" s="624"/>
      <c r="E61" s="624"/>
      <c r="F61" s="624"/>
      <c r="G61" s="624"/>
      <c r="H61" s="624"/>
      <c r="I61" s="624"/>
      <c r="J61" s="624"/>
    </row>
    <row r="62" spans="1:21" ht="12" customHeight="1" x14ac:dyDescent="0.2">
      <c r="B62" s="625" t="s">
        <v>7645</v>
      </c>
      <c r="C62" s="624"/>
      <c r="D62" s="624"/>
      <c r="E62" s="624"/>
      <c r="F62" s="624"/>
      <c r="G62" s="624"/>
      <c r="H62" s="624"/>
      <c r="I62" s="624"/>
      <c r="J62" s="624"/>
    </row>
    <row r="63" spans="1:21" ht="11.1" customHeight="1" x14ac:dyDescent="0.2">
      <c r="B63" s="625" t="s">
        <v>7644</v>
      </c>
      <c r="C63" s="624"/>
      <c r="D63" s="624"/>
      <c r="E63" s="624"/>
      <c r="F63" s="624"/>
      <c r="G63" s="624"/>
      <c r="H63" s="624"/>
      <c r="I63" s="624"/>
      <c r="J63" s="624"/>
    </row>
    <row r="64" spans="1:21" ht="11.1" customHeight="1" x14ac:dyDescent="0.2">
      <c r="B64" s="625" t="s">
        <v>7643</v>
      </c>
      <c r="C64" s="624"/>
      <c r="D64" s="624"/>
      <c r="E64" s="624"/>
      <c r="F64" s="624"/>
      <c r="G64" s="624"/>
      <c r="H64" s="624"/>
      <c r="I64" s="624"/>
      <c r="J64" s="624"/>
    </row>
    <row r="65" spans="1:10" s="147" customFormat="1" ht="15" customHeight="1" x14ac:dyDescent="0.2">
      <c r="A65" s="121">
        <v>2</v>
      </c>
      <c r="B65" s="616" t="s">
        <v>217</v>
      </c>
      <c r="C65" s="615">
        <v>3952236</v>
      </c>
      <c r="D65" s="615">
        <v>1994716</v>
      </c>
      <c r="E65" s="615">
        <v>1513669</v>
      </c>
      <c r="F65" s="615">
        <v>443851</v>
      </c>
      <c r="G65" s="615">
        <v>1769822</v>
      </c>
      <c r="H65" s="615">
        <v>1099152</v>
      </c>
      <c r="I65" s="615">
        <v>993370</v>
      </c>
      <c r="J65" s="615">
        <v>89892</v>
      </c>
    </row>
    <row r="66" spans="1:10" ht="11.1" customHeight="1" x14ac:dyDescent="0.2">
      <c r="A66" s="120">
        <v>2</v>
      </c>
      <c r="B66" s="613" t="s">
        <v>26</v>
      </c>
      <c r="C66" s="612">
        <v>578277</v>
      </c>
      <c r="D66" s="612">
        <v>413956</v>
      </c>
      <c r="E66" s="612">
        <v>150105</v>
      </c>
      <c r="F66" s="612">
        <v>14216</v>
      </c>
      <c r="G66" s="612">
        <v>236984</v>
      </c>
      <c r="H66" s="612">
        <v>293271</v>
      </c>
      <c r="I66" s="612">
        <v>46777</v>
      </c>
      <c r="J66" s="612">
        <v>1245</v>
      </c>
    </row>
    <row r="67" spans="1:10" ht="11.1" customHeight="1" x14ac:dyDescent="0.2">
      <c r="A67" s="120" t="s">
        <v>7642</v>
      </c>
      <c r="B67" s="613" t="s">
        <v>27</v>
      </c>
      <c r="C67" s="612">
        <v>1815915</v>
      </c>
      <c r="D67" s="612">
        <v>1116956</v>
      </c>
      <c r="E67" s="612">
        <v>547284</v>
      </c>
      <c r="F67" s="612">
        <v>151675</v>
      </c>
      <c r="G67" s="612">
        <v>1073627</v>
      </c>
      <c r="H67" s="612">
        <v>293433</v>
      </c>
      <c r="I67" s="612">
        <v>431406</v>
      </c>
      <c r="J67" s="612">
        <v>17449</v>
      </c>
    </row>
    <row r="68" spans="1:10" ht="11.1" customHeight="1" x14ac:dyDescent="0.2">
      <c r="A68" s="120">
        <v>2</v>
      </c>
      <c r="B68" s="613" t="s">
        <v>28</v>
      </c>
      <c r="C68" s="612">
        <v>578062</v>
      </c>
      <c r="D68" s="612">
        <v>410865</v>
      </c>
      <c r="E68" s="612">
        <v>114457</v>
      </c>
      <c r="F68" s="612">
        <v>52740</v>
      </c>
      <c r="G68" s="612">
        <v>232537</v>
      </c>
      <c r="H68" s="612">
        <v>88127</v>
      </c>
      <c r="I68" s="612">
        <v>257179</v>
      </c>
      <c r="J68" s="612">
        <v>219</v>
      </c>
    </row>
    <row r="69" spans="1:10" ht="11.1" customHeight="1" x14ac:dyDescent="0.2">
      <c r="A69" s="120">
        <v>2</v>
      </c>
      <c r="B69" s="613" t="s">
        <v>29</v>
      </c>
      <c r="C69" s="612">
        <v>979982</v>
      </c>
      <c r="D69" s="612">
        <v>52939</v>
      </c>
      <c r="E69" s="612">
        <v>701823</v>
      </c>
      <c r="F69" s="612">
        <v>225220</v>
      </c>
      <c r="G69" s="612">
        <v>226674</v>
      </c>
      <c r="H69" s="612">
        <v>424321</v>
      </c>
      <c r="I69" s="612">
        <v>258008</v>
      </c>
      <c r="J69" s="612">
        <v>70979</v>
      </c>
    </row>
    <row r="70" spans="1:10" s="147" customFormat="1" ht="15" customHeight="1" x14ac:dyDescent="0.25">
      <c r="A70" s="121">
        <v>2</v>
      </c>
      <c r="B70" s="616" t="s">
        <v>218</v>
      </c>
      <c r="C70" s="622">
        <v>36361563</v>
      </c>
      <c r="D70" s="622">
        <v>22055630</v>
      </c>
      <c r="E70" s="622">
        <v>9751341</v>
      </c>
      <c r="F70" s="622">
        <v>4554592</v>
      </c>
      <c r="G70" s="622">
        <v>17004515</v>
      </c>
      <c r="H70" s="622">
        <v>11388196</v>
      </c>
      <c r="I70" s="622">
        <v>6851013</v>
      </c>
      <c r="J70" s="622">
        <v>1117839</v>
      </c>
    </row>
    <row r="71" spans="1:10" ht="11.1" customHeight="1" x14ac:dyDescent="0.2">
      <c r="A71" s="120">
        <v>2</v>
      </c>
      <c r="B71" s="613" t="s">
        <v>30</v>
      </c>
      <c r="C71" s="612">
        <v>299821</v>
      </c>
      <c r="D71" s="612">
        <v>113955</v>
      </c>
      <c r="E71" s="612">
        <v>70444</v>
      </c>
      <c r="F71" s="612">
        <v>115422</v>
      </c>
      <c r="G71" s="612">
        <v>122419</v>
      </c>
      <c r="H71" s="612">
        <v>101661</v>
      </c>
      <c r="I71" s="612">
        <v>75667</v>
      </c>
      <c r="J71" s="612">
        <v>74</v>
      </c>
    </row>
    <row r="72" spans="1:10" ht="11.1" customHeight="1" x14ac:dyDescent="0.2">
      <c r="A72" s="120">
        <v>2</v>
      </c>
      <c r="B72" s="613" t="s">
        <v>31</v>
      </c>
      <c r="C72" s="612">
        <v>3037178</v>
      </c>
      <c r="D72" s="612">
        <v>2343418</v>
      </c>
      <c r="E72" s="612">
        <v>338721</v>
      </c>
      <c r="F72" s="612">
        <v>355039</v>
      </c>
      <c r="G72" s="612">
        <v>499187</v>
      </c>
      <c r="H72" s="612">
        <v>1057599</v>
      </c>
      <c r="I72" s="612">
        <v>1452739</v>
      </c>
      <c r="J72" s="612">
        <v>27653</v>
      </c>
    </row>
    <row r="73" spans="1:10" ht="11.1" customHeight="1" x14ac:dyDescent="0.2">
      <c r="A73" s="120">
        <v>2</v>
      </c>
      <c r="B73" s="613" t="s">
        <v>32</v>
      </c>
      <c r="C73" s="612">
        <v>663616</v>
      </c>
      <c r="D73" s="612">
        <v>560960</v>
      </c>
      <c r="E73" s="612">
        <v>36328</v>
      </c>
      <c r="F73" s="612">
        <v>66328</v>
      </c>
      <c r="G73" s="612">
        <v>147931</v>
      </c>
      <c r="H73" s="612">
        <v>98943</v>
      </c>
      <c r="I73" s="612">
        <v>415826</v>
      </c>
      <c r="J73" s="612">
        <v>916</v>
      </c>
    </row>
    <row r="74" spans="1:10" ht="11.1" customHeight="1" x14ac:dyDescent="0.2">
      <c r="A74" s="120">
        <v>2</v>
      </c>
      <c r="B74" s="613" t="s">
        <v>33</v>
      </c>
      <c r="C74" s="612">
        <v>768547</v>
      </c>
      <c r="D74" s="612">
        <v>161407</v>
      </c>
      <c r="E74" s="612">
        <v>533589</v>
      </c>
      <c r="F74" s="612">
        <v>73551</v>
      </c>
      <c r="G74" s="612">
        <v>322766</v>
      </c>
      <c r="H74" s="612">
        <v>89837</v>
      </c>
      <c r="I74" s="612">
        <v>344977</v>
      </c>
      <c r="J74" s="612">
        <v>10967</v>
      </c>
    </row>
    <row r="75" spans="1:10" ht="11.1" customHeight="1" x14ac:dyDescent="0.2">
      <c r="A75" s="120">
        <v>2</v>
      </c>
      <c r="B75" s="613" t="s">
        <v>34</v>
      </c>
      <c r="C75" s="612">
        <v>847692</v>
      </c>
      <c r="D75" s="612">
        <v>275429</v>
      </c>
      <c r="E75" s="612">
        <v>422035</v>
      </c>
      <c r="F75" s="612">
        <v>150228</v>
      </c>
      <c r="G75" s="612">
        <v>140619</v>
      </c>
      <c r="H75" s="612">
        <v>457240</v>
      </c>
      <c r="I75" s="612">
        <v>192678</v>
      </c>
      <c r="J75" s="612">
        <v>57155</v>
      </c>
    </row>
    <row r="76" spans="1:10" ht="11.1" customHeight="1" x14ac:dyDescent="0.2">
      <c r="A76" s="120">
        <v>2</v>
      </c>
      <c r="B76" s="613" t="s">
        <v>35</v>
      </c>
      <c r="C76" s="612">
        <v>799999</v>
      </c>
      <c r="D76" s="612">
        <v>127424</v>
      </c>
      <c r="E76" s="612">
        <v>344671</v>
      </c>
      <c r="F76" s="612">
        <v>327904</v>
      </c>
      <c r="G76" s="612">
        <v>223392</v>
      </c>
      <c r="H76" s="612">
        <v>463340</v>
      </c>
      <c r="I76" s="612">
        <v>102714</v>
      </c>
      <c r="J76" s="612">
        <v>10553</v>
      </c>
    </row>
    <row r="77" spans="1:10" ht="11.1" customHeight="1" x14ac:dyDescent="0.2">
      <c r="A77" s="120">
        <v>2</v>
      </c>
      <c r="B77" s="613" t="s">
        <v>36</v>
      </c>
      <c r="C77" s="612">
        <v>103604</v>
      </c>
      <c r="D77" s="612">
        <v>11459</v>
      </c>
      <c r="E77" s="612">
        <v>65146</v>
      </c>
      <c r="F77" s="612">
        <v>26999</v>
      </c>
      <c r="G77" s="612">
        <v>36407</v>
      </c>
      <c r="H77" s="612">
        <v>41380</v>
      </c>
      <c r="I77" s="612">
        <v>25055</v>
      </c>
      <c r="J77" s="612">
        <v>762</v>
      </c>
    </row>
    <row r="78" spans="1:10" ht="11.1" customHeight="1" x14ac:dyDescent="0.25">
      <c r="A78" s="120">
        <v>2</v>
      </c>
      <c r="B78" s="613" t="s">
        <v>219</v>
      </c>
      <c r="C78" s="617">
        <v>29146613</v>
      </c>
      <c r="D78" s="617">
        <v>18030553</v>
      </c>
      <c r="E78" s="617">
        <v>7764285</v>
      </c>
      <c r="F78" s="617">
        <v>3351775</v>
      </c>
      <c r="G78" s="617">
        <v>15309334</v>
      </c>
      <c r="H78" s="617">
        <v>8829844</v>
      </c>
      <c r="I78" s="617">
        <v>4086702</v>
      </c>
      <c r="J78" s="617">
        <v>920733</v>
      </c>
    </row>
    <row r="79" spans="1:10" ht="11.1" customHeight="1" x14ac:dyDescent="0.2">
      <c r="A79" s="120">
        <v>2</v>
      </c>
      <c r="B79" s="613" t="s">
        <v>37</v>
      </c>
      <c r="C79" s="612">
        <v>158797</v>
      </c>
      <c r="D79" s="612">
        <v>99571</v>
      </c>
      <c r="E79" s="612">
        <v>50439</v>
      </c>
      <c r="F79" s="612">
        <v>8787</v>
      </c>
      <c r="G79" s="612">
        <v>25154</v>
      </c>
      <c r="H79" s="612">
        <v>23270</v>
      </c>
      <c r="I79" s="612">
        <v>44266</v>
      </c>
      <c r="J79" s="612">
        <v>66107</v>
      </c>
    </row>
    <row r="80" spans="1:10" ht="11.1" customHeight="1" x14ac:dyDescent="0.2">
      <c r="A80" s="120" t="s">
        <v>7642</v>
      </c>
      <c r="B80" s="613" t="s">
        <v>38</v>
      </c>
      <c r="C80" s="612">
        <v>199912</v>
      </c>
      <c r="D80" s="612">
        <v>104523</v>
      </c>
      <c r="E80" s="612">
        <v>45251</v>
      </c>
      <c r="F80" s="612">
        <v>50138</v>
      </c>
      <c r="G80" s="612">
        <v>72598</v>
      </c>
      <c r="H80" s="612">
        <v>78304</v>
      </c>
      <c r="I80" s="612">
        <v>31315</v>
      </c>
      <c r="J80" s="612">
        <v>17695</v>
      </c>
    </row>
    <row r="81" spans="1:10" ht="11.1" customHeight="1" x14ac:dyDescent="0.2">
      <c r="A81" s="120">
        <v>2</v>
      </c>
      <c r="B81" s="613" t="s">
        <v>39</v>
      </c>
      <c r="C81" s="612">
        <v>240826</v>
      </c>
      <c r="D81" s="612">
        <v>193126</v>
      </c>
      <c r="E81" s="612">
        <v>19655</v>
      </c>
      <c r="F81" s="612">
        <v>28045</v>
      </c>
      <c r="G81" s="612">
        <v>83760</v>
      </c>
      <c r="H81" s="612">
        <v>74314</v>
      </c>
      <c r="I81" s="612">
        <v>78423</v>
      </c>
      <c r="J81" s="612">
        <v>4329</v>
      </c>
    </row>
    <row r="82" spans="1:10" ht="11.1" customHeight="1" x14ac:dyDescent="0.2">
      <c r="A82" s="120">
        <v>2</v>
      </c>
      <c r="B82" s="613" t="s">
        <v>40</v>
      </c>
      <c r="C82" s="612">
        <v>94958</v>
      </c>
      <c r="D82" s="612">
        <v>33805</v>
      </c>
      <c r="E82" s="612">
        <v>60777</v>
      </c>
      <c r="F82" s="612">
        <v>376</v>
      </c>
      <c r="G82" s="612">
        <v>20948</v>
      </c>
      <c r="H82" s="612">
        <v>72464</v>
      </c>
      <c r="I82" s="612">
        <v>651</v>
      </c>
      <c r="J82" s="612">
        <v>895</v>
      </c>
    </row>
    <row r="83" spans="1:10" s="147" customFormat="1" ht="15" customHeight="1" x14ac:dyDescent="0.2">
      <c r="A83" s="121">
        <v>2</v>
      </c>
      <c r="B83" s="616" t="s">
        <v>220</v>
      </c>
      <c r="C83" s="615">
        <v>7554232</v>
      </c>
      <c r="D83" s="615">
        <v>3851739</v>
      </c>
      <c r="E83" s="615">
        <v>1755417</v>
      </c>
      <c r="F83" s="615">
        <v>1947076</v>
      </c>
      <c r="G83" s="615">
        <v>2871685</v>
      </c>
      <c r="H83" s="615">
        <v>1739347</v>
      </c>
      <c r="I83" s="615">
        <v>2585502</v>
      </c>
      <c r="J83" s="615">
        <v>357698</v>
      </c>
    </row>
    <row r="84" spans="1:10" ht="11.1" customHeight="1" x14ac:dyDescent="0.2">
      <c r="A84" s="120">
        <v>2</v>
      </c>
      <c r="B84" s="613" t="s">
        <v>41</v>
      </c>
      <c r="C84" s="612">
        <v>1439789</v>
      </c>
      <c r="D84" s="612">
        <v>291851</v>
      </c>
      <c r="E84" s="612">
        <v>68124</v>
      </c>
      <c r="F84" s="612">
        <v>1079814</v>
      </c>
      <c r="G84" s="612">
        <v>264697</v>
      </c>
      <c r="H84" s="612">
        <v>168564</v>
      </c>
      <c r="I84" s="612">
        <v>988073</v>
      </c>
      <c r="J84" s="612">
        <v>18455</v>
      </c>
    </row>
    <row r="85" spans="1:10" ht="11.1" customHeight="1" x14ac:dyDescent="0.2">
      <c r="A85" s="120">
        <v>2</v>
      </c>
      <c r="B85" s="613" t="s">
        <v>42</v>
      </c>
      <c r="C85" s="612">
        <v>184809</v>
      </c>
      <c r="D85" s="612">
        <v>11486</v>
      </c>
      <c r="E85" s="612">
        <v>168694</v>
      </c>
      <c r="F85" s="612">
        <v>4629</v>
      </c>
      <c r="G85" s="612">
        <v>151167</v>
      </c>
      <c r="H85" s="612">
        <v>18571</v>
      </c>
      <c r="I85" s="612">
        <v>14471</v>
      </c>
      <c r="J85" s="612">
        <v>600</v>
      </c>
    </row>
    <row r="86" spans="1:10" ht="11.1" customHeight="1" x14ac:dyDescent="0.2">
      <c r="A86" s="120">
        <v>2</v>
      </c>
      <c r="B86" s="613" t="s">
        <v>43</v>
      </c>
      <c r="C86" s="612">
        <v>433144</v>
      </c>
      <c r="D86" s="612">
        <v>389104</v>
      </c>
      <c r="E86" s="612">
        <v>9415</v>
      </c>
      <c r="F86" s="612">
        <v>34625</v>
      </c>
      <c r="G86" s="612">
        <v>358769</v>
      </c>
      <c r="H86" s="612">
        <v>22099</v>
      </c>
      <c r="I86" s="612">
        <v>51636</v>
      </c>
      <c r="J86" s="612">
        <v>640</v>
      </c>
    </row>
    <row r="87" spans="1:10" ht="11.1" customHeight="1" x14ac:dyDescent="0.2">
      <c r="A87" s="120">
        <v>2</v>
      </c>
      <c r="B87" s="613" t="s">
        <v>44</v>
      </c>
      <c r="C87" s="612">
        <v>817398</v>
      </c>
      <c r="D87" s="612">
        <v>283604</v>
      </c>
      <c r="E87" s="612">
        <v>438690</v>
      </c>
      <c r="F87" s="612">
        <v>95104</v>
      </c>
      <c r="G87" s="612">
        <v>358299</v>
      </c>
      <c r="H87" s="612">
        <v>170936</v>
      </c>
      <c r="I87" s="612">
        <v>281907</v>
      </c>
      <c r="J87" s="612">
        <v>6256</v>
      </c>
    </row>
    <row r="88" spans="1:10" ht="11.1" customHeight="1" x14ac:dyDescent="0.2">
      <c r="A88" s="120" t="s">
        <v>7642</v>
      </c>
      <c r="B88" s="613" t="s">
        <v>45</v>
      </c>
      <c r="C88" s="612">
        <v>1551037</v>
      </c>
      <c r="D88" s="612">
        <v>624313</v>
      </c>
      <c r="E88" s="612">
        <v>540212</v>
      </c>
      <c r="F88" s="612">
        <v>386512</v>
      </c>
      <c r="G88" s="612">
        <v>745351</v>
      </c>
      <c r="H88" s="612">
        <v>330420</v>
      </c>
      <c r="I88" s="612">
        <v>384608</v>
      </c>
      <c r="J88" s="612">
        <v>90658</v>
      </c>
    </row>
    <row r="89" spans="1:10" ht="11.1" customHeight="1" x14ac:dyDescent="0.2">
      <c r="A89" s="120">
        <v>2</v>
      </c>
      <c r="B89" s="613" t="s">
        <v>46</v>
      </c>
      <c r="C89" s="612">
        <v>1087276</v>
      </c>
      <c r="D89" s="612">
        <v>629226</v>
      </c>
      <c r="E89" s="612">
        <v>182933</v>
      </c>
      <c r="F89" s="612">
        <v>275117</v>
      </c>
      <c r="G89" s="612">
        <v>695932</v>
      </c>
      <c r="H89" s="612">
        <v>128021</v>
      </c>
      <c r="I89" s="612">
        <v>255217</v>
      </c>
      <c r="J89" s="612">
        <v>8106</v>
      </c>
    </row>
    <row r="90" spans="1:10" ht="11.1" customHeight="1" x14ac:dyDescent="0.2">
      <c r="A90" s="120">
        <v>2</v>
      </c>
      <c r="B90" s="613" t="s">
        <v>47</v>
      </c>
      <c r="C90" s="612">
        <v>2040779</v>
      </c>
      <c r="D90" s="612">
        <v>1622155</v>
      </c>
      <c r="E90" s="612">
        <v>347349</v>
      </c>
      <c r="F90" s="612">
        <v>71275</v>
      </c>
      <c r="G90" s="612">
        <v>297470</v>
      </c>
      <c r="H90" s="612">
        <v>900736</v>
      </c>
      <c r="I90" s="612">
        <v>609590</v>
      </c>
      <c r="J90" s="612">
        <v>232983</v>
      </c>
    </row>
    <row r="91" spans="1:10" s="147" customFormat="1" ht="15" customHeight="1" x14ac:dyDescent="0.2">
      <c r="A91" s="121">
        <v>2</v>
      </c>
      <c r="B91" s="616" t="s">
        <v>221</v>
      </c>
      <c r="C91" s="615">
        <v>5660677</v>
      </c>
      <c r="D91" s="615">
        <v>1051715</v>
      </c>
      <c r="E91" s="615">
        <v>1052234</v>
      </c>
      <c r="F91" s="615">
        <v>3556728</v>
      </c>
      <c r="G91" s="615">
        <v>2520641</v>
      </c>
      <c r="H91" s="615">
        <v>2111619</v>
      </c>
      <c r="I91" s="615">
        <v>978653</v>
      </c>
      <c r="J91" s="615">
        <v>49764</v>
      </c>
    </row>
    <row r="92" spans="1:10" ht="11.1" customHeight="1" x14ac:dyDescent="0.2">
      <c r="A92" s="120">
        <v>2</v>
      </c>
      <c r="B92" s="613" t="s">
        <v>48</v>
      </c>
      <c r="C92" s="612">
        <v>84949</v>
      </c>
      <c r="D92" s="612">
        <v>34118</v>
      </c>
      <c r="E92" s="612">
        <v>29740</v>
      </c>
      <c r="F92" s="612">
        <v>21091</v>
      </c>
      <c r="G92" s="612">
        <v>63578</v>
      </c>
      <c r="H92" s="612">
        <v>6979</v>
      </c>
      <c r="I92" s="612">
        <v>13307</v>
      </c>
      <c r="J92" s="612">
        <v>1085</v>
      </c>
    </row>
    <row r="93" spans="1:10" ht="11.1" customHeight="1" x14ac:dyDescent="0.2">
      <c r="A93" s="120">
        <v>2</v>
      </c>
      <c r="B93" s="613" t="s">
        <v>49</v>
      </c>
      <c r="C93" s="612">
        <v>93905</v>
      </c>
      <c r="D93" s="612" t="s">
        <v>3</v>
      </c>
      <c r="E93" s="612">
        <v>16993</v>
      </c>
      <c r="F93" s="612">
        <v>76912</v>
      </c>
      <c r="G93" s="612">
        <v>40839</v>
      </c>
      <c r="H93" s="612">
        <v>50752</v>
      </c>
      <c r="I93" s="612">
        <v>2172</v>
      </c>
      <c r="J93" s="612">
        <v>142</v>
      </c>
    </row>
    <row r="94" spans="1:10" ht="11.1" customHeight="1" x14ac:dyDescent="0.2">
      <c r="A94" s="120">
        <v>2</v>
      </c>
      <c r="B94" s="613" t="s">
        <v>50</v>
      </c>
      <c r="C94" s="612">
        <v>15882</v>
      </c>
      <c r="D94" s="612">
        <v>4472</v>
      </c>
      <c r="E94" s="612">
        <v>3898</v>
      </c>
      <c r="F94" s="612">
        <v>7512</v>
      </c>
      <c r="G94" s="612">
        <v>7124</v>
      </c>
      <c r="H94" s="612">
        <v>1365</v>
      </c>
      <c r="I94" s="612" t="s">
        <v>3</v>
      </c>
      <c r="J94" s="612">
        <v>7393</v>
      </c>
    </row>
    <row r="95" spans="1:10" ht="11.1" customHeight="1" x14ac:dyDescent="0.2">
      <c r="A95" s="120">
        <v>2</v>
      </c>
      <c r="B95" s="613" t="s">
        <v>51</v>
      </c>
      <c r="C95" s="612">
        <v>42617</v>
      </c>
      <c r="D95" s="612">
        <v>28218</v>
      </c>
      <c r="E95" s="612">
        <v>12898</v>
      </c>
      <c r="F95" s="612">
        <v>1501</v>
      </c>
      <c r="G95" s="612">
        <v>40510</v>
      </c>
      <c r="H95" s="612">
        <v>811</v>
      </c>
      <c r="I95" s="612">
        <v>67</v>
      </c>
      <c r="J95" s="612">
        <v>1229</v>
      </c>
    </row>
    <row r="96" spans="1:10" ht="11.1" customHeight="1" x14ac:dyDescent="0.2">
      <c r="A96" s="120">
        <v>2</v>
      </c>
      <c r="B96" s="613" t="s">
        <v>52</v>
      </c>
      <c r="C96" s="612">
        <v>1858112</v>
      </c>
      <c r="D96" s="612">
        <v>350770</v>
      </c>
      <c r="E96" s="612">
        <v>232278</v>
      </c>
      <c r="F96" s="612">
        <v>1275064</v>
      </c>
      <c r="G96" s="612">
        <v>666844</v>
      </c>
      <c r="H96" s="612">
        <v>1148728</v>
      </c>
      <c r="I96" s="612">
        <v>36449</v>
      </c>
      <c r="J96" s="612">
        <v>6091</v>
      </c>
    </row>
    <row r="97" spans="1:10" ht="11.1" customHeight="1" x14ac:dyDescent="0.2">
      <c r="A97" s="120" t="s">
        <v>7642</v>
      </c>
      <c r="B97" s="613" t="s">
        <v>53</v>
      </c>
      <c r="C97" s="612">
        <v>115900</v>
      </c>
      <c r="D97" s="612">
        <v>22506</v>
      </c>
      <c r="E97" s="612">
        <v>5237</v>
      </c>
      <c r="F97" s="612">
        <v>88157</v>
      </c>
      <c r="G97" s="612">
        <v>84444</v>
      </c>
      <c r="H97" s="612">
        <v>31347</v>
      </c>
      <c r="I97" s="612" t="s">
        <v>3</v>
      </c>
      <c r="J97" s="612">
        <v>109</v>
      </c>
    </row>
    <row r="98" spans="1:10" ht="11.1" customHeight="1" x14ac:dyDescent="0.2">
      <c r="A98" s="120">
        <v>2</v>
      </c>
      <c r="B98" s="613" t="s">
        <v>54</v>
      </c>
      <c r="C98" s="612">
        <v>27889</v>
      </c>
      <c r="D98" s="612">
        <v>557</v>
      </c>
      <c r="E98" s="612">
        <v>26300</v>
      </c>
      <c r="F98" s="612">
        <v>1032</v>
      </c>
      <c r="G98" s="612">
        <v>3345</v>
      </c>
      <c r="H98" s="612">
        <v>24144</v>
      </c>
      <c r="I98" s="612" t="s">
        <v>3</v>
      </c>
      <c r="J98" s="612">
        <v>400</v>
      </c>
    </row>
    <row r="99" spans="1:10" ht="11.1" customHeight="1" x14ac:dyDescent="0.2">
      <c r="A99" s="120">
        <v>2</v>
      </c>
      <c r="B99" s="613" t="s">
        <v>55</v>
      </c>
      <c r="C99" s="612">
        <v>3421423</v>
      </c>
      <c r="D99" s="612">
        <v>611074</v>
      </c>
      <c r="E99" s="612">
        <v>724890</v>
      </c>
      <c r="F99" s="612">
        <v>2085459</v>
      </c>
      <c r="G99" s="612">
        <v>1613957</v>
      </c>
      <c r="H99" s="612">
        <v>847493</v>
      </c>
      <c r="I99" s="612">
        <v>926658</v>
      </c>
      <c r="J99" s="612">
        <v>33315</v>
      </c>
    </row>
    <row r="100" spans="1:10" s="147" customFormat="1" ht="15" customHeight="1" x14ac:dyDescent="0.2">
      <c r="A100" s="121">
        <v>2</v>
      </c>
      <c r="B100" s="616" t="s">
        <v>222</v>
      </c>
      <c r="C100" s="615">
        <v>6403543</v>
      </c>
      <c r="D100" s="615">
        <v>3555919</v>
      </c>
      <c r="E100" s="615">
        <v>2363453</v>
      </c>
      <c r="F100" s="615">
        <v>484171</v>
      </c>
      <c r="G100" s="615">
        <v>3862222</v>
      </c>
      <c r="H100" s="615">
        <v>498450</v>
      </c>
      <c r="I100" s="615">
        <v>2027167</v>
      </c>
      <c r="J100" s="615">
        <v>15704</v>
      </c>
    </row>
    <row r="101" spans="1:10" ht="11.1" customHeight="1" x14ac:dyDescent="0.2">
      <c r="A101" s="120">
        <v>2</v>
      </c>
      <c r="B101" s="613" t="s">
        <v>56</v>
      </c>
      <c r="C101" s="612">
        <v>4707802</v>
      </c>
      <c r="D101" s="612">
        <v>2596735</v>
      </c>
      <c r="E101" s="612">
        <v>1666244</v>
      </c>
      <c r="F101" s="612">
        <v>444823</v>
      </c>
      <c r="G101" s="612">
        <v>2573255</v>
      </c>
      <c r="H101" s="612">
        <v>325526</v>
      </c>
      <c r="I101" s="612">
        <v>1795600</v>
      </c>
      <c r="J101" s="612">
        <v>13421</v>
      </c>
    </row>
    <row r="102" spans="1:10" ht="11.1" customHeight="1" x14ac:dyDescent="0.2">
      <c r="A102" s="120">
        <v>2</v>
      </c>
      <c r="B102" s="613" t="s">
        <v>57</v>
      </c>
      <c r="C102" s="612">
        <v>743037</v>
      </c>
      <c r="D102" s="612">
        <v>399003</v>
      </c>
      <c r="E102" s="612">
        <v>340099</v>
      </c>
      <c r="F102" s="612">
        <v>3935</v>
      </c>
      <c r="G102" s="612">
        <v>725261</v>
      </c>
      <c r="H102" s="612">
        <v>12057</v>
      </c>
      <c r="I102" s="612">
        <v>5395</v>
      </c>
      <c r="J102" s="612">
        <v>324</v>
      </c>
    </row>
    <row r="103" spans="1:10" ht="11.1" customHeight="1" x14ac:dyDescent="0.2">
      <c r="A103" s="120">
        <v>2</v>
      </c>
      <c r="B103" s="613" t="s">
        <v>58</v>
      </c>
      <c r="C103" s="612">
        <v>98088</v>
      </c>
      <c r="D103" s="612">
        <v>20496</v>
      </c>
      <c r="E103" s="612">
        <v>75555</v>
      </c>
      <c r="F103" s="612">
        <v>2037</v>
      </c>
      <c r="G103" s="612">
        <v>30976</v>
      </c>
      <c r="H103" s="612">
        <v>9104</v>
      </c>
      <c r="I103" s="612">
        <v>58008</v>
      </c>
      <c r="J103" s="612" t="s">
        <v>3</v>
      </c>
    </row>
    <row r="104" spans="1:10" ht="11.1" customHeight="1" x14ac:dyDescent="0.2">
      <c r="A104" s="120" t="s">
        <v>7642</v>
      </c>
      <c r="B104" s="613" t="s">
        <v>59</v>
      </c>
      <c r="C104" s="612">
        <v>236486</v>
      </c>
      <c r="D104" s="612">
        <v>173847</v>
      </c>
      <c r="E104" s="612">
        <v>48577</v>
      </c>
      <c r="F104" s="612">
        <v>14062</v>
      </c>
      <c r="G104" s="612">
        <v>146997</v>
      </c>
      <c r="H104" s="612">
        <v>34655</v>
      </c>
      <c r="I104" s="612">
        <v>54659</v>
      </c>
      <c r="J104" s="612">
        <v>175</v>
      </c>
    </row>
    <row r="105" spans="1:10" ht="11.1" customHeight="1" x14ac:dyDescent="0.2">
      <c r="A105" s="120">
        <v>2</v>
      </c>
      <c r="B105" s="613" t="s">
        <v>60</v>
      </c>
      <c r="C105" s="612">
        <v>309423</v>
      </c>
      <c r="D105" s="612">
        <v>176286</v>
      </c>
      <c r="E105" s="612">
        <v>129599</v>
      </c>
      <c r="F105" s="612">
        <v>3538</v>
      </c>
      <c r="G105" s="612">
        <v>199093</v>
      </c>
      <c r="H105" s="612">
        <v>19998</v>
      </c>
      <c r="I105" s="612">
        <v>90241</v>
      </c>
      <c r="J105" s="612">
        <v>91</v>
      </c>
    </row>
    <row r="106" spans="1:10" ht="11.1" customHeight="1" x14ac:dyDescent="0.2">
      <c r="A106" s="120">
        <v>2</v>
      </c>
      <c r="B106" s="613" t="s">
        <v>61</v>
      </c>
      <c r="C106" s="612">
        <v>308707</v>
      </c>
      <c r="D106" s="612">
        <v>189552</v>
      </c>
      <c r="E106" s="612">
        <v>103379</v>
      </c>
      <c r="F106" s="612">
        <v>15776</v>
      </c>
      <c r="G106" s="612">
        <v>186640</v>
      </c>
      <c r="H106" s="612">
        <v>97110</v>
      </c>
      <c r="I106" s="612">
        <v>23264</v>
      </c>
      <c r="J106" s="612">
        <v>1693</v>
      </c>
    </row>
    <row r="107" spans="1:10" s="147" customFormat="1" ht="15" customHeight="1" x14ac:dyDescent="0.2">
      <c r="A107" s="121">
        <v>2</v>
      </c>
      <c r="B107" s="616" t="s">
        <v>223</v>
      </c>
      <c r="C107" s="615">
        <v>5737425</v>
      </c>
      <c r="D107" s="615">
        <v>3332168</v>
      </c>
      <c r="E107" s="615">
        <v>571272</v>
      </c>
      <c r="F107" s="615">
        <v>1833985</v>
      </c>
      <c r="G107" s="615">
        <v>1197385</v>
      </c>
      <c r="H107" s="615">
        <v>1859707</v>
      </c>
      <c r="I107" s="615">
        <v>2633469</v>
      </c>
      <c r="J107" s="615">
        <v>46864</v>
      </c>
    </row>
    <row r="108" spans="1:10" ht="11.1" customHeight="1" x14ac:dyDescent="0.2">
      <c r="B108" s="613" t="s">
        <v>62</v>
      </c>
      <c r="C108" s="612">
        <v>323300</v>
      </c>
      <c r="D108" s="612">
        <v>213763</v>
      </c>
      <c r="E108" s="612">
        <v>105899</v>
      </c>
      <c r="F108" s="612">
        <v>3638</v>
      </c>
      <c r="G108" s="612">
        <v>169349</v>
      </c>
      <c r="H108" s="612">
        <v>79494</v>
      </c>
      <c r="I108" s="612">
        <v>64086</v>
      </c>
      <c r="J108" s="612">
        <v>10371</v>
      </c>
    </row>
    <row r="109" spans="1:10" s="28" customFormat="1" ht="11.1" customHeight="1" x14ac:dyDescent="0.15">
      <c r="A109" s="614"/>
      <c r="B109" s="613" t="s">
        <v>63</v>
      </c>
      <c r="C109" s="612">
        <v>4887206</v>
      </c>
      <c r="D109" s="612">
        <v>2821902</v>
      </c>
      <c r="E109" s="612">
        <v>278258</v>
      </c>
      <c r="F109" s="612">
        <v>1787046</v>
      </c>
      <c r="G109" s="612">
        <v>856498</v>
      </c>
      <c r="H109" s="612">
        <v>1570636</v>
      </c>
      <c r="I109" s="612">
        <v>2427880</v>
      </c>
      <c r="J109" s="612">
        <v>32192</v>
      </c>
    </row>
    <row r="110" spans="1:10" ht="11.1" customHeight="1" x14ac:dyDescent="0.2">
      <c r="A110" s="120" t="s">
        <v>7642</v>
      </c>
      <c r="B110" s="613" t="s">
        <v>64</v>
      </c>
      <c r="C110" s="612">
        <v>526919</v>
      </c>
      <c r="D110" s="612">
        <v>296503</v>
      </c>
      <c r="E110" s="612">
        <v>187115</v>
      </c>
      <c r="F110" s="612">
        <v>43301</v>
      </c>
      <c r="G110" s="612">
        <v>171538</v>
      </c>
      <c r="H110" s="612">
        <v>209577</v>
      </c>
      <c r="I110" s="612">
        <v>141503</v>
      </c>
      <c r="J110" s="612">
        <v>4301</v>
      </c>
    </row>
    <row r="111" spans="1:10" ht="6" customHeight="1" x14ac:dyDescent="0.2">
      <c r="B111" s="196"/>
      <c r="C111" s="612"/>
      <c r="D111" s="612"/>
      <c r="E111" s="612"/>
      <c r="F111" s="612"/>
      <c r="G111" s="612"/>
      <c r="H111" s="612"/>
      <c r="I111" s="612"/>
      <c r="J111" s="612"/>
    </row>
    <row r="112" spans="1:10" ht="12" customHeight="1" x14ac:dyDescent="0.2">
      <c r="B112" s="611" t="s">
        <v>7641</v>
      </c>
      <c r="C112" s="624"/>
      <c r="D112" s="624"/>
      <c r="E112" s="624"/>
      <c r="F112" s="624"/>
      <c r="G112" s="624"/>
      <c r="H112" s="624"/>
      <c r="I112" s="624"/>
      <c r="J112" s="624"/>
    </row>
    <row r="113" spans="1:10" s="147" customFormat="1" ht="15" customHeight="1" x14ac:dyDescent="0.2">
      <c r="A113" s="121">
        <v>2</v>
      </c>
      <c r="B113" s="616" t="s">
        <v>224</v>
      </c>
      <c r="C113" s="615">
        <v>5415654</v>
      </c>
      <c r="D113" s="615">
        <v>1339400</v>
      </c>
      <c r="E113" s="615">
        <v>644310</v>
      </c>
      <c r="F113" s="615">
        <v>3431944</v>
      </c>
      <c r="G113" s="615">
        <v>3858538</v>
      </c>
      <c r="H113" s="615">
        <v>1261901</v>
      </c>
      <c r="I113" s="615">
        <v>218101</v>
      </c>
      <c r="J113" s="615">
        <v>77114</v>
      </c>
    </row>
    <row r="114" spans="1:10" ht="11.1" customHeight="1" x14ac:dyDescent="0.2">
      <c r="A114" s="120">
        <v>2</v>
      </c>
      <c r="B114" s="613" t="s">
        <v>65</v>
      </c>
      <c r="C114" s="612">
        <v>766762</v>
      </c>
      <c r="D114" s="612">
        <v>648469</v>
      </c>
      <c r="E114" s="612">
        <v>110658</v>
      </c>
      <c r="F114" s="612">
        <v>7635</v>
      </c>
      <c r="G114" s="612">
        <v>374732</v>
      </c>
      <c r="H114" s="612">
        <v>391086</v>
      </c>
      <c r="I114" s="612" t="s">
        <v>3</v>
      </c>
      <c r="J114" s="612">
        <v>944</v>
      </c>
    </row>
    <row r="115" spans="1:10" ht="11.1" customHeight="1" x14ac:dyDescent="0.2">
      <c r="A115" s="120">
        <v>2</v>
      </c>
      <c r="B115" s="613" t="s">
        <v>66</v>
      </c>
      <c r="C115" s="612">
        <v>30703</v>
      </c>
      <c r="D115" s="612">
        <v>26375</v>
      </c>
      <c r="E115" s="612">
        <v>1085</v>
      </c>
      <c r="F115" s="612">
        <v>3243</v>
      </c>
      <c r="G115" s="612">
        <v>2124</v>
      </c>
      <c r="H115" s="612">
        <v>28176</v>
      </c>
      <c r="I115" s="612">
        <v>141</v>
      </c>
      <c r="J115" s="612">
        <v>262</v>
      </c>
    </row>
    <row r="116" spans="1:10" ht="11.1" customHeight="1" x14ac:dyDescent="0.2">
      <c r="A116" s="120">
        <v>2</v>
      </c>
      <c r="B116" s="613" t="s">
        <v>67</v>
      </c>
      <c r="C116" s="612">
        <v>24343</v>
      </c>
      <c r="D116" s="612">
        <v>8694</v>
      </c>
      <c r="E116" s="612">
        <v>12736</v>
      </c>
      <c r="F116" s="612">
        <v>2913</v>
      </c>
      <c r="G116" s="612">
        <v>8694</v>
      </c>
      <c r="H116" s="612">
        <v>2579</v>
      </c>
      <c r="I116" s="612">
        <v>13070</v>
      </c>
      <c r="J116" s="612" t="s">
        <v>3</v>
      </c>
    </row>
    <row r="117" spans="1:10" ht="11.1" customHeight="1" x14ac:dyDescent="0.2">
      <c r="A117" s="120">
        <v>2</v>
      </c>
      <c r="B117" s="613" t="s">
        <v>68</v>
      </c>
      <c r="C117" s="612">
        <v>30761</v>
      </c>
      <c r="D117" s="612">
        <v>24492</v>
      </c>
      <c r="E117" s="612">
        <v>2025</v>
      </c>
      <c r="F117" s="612">
        <v>4244</v>
      </c>
      <c r="G117" s="612">
        <v>22183</v>
      </c>
      <c r="H117" s="612">
        <v>5263</v>
      </c>
      <c r="I117" s="612">
        <v>1049</v>
      </c>
      <c r="J117" s="612">
        <v>2266</v>
      </c>
    </row>
    <row r="118" spans="1:10" ht="11.1" customHeight="1" x14ac:dyDescent="0.2">
      <c r="A118" s="120">
        <v>2</v>
      </c>
      <c r="B118" s="613" t="s">
        <v>69</v>
      </c>
      <c r="C118" s="612">
        <v>80757</v>
      </c>
      <c r="D118" s="612">
        <v>42334</v>
      </c>
      <c r="E118" s="612">
        <v>14181</v>
      </c>
      <c r="F118" s="612">
        <v>24242</v>
      </c>
      <c r="G118" s="612">
        <v>55318</v>
      </c>
      <c r="H118" s="612">
        <v>19728</v>
      </c>
      <c r="I118" s="612">
        <v>5234</v>
      </c>
      <c r="J118" s="612">
        <v>477</v>
      </c>
    </row>
    <row r="119" spans="1:10" ht="11.1" customHeight="1" x14ac:dyDescent="0.2">
      <c r="A119" s="120">
        <v>2</v>
      </c>
      <c r="B119" s="613" t="s">
        <v>70</v>
      </c>
      <c r="C119" s="612">
        <v>38848</v>
      </c>
      <c r="D119" s="612">
        <v>29704</v>
      </c>
      <c r="E119" s="612">
        <v>9066</v>
      </c>
      <c r="F119" s="612">
        <v>78</v>
      </c>
      <c r="G119" s="612">
        <v>31762</v>
      </c>
      <c r="H119" s="612">
        <v>6762</v>
      </c>
      <c r="I119" s="612">
        <v>149</v>
      </c>
      <c r="J119" s="612">
        <v>175</v>
      </c>
    </row>
    <row r="120" spans="1:10" ht="11.1" customHeight="1" x14ac:dyDescent="0.2">
      <c r="A120" s="120">
        <v>2</v>
      </c>
      <c r="B120" s="613" t="s">
        <v>71</v>
      </c>
      <c r="C120" s="612">
        <v>96875</v>
      </c>
      <c r="D120" s="612">
        <v>54924</v>
      </c>
      <c r="E120" s="612">
        <v>37365</v>
      </c>
      <c r="F120" s="612">
        <v>4586</v>
      </c>
      <c r="G120" s="612">
        <v>51078</v>
      </c>
      <c r="H120" s="612">
        <v>40116</v>
      </c>
      <c r="I120" s="612">
        <v>5312</v>
      </c>
      <c r="J120" s="612">
        <v>369</v>
      </c>
    </row>
    <row r="121" spans="1:10" ht="11.1" customHeight="1" x14ac:dyDescent="0.2">
      <c r="A121" s="120" t="s">
        <v>7642</v>
      </c>
      <c r="B121" s="613" t="s">
        <v>72</v>
      </c>
      <c r="C121" s="612">
        <v>4346605</v>
      </c>
      <c r="D121" s="612">
        <v>504408</v>
      </c>
      <c r="E121" s="612">
        <v>457194</v>
      </c>
      <c r="F121" s="612">
        <v>3385003</v>
      </c>
      <c r="G121" s="612">
        <v>3312647</v>
      </c>
      <c r="H121" s="612">
        <v>768191</v>
      </c>
      <c r="I121" s="612">
        <v>193146</v>
      </c>
      <c r="J121" s="612">
        <v>72621</v>
      </c>
    </row>
    <row r="122" spans="1:10" s="147" customFormat="1" ht="15" customHeight="1" x14ac:dyDescent="0.2">
      <c r="A122" s="121">
        <v>2</v>
      </c>
      <c r="B122" s="616" t="s">
        <v>225</v>
      </c>
      <c r="C122" s="615">
        <v>6262719</v>
      </c>
      <c r="D122" s="615">
        <v>2724204</v>
      </c>
      <c r="E122" s="615">
        <v>3140479</v>
      </c>
      <c r="F122" s="615">
        <v>398036</v>
      </c>
      <c r="G122" s="615">
        <v>1826589</v>
      </c>
      <c r="H122" s="615">
        <v>3194832</v>
      </c>
      <c r="I122" s="615">
        <v>1152296</v>
      </c>
      <c r="J122" s="615">
        <v>89002</v>
      </c>
    </row>
    <row r="123" spans="1:10" ht="11.1" customHeight="1" x14ac:dyDescent="0.2">
      <c r="A123" s="120">
        <v>2</v>
      </c>
      <c r="B123" s="613" t="s">
        <v>73</v>
      </c>
      <c r="C123" s="612">
        <v>1848369</v>
      </c>
      <c r="D123" s="612">
        <v>553085</v>
      </c>
      <c r="E123" s="612">
        <v>1155091</v>
      </c>
      <c r="F123" s="612">
        <v>140193</v>
      </c>
      <c r="G123" s="612">
        <v>871582</v>
      </c>
      <c r="H123" s="612">
        <v>859709</v>
      </c>
      <c r="I123" s="612">
        <v>71731</v>
      </c>
      <c r="J123" s="612">
        <v>45347</v>
      </c>
    </row>
    <row r="124" spans="1:10" ht="11.1" customHeight="1" x14ac:dyDescent="0.2">
      <c r="A124" s="120">
        <v>2</v>
      </c>
      <c r="B124" s="613" t="s">
        <v>74</v>
      </c>
      <c r="C124" s="612">
        <v>63756</v>
      </c>
      <c r="D124" s="612">
        <v>34896</v>
      </c>
      <c r="E124" s="612">
        <v>7882</v>
      </c>
      <c r="F124" s="612">
        <v>20978</v>
      </c>
      <c r="G124" s="612">
        <v>30826</v>
      </c>
      <c r="H124" s="612">
        <v>12145</v>
      </c>
      <c r="I124" s="612">
        <v>20625</v>
      </c>
      <c r="J124" s="612">
        <v>160</v>
      </c>
    </row>
    <row r="125" spans="1:10" ht="11.1" customHeight="1" x14ac:dyDescent="0.2">
      <c r="A125" s="120">
        <v>2</v>
      </c>
      <c r="B125" s="613" t="s">
        <v>75</v>
      </c>
      <c r="C125" s="612">
        <v>244246</v>
      </c>
      <c r="D125" s="612">
        <v>199379</v>
      </c>
      <c r="E125" s="612">
        <v>44851</v>
      </c>
      <c r="F125" s="612">
        <v>16</v>
      </c>
      <c r="G125" s="612">
        <v>65419</v>
      </c>
      <c r="H125" s="612">
        <v>148148</v>
      </c>
      <c r="I125" s="612">
        <v>21425</v>
      </c>
      <c r="J125" s="612">
        <v>9254</v>
      </c>
    </row>
    <row r="126" spans="1:10" ht="11.1" customHeight="1" x14ac:dyDescent="0.2">
      <c r="A126" s="120">
        <v>2</v>
      </c>
      <c r="B126" s="613" t="s">
        <v>226</v>
      </c>
      <c r="C126" s="612">
        <v>2734424</v>
      </c>
      <c r="D126" s="612">
        <v>1748934</v>
      </c>
      <c r="E126" s="612">
        <v>796997</v>
      </c>
      <c r="F126" s="612">
        <v>188493</v>
      </c>
      <c r="G126" s="612">
        <v>470247</v>
      </c>
      <c r="H126" s="612">
        <v>1275710</v>
      </c>
      <c r="I126" s="612">
        <v>955899</v>
      </c>
      <c r="J126" s="612">
        <v>32568</v>
      </c>
    </row>
    <row r="127" spans="1:10" ht="11.1" customHeight="1" x14ac:dyDescent="0.2">
      <c r="A127" s="120">
        <v>2</v>
      </c>
      <c r="B127" s="613" t="s">
        <v>76</v>
      </c>
      <c r="C127" s="612">
        <v>1020927</v>
      </c>
      <c r="D127" s="612">
        <v>40747</v>
      </c>
      <c r="E127" s="612">
        <v>979916</v>
      </c>
      <c r="F127" s="612">
        <v>264</v>
      </c>
      <c r="G127" s="612">
        <v>224890</v>
      </c>
      <c r="H127" s="612">
        <v>794906</v>
      </c>
      <c r="I127" s="612">
        <v>958</v>
      </c>
      <c r="J127" s="612">
        <v>173</v>
      </c>
    </row>
    <row r="128" spans="1:10" ht="11.1" customHeight="1" x14ac:dyDescent="0.2">
      <c r="A128" s="120">
        <v>2</v>
      </c>
      <c r="B128" s="613" t="s">
        <v>77</v>
      </c>
      <c r="C128" s="612">
        <v>110896</v>
      </c>
      <c r="D128" s="612">
        <v>51125</v>
      </c>
      <c r="E128" s="612">
        <v>56166</v>
      </c>
      <c r="F128" s="612">
        <v>3605</v>
      </c>
      <c r="G128" s="612">
        <v>84975</v>
      </c>
      <c r="H128" s="612">
        <v>14287</v>
      </c>
      <c r="I128" s="612">
        <v>10827</v>
      </c>
      <c r="J128" s="612">
        <v>807</v>
      </c>
    </row>
    <row r="129" spans="1:10" ht="11.1" customHeight="1" x14ac:dyDescent="0.2">
      <c r="A129" s="120" t="s">
        <v>7642</v>
      </c>
      <c r="B129" s="613" t="s">
        <v>78</v>
      </c>
      <c r="C129" s="612">
        <v>240101</v>
      </c>
      <c r="D129" s="612">
        <v>96038</v>
      </c>
      <c r="E129" s="612">
        <v>99576</v>
      </c>
      <c r="F129" s="612">
        <v>44487</v>
      </c>
      <c r="G129" s="612">
        <v>78650</v>
      </c>
      <c r="H129" s="612">
        <v>89927</v>
      </c>
      <c r="I129" s="612">
        <v>70831</v>
      </c>
      <c r="J129" s="612">
        <v>693</v>
      </c>
    </row>
    <row r="130" spans="1:10" s="147" customFormat="1" ht="15" customHeight="1" x14ac:dyDescent="0.2">
      <c r="A130" s="121">
        <v>2</v>
      </c>
      <c r="B130" s="616" t="s">
        <v>227</v>
      </c>
      <c r="C130" s="615">
        <v>4997356</v>
      </c>
      <c r="D130" s="615">
        <v>2689608</v>
      </c>
      <c r="E130" s="615">
        <v>1915318</v>
      </c>
      <c r="F130" s="615">
        <v>392430</v>
      </c>
      <c r="G130" s="615">
        <v>1837953</v>
      </c>
      <c r="H130" s="615">
        <v>2505256</v>
      </c>
      <c r="I130" s="615">
        <v>612455</v>
      </c>
      <c r="J130" s="615">
        <v>41692</v>
      </c>
    </row>
    <row r="131" spans="1:10" ht="11.1" customHeight="1" x14ac:dyDescent="0.2">
      <c r="A131" s="120">
        <v>2</v>
      </c>
      <c r="B131" s="613" t="s">
        <v>79</v>
      </c>
      <c r="C131" s="612">
        <v>262513</v>
      </c>
      <c r="D131" s="612">
        <v>239527</v>
      </c>
      <c r="E131" s="612">
        <v>22844</v>
      </c>
      <c r="F131" s="612">
        <v>142</v>
      </c>
      <c r="G131" s="612">
        <v>146075</v>
      </c>
      <c r="H131" s="612">
        <v>101881</v>
      </c>
      <c r="I131" s="612">
        <v>460</v>
      </c>
      <c r="J131" s="612">
        <v>14097</v>
      </c>
    </row>
    <row r="132" spans="1:10" ht="11.1" customHeight="1" x14ac:dyDescent="0.2">
      <c r="A132" s="120">
        <v>2</v>
      </c>
      <c r="B132" s="613" t="s">
        <v>80</v>
      </c>
      <c r="C132" s="612">
        <v>1606249</v>
      </c>
      <c r="D132" s="612">
        <v>535545</v>
      </c>
      <c r="E132" s="612">
        <v>781535</v>
      </c>
      <c r="F132" s="612">
        <v>289169</v>
      </c>
      <c r="G132" s="612">
        <v>425152</v>
      </c>
      <c r="H132" s="612">
        <v>1034056</v>
      </c>
      <c r="I132" s="612">
        <v>144927</v>
      </c>
      <c r="J132" s="612">
        <v>2114</v>
      </c>
    </row>
    <row r="133" spans="1:10" ht="11.1" customHeight="1" x14ac:dyDescent="0.2">
      <c r="A133" s="120">
        <v>2</v>
      </c>
      <c r="B133" s="613" t="s">
        <v>81</v>
      </c>
      <c r="C133" s="612">
        <v>1658150</v>
      </c>
      <c r="D133" s="612">
        <v>659299</v>
      </c>
      <c r="E133" s="612">
        <v>941268</v>
      </c>
      <c r="F133" s="612">
        <v>57583</v>
      </c>
      <c r="G133" s="612">
        <v>954964</v>
      </c>
      <c r="H133" s="612">
        <v>287585</v>
      </c>
      <c r="I133" s="612">
        <v>411975</v>
      </c>
      <c r="J133" s="612">
        <v>3626</v>
      </c>
    </row>
    <row r="134" spans="1:10" ht="11.1" customHeight="1" x14ac:dyDescent="0.2">
      <c r="A134" s="120">
        <v>2</v>
      </c>
      <c r="B134" s="613" t="s">
        <v>82</v>
      </c>
      <c r="C134" s="612">
        <v>80413</v>
      </c>
      <c r="D134" s="612">
        <v>60634</v>
      </c>
      <c r="E134" s="612">
        <v>19470</v>
      </c>
      <c r="F134" s="612">
        <v>309</v>
      </c>
      <c r="G134" s="612">
        <v>76380</v>
      </c>
      <c r="H134" s="612">
        <v>4033</v>
      </c>
      <c r="I134" s="612" t="s">
        <v>3</v>
      </c>
      <c r="J134" s="612" t="s">
        <v>3</v>
      </c>
    </row>
    <row r="135" spans="1:10" ht="11.1" customHeight="1" x14ac:dyDescent="0.2">
      <c r="A135" s="120">
        <v>2</v>
      </c>
      <c r="B135" s="613" t="s">
        <v>83</v>
      </c>
      <c r="C135" s="612">
        <v>784132</v>
      </c>
      <c r="D135" s="612">
        <v>728626</v>
      </c>
      <c r="E135" s="612">
        <v>32788</v>
      </c>
      <c r="F135" s="612">
        <v>22718</v>
      </c>
      <c r="G135" s="612">
        <v>132228</v>
      </c>
      <c r="H135" s="612">
        <v>619801</v>
      </c>
      <c r="I135" s="612">
        <v>27861</v>
      </c>
      <c r="J135" s="612">
        <v>4242</v>
      </c>
    </row>
    <row r="136" spans="1:10" ht="11.1" customHeight="1" x14ac:dyDescent="0.2">
      <c r="A136" s="120" t="s">
        <v>7642</v>
      </c>
      <c r="B136" s="613" t="s">
        <v>84</v>
      </c>
      <c r="C136" s="612">
        <v>605899</v>
      </c>
      <c r="D136" s="612">
        <v>465977</v>
      </c>
      <c r="E136" s="612">
        <v>117413</v>
      </c>
      <c r="F136" s="612">
        <v>22509</v>
      </c>
      <c r="G136" s="612">
        <v>103154</v>
      </c>
      <c r="H136" s="612">
        <v>457900</v>
      </c>
      <c r="I136" s="612">
        <v>27232</v>
      </c>
      <c r="J136" s="612">
        <v>17613</v>
      </c>
    </row>
    <row r="137" spans="1:10" s="147" customFormat="1" ht="15" customHeight="1" x14ac:dyDescent="0.2">
      <c r="A137" s="121">
        <v>2</v>
      </c>
      <c r="B137" s="616" t="s">
        <v>228</v>
      </c>
      <c r="C137" s="615">
        <v>1242896</v>
      </c>
      <c r="D137" s="615">
        <v>471356</v>
      </c>
      <c r="E137" s="615">
        <v>426885</v>
      </c>
      <c r="F137" s="615">
        <v>344655</v>
      </c>
      <c r="G137" s="615">
        <v>295715</v>
      </c>
      <c r="H137" s="615">
        <v>531744</v>
      </c>
      <c r="I137" s="615">
        <v>374460</v>
      </c>
      <c r="J137" s="615">
        <v>40977</v>
      </c>
    </row>
    <row r="138" spans="1:10" ht="11.1" customHeight="1" x14ac:dyDescent="0.2">
      <c r="A138" s="120">
        <v>2</v>
      </c>
      <c r="B138" s="613" t="s">
        <v>85</v>
      </c>
      <c r="C138" s="612">
        <v>465588</v>
      </c>
      <c r="D138" s="612">
        <v>257927</v>
      </c>
      <c r="E138" s="612">
        <v>149268</v>
      </c>
      <c r="F138" s="612">
        <v>58393</v>
      </c>
      <c r="G138" s="612">
        <v>166694</v>
      </c>
      <c r="H138" s="612">
        <v>234060</v>
      </c>
      <c r="I138" s="612">
        <v>37508</v>
      </c>
      <c r="J138" s="612">
        <v>27326</v>
      </c>
    </row>
    <row r="139" spans="1:10" ht="11.1" customHeight="1" x14ac:dyDescent="0.2">
      <c r="A139" s="120">
        <v>2</v>
      </c>
      <c r="B139" s="613" t="s">
        <v>86</v>
      </c>
      <c r="C139" s="612">
        <v>249066</v>
      </c>
      <c r="D139" s="612">
        <v>3147</v>
      </c>
      <c r="E139" s="612">
        <v>80611</v>
      </c>
      <c r="F139" s="612">
        <v>165308</v>
      </c>
      <c r="G139" s="612">
        <v>15214</v>
      </c>
      <c r="H139" s="612">
        <v>113590</v>
      </c>
      <c r="I139" s="612">
        <v>112879</v>
      </c>
      <c r="J139" s="612">
        <v>7383</v>
      </c>
    </row>
    <row r="140" spans="1:10" ht="11.1" customHeight="1" x14ac:dyDescent="0.2">
      <c r="A140" s="120">
        <v>2</v>
      </c>
      <c r="B140" s="613" t="s">
        <v>87</v>
      </c>
      <c r="C140" s="612">
        <v>259704</v>
      </c>
      <c r="D140" s="612">
        <v>146677</v>
      </c>
      <c r="E140" s="612">
        <v>89737</v>
      </c>
      <c r="F140" s="612">
        <v>23290</v>
      </c>
      <c r="G140" s="612">
        <v>42003</v>
      </c>
      <c r="H140" s="612">
        <v>86783</v>
      </c>
      <c r="I140" s="612">
        <v>128376</v>
      </c>
      <c r="J140" s="612">
        <v>2542</v>
      </c>
    </row>
    <row r="141" spans="1:10" ht="11.1" customHeight="1" x14ac:dyDescent="0.2">
      <c r="A141" s="120" t="s">
        <v>7642</v>
      </c>
      <c r="B141" s="613" t="s">
        <v>88</v>
      </c>
      <c r="C141" s="612">
        <v>268538</v>
      </c>
      <c r="D141" s="612">
        <v>63605</v>
      </c>
      <c r="E141" s="612">
        <v>107269</v>
      </c>
      <c r="F141" s="612">
        <v>97664</v>
      </c>
      <c r="G141" s="612">
        <v>71804</v>
      </c>
      <c r="H141" s="612">
        <v>97311</v>
      </c>
      <c r="I141" s="612">
        <v>95697</v>
      </c>
      <c r="J141" s="612">
        <v>3726</v>
      </c>
    </row>
    <row r="142" spans="1:10" s="147" customFormat="1" ht="15" customHeight="1" x14ac:dyDescent="0.2">
      <c r="A142" s="121">
        <v>2</v>
      </c>
      <c r="B142" s="616" t="s">
        <v>229</v>
      </c>
      <c r="C142" s="615">
        <v>1129712</v>
      </c>
      <c r="D142" s="615">
        <v>451561</v>
      </c>
      <c r="E142" s="615">
        <v>548837</v>
      </c>
      <c r="F142" s="615">
        <v>129314</v>
      </c>
      <c r="G142" s="615">
        <v>436923</v>
      </c>
      <c r="H142" s="615">
        <v>516407</v>
      </c>
      <c r="I142" s="615">
        <v>143138</v>
      </c>
      <c r="J142" s="615">
        <v>33244</v>
      </c>
    </row>
    <row r="143" spans="1:10" ht="11.1" customHeight="1" x14ac:dyDescent="0.2">
      <c r="A143" s="120">
        <v>2</v>
      </c>
      <c r="B143" s="613" t="s">
        <v>89</v>
      </c>
      <c r="C143" s="612">
        <v>24730</v>
      </c>
      <c r="D143" s="612">
        <v>12418</v>
      </c>
      <c r="E143" s="612">
        <v>2008</v>
      </c>
      <c r="F143" s="612">
        <v>10304</v>
      </c>
      <c r="G143" s="612">
        <v>4243</v>
      </c>
      <c r="H143" s="612">
        <v>10943</v>
      </c>
      <c r="I143" s="612">
        <v>7712</v>
      </c>
      <c r="J143" s="612">
        <v>1832</v>
      </c>
    </row>
    <row r="144" spans="1:10" ht="11.1" customHeight="1" x14ac:dyDescent="0.2">
      <c r="A144" s="120">
        <v>2</v>
      </c>
      <c r="B144" s="613" t="s">
        <v>90</v>
      </c>
      <c r="C144" s="612">
        <v>944535</v>
      </c>
      <c r="D144" s="612">
        <v>376011</v>
      </c>
      <c r="E144" s="612">
        <v>495449</v>
      </c>
      <c r="F144" s="612">
        <v>73075</v>
      </c>
      <c r="G144" s="612">
        <v>370563</v>
      </c>
      <c r="H144" s="612">
        <v>456166</v>
      </c>
      <c r="I144" s="612">
        <v>90403</v>
      </c>
      <c r="J144" s="612">
        <v>27403</v>
      </c>
    </row>
    <row r="145" spans="1:10" ht="11.1" customHeight="1" x14ac:dyDescent="0.2">
      <c r="A145" s="120">
        <v>2</v>
      </c>
      <c r="B145" s="613" t="s">
        <v>91</v>
      </c>
      <c r="C145" s="612">
        <v>81735</v>
      </c>
      <c r="D145" s="612">
        <v>31640</v>
      </c>
      <c r="E145" s="612">
        <v>9029</v>
      </c>
      <c r="F145" s="612">
        <v>41066</v>
      </c>
      <c r="G145" s="612">
        <v>8065</v>
      </c>
      <c r="H145" s="612">
        <v>30325</v>
      </c>
      <c r="I145" s="612">
        <v>43325</v>
      </c>
      <c r="J145" s="612">
        <v>20</v>
      </c>
    </row>
    <row r="146" spans="1:10" ht="11.1" customHeight="1" x14ac:dyDescent="0.2">
      <c r="A146" s="120" t="s">
        <v>7642</v>
      </c>
      <c r="B146" s="613" t="s">
        <v>92</v>
      </c>
      <c r="C146" s="612">
        <v>78712</v>
      </c>
      <c r="D146" s="612">
        <v>31492</v>
      </c>
      <c r="E146" s="612">
        <v>42351</v>
      </c>
      <c r="F146" s="612">
        <v>4869</v>
      </c>
      <c r="G146" s="612">
        <v>54052</v>
      </c>
      <c r="H146" s="612">
        <v>18973</v>
      </c>
      <c r="I146" s="612">
        <v>1698</v>
      </c>
      <c r="J146" s="612">
        <v>3989</v>
      </c>
    </row>
    <row r="147" spans="1:10" s="147" customFormat="1" ht="15" customHeight="1" x14ac:dyDescent="0.2">
      <c r="A147" s="121">
        <v>2</v>
      </c>
      <c r="B147" s="616" t="s">
        <v>230</v>
      </c>
      <c r="C147" s="615">
        <v>5021146</v>
      </c>
      <c r="D147" s="615">
        <v>2166508</v>
      </c>
      <c r="E147" s="615">
        <v>1754141</v>
      </c>
      <c r="F147" s="615">
        <v>1100497</v>
      </c>
      <c r="G147" s="615">
        <v>1817966</v>
      </c>
      <c r="H147" s="615">
        <v>2215043</v>
      </c>
      <c r="I147" s="615">
        <v>908493</v>
      </c>
      <c r="J147" s="615">
        <v>79644</v>
      </c>
    </row>
    <row r="148" spans="1:10" ht="11.1" customHeight="1" x14ac:dyDescent="0.2">
      <c r="A148" s="120">
        <v>2</v>
      </c>
      <c r="B148" s="613" t="s">
        <v>93</v>
      </c>
      <c r="C148" s="612">
        <v>100752</v>
      </c>
      <c r="D148" s="612">
        <v>31305</v>
      </c>
      <c r="E148" s="612">
        <v>32372</v>
      </c>
      <c r="F148" s="612">
        <v>37075</v>
      </c>
      <c r="G148" s="612">
        <v>57592</v>
      </c>
      <c r="H148" s="612">
        <v>27617</v>
      </c>
      <c r="I148" s="612">
        <v>11282</v>
      </c>
      <c r="J148" s="612">
        <v>4261</v>
      </c>
    </row>
    <row r="149" spans="1:10" ht="11.1" customHeight="1" x14ac:dyDescent="0.2">
      <c r="A149" s="120">
        <v>2</v>
      </c>
      <c r="B149" s="613" t="s">
        <v>94</v>
      </c>
      <c r="C149" s="612">
        <v>145609</v>
      </c>
      <c r="D149" s="612">
        <v>74719</v>
      </c>
      <c r="E149" s="612">
        <v>68092</v>
      </c>
      <c r="F149" s="612">
        <v>2798</v>
      </c>
      <c r="G149" s="612">
        <v>51169</v>
      </c>
      <c r="H149" s="612">
        <v>74977</v>
      </c>
      <c r="I149" s="612">
        <v>13919</v>
      </c>
      <c r="J149" s="612">
        <v>5544</v>
      </c>
    </row>
    <row r="150" spans="1:10" ht="11.1" customHeight="1" x14ac:dyDescent="0.2">
      <c r="A150" s="120">
        <v>2</v>
      </c>
      <c r="B150" s="613" t="s">
        <v>95</v>
      </c>
      <c r="C150" s="612">
        <v>128427</v>
      </c>
      <c r="D150" s="612">
        <v>85682</v>
      </c>
      <c r="E150" s="612">
        <v>39856</v>
      </c>
      <c r="F150" s="612">
        <v>2889</v>
      </c>
      <c r="G150" s="612">
        <v>11302</v>
      </c>
      <c r="H150" s="612">
        <v>68764</v>
      </c>
      <c r="I150" s="612">
        <v>35094</v>
      </c>
      <c r="J150" s="612">
        <v>13267</v>
      </c>
    </row>
    <row r="151" spans="1:10" ht="11.1" customHeight="1" x14ac:dyDescent="0.2">
      <c r="A151" s="120">
        <v>2</v>
      </c>
      <c r="B151" s="613" t="s">
        <v>96</v>
      </c>
      <c r="C151" s="612">
        <v>108374</v>
      </c>
      <c r="D151" s="612">
        <v>14099</v>
      </c>
      <c r="E151" s="612">
        <v>93232</v>
      </c>
      <c r="F151" s="612">
        <v>1043</v>
      </c>
      <c r="G151" s="612">
        <v>86557</v>
      </c>
      <c r="H151" s="612">
        <v>14884</v>
      </c>
      <c r="I151" s="612">
        <v>6933</v>
      </c>
      <c r="J151" s="612" t="s">
        <v>3</v>
      </c>
    </row>
    <row r="152" spans="1:10" ht="11.1" customHeight="1" x14ac:dyDescent="0.2">
      <c r="A152" s="120">
        <v>2</v>
      </c>
      <c r="B152" s="613" t="s">
        <v>97</v>
      </c>
      <c r="C152" s="612">
        <v>291339</v>
      </c>
      <c r="D152" s="612">
        <v>21525</v>
      </c>
      <c r="E152" s="612">
        <v>265266</v>
      </c>
      <c r="F152" s="612">
        <v>4548</v>
      </c>
      <c r="G152" s="612">
        <v>92978</v>
      </c>
      <c r="H152" s="612">
        <v>84900</v>
      </c>
      <c r="I152" s="612">
        <v>100560</v>
      </c>
      <c r="J152" s="612">
        <v>12901</v>
      </c>
    </row>
    <row r="153" spans="1:10" ht="11.1" customHeight="1" x14ac:dyDescent="0.2">
      <c r="A153" s="120">
        <v>2</v>
      </c>
      <c r="B153" s="613" t="s">
        <v>98</v>
      </c>
      <c r="C153" s="612">
        <v>370877</v>
      </c>
      <c r="D153" s="612">
        <v>36131</v>
      </c>
      <c r="E153" s="612">
        <v>4517</v>
      </c>
      <c r="F153" s="612">
        <v>330229</v>
      </c>
      <c r="G153" s="612">
        <v>34313</v>
      </c>
      <c r="H153" s="612">
        <v>326985</v>
      </c>
      <c r="I153" s="612">
        <v>9178</v>
      </c>
      <c r="J153" s="612">
        <v>401</v>
      </c>
    </row>
    <row r="154" spans="1:10" ht="11.1" customHeight="1" x14ac:dyDescent="0.2">
      <c r="A154" s="120">
        <v>2</v>
      </c>
      <c r="B154" s="613" t="s">
        <v>99</v>
      </c>
      <c r="C154" s="612">
        <v>144112</v>
      </c>
      <c r="D154" s="612">
        <v>11052</v>
      </c>
      <c r="E154" s="612">
        <v>132078</v>
      </c>
      <c r="F154" s="612">
        <v>982</v>
      </c>
      <c r="G154" s="612">
        <v>33294</v>
      </c>
      <c r="H154" s="612">
        <v>18542</v>
      </c>
      <c r="I154" s="612">
        <v>91990</v>
      </c>
      <c r="J154" s="612">
        <v>286</v>
      </c>
    </row>
    <row r="155" spans="1:10" ht="11.1" customHeight="1" x14ac:dyDescent="0.2">
      <c r="A155" s="120">
        <v>2</v>
      </c>
      <c r="B155" s="613" t="s">
        <v>100</v>
      </c>
      <c r="C155" s="612">
        <v>122565</v>
      </c>
      <c r="D155" s="612">
        <v>57524</v>
      </c>
      <c r="E155" s="612">
        <v>49</v>
      </c>
      <c r="F155" s="612">
        <v>64992</v>
      </c>
      <c r="G155" s="612">
        <v>54561</v>
      </c>
      <c r="H155" s="612">
        <v>52552</v>
      </c>
      <c r="I155" s="612" t="s">
        <v>3</v>
      </c>
      <c r="J155" s="612">
        <v>15452</v>
      </c>
    </row>
    <row r="156" spans="1:10" ht="11.1" customHeight="1" x14ac:dyDescent="0.2">
      <c r="A156" s="120">
        <v>2</v>
      </c>
      <c r="B156" s="613" t="s">
        <v>101</v>
      </c>
      <c r="C156" s="612">
        <v>3371716</v>
      </c>
      <c r="D156" s="612">
        <v>1712844</v>
      </c>
      <c r="E156" s="612">
        <v>1064970</v>
      </c>
      <c r="F156" s="612">
        <v>593902</v>
      </c>
      <c r="G156" s="612">
        <v>1269490</v>
      </c>
      <c r="H156" s="612">
        <v>1496179</v>
      </c>
      <c r="I156" s="612">
        <v>581097</v>
      </c>
      <c r="J156" s="612">
        <v>24950</v>
      </c>
    </row>
    <row r="157" spans="1:10" ht="11.1" customHeight="1" x14ac:dyDescent="0.2">
      <c r="A157" s="120" t="s">
        <v>7642</v>
      </c>
      <c r="B157" s="613" t="s">
        <v>102</v>
      </c>
      <c r="C157" s="612">
        <v>237375</v>
      </c>
      <c r="D157" s="612">
        <v>121627</v>
      </c>
      <c r="E157" s="612">
        <v>53709</v>
      </c>
      <c r="F157" s="612">
        <v>62039</v>
      </c>
      <c r="G157" s="612">
        <v>126710</v>
      </c>
      <c r="H157" s="612">
        <v>49643</v>
      </c>
      <c r="I157" s="612">
        <v>58440</v>
      </c>
      <c r="J157" s="612">
        <v>2582</v>
      </c>
    </row>
    <row r="158" spans="1:10" s="147" customFormat="1" ht="15" customHeight="1" x14ac:dyDescent="0.2">
      <c r="A158" s="121">
        <v>2</v>
      </c>
      <c r="B158" s="616" t="s">
        <v>231</v>
      </c>
      <c r="C158" s="615">
        <v>4310295</v>
      </c>
      <c r="D158" s="615">
        <v>1404570</v>
      </c>
      <c r="E158" s="615">
        <v>2261706</v>
      </c>
      <c r="F158" s="615">
        <v>644019</v>
      </c>
      <c r="G158" s="615">
        <v>1862183</v>
      </c>
      <c r="H158" s="615">
        <v>1394612</v>
      </c>
      <c r="I158" s="615">
        <v>982933</v>
      </c>
      <c r="J158" s="615">
        <v>70567</v>
      </c>
    </row>
    <row r="159" spans="1:10" ht="11.1" customHeight="1" x14ac:dyDescent="0.2">
      <c r="A159" s="120">
        <v>2</v>
      </c>
      <c r="B159" s="613" t="s">
        <v>103</v>
      </c>
      <c r="C159" s="612">
        <v>1242619</v>
      </c>
      <c r="D159" s="612">
        <v>340480</v>
      </c>
      <c r="E159" s="612">
        <v>786985</v>
      </c>
      <c r="F159" s="612">
        <v>115154</v>
      </c>
      <c r="G159" s="612">
        <v>321401</v>
      </c>
      <c r="H159" s="612">
        <v>574703</v>
      </c>
      <c r="I159" s="612">
        <v>334517</v>
      </c>
      <c r="J159" s="612">
        <v>11998</v>
      </c>
    </row>
    <row r="160" spans="1:10" ht="11.1" customHeight="1" x14ac:dyDescent="0.2">
      <c r="A160" s="120">
        <v>2</v>
      </c>
      <c r="B160" s="613" t="s">
        <v>104</v>
      </c>
      <c r="C160" s="612">
        <v>340188</v>
      </c>
      <c r="D160" s="612">
        <v>132315</v>
      </c>
      <c r="E160" s="612">
        <v>182679</v>
      </c>
      <c r="F160" s="612">
        <v>25194</v>
      </c>
      <c r="G160" s="612">
        <v>173038</v>
      </c>
      <c r="H160" s="612">
        <v>100934</v>
      </c>
      <c r="I160" s="612">
        <v>65822</v>
      </c>
      <c r="J160" s="612">
        <v>394</v>
      </c>
    </row>
    <row r="161" spans="1:11" ht="11.1" customHeight="1" x14ac:dyDescent="0.2">
      <c r="A161" s="120">
        <v>2</v>
      </c>
      <c r="B161" s="613" t="s">
        <v>105</v>
      </c>
      <c r="C161" s="612">
        <v>292770</v>
      </c>
      <c r="D161" s="612">
        <v>225114</v>
      </c>
      <c r="E161" s="612">
        <v>49475</v>
      </c>
      <c r="F161" s="612">
        <v>18181</v>
      </c>
      <c r="G161" s="612">
        <v>119830</v>
      </c>
      <c r="H161" s="612">
        <v>122112</v>
      </c>
      <c r="I161" s="612">
        <v>45796</v>
      </c>
      <c r="J161" s="612">
        <v>5032</v>
      </c>
    </row>
    <row r="162" spans="1:11" ht="11.1" customHeight="1" x14ac:dyDescent="0.2">
      <c r="B162" s="613" t="s">
        <v>106</v>
      </c>
      <c r="C162" s="612">
        <v>2434718</v>
      </c>
      <c r="D162" s="612">
        <v>706661</v>
      </c>
      <c r="E162" s="612">
        <v>1242567</v>
      </c>
      <c r="F162" s="612">
        <v>485490</v>
      </c>
      <c r="G162" s="612">
        <v>1247914</v>
      </c>
      <c r="H162" s="612">
        <v>596863</v>
      </c>
      <c r="I162" s="612">
        <v>536798</v>
      </c>
      <c r="J162" s="612">
        <v>53143</v>
      </c>
    </row>
    <row r="163" spans="1:11" ht="6" customHeight="1" x14ac:dyDescent="0.2">
      <c r="B163" s="196"/>
      <c r="C163" s="612"/>
      <c r="D163" s="612"/>
      <c r="E163" s="612"/>
      <c r="F163" s="612"/>
      <c r="G163" s="612"/>
      <c r="H163" s="612"/>
      <c r="I163" s="612"/>
      <c r="J163" s="612"/>
    </row>
    <row r="164" spans="1:11" ht="12" customHeight="1" x14ac:dyDescent="0.2">
      <c r="B164" s="611" t="s">
        <v>7641</v>
      </c>
      <c r="C164" s="624"/>
      <c r="D164" s="624"/>
      <c r="E164" s="624"/>
      <c r="F164" s="624"/>
      <c r="G164" s="624"/>
      <c r="H164" s="624"/>
      <c r="I164" s="624"/>
      <c r="J164" s="624"/>
    </row>
    <row r="165" spans="1:11" s="359" customFormat="1" ht="15" customHeight="1" x14ac:dyDescent="0.15">
      <c r="A165" s="623"/>
      <c r="B165" s="616" t="s">
        <v>232</v>
      </c>
      <c r="C165" s="615">
        <v>3533986</v>
      </c>
      <c r="D165" s="615">
        <v>1885153</v>
      </c>
      <c r="E165" s="615">
        <v>714923</v>
      </c>
      <c r="F165" s="615">
        <v>933910</v>
      </c>
      <c r="G165" s="615">
        <v>1804701</v>
      </c>
      <c r="H165" s="615">
        <v>992398</v>
      </c>
      <c r="I165" s="615">
        <v>659841</v>
      </c>
      <c r="J165" s="615">
        <v>77046</v>
      </c>
    </row>
    <row r="166" spans="1:11" ht="11.1" customHeight="1" x14ac:dyDescent="0.2">
      <c r="A166" s="120" t="s">
        <v>7642</v>
      </c>
      <c r="B166" s="613" t="s">
        <v>107</v>
      </c>
      <c r="C166" s="612">
        <v>490747</v>
      </c>
      <c r="D166" s="612">
        <v>214800</v>
      </c>
      <c r="E166" s="612">
        <v>235358</v>
      </c>
      <c r="F166" s="612">
        <v>40589</v>
      </c>
      <c r="G166" s="612">
        <v>234480</v>
      </c>
      <c r="H166" s="612">
        <v>196797</v>
      </c>
      <c r="I166" s="612">
        <v>55132</v>
      </c>
      <c r="J166" s="612">
        <v>4338</v>
      </c>
      <c r="K166" s="147"/>
    </row>
    <row r="167" spans="1:11" ht="11.1" customHeight="1" x14ac:dyDescent="0.2">
      <c r="A167" s="120">
        <v>2</v>
      </c>
      <c r="B167" s="613" t="s">
        <v>108</v>
      </c>
      <c r="C167" s="612">
        <v>2202254</v>
      </c>
      <c r="D167" s="612">
        <v>1291275</v>
      </c>
      <c r="E167" s="612">
        <v>298267</v>
      </c>
      <c r="F167" s="612">
        <v>612712</v>
      </c>
      <c r="G167" s="612">
        <v>1154741</v>
      </c>
      <c r="H167" s="612">
        <v>546078</v>
      </c>
      <c r="I167" s="612">
        <v>454977</v>
      </c>
      <c r="J167" s="612">
        <v>46458</v>
      </c>
    </row>
    <row r="168" spans="1:11" ht="11.1" customHeight="1" x14ac:dyDescent="0.2">
      <c r="A168" s="120">
        <v>2</v>
      </c>
      <c r="B168" s="613" t="s">
        <v>109</v>
      </c>
      <c r="C168" s="612">
        <v>424114</v>
      </c>
      <c r="D168" s="612">
        <v>214251</v>
      </c>
      <c r="E168" s="612">
        <v>70258</v>
      </c>
      <c r="F168" s="612">
        <v>139605</v>
      </c>
      <c r="G168" s="612">
        <v>161734</v>
      </c>
      <c r="H168" s="612">
        <v>149302</v>
      </c>
      <c r="I168" s="612">
        <v>90051</v>
      </c>
      <c r="J168" s="612">
        <v>23027</v>
      </c>
    </row>
    <row r="169" spans="1:11" ht="11.1" customHeight="1" x14ac:dyDescent="0.2">
      <c r="A169" s="120">
        <v>2</v>
      </c>
      <c r="B169" s="613" t="s">
        <v>110</v>
      </c>
      <c r="C169" s="612">
        <v>308166</v>
      </c>
      <c r="D169" s="612">
        <v>137758</v>
      </c>
      <c r="E169" s="612">
        <v>87499</v>
      </c>
      <c r="F169" s="612">
        <v>82909</v>
      </c>
      <c r="G169" s="612">
        <v>184013</v>
      </c>
      <c r="H169" s="612">
        <v>84484</v>
      </c>
      <c r="I169" s="612">
        <v>37570</v>
      </c>
      <c r="J169" s="612">
        <v>2099</v>
      </c>
    </row>
    <row r="170" spans="1:11" ht="11.1" customHeight="1" x14ac:dyDescent="0.2">
      <c r="A170" s="120">
        <v>2</v>
      </c>
      <c r="B170" s="613" t="s">
        <v>111</v>
      </c>
      <c r="C170" s="612">
        <v>108705</v>
      </c>
      <c r="D170" s="612">
        <v>27069</v>
      </c>
      <c r="E170" s="612">
        <v>23541</v>
      </c>
      <c r="F170" s="612">
        <v>58095</v>
      </c>
      <c r="G170" s="612">
        <v>69733</v>
      </c>
      <c r="H170" s="612">
        <v>15737</v>
      </c>
      <c r="I170" s="612">
        <v>22111</v>
      </c>
      <c r="J170" s="612">
        <v>1124</v>
      </c>
    </row>
    <row r="171" spans="1:11" s="147" customFormat="1" ht="12.95" customHeight="1" x14ac:dyDescent="0.2">
      <c r="A171" s="121">
        <v>2</v>
      </c>
      <c r="B171" s="616" t="s">
        <v>233</v>
      </c>
      <c r="C171" s="615">
        <v>3324259</v>
      </c>
      <c r="D171" s="615">
        <v>914825</v>
      </c>
      <c r="E171" s="615">
        <v>1067160</v>
      </c>
      <c r="F171" s="615">
        <v>1342274</v>
      </c>
      <c r="G171" s="615">
        <v>1608477</v>
      </c>
      <c r="H171" s="615">
        <v>1131233</v>
      </c>
      <c r="I171" s="615">
        <v>530930</v>
      </c>
      <c r="J171" s="615">
        <v>53619</v>
      </c>
    </row>
    <row r="172" spans="1:11" ht="11.1" customHeight="1" x14ac:dyDescent="0.2">
      <c r="A172" s="120" t="s">
        <v>7642</v>
      </c>
      <c r="B172" s="613" t="s">
        <v>112</v>
      </c>
      <c r="C172" s="612">
        <v>260891</v>
      </c>
      <c r="D172" s="612">
        <v>93653</v>
      </c>
      <c r="E172" s="612">
        <v>59159</v>
      </c>
      <c r="F172" s="612">
        <v>108079</v>
      </c>
      <c r="G172" s="612">
        <v>104385</v>
      </c>
      <c r="H172" s="612">
        <v>79328</v>
      </c>
      <c r="I172" s="612">
        <v>72514</v>
      </c>
      <c r="J172" s="612">
        <v>4664</v>
      </c>
    </row>
    <row r="173" spans="1:11" ht="11.1" customHeight="1" x14ac:dyDescent="0.2">
      <c r="A173" s="120">
        <v>2</v>
      </c>
      <c r="B173" s="613" t="s">
        <v>113</v>
      </c>
      <c r="C173" s="612">
        <v>536903</v>
      </c>
      <c r="D173" s="612">
        <v>105713</v>
      </c>
      <c r="E173" s="612">
        <v>308150</v>
      </c>
      <c r="F173" s="612">
        <v>123040</v>
      </c>
      <c r="G173" s="612">
        <v>393320</v>
      </c>
      <c r="H173" s="612">
        <v>27490</v>
      </c>
      <c r="I173" s="612">
        <v>112904</v>
      </c>
      <c r="J173" s="612">
        <v>3189</v>
      </c>
    </row>
    <row r="174" spans="1:11" ht="11.1" customHeight="1" x14ac:dyDescent="0.2">
      <c r="A174" s="120">
        <v>2</v>
      </c>
      <c r="B174" s="613" t="s">
        <v>114</v>
      </c>
      <c r="C174" s="612">
        <v>63146</v>
      </c>
      <c r="D174" s="612">
        <v>26932</v>
      </c>
      <c r="E174" s="612" t="s">
        <v>3</v>
      </c>
      <c r="F174" s="612">
        <v>36214</v>
      </c>
      <c r="G174" s="612">
        <v>60071</v>
      </c>
      <c r="H174" s="612">
        <v>1603</v>
      </c>
      <c r="I174" s="612">
        <v>1421</v>
      </c>
      <c r="J174" s="612">
        <v>51</v>
      </c>
    </row>
    <row r="175" spans="1:11" ht="11.1" customHeight="1" x14ac:dyDescent="0.2">
      <c r="A175" s="120">
        <v>2</v>
      </c>
      <c r="B175" s="613" t="s">
        <v>115</v>
      </c>
      <c r="C175" s="612">
        <v>2266081</v>
      </c>
      <c r="D175" s="612">
        <v>609432</v>
      </c>
      <c r="E175" s="612">
        <v>659926</v>
      </c>
      <c r="F175" s="612">
        <v>996723</v>
      </c>
      <c r="G175" s="612">
        <v>1016994</v>
      </c>
      <c r="H175" s="612">
        <v>874005</v>
      </c>
      <c r="I175" s="612">
        <v>330935</v>
      </c>
      <c r="J175" s="612">
        <v>44147</v>
      </c>
    </row>
    <row r="176" spans="1:11" ht="11.1" customHeight="1" x14ac:dyDescent="0.2">
      <c r="A176" s="120">
        <v>2</v>
      </c>
      <c r="B176" s="613" t="s">
        <v>116</v>
      </c>
      <c r="C176" s="612">
        <v>181397</v>
      </c>
      <c r="D176" s="612">
        <v>71212</v>
      </c>
      <c r="E176" s="612">
        <v>36948</v>
      </c>
      <c r="F176" s="612">
        <v>73237</v>
      </c>
      <c r="G176" s="612">
        <v>28494</v>
      </c>
      <c r="H176" s="612">
        <v>138758</v>
      </c>
      <c r="I176" s="612">
        <v>13156</v>
      </c>
      <c r="J176" s="612">
        <v>989</v>
      </c>
    </row>
    <row r="177" spans="1:12" ht="11.1" customHeight="1" x14ac:dyDescent="0.2">
      <c r="A177" s="120">
        <v>2</v>
      </c>
      <c r="B177" s="613" t="s">
        <v>117</v>
      </c>
      <c r="C177" s="612">
        <v>15841</v>
      </c>
      <c r="D177" s="612">
        <v>7883</v>
      </c>
      <c r="E177" s="612">
        <v>2977</v>
      </c>
      <c r="F177" s="612">
        <v>4981</v>
      </c>
      <c r="G177" s="612">
        <v>5213</v>
      </c>
      <c r="H177" s="612">
        <v>10049</v>
      </c>
      <c r="I177" s="612" t="s">
        <v>3</v>
      </c>
      <c r="J177" s="612">
        <v>579</v>
      </c>
    </row>
    <row r="178" spans="1:12" s="147" customFormat="1" ht="12.95" customHeight="1" x14ac:dyDescent="0.25">
      <c r="A178" s="121">
        <v>2</v>
      </c>
      <c r="B178" s="616" t="s">
        <v>234</v>
      </c>
      <c r="C178" s="622">
        <v>13363304</v>
      </c>
      <c r="D178" s="622">
        <v>6178314</v>
      </c>
      <c r="E178" s="622">
        <v>5476066</v>
      </c>
      <c r="F178" s="622">
        <v>1708924</v>
      </c>
      <c r="G178" s="622">
        <v>9332058</v>
      </c>
      <c r="H178" s="622">
        <v>2534442</v>
      </c>
      <c r="I178" s="622">
        <v>1222720</v>
      </c>
      <c r="J178" s="622">
        <v>274084</v>
      </c>
    </row>
    <row r="179" spans="1:12" s="376" customFormat="1" ht="11.1" customHeight="1" x14ac:dyDescent="0.2">
      <c r="A179" s="621" t="s">
        <v>7642</v>
      </c>
      <c r="B179" s="620" t="s">
        <v>235</v>
      </c>
      <c r="C179" s="619">
        <v>12671394</v>
      </c>
      <c r="D179" s="619">
        <v>5879007</v>
      </c>
      <c r="E179" s="619">
        <v>5211057</v>
      </c>
      <c r="F179" s="619">
        <v>1581330</v>
      </c>
      <c r="G179" s="619">
        <v>9148392</v>
      </c>
      <c r="H179" s="619">
        <v>2365391</v>
      </c>
      <c r="I179" s="619">
        <v>893806</v>
      </c>
      <c r="J179" s="619">
        <v>263805</v>
      </c>
    </row>
    <row r="180" spans="1:12" ht="11.1" customHeight="1" x14ac:dyDescent="0.2">
      <c r="A180" s="120">
        <v>2</v>
      </c>
      <c r="B180" s="618" t="s">
        <v>201</v>
      </c>
      <c r="C180" s="612">
        <v>4216936</v>
      </c>
      <c r="D180" s="612">
        <v>2253535</v>
      </c>
      <c r="E180" s="612">
        <v>1513667</v>
      </c>
      <c r="F180" s="612">
        <v>449734</v>
      </c>
      <c r="G180" s="612">
        <v>2975545</v>
      </c>
      <c r="H180" s="612">
        <v>1005146</v>
      </c>
      <c r="I180" s="612">
        <v>132228</v>
      </c>
      <c r="J180" s="612">
        <v>104017</v>
      </c>
    </row>
    <row r="181" spans="1:12" ht="11.1" customHeight="1" x14ac:dyDescent="0.2">
      <c r="A181" s="120">
        <v>3</v>
      </c>
      <c r="B181" s="618" t="s">
        <v>202</v>
      </c>
      <c r="C181" s="612">
        <v>30940</v>
      </c>
      <c r="D181" s="612">
        <v>2464</v>
      </c>
      <c r="E181" s="612">
        <v>28168</v>
      </c>
      <c r="F181" s="612">
        <v>308</v>
      </c>
      <c r="G181" s="612">
        <v>18809</v>
      </c>
      <c r="H181" s="612">
        <v>4448</v>
      </c>
      <c r="I181" s="612">
        <v>6479</v>
      </c>
      <c r="J181" s="612">
        <v>1204</v>
      </c>
    </row>
    <row r="182" spans="1:12" ht="11.1" customHeight="1" x14ac:dyDescent="0.2">
      <c r="A182" s="120">
        <v>3</v>
      </c>
      <c r="B182" s="618" t="s">
        <v>203</v>
      </c>
      <c r="C182" s="612">
        <v>363326</v>
      </c>
      <c r="D182" s="612">
        <v>158288</v>
      </c>
      <c r="E182" s="612">
        <v>84365</v>
      </c>
      <c r="F182" s="612">
        <v>120673</v>
      </c>
      <c r="G182" s="612">
        <v>43722</v>
      </c>
      <c r="H182" s="612">
        <v>96490</v>
      </c>
      <c r="I182" s="612">
        <v>220613</v>
      </c>
      <c r="J182" s="612">
        <v>2501</v>
      </c>
    </row>
    <row r="183" spans="1:12" ht="11.1" customHeight="1" x14ac:dyDescent="0.2">
      <c r="A183" s="120">
        <v>2</v>
      </c>
      <c r="B183" s="618" t="s">
        <v>204</v>
      </c>
      <c r="C183" s="612">
        <v>85697</v>
      </c>
      <c r="D183" s="612">
        <v>40985</v>
      </c>
      <c r="E183" s="612">
        <v>41750</v>
      </c>
      <c r="F183" s="612">
        <v>2962</v>
      </c>
      <c r="G183" s="612">
        <v>63574</v>
      </c>
      <c r="H183" s="612">
        <v>21130</v>
      </c>
      <c r="I183" s="612">
        <v>892</v>
      </c>
      <c r="J183" s="612">
        <v>101</v>
      </c>
      <c r="L183" s="126"/>
    </row>
    <row r="184" spans="1:12" ht="11.1" customHeight="1" x14ac:dyDescent="0.2">
      <c r="A184" s="120">
        <v>2</v>
      </c>
      <c r="B184" s="618" t="s">
        <v>205</v>
      </c>
      <c r="C184" s="612">
        <v>7974495</v>
      </c>
      <c r="D184" s="612">
        <v>3423735</v>
      </c>
      <c r="E184" s="612">
        <v>3543107</v>
      </c>
      <c r="F184" s="612">
        <v>1007653</v>
      </c>
      <c r="G184" s="612">
        <v>6046742</v>
      </c>
      <c r="H184" s="612">
        <v>1238177</v>
      </c>
      <c r="I184" s="612">
        <v>533594</v>
      </c>
      <c r="J184" s="612">
        <v>155982</v>
      </c>
    </row>
    <row r="185" spans="1:12" ht="11.1" customHeight="1" x14ac:dyDescent="0.25">
      <c r="A185" s="120">
        <v>2</v>
      </c>
      <c r="B185" s="613" t="s">
        <v>118</v>
      </c>
      <c r="C185" s="617">
        <v>543662</v>
      </c>
      <c r="D185" s="617">
        <v>206786</v>
      </c>
      <c r="E185" s="617">
        <v>229301</v>
      </c>
      <c r="F185" s="617">
        <v>107575</v>
      </c>
      <c r="G185" s="617">
        <v>113724</v>
      </c>
      <c r="H185" s="617">
        <v>132483</v>
      </c>
      <c r="I185" s="617">
        <v>292627</v>
      </c>
      <c r="J185" s="617">
        <v>4828</v>
      </c>
    </row>
    <row r="186" spans="1:12" ht="11.1" customHeight="1" x14ac:dyDescent="0.2">
      <c r="A186" s="120">
        <v>2</v>
      </c>
      <c r="B186" s="613" t="s">
        <v>119</v>
      </c>
      <c r="C186" s="612">
        <v>39630</v>
      </c>
      <c r="D186" s="612">
        <v>36735</v>
      </c>
      <c r="E186" s="612">
        <v>1553</v>
      </c>
      <c r="F186" s="612">
        <v>1342</v>
      </c>
      <c r="G186" s="612">
        <v>6415</v>
      </c>
      <c r="H186" s="612">
        <v>11286</v>
      </c>
      <c r="I186" s="612">
        <v>21929</v>
      </c>
      <c r="J186" s="612" t="s">
        <v>3</v>
      </c>
    </row>
    <row r="187" spans="1:12" ht="11.1" customHeight="1" x14ac:dyDescent="0.2">
      <c r="A187" s="120">
        <v>2</v>
      </c>
      <c r="B187" s="613" t="s">
        <v>120</v>
      </c>
      <c r="C187" s="612">
        <v>3646</v>
      </c>
      <c r="D187" s="612">
        <v>208</v>
      </c>
      <c r="E187" s="612">
        <v>3095</v>
      </c>
      <c r="F187" s="612">
        <v>343</v>
      </c>
      <c r="G187" s="612">
        <v>208</v>
      </c>
      <c r="H187" s="612">
        <v>2271</v>
      </c>
      <c r="I187" s="612">
        <v>1137</v>
      </c>
      <c r="J187" s="612">
        <v>30</v>
      </c>
    </row>
    <row r="188" spans="1:12" ht="11.1" customHeight="1" x14ac:dyDescent="0.2">
      <c r="A188" s="120">
        <v>2</v>
      </c>
      <c r="B188" s="613" t="s">
        <v>121</v>
      </c>
      <c r="C188" s="612">
        <v>31608</v>
      </c>
      <c r="D188" s="612">
        <v>9086</v>
      </c>
      <c r="E188" s="612">
        <v>22321</v>
      </c>
      <c r="F188" s="612">
        <v>201</v>
      </c>
      <c r="G188" s="612">
        <v>11846</v>
      </c>
      <c r="H188" s="612">
        <v>5699</v>
      </c>
      <c r="I188" s="612">
        <v>13202</v>
      </c>
      <c r="J188" s="612">
        <v>861</v>
      </c>
    </row>
    <row r="189" spans="1:12" ht="11.1" customHeight="1" x14ac:dyDescent="0.2">
      <c r="A189" s="120" t="s">
        <v>7642</v>
      </c>
      <c r="B189" s="613" t="s">
        <v>122</v>
      </c>
      <c r="C189" s="612">
        <v>6278</v>
      </c>
      <c r="D189" s="612">
        <v>215</v>
      </c>
      <c r="E189" s="612">
        <v>5057</v>
      </c>
      <c r="F189" s="612">
        <v>1006</v>
      </c>
      <c r="G189" s="612">
        <v>4944</v>
      </c>
      <c r="H189" s="612">
        <v>1000</v>
      </c>
      <c r="I189" s="612" t="s">
        <v>3</v>
      </c>
      <c r="J189" s="612">
        <v>334</v>
      </c>
    </row>
    <row r="190" spans="1:12" ht="11.1" customHeight="1" x14ac:dyDescent="0.2">
      <c r="A190" s="120">
        <v>2</v>
      </c>
      <c r="B190" s="613" t="s">
        <v>123</v>
      </c>
      <c r="C190" s="612">
        <v>67086</v>
      </c>
      <c r="D190" s="612">
        <v>46277</v>
      </c>
      <c r="E190" s="612">
        <v>3682</v>
      </c>
      <c r="F190" s="612">
        <v>17127</v>
      </c>
      <c r="G190" s="612">
        <v>46529</v>
      </c>
      <c r="H190" s="612">
        <v>16312</v>
      </c>
      <c r="I190" s="612">
        <v>19</v>
      </c>
      <c r="J190" s="612">
        <v>4226</v>
      </c>
    </row>
    <row r="191" spans="1:12" s="147" customFormat="1" ht="12.95" customHeight="1" x14ac:dyDescent="0.2">
      <c r="A191" s="121">
        <v>2</v>
      </c>
      <c r="B191" s="616" t="s">
        <v>236</v>
      </c>
      <c r="C191" s="615">
        <v>294540</v>
      </c>
      <c r="D191" s="615">
        <v>194776</v>
      </c>
      <c r="E191" s="615">
        <v>92839</v>
      </c>
      <c r="F191" s="615">
        <v>6925</v>
      </c>
      <c r="G191" s="615">
        <v>164846</v>
      </c>
      <c r="H191" s="615">
        <v>106875</v>
      </c>
      <c r="I191" s="615">
        <v>20625</v>
      </c>
      <c r="J191" s="615">
        <v>2194</v>
      </c>
    </row>
    <row r="192" spans="1:12" ht="11.1" customHeight="1" x14ac:dyDescent="0.2">
      <c r="A192" s="120">
        <v>2</v>
      </c>
      <c r="B192" s="613" t="s">
        <v>124</v>
      </c>
      <c r="C192" s="612">
        <v>68300</v>
      </c>
      <c r="D192" s="612">
        <v>58658</v>
      </c>
      <c r="E192" s="612">
        <v>7856</v>
      </c>
      <c r="F192" s="612">
        <v>1786</v>
      </c>
      <c r="G192" s="612">
        <v>57608</v>
      </c>
      <c r="H192" s="612">
        <v>7046</v>
      </c>
      <c r="I192" s="612">
        <v>3419</v>
      </c>
      <c r="J192" s="612">
        <v>227</v>
      </c>
    </row>
    <row r="193" spans="1:10" ht="11.1" customHeight="1" x14ac:dyDescent="0.2">
      <c r="A193" s="120">
        <v>2</v>
      </c>
      <c r="B193" s="613" t="s">
        <v>125</v>
      </c>
      <c r="C193" s="612">
        <v>5171</v>
      </c>
      <c r="D193" s="612">
        <v>2182</v>
      </c>
      <c r="E193" s="612">
        <v>1089</v>
      </c>
      <c r="F193" s="612">
        <v>1900</v>
      </c>
      <c r="G193" s="612">
        <v>3009</v>
      </c>
      <c r="H193" s="612">
        <v>1267</v>
      </c>
      <c r="I193" s="612">
        <v>479</v>
      </c>
      <c r="J193" s="612">
        <v>416</v>
      </c>
    </row>
    <row r="194" spans="1:10" ht="11.1" customHeight="1" x14ac:dyDescent="0.2">
      <c r="A194" s="120" t="s">
        <v>7642</v>
      </c>
      <c r="B194" s="613" t="s">
        <v>126</v>
      </c>
      <c r="C194" s="612">
        <v>112260</v>
      </c>
      <c r="D194" s="612">
        <v>57564</v>
      </c>
      <c r="E194" s="612">
        <v>54343</v>
      </c>
      <c r="F194" s="612">
        <v>353</v>
      </c>
      <c r="G194" s="612">
        <v>39947</v>
      </c>
      <c r="H194" s="612">
        <v>72175</v>
      </c>
      <c r="I194" s="612">
        <v>118</v>
      </c>
      <c r="J194" s="612">
        <v>20</v>
      </c>
    </row>
    <row r="195" spans="1:10" ht="11.1" customHeight="1" x14ac:dyDescent="0.2">
      <c r="A195" s="120">
        <v>2</v>
      </c>
      <c r="B195" s="613" t="s">
        <v>127</v>
      </c>
      <c r="C195" s="612">
        <v>108809</v>
      </c>
      <c r="D195" s="612">
        <v>76372</v>
      </c>
      <c r="E195" s="612">
        <v>29551</v>
      </c>
      <c r="F195" s="612">
        <v>2886</v>
      </c>
      <c r="G195" s="612">
        <v>64282</v>
      </c>
      <c r="H195" s="612">
        <v>26387</v>
      </c>
      <c r="I195" s="612">
        <v>16609</v>
      </c>
      <c r="J195" s="612">
        <v>1531</v>
      </c>
    </row>
    <row r="196" spans="1:10" s="147" customFormat="1" ht="12.95" customHeight="1" x14ac:dyDescent="0.2">
      <c r="A196" s="121">
        <v>2</v>
      </c>
      <c r="B196" s="616" t="s">
        <v>237</v>
      </c>
      <c r="C196" s="615">
        <v>1516935</v>
      </c>
      <c r="D196" s="615">
        <v>817003</v>
      </c>
      <c r="E196" s="615">
        <v>578225</v>
      </c>
      <c r="F196" s="615">
        <v>121707</v>
      </c>
      <c r="G196" s="615">
        <v>513438</v>
      </c>
      <c r="H196" s="615">
        <v>781355</v>
      </c>
      <c r="I196" s="615">
        <v>208061</v>
      </c>
      <c r="J196" s="615">
        <v>14081</v>
      </c>
    </row>
    <row r="197" spans="1:10" ht="11.1" customHeight="1" x14ac:dyDescent="0.2">
      <c r="A197" s="120">
        <v>2</v>
      </c>
      <c r="B197" s="613" t="s">
        <v>128</v>
      </c>
      <c r="C197" s="612">
        <v>15318</v>
      </c>
      <c r="D197" s="612">
        <v>10159</v>
      </c>
      <c r="E197" s="612">
        <v>4895</v>
      </c>
      <c r="F197" s="612">
        <v>264</v>
      </c>
      <c r="G197" s="612">
        <v>6311</v>
      </c>
      <c r="H197" s="612">
        <v>5548</v>
      </c>
      <c r="I197" s="612">
        <v>3353</v>
      </c>
      <c r="J197" s="612">
        <v>106</v>
      </c>
    </row>
    <row r="198" spans="1:10" ht="11.1" customHeight="1" x14ac:dyDescent="0.2">
      <c r="A198" s="120">
        <v>2</v>
      </c>
      <c r="B198" s="613" t="s">
        <v>129</v>
      </c>
      <c r="C198" s="612">
        <v>88000</v>
      </c>
      <c r="D198" s="612">
        <v>58482</v>
      </c>
      <c r="E198" s="612">
        <v>29150</v>
      </c>
      <c r="F198" s="612">
        <v>368</v>
      </c>
      <c r="G198" s="612">
        <v>70870</v>
      </c>
      <c r="H198" s="612">
        <v>17111</v>
      </c>
      <c r="I198" s="612" t="s">
        <v>3</v>
      </c>
      <c r="J198" s="612">
        <v>19</v>
      </c>
    </row>
    <row r="199" spans="1:10" ht="11.1" customHeight="1" x14ac:dyDescent="0.2">
      <c r="A199" s="120" t="s">
        <v>7642</v>
      </c>
      <c r="B199" s="613" t="s">
        <v>130</v>
      </c>
      <c r="C199" s="612">
        <v>153825</v>
      </c>
      <c r="D199" s="612">
        <v>150187</v>
      </c>
      <c r="E199" s="612">
        <v>2986</v>
      </c>
      <c r="F199" s="612">
        <v>652</v>
      </c>
      <c r="G199" s="612">
        <v>141995</v>
      </c>
      <c r="H199" s="612">
        <v>5246</v>
      </c>
      <c r="I199" s="612">
        <v>2121</v>
      </c>
      <c r="J199" s="612">
        <v>4463</v>
      </c>
    </row>
    <row r="200" spans="1:10" ht="11.1" customHeight="1" x14ac:dyDescent="0.2">
      <c r="A200" s="120">
        <v>2</v>
      </c>
      <c r="B200" s="613" t="s">
        <v>131</v>
      </c>
      <c r="C200" s="612">
        <v>1259792</v>
      </c>
      <c r="D200" s="612">
        <v>598175</v>
      </c>
      <c r="E200" s="612">
        <v>541194</v>
      </c>
      <c r="F200" s="612">
        <v>120423</v>
      </c>
      <c r="G200" s="612">
        <v>294262</v>
      </c>
      <c r="H200" s="612">
        <v>753450</v>
      </c>
      <c r="I200" s="612">
        <v>202587</v>
      </c>
      <c r="J200" s="612">
        <v>9493</v>
      </c>
    </row>
    <row r="201" spans="1:10" s="147" customFormat="1" ht="12.95" customHeight="1" x14ac:dyDescent="0.2">
      <c r="A201" s="121">
        <v>2</v>
      </c>
      <c r="B201" s="616" t="s">
        <v>238</v>
      </c>
      <c r="C201" s="615">
        <v>2691138</v>
      </c>
      <c r="D201" s="615">
        <v>1340704</v>
      </c>
      <c r="E201" s="615">
        <v>1212941</v>
      </c>
      <c r="F201" s="615">
        <v>137493</v>
      </c>
      <c r="G201" s="615">
        <v>1693176</v>
      </c>
      <c r="H201" s="615">
        <v>515051</v>
      </c>
      <c r="I201" s="615">
        <v>370097</v>
      </c>
      <c r="J201" s="615">
        <v>112814</v>
      </c>
    </row>
    <row r="202" spans="1:10" ht="11.1" customHeight="1" x14ac:dyDescent="0.2">
      <c r="A202" s="120">
        <v>2</v>
      </c>
      <c r="B202" s="613" t="s">
        <v>132</v>
      </c>
      <c r="C202" s="612">
        <v>43686</v>
      </c>
      <c r="D202" s="612">
        <v>43293</v>
      </c>
      <c r="E202" s="612" t="s">
        <v>3</v>
      </c>
      <c r="F202" s="612">
        <v>393</v>
      </c>
      <c r="G202" s="612">
        <v>15772</v>
      </c>
      <c r="H202" s="612">
        <v>26912</v>
      </c>
      <c r="I202" s="612">
        <v>1002</v>
      </c>
      <c r="J202" s="612" t="s">
        <v>3</v>
      </c>
    </row>
    <row r="203" spans="1:10" ht="11.1" customHeight="1" x14ac:dyDescent="0.2">
      <c r="A203" s="120">
        <v>2</v>
      </c>
      <c r="B203" s="613" t="s">
        <v>133</v>
      </c>
      <c r="C203" s="612">
        <v>162068</v>
      </c>
      <c r="D203" s="612">
        <v>50804</v>
      </c>
      <c r="E203" s="612">
        <v>110359</v>
      </c>
      <c r="F203" s="612">
        <v>905</v>
      </c>
      <c r="G203" s="612">
        <v>87693</v>
      </c>
      <c r="H203" s="612">
        <v>70136</v>
      </c>
      <c r="I203" s="612">
        <v>1987</v>
      </c>
      <c r="J203" s="612">
        <v>2252</v>
      </c>
    </row>
    <row r="204" spans="1:10" ht="11.1" customHeight="1" x14ac:dyDescent="0.2">
      <c r="A204" s="120">
        <v>2</v>
      </c>
      <c r="B204" s="613" t="s">
        <v>134</v>
      </c>
      <c r="C204" s="612">
        <v>16690</v>
      </c>
      <c r="D204" s="612">
        <v>12270</v>
      </c>
      <c r="E204" s="612">
        <v>483</v>
      </c>
      <c r="F204" s="612">
        <v>3937</v>
      </c>
      <c r="G204" s="612">
        <v>10205</v>
      </c>
      <c r="H204" s="612">
        <v>5817</v>
      </c>
      <c r="I204" s="612">
        <v>668</v>
      </c>
      <c r="J204" s="612" t="s">
        <v>3</v>
      </c>
    </row>
    <row r="205" spans="1:10" ht="11.1" customHeight="1" x14ac:dyDescent="0.2">
      <c r="A205" s="120">
        <v>2</v>
      </c>
      <c r="B205" s="613" t="s">
        <v>135</v>
      </c>
      <c r="C205" s="612">
        <v>2312078</v>
      </c>
      <c r="D205" s="612">
        <v>1084254</v>
      </c>
      <c r="E205" s="612">
        <v>1097741</v>
      </c>
      <c r="F205" s="612">
        <v>130083</v>
      </c>
      <c r="G205" s="612">
        <v>1435344</v>
      </c>
      <c r="H205" s="612">
        <v>402289</v>
      </c>
      <c r="I205" s="612">
        <v>366380</v>
      </c>
      <c r="J205" s="612">
        <v>108065</v>
      </c>
    </row>
    <row r="206" spans="1:10" ht="11.1" customHeight="1" x14ac:dyDescent="0.2">
      <c r="A206" s="120" t="s">
        <v>7642</v>
      </c>
      <c r="B206" s="613" t="s">
        <v>136</v>
      </c>
      <c r="C206" s="612">
        <v>154440</v>
      </c>
      <c r="D206" s="612">
        <v>150073</v>
      </c>
      <c r="E206" s="612">
        <v>4358</v>
      </c>
      <c r="F206" s="612">
        <v>9</v>
      </c>
      <c r="G206" s="612">
        <v>144162</v>
      </c>
      <c r="H206" s="612">
        <v>7721</v>
      </c>
      <c r="I206" s="612">
        <v>60</v>
      </c>
      <c r="J206" s="612">
        <v>2497</v>
      </c>
    </row>
    <row r="207" spans="1:10" ht="11.1" customHeight="1" x14ac:dyDescent="0.2">
      <c r="A207" s="120">
        <v>2</v>
      </c>
      <c r="B207" s="613" t="s">
        <v>137</v>
      </c>
      <c r="C207" s="612">
        <v>2176</v>
      </c>
      <c r="D207" s="612">
        <v>10</v>
      </c>
      <c r="E207" s="612" t="s">
        <v>3</v>
      </c>
      <c r="F207" s="612">
        <v>2166</v>
      </c>
      <c r="G207" s="612" t="s">
        <v>3</v>
      </c>
      <c r="H207" s="612">
        <v>2176</v>
      </c>
      <c r="I207" s="612" t="s">
        <v>3</v>
      </c>
      <c r="J207" s="612" t="s">
        <v>3</v>
      </c>
    </row>
    <row r="208" spans="1:10" s="147" customFormat="1" ht="12.95" customHeight="1" x14ac:dyDescent="0.2">
      <c r="A208" s="121">
        <v>2</v>
      </c>
      <c r="B208" s="616" t="s">
        <v>239</v>
      </c>
      <c r="C208" s="615">
        <v>2311018</v>
      </c>
      <c r="D208" s="615">
        <v>1258095</v>
      </c>
      <c r="E208" s="615">
        <v>875134</v>
      </c>
      <c r="F208" s="615">
        <v>177789</v>
      </c>
      <c r="G208" s="615">
        <v>1030914</v>
      </c>
      <c r="H208" s="615">
        <v>642566</v>
      </c>
      <c r="I208" s="615">
        <v>603132</v>
      </c>
      <c r="J208" s="615">
        <v>34406</v>
      </c>
    </row>
    <row r="209" spans="1:10" ht="11.1" customHeight="1" x14ac:dyDescent="0.2">
      <c r="A209" s="120">
        <v>2</v>
      </c>
      <c r="B209" s="613" t="s">
        <v>138</v>
      </c>
      <c r="C209" s="612">
        <v>9091</v>
      </c>
      <c r="D209" s="612">
        <v>7004</v>
      </c>
      <c r="E209" s="612" t="s">
        <v>3</v>
      </c>
      <c r="F209" s="612">
        <v>2087</v>
      </c>
      <c r="G209" s="612" t="s">
        <v>3</v>
      </c>
      <c r="H209" s="612">
        <v>9058</v>
      </c>
      <c r="I209" s="612" t="s">
        <v>3</v>
      </c>
      <c r="J209" s="612">
        <v>33</v>
      </c>
    </row>
    <row r="210" spans="1:10" ht="11.1" customHeight="1" x14ac:dyDescent="0.2">
      <c r="A210" s="120">
        <v>2</v>
      </c>
      <c r="B210" s="613" t="s">
        <v>139</v>
      </c>
      <c r="C210" s="612">
        <v>444813</v>
      </c>
      <c r="D210" s="612">
        <v>404554</v>
      </c>
      <c r="E210" s="612">
        <v>33340</v>
      </c>
      <c r="F210" s="612">
        <v>6919</v>
      </c>
      <c r="G210" s="612">
        <v>395299</v>
      </c>
      <c r="H210" s="612">
        <v>34718</v>
      </c>
      <c r="I210" s="612">
        <v>14780</v>
      </c>
      <c r="J210" s="612">
        <v>16</v>
      </c>
    </row>
    <row r="211" spans="1:10" ht="11.1" customHeight="1" x14ac:dyDescent="0.2">
      <c r="A211" s="120">
        <v>2</v>
      </c>
      <c r="B211" s="613" t="s">
        <v>140</v>
      </c>
      <c r="C211" s="612">
        <v>23070</v>
      </c>
      <c r="D211" s="612">
        <v>19424</v>
      </c>
      <c r="E211" s="612">
        <v>3105</v>
      </c>
      <c r="F211" s="612">
        <v>541</v>
      </c>
      <c r="G211" s="612">
        <v>6662</v>
      </c>
      <c r="H211" s="612">
        <v>12264</v>
      </c>
      <c r="I211" s="612">
        <v>4144</v>
      </c>
      <c r="J211" s="612" t="s">
        <v>3</v>
      </c>
    </row>
    <row r="212" spans="1:10" ht="11.1" customHeight="1" x14ac:dyDescent="0.2">
      <c r="A212" s="120">
        <v>2</v>
      </c>
      <c r="B212" s="613" t="s">
        <v>141</v>
      </c>
      <c r="C212" s="612">
        <v>1595123</v>
      </c>
      <c r="D212" s="612">
        <v>804925</v>
      </c>
      <c r="E212" s="612">
        <v>704136</v>
      </c>
      <c r="F212" s="612">
        <v>86062</v>
      </c>
      <c r="G212" s="612">
        <v>498856</v>
      </c>
      <c r="H212" s="612">
        <v>512250</v>
      </c>
      <c r="I212" s="612">
        <v>551326</v>
      </c>
      <c r="J212" s="612">
        <v>32691</v>
      </c>
    </row>
    <row r="213" spans="1:10" ht="11.1" customHeight="1" x14ac:dyDescent="0.2">
      <c r="A213" s="120">
        <v>2</v>
      </c>
      <c r="B213" s="613" t="s">
        <v>142</v>
      </c>
      <c r="C213" s="612">
        <v>10181</v>
      </c>
      <c r="D213" s="612">
        <v>7</v>
      </c>
      <c r="E213" s="612">
        <v>4796</v>
      </c>
      <c r="F213" s="612">
        <v>5378</v>
      </c>
      <c r="G213" s="612">
        <v>1780</v>
      </c>
      <c r="H213" s="612">
        <v>7184</v>
      </c>
      <c r="I213" s="612">
        <v>660</v>
      </c>
      <c r="J213" s="612">
        <v>557</v>
      </c>
    </row>
    <row r="214" spans="1:10" ht="11.1" customHeight="1" x14ac:dyDescent="0.2">
      <c r="B214" s="613" t="s">
        <v>143</v>
      </c>
      <c r="C214" s="612">
        <v>227833</v>
      </c>
      <c r="D214" s="612">
        <v>22181</v>
      </c>
      <c r="E214" s="612">
        <v>129757</v>
      </c>
      <c r="F214" s="612">
        <v>75895</v>
      </c>
      <c r="G214" s="612">
        <v>128317</v>
      </c>
      <c r="H214" s="612">
        <v>67010</v>
      </c>
      <c r="I214" s="612">
        <v>31397</v>
      </c>
      <c r="J214" s="612">
        <v>1109</v>
      </c>
    </row>
    <row r="215" spans="1:10" s="28" customFormat="1" ht="11.1" customHeight="1" x14ac:dyDescent="0.15">
      <c r="A215" s="614"/>
      <c r="B215" s="613" t="s">
        <v>144</v>
      </c>
      <c r="C215" s="612">
        <v>907</v>
      </c>
      <c r="D215" s="612" t="s">
        <v>3</v>
      </c>
      <c r="E215" s="612" t="s">
        <v>3</v>
      </c>
      <c r="F215" s="612">
        <v>907</v>
      </c>
      <c r="G215" s="612" t="s">
        <v>3</v>
      </c>
      <c r="H215" s="612">
        <v>82</v>
      </c>
      <c r="I215" s="612">
        <v>825</v>
      </c>
      <c r="J215" s="612" t="s">
        <v>3</v>
      </c>
    </row>
    <row r="216" spans="1:10" ht="6" customHeight="1" x14ac:dyDescent="0.2">
      <c r="B216"/>
    </row>
    <row r="217" spans="1:10" ht="12" customHeight="1" x14ac:dyDescent="0.2">
      <c r="B217" s="611" t="s">
        <v>7641</v>
      </c>
      <c r="C217" s="167"/>
      <c r="D217" s="167"/>
      <c r="E217" s="167"/>
      <c r="F217" s="167"/>
      <c r="G217" s="167"/>
      <c r="H217" s="167"/>
      <c r="I217" s="167"/>
      <c r="J217" s="167"/>
    </row>
  </sheetData>
  <mergeCells count="8">
    <mergeCell ref="B2:J2"/>
    <mergeCell ref="C4:C5"/>
    <mergeCell ref="B9:B10"/>
    <mergeCell ref="C9:C10"/>
    <mergeCell ref="D9:F9"/>
    <mergeCell ref="G9:J9"/>
    <mergeCell ref="D4:F4"/>
    <mergeCell ref="G4:J4"/>
  </mergeCells>
  <printOptions horizontalCentered="1"/>
  <pageMargins left="0.59055118110236215" right="0.59055118110236215" top="0.98425196850393704" bottom="1.0629921259842521" header="0.6889763779527559" footer="0.49212598425196852"/>
  <pageSetup paperSize="9" scale="98" pageOrder="overThenDown" orientation="portrait" blackAndWhite="1" r:id="rId1"/>
  <headerFooter alignWithMargins="0"/>
  <rowBreaks count="3" manualBreakCount="3">
    <brk id="64" max="9" man="1"/>
    <brk id="112" max="9" man="1"/>
    <brk id="164" max="9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1"/>
  <sheetViews>
    <sheetView topLeftCell="B1" zoomScaleNormal="100" zoomScaleSheetLayoutView="100" workbookViewId="0">
      <pane xSplit="1" ySplit="8" topLeftCell="D9" activePane="bottomRight" state="frozen"/>
      <selection activeCell="B2" sqref="B2"/>
      <selection pane="topRight" activeCell="D2" sqref="D2"/>
      <selection pane="bottomLeft" activeCell="B9" sqref="B9"/>
      <selection pane="bottomRight" activeCell="B4" sqref="B4"/>
    </sheetView>
  </sheetViews>
  <sheetFormatPr defaultRowHeight="11.25" x14ac:dyDescent="0.2"/>
  <cols>
    <col min="1" max="1" width="2.7109375" style="629" hidden="1" customWidth="1"/>
    <col min="2" max="2" width="21.7109375" style="1" customWidth="1"/>
    <col min="3" max="3" width="8.28515625" style="1" customWidth="1"/>
    <col min="4" max="18" width="9.7109375" style="1" customWidth="1"/>
    <col min="19" max="19" width="23.7109375" style="1" hidden="1" customWidth="1"/>
    <col min="20" max="20" width="23.7109375" style="1" customWidth="1"/>
    <col min="21" max="16384" width="9.140625" style="1"/>
  </cols>
  <sheetData>
    <row r="1" spans="1:20" hidden="1" x14ac:dyDescent="0.2">
      <c r="B1" s="1" t="s">
        <v>7671</v>
      </c>
      <c r="C1" s="1">
        <v>1</v>
      </c>
      <c r="D1" s="1">
        <v>1</v>
      </c>
      <c r="E1" s="1">
        <v>0.8</v>
      </c>
      <c r="F1" s="1">
        <v>1</v>
      </c>
      <c r="G1" s="1">
        <v>1</v>
      </c>
      <c r="H1" s="1">
        <v>1</v>
      </c>
      <c r="I1" s="1">
        <v>1</v>
      </c>
      <c r="J1" s="1">
        <v>1.2</v>
      </c>
      <c r="S1" s="12" t="s">
        <v>7659</v>
      </c>
      <c r="T1" s="1" t="s">
        <v>7671</v>
      </c>
    </row>
    <row r="2" spans="1:20" s="3" customFormat="1" ht="14.25" x14ac:dyDescent="0.2">
      <c r="A2" s="674" t="s">
        <v>7671</v>
      </c>
      <c r="D2" s="280"/>
      <c r="J2" s="225" t="s">
        <v>7890</v>
      </c>
      <c r="K2" s="280" t="s">
        <v>7889</v>
      </c>
      <c r="S2" s="466"/>
    </row>
    <row r="3" spans="1:20" ht="9.9499999999999993" customHeight="1" thickBot="1" x14ac:dyDescent="0.25">
      <c r="A3" s="674" t="s">
        <v>7671</v>
      </c>
      <c r="S3" s="638"/>
      <c r="T3" s="677" t="s">
        <v>7459</v>
      </c>
    </row>
    <row r="4" spans="1:20" ht="84.95" customHeight="1" x14ac:dyDescent="0.2">
      <c r="A4" s="674" t="s">
        <v>7671</v>
      </c>
      <c r="B4" s="279" t="s">
        <v>7670</v>
      </c>
      <c r="C4" s="118" t="s">
        <v>495</v>
      </c>
      <c r="D4" s="118" t="s">
        <v>7888</v>
      </c>
      <c r="E4" s="118" t="s">
        <v>7887</v>
      </c>
      <c r="F4" s="118" t="s">
        <v>960</v>
      </c>
      <c r="G4" s="118" t="s">
        <v>7886</v>
      </c>
      <c r="H4" s="118" t="s">
        <v>7885</v>
      </c>
      <c r="I4" s="118" t="s">
        <v>957</v>
      </c>
      <c r="J4" s="117" t="s">
        <v>7884</v>
      </c>
      <c r="K4" s="118" t="s">
        <v>955</v>
      </c>
      <c r="L4" s="118" t="s">
        <v>7883</v>
      </c>
      <c r="M4" s="118" t="s">
        <v>7882</v>
      </c>
      <c r="N4" s="118" t="s">
        <v>7881</v>
      </c>
      <c r="O4" s="118" t="s">
        <v>7880</v>
      </c>
      <c r="P4" s="118" t="s">
        <v>950</v>
      </c>
      <c r="Q4" s="118" t="s">
        <v>949</v>
      </c>
      <c r="R4" s="219" t="s">
        <v>7879</v>
      </c>
      <c r="S4" s="676"/>
      <c r="T4" s="217" t="s">
        <v>7670</v>
      </c>
    </row>
    <row r="5" spans="1:20" hidden="1" x14ac:dyDescent="0.2">
      <c r="S5" s="12"/>
    </row>
    <row r="6" spans="1:20" s="3" customFormat="1" ht="14.25" hidden="1" x14ac:dyDescent="0.2">
      <c r="A6" s="674" t="s">
        <v>7659</v>
      </c>
      <c r="B6" s="280"/>
      <c r="D6" s="280"/>
      <c r="J6" s="225" t="s">
        <v>7878</v>
      </c>
      <c r="K6" s="280" t="s">
        <v>7877</v>
      </c>
      <c r="S6" s="675"/>
      <c r="T6" s="280"/>
    </row>
    <row r="7" spans="1:20" ht="9.9499999999999993" hidden="1" customHeight="1" thickBot="1" x14ac:dyDescent="0.25">
      <c r="A7" s="674" t="s">
        <v>7659</v>
      </c>
      <c r="B7" s="121"/>
      <c r="S7" s="131" t="s">
        <v>7663</v>
      </c>
      <c r="T7" s="121"/>
    </row>
    <row r="8" spans="1:20" ht="99.95" hidden="1" customHeight="1" x14ac:dyDescent="0.2">
      <c r="A8" s="674" t="s">
        <v>7659</v>
      </c>
      <c r="B8" s="672"/>
      <c r="C8" s="118" t="s">
        <v>7662</v>
      </c>
      <c r="D8" s="118" t="s">
        <v>7876</v>
      </c>
      <c r="E8" s="118" t="s">
        <v>7875</v>
      </c>
      <c r="F8" s="118" t="s">
        <v>7874</v>
      </c>
      <c r="G8" s="118" t="s">
        <v>7873</v>
      </c>
      <c r="H8" s="118" t="s">
        <v>7872</v>
      </c>
      <c r="I8" s="118" t="s">
        <v>7871</v>
      </c>
      <c r="J8" s="117" t="s">
        <v>7870</v>
      </c>
      <c r="K8" s="118" t="s">
        <v>7869</v>
      </c>
      <c r="L8" s="118" t="s">
        <v>7868</v>
      </c>
      <c r="M8" s="118" t="s">
        <v>7867</v>
      </c>
      <c r="N8" s="118" t="s">
        <v>7866</v>
      </c>
      <c r="O8" s="118" t="s">
        <v>7865</v>
      </c>
      <c r="P8" s="118" t="s">
        <v>7864</v>
      </c>
      <c r="Q8" s="118" t="s">
        <v>7863</v>
      </c>
      <c r="R8" s="459" t="s">
        <v>7862</v>
      </c>
      <c r="S8" s="673"/>
      <c r="T8" s="672"/>
    </row>
    <row r="9" spans="1:20" s="664" customFormat="1" ht="15" customHeight="1" x14ac:dyDescent="0.25">
      <c r="A9" s="668" t="s">
        <v>7642</v>
      </c>
      <c r="B9" s="632" t="s">
        <v>7651</v>
      </c>
      <c r="C9" s="667">
        <v>340795050.27811337</v>
      </c>
      <c r="D9" s="667">
        <v>13016882.589824677</v>
      </c>
      <c r="E9" s="667">
        <v>233486.25</v>
      </c>
      <c r="F9" s="667">
        <v>3784700.1351013184</v>
      </c>
      <c r="G9" s="667">
        <v>75140099.436379433</v>
      </c>
      <c r="H9" s="667">
        <v>28305672.739379883</v>
      </c>
      <c r="I9" s="667">
        <v>32484999.844513893</v>
      </c>
      <c r="J9" s="667">
        <v>43723738.342093468</v>
      </c>
      <c r="K9" s="667">
        <v>7124124.358165741</v>
      </c>
      <c r="L9" s="667">
        <v>47265249.920446396</v>
      </c>
      <c r="M9" s="667">
        <v>16477219</v>
      </c>
      <c r="N9" s="667">
        <v>28489748.618519783</v>
      </c>
      <c r="O9" s="667">
        <v>21391376</v>
      </c>
      <c r="P9" s="667">
        <v>7100190</v>
      </c>
      <c r="Q9" s="667">
        <v>8773482.5889062881</v>
      </c>
      <c r="R9" s="667">
        <v>7484080.454782486</v>
      </c>
      <c r="S9" s="671" t="s">
        <v>7861</v>
      </c>
      <c r="T9" s="670" t="s">
        <v>7651</v>
      </c>
    </row>
    <row r="10" spans="1:20" s="109" customFormat="1" ht="12" customHeight="1" x14ac:dyDescent="0.2">
      <c r="A10" s="663">
        <v>2</v>
      </c>
      <c r="B10" s="630" t="s">
        <v>7647</v>
      </c>
      <c r="C10" s="662">
        <f>C12+C14</f>
        <v>24487578</v>
      </c>
      <c r="D10" s="662">
        <v>526436</v>
      </c>
      <c r="E10" s="662" t="s">
        <v>3</v>
      </c>
      <c r="F10" s="662" t="s">
        <v>3</v>
      </c>
      <c r="G10" s="662" t="s">
        <v>3</v>
      </c>
      <c r="H10" s="662">
        <v>3992888</v>
      </c>
      <c r="I10" s="662">
        <v>65649</v>
      </c>
      <c r="J10" s="662" t="s">
        <v>3</v>
      </c>
      <c r="K10" s="662">
        <v>1472</v>
      </c>
      <c r="L10" s="662">
        <v>7574727</v>
      </c>
      <c r="M10" s="662">
        <v>6447196</v>
      </c>
      <c r="N10" s="662">
        <v>274978</v>
      </c>
      <c r="O10" s="662">
        <v>5575904</v>
      </c>
      <c r="P10" s="662" t="s">
        <v>3</v>
      </c>
      <c r="Q10" s="662" t="s">
        <v>3</v>
      </c>
      <c r="R10" s="661">
        <v>28328</v>
      </c>
      <c r="S10" s="660" t="s">
        <v>7860</v>
      </c>
      <c r="T10" s="659" t="s">
        <v>7647</v>
      </c>
    </row>
    <row r="11" spans="1:20" s="664" customFormat="1" ht="12.95" customHeight="1" x14ac:dyDescent="0.25">
      <c r="A11" s="668" t="s">
        <v>7650</v>
      </c>
      <c r="B11" s="632" t="s">
        <v>7649</v>
      </c>
      <c r="C11" s="667">
        <v>246477734.76681328</v>
      </c>
      <c r="D11" s="667">
        <v>5010696.1523246765</v>
      </c>
      <c r="E11" s="667">
        <v>160102.25</v>
      </c>
      <c r="F11" s="667">
        <v>3640695.6351013184</v>
      </c>
      <c r="G11" s="667">
        <v>46063322.945719719</v>
      </c>
      <c r="H11" s="667">
        <v>23795471.989379883</v>
      </c>
      <c r="I11" s="667">
        <v>26842506.402253151</v>
      </c>
      <c r="J11" s="667">
        <v>27208943.161570549</v>
      </c>
      <c r="K11" s="667">
        <v>6905766.8183174133</v>
      </c>
      <c r="L11" s="667">
        <v>38028539.36771965</v>
      </c>
      <c r="M11" s="667">
        <v>12699942</v>
      </c>
      <c r="N11" s="667">
        <v>20639333.932873726</v>
      </c>
      <c r="O11" s="667">
        <v>19259352</v>
      </c>
      <c r="P11" s="667">
        <v>5055854</v>
      </c>
      <c r="Q11" s="667">
        <v>5296497.9702539444</v>
      </c>
      <c r="R11" s="667">
        <v>5870710.1412992477</v>
      </c>
      <c r="S11" s="669" t="s">
        <v>7859</v>
      </c>
      <c r="T11" s="665" t="s">
        <v>7649</v>
      </c>
    </row>
    <row r="12" spans="1:20" s="109" customFormat="1" ht="12" customHeight="1" x14ac:dyDescent="0.2">
      <c r="A12" s="663" t="s">
        <v>7642</v>
      </c>
      <c r="B12" s="630" t="s">
        <v>7647</v>
      </c>
      <c r="C12" s="662">
        <v>21972870</v>
      </c>
      <c r="D12" s="662">
        <v>526436</v>
      </c>
      <c r="E12" s="662" t="s">
        <v>3</v>
      </c>
      <c r="F12" s="662" t="s">
        <v>3</v>
      </c>
      <c r="G12" s="662" t="s">
        <v>3</v>
      </c>
      <c r="H12" s="662">
        <v>3992888</v>
      </c>
      <c r="I12" s="662">
        <v>65649</v>
      </c>
      <c r="J12" s="662" t="s">
        <v>3</v>
      </c>
      <c r="K12" s="662">
        <v>1472</v>
      </c>
      <c r="L12" s="662">
        <v>6215095</v>
      </c>
      <c r="M12" s="662">
        <v>5702161</v>
      </c>
      <c r="N12" s="662">
        <v>274978</v>
      </c>
      <c r="O12" s="662">
        <v>5165863</v>
      </c>
      <c r="P12" s="662" t="s">
        <v>3</v>
      </c>
      <c r="Q12" s="662" t="s">
        <v>3</v>
      </c>
      <c r="R12" s="661">
        <v>28328</v>
      </c>
      <c r="S12" s="669" t="s">
        <v>7858</v>
      </c>
      <c r="T12" s="659" t="s">
        <v>7647</v>
      </c>
    </row>
    <row r="13" spans="1:20" s="664" customFormat="1" ht="12.95" customHeight="1" x14ac:dyDescent="0.25">
      <c r="A13" s="668">
        <v>2</v>
      </c>
      <c r="B13" s="632" t="s">
        <v>7648</v>
      </c>
      <c r="C13" s="667">
        <v>94317315.511300087</v>
      </c>
      <c r="D13" s="667">
        <v>8006186.4375</v>
      </c>
      <c r="E13" s="667">
        <v>73384</v>
      </c>
      <c r="F13" s="667">
        <v>144004.5</v>
      </c>
      <c r="G13" s="667">
        <v>29076776.490659714</v>
      </c>
      <c r="H13" s="667">
        <v>4510200.75</v>
      </c>
      <c r="I13" s="667">
        <v>5642493.4422607422</v>
      </c>
      <c r="J13" s="667">
        <v>16514795.180522919</v>
      </c>
      <c r="K13" s="667">
        <v>218357.53984832764</v>
      </c>
      <c r="L13" s="667">
        <v>9236710.5527267456</v>
      </c>
      <c r="M13" s="667">
        <v>3777277</v>
      </c>
      <c r="N13" s="667">
        <v>7850414.6856460571</v>
      </c>
      <c r="O13" s="667">
        <v>2132024</v>
      </c>
      <c r="P13" s="667">
        <v>2044336</v>
      </c>
      <c r="Q13" s="667">
        <v>3476984.6186523438</v>
      </c>
      <c r="R13" s="667">
        <v>1613370.3134832382</v>
      </c>
      <c r="S13" s="666" t="s">
        <v>7857</v>
      </c>
      <c r="T13" s="665" t="s">
        <v>7648</v>
      </c>
    </row>
    <row r="14" spans="1:20" s="109" customFormat="1" ht="12" customHeight="1" x14ac:dyDescent="0.2">
      <c r="A14" s="663">
        <v>2</v>
      </c>
      <c r="B14" s="630" t="s">
        <v>7647</v>
      </c>
      <c r="C14" s="662">
        <v>2514708</v>
      </c>
      <c r="D14" s="662" t="s">
        <v>3</v>
      </c>
      <c r="E14" s="662" t="s">
        <v>3</v>
      </c>
      <c r="F14" s="662" t="s">
        <v>3</v>
      </c>
      <c r="G14" s="662" t="s">
        <v>3</v>
      </c>
      <c r="H14" s="662" t="s">
        <v>3</v>
      </c>
      <c r="I14" s="662" t="s">
        <v>3</v>
      </c>
      <c r="J14" s="662" t="s">
        <v>3</v>
      </c>
      <c r="K14" s="662" t="s">
        <v>3</v>
      </c>
      <c r="L14" s="662">
        <v>1359632</v>
      </c>
      <c r="M14" s="662">
        <v>745035</v>
      </c>
      <c r="N14" s="662" t="s">
        <v>3</v>
      </c>
      <c r="O14" s="662">
        <v>410041</v>
      </c>
      <c r="P14" s="662" t="s">
        <v>3</v>
      </c>
      <c r="Q14" s="662" t="s">
        <v>3</v>
      </c>
      <c r="R14" s="661" t="s">
        <v>3</v>
      </c>
      <c r="S14" s="660" t="s">
        <v>7856</v>
      </c>
      <c r="T14" s="659" t="s">
        <v>7647</v>
      </c>
    </row>
    <row r="15" spans="1:20" s="645" customFormat="1" ht="12" customHeight="1" x14ac:dyDescent="0.2">
      <c r="A15" s="649">
        <v>2</v>
      </c>
      <c r="B15" s="616" t="s">
        <v>212</v>
      </c>
      <c r="C15" s="615">
        <v>123530128</v>
      </c>
      <c r="D15" s="615">
        <v>2829159</v>
      </c>
      <c r="E15" s="615">
        <v>3401</v>
      </c>
      <c r="F15" s="615">
        <v>2522692</v>
      </c>
      <c r="G15" s="615">
        <v>12289121</v>
      </c>
      <c r="H15" s="615">
        <v>7070590</v>
      </c>
      <c r="I15" s="615">
        <v>18620080</v>
      </c>
      <c r="J15" s="615">
        <v>16379537</v>
      </c>
      <c r="K15" s="615">
        <v>4782268</v>
      </c>
      <c r="L15" s="615">
        <v>21847075</v>
      </c>
      <c r="M15" s="615">
        <v>5182896</v>
      </c>
      <c r="N15" s="615">
        <v>15525848</v>
      </c>
      <c r="O15" s="615">
        <v>11005903</v>
      </c>
      <c r="P15" s="615">
        <v>1128178</v>
      </c>
      <c r="Q15" s="615">
        <v>2511974</v>
      </c>
      <c r="R15" s="648">
        <v>1831406</v>
      </c>
      <c r="S15" s="647" t="s">
        <v>7855</v>
      </c>
      <c r="T15" s="646" t="s">
        <v>212</v>
      </c>
    </row>
    <row r="16" spans="1:20" ht="10.9" customHeight="1" x14ac:dyDescent="0.2">
      <c r="A16" s="629">
        <v>2</v>
      </c>
      <c r="B16" s="613" t="s">
        <v>177</v>
      </c>
      <c r="C16" s="612">
        <v>23894</v>
      </c>
      <c r="D16" s="612" t="s">
        <v>3</v>
      </c>
      <c r="E16" s="612" t="s">
        <v>3</v>
      </c>
      <c r="F16" s="612" t="s">
        <v>3</v>
      </c>
      <c r="G16" s="612" t="s">
        <v>3</v>
      </c>
      <c r="H16" s="612" t="s">
        <v>3</v>
      </c>
      <c r="I16" s="612" t="s">
        <v>3</v>
      </c>
      <c r="J16" s="612">
        <v>369</v>
      </c>
      <c r="K16" s="612" t="s">
        <v>3</v>
      </c>
      <c r="L16" s="612" t="s">
        <v>3</v>
      </c>
      <c r="M16" s="612" t="s">
        <v>3</v>
      </c>
      <c r="N16" s="612" t="s">
        <v>3</v>
      </c>
      <c r="O16" s="612">
        <v>9295</v>
      </c>
      <c r="P16" s="612">
        <v>8345</v>
      </c>
      <c r="Q16" s="612">
        <v>5885</v>
      </c>
      <c r="R16" s="644" t="s">
        <v>3</v>
      </c>
      <c r="S16" s="48" t="s">
        <v>7854</v>
      </c>
      <c r="T16" s="643" t="s">
        <v>177</v>
      </c>
    </row>
    <row r="17" spans="1:20" ht="10.9" customHeight="1" x14ac:dyDescent="0.2">
      <c r="A17" s="629">
        <v>2</v>
      </c>
      <c r="B17" s="613" t="s">
        <v>178</v>
      </c>
      <c r="C17" s="612">
        <v>7519132</v>
      </c>
      <c r="D17" s="612">
        <v>192</v>
      </c>
      <c r="E17" s="612" t="s">
        <v>3</v>
      </c>
      <c r="F17" s="612" t="s">
        <v>3</v>
      </c>
      <c r="G17" s="612">
        <v>803293</v>
      </c>
      <c r="H17" s="612" t="s">
        <v>3</v>
      </c>
      <c r="I17" s="612">
        <v>2225270</v>
      </c>
      <c r="J17" s="612">
        <v>705163</v>
      </c>
      <c r="K17" s="612">
        <v>1706110</v>
      </c>
      <c r="L17" s="612">
        <v>46394</v>
      </c>
      <c r="M17" s="612">
        <v>1361</v>
      </c>
      <c r="N17" s="612">
        <v>1046837</v>
      </c>
      <c r="O17" s="612">
        <v>718165</v>
      </c>
      <c r="P17" s="612">
        <v>65714</v>
      </c>
      <c r="Q17" s="612">
        <v>199876</v>
      </c>
      <c r="R17" s="644">
        <v>757</v>
      </c>
      <c r="S17" s="48" t="s">
        <v>7853</v>
      </c>
      <c r="T17" s="643" t="s">
        <v>178</v>
      </c>
    </row>
    <row r="18" spans="1:20" ht="10.9" customHeight="1" x14ac:dyDescent="0.2">
      <c r="A18" s="629">
        <v>2</v>
      </c>
      <c r="B18" s="613" t="s">
        <v>179</v>
      </c>
      <c r="C18" s="612">
        <v>8674672</v>
      </c>
      <c r="D18" s="612">
        <v>341574</v>
      </c>
      <c r="E18" s="612" t="s">
        <v>3</v>
      </c>
      <c r="F18" s="612" t="s">
        <v>3</v>
      </c>
      <c r="G18" s="612">
        <v>222156</v>
      </c>
      <c r="H18" s="612">
        <v>882310</v>
      </c>
      <c r="I18" s="612">
        <v>517132</v>
      </c>
      <c r="J18" s="612">
        <v>207582</v>
      </c>
      <c r="K18" s="612">
        <v>20084</v>
      </c>
      <c r="L18" s="612">
        <v>42941</v>
      </c>
      <c r="M18" s="612">
        <v>499747</v>
      </c>
      <c r="N18" s="612">
        <v>5792499</v>
      </c>
      <c r="O18" s="612">
        <v>7369</v>
      </c>
      <c r="P18" s="612">
        <v>16802</v>
      </c>
      <c r="Q18" s="612">
        <v>50007</v>
      </c>
      <c r="R18" s="644">
        <v>74469</v>
      </c>
      <c r="S18" s="48" t="s">
        <v>7852</v>
      </c>
      <c r="T18" s="643" t="s">
        <v>179</v>
      </c>
    </row>
    <row r="19" spans="1:20" ht="10.9" customHeight="1" x14ac:dyDescent="0.2">
      <c r="A19" s="629">
        <v>2</v>
      </c>
      <c r="B19" s="613" t="s">
        <v>180</v>
      </c>
      <c r="C19" s="612">
        <v>543209</v>
      </c>
      <c r="D19" s="612" t="s">
        <v>3</v>
      </c>
      <c r="E19" s="612" t="s">
        <v>3</v>
      </c>
      <c r="F19" s="612" t="s">
        <v>3</v>
      </c>
      <c r="G19" s="612">
        <v>28147</v>
      </c>
      <c r="H19" s="612">
        <v>57926</v>
      </c>
      <c r="I19" s="612" t="s">
        <v>3</v>
      </c>
      <c r="J19" s="612">
        <v>14178</v>
      </c>
      <c r="K19" s="612" t="s">
        <v>3</v>
      </c>
      <c r="L19" s="612" t="s">
        <v>3</v>
      </c>
      <c r="M19" s="612">
        <v>9253</v>
      </c>
      <c r="N19" s="612">
        <v>412068</v>
      </c>
      <c r="O19" s="612">
        <v>4961</v>
      </c>
      <c r="P19" s="612">
        <v>8929</v>
      </c>
      <c r="Q19" s="612">
        <v>6901</v>
      </c>
      <c r="R19" s="644">
        <v>846</v>
      </c>
      <c r="S19" s="48" t="s">
        <v>7851</v>
      </c>
      <c r="T19" s="643" t="s">
        <v>180</v>
      </c>
    </row>
    <row r="20" spans="1:20" ht="10.9" customHeight="1" x14ac:dyDescent="0.2">
      <c r="A20" s="629">
        <v>2</v>
      </c>
      <c r="B20" s="613" t="s">
        <v>181</v>
      </c>
      <c r="C20" s="612">
        <v>15100968</v>
      </c>
      <c r="D20" s="612" t="s">
        <v>3</v>
      </c>
      <c r="E20" s="612" t="s">
        <v>3</v>
      </c>
      <c r="F20" s="612" t="s">
        <v>3</v>
      </c>
      <c r="G20" s="612">
        <v>46552</v>
      </c>
      <c r="H20" s="612" t="s">
        <v>3</v>
      </c>
      <c r="I20" s="612">
        <v>12909046</v>
      </c>
      <c r="J20" s="612">
        <v>250303</v>
      </c>
      <c r="K20" s="612" t="s">
        <v>3</v>
      </c>
      <c r="L20" s="612">
        <v>1401322</v>
      </c>
      <c r="M20" s="612">
        <v>45402</v>
      </c>
      <c r="N20" s="612">
        <v>207415</v>
      </c>
      <c r="O20" s="612">
        <v>33337</v>
      </c>
      <c r="P20" s="612">
        <v>62023</v>
      </c>
      <c r="Q20" s="612">
        <v>115552</v>
      </c>
      <c r="R20" s="644">
        <v>30016</v>
      </c>
      <c r="S20" s="48" t="s">
        <v>7850</v>
      </c>
      <c r="T20" s="643" t="s">
        <v>181</v>
      </c>
    </row>
    <row r="21" spans="1:20" ht="10.9" customHeight="1" x14ac:dyDescent="0.2">
      <c r="A21" s="629">
        <v>2</v>
      </c>
      <c r="B21" s="613" t="s">
        <v>182</v>
      </c>
      <c r="C21" s="612">
        <v>8094604</v>
      </c>
      <c r="D21" s="612">
        <v>15249</v>
      </c>
      <c r="E21" s="612" t="s">
        <v>3</v>
      </c>
      <c r="F21" s="612" t="s">
        <v>3</v>
      </c>
      <c r="G21" s="612">
        <v>1951175</v>
      </c>
      <c r="H21" s="612" t="s">
        <v>3</v>
      </c>
      <c r="I21" s="612">
        <v>259119</v>
      </c>
      <c r="J21" s="612">
        <v>3536987</v>
      </c>
      <c r="K21" s="612">
        <v>27282</v>
      </c>
      <c r="L21" s="612">
        <v>1466780</v>
      </c>
      <c r="M21" s="612">
        <v>103306</v>
      </c>
      <c r="N21" s="612">
        <v>179286</v>
      </c>
      <c r="O21" s="612">
        <v>15978</v>
      </c>
      <c r="P21" s="612">
        <v>102826</v>
      </c>
      <c r="Q21" s="612">
        <v>424452</v>
      </c>
      <c r="R21" s="644">
        <v>12164</v>
      </c>
      <c r="S21" s="48" t="s">
        <v>7849</v>
      </c>
      <c r="T21" s="643" t="s">
        <v>182</v>
      </c>
    </row>
    <row r="22" spans="1:20" ht="10.9" customHeight="1" x14ac:dyDescent="0.2">
      <c r="A22" s="629">
        <v>2</v>
      </c>
      <c r="B22" s="613" t="s">
        <v>183</v>
      </c>
      <c r="C22" s="612">
        <v>3373619</v>
      </c>
      <c r="D22" s="612">
        <v>4210</v>
      </c>
      <c r="E22" s="612" t="s">
        <v>3</v>
      </c>
      <c r="F22" s="612">
        <v>2415976</v>
      </c>
      <c r="G22" s="612">
        <v>257881</v>
      </c>
      <c r="H22" s="612">
        <v>385592</v>
      </c>
      <c r="I22" s="612" t="s">
        <v>3</v>
      </c>
      <c r="J22" s="612">
        <v>182362</v>
      </c>
      <c r="K22" s="612">
        <v>2393</v>
      </c>
      <c r="L22" s="612">
        <v>53513</v>
      </c>
      <c r="M22" s="612">
        <v>11438</v>
      </c>
      <c r="N22" s="612">
        <v>15685</v>
      </c>
      <c r="O22" s="612">
        <v>8504</v>
      </c>
      <c r="P22" s="612">
        <v>8794</v>
      </c>
      <c r="Q22" s="612">
        <v>26784</v>
      </c>
      <c r="R22" s="644">
        <v>487</v>
      </c>
      <c r="S22" s="48" t="s">
        <v>7848</v>
      </c>
      <c r="T22" s="643" t="s">
        <v>183</v>
      </c>
    </row>
    <row r="23" spans="1:20" ht="10.9" customHeight="1" x14ac:dyDescent="0.2">
      <c r="A23" s="629">
        <v>2</v>
      </c>
      <c r="B23" s="613" t="s">
        <v>184</v>
      </c>
      <c r="C23" s="612">
        <v>465133</v>
      </c>
      <c r="D23" s="612" t="s">
        <v>3</v>
      </c>
      <c r="E23" s="612" t="s">
        <v>3</v>
      </c>
      <c r="F23" s="612" t="s">
        <v>3</v>
      </c>
      <c r="G23" s="612">
        <v>262644</v>
      </c>
      <c r="H23" s="612" t="s">
        <v>3</v>
      </c>
      <c r="I23" s="612" t="s">
        <v>3</v>
      </c>
      <c r="J23" s="612">
        <v>40054</v>
      </c>
      <c r="K23" s="612" t="s">
        <v>3</v>
      </c>
      <c r="L23" s="612" t="s">
        <v>3</v>
      </c>
      <c r="M23" s="612">
        <v>147</v>
      </c>
      <c r="N23" s="612">
        <v>97182</v>
      </c>
      <c r="O23" s="612">
        <v>1591</v>
      </c>
      <c r="P23" s="612">
        <v>12808</v>
      </c>
      <c r="Q23" s="612">
        <v>30994</v>
      </c>
      <c r="R23" s="644">
        <v>19713</v>
      </c>
      <c r="S23" s="48" t="s">
        <v>7847</v>
      </c>
      <c r="T23" s="643" t="s">
        <v>184</v>
      </c>
    </row>
    <row r="24" spans="1:20" ht="10.9" customHeight="1" x14ac:dyDescent="0.2">
      <c r="A24" s="629">
        <v>2</v>
      </c>
      <c r="B24" s="613" t="s">
        <v>185</v>
      </c>
      <c r="C24" s="612">
        <v>23364814</v>
      </c>
      <c r="D24" s="612">
        <v>1550714</v>
      </c>
      <c r="E24" s="612" t="s">
        <v>3</v>
      </c>
      <c r="F24" s="612" t="s">
        <v>3</v>
      </c>
      <c r="G24" s="612">
        <v>1136787</v>
      </c>
      <c r="H24" s="612">
        <v>1766305</v>
      </c>
      <c r="I24" s="612">
        <v>318114</v>
      </c>
      <c r="J24" s="612">
        <v>6708368</v>
      </c>
      <c r="K24" s="612">
        <v>2574544</v>
      </c>
      <c r="L24" s="612">
        <v>2471091</v>
      </c>
      <c r="M24" s="612">
        <v>1363267</v>
      </c>
      <c r="N24" s="612">
        <v>5236828</v>
      </c>
      <c r="O24" s="612">
        <v>60193</v>
      </c>
      <c r="P24" s="612">
        <v>35569</v>
      </c>
      <c r="Q24" s="612">
        <v>89845</v>
      </c>
      <c r="R24" s="644">
        <v>53189</v>
      </c>
      <c r="S24" s="48" t="s">
        <v>7846</v>
      </c>
      <c r="T24" s="643" t="s">
        <v>185</v>
      </c>
    </row>
    <row r="25" spans="1:20" ht="10.9" customHeight="1" x14ac:dyDescent="0.2">
      <c r="A25" s="629">
        <v>2</v>
      </c>
      <c r="B25" s="613" t="s">
        <v>186</v>
      </c>
      <c r="C25" s="612">
        <v>1732028</v>
      </c>
      <c r="D25" s="612">
        <v>9555</v>
      </c>
      <c r="E25" s="612" t="s">
        <v>3</v>
      </c>
      <c r="F25" s="612" t="s">
        <v>3</v>
      </c>
      <c r="G25" s="612">
        <v>6119</v>
      </c>
      <c r="H25" s="612">
        <v>1116468</v>
      </c>
      <c r="I25" s="612">
        <v>20827</v>
      </c>
      <c r="J25" s="612">
        <v>1398</v>
      </c>
      <c r="K25" s="612">
        <v>2190</v>
      </c>
      <c r="L25" s="612">
        <v>64544</v>
      </c>
      <c r="M25" s="612">
        <v>8173</v>
      </c>
      <c r="N25" s="612">
        <v>390976</v>
      </c>
      <c r="O25" s="612">
        <v>9002</v>
      </c>
      <c r="P25" s="612">
        <v>38354</v>
      </c>
      <c r="Q25" s="612">
        <v>13115</v>
      </c>
      <c r="R25" s="644">
        <v>51307</v>
      </c>
      <c r="S25" s="48" t="s">
        <v>7845</v>
      </c>
      <c r="T25" s="643" t="s">
        <v>186</v>
      </c>
    </row>
    <row r="26" spans="1:20" ht="10.9" customHeight="1" x14ac:dyDescent="0.2">
      <c r="A26" s="629">
        <v>2</v>
      </c>
      <c r="B26" s="613" t="s">
        <v>187</v>
      </c>
      <c r="C26" s="612">
        <v>21464062</v>
      </c>
      <c r="D26" s="612">
        <v>567550</v>
      </c>
      <c r="E26" s="612" t="s">
        <v>3</v>
      </c>
      <c r="F26" s="612" t="s">
        <v>3</v>
      </c>
      <c r="G26" s="612">
        <v>3231738</v>
      </c>
      <c r="H26" s="612" t="s">
        <v>3</v>
      </c>
      <c r="I26" s="612">
        <v>229973</v>
      </c>
      <c r="J26" s="612">
        <v>2169804</v>
      </c>
      <c r="K26" s="612">
        <v>356</v>
      </c>
      <c r="L26" s="612">
        <v>13377481</v>
      </c>
      <c r="M26" s="612">
        <v>424833</v>
      </c>
      <c r="N26" s="612">
        <v>111330</v>
      </c>
      <c r="O26" s="612">
        <v>13686</v>
      </c>
      <c r="P26" s="612">
        <v>230059</v>
      </c>
      <c r="Q26" s="612">
        <v>63131</v>
      </c>
      <c r="R26" s="644">
        <v>1044121</v>
      </c>
      <c r="S26" s="48" t="s">
        <v>7844</v>
      </c>
      <c r="T26" s="643" t="s">
        <v>187</v>
      </c>
    </row>
    <row r="27" spans="1:20" ht="10.9" customHeight="1" x14ac:dyDescent="0.2">
      <c r="A27" s="629" t="s">
        <v>7642</v>
      </c>
      <c r="B27" s="613" t="s">
        <v>188</v>
      </c>
      <c r="C27" s="612">
        <v>461356</v>
      </c>
      <c r="D27" s="612" t="s">
        <v>3</v>
      </c>
      <c r="E27" s="612">
        <v>3401</v>
      </c>
      <c r="F27" s="612">
        <v>87012</v>
      </c>
      <c r="G27" s="612">
        <v>208449</v>
      </c>
      <c r="H27" s="612" t="s">
        <v>3</v>
      </c>
      <c r="I27" s="612">
        <v>100</v>
      </c>
      <c r="J27" s="612">
        <v>73275</v>
      </c>
      <c r="K27" s="612">
        <v>1633</v>
      </c>
      <c r="L27" s="612" t="s">
        <v>3</v>
      </c>
      <c r="M27" s="612">
        <v>1421</v>
      </c>
      <c r="N27" s="612">
        <v>4723</v>
      </c>
      <c r="O27" s="612">
        <v>23044</v>
      </c>
      <c r="P27" s="612">
        <v>13126</v>
      </c>
      <c r="Q27" s="612">
        <v>17535</v>
      </c>
      <c r="R27" s="644">
        <v>27637</v>
      </c>
      <c r="S27" s="524" t="s">
        <v>7843</v>
      </c>
      <c r="T27" s="643" t="s">
        <v>188</v>
      </c>
    </row>
    <row r="28" spans="1:20" ht="10.9" customHeight="1" x14ac:dyDescent="0.2">
      <c r="A28" s="629">
        <v>2</v>
      </c>
      <c r="B28" s="613" t="s">
        <v>189</v>
      </c>
      <c r="C28" s="612">
        <v>11757419</v>
      </c>
      <c r="D28" s="612">
        <v>132</v>
      </c>
      <c r="E28" s="612" t="s">
        <v>3</v>
      </c>
      <c r="F28" s="612">
        <v>19682</v>
      </c>
      <c r="G28" s="612">
        <v>936287</v>
      </c>
      <c r="H28" s="612">
        <v>2182076</v>
      </c>
      <c r="I28" s="612">
        <v>1081973</v>
      </c>
      <c r="J28" s="612">
        <v>1185083</v>
      </c>
      <c r="K28" s="612">
        <v>13251</v>
      </c>
      <c r="L28" s="612">
        <v>214658</v>
      </c>
      <c r="M28" s="612">
        <v>1006007</v>
      </c>
      <c r="N28" s="612">
        <v>950864</v>
      </c>
      <c r="O28" s="612">
        <v>2581082</v>
      </c>
      <c r="P28" s="612">
        <v>198470</v>
      </c>
      <c r="Q28" s="612">
        <v>1332506</v>
      </c>
      <c r="R28" s="644">
        <v>55348</v>
      </c>
      <c r="S28" s="48" t="s">
        <v>7842</v>
      </c>
      <c r="T28" s="643" t="s">
        <v>189</v>
      </c>
    </row>
    <row r="29" spans="1:20" ht="10.9" customHeight="1" x14ac:dyDescent="0.2">
      <c r="A29" s="629">
        <v>2</v>
      </c>
      <c r="B29" s="613" t="s">
        <v>190</v>
      </c>
      <c r="C29" s="612">
        <v>211135</v>
      </c>
      <c r="D29" s="612" t="s">
        <v>3</v>
      </c>
      <c r="E29" s="612" t="s">
        <v>3</v>
      </c>
      <c r="F29" s="612" t="s">
        <v>3</v>
      </c>
      <c r="G29" s="612" t="s">
        <v>3</v>
      </c>
      <c r="H29" s="612" t="s">
        <v>3</v>
      </c>
      <c r="I29" s="612" t="s">
        <v>3</v>
      </c>
      <c r="J29" s="612" t="s">
        <v>3</v>
      </c>
      <c r="K29" s="612" t="s">
        <v>3</v>
      </c>
      <c r="L29" s="612" t="s">
        <v>3</v>
      </c>
      <c r="M29" s="612" t="s">
        <v>3</v>
      </c>
      <c r="N29" s="612">
        <v>187581</v>
      </c>
      <c r="O29" s="612">
        <v>4786</v>
      </c>
      <c r="P29" s="612">
        <v>14545</v>
      </c>
      <c r="Q29" s="612">
        <v>2949</v>
      </c>
      <c r="R29" s="644">
        <v>1274</v>
      </c>
      <c r="S29" s="48" t="s">
        <v>7841</v>
      </c>
      <c r="T29" s="643" t="s">
        <v>190</v>
      </c>
    </row>
    <row r="30" spans="1:20" ht="10.9" customHeight="1" x14ac:dyDescent="0.2">
      <c r="A30" s="629">
        <v>2</v>
      </c>
      <c r="B30" s="613" t="s">
        <v>191</v>
      </c>
      <c r="C30" s="612">
        <v>13769973</v>
      </c>
      <c r="D30" s="612">
        <v>66451</v>
      </c>
      <c r="E30" s="612" t="s">
        <v>3</v>
      </c>
      <c r="F30" s="612">
        <v>22</v>
      </c>
      <c r="G30" s="612">
        <v>1125816</v>
      </c>
      <c r="H30" s="612">
        <v>579879</v>
      </c>
      <c r="I30" s="612">
        <v>472729</v>
      </c>
      <c r="J30" s="612">
        <v>520641</v>
      </c>
      <c r="K30" s="612">
        <v>418668</v>
      </c>
      <c r="L30" s="612">
        <v>1084151</v>
      </c>
      <c r="M30" s="612">
        <v>1228432</v>
      </c>
      <c r="N30" s="612">
        <v>394188</v>
      </c>
      <c r="O30" s="612">
        <v>7253364</v>
      </c>
      <c r="P30" s="612">
        <v>119383</v>
      </c>
      <c r="Q30" s="612">
        <v>99396</v>
      </c>
      <c r="R30" s="644">
        <v>406853</v>
      </c>
      <c r="S30" s="48" t="s">
        <v>7840</v>
      </c>
      <c r="T30" s="643" t="s">
        <v>191</v>
      </c>
    </row>
    <row r="31" spans="1:20" ht="10.9" customHeight="1" x14ac:dyDescent="0.2">
      <c r="A31" s="629" t="s">
        <v>7642</v>
      </c>
      <c r="B31" s="613" t="s">
        <v>200</v>
      </c>
      <c r="C31" s="612">
        <v>2999140</v>
      </c>
      <c r="D31" s="612">
        <v>270711</v>
      </c>
      <c r="E31" s="612" t="s">
        <v>3</v>
      </c>
      <c r="F31" s="612" t="s">
        <v>3</v>
      </c>
      <c r="G31" s="612">
        <v>624964</v>
      </c>
      <c r="H31" s="612" t="s">
        <v>3</v>
      </c>
      <c r="I31" s="612" t="s">
        <v>3</v>
      </c>
      <c r="J31" s="612">
        <v>276021</v>
      </c>
      <c r="K31" s="612" t="s">
        <v>3</v>
      </c>
      <c r="L31" s="612">
        <v>1611664</v>
      </c>
      <c r="M31" s="612">
        <v>400</v>
      </c>
      <c r="N31" s="612">
        <v>1396</v>
      </c>
      <c r="O31" s="612">
        <v>123501</v>
      </c>
      <c r="P31" s="612">
        <v>89638</v>
      </c>
      <c r="Q31" s="612" t="s">
        <v>3</v>
      </c>
      <c r="R31" s="644">
        <v>845</v>
      </c>
      <c r="S31" s="524" t="s">
        <v>7839</v>
      </c>
      <c r="T31" s="643" t="s">
        <v>200</v>
      </c>
    </row>
    <row r="32" spans="1:20" ht="10.9" customHeight="1" x14ac:dyDescent="0.2">
      <c r="A32" s="629">
        <v>2</v>
      </c>
      <c r="B32" s="613" t="s">
        <v>192</v>
      </c>
      <c r="C32" s="612">
        <v>3974970</v>
      </c>
      <c r="D32" s="612">
        <v>2821</v>
      </c>
      <c r="E32" s="612" t="s">
        <v>3</v>
      </c>
      <c r="F32" s="612" t="s">
        <v>3</v>
      </c>
      <c r="G32" s="612">
        <v>1447113</v>
      </c>
      <c r="H32" s="612">
        <v>100034</v>
      </c>
      <c r="I32" s="612">
        <v>585797</v>
      </c>
      <c r="J32" s="612">
        <v>507949</v>
      </c>
      <c r="K32" s="612">
        <v>15757</v>
      </c>
      <c r="L32" s="612">
        <v>12536</v>
      </c>
      <c r="M32" s="612">
        <v>479709</v>
      </c>
      <c r="N32" s="612">
        <v>496990</v>
      </c>
      <c r="O32" s="612">
        <v>138045</v>
      </c>
      <c r="P32" s="612">
        <v>102793</v>
      </c>
      <c r="Q32" s="612">
        <v>33046</v>
      </c>
      <c r="R32" s="644">
        <v>52380</v>
      </c>
      <c r="S32" s="48" t="s">
        <v>7838</v>
      </c>
      <c r="T32" s="643" t="s">
        <v>192</v>
      </c>
    </row>
    <row r="33" spans="1:20" s="645" customFormat="1" ht="12" customHeight="1" x14ac:dyDescent="0.2">
      <c r="A33" s="649">
        <v>2</v>
      </c>
      <c r="B33" s="616" t="s">
        <v>213</v>
      </c>
      <c r="C33" s="615">
        <v>5534082</v>
      </c>
      <c r="D33" s="615">
        <v>468512</v>
      </c>
      <c r="E33" s="615" t="s">
        <v>3</v>
      </c>
      <c r="F33" s="615" t="s">
        <v>3</v>
      </c>
      <c r="G33" s="615">
        <v>2864634</v>
      </c>
      <c r="H33" s="615">
        <v>337555</v>
      </c>
      <c r="I33" s="615">
        <v>514165</v>
      </c>
      <c r="J33" s="615">
        <v>571199</v>
      </c>
      <c r="K33" s="615">
        <v>32434</v>
      </c>
      <c r="L33" s="615">
        <v>118498</v>
      </c>
      <c r="M33" s="615">
        <v>157004</v>
      </c>
      <c r="N33" s="615">
        <v>44659</v>
      </c>
      <c r="O33" s="615">
        <v>146110</v>
      </c>
      <c r="P33" s="615">
        <v>95415</v>
      </c>
      <c r="Q33" s="615">
        <v>153210</v>
      </c>
      <c r="R33" s="648">
        <v>30687</v>
      </c>
      <c r="S33" s="647" t="s">
        <v>7837</v>
      </c>
      <c r="T33" s="646" t="s">
        <v>213</v>
      </c>
    </row>
    <row r="34" spans="1:20" ht="10.9" customHeight="1" x14ac:dyDescent="0.2">
      <c r="A34" s="629">
        <v>2</v>
      </c>
      <c r="B34" s="613" t="s">
        <v>4</v>
      </c>
      <c r="C34" s="612">
        <v>620856</v>
      </c>
      <c r="D34" s="612">
        <v>298972</v>
      </c>
      <c r="E34" s="612" t="s">
        <v>3</v>
      </c>
      <c r="F34" s="612" t="s">
        <v>3</v>
      </c>
      <c r="G34" s="612">
        <v>130671</v>
      </c>
      <c r="H34" s="612">
        <v>14679</v>
      </c>
      <c r="I34" s="612" t="s">
        <v>3</v>
      </c>
      <c r="J34" s="612">
        <v>31757</v>
      </c>
      <c r="K34" s="612">
        <v>904</v>
      </c>
      <c r="L34" s="612">
        <v>59265</v>
      </c>
      <c r="M34" s="612">
        <v>46050</v>
      </c>
      <c r="N34" s="612" t="s">
        <v>3</v>
      </c>
      <c r="O34" s="612">
        <v>2581</v>
      </c>
      <c r="P34" s="612">
        <v>24975</v>
      </c>
      <c r="Q34" s="612">
        <v>7951</v>
      </c>
      <c r="R34" s="644">
        <v>3051</v>
      </c>
      <c r="S34" s="48" t="s">
        <v>7836</v>
      </c>
      <c r="T34" s="643" t="s">
        <v>4</v>
      </c>
    </row>
    <row r="35" spans="1:20" ht="10.9" customHeight="1" x14ac:dyDescent="0.2">
      <c r="A35" s="629">
        <v>2</v>
      </c>
      <c r="B35" s="613" t="s">
        <v>5</v>
      </c>
      <c r="C35" s="612">
        <v>688725</v>
      </c>
      <c r="D35" s="612">
        <v>12672</v>
      </c>
      <c r="E35" s="612" t="s">
        <v>3</v>
      </c>
      <c r="F35" s="612" t="s">
        <v>3</v>
      </c>
      <c r="G35" s="612">
        <v>15236</v>
      </c>
      <c r="H35" s="612">
        <v>2696</v>
      </c>
      <c r="I35" s="612">
        <v>274492</v>
      </c>
      <c r="J35" s="612">
        <v>374376</v>
      </c>
      <c r="K35" s="612" t="s">
        <v>3</v>
      </c>
      <c r="L35" s="612" t="s">
        <v>3</v>
      </c>
      <c r="M35" s="612" t="s">
        <v>3</v>
      </c>
      <c r="N35" s="612" t="s">
        <v>3</v>
      </c>
      <c r="O35" s="612">
        <v>5753</v>
      </c>
      <c r="P35" s="612">
        <v>766</v>
      </c>
      <c r="Q35" s="612">
        <v>2604</v>
      </c>
      <c r="R35" s="644">
        <v>130</v>
      </c>
      <c r="S35" s="48" t="s">
        <v>7835</v>
      </c>
      <c r="T35" s="643" t="s">
        <v>5</v>
      </c>
    </row>
    <row r="36" spans="1:20" ht="10.9" customHeight="1" x14ac:dyDescent="0.2">
      <c r="A36" s="629">
        <v>2</v>
      </c>
      <c r="B36" s="613" t="s">
        <v>6</v>
      </c>
      <c r="C36" s="612">
        <v>4224501</v>
      </c>
      <c r="D36" s="612">
        <v>156868</v>
      </c>
      <c r="E36" s="612" t="s">
        <v>3</v>
      </c>
      <c r="F36" s="612" t="s">
        <v>3</v>
      </c>
      <c r="G36" s="612">
        <v>2718727</v>
      </c>
      <c r="H36" s="612">
        <v>320180</v>
      </c>
      <c r="I36" s="612">
        <v>239673</v>
      </c>
      <c r="J36" s="612">
        <v>165066</v>
      </c>
      <c r="K36" s="612">
        <v>31530</v>
      </c>
      <c r="L36" s="612">
        <v>59233</v>
      </c>
      <c r="M36" s="612">
        <v>110954</v>
      </c>
      <c r="N36" s="612">
        <v>44659</v>
      </c>
      <c r="O36" s="612">
        <v>137776</v>
      </c>
      <c r="P36" s="612">
        <v>69674</v>
      </c>
      <c r="Q36" s="612">
        <v>142655</v>
      </c>
      <c r="R36" s="644">
        <v>27506</v>
      </c>
      <c r="S36" s="48" t="s">
        <v>7834</v>
      </c>
      <c r="T36" s="643" t="s">
        <v>6</v>
      </c>
    </row>
    <row r="37" spans="1:20" s="645" customFormat="1" ht="12" customHeight="1" x14ac:dyDescent="0.2">
      <c r="A37" s="649" t="s">
        <v>7642</v>
      </c>
      <c r="B37" s="616" t="s">
        <v>214</v>
      </c>
      <c r="C37" s="615">
        <v>5544973</v>
      </c>
      <c r="D37" s="615">
        <v>2115738</v>
      </c>
      <c r="E37" s="615">
        <v>49304</v>
      </c>
      <c r="F37" s="615" t="s">
        <v>3</v>
      </c>
      <c r="G37" s="615">
        <v>1500696</v>
      </c>
      <c r="H37" s="615">
        <v>293481</v>
      </c>
      <c r="I37" s="615">
        <v>217192</v>
      </c>
      <c r="J37" s="615">
        <v>377472</v>
      </c>
      <c r="K37" s="615">
        <v>2678</v>
      </c>
      <c r="L37" s="615">
        <v>468203</v>
      </c>
      <c r="M37" s="615">
        <v>59561</v>
      </c>
      <c r="N37" s="615">
        <v>942</v>
      </c>
      <c r="O37" s="615">
        <v>34235</v>
      </c>
      <c r="P37" s="615">
        <v>51236</v>
      </c>
      <c r="Q37" s="615">
        <v>304286</v>
      </c>
      <c r="R37" s="648">
        <v>69949</v>
      </c>
      <c r="S37" s="524" t="s">
        <v>7833</v>
      </c>
      <c r="T37" s="646" t="s">
        <v>214</v>
      </c>
    </row>
    <row r="38" spans="1:20" ht="10.9" customHeight="1" x14ac:dyDescent="0.2">
      <c r="A38" s="629">
        <v>2</v>
      </c>
      <c r="B38" s="613" t="s">
        <v>7</v>
      </c>
      <c r="C38" s="612">
        <v>1750804</v>
      </c>
      <c r="D38" s="612">
        <v>1233815</v>
      </c>
      <c r="E38" s="612" t="s">
        <v>3</v>
      </c>
      <c r="F38" s="612" t="s">
        <v>3</v>
      </c>
      <c r="G38" s="612">
        <v>480805</v>
      </c>
      <c r="H38" s="612">
        <v>1832</v>
      </c>
      <c r="I38" s="612" t="s">
        <v>3</v>
      </c>
      <c r="J38" s="612">
        <v>23300</v>
      </c>
      <c r="K38" s="612" t="s">
        <v>3</v>
      </c>
      <c r="L38" s="612" t="s">
        <v>3</v>
      </c>
      <c r="M38" s="612" t="s">
        <v>3</v>
      </c>
      <c r="N38" s="612" t="s">
        <v>3</v>
      </c>
      <c r="O38" s="612">
        <v>3234</v>
      </c>
      <c r="P38" s="612">
        <v>2211</v>
      </c>
      <c r="Q38" s="612">
        <v>5330</v>
      </c>
      <c r="R38" s="644">
        <v>277</v>
      </c>
      <c r="S38" s="48" t="s">
        <v>7832</v>
      </c>
      <c r="T38" s="643" t="s">
        <v>7</v>
      </c>
    </row>
    <row r="39" spans="1:20" ht="10.9" customHeight="1" x14ac:dyDescent="0.2">
      <c r="A39" s="629">
        <v>2</v>
      </c>
      <c r="B39" s="613" t="s">
        <v>8</v>
      </c>
      <c r="C39" s="612">
        <v>3322168</v>
      </c>
      <c r="D39" s="612">
        <v>784478</v>
      </c>
      <c r="E39" s="612">
        <v>14051</v>
      </c>
      <c r="F39" s="612" t="s">
        <v>3</v>
      </c>
      <c r="G39" s="612">
        <v>883856</v>
      </c>
      <c r="H39" s="612">
        <v>264450</v>
      </c>
      <c r="I39" s="612">
        <v>217192</v>
      </c>
      <c r="J39" s="612">
        <v>292190</v>
      </c>
      <c r="K39" s="612">
        <v>2678</v>
      </c>
      <c r="L39" s="612">
        <v>446474</v>
      </c>
      <c r="M39" s="612">
        <v>37424</v>
      </c>
      <c r="N39" s="612">
        <v>740</v>
      </c>
      <c r="O39" s="612">
        <v>20217</v>
      </c>
      <c r="P39" s="612">
        <v>31231</v>
      </c>
      <c r="Q39" s="612">
        <v>265585</v>
      </c>
      <c r="R39" s="644">
        <v>61602</v>
      </c>
      <c r="S39" s="48" t="s">
        <v>7831</v>
      </c>
      <c r="T39" s="643" t="s">
        <v>8</v>
      </c>
    </row>
    <row r="40" spans="1:20" ht="10.9" customHeight="1" x14ac:dyDescent="0.2">
      <c r="A40" s="629">
        <v>2</v>
      </c>
      <c r="B40" s="613" t="s">
        <v>9</v>
      </c>
      <c r="C40" s="612">
        <v>68088</v>
      </c>
      <c r="D40" s="612">
        <v>4911</v>
      </c>
      <c r="E40" s="612" t="s">
        <v>3</v>
      </c>
      <c r="F40" s="612" t="s">
        <v>3</v>
      </c>
      <c r="G40" s="612">
        <v>23401</v>
      </c>
      <c r="H40" s="612">
        <v>3289</v>
      </c>
      <c r="I40" s="612" t="s">
        <v>3</v>
      </c>
      <c r="J40" s="612" t="s">
        <v>3</v>
      </c>
      <c r="K40" s="612" t="s">
        <v>3</v>
      </c>
      <c r="L40" s="612">
        <v>20406</v>
      </c>
      <c r="M40" s="612">
        <v>9702</v>
      </c>
      <c r="N40" s="612" t="s">
        <v>3</v>
      </c>
      <c r="O40" s="612">
        <v>1879</v>
      </c>
      <c r="P40" s="612">
        <v>2947</v>
      </c>
      <c r="Q40" s="612">
        <v>1343</v>
      </c>
      <c r="R40" s="644">
        <v>210</v>
      </c>
      <c r="S40" s="48" t="s">
        <v>7830</v>
      </c>
      <c r="T40" s="643" t="s">
        <v>9</v>
      </c>
    </row>
    <row r="41" spans="1:20" ht="10.9" customHeight="1" x14ac:dyDescent="0.2">
      <c r="A41" s="629">
        <v>2</v>
      </c>
      <c r="B41" s="613" t="s">
        <v>10</v>
      </c>
      <c r="C41" s="612">
        <v>149188</v>
      </c>
      <c r="D41" s="612">
        <v>6855</v>
      </c>
      <c r="E41" s="612" t="s">
        <v>3</v>
      </c>
      <c r="F41" s="612" t="s">
        <v>3</v>
      </c>
      <c r="G41" s="612">
        <v>51968</v>
      </c>
      <c r="H41" s="612">
        <v>22994</v>
      </c>
      <c r="I41" s="612" t="s">
        <v>3</v>
      </c>
      <c r="J41" s="612">
        <v>1827</v>
      </c>
      <c r="K41" s="612" t="s">
        <v>3</v>
      </c>
      <c r="L41" s="612">
        <v>1323</v>
      </c>
      <c r="M41" s="612">
        <v>12347</v>
      </c>
      <c r="N41" s="612">
        <v>202</v>
      </c>
      <c r="O41" s="612">
        <v>5990</v>
      </c>
      <c r="P41" s="612">
        <v>9272</v>
      </c>
      <c r="Q41" s="612">
        <v>28550</v>
      </c>
      <c r="R41" s="644">
        <v>7860</v>
      </c>
      <c r="S41" s="48" t="s">
        <v>7829</v>
      </c>
      <c r="T41" s="643" t="s">
        <v>10</v>
      </c>
    </row>
    <row r="42" spans="1:20" ht="10.9" customHeight="1" x14ac:dyDescent="0.2">
      <c r="A42" s="629">
        <v>2</v>
      </c>
      <c r="B42" s="613" t="s">
        <v>11</v>
      </c>
      <c r="C42" s="612">
        <v>254725</v>
      </c>
      <c r="D42" s="612">
        <v>85679</v>
      </c>
      <c r="E42" s="612">
        <v>35253</v>
      </c>
      <c r="F42" s="612" t="s">
        <v>3</v>
      </c>
      <c r="G42" s="612">
        <v>60666</v>
      </c>
      <c r="H42" s="612">
        <v>916</v>
      </c>
      <c r="I42" s="612" t="s">
        <v>3</v>
      </c>
      <c r="J42" s="612">
        <v>60155</v>
      </c>
      <c r="K42" s="612" t="s">
        <v>3</v>
      </c>
      <c r="L42" s="612" t="s">
        <v>3</v>
      </c>
      <c r="M42" s="612">
        <v>88</v>
      </c>
      <c r="N42" s="612" t="s">
        <v>3</v>
      </c>
      <c r="O42" s="612">
        <v>2915</v>
      </c>
      <c r="P42" s="612">
        <v>5575</v>
      </c>
      <c r="Q42" s="612">
        <v>3478</v>
      </c>
      <c r="R42" s="644" t="s">
        <v>3</v>
      </c>
      <c r="S42" s="48" t="s">
        <v>7828</v>
      </c>
      <c r="T42" s="643" t="s">
        <v>11</v>
      </c>
    </row>
    <row r="43" spans="1:20" s="147" customFormat="1" ht="12" customHeight="1" x14ac:dyDescent="0.2">
      <c r="A43" s="121">
        <v>2</v>
      </c>
      <c r="B43" s="616" t="s">
        <v>215</v>
      </c>
      <c r="C43" s="615">
        <v>5414404</v>
      </c>
      <c r="D43" s="615">
        <v>273747</v>
      </c>
      <c r="E43" s="615">
        <v>2389</v>
      </c>
      <c r="F43" s="615" t="s">
        <v>3</v>
      </c>
      <c r="G43" s="615">
        <v>3769587</v>
      </c>
      <c r="H43" s="615">
        <v>169381</v>
      </c>
      <c r="I43" s="615">
        <v>108449</v>
      </c>
      <c r="J43" s="615">
        <v>337480</v>
      </c>
      <c r="K43" s="615">
        <v>21371</v>
      </c>
      <c r="L43" s="615">
        <v>21682</v>
      </c>
      <c r="M43" s="615">
        <v>30248</v>
      </c>
      <c r="N43" s="615">
        <v>9109</v>
      </c>
      <c r="O43" s="615">
        <v>223427</v>
      </c>
      <c r="P43" s="615">
        <v>73637</v>
      </c>
      <c r="Q43" s="615">
        <v>186741</v>
      </c>
      <c r="R43" s="648">
        <v>187156</v>
      </c>
      <c r="S43" s="647" t="s">
        <v>7827</v>
      </c>
      <c r="T43" s="646" t="s">
        <v>215</v>
      </c>
    </row>
    <row r="44" spans="1:20" ht="10.9" customHeight="1" x14ac:dyDescent="0.2">
      <c r="A44" s="629" t="s">
        <v>7642</v>
      </c>
      <c r="B44" s="613" t="s">
        <v>12</v>
      </c>
      <c r="C44" s="612">
        <v>320955</v>
      </c>
      <c r="D44" s="612">
        <v>6980</v>
      </c>
      <c r="E44" s="612" t="s">
        <v>3</v>
      </c>
      <c r="F44" s="612" t="s">
        <v>3</v>
      </c>
      <c r="G44" s="612">
        <v>43604</v>
      </c>
      <c r="H44" s="612" t="s">
        <v>3</v>
      </c>
      <c r="I44" s="612" t="s">
        <v>3</v>
      </c>
      <c r="J44" s="612">
        <v>228755</v>
      </c>
      <c r="K44" s="612" t="s">
        <v>3</v>
      </c>
      <c r="L44" s="612" t="s">
        <v>3</v>
      </c>
      <c r="M44" s="612">
        <v>2244</v>
      </c>
      <c r="N44" s="612" t="s">
        <v>3</v>
      </c>
      <c r="O44" s="612">
        <v>4527</v>
      </c>
      <c r="P44" s="612">
        <v>13351</v>
      </c>
      <c r="Q44" s="612">
        <v>14585</v>
      </c>
      <c r="R44" s="644">
        <v>6909</v>
      </c>
      <c r="S44" s="524" t="s">
        <v>7826</v>
      </c>
      <c r="T44" s="643" t="s">
        <v>12</v>
      </c>
    </row>
    <row r="45" spans="1:20" ht="10.9" customHeight="1" x14ac:dyDescent="0.2">
      <c r="A45" s="629">
        <v>2</v>
      </c>
      <c r="B45" s="613" t="s">
        <v>13</v>
      </c>
      <c r="C45" s="612">
        <v>1144271</v>
      </c>
      <c r="D45" s="612">
        <v>6918</v>
      </c>
      <c r="E45" s="612" t="s">
        <v>3</v>
      </c>
      <c r="F45" s="612" t="s">
        <v>3</v>
      </c>
      <c r="G45" s="612">
        <v>977504</v>
      </c>
      <c r="H45" s="612">
        <v>15743</v>
      </c>
      <c r="I45" s="612">
        <v>22149</v>
      </c>
      <c r="J45" s="612">
        <v>31242</v>
      </c>
      <c r="K45" s="612">
        <v>21299</v>
      </c>
      <c r="L45" s="612">
        <v>401</v>
      </c>
      <c r="M45" s="612">
        <v>2277</v>
      </c>
      <c r="N45" s="612">
        <v>560</v>
      </c>
      <c r="O45" s="612">
        <v>6906</v>
      </c>
      <c r="P45" s="612">
        <v>37039</v>
      </c>
      <c r="Q45" s="612">
        <v>22125</v>
      </c>
      <c r="R45" s="644">
        <v>108</v>
      </c>
      <c r="S45" s="48" t="s">
        <v>7825</v>
      </c>
      <c r="T45" s="643" t="s">
        <v>13</v>
      </c>
    </row>
    <row r="46" spans="1:20" ht="10.9" customHeight="1" x14ac:dyDescent="0.2">
      <c r="A46" s="629">
        <v>2</v>
      </c>
      <c r="B46" s="613" t="s">
        <v>14</v>
      </c>
      <c r="C46" s="612">
        <v>2834672</v>
      </c>
      <c r="D46" s="612">
        <v>259704</v>
      </c>
      <c r="E46" s="612" t="s">
        <v>3</v>
      </c>
      <c r="F46" s="612" t="s">
        <v>3</v>
      </c>
      <c r="G46" s="612">
        <v>1942981</v>
      </c>
      <c r="H46" s="612">
        <v>95367</v>
      </c>
      <c r="I46" s="612">
        <v>83085</v>
      </c>
      <c r="J46" s="612">
        <v>39853</v>
      </c>
      <c r="K46" s="612">
        <v>72</v>
      </c>
      <c r="L46" s="612">
        <v>20924</v>
      </c>
      <c r="M46" s="612">
        <v>10704</v>
      </c>
      <c r="N46" s="612">
        <v>8549</v>
      </c>
      <c r="O46" s="612">
        <v>85204</v>
      </c>
      <c r="P46" s="612">
        <v>9175</v>
      </c>
      <c r="Q46" s="612">
        <v>99367</v>
      </c>
      <c r="R46" s="644">
        <v>179687</v>
      </c>
      <c r="S46" s="48" t="s">
        <v>7824</v>
      </c>
      <c r="T46" s="643" t="s">
        <v>14</v>
      </c>
    </row>
    <row r="47" spans="1:20" ht="10.9" customHeight="1" x14ac:dyDescent="0.2">
      <c r="A47" s="629">
        <v>2</v>
      </c>
      <c r="B47" s="613" t="s">
        <v>15</v>
      </c>
      <c r="C47" s="612">
        <v>107669</v>
      </c>
      <c r="D47" s="612" t="s">
        <v>3</v>
      </c>
      <c r="E47" s="612" t="s">
        <v>3</v>
      </c>
      <c r="F47" s="612" t="s">
        <v>3</v>
      </c>
      <c r="G47" s="612">
        <v>79438</v>
      </c>
      <c r="H47" s="612">
        <v>2655</v>
      </c>
      <c r="I47" s="612">
        <v>3215</v>
      </c>
      <c r="J47" s="612" t="s">
        <v>3</v>
      </c>
      <c r="K47" s="612" t="s">
        <v>3</v>
      </c>
      <c r="L47" s="612" t="s">
        <v>3</v>
      </c>
      <c r="M47" s="612">
        <v>2081</v>
      </c>
      <c r="N47" s="612" t="s">
        <v>3</v>
      </c>
      <c r="O47" s="612">
        <v>366</v>
      </c>
      <c r="P47" s="612">
        <v>933</v>
      </c>
      <c r="Q47" s="612">
        <v>18849</v>
      </c>
      <c r="R47" s="644">
        <v>132</v>
      </c>
      <c r="S47" s="48" t="s">
        <v>7823</v>
      </c>
      <c r="T47" s="643" t="s">
        <v>15</v>
      </c>
    </row>
    <row r="48" spans="1:20" ht="10.9" customHeight="1" x14ac:dyDescent="0.2">
      <c r="A48" s="629">
        <v>2</v>
      </c>
      <c r="B48" s="613" t="s">
        <v>16</v>
      </c>
      <c r="C48" s="612">
        <v>924889</v>
      </c>
      <c r="D48" s="612">
        <v>116</v>
      </c>
      <c r="E48" s="612" t="s">
        <v>3</v>
      </c>
      <c r="F48" s="612" t="s">
        <v>3</v>
      </c>
      <c r="G48" s="612">
        <v>655698</v>
      </c>
      <c r="H48" s="612">
        <v>55616</v>
      </c>
      <c r="I48" s="612" t="s">
        <v>3</v>
      </c>
      <c r="J48" s="612">
        <v>37630</v>
      </c>
      <c r="K48" s="612" t="s">
        <v>3</v>
      </c>
      <c r="L48" s="612">
        <v>357</v>
      </c>
      <c r="M48" s="612">
        <v>12736</v>
      </c>
      <c r="N48" s="612" t="s">
        <v>3</v>
      </c>
      <c r="O48" s="612">
        <v>121061</v>
      </c>
      <c r="P48" s="612">
        <v>9798</v>
      </c>
      <c r="Q48" s="612">
        <v>31557</v>
      </c>
      <c r="R48" s="644">
        <v>320</v>
      </c>
      <c r="S48" s="48" t="s">
        <v>7822</v>
      </c>
      <c r="T48" s="643" t="s">
        <v>16</v>
      </c>
    </row>
    <row r="49" spans="1:20" ht="10.9" customHeight="1" x14ac:dyDescent="0.2">
      <c r="B49" s="613" t="s">
        <v>17</v>
      </c>
      <c r="C49" s="612">
        <v>81948</v>
      </c>
      <c r="D49" s="612">
        <v>29</v>
      </c>
      <c r="E49" s="612">
        <v>2389</v>
      </c>
      <c r="F49" s="612" t="s">
        <v>3</v>
      </c>
      <c r="G49" s="612">
        <v>70362</v>
      </c>
      <c r="H49" s="612" t="s">
        <v>3</v>
      </c>
      <c r="I49" s="612" t="s">
        <v>3</v>
      </c>
      <c r="J49" s="612" t="s">
        <v>3</v>
      </c>
      <c r="K49" s="612" t="s">
        <v>3</v>
      </c>
      <c r="L49" s="612" t="s">
        <v>3</v>
      </c>
      <c r="M49" s="612">
        <v>206</v>
      </c>
      <c r="N49" s="612" t="s">
        <v>3</v>
      </c>
      <c r="O49" s="612">
        <v>5363</v>
      </c>
      <c r="P49" s="612">
        <v>3341</v>
      </c>
      <c r="Q49" s="612">
        <v>258</v>
      </c>
      <c r="R49" s="644" t="s">
        <v>3</v>
      </c>
      <c r="S49" s="48"/>
      <c r="T49" s="643" t="s">
        <v>17</v>
      </c>
    </row>
    <row r="50" spans="1:20" s="645" customFormat="1" ht="12" customHeight="1" x14ac:dyDescent="0.2">
      <c r="A50" s="649">
        <v>2</v>
      </c>
      <c r="B50" s="616" t="s">
        <v>216</v>
      </c>
      <c r="C50" s="615">
        <v>6249940</v>
      </c>
      <c r="D50" s="615">
        <v>1123587</v>
      </c>
      <c r="E50" s="615" t="s">
        <v>3</v>
      </c>
      <c r="F50" s="615">
        <v>11089</v>
      </c>
      <c r="G50" s="615">
        <v>1844903</v>
      </c>
      <c r="H50" s="615">
        <v>667175</v>
      </c>
      <c r="I50" s="615">
        <v>258758</v>
      </c>
      <c r="J50" s="615">
        <v>247424</v>
      </c>
      <c r="K50" s="615">
        <v>1428</v>
      </c>
      <c r="L50" s="615">
        <v>183196</v>
      </c>
      <c r="M50" s="615">
        <v>192521</v>
      </c>
      <c r="N50" s="615">
        <v>329832</v>
      </c>
      <c r="O50" s="615">
        <v>329662</v>
      </c>
      <c r="P50" s="615">
        <v>360270</v>
      </c>
      <c r="Q50" s="615">
        <v>204536</v>
      </c>
      <c r="R50" s="648">
        <v>495559</v>
      </c>
      <c r="S50" s="647" t="s">
        <v>7821</v>
      </c>
      <c r="T50" s="646" t="s">
        <v>216</v>
      </c>
    </row>
    <row r="51" spans="1:20" ht="10.9" customHeight="1" x14ac:dyDescent="0.2">
      <c r="A51" s="629">
        <v>2</v>
      </c>
      <c r="B51" s="613" t="s">
        <v>18</v>
      </c>
      <c r="C51" s="612">
        <v>534978</v>
      </c>
      <c r="D51" s="612">
        <v>431170</v>
      </c>
      <c r="E51" s="612" t="s">
        <v>3</v>
      </c>
      <c r="F51" s="612" t="s">
        <v>3</v>
      </c>
      <c r="G51" s="612">
        <v>59716</v>
      </c>
      <c r="H51" s="612">
        <v>5653</v>
      </c>
      <c r="I51" s="612" t="s">
        <v>3</v>
      </c>
      <c r="J51" s="612" t="s">
        <v>3</v>
      </c>
      <c r="K51" s="612" t="s">
        <v>3</v>
      </c>
      <c r="L51" s="612" t="s">
        <v>3</v>
      </c>
      <c r="M51" s="612">
        <v>447</v>
      </c>
      <c r="N51" s="612" t="s">
        <v>3</v>
      </c>
      <c r="O51" s="612">
        <v>9260</v>
      </c>
      <c r="P51" s="612">
        <v>25921</v>
      </c>
      <c r="Q51" s="612">
        <v>2093</v>
      </c>
      <c r="R51" s="644">
        <v>718</v>
      </c>
      <c r="S51" s="48" t="s">
        <v>7820</v>
      </c>
      <c r="T51" s="643" t="s">
        <v>18</v>
      </c>
    </row>
    <row r="52" spans="1:20" ht="10.9" customHeight="1" x14ac:dyDescent="0.2">
      <c r="B52" s="613" t="s">
        <v>19</v>
      </c>
      <c r="C52" s="612">
        <v>163421</v>
      </c>
      <c r="D52" s="612">
        <v>126981</v>
      </c>
      <c r="E52" s="612" t="s">
        <v>3</v>
      </c>
      <c r="F52" s="612" t="s">
        <v>3</v>
      </c>
      <c r="G52" s="612" t="s">
        <v>3</v>
      </c>
      <c r="H52" s="612">
        <v>6001</v>
      </c>
      <c r="I52" s="612">
        <v>26039</v>
      </c>
      <c r="J52" s="612" t="s">
        <v>3</v>
      </c>
      <c r="K52" s="612" t="s">
        <v>3</v>
      </c>
      <c r="L52" s="612" t="s">
        <v>3</v>
      </c>
      <c r="M52" s="612">
        <v>573</v>
      </c>
      <c r="N52" s="612" t="s">
        <v>3</v>
      </c>
      <c r="O52" s="612">
        <v>2363</v>
      </c>
      <c r="P52" s="612">
        <v>305</v>
      </c>
      <c r="Q52" s="612">
        <v>922</v>
      </c>
      <c r="R52" s="644">
        <v>237</v>
      </c>
      <c r="S52" s="48"/>
      <c r="T52" s="643" t="s">
        <v>19</v>
      </c>
    </row>
    <row r="53" spans="1:20" ht="10.9" customHeight="1" x14ac:dyDescent="0.2">
      <c r="A53" s="629">
        <v>2</v>
      </c>
      <c r="B53" s="613" t="s">
        <v>20</v>
      </c>
      <c r="C53" s="612">
        <v>2582333</v>
      </c>
      <c r="D53" s="612">
        <v>55736</v>
      </c>
      <c r="E53" s="612" t="s">
        <v>3</v>
      </c>
      <c r="F53" s="612" t="s">
        <v>3</v>
      </c>
      <c r="G53" s="612">
        <v>928882</v>
      </c>
      <c r="H53" s="612">
        <v>268574</v>
      </c>
      <c r="I53" s="612" t="s">
        <v>3</v>
      </c>
      <c r="J53" s="612">
        <v>113078</v>
      </c>
      <c r="K53" s="612">
        <v>494</v>
      </c>
      <c r="L53" s="612">
        <v>4549</v>
      </c>
      <c r="M53" s="612">
        <v>75700</v>
      </c>
      <c r="N53" s="612">
        <v>246784</v>
      </c>
      <c r="O53" s="612">
        <v>286311</v>
      </c>
      <c r="P53" s="612">
        <v>221741</v>
      </c>
      <c r="Q53" s="612">
        <v>85980</v>
      </c>
      <c r="R53" s="644">
        <v>294504</v>
      </c>
      <c r="S53" s="48" t="s">
        <v>7819</v>
      </c>
      <c r="T53" s="643" t="s">
        <v>20</v>
      </c>
    </row>
    <row r="54" spans="1:20" ht="10.9" customHeight="1" x14ac:dyDescent="0.2">
      <c r="A54" s="629" t="s">
        <v>7646</v>
      </c>
      <c r="B54" s="613" t="s">
        <v>21</v>
      </c>
      <c r="C54" s="612">
        <v>300163</v>
      </c>
      <c r="D54" s="612">
        <v>146966</v>
      </c>
      <c r="E54" s="612" t="s">
        <v>3</v>
      </c>
      <c r="F54" s="612" t="s">
        <v>3</v>
      </c>
      <c r="G54" s="612">
        <v>53807</v>
      </c>
      <c r="H54" s="612">
        <v>2827</v>
      </c>
      <c r="I54" s="612" t="s">
        <v>3</v>
      </c>
      <c r="J54" s="612" t="s">
        <v>3</v>
      </c>
      <c r="K54" s="612" t="s">
        <v>3</v>
      </c>
      <c r="L54" s="612" t="s">
        <v>3</v>
      </c>
      <c r="M54" s="612">
        <v>78364</v>
      </c>
      <c r="N54" s="612" t="s">
        <v>3</v>
      </c>
      <c r="O54" s="612">
        <v>4392</v>
      </c>
      <c r="P54" s="612">
        <v>5908</v>
      </c>
      <c r="Q54" s="612">
        <v>5937</v>
      </c>
      <c r="R54" s="644">
        <v>1962</v>
      </c>
      <c r="S54" s="514"/>
      <c r="T54" s="643" t="s">
        <v>21</v>
      </c>
    </row>
    <row r="55" spans="1:20" ht="10.9" customHeight="1" x14ac:dyDescent="0.2">
      <c r="A55" s="629" t="s">
        <v>7646</v>
      </c>
      <c r="B55" s="613" t="s">
        <v>22</v>
      </c>
      <c r="C55" s="612">
        <v>567929</v>
      </c>
      <c r="D55" s="612">
        <v>31896</v>
      </c>
      <c r="E55" s="612" t="s">
        <v>3</v>
      </c>
      <c r="F55" s="612">
        <v>11089</v>
      </c>
      <c r="G55" s="612">
        <v>333907</v>
      </c>
      <c r="H55" s="612">
        <v>9243</v>
      </c>
      <c r="I55" s="612" t="s">
        <v>3</v>
      </c>
      <c r="J55" s="612">
        <v>118714</v>
      </c>
      <c r="K55" s="612">
        <v>724</v>
      </c>
      <c r="L55" s="612">
        <v>4999</v>
      </c>
      <c r="M55" s="612">
        <v>6894</v>
      </c>
      <c r="N55" s="612" t="s">
        <v>3</v>
      </c>
      <c r="O55" s="612">
        <v>5470</v>
      </c>
      <c r="P55" s="612">
        <v>11986</v>
      </c>
      <c r="Q55" s="612">
        <v>31934</v>
      </c>
      <c r="R55" s="644">
        <v>1073</v>
      </c>
      <c r="S55" s="514"/>
      <c r="T55" s="643" t="s">
        <v>22</v>
      </c>
    </row>
    <row r="56" spans="1:20" ht="10.9" customHeight="1" x14ac:dyDescent="0.2">
      <c r="A56" s="629" t="s">
        <v>7642</v>
      </c>
      <c r="B56" s="613" t="s">
        <v>23</v>
      </c>
      <c r="C56" s="612">
        <v>25453</v>
      </c>
      <c r="D56" s="612">
        <v>6571</v>
      </c>
      <c r="E56" s="612" t="s">
        <v>3</v>
      </c>
      <c r="F56" s="612" t="s">
        <v>3</v>
      </c>
      <c r="G56" s="612">
        <v>3925</v>
      </c>
      <c r="H56" s="612">
        <v>1413</v>
      </c>
      <c r="I56" s="612" t="s">
        <v>3</v>
      </c>
      <c r="J56" s="612">
        <v>7096</v>
      </c>
      <c r="K56" s="612" t="s">
        <v>3</v>
      </c>
      <c r="L56" s="612" t="s">
        <v>3</v>
      </c>
      <c r="M56" s="612">
        <v>420</v>
      </c>
      <c r="N56" s="612" t="s">
        <v>3</v>
      </c>
      <c r="O56" s="612">
        <v>16</v>
      </c>
      <c r="P56" s="612">
        <v>2324</v>
      </c>
      <c r="Q56" s="612">
        <v>3514</v>
      </c>
      <c r="R56" s="644">
        <v>174</v>
      </c>
      <c r="S56" s="524" t="s">
        <v>7818</v>
      </c>
      <c r="T56" s="643" t="s">
        <v>23</v>
      </c>
    </row>
    <row r="57" spans="1:20" ht="10.9" customHeight="1" x14ac:dyDescent="0.2">
      <c r="A57" s="629">
        <v>2</v>
      </c>
      <c r="B57" s="613" t="s">
        <v>24</v>
      </c>
      <c r="C57" s="612">
        <v>1946133</v>
      </c>
      <c r="D57" s="612">
        <v>268262</v>
      </c>
      <c r="E57" s="612" t="s">
        <v>3</v>
      </c>
      <c r="F57" s="612" t="s">
        <v>3</v>
      </c>
      <c r="G57" s="612">
        <v>425837</v>
      </c>
      <c r="H57" s="612">
        <v>372051</v>
      </c>
      <c r="I57" s="612">
        <v>232719</v>
      </c>
      <c r="J57" s="612">
        <v>8536</v>
      </c>
      <c r="K57" s="612">
        <v>210</v>
      </c>
      <c r="L57" s="612">
        <v>173648</v>
      </c>
      <c r="M57" s="612">
        <v>24024</v>
      </c>
      <c r="N57" s="612">
        <v>83048</v>
      </c>
      <c r="O57" s="612">
        <v>21566</v>
      </c>
      <c r="P57" s="612">
        <v>89717</v>
      </c>
      <c r="Q57" s="612">
        <v>49674</v>
      </c>
      <c r="R57" s="644">
        <v>196841</v>
      </c>
      <c r="S57" s="48" t="s">
        <v>7817</v>
      </c>
      <c r="T57" s="643" t="s">
        <v>24</v>
      </c>
    </row>
    <row r="58" spans="1:20" ht="10.9" customHeight="1" x14ac:dyDescent="0.2">
      <c r="A58" s="629">
        <v>2</v>
      </c>
      <c r="B58" s="613" t="s">
        <v>25</v>
      </c>
      <c r="C58" s="612">
        <v>129530</v>
      </c>
      <c r="D58" s="612">
        <v>56005</v>
      </c>
      <c r="E58" s="612" t="s">
        <v>3</v>
      </c>
      <c r="F58" s="612" t="s">
        <v>3</v>
      </c>
      <c r="G58" s="612">
        <v>38829</v>
      </c>
      <c r="H58" s="612">
        <v>1413</v>
      </c>
      <c r="I58" s="612" t="s">
        <v>3</v>
      </c>
      <c r="J58" s="612" t="s">
        <v>3</v>
      </c>
      <c r="K58" s="612" t="s">
        <v>3</v>
      </c>
      <c r="L58" s="612" t="s">
        <v>3</v>
      </c>
      <c r="M58" s="612">
        <v>6099</v>
      </c>
      <c r="N58" s="612" t="s">
        <v>3</v>
      </c>
      <c r="O58" s="612">
        <v>284</v>
      </c>
      <c r="P58" s="612">
        <v>2368</v>
      </c>
      <c r="Q58" s="612">
        <v>24482</v>
      </c>
      <c r="R58" s="644">
        <v>50</v>
      </c>
      <c r="S58" s="48" t="s">
        <v>7816</v>
      </c>
      <c r="T58" s="643" t="s">
        <v>25</v>
      </c>
    </row>
    <row r="59" spans="1:20" s="17" customFormat="1" ht="6" customHeight="1" x14ac:dyDescent="0.2">
      <c r="A59" s="120"/>
      <c r="C59" s="624"/>
      <c r="D59" s="624"/>
      <c r="E59" s="624"/>
      <c r="F59" s="624"/>
      <c r="G59" s="624"/>
      <c r="H59" s="624"/>
      <c r="I59" s="624"/>
      <c r="J59" s="624"/>
    </row>
    <row r="60" spans="1:20" s="17" customFormat="1" ht="12" customHeight="1" x14ac:dyDescent="0.2">
      <c r="A60" s="120"/>
      <c r="B60" s="625" t="s">
        <v>7645</v>
      </c>
      <c r="C60" s="624"/>
      <c r="D60" s="624"/>
      <c r="E60" s="624"/>
      <c r="F60" s="624"/>
      <c r="G60" s="624"/>
      <c r="H60" s="624"/>
      <c r="I60" s="624"/>
      <c r="J60" s="624"/>
    </row>
    <row r="61" spans="1:20" s="17" customFormat="1" ht="11.1" customHeight="1" x14ac:dyDescent="0.2">
      <c r="A61" s="120"/>
      <c r="B61" s="625" t="s">
        <v>7644</v>
      </c>
      <c r="C61" s="624"/>
      <c r="D61" s="624"/>
      <c r="E61" s="624"/>
      <c r="F61" s="624"/>
      <c r="G61" s="624"/>
      <c r="H61" s="624"/>
      <c r="I61" s="624"/>
      <c r="J61" s="624"/>
    </row>
    <row r="62" spans="1:20" s="17" customFormat="1" ht="11.1" customHeight="1" x14ac:dyDescent="0.2">
      <c r="A62" s="120"/>
      <c r="B62" s="625" t="s">
        <v>7643</v>
      </c>
      <c r="C62" s="624"/>
      <c r="D62" s="624"/>
      <c r="E62" s="624"/>
      <c r="F62" s="624"/>
      <c r="G62" s="624"/>
      <c r="H62" s="624"/>
      <c r="I62" s="624"/>
      <c r="J62" s="624"/>
    </row>
    <row r="63" spans="1:20" s="645" customFormat="1" ht="15" customHeight="1" x14ac:dyDescent="0.2">
      <c r="A63" s="649">
        <v>2</v>
      </c>
      <c r="B63" s="616" t="s">
        <v>217</v>
      </c>
      <c r="C63" s="615">
        <v>3952236</v>
      </c>
      <c r="D63" s="615">
        <v>693128</v>
      </c>
      <c r="E63" s="615" t="s">
        <v>3</v>
      </c>
      <c r="F63" s="615" t="s">
        <v>3</v>
      </c>
      <c r="G63" s="615">
        <v>1695077</v>
      </c>
      <c r="H63" s="615">
        <v>178955</v>
      </c>
      <c r="I63" s="615">
        <v>360104</v>
      </c>
      <c r="J63" s="615">
        <v>406609</v>
      </c>
      <c r="K63" s="615">
        <v>8133</v>
      </c>
      <c r="L63" s="615">
        <v>42735</v>
      </c>
      <c r="M63" s="615">
        <v>65183</v>
      </c>
      <c r="N63" s="615">
        <v>151532</v>
      </c>
      <c r="O63" s="615">
        <v>14524</v>
      </c>
      <c r="P63" s="615">
        <v>107628</v>
      </c>
      <c r="Q63" s="615">
        <v>160978</v>
      </c>
      <c r="R63" s="648">
        <v>67650</v>
      </c>
      <c r="S63" s="647" t="s">
        <v>7815</v>
      </c>
      <c r="T63" s="646" t="s">
        <v>217</v>
      </c>
    </row>
    <row r="64" spans="1:20" ht="11.1" customHeight="1" x14ac:dyDescent="0.2">
      <c r="A64" s="629">
        <v>2</v>
      </c>
      <c r="B64" s="613" t="s">
        <v>26</v>
      </c>
      <c r="C64" s="612">
        <v>578277</v>
      </c>
      <c r="D64" s="612">
        <v>256409</v>
      </c>
      <c r="E64" s="612" t="s">
        <v>3</v>
      </c>
      <c r="F64" s="612" t="s">
        <v>3</v>
      </c>
      <c r="G64" s="612">
        <v>22508</v>
      </c>
      <c r="H64" s="612">
        <v>38278</v>
      </c>
      <c r="I64" s="612">
        <v>22438</v>
      </c>
      <c r="J64" s="612">
        <v>95</v>
      </c>
      <c r="K64" s="612" t="s">
        <v>3</v>
      </c>
      <c r="L64" s="612" t="s">
        <v>3</v>
      </c>
      <c r="M64" s="612">
        <v>22449</v>
      </c>
      <c r="N64" s="612">
        <v>142859</v>
      </c>
      <c r="O64" s="612">
        <v>5359</v>
      </c>
      <c r="P64" s="612">
        <v>3496</v>
      </c>
      <c r="Q64" s="612">
        <v>60387</v>
      </c>
      <c r="R64" s="644">
        <v>3999</v>
      </c>
      <c r="S64" s="48" t="s">
        <v>7814</v>
      </c>
      <c r="T64" s="643" t="s">
        <v>26</v>
      </c>
    </row>
    <row r="65" spans="1:20" ht="11.1" customHeight="1" x14ac:dyDescent="0.2">
      <c r="A65" s="629" t="s">
        <v>7642</v>
      </c>
      <c r="B65" s="613" t="s">
        <v>27</v>
      </c>
      <c r="C65" s="612">
        <v>1815915</v>
      </c>
      <c r="D65" s="612">
        <v>71365</v>
      </c>
      <c r="E65" s="612" t="s">
        <v>3</v>
      </c>
      <c r="F65" s="612" t="s">
        <v>3</v>
      </c>
      <c r="G65" s="612">
        <v>1245542</v>
      </c>
      <c r="H65" s="612" t="s">
        <v>3</v>
      </c>
      <c r="I65" s="612">
        <v>331471</v>
      </c>
      <c r="J65" s="612">
        <v>51646</v>
      </c>
      <c r="K65" s="612">
        <v>6560</v>
      </c>
      <c r="L65" s="612">
        <v>2762</v>
      </c>
      <c r="M65" s="612">
        <v>2126</v>
      </c>
      <c r="N65" s="612">
        <v>8000</v>
      </c>
      <c r="O65" s="612">
        <v>3274</v>
      </c>
      <c r="P65" s="612">
        <v>54719</v>
      </c>
      <c r="Q65" s="612">
        <v>31023</v>
      </c>
      <c r="R65" s="644">
        <v>7427</v>
      </c>
      <c r="S65" s="524" t="s">
        <v>7813</v>
      </c>
      <c r="T65" s="643" t="s">
        <v>27</v>
      </c>
    </row>
    <row r="66" spans="1:20" ht="11.1" customHeight="1" x14ac:dyDescent="0.2">
      <c r="A66" s="629">
        <v>2</v>
      </c>
      <c r="B66" s="613" t="s">
        <v>28</v>
      </c>
      <c r="C66" s="612">
        <v>578062</v>
      </c>
      <c r="D66" s="612">
        <v>85226</v>
      </c>
      <c r="E66" s="612" t="s">
        <v>3</v>
      </c>
      <c r="F66" s="612" t="s">
        <v>3</v>
      </c>
      <c r="G66" s="612">
        <v>68016</v>
      </c>
      <c r="H66" s="612">
        <v>46186</v>
      </c>
      <c r="I66" s="612">
        <v>530</v>
      </c>
      <c r="J66" s="612">
        <v>274205</v>
      </c>
      <c r="K66" s="612" t="s">
        <v>3</v>
      </c>
      <c r="L66" s="612">
        <v>38143</v>
      </c>
      <c r="M66" s="612">
        <v>17431</v>
      </c>
      <c r="N66" s="612" t="s">
        <v>3</v>
      </c>
      <c r="O66" s="612">
        <v>1258</v>
      </c>
      <c r="P66" s="612">
        <v>16738</v>
      </c>
      <c r="Q66" s="612">
        <v>9141</v>
      </c>
      <c r="R66" s="644">
        <v>21188</v>
      </c>
      <c r="S66" s="48" t="s">
        <v>7812</v>
      </c>
      <c r="T66" s="643" t="s">
        <v>28</v>
      </c>
    </row>
    <row r="67" spans="1:20" ht="11.1" customHeight="1" x14ac:dyDescent="0.2">
      <c r="A67" s="629">
        <v>2</v>
      </c>
      <c r="B67" s="613" t="s">
        <v>29</v>
      </c>
      <c r="C67" s="612">
        <v>979982</v>
      </c>
      <c r="D67" s="612">
        <v>280128</v>
      </c>
      <c r="E67" s="612" t="s">
        <v>3</v>
      </c>
      <c r="F67" s="612" t="s">
        <v>3</v>
      </c>
      <c r="G67" s="612">
        <v>359011</v>
      </c>
      <c r="H67" s="612">
        <v>94491</v>
      </c>
      <c r="I67" s="612">
        <v>5665</v>
      </c>
      <c r="J67" s="612">
        <v>80663</v>
      </c>
      <c r="K67" s="612">
        <v>1573</v>
      </c>
      <c r="L67" s="612">
        <v>1830</v>
      </c>
      <c r="M67" s="612">
        <v>23177</v>
      </c>
      <c r="N67" s="612">
        <v>673</v>
      </c>
      <c r="O67" s="612">
        <v>4633</v>
      </c>
      <c r="P67" s="612">
        <v>32675</v>
      </c>
      <c r="Q67" s="612">
        <v>60427</v>
      </c>
      <c r="R67" s="644">
        <v>35036</v>
      </c>
      <c r="S67" s="48" t="s">
        <v>7811</v>
      </c>
      <c r="T67" s="643" t="s">
        <v>29</v>
      </c>
    </row>
    <row r="68" spans="1:20" s="645" customFormat="1" ht="15" customHeight="1" x14ac:dyDescent="0.2">
      <c r="A68" s="649">
        <v>2</v>
      </c>
      <c r="B68" s="616" t="s">
        <v>218</v>
      </c>
      <c r="C68" s="615">
        <v>36361563</v>
      </c>
      <c r="D68" s="615">
        <v>1052839</v>
      </c>
      <c r="E68" s="615">
        <v>4516</v>
      </c>
      <c r="F68" s="615">
        <v>73696</v>
      </c>
      <c r="G68" s="615">
        <v>9331034</v>
      </c>
      <c r="H68" s="615">
        <v>1990755</v>
      </c>
      <c r="I68" s="615">
        <v>2234994</v>
      </c>
      <c r="J68" s="615">
        <v>4930965</v>
      </c>
      <c r="K68" s="615">
        <v>74495</v>
      </c>
      <c r="L68" s="615">
        <v>4744781</v>
      </c>
      <c r="M68" s="615">
        <v>2379654</v>
      </c>
      <c r="N68" s="615">
        <v>5278068</v>
      </c>
      <c r="O68" s="615">
        <v>480284</v>
      </c>
      <c r="P68" s="615">
        <v>1216421</v>
      </c>
      <c r="Q68" s="615">
        <v>1975609</v>
      </c>
      <c r="R68" s="648">
        <v>593452</v>
      </c>
      <c r="S68" s="647" t="s">
        <v>7810</v>
      </c>
      <c r="T68" s="646" t="s">
        <v>218</v>
      </c>
    </row>
    <row r="69" spans="1:20" ht="11.1" customHeight="1" x14ac:dyDescent="0.2">
      <c r="A69" s="629">
        <v>2</v>
      </c>
      <c r="B69" s="613" t="s">
        <v>30</v>
      </c>
      <c r="C69" s="612">
        <v>299821</v>
      </c>
      <c r="D69" s="612">
        <v>102107</v>
      </c>
      <c r="E69" s="612" t="s">
        <v>3</v>
      </c>
      <c r="F69" s="612" t="s">
        <v>3</v>
      </c>
      <c r="G69" s="612">
        <v>51963</v>
      </c>
      <c r="H69" s="612">
        <v>3325</v>
      </c>
      <c r="I69" s="612">
        <v>47310</v>
      </c>
      <c r="J69" s="612">
        <v>63941</v>
      </c>
      <c r="K69" s="612" t="s">
        <v>3</v>
      </c>
      <c r="L69" s="612" t="s">
        <v>3</v>
      </c>
      <c r="M69" s="612">
        <v>1524</v>
      </c>
      <c r="N69" s="612" t="s">
        <v>3</v>
      </c>
      <c r="O69" s="612">
        <v>3344</v>
      </c>
      <c r="P69" s="612">
        <v>4336</v>
      </c>
      <c r="Q69" s="612">
        <v>13587</v>
      </c>
      <c r="R69" s="644">
        <v>8384</v>
      </c>
      <c r="S69" s="48" t="s">
        <v>7809</v>
      </c>
      <c r="T69" s="643" t="s">
        <v>30</v>
      </c>
    </row>
    <row r="70" spans="1:20" ht="11.1" customHeight="1" x14ac:dyDescent="0.2">
      <c r="A70" s="629">
        <v>2</v>
      </c>
      <c r="B70" s="613" t="s">
        <v>31</v>
      </c>
      <c r="C70" s="612">
        <v>3037178</v>
      </c>
      <c r="D70" s="612">
        <v>42907</v>
      </c>
      <c r="E70" s="612" t="s">
        <v>3</v>
      </c>
      <c r="F70" s="612" t="s">
        <v>3</v>
      </c>
      <c r="G70" s="612">
        <v>2625607</v>
      </c>
      <c r="H70" s="612">
        <v>110657</v>
      </c>
      <c r="I70" s="612">
        <v>727</v>
      </c>
      <c r="J70" s="612">
        <v>29100</v>
      </c>
      <c r="K70" s="612">
        <v>993</v>
      </c>
      <c r="L70" s="612">
        <v>71486</v>
      </c>
      <c r="M70" s="612">
        <v>36272</v>
      </c>
      <c r="N70" s="612">
        <v>30576</v>
      </c>
      <c r="O70" s="612">
        <v>12306</v>
      </c>
      <c r="P70" s="612">
        <v>17260</v>
      </c>
      <c r="Q70" s="612">
        <v>32692</v>
      </c>
      <c r="R70" s="644">
        <v>26595</v>
      </c>
      <c r="S70" s="48" t="s">
        <v>7808</v>
      </c>
      <c r="T70" s="643" t="s">
        <v>31</v>
      </c>
    </row>
    <row r="71" spans="1:20" ht="11.1" customHeight="1" x14ac:dyDescent="0.2">
      <c r="A71" s="629">
        <v>2</v>
      </c>
      <c r="B71" s="613" t="s">
        <v>32</v>
      </c>
      <c r="C71" s="612">
        <v>663616</v>
      </c>
      <c r="D71" s="612">
        <v>31418</v>
      </c>
      <c r="E71" s="612" t="s">
        <v>3</v>
      </c>
      <c r="F71" s="612" t="s">
        <v>3</v>
      </c>
      <c r="G71" s="612">
        <v>555087</v>
      </c>
      <c r="H71" s="612" t="s">
        <v>3</v>
      </c>
      <c r="I71" s="612">
        <v>18435</v>
      </c>
      <c r="J71" s="612" t="s">
        <v>3</v>
      </c>
      <c r="K71" s="612" t="s">
        <v>3</v>
      </c>
      <c r="L71" s="612" t="s">
        <v>3</v>
      </c>
      <c r="M71" s="612">
        <v>8010</v>
      </c>
      <c r="N71" s="612" t="s">
        <v>3</v>
      </c>
      <c r="O71" s="612">
        <v>18755</v>
      </c>
      <c r="P71" s="612">
        <v>10437</v>
      </c>
      <c r="Q71" s="612">
        <v>20532</v>
      </c>
      <c r="R71" s="644">
        <v>942</v>
      </c>
      <c r="S71" s="48" t="s">
        <v>7807</v>
      </c>
      <c r="T71" s="643" t="s">
        <v>32</v>
      </c>
    </row>
    <row r="72" spans="1:20" ht="11.1" customHeight="1" x14ac:dyDescent="0.2">
      <c r="A72" s="629">
        <v>2</v>
      </c>
      <c r="B72" s="613" t="s">
        <v>33</v>
      </c>
      <c r="C72" s="612">
        <v>768547</v>
      </c>
      <c r="D72" s="612" t="s">
        <v>3</v>
      </c>
      <c r="E72" s="612">
        <v>662</v>
      </c>
      <c r="F72" s="612" t="s">
        <v>3</v>
      </c>
      <c r="G72" s="612">
        <v>620143</v>
      </c>
      <c r="H72" s="612">
        <v>1490</v>
      </c>
      <c r="I72" s="612">
        <v>58514</v>
      </c>
      <c r="J72" s="612">
        <v>74574</v>
      </c>
      <c r="K72" s="612" t="s">
        <v>3</v>
      </c>
      <c r="L72" s="612" t="s">
        <v>3</v>
      </c>
      <c r="M72" s="612">
        <v>2319</v>
      </c>
      <c r="N72" s="612">
        <v>173</v>
      </c>
      <c r="O72" s="612">
        <v>3718</v>
      </c>
      <c r="P72" s="612">
        <v>2725</v>
      </c>
      <c r="Q72" s="612">
        <v>2364</v>
      </c>
      <c r="R72" s="644">
        <v>1865</v>
      </c>
      <c r="S72" s="48" t="s">
        <v>7806</v>
      </c>
      <c r="T72" s="643" t="s">
        <v>33</v>
      </c>
    </row>
    <row r="73" spans="1:20" ht="11.1" customHeight="1" x14ac:dyDescent="0.2">
      <c r="A73" s="629">
        <v>2</v>
      </c>
      <c r="B73" s="613" t="s">
        <v>34</v>
      </c>
      <c r="C73" s="612">
        <v>847692</v>
      </c>
      <c r="D73" s="612">
        <v>191309</v>
      </c>
      <c r="E73" s="612">
        <v>51</v>
      </c>
      <c r="F73" s="612" t="s">
        <v>3</v>
      </c>
      <c r="G73" s="612">
        <v>383152</v>
      </c>
      <c r="H73" s="612">
        <v>87820</v>
      </c>
      <c r="I73" s="612" t="s">
        <v>3</v>
      </c>
      <c r="J73" s="612">
        <v>56940</v>
      </c>
      <c r="K73" s="612">
        <v>1098</v>
      </c>
      <c r="L73" s="612">
        <v>34804</v>
      </c>
      <c r="M73" s="612">
        <v>4565</v>
      </c>
      <c r="N73" s="612">
        <v>54101</v>
      </c>
      <c r="O73" s="612">
        <v>3738</v>
      </c>
      <c r="P73" s="612">
        <v>3210</v>
      </c>
      <c r="Q73" s="612">
        <v>18362</v>
      </c>
      <c r="R73" s="644">
        <v>8542</v>
      </c>
      <c r="S73" s="48" t="s">
        <v>7805</v>
      </c>
      <c r="T73" s="643" t="s">
        <v>34</v>
      </c>
    </row>
    <row r="74" spans="1:20" ht="11.1" customHeight="1" x14ac:dyDescent="0.2">
      <c r="A74" s="629">
        <v>2</v>
      </c>
      <c r="B74" s="613" t="s">
        <v>35</v>
      </c>
      <c r="C74" s="612">
        <v>799999</v>
      </c>
      <c r="D74" s="612">
        <v>171566</v>
      </c>
      <c r="E74" s="612" t="s">
        <v>3</v>
      </c>
      <c r="F74" s="612" t="s">
        <v>3</v>
      </c>
      <c r="G74" s="612">
        <v>252350</v>
      </c>
      <c r="H74" s="612">
        <v>66575</v>
      </c>
      <c r="I74" s="612" t="s">
        <v>3</v>
      </c>
      <c r="J74" s="612">
        <v>228029</v>
      </c>
      <c r="K74" s="612" t="s">
        <v>3</v>
      </c>
      <c r="L74" s="612">
        <v>5573</v>
      </c>
      <c r="M74" s="612">
        <v>3023</v>
      </c>
      <c r="N74" s="612" t="s">
        <v>3</v>
      </c>
      <c r="O74" s="612">
        <v>4672</v>
      </c>
      <c r="P74" s="612">
        <v>10536</v>
      </c>
      <c r="Q74" s="612">
        <v>53310</v>
      </c>
      <c r="R74" s="644">
        <v>4365</v>
      </c>
      <c r="S74" s="48" t="s">
        <v>7804</v>
      </c>
      <c r="T74" s="643" t="s">
        <v>35</v>
      </c>
    </row>
    <row r="75" spans="1:20" ht="11.1" customHeight="1" x14ac:dyDescent="0.2">
      <c r="A75" s="629">
        <v>2</v>
      </c>
      <c r="B75" s="613" t="s">
        <v>36</v>
      </c>
      <c r="C75" s="612">
        <v>103604</v>
      </c>
      <c r="D75" s="612">
        <v>6741</v>
      </c>
      <c r="E75" s="612" t="s">
        <v>3</v>
      </c>
      <c r="F75" s="612" t="s">
        <v>3</v>
      </c>
      <c r="G75" s="612">
        <v>34661</v>
      </c>
      <c r="H75" s="612">
        <v>51378</v>
      </c>
      <c r="I75" s="612" t="s">
        <v>3</v>
      </c>
      <c r="J75" s="612">
        <v>5170</v>
      </c>
      <c r="K75" s="612" t="s">
        <v>3</v>
      </c>
      <c r="L75" s="612" t="s">
        <v>3</v>
      </c>
      <c r="M75" s="612" t="s">
        <v>3</v>
      </c>
      <c r="N75" s="612" t="s">
        <v>3</v>
      </c>
      <c r="O75" s="612">
        <v>2061</v>
      </c>
      <c r="P75" s="612">
        <v>2875</v>
      </c>
      <c r="Q75" s="612">
        <v>299</v>
      </c>
      <c r="R75" s="644">
        <v>419</v>
      </c>
      <c r="S75" s="48" t="s">
        <v>7803</v>
      </c>
      <c r="T75" s="643" t="s">
        <v>36</v>
      </c>
    </row>
    <row r="76" spans="1:20" ht="11.1" customHeight="1" x14ac:dyDescent="0.2">
      <c r="A76" s="629">
        <v>2</v>
      </c>
      <c r="B76" s="613" t="s">
        <v>219</v>
      </c>
      <c r="C76" s="612">
        <v>29146613</v>
      </c>
      <c r="D76" s="612">
        <v>350112</v>
      </c>
      <c r="E76" s="612">
        <v>3803</v>
      </c>
      <c r="F76" s="612">
        <v>73696</v>
      </c>
      <c r="G76" s="612">
        <v>4642724</v>
      </c>
      <c r="H76" s="612">
        <v>1661684</v>
      </c>
      <c r="I76" s="612">
        <v>2066142</v>
      </c>
      <c r="J76" s="612">
        <v>4397676</v>
      </c>
      <c r="K76" s="612">
        <v>72404</v>
      </c>
      <c r="L76" s="612">
        <v>4632918</v>
      </c>
      <c r="M76" s="612">
        <v>2238235</v>
      </c>
      <c r="N76" s="612">
        <v>5172589</v>
      </c>
      <c r="O76" s="612">
        <v>365362</v>
      </c>
      <c r="P76" s="612">
        <v>1121308</v>
      </c>
      <c r="Q76" s="612">
        <v>1807806</v>
      </c>
      <c r="R76" s="644">
        <v>540154</v>
      </c>
      <c r="S76" s="48" t="s">
        <v>7802</v>
      </c>
      <c r="T76" s="643" t="s">
        <v>219</v>
      </c>
    </row>
    <row r="77" spans="1:20" ht="11.1" customHeight="1" x14ac:dyDescent="0.2">
      <c r="A77" s="629">
        <v>2</v>
      </c>
      <c r="B77" s="613" t="s">
        <v>37</v>
      </c>
      <c r="C77" s="612">
        <v>158797</v>
      </c>
      <c r="D77" s="612">
        <v>75033</v>
      </c>
      <c r="E77" s="612" t="s">
        <v>3</v>
      </c>
      <c r="F77" s="612" t="s">
        <v>3</v>
      </c>
      <c r="G77" s="612">
        <v>42776</v>
      </c>
      <c r="H77" s="612">
        <v>7826</v>
      </c>
      <c r="I77" s="612" t="s">
        <v>3</v>
      </c>
      <c r="J77" s="612">
        <v>114</v>
      </c>
      <c r="K77" s="612" t="s">
        <v>3</v>
      </c>
      <c r="L77" s="612" t="s">
        <v>3</v>
      </c>
      <c r="M77" s="612">
        <v>850</v>
      </c>
      <c r="N77" s="612" t="s">
        <v>3</v>
      </c>
      <c r="O77" s="612">
        <v>887</v>
      </c>
      <c r="P77" s="612">
        <v>9969</v>
      </c>
      <c r="Q77" s="612">
        <v>20051</v>
      </c>
      <c r="R77" s="644">
        <v>1291</v>
      </c>
      <c r="S77" s="48" t="s">
        <v>7801</v>
      </c>
      <c r="T77" s="643" t="s">
        <v>37</v>
      </c>
    </row>
    <row r="78" spans="1:20" ht="11.1" customHeight="1" x14ac:dyDescent="0.2">
      <c r="A78" s="629" t="s">
        <v>7642</v>
      </c>
      <c r="B78" s="613" t="s">
        <v>38</v>
      </c>
      <c r="C78" s="612">
        <v>199912</v>
      </c>
      <c r="D78" s="612" t="s">
        <v>3</v>
      </c>
      <c r="E78" s="612" t="s">
        <v>3</v>
      </c>
      <c r="F78" s="612" t="s">
        <v>3</v>
      </c>
      <c r="G78" s="612">
        <v>36240</v>
      </c>
      <c r="H78" s="612" t="s">
        <v>3</v>
      </c>
      <c r="I78" s="612" t="s">
        <v>3</v>
      </c>
      <c r="J78" s="612">
        <v>30376</v>
      </c>
      <c r="K78" s="612" t="s">
        <v>3</v>
      </c>
      <c r="L78" s="612" t="s">
        <v>3</v>
      </c>
      <c r="M78" s="612">
        <v>71151</v>
      </c>
      <c r="N78" s="612" t="s">
        <v>3</v>
      </c>
      <c r="O78" s="612">
        <v>59500</v>
      </c>
      <c r="P78" s="612">
        <v>2645</v>
      </c>
      <c r="Q78" s="612" t="s">
        <v>3</v>
      </c>
      <c r="R78" s="644" t="s">
        <v>3</v>
      </c>
      <c r="S78" s="524" t="s">
        <v>7800</v>
      </c>
      <c r="T78" s="643" t="s">
        <v>38</v>
      </c>
    </row>
    <row r="79" spans="1:20" ht="11.1" customHeight="1" x14ac:dyDescent="0.2">
      <c r="A79" s="629">
        <v>2</v>
      </c>
      <c r="B79" s="613" t="s">
        <v>39</v>
      </c>
      <c r="C79" s="612">
        <v>240826</v>
      </c>
      <c r="D79" s="612">
        <v>19549</v>
      </c>
      <c r="E79" s="612" t="s">
        <v>3</v>
      </c>
      <c r="F79" s="612" t="s">
        <v>3</v>
      </c>
      <c r="G79" s="612">
        <v>85751</v>
      </c>
      <c r="H79" s="612" t="s">
        <v>3</v>
      </c>
      <c r="I79" s="612">
        <v>19661</v>
      </c>
      <c r="J79" s="612">
        <v>45045</v>
      </c>
      <c r="K79" s="612" t="s">
        <v>3</v>
      </c>
      <c r="L79" s="612" t="s">
        <v>3</v>
      </c>
      <c r="M79" s="612">
        <v>13593</v>
      </c>
      <c r="N79" s="612">
        <v>20629</v>
      </c>
      <c r="O79" s="612">
        <v>2882</v>
      </c>
      <c r="P79" s="612">
        <v>27225</v>
      </c>
      <c r="Q79" s="612">
        <v>6042</v>
      </c>
      <c r="R79" s="644">
        <v>449</v>
      </c>
      <c r="S79" s="48" t="s">
        <v>7799</v>
      </c>
      <c r="T79" s="643" t="s">
        <v>39</v>
      </c>
    </row>
    <row r="80" spans="1:20" ht="11.1" customHeight="1" x14ac:dyDescent="0.2">
      <c r="A80" s="629">
        <v>2</v>
      </c>
      <c r="B80" s="613" t="s">
        <v>40</v>
      </c>
      <c r="C80" s="612">
        <v>94958</v>
      </c>
      <c r="D80" s="612">
        <v>62097</v>
      </c>
      <c r="E80" s="612" t="s">
        <v>3</v>
      </c>
      <c r="F80" s="612" t="s">
        <v>3</v>
      </c>
      <c r="G80" s="612">
        <v>580</v>
      </c>
      <c r="H80" s="612" t="s">
        <v>3</v>
      </c>
      <c r="I80" s="612">
        <v>24205</v>
      </c>
      <c r="J80" s="612" t="s">
        <v>3</v>
      </c>
      <c r="K80" s="612" t="s">
        <v>3</v>
      </c>
      <c r="L80" s="612" t="s">
        <v>3</v>
      </c>
      <c r="M80" s="612">
        <v>112</v>
      </c>
      <c r="N80" s="612" t="s">
        <v>3</v>
      </c>
      <c r="O80" s="612">
        <v>3059</v>
      </c>
      <c r="P80" s="612">
        <v>3895</v>
      </c>
      <c r="Q80" s="612">
        <v>564</v>
      </c>
      <c r="R80" s="644">
        <v>446</v>
      </c>
      <c r="S80" s="48" t="s">
        <v>7798</v>
      </c>
      <c r="T80" s="643" t="s">
        <v>40</v>
      </c>
    </row>
    <row r="81" spans="1:20" s="645" customFormat="1" ht="15" customHeight="1" x14ac:dyDescent="0.2">
      <c r="A81" s="649">
        <v>2</v>
      </c>
      <c r="B81" s="616" t="s">
        <v>220</v>
      </c>
      <c r="C81" s="615">
        <v>7554232</v>
      </c>
      <c r="D81" s="615">
        <v>624690</v>
      </c>
      <c r="E81" s="615" t="s">
        <v>3</v>
      </c>
      <c r="F81" s="615" t="s">
        <v>3</v>
      </c>
      <c r="G81" s="615">
        <v>3738552</v>
      </c>
      <c r="H81" s="615">
        <v>424666</v>
      </c>
      <c r="I81" s="615">
        <v>408605</v>
      </c>
      <c r="J81" s="615">
        <v>342508</v>
      </c>
      <c r="K81" s="615" t="s">
        <v>3</v>
      </c>
      <c r="L81" s="615">
        <v>699811</v>
      </c>
      <c r="M81" s="615">
        <v>148071</v>
      </c>
      <c r="N81" s="615">
        <v>137332</v>
      </c>
      <c r="O81" s="615">
        <v>493741</v>
      </c>
      <c r="P81" s="615">
        <v>114615</v>
      </c>
      <c r="Q81" s="615">
        <v>361058</v>
      </c>
      <c r="R81" s="648">
        <v>60583</v>
      </c>
      <c r="S81" s="647" t="s">
        <v>7797</v>
      </c>
      <c r="T81" s="646" t="s">
        <v>220</v>
      </c>
    </row>
    <row r="82" spans="1:20" ht="11.1" customHeight="1" x14ac:dyDescent="0.2">
      <c r="A82" s="629">
        <v>2</v>
      </c>
      <c r="B82" s="613" t="s">
        <v>41</v>
      </c>
      <c r="C82" s="612">
        <v>1439789</v>
      </c>
      <c r="D82" s="612">
        <v>307652</v>
      </c>
      <c r="E82" s="612" t="s">
        <v>3</v>
      </c>
      <c r="F82" s="612" t="s">
        <v>3</v>
      </c>
      <c r="G82" s="612">
        <v>819203</v>
      </c>
      <c r="H82" s="612">
        <v>47930</v>
      </c>
      <c r="I82" s="612">
        <v>6114</v>
      </c>
      <c r="J82" s="612">
        <v>123112</v>
      </c>
      <c r="K82" s="612" t="s">
        <v>3</v>
      </c>
      <c r="L82" s="612" t="s">
        <v>3</v>
      </c>
      <c r="M82" s="612">
        <v>4287</v>
      </c>
      <c r="N82" s="612" t="s">
        <v>3</v>
      </c>
      <c r="O82" s="612">
        <v>15630</v>
      </c>
      <c r="P82" s="612">
        <v>14029</v>
      </c>
      <c r="Q82" s="612">
        <v>76138</v>
      </c>
      <c r="R82" s="644">
        <v>25694</v>
      </c>
      <c r="S82" s="48" t="s">
        <v>7796</v>
      </c>
      <c r="T82" s="643" t="s">
        <v>41</v>
      </c>
    </row>
    <row r="83" spans="1:20" ht="11.1" customHeight="1" x14ac:dyDescent="0.2">
      <c r="A83" s="629">
        <v>2</v>
      </c>
      <c r="B83" s="613" t="s">
        <v>42</v>
      </c>
      <c r="C83" s="612">
        <v>184809</v>
      </c>
      <c r="D83" s="612">
        <v>1533</v>
      </c>
      <c r="E83" s="612" t="s">
        <v>3</v>
      </c>
      <c r="F83" s="612" t="s">
        <v>3</v>
      </c>
      <c r="G83" s="612" t="s">
        <v>3</v>
      </c>
      <c r="H83" s="612">
        <v>7438</v>
      </c>
      <c r="I83" s="612" t="s">
        <v>3</v>
      </c>
      <c r="J83" s="612">
        <v>69936</v>
      </c>
      <c r="K83" s="612" t="s">
        <v>3</v>
      </c>
      <c r="L83" s="612" t="s">
        <v>3</v>
      </c>
      <c r="M83" s="612">
        <v>8973</v>
      </c>
      <c r="N83" s="612" t="s">
        <v>3</v>
      </c>
      <c r="O83" s="612" t="s">
        <v>3</v>
      </c>
      <c r="P83" s="612">
        <v>1447</v>
      </c>
      <c r="Q83" s="612">
        <v>94876</v>
      </c>
      <c r="R83" s="644">
        <v>606</v>
      </c>
      <c r="S83" s="48" t="s">
        <v>7795</v>
      </c>
      <c r="T83" s="643" t="s">
        <v>42</v>
      </c>
    </row>
    <row r="84" spans="1:20" ht="11.1" customHeight="1" x14ac:dyDescent="0.2">
      <c r="A84" s="629">
        <v>2</v>
      </c>
      <c r="B84" s="613" t="s">
        <v>43</v>
      </c>
      <c r="C84" s="612">
        <v>433144</v>
      </c>
      <c r="D84" s="612">
        <v>14393</v>
      </c>
      <c r="E84" s="612" t="s">
        <v>3</v>
      </c>
      <c r="F84" s="612" t="s">
        <v>3</v>
      </c>
      <c r="G84" s="612">
        <v>224804</v>
      </c>
      <c r="H84" s="612">
        <v>7691</v>
      </c>
      <c r="I84" s="612" t="s">
        <v>3</v>
      </c>
      <c r="J84" s="612">
        <v>7465</v>
      </c>
      <c r="K84" s="612" t="s">
        <v>3</v>
      </c>
      <c r="L84" s="612" t="s">
        <v>3</v>
      </c>
      <c r="M84" s="612">
        <v>2842</v>
      </c>
      <c r="N84" s="612">
        <v>91696</v>
      </c>
      <c r="O84" s="612">
        <v>72619</v>
      </c>
      <c r="P84" s="612">
        <v>1987</v>
      </c>
      <c r="Q84" s="612">
        <v>9445</v>
      </c>
      <c r="R84" s="644">
        <v>202</v>
      </c>
      <c r="S84" s="48" t="s">
        <v>7794</v>
      </c>
      <c r="T84" s="643" t="s">
        <v>43</v>
      </c>
    </row>
    <row r="85" spans="1:20" ht="11.1" customHeight="1" x14ac:dyDescent="0.2">
      <c r="A85" s="629">
        <v>2</v>
      </c>
      <c r="B85" s="613" t="s">
        <v>44</v>
      </c>
      <c r="C85" s="612">
        <v>817398</v>
      </c>
      <c r="D85" s="612">
        <v>108</v>
      </c>
      <c r="E85" s="612" t="s">
        <v>3</v>
      </c>
      <c r="F85" s="612" t="s">
        <v>3</v>
      </c>
      <c r="G85" s="612">
        <v>439523</v>
      </c>
      <c r="H85" s="612">
        <v>178192</v>
      </c>
      <c r="I85" s="612">
        <v>112026</v>
      </c>
      <c r="J85" s="612">
        <v>30979</v>
      </c>
      <c r="K85" s="612" t="s">
        <v>3</v>
      </c>
      <c r="L85" s="612">
        <v>5392</v>
      </c>
      <c r="M85" s="612">
        <v>3206</v>
      </c>
      <c r="N85" s="612" t="s">
        <v>3</v>
      </c>
      <c r="O85" s="612">
        <v>2194</v>
      </c>
      <c r="P85" s="612">
        <v>18828</v>
      </c>
      <c r="Q85" s="612">
        <v>8966</v>
      </c>
      <c r="R85" s="644">
        <v>17984</v>
      </c>
      <c r="S85" s="48" t="s">
        <v>7793</v>
      </c>
      <c r="T85" s="643" t="s">
        <v>44</v>
      </c>
    </row>
    <row r="86" spans="1:20" ht="11.1" customHeight="1" x14ac:dyDescent="0.2">
      <c r="A86" s="629" t="s">
        <v>7642</v>
      </c>
      <c r="B86" s="613" t="s">
        <v>45</v>
      </c>
      <c r="C86" s="612">
        <v>1551037</v>
      </c>
      <c r="D86" s="612">
        <v>49982</v>
      </c>
      <c r="E86" s="612" t="s">
        <v>3</v>
      </c>
      <c r="F86" s="612" t="s">
        <v>3</v>
      </c>
      <c r="G86" s="612">
        <v>342566</v>
      </c>
      <c r="H86" s="612">
        <v>69754</v>
      </c>
      <c r="I86" s="612">
        <v>290140</v>
      </c>
      <c r="J86" s="612">
        <v>14292</v>
      </c>
      <c r="K86" s="612" t="s">
        <v>3</v>
      </c>
      <c r="L86" s="612">
        <v>178213</v>
      </c>
      <c r="M86" s="612">
        <v>34304</v>
      </c>
      <c r="N86" s="612">
        <v>31</v>
      </c>
      <c r="O86" s="612">
        <v>398872</v>
      </c>
      <c r="P86" s="612">
        <v>43200</v>
      </c>
      <c r="Q86" s="612">
        <v>125443</v>
      </c>
      <c r="R86" s="644">
        <v>4240</v>
      </c>
      <c r="S86" s="524" t="s">
        <v>7792</v>
      </c>
      <c r="T86" s="643" t="s">
        <v>45</v>
      </c>
    </row>
    <row r="87" spans="1:20" ht="11.1" customHeight="1" x14ac:dyDescent="0.2">
      <c r="A87" s="629">
        <v>2</v>
      </c>
      <c r="B87" s="613" t="s">
        <v>46</v>
      </c>
      <c r="C87" s="612">
        <v>1087276</v>
      </c>
      <c r="D87" s="612">
        <v>186625</v>
      </c>
      <c r="E87" s="612" t="s">
        <v>3</v>
      </c>
      <c r="F87" s="612" t="s">
        <v>3</v>
      </c>
      <c r="G87" s="612">
        <v>63774</v>
      </c>
      <c r="H87" s="612">
        <v>80392</v>
      </c>
      <c r="I87" s="612">
        <v>325</v>
      </c>
      <c r="J87" s="612">
        <v>96724</v>
      </c>
      <c r="K87" s="612" t="s">
        <v>3</v>
      </c>
      <c r="L87" s="612">
        <v>516206</v>
      </c>
      <c r="M87" s="612">
        <v>24109</v>
      </c>
      <c r="N87" s="612">
        <v>45605</v>
      </c>
      <c r="O87" s="612">
        <v>1032</v>
      </c>
      <c r="P87" s="612">
        <v>33318</v>
      </c>
      <c r="Q87" s="612">
        <v>36572</v>
      </c>
      <c r="R87" s="644">
        <v>2594</v>
      </c>
      <c r="S87" s="48" t="s">
        <v>7791</v>
      </c>
      <c r="T87" s="643" t="s">
        <v>46</v>
      </c>
    </row>
    <row r="88" spans="1:20" ht="11.1" customHeight="1" x14ac:dyDescent="0.2">
      <c r="A88" s="629">
        <v>2</v>
      </c>
      <c r="B88" s="613" t="s">
        <v>47</v>
      </c>
      <c r="C88" s="612">
        <v>2040779</v>
      </c>
      <c r="D88" s="612">
        <v>64397</v>
      </c>
      <c r="E88" s="612" t="s">
        <v>3</v>
      </c>
      <c r="F88" s="612" t="s">
        <v>3</v>
      </c>
      <c r="G88" s="612">
        <v>1848682</v>
      </c>
      <c r="H88" s="612">
        <v>33269</v>
      </c>
      <c r="I88" s="612" t="s">
        <v>3</v>
      </c>
      <c r="J88" s="612" t="s">
        <v>3</v>
      </c>
      <c r="K88" s="612" t="s">
        <v>3</v>
      </c>
      <c r="L88" s="612" t="s">
        <v>3</v>
      </c>
      <c r="M88" s="612">
        <v>70350</v>
      </c>
      <c r="N88" s="612" t="s">
        <v>3</v>
      </c>
      <c r="O88" s="612">
        <v>3394</v>
      </c>
      <c r="P88" s="612">
        <v>1806</v>
      </c>
      <c r="Q88" s="612">
        <v>9618</v>
      </c>
      <c r="R88" s="644">
        <v>9263</v>
      </c>
      <c r="S88" s="48" t="s">
        <v>7790</v>
      </c>
      <c r="T88" s="643" t="s">
        <v>47</v>
      </c>
    </row>
    <row r="89" spans="1:20" s="645" customFormat="1" ht="15" customHeight="1" x14ac:dyDescent="0.2">
      <c r="A89" s="649">
        <v>2</v>
      </c>
      <c r="B89" s="616" t="s">
        <v>221</v>
      </c>
      <c r="C89" s="615">
        <v>5660677</v>
      </c>
      <c r="D89" s="615">
        <v>52786</v>
      </c>
      <c r="E89" s="615" t="s">
        <v>3</v>
      </c>
      <c r="F89" s="615">
        <v>119687</v>
      </c>
      <c r="G89" s="615">
        <v>1277204</v>
      </c>
      <c r="H89" s="615">
        <v>1239663</v>
      </c>
      <c r="I89" s="615">
        <v>539502</v>
      </c>
      <c r="J89" s="615">
        <v>601058</v>
      </c>
      <c r="K89" s="615">
        <v>1072182</v>
      </c>
      <c r="L89" s="615">
        <v>212587</v>
      </c>
      <c r="M89" s="615">
        <v>46926</v>
      </c>
      <c r="N89" s="615">
        <v>14439</v>
      </c>
      <c r="O89" s="615">
        <v>66124</v>
      </c>
      <c r="P89" s="615">
        <v>195503</v>
      </c>
      <c r="Q89" s="615">
        <v>159100</v>
      </c>
      <c r="R89" s="648">
        <v>63916</v>
      </c>
      <c r="S89" s="647" t="s">
        <v>7789</v>
      </c>
      <c r="T89" s="646" t="s">
        <v>221</v>
      </c>
    </row>
    <row r="90" spans="1:20" ht="11.1" customHeight="1" x14ac:dyDescent="0.2">
      <c r="A90" s="629">
        <v>2</v>
      </c>
      <c r="B90" s="613" t="s">
        <v>48</v>
      </c>
      <c r="C90" s="612">
        <v>84949</v>
      </c>
      <c r="D90" s="612">
        <v>3662</v>
      </c>
      <c r="E90" s="612" t="s">
        <v>3</v>
      </c>
      <c r="F90" s="612" t="s">
        <v>3</v>
      </c>
      <c r="G90" s="612" t="s">
        <v>3</v>
      </c>
      <c r="H90" s="612" t="s">
        <v>3</v>
      </c>
      <c r="I90" s="612">
        <v>7721</v>
      </c>
      <c r="J90" s="612">
        <v>33866</v>
      </c>
      <c r="K90" s="612" t="s">
        <v>3</v>
      </c>
      <c r="L90" s="612" t="s">
        <v>3</v>
      </c>
      <c r="M90" s="612" t="s">
        <v>3</v>
      </c>
      <c r="N90" s="612" t="s">
        <v>3</v>
      </c>
      <c r="O90" s="612">
        <v>34557</v>
      </c>
      <c r="P90" s="612">
        <v>5103</v>
      </c>
      <c r="Q90" s="612">
        <v>40</v>
      </c>
      <c r="R90" s="644" t="s">
        <v>3</v>
      </c>
      <c r="S90" s="48" t="s">
        <v>7788</v>
      </c>
      <c r="T90" s="643" t="s">
        <v>48</v>
      </c>
    </row>
    <row r="91" spans="1:20" ht="11.1" customHeight="1" x14ac:dyDescent="0.2">
      <c r="A91" s="629">
        <v>2</v>
      </c>
      <c r="B91" s="613" t="s">
        <v>49</v>
      </c>
      <c r="C91" s="612">
        <v>93905</v>
      </c>
      <c r="D91" s="612">
        <v>14925</v>
      </c>
      <c r="E91" s="612" t="s">
        <v>3</v>
      </c>
      <c r="F91" s="612" t="s">
        <v>3</v>
      </c>
      <c r="G91" s="612">
        <v>62265</v>
      </c>
      <c r="H91" s="612" t="s">
        <v>3</v>
      </c>
      <c r="I91" s="612" t="s">
        <v>3</v>
      </c>
      <c r="J91" s="612">
        <v>3971</v>
      </c>
      <c r="K91" s="612" t="s">
        <v>3</v>
      </c>
      <c r="L91" s="612">
        <v>8908</v>
      </c>
      <c r="M91" s="612">
        <v>3100</v>
      </c>
      <c r="N91" s="612" t="s">
        <v>3</v>
      </c>
      <c r="O91" s="612" t="s">
        <v>3</v>
      </c>
      <c r="P91" s="612">
        <v>662</v>
      </c>
      <c r="Q91" s="612" t="s">
        <v>3</v>
      </c>
      <c r="R91" s="644">
        <v>74</v>
      </c>
      <c r="S91" s="48" t="s">
        <v>7787</v>
      </c>
      <c r="T91" s="643" t="s">
        <v>49</v>
      </c>
    </row>
    <row r="92" spans="1:20" ht="11.1" customHeight="1" x14ac:dyDescent="0.2">
      <c r="A92" s="629">
        <v>2</v>
      </c>
      <c r="B92" s="613" t="s">
        <v>50</v>
      </c>
      <c r="C92" s="612">
        <v>15882</v>
      </c>
      <c r="D92" s="612" t="s">
        <v>3</v>
      </c>
      <c r="E92" s="612" t="s">
        <v>3</v>
      </c>
      <c r="F92" s="612" t="s">
        <v>3</v>
      </c>
      <c r="G92" s="612" t="s">
        <v>3</v>
      </c>
      <c r="H92" s="612" t="s">
        <v>3</v>
      </c>
      <c r="I92" s="612">
        <v>2035</v>
      </c>
      <c r="J92" s="612" t="s">
        <v>3</v>
      </c>
      <c r="K92" s="612" t="s">
        <v>3</v>
      </c>
      <c r="L92" s="612">
        <v>66</v>
      </c>
      <c r="M92" s="612" t="s">
        <v>3</v>
      </c>
      <c r="N92" s="612">
        <v>1779</v>
      </c>
      <c r="O92" s="612">
        <v>7007</v>
      </c>
      <c r="P92" s="612">
        <v>3545</v>
      </c>
      <c r="Q92" s="612">
        <v>1450</v>
      </c>
      <c r="R92" s="644" t="s">
        <v>3</v>
      </c>
      <c r="S92" s="48" t="s">
        <v>7786</v>
      </c>
      <c r="T92" s="643" t="s">
        <v>50</v>
      </c>
    </row>
    <row r="93" spans="1:20" ht="11.1" customHeight="1" x14ac:dyDescent="0.2">
      <c r="A93" s="629">
        <v>2</v>
      </c>
      <c r="B93" s="613" t="s">
        <v>51</v>
      </c>
      <c r="C93" s="612">
        <v>42617</v>
      </c>
      <c r="D93" s="612" t="s">
        <v>3</v>
      </c>
      <c r="E93" s="612" t="s">
        <v>3</v>
      </c>
      <c r="F93" s="612" t="s">
        <v>3</v>
      </c>
      <c r="G93" s="612" t="s">
        <v>3</v>
      </c>
      <c r="H93" s="612">
        <v>3043</v>
      </c>
      <c r="I93" s="612">
        <v>24337</v>
      </c>
      <c r="J93" s="612" t="s">
        <v>3</v>
      </c>
      <c r="K93" s="612" t="s">
        <v>3</v>
      </c>
      <c r="L93" s="612">
        <v>12898</v>
      </c>
      <c r="M93" s="612" t="s">
        <v>3</v>
      </c>
      <c r="N93" s="612" t="s">
        <v>3</v>
      </c>
      <c r="O93" s="612">
        <v>95</v>
      </c>
      <c r="P93" s="612">
        <v>2244</v>
      </c>
      <c r="Q93" s="612" t="s">
        <v>3</v>
      </c>
      <c r="R93" s="644" t="s">
        <v>3</v>
      </c>
      <c r="S93" s="48" t="s">
        <v>7785</v>
      </c>
      <c r="T93" s="643" t="s">
        <v>51</v>
      </c>
    </row>
    <row r="94" spans="1:20" ht="11.1" customHeight="1" x14ac:dyDescent="0.2">
      <c r="A94" s="629">
        <v>2</v>
      </c>
      <c r="B94" s="613" t="s">
        <v>52</v>
      </c>
      <c r="C94" s="612">
        <v>1858112</v>
      </c>
      <c r="D94" s="612">
        <v>21366</v>
      </c>
      <c r="E94" s="612" t="s">
        <v>3</v>
      </c>
      <c r="F94" s="612" t="s">
        <v>3</v>
      </c>
      <c r="G94" s="612">
        <v>46027</v>
      </c>
      <c r="H94" s="612">
        <v>521849</v>
      </c>
      <c r="I94" s="612">
        <v>51004</v>
      </c>
      <c r="J94" s="612">
        <v>44404</v>
      </c>
      <c r="K94" s="612">
        <v>1024126</v>
      </c>
      <c r="L94" s="612" t="s">
        <v>3</v>
      </c>
      <c r="M94" s="612">
        <v>4325</v>
      </c>
      <c r="N94" s="612" t="s">
        <v>3</v>
      </c>
      <c r="O94" s="612">
        <v>10748</v>
      </c>
      <c r="P94" s="612">
        <v>45187</v>
      </c>
      <c r="Q94" s="612">
        <v>73113</v>
      </c>
      <c r="R94" s="644">
        <v>15963</v>
      </c>
      <c r="S94" s="48" t="s">
        <v>7784</v>
      </c>
      <c r="T94" s="643" t="s">
        <v>52</v>
      </c>
    </row>
    <row r="95" spans="1:20" ht="11.1" customHeight="1" x14ac:dyDescent="0.2">
      <c r="A95" s="629" t="s">
        <v>7642</v>
      </c>
      <c r="B95" s="613" t="s">
        <v>53</v>
      </c>
      <c r="C95" s="612">
        <v>115900</v>
      </c>
      <c r="D95" s="612" t="s">
        <v>3</v>
      </c>
      <c r="E95" s="612" t="s">
        <v>3</v>
      </c>
      <c r="F95" s="612">
        <v>4922</v>
      </c>
      <c r="G95" s="612">
        <v>8679</v>
      </c>
      <c r="H95" s="612">
        <v>18708</v>
      </c>
      <c r="I95" s="612">
        <v>3821</v>
      </c>
      <c r="J95" s="612" t="s">
        <v>3</v>
      </c>
      <c r="K95" s="612" t="s">
        <v>3</v>
      </c>
      <c r="L95" s="612" t="s">
        <v>3</v>
      </c>
      <c r="M95" s="612" t="s">
        <v>3</v>
      </c>
      <c r="N95" s="612" t="s">
        <v>3</v>
      </c>
      <c r="O95" s="612">
        <v>2448</v>
      </c>
      <c r="P95" s="612">
        <v>77166</v>
      </c>
      <c r="Q95" s="612">
        <v>156</v>
      </c>
      <c r="R95" s="644" t="s">
        <v>3</v>
      </c>
      <c r="S95" s="524" t="s">
        <v>7783</v>
      </c>
      <c r="T95" s="643" t="s">
        <v>53</v>
      </c>
    </row>
    <row r="96" spans="1:20" ht="11.1" customHeight="1" x14ac:dyDescent="0.2">
      <c r="A96" s="629">
        <v>2</v>
      </c>
      <c r="B96" s="613" t="s">
        <v>54</v>
      </c>
      <c r="C96" s="612">
        <v>27889</v>
      </c>
      <c r="D96" s="612" t="s">
        <v>3</v>
      </c>
      <c r="E96" s="612" t="s">
        <v>3</v>
      </c>
      <c r="F96" s="612" t="s">
        <v>3</v>
      </c>
      <c r="G96" s="612">
        <v>21618</v>
      </c>
      <c r="H96" s="612" t="s">
        <v>3</v>
      </c>
      <c r="I96" s="612" t="s">
        <v>3</v>
      </c>
      <c r="J96" s="612" t="s">
        <v>3</v>
      </c>
      <c r="K96" s="612" t="s">
        <v>3</v>
      </c>
      <c r="L96" s="612" t="s">
        <v>3</v>
      </c>
      <c r="M96" s="612" t="s">
        <v>3</v>
      </c>
      <c r="N96" s="612" t="s">
        <v>3</v>
      </c>
      <c r="O96" s="612">
        <v>682</v>
      </c>
      <c r="P96" s="612">
        <v>459</v>
      </c>
      <c r="Q96" s="612">
        <v>1032</v>
      </c>
      <c r="R96" s="644">
        <v>4098</v>
      </c>
      <c r="S96" s="48" t="s">
        <v>7782</v>
      </c>
      <c r="T96" s="643" t="s">
        <v>54</v>
      </c>
    </row>
    <row r="97" spans="1:20" ht="11.1" customHeight="1" x14ac:dyDescent="0.2">
      <c r="A97" s="629">
        <v>2</v>
      </c>
      <c r="B97" s="613" t="s">
        <v>55</v>
      </c>
      <c r="C97" s="612">
        <v>3421423</v>
      </c>
      <c r="D97" s="612">
        <v>12833</v>
      </c>
      <c r="E97" s="612" t="s">
        <v>3</v>
      </c>
      <c r="F97" s="612">
        <v>114765</v>
      </c>
      <c r="G97" s="612">
        <v>1138615</v>
      </c>
      <c r="H97" s="612">
        <v>696063</v>
      </c>
      <c r="I97" s="612">
        <v>450584</v>
      </c>
      <c r="J97" s="612">
        <v>518817</v>
      </c>
      <c r="K97" s="612">
        <v>48056</v>
      </c>
      <c r="L97" s="612">
        <v>190715</v>
      </c>
      <c r="M97" s="612">
        <v>39501</v>
      </c>
      <c r="N97" s="612">
        <v>12660</v>
      </c>
      <c r="O97" s="612">
        <v>10587</v>
      </c>
      <c r="P97" s="612">
        <v>61137</v>
      </c>
      <c r="Q97" s="612">
        <v>83309</v>
      </c>
      <c r="R97" s="644">
        <v>43781</v>
      </c>
      <c r="S97" s="48" t="s">
        <v>7781</v>
      </c>
      <c r="T97" s="643" t="s">
        <v>55</v>
      </c>
    </row>
    <row r="98" spans="1:20" s="645" customFormat="1" ht="15" customHeight="1" x14ac:dyDescent="0.2">
      <c r="A98" s="649">
        <v>2</v>
      </c>
      <c r="B98" s="616" t="s">
        <v>222</v>
      </c>
      <c r="C98" s="615">
        <v>6403543</v>
      </c>
      <c r="D98" s="615">
        <v>34756</v>
      </c>
      <c r="E98" s="615" t="s">
        <v>3</v>
      </c>
      <c r="F98" s="615">
        <v>508817</v>
      </c>
      <c r="G98" s="615">
        <v>3640433</v>
      </c>
      <c r="H98" s="615">
        <v>598977</v>
      </c>
      <c r="I98" s="615">
        <v>493740</v>
      </c>
      <c r="J98" s="615">
        <v>13085</v>
      </c>
      <c r="K98" s="615">
        <v>23061</v>
      </c>
      <c r="L98" s="615">
        <v>472984</v>
      </c>
      <c r="M98" s="615">
        <v>40057</v>
      </c>
      <c r="N98" s="615">
        <v>5543</v>
      </c>
      <c r="O98" s="615">
        <v>134104</v>
      </c>
      <c r="P98" s="615">
        <v>120398</v>
      </c>
      <c r="Q98" s="615">
        <v>219337</v>
      </c>
      <c r="R98" s="648">
        <v>98251</v>
      </c>
      <c r="S98" s="647" t="s">
        <v>7780</v>
      </c>
      <c r="T98" s="646" t="s">
        <v>222</v>
      </c>
    </row>
    <row r="99" spans="1:20" ht="11.1" customHeight="1" x14ac:dyDescent="0.2">
      <c r="A99" s="629">
        <v>2</v>
      </c>
      <c r="B99" s="613" t="s">
        <v>56</v>
      </c>
      <c r="C99" s="612">
        <v>4707802</v>
      </c>
      <c r="D99" s="612" t="s">
        <v>3</v>
      </c>
      <c r="E99" s="612" t="s">
        <v>3</v>
      </c>
      <c r="F99" s="612" t="s">
        <v>3</v>
      </c>
      <c r="G99" s="612">
        <v>3309450</v>
      </c>
      <c r="H99" s="612">
        <v>524102</v>
      </c>
      <c r="I99" s="612">
        <v>281918</v>
      </c>
      <c r="J99" s="612">
        <v>6331</v>
      </c>
      <c r="K99" s="612">
        <v>20122</v>
      </c>
      <c r="L99" s="612">
        <v>128412</v>
      </c>
      <c r="M99" s="612">
        <v>28405</v>
      </c>
      <c r="N99" s="612">
        <v>4486</v>
      </c>
      <c r="O99" s="612">
        <v>70109</v>
      </c>
      <c r="P99" s="612">
        <v>97017</v>
      </c>
      <c r="Q99" s="612">
        <v>207188</v>
      </c>
      <c r="R99" s="644">
        <v>30262</v>
      </c>
      <c r="S99" s="48" t="s">
        <v>7779</v>
      </c>
      <c r="T99" s="643" t="s">
        <v>56</v>
      </c>
    </row>
    <row r="100" spans="1:20" ht="11.1" customHeight="1" x14ac:dyDescent="0.2">
      <c r="A100" s="629">
        <v>2</v>
      </c>
      <c r="B100" s="613" t="s">
        <v>57</v>
      </c>
      <c r="C100" s="612">
        <v>743037</v>
      </c>
      <c r="D100" s="612" t="s">
        <v>3</v>
      </c>
      <c r="E100" s="612" t="s">
        <v>3</v>
      </c>
      <c r="F100" s="612">
        <v>303344</v>
      </c>
      <c r="G100" s="612" t="s">
        <v>3</v>
      </c>
      <c r="H100" s="612">
        <v>37800</v>
      </c>
      <c r="I100" s="612">
        <v>27520</v>
      </c>
      <c r="J100" s="612" t="s">
        <v>3</v>
      </c>
      <c r="K100" s="612" t="s">
        <v>3</v>
      </c>
      <c r="L100" s="612">
        <v>278641</v>
      </c>
      <c r="M100" s="612">
        <v>46</v>
      </c>
      <c r="N100" s="612" t="s">
        <v>3</v>
      </c>
      <c r="O100" s="612">
        <v>30615</v>
      </c>
      <c r="P100" s="612">
        <v>640</v>
      </c>
      <c r="Q100" s="612">
        <v>7328</v>
      </c>
      <c r="R100" s="644">
        <v>57103</v>
      </c>
      <c r="S100" s="48" t="s">
        <v>7778</v>
      </c>
      <c r="T100" s="643" t="s">
        <v>57</v>
      </c>
    </row>
    <row r="101" spans="1:20" ht="11.1" customHeight="1" x14ac:dyDescent="0.2">
      <c r="A101" s="629">
        <v>2</v>
      </c>
      <c r="B101" s="613" t="s">
        <v>58</v>
      </c>
      <c r="C101" s="612">
        <v>98088</v>
      </c>
      <c r="D101" s="612" t="s">
        <v>3</v>
      </c>
      <c r="E101" s="612" t="s">
        <v>3</v>
      </c>
      <c r="F101" s="612">
        <v>66323</v>
      </c>
      <c r="G101" s="612">
        <v>164</v>
      </c>
      <c r="H101" s="612" t="s">
        <v>3</v>
      </c>
      <c r="I101" s="612">
        <v>25414</v>
      </c>
      <c r="J101" s="612" t="s">
        <v>3</v>
      </c>
      <c r="K101" s="612" t="s">
        <v>3</v>
      </c>
      <c r="L101" s="612" t="s">
        <v>3</v>
      </c>
      <c r="M101" s="612">
        <v>123</v>
      </c>
      <c r="N101" s="612" t="s">
        <v>3</v>
      </c>
      <c r="O101" s="612">
        <v>213</v>
      </c>
      <c r="P101" s="612">
        <v>3890</v>
      </c>
      <c r="Q101" s="612">
        <v>1961</v>
      </c>
      <c r="R101" s="644" t="s">
        <v>3</v>
      </c>
      <c r="S101" s="48" t="s">
        <v>7777</v>
      </c>
      <c r="T101" s="643" t="s">
        <v>58</v>
      </c>
    </row>
    <row r="102" spans="1:20" ht="11.1" customHeight="1" x14ac:dyDescent="0.2">
      <c r="A102" s="629" t="s">
        <v>7642</v>
      </c>
      <c r="B102" s="613" t="s">
        <v>59</v>
      </c>
      <c r="C102" s="612">
        <v>236486</v>
      </c>
      <c r="D102" s="612" t="s">
        <v>3</v>
      </c>
      <c r="E102" s="612" t="s">
        <v>3</v>
      </c>
      <c r="F102" s="612">
        <v>21502</v>
      </c>
      <c r="G102" s="612">
        <v>69118</v>
      </c>
      <c r="H102" s="612" t="s">
        <v>3</v>
      </c>
      <c r="I102" s="612">
        <v>111598</v>
      </c>
      <c r="J102" s="612">
        <v>236</v>
      </c>
      <c r="K102" s="612">
        <v>2939</v>
      </c>
      <c r="L102" s="612">
        <v>56</v>
      </c>
      <c r="M102" s="612" t="s">
        <v>3</v>
      </c>
      <c r="N102" s="612">
        <v>79</v>
      </c>
      <c r="O102" s="612">
        <v>27617</v>
      </c>
      <c r="P102" s="612">
        <v>374</v>
      </c>
      <c r="Q102" s="612">
        <v>990</v>
      </c>
      <c r="R102" s="644">
        <v>1977</v>
      </c>
      <c r="S102" s="524" t="s">
        <v>7776</v>
      </c>
      <c r="T102" s="643" t="s">
        <v>59</v>
      </c>
    </row>
    <row r="103" spans="1:20" ht="11.1" customHeight="1" x14ac:dyDescent="0.2">
      <c r="A103" s="629">
        <v>2</v>
      </c>
      <c r="B103" s="613" t="s">
        <v>60</v>
      </c>
      <c r="C103" s="612">
        <v>309423</v>
      </c>
      <c r="D103" s="612">
        <v>34756</v>
      </c>
      <c r="E103" s="612" t="s">
        <v>3</v>
      </c>
      <c r="F103" s="612" t="s">
        <v>3</v>
      </c>
      <c r="G103" s="612">
        <v>254898</v>
      </c>
      <c r="H103" s="612" t="s">
        <v>3</v>
      </c>
      <c r="I103" s="612">
        <v>14253</v>
      </c>
      <c r="J103" s="612" t="s">
        <v>3</v>
      </c>
      <c r="K103" s="612" t="s">
        <v>3</v>
      </c>
      <c r="L103" s="612" t="s">
        <v>3</v>
      </c>
      <c r="M103" s="612" t="s">
        <v>3</v>
      </c>
      <c r="N103" s="612" t="s">
        <v>3</v>
      </c>
      <c r="O103" s="612">
        <v>2417</v>
      </c>
      <c r="P103" s="612">
        <v>936</v>
      </c>
      <c r="Q103" s="612">
        <v>339</v>
      </c>
      <c r="R103" s="644">
        <v>1824</v>
      </c>
      <c r="S103" s="48" t="s">
        <v>7775</v>
      </c>
      <c r="T103" s="643" t="s">
        <v>60</v>
      </c>
    </row>
    <row r="104" spans="1:20" ht="11.1" customHeight="1" x14ac:dyDescent="0.2">
      <c r="A104" s="629">
        <v>2</v>
      </c>
      <c r="B104" s="613" t="s">
        <v>61</v>
      </c>
      <c r="C104" s="612">
        <v>308707</v>
      </c>
      <c r="D104" s="612" t="s">
        <v>3</v>
      </c>
      <c r="E104" s="612" t="s">
        <v>3</v>
      </c>
      <c r="F104" s="612">
        <v>117648</v>
      </c>
      <c r="G104" s="612">
        <v>6803</v>
      </c>
      <c r="H104" s="612">
        <v>37075</v>
      </c>
      <c r="I104" s="612">
        <v>33037</v>
      </c>
      <c r="J104" s="612">
        <v>6518</v>
      </c>
      <c r="K104" s="612" t="s">
        <v>3</v>
      </c>
      <c r="L104" s="612">
        <v>65875</v>
      </c>
      <c r="M104" s="612">
        <v>11483</v>
      </c>
      <c r="N104" s="612">
        <v>978</v>
      </c>
      <c r="O104" s="612">
        <v>3133</v>
      </c>
      <c r="P104" s="612">
        <v>17541</v>
      </c>
      <c r="Q104" s="612">
        <v>1531</v>
      </c>
      <c r="R104" s="644">
        <v>7085</v>
      </c>
      <c r="S104" s="48" t="s">
        <v>7774</v>
      </c>
      <c r="T104" s="643" t="s">
        <v>61</v>
      </c>
    </row>
    <row r="105" spans="1:20" s="645" customFormat="1" ht="15" customHeight="1" x14ac:dyDescent="0.2">
      <c r="A105" s="649">
        <v>2</v>
      </c>
      <c r="B105" s="616" t="s">
        <v>223</v>
      </c>
      <c r="C105" s="615">
        <v>5737425</v>
      </c>
      <c r="D105" s="615">
        <v>13353</v>
      </c>
      <c r="E105" s="615" t="s">
        <v>3</v>
      </c>
      <c r="F105" s="615" t="s">
        <v>3</v>
      </c>
      <c r="G105" s="615">
        <v>4344883</v>
      </c>
      <c r="H105" s="615">
        <v>154976</v>
      </c>
      <c r="I105" s="615">
        <v>62798</v>
      </c>
      <c r="J105" s="615">
        <v>627220</v>
      </c>
      <c r="K105" s="615" t="s">
        <v>3</v>
      </c>
      <c r="L105" s="615">
        <v>57438</v>
      </c>
      <c r="M105" s="615">
        <v>175809</v>
      </c>
      <c r="N105" s="615">
        <v>160797</v>
      </c>
      <c r="O105" s="615">
        <v>15142</v>
      </c>
      <c r="P105" s="615">
        <v>46004</v>
      </c>
      <c r="Q105" s="615">
        <v>39495</v>
      </c>
      <c r="R105" s="648">
        <v>39510</v>
      </c>
      <c r="S105" s="647" t="s">
        <v>7773</v>
      </c>
      <c r="T105" s="646" t="s">
        <v>223</v>
      </c>
    </row>
    <row r="106" spans="1:20" ht="11.1" customHeight="1" x14ac:dyDescent="0.2">
      <c r="A106" s="629" t="s">
        <v>7646</v>
      </c>
      <c r="B106" s="613" t="s">
        <v>62</v>
      </c>
      <c r="C106" s="612">
        <v>323300</v>
      </c>
      <c r="D106" s="612" t="s">
        <v>3</v>
      </c>
      <c r="E106" s="612" t="s">
        <v>3</v>
      </c>
      <c r="F106" s="612" t="s">
        <v>3</v>
      </c>
      <c r="G106" s="612">
        <v>53033</v>
      </c>
      <c r="H106" s="612">
        <v>59036</v>
      </c>
      <c r="I106" s="612">
        <v>35082</v>
      </c>
      <c r="J106" s="612">
        <v>107208</v>
      </c>
      <c r="K106" s="612" t="s">
        <v>3</v>
      </c>
      <c r="L106" s="612">
        <v>16254</v>
      </c>
      <c r="M106" s="612">
        <v>39421</v>
      </c>
      <c r="N106" s="612" t="s">
        <v>3</v>
      </c>
      <c r="O106" s="612">
        <v>2512</v>
      </c>
      <c r="P106" s="612">
        <v>5436</v>
      </c>
      <c r="Q106" s="612">
        <v>5002</v>
      </c>
      <c r="R106" s="644">
        <v>316</v>
      </c>
      <c r="S106" s="123"/>
      <c r="T106" s="643" t="s">
        <v>62</v>
      </c>
    </row>
    <row r="107" spans="1:20" ht="11.1" customHeight="1" x14ac:dyDescent="0.2">
      <c r="A107" s="629" t="s">
        <v>7646</v>
      </c>
      <c r="B107" s="613" t="s">
        <v>63</v>
      </c>
      <c r="C107" s="612">
        <v>4887206</v>
      </c>
      <c r="D107" s="612" t="s">
        <v>3</v>
      </c>
      <c r="E107" s="612" t="s">
        <v>3</v>
      </c>
      <c r="F107" s="612" t="s">
        <v>3</v>
      </c>
      <c r="G107" s="612">
        <v>3960579</v>
      </c>
      <c r="H107" s="612">
        <v>68200</v>
      </c>
      <c r="I107" s="612">
        <v>3208</v>
      </c>
      <c r="J107" s="612">
        <v>450311</v>
      </c>
      <c r="K107" s="612" t="s">
        <v>3</v>
      </c>
      <c r="L107" s="612">
        <v>38618</v>
      </c>
      <c r="M107" s="612">
        <v>133009</v>
      </c>
      <c r="N107" s="612">
        <v>160797</v>
      </c>
      <c r="O107" s="612">
        <v>9506</v>
      </c>
      <c r="P107" s="612">
        <v>8497</v>
      </c>
      <c r="Q107" s="612">
        <v>15948</v>
      </c>
      <c r="R107" s="644">
        <v>38533</v>
      </c>
      <c r="S107" s="514"/>
      <c r="T107" s="643" t="s">
        <v>63</v>
      </c>
    </row>
    <row r="108" spans="1:20" ht="11.1" customHeight="1" x14ac:dyDescent="0.2">
      <c r="A108" s="629" t="s">
        <v>7642</v>
      </c>
      <c r="B108" s="613" t="s">
        <v>64</v>
      </c>
      <c r="C108" s="612">
        <v>526919</v>
      </c>
      <c r="D108" s="612">
        <v>13353</v>
      </c>
      <c r="E108" s="612" t="s">
        <v>3</v>
      </c>
      <c r="F108" s="612" t="s">
        <v>3</v>
      </c>
      <c r="G108" s="612">
        <v>331271</v>
      </c>
      <c r="H108" s="612">
        <v>27740</v>
      </c>
      <c r="I108" s="612">
        <v>24508</v>
      </c>
      <c r="J108" s="612">
        <v>69701</v>
      </c>
      <c r="K108" s="612" t="s">
        <v>3</v>
      </c>
      <c r="L108" s="612">
        <v>2566</v>
      </c>
      <c r="M108" s="612">
        <v>3379</v>
      </c>
      <c r="N108" s="612" t="s">
        <v>3</v>
      </c>
      <c r="O108" s="612">
        <v>3124</v>
      </c>
      <c r="P108" s="612">
        <v>32071</v>
      </c>
      <c r="Q108" s="612">
        <v>18545</v>
      </c>
      <c r="R108" s="644">
        <v>661</v>
      </c>
      <c r="S108" s="524" t="s">
        <v>7772</v>
      </c>
      <c r="T108" s="643" t="s">
        <v>64</v>
      </c>
    </row>
    <row r="109" spans="1:20" ht="6" customHeight="1" x14ac:dyDescent="0.2">
      <c r="B109" s="48"/>
      <c r="C109" s="624"/>
      <c r="D109" s="624"/>
      <c r="E109" s="624"/>
      <c r="F109" s="624"/>
      <c r="G109" s="624"/>
      <c r="H109" s="624"/>
      <c r="I109" s="624"/>
      <c r="J109" s="624"/>
      <c r="K109" s="624"/>
      <c r="L109" s="624"/>
      <c r="M109" s="624"/>
      <c r="N109" s="624"/>
      <c r="O109" s="624"/>
      <c r="P109" s="624"/>
      <c r="Q109" s="624"/>
      <c r="R109" s="658"/>
      <c r="S109" s="48"/>
      <c r="T109" s="48"/>
    </row>
    <row r="110" spans="1:20" s="17" customFormat="1" ht="12" customHeight="1" x14ac:dyDescent="0.2">
      <c r="A110" s="120"/>
      <c r="B110" s="611" t="s">
        <v>7641</v>
      </c>
      <c r="C110" s="624"/>
      <c r="D110" s="624"/>
      <c r="E110" s="624"/>
      <c r="F110" s="624"/>
      <c r="G110" s="624"/>
      <c r="H110" s="624"/>
      <c r="I110" s="624"/>
      <c r="J110" s="624"/>
      <c r="K110" s="198"/>
      <c r="L110" s="198"/>
      <c r="M110" s="198"/>
      <c r="N110" s="198"/>
      <c r="O110" s="198"/>
      <c r="P110" s="198"/>
      <c r="Q110" s="198"/>
      <c r="R110" s="197"/>
      <c r="T110" s="26"/>
    </row>
    <row r="111" spans="1:20" s="645" customFormat="1" ht="15" customHeight="1" x14ac:dyDescent="0.2">
      <c r="A111" s="649">
        <v>2</v>
      </c>
      <c r="B111" s="616" t="s">
        <v>224</v>
      </c>
      <c r="C111" s="615">
        <v>5415654</v>
      </c>
      <c r="D111" s="615">
        <v>6561</v>
      </c>
      <c r="E111" s="615" t="s">
        <v>3</v>
      </c>
      <c r="F111" s="615">
        <v>21468</v>
      </c>
      <c r="G111" s="615">
        <v>664237</v>
      </c>
      <c r="H111" s="615">
        <v>3394094</v>
      </c>
      <c r="I111" s="615">
        <v>507599</v>
      </c>
      <c r="J111" s="615">
        <v>72936</v>
      </c>
      <c r="K111" s="615">
        <v>15536</v>
      </c>
      <c r="L111" s="615">
        <v>164855</v>
      </c>
      <c r="M111" s="615">
        <v>42779</v>
      </c>
      <c r="N111" s="615">
        <v>279</v>
      </c>
      <c r="O111" s="615">
        <v>80889</v>
      </c>
      <c r="P111" s="615">
        <v>115107</v>
      </c>
      <c r="Q111" s="615">
        <v>72987</v>
      </c>
      <c r="R111" s="648">
        <v>256327</v>
      </c>
      <c r="S111" s="647" t="s">
        <v>7771</v>
      </c>
      <c r="T111" s="646" t="s">
        <v>224</v>
      </c>
    </row>
    <row r="112" spans="1:20" ht="11.1" customHeight="1" x14ac:dyDescent="0.2">
      <c r="A112" s="629">
        <v>2</v>
      </c>
      <c r="B112" s="613" t="s">
        <v>65</v>
      </c>
      <c r="C112" s="612">
        <v>766762</v>
      </c>
      <c r="D112" s="612" t="s">
        <v>3</v>
      </c>
      <c r="E112" s="612" t="s">
        <v>3</v>
      </c>
      <c r="F112" s="612" t="s">
        <v>3</v>
      </c>
      <c r="G112" s="612">
        <v>402151</v>
      </c>
      <c r="H112" s="612">
        <v>15049</v>
      </c>
      <c r="I112" s="612" t="s">
        <v>3</v>
      </c>
      <c r="J112" s="612" t="s">
        <v>3</v>
      </c>
      <c r="K112" s="612">
        <v>91</v>
      </c>
      <c r="L112" s="612">
        <v>7487</v>
      </c>
      <c r="M112" s="612">
        <v>40</v>
      </c>
      <c r="N112" s="612" t="s">
        <v>3</v>
      </c>
      <c r="O112" s="612">
        <v>39515</v>
      </c>
      <c r="P112" s="612">
        <v>66916</v>
      </c>
      <c r="Q112" s="612">
        <v>2316</v>
      </c>
      <c r="R112" s="644">
        <v>233197</v>
      </c>
      <c r="S112" s="48" t="s">
        <v>7770</v>
      </c>
      <c r="T112" s="643" t="s">
        <v>65</v>
      </c>
    </row>
    <row r="113" spans="1:20" ht="11.1" customHeight="1" x14ac:dyDescent="0.2">
      <c r="A113" s="629">
        <v>2</v>
      </c>
      <c r="B113" s="613" t="s">
        <v>66</v>
      </c>
      <c r="C113" s="612">
        <v>30703</v>
      </c>
      <c r="D113" s="612" t="s">
        <v>3</v>
      </c>
      <c r="E113" s="612" t="s">
        <v>3</v>
      </c>
      <c r="F113" s="612">
        <v>21468</v>
      </c>
      <c r="G113" s="612">
        <v>2921</v>
      </c>
      <c r="H113" s="612">
        <v>4907</v>
      </c>
      <c r="I113" s="612" t="s">
        <v>3</v>
      </c>
      <c r="J113" s="612" t="s">
        <v>3</v>
      </c>
      <c r="K113" s="612" t="s">
        <v>3</v>
      </c>
      <c r="L113" s="612" t="s">
        <v>3</v>
      </c>
      <c r="M113" s="612" t="s">
        <v>3</v>
      </c>
      <c r="N113" s="612" t="s">
        <v>3</v>
      </c>
      <c r="O113" s="612">
        <v>766</v>
      </c>
      <c r="P113" s="612">
        <v>294</v>
      </c>
      <c r="Q113" s="612">
        <v>257</v>
      </c>
      <c r="R113" s="644">
        <v>90</v>
      </c>
      <c r="S113" s="48" t="s">
        <v>7769</v>
      </c>
      <c r="T113" s="643" t="s">
        <v>66</v>
      </c>
    </row>
    <row r="114" spans="1:20" ht="11.1" customHeight="1" x14ac:dyDescent="0.2">
      <c r="A114" s="629">
        <v>2</v>
      </c>
      <c r="B114" s="613" t="s">
        <v>67</v>
      </c>
      <c r="C114" s="612">
        <v>24343</v>
      </c>
      <c r="D114" s="612" t="s">
        <v>3</v>
      </c>
      <c r="E114" s="612" t="s">
        <v>3</v>
      </c>
      <c r="F114" s="612" t="s">
        <v>3</v>
      </c>
      <c r="G114" s="612">
        <v>21430</v>
      </c>
      <c r="H114" s="612" t="s">
        <v>3</v>
      </c>
      <c r="I114" s="612" t="s">
        <v>3</v>
      </c>
      <c r="J114" s="612" t="s">
        <v>3</v>
      </c>
      <c r="K114" s="612" t="s">
        <v>3</v>
      </c>
      <c r="L114" s="612" t="s">
        <v>3</v>
      </c>
      <c r="M114" s="612" t="s">
        <v>3</v>
      </c>
      <c r="N114" s="612" t="s">
        <v>3</v>
      </c>
      <c r="O114" s="612">
        <v>517</v>
      </c>
      <c r="P114" s="612" t="s">
        <v>3</v>
      </c>
      <c r="Q114" s="612">
        <v>2396</v>
      </c>
      <c r="R114" s="644" t="s">
        <v>3</v>
      </c>
      <c r="S114" s="48" t="s">
        <v>7768</v>
      </c>
      <c r="T114" s="643" t="s">
        <v>67</v>
      </c>
    </row>
    <row r="115" spans="1:20" ht="11.1" customHeight="1" x14ac:dyDescent="0.2">
      <c r="A115" s="629">
        <v>2</v>
      </c>
      <c r="B115" s="613" t="s">
        <v>68</v>
      </c>
      <c r="C115" s="612">
        <v>30761</v>
      </c>
      <c r="D115" s="612" t="s">
        <v>3</v>
      </c>
      <c r="E115" s="612" t="s">
        <v>3</v>
      </c>
      <c r="F115" s="612" t="s">
        <v>3</v>
      </c>
      <c r="G115" s="612" t="s">
        <v>3</v>
      </c>
      <c r="H115" s="612" t="s">
        <v>3</v>
      </c>
      <c r="I115" s="612">
        <v>11487</v>
      </c>
      <c r="J115" s="612" t="s">
        <v>3</v>
      </c>
      <c r="K115" s="612" t="s">
        <v>3</v>
      </c>
      <c r="L115" s="612">
        <v>1298</v>
      </c>
      <c r="M115" s="612" t="s">
        <v>3</v>
      </c>
      <c r="N115" s="612" t="s">
        <v>3</v>
      </c>
      <c r="O115" s="612">
        <v>16247</v>
      </c>
      <c r="P115" s="612">
        <v>366</v>
      </c>
      <c r="Q115" s="612">
        <v>1363</v>
      </c>
      <c r="R115" s="644" t="s">
        <v>3</v>
      </c>
      <c r="S115" s="48" t="s">
        <v>7767</v>
      </c>
      <c r="T115" s="643" t="s">
        <v>68</v>
      </c>
    </row>
    <row r="116" spans="1:20" ht="11.1" customHeight="1" x14ac:dyDescent="0.2">
      <c r="A116" s="629">
        <v>2</v>
      </c>
      <c r="B116" s="613" t="s">
        <v>69</v>
      </c>
      <c r="C116" s="612">
        <v>80757</v>
      </c>
      <c r="D116" s="612" t="s">
        <v>3</v>
      </c>
      <c r="E116" s="612" t="s">
        <v>3</v>
      </c>
      <c r="F116" s="612" t="s">
        <v>3</v>
      </c>
      <c r="G116" s="612">
        <v>10157</v>
      </c>
      <c r="H116" s="612">
        <v>10909</v>
      </c>
      <c r="I116" s="612">
        <v>39273</v>
      </c>
      <c r="J116" s="612">
        <v>6181</v>
      </c>
      <c r="K116" s="612" t="s">
        <v>3</v>
      </c>
      <c r="L116" s="612" t="s">
        <v>3</v>
      </c>
      <c r="M116" s="612">
        <v>2847</v>
      </c>
      <c r="N116" s="612" t="s">
        <v>3</v>
      </c>
      <c r="O116" s="612">
        <v>6238</v>
      </c>
      <c r="P116" s="612">
        <v>3675</v>
      </c>
      <c r="Q116" s="612">
        <v>933</v>
      </c>
      <c r="R116" s="644">
        <v>544</v>
      </c>
      <c r="S116" s="48" t="s">
        <v>7766</v>
      </c>
      <c r="T116" s="643" t="s">
        <v>69</v>
      </c>
    </row>
    <row r="117" spans="1:20" ht="11.1" customHeight="1" x14ac:dyDescent="0.2">
      <c r="A117" s="629">
        <v>2</v>
      </c>
      <c r="B117" s="613" t="s">
        <v>70</v>
      </c>
      <c r="C117" s="612">
        <v>38848</v>
      </c>
      <c r="D117" s="612" t="s">
        <v>3</v>
      </c>
      <c r="E117" s="612" t="s">
        <v>3</v>
      </c>
      <c r="F117" s="612" t="s">
        <v>3</v>
      </c>
      <c r="G117" s="612" t="s">
        <v>3</v>
      </c>
      <c r="H117" s="612">
        <v>8993</v>
      </c>
      <c r="I117" s="612">
        <v>19524</v>
      </c>
      <c r="J117" s="612" t="s">
        <v>3</v>
      </c>
      <c r="K117" s="612" t="s">
        <v>3</v>
      </c>
      <c r="L117" s="612" t="s">
        <v>3</v>
      </c>
      <c r="M117" s="612" t="s">
        <v>3</v>
      </c>
      <c r="N117" s="612" t="s">
        <v>3</v>
      </c>
      <c r="O117" s="612">
        <v>5591</v>
      </c>
      <c r="P117" s="612">
        <v>4333</v>
      </c>
      <c r="Q117" s="612">
        <v>220</v>
      </c>
      <c r="R117" s="644">
        <v>187</v>
      </c>
      <c r="S117" s="48" t="s">
        <v>7765</v>
      </c>
      <c r="T117" s="643" t="s">
        <v>70</v>
      </c>
    </row>
    <row r="118" spans="1:20" ht="11.1" customHeight="1" x14ac:dyDescent="0.2">
      <c r="A118" s="629">
        <v>2</v>
      </c>
      <c r="B118" s="613" t="s">
        <v>71</v>
      </c>
      <c r="C118" s="612">
        <v>96875</v>
      </c>
      <c r="D118" s="612" t="s">
        <v>3</v>
      </c>
      <c r="E118" s="612" t="s">
        <v>3</v>
      </c>
      <c r="F118" s="612" t="s">
        <v>3</v>
      </c>
      <c r="G118" s="612">
        <v>9347</v>
      </c>
      <c r="H118" s="612">
        <v>29727</v>
      </c>
      <c r="I118" s="612" t="s">
        <v>3</v>
      </c>
      <c r="J118" s="612" t="s">
        <v>3</v>
      </c>
      <c r="K118" s="612" t="s">
        <v>3</v>
      </c>
      <c r="L118" s="612" t="s">
        <v>3</v>
      </c>
      <c r="M118" s="612">
        <v>12816</v>
      </c>
      <c r="N118" s="612">
        <v>279</v>
      </c>
      <c r="O118" s="612">
        <v>1055</v>
      </c>
      <c r="P118" s="612">
        <v>6082</v>
      </c>
      <c r="Q118" s="612">
        <v>36802</v>
      </c>
      <c r="R118" s="644">
        <v>767</v>
      </c>
      <c r="S118" s="48" t="s">
        <v>7764</v>
      </c>
      <c r="T118" s="643" t="s">
        <v>71</v>
      </c>
    </row>
    <row r="119" spans="1:20" ht="11.1" customHeight="1" x14ac:dyDescent="0.2">
      <c r="A119" s="629" t="s">
        <v>7642</v>
      </c>
      <c r="B119" s="613" t="s">
        <v>72</v>
      </c>
      <c r="C119" s="612">
        <v>4346605</v>
      </c>
      <c r="D119" s="612">
        <v>6561</v>
      </c>
      <c r="E119" s="612" t="s">
        <v>3</v>
      </c>
      <c r="F119" s="612" t="s">
        <v>3</v>
      </c>
      <c r="G119" s="612">
        <v>218231</v>
      </c>
      <c r="H119" s="612">
        <v>3324509</v>
      </c>
      <c r="I119" s="612">
        <v>437315</v>
      </c>
      <c r="J119" s="612">
        <v>66755</v>
      </c>
      <c r="K119" s="612">
        <v>15445</v>
      </c>
      <c r="L119" s="612">
        <v>156070</v>
      </c>
      <c r="M119" s="612">
        <v>27076</v>
      </c>
      <c r="N119" s="612" t="s">
        <v>3</v>
      </c>
      <c r="O119" s="612">
        <v>10960</v>
      </c>
      <c r="P119" s="612">
        <v>33441</v>
      </c>
      <c r="Q119" s="612">
        <v>28700</v>
      </c>
      <c r="R119" s="644">
        <v>21542</v>
      </c>
      <c r="S119" s="524" t="s">
        <v>7763</v>
      </c>
      <c r="T119" s="643" t="s">
        <v>72</v>
      </c>
    </row>
    <row r="120" spans="1:20" s="645" customFormat="1" ht="15" customHeight="1" x14ac:dyDescent="0.2">
      <c r="A120" s="649">
        <v>2</v>
      </c>
      <c r="B120" s="616" t="s">
        <v>225</v>
      </c>
      <c r="C120" s="615">
        <v>6262719</v>
      </c>
      <c r="D120" s="615" t="s">
        <v>3</v>
      </c>
      <c r="E120" s="615" t="s">
        <v>3</v>
      </c>
      <c r="F120" s="615">
        <v>48515</v>
      </c>
      <c r="G120" s="615">
        <v>1550384</v>
      </c>
      <c r="H120" s="615">
        <v>594364</v>
      </c>
      <c r="I120" s="615">
        <v>222439</v>
      </c>
      <c r="J120" s="615">
        <v>475028</v>
      </c>
      <c r="K120" s="615">
        <v>318704</v>
      </c>
      <c r="L120" s="615">
        <v>862408</v>
      </c>
      <c r="M120" s="615">
        <v>237154</v>
      </c>
      <c r="N120" s="615">
        <v>112881</v>
      </c>
      <c r="O120" s="615">
        <v>1202252</v>
      </c>
      <c r="P120" s="615">
        <v>261897</v>
      </c>
      <c r="Q120" s="615">
        <v>334127</v>
      </c>
      <c r="R120" s="648">
        <v>42566</v>
      </c>
      <c r="S120" s="647" t="s">
        <v>7762</v>
      </c>
      <c r="T120" s="646" t="s">
        <v>225</v>
      </c>
    </row>
    <row r="121" spans="1:20" ht="11.1" customHeight="1" x14ac:dyDescent="0.2">
      <c r="A121" s="629">
        <v>2</v>
      </c>
      <c r="B121" s="613" t="s">
        <v>73</v>
      </c>
      <c r="C121" s="612">
        <v>1848369</v>
      </c>
      <c r="D121" s="612" t="s">
        <v>3</v>
      </c>
      <c r="E121" s="612" t="s">
        <v>3</v>
      </c>
      <c r="F121" s="612">
        <v>16217</v>
      </c>
      <c r="G121" s="612">
        <v>969344</v>
      </c>
      <c r="H121" s="612">
        <v>238873</v>
      </c>
      <c r="I121" s="612" t="s">
        <v>3</v>
      </c>
      <c r="J121" s="612">
        <v>26769</v>
      </c>
      <c r="K121" s="612">
        <v>313657</v>
      </c>
      <c r="L121" s="612">
        <v>38</v>
      </c>
      <c r="M121" s="612">
        <v>21082</v>
      </c>
      <c r="N121" s="612">
        <v>106029</v>
      </c>
      <c r="O121" s="612">
        <v>124818</v>
      </c>
      <c r="P121" s="612">
        <v>12584</v>
      </c>
      <c r="Q121" s="612">
        <v>16108</v>
      </c>
      <c r="R121" s="644">
        <v>2850</v>
      </c>
      <c r="S121" s="48" t="s">
        <v>7761</v>
      </c>
      <c r="T121" s="643" t="s">
        <v>73</v>
      </c>
    </row>
    <row r="122" spans="1:20" ht="11.1" customHeight="1" x14ac:dyDescent="0.2">
      <c r="A122" s="629">
        <v>2</v>
      </c>
      <c r="B122" s="613" t="s">
        <v>74</v>
      </c>
      <c r="C122" s="612">
        <v>63756</v>
      </c>
      <c r="D122" s="612" t="s">
        <v>3</v>
      </c>
      <c r="E122" s="612" t="s">
        <v>3</v>
      </c>
      <c r="F122" s="612">
        <v>21073</v>
      </c>
      <c r="G122" s="612" t="s">
        <v>3</v>
      </c>
      <c r="H122" s="612">
        <v>11096</v>
      </c>
      <c r="I122" s="612">
        <v>19537</v>
      </c>
      <c r="J122" s="612" t="s">
        <v>3</v>
      </c>
      <c r="K122" s="612" t="s">
        <v>3</v>
      </c>
      <c r="L122" s="612" t="s">
        <v>3</v>
      </c>
      <c r="M122" s="612">
        <v>8130</v>
      </c>
      <c r="N122" s="612" t="s">
        <v>3</v>
      </c>
      <c r="O122" s="612">
        <v>322</v>
      </c>
      <c r="P122" s="612">
        <v>272</v>
      </c>
      <c r="Q122" s="612">
        <v>3073</v>
      </c>
      <c r="R122" s="644">
        <v>253</v>
      </c>
      <c r="S122" s="48" t="s">
        <v>7760</v>
      </c>
      <c r="T122" s="643" t="s">
        <v>74</v>
      </c>
    </row>
    <row r="123" spans="1:20" ht="11.1" customHeight="1" x14ac:dyDescent="0.2">
      <c r="A123" s="629">
        <v>2</v>
      </c>
      <c r="B123" s="613" t="s">
        <v>75</v>
      </c>
      <c r="C123" s="612">
        <v>244246</v>
      </c>
      <c r="D123" s="612" t="s">
        <v>3</v>
      </c>
      <c r="E123" s="612" t="s">
        <v>3</v>
      </c>
      <c r="F123" s="612" t="s">
        <v>3</v>
      </c>
      <c r="G123" s="612">
        <v>21438</v>
      </c>
      <c r="H123" s="612">
        <v>9145</v>
      </c>
      <c r="I123" s="612" t="s">
        <v>3</v>
      </c>
      <c r="J123" s="612">
        <v>190550</v>
      </c>
      <c r="K123" s="612" t="s">
        <v>3</v>
      </c>
      <c r="L123" s="612" t="s">
        <v>3</v>
      </c>
      <c r="M123" s="612">
        <v>14740</v>
      </c>
      <c r="N123" s="612" t="s">
        <v>3</v>
      </c>
      <c r="O123" s="612">
        <v>3886</v>
      </c>
      <c r="P123" s="612">
        <v>266</v>
      </c>
      <c r="Q123" s="612">
        <v>4059</v>
      </c>
      <c r="R123" s="644">
        <v>162</v>
      </c>
      <c r="S123" s="48" t="s">
        <v>7759</v>
      </c>
      <c r="T123" s="643" t="s">
        <v>75</v>
      </c>
    </row>
    <row r="124" spans="1:20" ht="11.1" customHeight="1" x14ac:dyDescent="0.2">
      <c r="A124" s="629">
        <v>2</v>
      </c>
      <c r="B124" s="613" t="s">
        <v>226</v>
      </c>
      <c r="C124" s="612">
        <v>2734424</v>
      </c>
      <c r="D124" s="612" t="s">
        <v>3</v>
      </c>
      <c r="E124" s="612" t="s">
        <v>3</v>
      </c>
      <c r="F124" s="612" t="s">
        <v>3</v>
      </c>
      <c r="G124" s="612">
        <v>450315</v>
      </c>
      <c r="H124" s="612">
        <v>262369</v>
      </c>
      <c r="I124" s="612">
        <v>148468</v>
      </c>
      <c r="J124" s="612">
        <v>227846</v>
      </c>
      <c r="K124" s="612">
        <v>4506</v>
      </c>
      <c r="L124" s="612">
        <v>862370</v>
      </c>
      <c r="M124" s="612">
        <v>184179</v>
      </c>
      <c r="N124" s="612">
        <v>6852</v>
      </c>
      <c r="O124" s="612">
        <v>62568</v>
      </c>
      <c r="P124" s="612">
        <v>184980</v>
      </c>
      <c r="Q124" s="612">
        <v>301675</v>
      </c>
      <c r="R124" s="644">
        <v>38296</v>
      </c>
      <c r="S124" s="48" t="s">
        <v>7758</v>
      </c>
      <c r="T124" s="643" t="s">
        <v>226</v>
      </c>
    </row>
    <row r="125" spans="1:20" ht="11.1" customHeight="1" x14ac:dyDescent="0.2">
      <c r="A125" s="629">
        <v>2</v>
      </c>
      <c r="B125" s="613" t="s">
        <v>76</v>
      </c>
      <c r="C125" s="612">
        <v>1020927</v>
      </c>
      <c r="D125" s="612" t="s">
        <v>3</v>
      </c>
      <c r="E125" s="612" t="s">
        <v>3</v>
      </c>
      <c r="F125" s="612" t="s">
        <v>3</v>
      </c>
      <c r="G125" s="612">
        <v>17063</v>
      </c>
      <c r="H125" s="612">
        <v>8818</v>
      </c>
      <c r="I125" s="612" t="s">
        <v>3</v>
      </c>
      <c r="J125" s="612">
        <v>1134</v>
      </c>
      <c r="K125" s="612" t="s">
        <v>3</v>
      </c>
      <c r="L125" s="612" t="s">
        <v>3</v>
      </c>
      <c r="M125" s="612">
        <v>5269</v>
      </c>
      <c r="N125" s="612" t="s">
        <v>3</v>
      </c>
      <c r="O125" s="612">
        <v>965236</v>
      </c>
      <c r="P125" s="612">
        <v>21440</v>
      </c>
      <c r="Q125" s="612">
        <v>1787</v>
      </c>
      <c r="R125" s="644">
        <v>180</v>
      </c>
      <c r="S125" s="48" t="s">
        <v>7757</v>
      </c>
      <c r="T125" s="643" t="s">
        <v>76</v>
      </c>
    </row>
    <row r="126" spans="1:20" ht="11.1" customHeight="1" x14ac:dyDescent="0.2">
      <c r="A126" s="629">
        <v>2</v>
      </c>
      <c r="B126" s="613" t="s">
        <v>77</v>
      </c>
      <c r="C126" s="612">
        <v>110896</v>
      </c>
      <c r="D126" s="612" t="s">
        <v>3</v>
      </c>
      <c r="E126" s="612" t="s">
        <v>3</v>
      </c>
      <c r="F126" s="612" t="s">
        <v>3</v>
      </c>
      <c r="G126" s="612">
        <v>2386</v>
      </c>
      <c r="H126" s="612">
        <v>10777</v>
      </c>
      <c r="I126" s="612" t="s">
        <v>3</v>
      </c>
      <c r="J126" s="612">
        <v>12030</v>
      </c>
      <c r="K126" s="612" t="s">
        <v>3</v>
      </c>
      <c r="L126" s="612" t="s">
        <v>3</v>
      </c>
      <c r="M126" s="612">
        <v>1915</v>
      </c>
      <c r="N126" s="612" t="s">
        <v>3</v>
      </c>
      <c r="O126" s="612">
        <v>43395</v>
      </c>
      <c r="P126" s="612">
        <v>40348</v>
      </c>
      <c r="Q126" s="612">
        <v>45</v>
      </c>
      <c r="R126" s="644" t="s">
        <v>3</v>
      </c>
      <c r="S126" s="48" t="s">
        <v>7756</v>
      </c>
      <c r="T126" s="643" t="s">
        <v>77</v>
      </c>
    </row>
    <row r="127" spans="1:20" ht="11.1" customHeight="1" x14ac:dyDescent="0.2">
      <c r="A127" s="629" t="s">
        <v>7642</v>
      </c>
      <c r="B127" s="613" t="s">
        <v>78</v>
      </c>
      <c r="C127" s="612">
        <v>240101</v>
      </c>
      <c r="D127" s="612" t="s">
        <v>3</v>
      </c>
      <c r="E127" s="612" t="s">
        <v>3</v>
      </c>
      <c r="F127" s="612">
        <v>11225</v>
      </c>
      <c r="G127" s="612">
        <v>89838</v>
      </c>
      <c r="H127" s="612">
        <v>53286</v>
      </c>
      <c r="I127" s="612">
        <v>54434</v>
      </c>
      <c r="J127" s="612">
        <v>16699</v>
      </c>
      <c r="K127" s="612">
        <v>541</v>
      </c>
      <c r="L127" s="612" t="s">
        <v>3</v>
      </c>
      <c r="M127" s="612">
        <v>1839</v>
      </c>
      <c r="N127" s="612" t="s">
        <v>3</v>
      </c>
      <c r="O127" s="612">
        <v>2027</v>
      </c>
      <c r="P127" s="612">
        <v>2007</v>
      </c>
      <c r="Q127" s="612">
        <v>7380</v>
      </c>
      <c r="R127" s="644">
        <v>825</v>
      </c>
      <c r="S127" s="524" t="s">
        <v>7755</v>
      </c>
      <c r="T127" s="643" t="s">
        <v>78</v>
      </c>
    </row>
    <row r="128" spans="1:20" s="645" customFormat="1" ht="15" customHeight="1" x14ac:dyDescent="0.2">
      <c r="A128" s="649">
        <v>2</v>
      </c>
      <c r="B128" s="616" t="s">
        <v>227</v>
      </c>
      <c r="C128" s="615">
        <v>4997356</v>
      </c>
      <c r="D128" s="615">
        <v>107772</v>
      </c>
      <c r="E128" s="615" t="s">
        <v>3</v>
      </c>
      <c r="F128" s="615" t="s">
        <v>3</v>
      </c>
      <c r="G128" s="615">
        <v>1630051</v>
      </c>
      <c r="H128" s="615">
        <v>756444</v>
      </c>
      <c r="I128" s="615">
        <v>191422</v>
      </c>
      <c r="J128" s="615">
        <v>209373</v>
      </c>
      <c r="K128" s="615">
        <v>10499</v>
      </c>
      <c r="L128" s="615">
        <v>1345</v>
      </c>
      <c r="M128" s="615">
        <v>120867</v>
      </c>
      <c r="N128" s="615">
        <v>3000</v>
      </c>
      <c r="O128" s="615">
        <v>39866</v>
      </c>
      <c r="P128" s="615">
        <v>1702094</v>
      </c>
      <c r="Q128" s="615">
        <v>158755</v>
      </c>
      <c r="R128" s="648">
        <v>65868</v>
      </c>
      <c r="S128" s="647" t="s">
        <v>7754</v>
      </c>
      <c r="T128" s="646" t="s">
        <v>227</v>
      </c>
    </row>
    <row r="129" spans="1:20" ht="11.1" customHeight="1" x14ac:dyDescent="0.2">
      <c r="A129" s="629">
        <v>2</v>
      </c>
      <c r="B129" s="613" t="s">
        <v>79</v>
      </c>
      <c r="C129" s="612">
        <v>262513</v>
      </c>
      <c r="D129" s="612">
        <v>31365</v>
      </c>
      <c r="E129" s="612" t="s">
        <v>3</v>
      </c>
      <c r="F129" s="612" t="s">
        <v>3</v>
      </c>
      <c r="G129" s="612">
        <v>207253</v>
      </c>
      <c r="H129" s="612" t="s">
        <v>3</v>
      </c>
      <c r="I129" s="612" t="s">
        <v>3</v>
      </c>
      <c r="J129" s="612" t="s">
        <v>3</v>
      </c>
      <c r="K129" s="612" t="s">
        <v>3</v>
      </c>
      <c r="L129" s="612" t="s">
        <v>3</v>
      </c>
      <c r="M129" s="612" t="s">
        <v>3</v>
      </c>
      <c r="N129" s="612" t="s">
        <v>3</v>
      </c>
      <c r="O129" s="612">
        <v>3709</v>
      </c>
      <c r="P129" s="612">
        <v>2179</v>
      </c>
      <c r="Q129" s="612">
        <v>3967</v>
      </c>
      <c r="R129" s="644">
        <v>14040</v>
      </c>
      <c r="S129" s="48" t="s">
        <v>7753</v>
      </c>
      <c r="T129" s="643" t="s">
        <v>79</v>
      </c>
    </row>
    <row r="130" spans="1:20" ht="11.1" customHeight="1" x14ac:dyDescent="0.2">
      <c r="A130" s="629">
        <v>2</v>
      </c>
      <c r="B130" s="613" t="s">
        <v>80</v>
      </c>
      <c r="C130" s="612">
        <v>1606249</v>
      </c>
      <c r="D130" s="612">
        <v>19126</v>
      </c>
      <c r="E130" s="612" t="s">
        <v>3</v>
      </c>
      <c r="F130" s="612" t="s">
        <v>3</v>
      </c>
      <c r="G130" s="612">
        <v>302774</v>
      </c>
      <c r="H130" s="612">
        <v>336797</v>
      </c>
      <c r="I130" s="612">
        <v>104478</v>
      </c>
      <c r="J130" s="612">
        <v>28686</v>
      </c>
      <c r="K130" s="612">
        <v>1467</v>
      </c>
      <c r="L130" s="612">
        <v>107</v>
      </c>
      <c r="M130" s="612">
        <v>27027</v>
      </c>
      <c r="N130" s="612">
        <v>2006</v>
      </c>
      <c r="O130" s="612">
        <v>9723</v>
      </c>
      <c r="P130" s="612">
        <v>751756</v>
      </c>
      <c r="Q130" s="612">
        <v>20603</v>
      </c>
      <c r="R130" s="644">
        <v>1699</v>
      </c>
      <c r="S130" s="48" t="s">
        <v>7752</v>
      </c>
      <c r="T130" s="643" t="s">
        <v>80</v>
      </c>
    </row>
    <row r="131" spans="1:20" ht="11.1" customHeight="1" x14ac:dyDescent="0.2">
      <c r="A131" s="629">
        <v>2</v>
      </c>
      <c r="B131" s="613" t="s">
        <v>81</v>
      </c>
      <c r="C131" s="612">
        <v>1658150</v>
      </c>
      <c r="D131" s="612" t="s">
        <v>3</v>
      </c>
      <c r="E131" s="612" t="s">
        <v>3</v>
      </c>
      <c r="F131" s="612" t="s">
        <v>3</v>
      </c>
      <c r="G131" s="612">
        <v>1057211</v>
      </c>
      <c r="H131" s="612">
        <v>338593</v>
      </c>
      <c r="I131" s="612">
        <v>86944</v>
      </c>
      <c r="J131" s="612">
        <v>55412</v>
      </c>
      <c r="K131" s="612" t="s">
        <v>3</v>
      </c>
      <c r="L131" s="612">
        <v>42</v>
      </c>
      <c r="M131" s="612">
        <v>59686</v>
      </c>
      <c r="N131" s="612" t="s">
        <v>3</v>
      </c>
      <c r="O131" s="612">
        <v>11144</v>
      </c>
      <c r="P131" s="612">
        <v>11711</v>
      </c>
      <c r="Q131" s="612">
        <v>28965</v>
      </c>
      <c r="R131" s="644">
        <v>8442</v>
      </c>
      <c r="S131" s="48" t="s">
        <v>7751</v>
      </c>
      <c r="T131" s="643" t="s">
        <v>81</v>
      </c>
    </row>
    <row r="132" spans="1:20" ht="11.1" customHeight="1" x14ac:dyDescent="0.2">
      <c r="A132" s="629">
        <v>2</v>
      </c>
      <c r="B132" s="613" t="s">
        <v>82</v>
      </c>
      <c r="C132" s="612">
        <v>80413</v>
      </c>
      <c r="D132" s="612" t="s">
        <v>3</v>
      </c>
      <c r="E132" s="612" t="s">
        <v>3</v>
      </c>
      <c r="F132" s="612" t="s">
        <v>3</v>
      </c>
      <c r="G132" s="612" t="s">
        <v>3</v>
      </c>
      <c r="H132" s="612" t="s">
        <v>3</v>
      </c>
      <c r="I132" s="612" t="s">
        <v>3</v>
      </c>
      <c r="J132" s="612" t="s">
        <v>3</v>
      </c>
      <c r="K132" s="612" t="s">
        <v>3</v>
      </c>
      <c r="L132" s="612" t="s">
        <v>3</v>
      </c>
      <c r="M132" s="612">
        <v>12781</v>
      </c>
      <c r="N132" s="612" t="s">
        <v>3</v>
      </c>
      <c r="O132" s="612">
        <v>112</v>
      </c>
      <c r="P132" s="612">
        <v>65100</v>
      </c>
      <c r="Q132" s="612">
        <v>538</v>
      </c>
      <c r="R132" s="644">
        <v>1882</v>
      </c>
      <c r="S132" s="48" t="s">
        <v>7750</v>
      </c>
      <c r="T132" s="643" t="s">
        <v>82</v>
      </c>
    </row>
    <row r="133" spans="1:20" ht="11.1" customHeight="1" x14ac:dyDescent="0.2">
      <c r="A133" s="629">
        <v>2</v>
      </c>
      <c r="B133" s="613" t="s">
        <v>83</v>
      </c>
      <c r="C133" s="612">
        <v>784132</v>
      </c>
      <c r="D133" s="612" t="s">
        <v>3</v>
      </c>
      <c r="E133" s="612" t="s">
        <v>3</v>
      </c>
      <c r="F133" s="612" t="s">
        <v>3</v>
      </c>
      <c r="G133" s="612">
        <v>3327</v>
      </c>
      <c r="H133" s="612">
        <v>30805</v>
      </c>
      <c r="I133" s="612" t="s">
        <v>3</v>
      </c>
      <c r="J133" s="612">
        <v>101268</v>
      </c>
      <c r="K133" s="612">
        <v>1461</v>
      </c>
      <c r="L133" s="612">
        <v>1196</v>
      </c>
      <c r="M133" s="612">
        <v>19249</v>
      </c>
      <c r="N133" s="612" t="s">
        <v>3</v>
      </c>
      <c r="O133" s="612">
        <v>7677</v>
      </c>
      <c r="P133" s="612">
        <v>595542</v>
      </c>
      <c r="Q133" s="612">
        <v>8946</v>
      </c>
      <c r="R133" s="644">
        <v>14661</v>
      </c>
      <c r="S133" s="48" t="s">
        <v>7749</v>
      </c>
      <c r="T133" s="643" t="s">
        <v>83</v>
      </c>
    </row>
    <row r="134" spans="1:20" ht="11.1" customHeight="1" x14ac:dyDescent="0.2">
      <c r="A134" s="629" t="s">
        <v>7642</v>
      </c>
      <c r="B134" s="613" t="s">
        <v>84</v>
      </c>
      <c r="C134" s="612">
        <v>605899</v>
      </c>
      <c r="D134" s="612">
        <v>57281</v>
      </c>
      <c r="E134" s="612" t="s">
        <v>3</v>
      </c>
      <c r="F134" s="612" t="s">
        <v>3</v>
      </c>
      <c r="G134" s="612">
        <v>59486</v>
      </c>
      <c r="H134" s="612">
        <v>50249</v>
      </c>
      <c r="I134" s="612" t="s">
        <v>3</v>
      </c>
      <c r="J134" s="612">
        <v>24007</v>
      </c>
      <c r="K134" s="612">
        <v>7571</v>
      </c>
      <c r="L134" s="612" t="s">
        <v>3</v>
      </c>
      <c r="M134" s="612">
        <v>2124</v>
      </c>
      <c r="N134" s="612">
        <v>994</v>
      </c>
      <c r="O134" s="612">
        <v>7501</v>
      </c>
      <c r="P134" s="612">
        <v>275806</v>
      </c>
      <c r="Q134" s="612">
        <v>95736</v>
      </c>
      <c r="R134" s="644">
        <v>25144</v>
      </c>
      <c r="S134" s="524" t="s">
        <v>7748</v>
      </c>
      <c r="T134" s="643" t="s">
        <v>84</v>
      </c>
    </row>
    <row r="135" spans="1:20" s="645" customFormat="1" ht="15" customHeight="1" x14ac:dyDescent="0.2">
      <c r="A135" s="649">
        <v>2</v>
      </c>
      <c r="B135" s="616" t="s">
        <v>228</v>
      </c>
      <c r="C135" s="615">
        <v>1242896</v>
      </c>
      <c r="D135" s="615" t="s">
        <v>3</v>
      </c>
      <c r="E135" s="615" t="s">
        <v>3</v>
      </c>
      <c r="F135" s="615">
        <v>74887</v>
      </c>
      <c r="G135" s="615">
        <v>337629</v>
      </c>
      <c r="H135" s="615">
        <v>365050</v>
      </c>
      <c r="I135" s="615">
        <v>10176</v>
      </c>
      <c r="J135" s="615">
        <v>164947</v>
      </c>
      <c r="K135" s="615">
        <v>23533</v>
      </c>
      <c r="L135" s="615">
        <v>3644</v>
      </c>
      <c r="M135" s="615">
        <v>18375</v>
      </c>
      <c r="N135" s="615">
        <v>16792</v>
      </c>
      <c r="O135" s="615">
        <v>142665</v>
      </c>
      <c r="P135" s="615">
        <v>24195</v>
      </c>
      <c r="Q135" s="615">
        <v>54597</v>
      </c>
      <c r="R135" s="648">
        <v>6406</v>
      </c>
      <c r="S135" s="647" t="s">
        <v>7747</v>
      </c>
      <c r="T135" s="646" t="s">
        <v>228</v>
      </c>
    </row>
    <row r="136" spans="1:20" ht="11.1" customHeight="1" x14ac:dyDescent="0.2">
      <c r="A136" s="629">
        <v>2</v>
      </c>
      <c r="B136" s="613" t="s">
        <v>85</v>
      </c>
      <c r="C136" s="612">
        <v>465588</v>
      </c>
      <c r="D136" s="612" t="s">
        <v>3</v>
      </c>
      <c r="E136" s="612" t="s">
        <v>3</v>
      </c>
      <c r="F136" s="612">
        <v>72695</v>
      </c>
      <c r="G136" s="612">
        <v>147776</v>
      </c>
      <c r="H136" s="612">
        <v>10876</v>
      </c>
      <c r="I136" s="612">
        <v>5199</v>
      </c>
      <c r="J136" s="612">
        <v>138988</v>
      </c>
      <c r="K136" s="612" t="s">
        <v>3</v>
      </c>
      <c r="L136" s="612">
        <v>161</v>
      </c>
      <c r="M136" s="612">
        <v>17356</v>
      </c>
      <c r="N136" s="612">
        <v>16792</v>
      </c>
      <c r="O136" s="612">
        <v>13991</v>
      </c>
      <c r="P136" s="612">
        <v>14881</v>
      </c>
      <c r="Q136" s="612">
        <v>26185</v>
      </c>
      <c r="R136" s="644">
        <v>688</v>
      </c>
      <c r="S136" s="48" t="s">
        <v>7746</v>
      </c>
      <c r="T136" s="643" t="s">
        <v>85</v>
      </c>
    </row>
    <row r="137" spans="1:20" ht="11.1" customHeight="1" x14ac:dyDescent="0.2">
      <c r="A137" s="629">
        <v>2</v>
      </c>
      <c r="B137" s="613" t="s">
        <v>86</v>
      </c>
      <c r="C137" s="612">
        <v>249066</v>
      </c>
      <c r="D137" s="612" t="s">
        <v>3</v>
      </c>
      <c r="E137" s="612" t="s">
        <v>3</v>
      </c>
      <c r="F137" s="612" t="s">
        <v>3</v>
      </c>
      <c r="G137" s="612">
        <v>6994</v>
      </c>
      <c r="H137" s="612">
        <v>202596</v>
      </c>
      <c r="I137" s="612" t="s">
        <v>3</v>
      </c>
      <c r="J137" s="612">
        <v>5383</v>
      </c>
      <c r="K137" s="612">
        <v>22330</v>
      </c>
      <c r="L137" s="612" t="s">
        <v>3</v>
      </c>
      <c r="M137" s="612">
        <v>21</v>
      </c>
      <c r="N137" s="612" t="s">
        <v>3</v>
      </c>
      <c r="O137" s="612">
        <v>5979</v>
      </c>
      <c r="P137" s="612">
        <v>1508</v>
      </c>
      <c r="Q137" s="612">
        <v>2558</v>
      </c>
      <c r="R137" s="644">
        <v>1697</v>
      </c>
      <c r="S137" s="48" t="s">
        <v>7745</v>
      </c>
      <c r="T137" s="643" t="s">
        <v>86</v>
      </c>
    </row>
    <row r="138" spans="1:20" ht="11.1" customHeight="1" x14ac:dyDescent="0.2">
      <c r="A138" s="629">
        <v>2</v>
      </c>
      <c r="B138" s="613" t="s">
        <v>87</v>
      </c>
      <c r="C138" s="612">
        <v>259704</v>
      </c>
      <c r="D138" s="612" t="s">
        <v>3</v>
      </c>
      <c r="E138" s="612" t="s">
        <v>3</v>
      </c>
      <c r="F138" s="612">
        <v>2192</v>
      </c>
      <c r="G138" s="612">
        <v>182807</v>
      </c>
      <c r="H138" s="612">
        <v>13209</v>
      </c>
      <c r="I138" s="612" t="s">
        <v>3</v>
      </c>
      <c r="J138" s="612">
        <v>1916</v>
      </c>
      <c r="K138" s="612" t="s">
        <v>3</v>
      </c>
      <c r="L138" s="612">
        <v>3483</v>
      </c>
      <c r="M138" s="612">
        <v>664</v>
      </c>
      <c r="N138" s="612" t="s">
        <v>3</v>
      </c>
      <c r="O138" s="612">
        <v>49976</v>
      </c>
      <c r="P138" s="612">
        <v>1503</v>
      </c>
      <c r="Q138" s="612">
        <v>753</v>
      </c>
      <c r="R138" s="644">
        <v>3201</v>
      </c>
      <c r="S138" s="48" t="s">
        <v>7744</v>
      </c>
      <c r="T138" s="643" t="s">
        <v>87</v>
      </c>
    </row>
    <row r="139" spans="1:20" ht="11.1" customHeight="1" x14ac:dyDescent="0.2">
      <c r="A139" s="629" t="s">
        <v>7642</v>
      </c>
      <c r="B139" s="613" t="s">
        <v>88</v>
      </c>
      <c r="C139" s="612">
        <v>268538</v>
      </c>
      <c r="D139" s="612" t="s">
        <v>3</v>
      </c>
      <c r="E139" s="612" t="s">
        <v>3</v>
      </c>
      <c r="F139" s="612" t="s">
        <v>3</v>
      </c>
      <c r="G139" s="612">
        <v>52</v>
      </c>
      <c r="H139" s="612">
        <v>138369</v>
      </c>
      <c r="I139" s="612">
        <v>4977</v>
      </c>
      <c r="J139" s="612">
        <v>18660</v>
      </c>
      <c r="K139" s="612">
        <v>1203</v>
      </c>
      <c r="L139" s="612" t="s">
        <v>3</v>
      </c>
      <c r="M139" s="612">
        <v>334</v>
      </c>
      <c r="N139" s="612" t="s">
        <v>3</v>
      </c>
      <c r="O139" s="612">
        <v>72719</v>
      </c>
      <c r="P139" s="612">
        <v>6303</v>
      </c>
      <c r="Q139" s="612">
        <v>25101</v>
      </c>
      <c r="R139" s="644">
        <v>820</v>
      </c>
      <c r="S139" s="524" t="s">
        <v>7743</v>
      </c>
      <c r="T139" s="643" t="s">
        <v>88</v>
      </c>
    </row>
    <row r="140" spans="1:20" s="645" customFormat="1" ht="15" customHeight="1" x14ac:dyDescent="0.2">
      <c r="A140" s="649">
        <v>2</v>
      </c>
      <c r="B140" s="616" t="s">
        <v>229</v>
      </c>
      <c r="C140" s="615">
        <v>1129712</v>
      </c>
      <c r="D140" s="615">
        <v>23348</v>
      </c>
      <c r="E140" s="615" t="s">
        <v>3</v>
      </c>
      <c r="F140" s="615" t="s">
        <v>3</v>
      </c>
      <c r="G140" s="615">
        <v>354361</v>
      </c>
      <c r="H140" s="615">
        <v>276194</v>
      </c>
      <c r="I140" s="615" t="s">
        <v>3</v>
      </c>
      <c r="J140" s="615">
        <v>50439</v>
      </c>
      <c r="K140" s="615">
        <v>277</v>
      </c>
      <c r="L140" s="615">
        <v>607</v>
      </c>
      <c r="M140" s="615">
        <v>53382</v>
      </c>
      <c r="N140" s="615">
        <v>44406</v>
      </c>
      <c r="O140" s="615">
        <v>190885</v>
      </c>
      <c r="P140" s="615">
        <v>11064</v>
      </c>
      <c r="Q140" s="615">
        <v>92941</v>
      </c>
      <c r="R140" s="648">
        <v>31808</v>
      </c>
      <c r="S140" s="647" t="s">
        <v>7742</v>
      </c>
      <c r="T140" s="646" t="s">
        <v>229</v>
      </c>
    </row>
    <row r="141" spans="1:20" ht="11.1" customHeight="1" x14ac:dyDescent="0.2">
      <c r="A141" s="629">
        <v>2</v>
      </c>
      <c r="B141" s="613" t="s">
        <v>89</v>
      </c>
      <c r="C141" s="612">
        <v>24730</v>
      </c>
      <c r="D141" s="612">
        <v>10439</v>
      </c>
      <c r="E141" s="612" t="s">
        <v>3</v>
      </c>
      <c r="F141" s="612" t="s">
        <v>3</v>
      </c>
      <c r="G141" s="612">
        <v>3900</v>
      </c>
      <c r="H141" s="612" t="s">
        <v>3</v>
      </c>
      <c r="I141" s="612" t="s">
        <v>3</v>
      </c>
      <c r="J141" s="612">
        <v>76</v>
      </c>
      <c r="K141" s="612" t="s">
        <v>3</v>
      </c>
      <c r="L141" s="612" t="s">
        <v>3</v>
      </c>
      <c r="M141" s="612">
        <v>1421</v>
      </c>
      <c r="N141" s="612" t="s">
        <v>3</v>
      </c>
      <c r="O141" s="612" t="s">
        <v>3</v>
      </c>
      <c r="P141" s="612">
        <v>3834</v>
      </c>
      <c r="Q141" s="612">
        <v>3918</v>
      </c>
      <c r="R141" s="644">
        <v>1142</v>
      </c>
      <c r="S141" s="48" t="s">
        <v>7741</v>
      </c>
      <c r="T141" s="643" t="s">
        <v>89</v>
      </c>
    </row>
    <row r="142" spans="1:20" ht="11.1" customHeight="1" x14ac:dyDescent="0.2">
      <c r="A142" s="629">
        <v>2</v>
      </c>
      <c r="B142" s="613" t="s">
        <v>90</v>
      </c>
      <c r="C142" s="612">
        <v>944535</v>
      </c>
      <c r="D142" s="612" t="s">
        <v>3</v>
      </c>
      <c r="E142" s="612" t="s">
        <v>3</v>
      </c>
      <c r="F142" s="612" t="s">
        <v>3</v>
      </c>
      <c r="G142" s="612">
        <v>306924</v>
      </c>
      <c r="H142" s="612">
        <v>264962</v>
      </c>
      <c r="I142" s="612" t="s">
        <v>3</v>
      </c>
      <c r="J142" s="612">
        <v>45207</v>
      </c>
      <c r="K142" s="612" t="s">
        <v>3</v>
      </c>
      <c r="L142" s="612">
        <v>519</v>
      </c>
      <c r="M142" s="612">
        <v>44029</v>
      </c>
      <c r="N142" s="612" t="s">
        <v>3</v>
      </c>
      <c r="O142" s="612">
        <v>176661</v>
      </c>
      <c r="P142" s="612">
        <v>3239</v>
      </c>
      <c r="Q142" s="612">
        <v>72439</v>
      </c>
      <c r="R142" s="644">
        <v>30555</v>
      </c>
      <c r="S142" s="48" t="s">
        <v>7740</v>
      </c>
      <c r="T142" s="643" t="s">
        <v>90</v>
      </c>
    </row>
    <row r="143" spans="1:20" ht="11.1" customHeight="1" x14ac:dyDescent="0.2">
      <c r="A143" s="629">
        <v>2</v>
      </c>
      <c r="B143" s="613" t="s">
        <v>91</v>
      </c>
      <c r="C143" s="612">
        <v>81735</v>
      </c>
      <c r="D143" s="612">
        <v>12909</v>
      </c>
      <c r="E143" s="612" t="s">
        <v>3</v>
      </c>
      <c r="F143" s="612" t="s">
        <v>3</v>
      </c>
      <c r="G143" s="612">
        <v>43537</v>
      </c>
      <c r="H143" s="612">
        <v>4242</v>
      </c>
      <c r="I143" s="612" t="s">
        <v>3</v>
      </c>
      <c r="J143" s="612">
        <v>28</v>
      </c>
      <c r="K143" s="612" t="s">
        <v>3</v>
      </c>
      <c r="L143" s="612">
        <v>88</v>
      </c>
      <c r="M143" s="612">
        <v>6371</v>
      </c>
      <c r="N143" s="612" t="s">
        <v>3</v>
      </c>
      <c r="O143" s="612">
        <v>1570</v>
      </c>
      <c r="P143" s="612">
        <v>3706</v>
      </c>
      <c r="Q143" s="612">
        <v>9284</v>
      </c>
      <c r="R143" s="644" t="s">
        <v>3</v>
      </c>
      <c r="S143" s="48" t="s">
        <v>7739</v>
      </c>
      <c r="T143" s="643" t="s">
        <v>91</v>
      </c>
    </row>
    <row r="144" spans="1:20" ht="11.1" customHeight="1" x14ac:dyDescent="0.2">
      <c r="A144" s="629" t="s">
        <v>7642</v>
      </c>
      <c r="B144" s="613" t="s">
        <v>92</v>
      </c>
      <c r="C144" s="612">
        <v>78712</v>
      </c>
      <c r="D144" s="612" t="s">
        <v>3</v>
      </c>
      <c r="E144" s="612" t="s">
        <v>3</v>
      </c>
      <c r="F144" s="612" t="s">
        <v>3</v>
      </c>
      <c r="G144" s="612" t="s">
        <v>3</v>
      </c>
      <c r="H144" s="612">
        <v>6990</v>
      </c>
      <c r="I144" s="612" t="s">
        <v>3</v>
      </c>
      <c r="J144" s="612">
        <v>5128</v>
      </c>
      <c r="K144" s="612">
        <v>277</v>
      </c>
      <c r="L144" s="612" t="s">
        <v>3</v>
      </c>
      <c r="M144" s="612">
        <v>1561</v>
      </c>
      <c r="N144" s="612">
        <v>44406</v>
      </c>
      <c r="O144" s="612">
        <v>12654</v>
      </c>
      <c r="P144" s="612">
        <v>285</v>
      </c>
      <c r="Q144" s="612">
        <v>7300</v>
      </c>
      <c r="R144" s="644">
        <v>111</v>
      </c>
      <c r="S144" s="524" t="s">
        <v>7738</v>
      </c>
      <c r="T144" s="643" t="s">
        <v>92</v>
      </c>
    </row>
    <row r="145" spans="1:20" s="645" customFormat="1" ht="15" customHeight="1" x14ac:dyDescent="0.2">
      <c r="A145" s="649">
        <v>2</v>
      </c>
      <c r="B145" s="616" t="s">
        <v>230</v>
      </c>
      <c r="C145" s="615">
        <v>5021146</v>
      </c>
      <c r="D145" s="615">
        <v>58081</v>
      </c>
      <c r="E145" s="615" t="s">
        <v>3</v>
      </c>
      <c r="F145" s="615" t="s">
        <v>3</v>
      </c>
      <c r="G145" s="615">
        <v>1692245</v>
      </c>
      <c r="H145" s="615">
        <v>1079832</v>
      </c>
      <c r="I145" s="615">
        <v>743911</v>
      </c>
      <c r="J145" s="615">
        <v>316790</v>
      </c>
      <c r="K145" s="615">
        <v>2250</v>
      </c>
      <c r="L145" s="615">
        <v>5346</v>
      </c>
      <c r="M145" s="615">
        <v>83893</v>
      </c>
      <c r="N145" s="615">
        <v>131969</v>
      </c>
      <c r="O145" s="615">
        <v>101827</v>
      </c>
      <c r="P145" s="615">
        <v>294747</v>
      </c>
      <c r="Q145" s="615">
        <v>170842</v>
      </c>
      <c r="R145" s="648">
        <v>339413</v>
      </c>
      <c r="S145" s="647" t="s">
        <v>7737</v>
      </c>
      <c r="T145" s="646" t="s">
        <v>230</v>
      </c>
    </row>
    <row r="146" spans="1:20" ht="11.1" customHeight="1" x14ac:dyDescent="0.2">
      <c r="A146" s="629">
        <v>2</v>
      </c>
      <c r="B146" s="613" t="s">
        <v>93</v>
      </c>
      <c r="C146" s="612">
        <v>100752</v>
      </c>
      <c r="D146" s="612" t="s">
        <v>3</v>
      </c>
      <c r="E146" s="612" t="s">
        <v>3</v>
      </c>
      <c r="F146" s="612" t="s">
        <v>3</v>
      </c>
      <c r="G146" s="612">
        <v>30190</v>
      </c>
      <c r="H146" s="612">
        <v>3995</v>
      </c>
      <c r="I146" s="612" t="s">
        <v>3</v>
      </c>
      <c r="J146" s="612" t="s">
        <v>3</v>
      </c>
      <c r="K146" s="612" t="s">
        <v>3</v>
      </c>
      <c r="L146" s="612" t="s">
        <v>3</v>
      </c>
      <c r="M146" s="612">
        <v>1421</v>
      </c>
      <c r="N146" s="612">
        <v>56080</v>
      </c>
      <c r="O146" s="612">
        <v>1374</v>
      </c>
      <c r="P146" s="612">
        <v>4963</v>
      </c>
      <c r="Q146" s="612">
        <v>175</v>
      </c>
      <c r="R146" s="644">
        <v>2554</v>
      </c>
      <c r="S146" s="48" t="s">
        <v>7736</v>
      </c>
      <c r="T146" s="643" t="s">
        <v>93</v>
      </c>
    </row>
    <row r="147" spans="1:20" ht="11.1" customHeight="1" x14ac:dyDescent="0.2">
      <c r="A147" s="629">
        <v>2</v>
      </c>
      <c r="B147" s="613" t="s">
        <v>94</v>
      </c>
      <c r="C147" s="612">
        <v>145609</v>
      </c>
      <c r="D147" s="612" t="s">
        <v>3</v>
      </c>
      <c r="E147" s="612" t="s">
        <v>3</v>
      </c>
      <c r="F147" s="612" t="s">
        <v>3</v>
      </c>
      <c r="G147" s="612" t="s">
        <v>3</v>
      </c>
      <c r="H147" s="612">
        <v>35652</v>
      </c>
      <c r="I147" s="612">
        <v>23211</v>
      </c>
      <c r="J147" s="612">
        <v>19775</v>
      </c>
      <c r="K147" s="612">
        <v>305</v>
      </c>
      <c r="L147" s="612" t="s">
        <v>3</v>
      </c>
      <c r="M147" s="612">
        <v>353</v>
      </c>
      <c r="N147" s="612" t="s">
        <v>3</v>
      </c>
      <c r="O147" s="612">
        <v>1194</v>
      </c>
      <c r="P147" s="612">
        <v>14560</v>
      </c>
      <c r="Q147" s="612">
        <v>2364</v>
      </c>
      <c r="R147" s="644">
        <v>48195</v>
      </c>
      <c r="S147" s="48" t="s">
        <v>7735</v>
      </c>
      <c r="T147" s="643" t="s">
        <v>94</v>
      </c>
    </row>
    <row r="148" spans="1:20" ht="11.1" customHeight="1" x14ac:dyDescent="0.2">
      <c r="A148" s="629">
        <v>2</v>
      </c>
      <c r="B148" s="613" t="s">
        <v>95</v>
      </c>
      <c r="C148" s="612">
        <v>128427</v>
      </c>
      <c r="D148" s="612" t="s">
        <v>3</v>
      </c>
      <c r="E148" s="612" t="s">
        <v>3</v>
      </c>
      <c r="F148" s="612" t="s">
        <v>3</v>
      </c>
      <c r="G148" s="612">
        <v>121252</v>
      </c>
      <c r="H148" s="612" t="s">
        <v>3</v>
      </c>
      <c r="I148" s="612" t="s">
        <v>3</v>
      </c>
      <c r="J148" s="612" t="s">
        <v>3</v>
      </c>
      <c r="K148" s="612" t="s">
        <v>3</v>
      </c>
      <c r="L148" s="612" t="s">
        <v>3</v>
      </c>
      <c r="M148" s="612">
        <v>347</v>
      </c>
      <c r="N148" s="612">
        <v>2398</v>
      </c>
      <c r="O148" s="612">
        <v>399</v>
      </c>
      <c r="P148" s="612">
        <v>1170</v>
      </c>
      <c r="Q148" s="612">
        <v>611</v>
      </c>
      <c r="R148" s="644">
        <v>2250</v>
      </c>
      <c r="S148" s="48" t="s">
        <v>7734</v>
      </c>
      <c r="T148" s="643" t="s">
        <v>95</v>
      </c>
    </row>
    <row r="149" spans="1:20" ht="11.1" customHeight="1" x14ac:dyDescent="0.2">
      <c r="A149" s="629">
        <v>2</v>
      </c>
      <c r="B149" s="613" t="s">
        <v>96</v>
      </c>
      <c r="C149" s="612">
        <v>108374</v>
      </c>
      <c r="D149" s="612" t="s">
        <v>3</v>
      </c>
      <c r="E149" s="612" t="s">
        <v>3</v>
      </c>
      <c r="F149" s="612" t="s">
        <v>3</v>
      </c>
      <c r="G149" s="612">
        <v>12402</v>
      </c>
      <c r="H149" s="612">
        <v>671</v>
      </c>
      <c r="I149" s="612" t="s">
        <v>3</v>
      </c>
      <c r="J149" s="612" t="s">
        <v>3</v>
      </c>
      <c r="K149" s="612">
        <v>640</v>
      </c>
      <c r="L149" s="612" t="s">
        <v>3</v>
      </c>
      <c r="M149" s="612">
        <v>6463</v>
      </c>
      <c r="N149" s="612">
        <v>59553</v>
      </c>
      <c r="O149" s="612">
        <v>19568</v>
      </c>
      <c r="P149" s="612">
        <v>9077</v>
      </c>
      <c r="Q149" s="612" t="s">
        <v>3</v>
      </c>
      <c r="R149" s="644" t="s">
        <v>3</v>
      </c>
      <c r="S149" s="48" t="s">
        <v>7733</v>
      </c>
      <c r="T149" s="643" t="s">
        <v>96</v>
      </c>
    </row>
    <row r="150" spans="1:20" ht="11.1" customHeight="1" x14ac:dyDescent="0.2">
      <c r="A150" s="629">
        <v>2</v>
      </c>
      <c r="B150" s="613" t="s">
        <v>97</v>
      </c>
      <c r="C150" s="612">
        <v>291339</v>
      </c>
      <c r="D150" s="612">
        <v>1470</v>
      </c>
      <c r="E150" s="612" t="s">
        <v>3</v>
      </c>
      <c r="F150" s="612" t="s">
        <v>3</v>
      </c>
      <c r="G150" s="612">
        <v>125004</v>
      </c>
      <c r="H150" s="612" t="s">
        <v>3</v>
      </c>
      <c r="I150" s="612">
        <v>147825</v>
      </c>
      <c r="J150" s="612">
        <v>174</v>
      </c>
      <c r="K150" s="612" t="s">
        <v>3</v>
      </c>
      <c r="L150" s="612">
        <v>7</v>
      </c>
      <c r="M150" s="612">
        <v>6880</v>
      </c>
      <c r="N150" s="612" t="s">
        <v>3</v>
      </c>
      <c r="O150" s="612">
        <v>2769</v>
      </c>
      <c r="P150" s="612">
        <v>5488</v>
      </c>
      <c r="Q150" s="612">
        <v>1722</v>
      </c>
      <c r="R150" s="644" t="s">
        <v>3</v>
      </c>
      <c r="S150" s="48" t="s">
        <v>7732</v>
      </c>
      <c r="T150" s="643" t="s">
        <v>97</v>
      </c>
    </row>
    <row r="151" spans="1:20" ht="11.1" customHeight="1" x14ac:dyDescent="0.2">
      <c r="A151" s="629">
        <v>2</v>
      </c>
      <c r="B151" s="613" t="s">
        <v>98</v>
      </c>
      <c r="C151" s="612">
        <v>370877</v>
      </c>
      <c r="D151" s="612" t="s">
        <v>3</v>
      </c>
      <c r="E151" s="612" t="s">
        <v>3</v>
      </c>
      <c r="F151" s="612" t="s">
        <v>3</v>
      </c>
      <c r="G151" s="612">
        <v>14042</v>
      </c>
      <c r="H151" s="612">
        <v>162470</v>
      </c>
      <c r="I151" s="612" t="s">
        <v>3</v>
      </c>
      <c r="J151" s="612">
        <v>92400</v>
      </c>
      <c r="K151" s="612">
        <v>332</v>
      </c>
      <c r="L151" s="612">
        <v>5339</v>
      </c>
      <c r="M151" s="612">
        <v>22846</v>
      </c>
      <c r="N151" s="612">
        <v>13298</v>
      </c>
      <c r="O151" s="612" t="s">
        <v>3</v>
      </c>
      <c r="P151" s="612">
        <v>1564</v>
      </c>
      <c r="Q151" s="612" t="s">
        <v>3</v>
      </c>
      <c r="R151" s="644">
        <v>58586</v>
      </c>
      <c r="S151" s="48" t="s">
        <v>7731</v>
      </c>
      <c r="T151" s="643" t="s">
        <v>98</v>
      </c>
    </row>
    <row r="152" spans="1:20" ht="11.1" customHeight="1" x14ac:dyDescent="0.2">
      <c r="A152" s="629">
        <v>2</v>
      </c>
      <c r="B152" s="613" t="s">
        <v>99</v>
      </c>
      <c r="C152" s="612">
        <v>144112</v>
      </c>
      <c r="D152" s="612" t="s">
        <v>3</v>
      </c>
      <c r="E152" s="612" t="s">
        <v>3</v>
      </c>
      <c r="F152" s="612" t="s">
        <v>3</v>
      </c>
      <c r="G152" s="612">
        <v>33873</v>
      </c>
      <c r="H152" s="612" t="s">
        <v>3</v>
      </c>
      <c r="I152" s="612">
        <v>50825</v>
      </c>
      <c r="J152" s="612">
        <v>41895</v>
      </c>
      <c r="K152" s="612" t="s">
        <v>3</v>
      </c>
      <c r="L152" s="612" t="s">
        <v>3</v>
      </c>
      <c r="M152" s="612">
        <v>1610</v>
      </c>
      <c r="N152" s="612" t="s">
        <v>3</v>
      </c>
      <c r="O152" s="612">
        <v>2986</v>
      </c>
      <c r="P152" s="612">
        <v>11582</v>
      </c>
      <c r="Q152" s="612">
        <v>141</v>
      </c>
      <c r="R152" s="644">
        <v>1200</v>
      </c>
      <c r="S152" s="48" t="s">
        <v>7730</v>
      </c>
      <c r="T152" s="643" t="s">
        <v>99</v>
      </c>
    </row>
    <row r="153" spans="1:20" ht="11.1" customHeight="1" x14ac:dyDescent="0.2">
      <c r="A153" s="629">
        <v>2</v>
      </c>
      <c r="B153" s="613" t="s">
        <v>100</v>
      </c>
      <c r="C153" s="612">
        <v>122565</v>
      </c>
      <c r="D153" s="612">
        <v>33815</v>
      </c>
      <c r="E153" s="612" t="s">
        <v>3</v>
      </c>
      <c r="F153" s="612" t="s">
        <v>3</v>
      </c>
      <c r="G153" s="612" t="s">
        <v>3</v>
      </c>
      <c r="H153" s="612">
        <v>53972</v>
      </c>
      <c r="I153" s="612" t="s">
        <v>3</v>
      </c>
      <c r="J153" s="612" t="s">
        <v>3</v>
      </c>
      <c r="K153" s="612" t="s">
        <v>3</v>
      </c>
      <c r="L153" s="612" t="s">
        <v>3</v>
      </c>
      <c r="M153" s="612" t="s">
        <v>3</v>
      </c>
      <c r="N153" s="612" t="s">
        <v>3</v>
      </c>
      <c r="O153" s="612">
        <v>33941</v>
      </c>
      <c r="P153" s="612">
        <v>823</v>
      </c>
      <c r="Q153" s="612" t="s">
        <v>3</v>
      </c>
      <c r="R153" s="644">
        <v>14</v>
      </c>
      <c r="S153" s="48" t="s">
        <v>7729</v>
      </c>
      <c r="T153" s="643" t="s">
        <v>100</v>
      </c>
    </row>
    <row r="154" spans="1:20" ht="11.1" customHeight="1" x14ac:dyDescent="0.2">
      <c r="A154" s="629">
        <v>2</v>
      </c>
      <c r="B154" s="613" t="s">
        <v>101</v>
      </c>
      <c r="C154" s="612">
        <v>3371716</v>
      </c>
      <c r="D154" s="612">
        <v>569</v>
      </c>
      <c r="E154" s="612" t="s">
        <v>3</v>
      </c>
      <c r="F154" s="612" t="s">
        <v>3</v>
      </c>
      <c r="G154" s="612">
        <v>1222458</v>
      </c>
      <c r="H154" s="612">
        <v>818711</v>
      </c>
      <c r="I154" s="612">
        <v>513015</v>
      </c>
      <c r="J154" s="612">
        <v>159003</v>
      </c>
      <c r="K154" s="612" t="s">
        <v>3</v>
      </c>
      <c r="L154" s="612" t="s">
        <v>3</v>
      </c>
      <c r="M154" s="612">
        <v>43973</v>
      </c>
      <c r="N154" s="612">
        <v>640</v>
      </c>
      <c r="O154" s="612">
        <v>29770</v>
      </c>
      <c r="P154" s="612">
        <v>222018</v>
      </c>
      <c r="Q154" s="612">
        <v>135976</v>
      </c>
      <c r="R154" s="644">
        <v>225583</v>
      </c>
      <c r="S154" s="48" t="s">
        <v>7728</v>
      </c>
      <c r="T154" s="643" t="s">
        <v>101</v>
      </c>
    </row>
    <row r="155" spans="1:20" ht="11.1" customHeight="1" x14ac:dyDescent="0.2">
      <c r="A155" s="629" t="s">
        <v>7642</v>
      </c>
      <c r="B155" s="613" t="s">
        <v>102</v>
      </c>
      <c r="C155" s="612">
        <v>237375</v>
      </c>
      <c r="D155" s="612">
        <v>22227</v>
      </c>
      <c r="E155" s="612" t="s">
        <v>3</v>
      </c>
      <c r="F155" s="612" t="s">
        <v>3</v>
      </c>
      <c r="G155" s="612">
        <v>133024</v>
      </c>
      <c r="H155" s="612">
        <v>4361</v>
      </c>
      <c r="I155" s="612">
        <v>9035</v>
      </c>
      <c r="J155" s="612">
        <v>3543</v>
      </c>
      <c r="K155" s="612">
        <v>973</v>
      </c>
      <c r="L155" s="612" t="s">
        <v>3</v>
      </c>
      <c r="M155" s="612" t="s">
        <v>3</v>
      </c>
      <c r="N155" s="612" t="s">
        <v>3</v>
      </c>
      <c r="O155" s="612">
        <v>9826</v>
      </c>
      <c r="P155" s="612">
        <v>23502</v>
      </c>
      <c r="Q155" s="612">
        <v>29853</v>
      </c>
      <c r="R155" s="644">
        <v>1031</v>
      </c>
      <c r="S155" s="524" t="s">
        <v>7727</v>
      </c>
      <c r="T155" s="643" t="s">
        <v>102</v>
      </c>
    </row>
    <row r="156" spans="1:20" s="645" customFormat="1" ht="15" customHeight="1" x14ac:dyDescent="0.2">
      <c r="A156" s="649">
        <v>2</v>
      </c>
      <c r="B156" s="616" t="s">
        <v>231</v>
      </c>
      <c r="C156" s="615">
        <v>4310295</v>
      </c>
      <c r="D156" s="615">
        <v>30737</v>
      </c>
      <c r="E156" s="615" t="s">
        <v>3</v>
      </c>
      <c r="F156" s="615">
        <v>101438</v>
      </c>
      <c r="G156" s="615">
        <v>1245138</v>
      </c>
      <c r="H156" s="615">
        <v>931654</v>
      </c>
      <c r="I156" s="615">
        <v>241336</v>
      </c>
      <c r="J156" s="615">
        <v>625054</v>
      </c>
      <c r="K156" s="615">
        <v>6595</v>
      </c>
      <c r="L156" s="615">
        <v>57833</v>
      </c>
      <c r="M156" s="615">
        <v>291167</v>
      </c>
      <c r="N156" s="615">
        <v>291087</v>
      </c>
      <c r="O156" s="615">
        <v>70789</v>
      </c>
      <c r="P156" s="615">
        <v>199666</v>
      </c>
      <c r="Q156" s="615">
        <v>116835</v>
      </c>
      <c r="R156" s="648">
        <v>100966</v>
      </c>
      <c r="S156" s="647" t="s">
        <v>7726</v>
      </c>
      <c r="T156" s="646" t="s">
        <v>231</v>
      </c>
    </row>
    <row r="157" spans="1:20" ht="11.1" customHeight="1" x14ac:dyDescent="0.2">
      <c r="A157" s="629">
        <v>2</v>
      </c>
      <c r="B157" s="613" t="s">
        <v>103</v>
      </c>
      <c r="C157" s="612">
        <v>1242619</v>
      </c>
      <c r="D157" s="612" t="s">
        <v>3</v>
      </c>
      <c r="E157" s="612" t="s">
        <v>3</v>
      </c>
      <c r="F157" s="612">
        <v>101438</v>
      </c>
      <c r="G157" s="612">
        <v>600586</v>
      </c>
      <c r="H157" s="612">
        <v>1976</v>
      </c>
      <c r="I157" s="612">
        <v>25483</v>
      </c>
      <c r="J157" s="612">
        <v>179298</v>
      </c>
      <c r="K157" s="612" t="s">
        <v>3</v>
      </c>
      <c r="L157" s="612">
        <v>8186</v>
      </c>
      <c r="M157" s="612">
        <v>16035</v>
      </c>
      <c r="N157" s="612">
        <v>232020</v>
      </c>
      <c r="O157" s="612">
        <v>7466</v>
      </c>
      <c r="P157" s="612">
        <v>6954</v>
      </c>
      <c r="Q157" s="612">
        <v>15104</v>
      </c>
      <c r="R157" s="644">
        <v>48073</v>
      </c>
      <c r="S157" s="48" t="s">
        <v>7725</v>
      </c>
      <c r="T157" s="643" t="s">
        <v>103</v>
      </c>
    </row>
    <row r="158" spans="1:20" ht="11.1" customHeight="1" x14ac:dyDescent="0.2">
      <c r="A158" s="629">
        <v>2</v>
      </c>
      <c r="B158" s="613" t="s">
        <v>104</v>
      </c>
      <c r="C158" s="612">
        <v>340188</v>
      </c>
      <c r="D158" s="612" t="s">
        <v>3</v>
      </c>
      <c r="E158" s="612" t="s">
        <v>3</v>
      </c>
      <c r="F158" s="612" t="s">
        <v>3</v>
      </c>
      <c r="G158" s="612">
        <v>81710</v>
      </c>
      <c r="H158" s="612">
        <v>25546</v>
      </c>
      <c r="I158" s="612">
        <v>79928</v>
      </c>
      <c r="J158" s="612">
        <v>106587</v>
      </c>
      <c r="K158" s="612">
        <v>1103</v>
      </c>
      <c r="L158" s="612">
        <v>15873</v>
      </c>
      <c r="M158" s="612">
        <v>2721</v>
      </c>
      <c r="N158" s="612">
        <v>2515</v>
      </c>
      <c r="O158" s="612">
        <v>6287</v>
      </c>
      <c r="P158" s="612">
        <v>10153</v>
      </c>
      <c r="Q158" s="612">
        <v>7606</v>
      </c>
      <c r="R158" s="644">
        <v>159</v>
      </c>
      <c r="S158" s="48" t="s">
        <v>7724</v>
      </c>
      <c r="T158" s="643" t="s">
        <v>104</v>
      </c>
    </row>
    <row r="159" spans="1:20" ht="11.1" customHeight="1" x14ac:dyDescent="0.2">
      <c r="A159" s="629">
        <v>2</v>
      </c>
      <c r="B159" s="613" t="s">
        <v>105</v>
      </c>
      <c r="C159" s="612">
        <v>292770</v>
      </c>
      <c r="D159" s="612">
        <v>3267</v>
      </c>
      <c r="E159" s="612" t="s">
        <v>3</v>
      </c>
      <c r="F159" s="612" t="s">
        <v>3</v>
      </c>
      <c r="G159" s="612">
        <v>183654</v>
      </c>
      <c r="H159" s="612" t="s">
        <v>3</v>
      </c>
      <c r="I159" s="612" t="s">
        <v>3</v>
      </c>
      <c r="J159" s="612">
        <v>13981</v>
      </c>
      <c r="K159" s="612" t="s">
        <v>3</v>
      </c>
      <c r="L159" s="612" t="s">
        <v>3</v>
      </c>
      <c r="M159" s="612">
        <v>947</v>
      </c>
      <c r="N159" s="612">
        <v>56224</v>
      </c>
      <c r="O159" s="612">
        <v>2321</v>
      </c>
      <c r="P159" s="612">
        <v>27782</v>
      </c>
      <c r="Q159" s="612">
        <v>4315</v>
      </c>
      <c r="R159" s="644">
        <v>279</v>
      </c>
      <c r="S159" s="48" t="s">
        <v>7723</v>
      </c>
      <c r="T159" s="643" t="s">
        <v>105</v>
      </c>
    </row>
    <row r="160" spans="1:20" ht="11.1" customHeight="1" x14ac:dyDescent="0.2">
      <c r="A160" s="629" t="s">
        <v>7646</v>
      </c>
      <c r="B160" s="613" t="s">
        <v>106</v>
      </c>
      <c r="C160" s="612">
        <v>2434718</v>
      </c>
      <c r="D160" s="612">
        <v>27470</v>
      </c>
      <c r="E160" s="612" t="s">
        <v>3</v>
      </c>
      <c r="F160" s="612" t="s">
        <v>3</v>
      </c>
      <c r="G160" s="612">
        <v>379188</v>
      </c>
      <c r="H160" s="612">
        <v>904132</v>
      </c>
      <c r="I160" s="612">
        <v>135925</v>
      </c>
      <c r="J160" s="612">
        <v>325188</v>
      </c>
      <c r="K160" s="612">
        <v>5492</v>
      </c>
      <c r="L160" s="612">
        <v>33774</v>
      </c>
      <c r="M160" s="612">
        <v>271464</v>
      </c>
      <c r="N160" s="612">
        <v>328</v>
      </c>
      <c r="O160" s="612">
        <v>54715</v>
      </c>
      <c r="P160" s="612">
        <v>154777</v>
      </c>
      <c r="Q160" s="612">
        <v>89810</v>
      </c>
      <c r="R160" s="644">
        <v>52455</v>
      </c>
      <c r="S160" s="123"/>
      <c r="T160" s="643" t="s">
        <v>106</v>
      </c>
    </row>
    <row r="161" spans="1:20" ht="6" customHeight="1" x14ac:dyDescent="0.2">
      <c r="B161" s="196"/>
      <c r="C161" s="612"/>
      <c r="D161" s="612"/>
      <c r="E161" s="612"/>
      <c r="F161" s="612"/>
      <c r="G161" s="612"/>
      <c r="H161" s="612"/>
      <c r="I161" s="612"/>
      <c r="J161" s="612"/>
      <c r="K161" s="612"/>
      <c r="L161" s="612"/>
      <c r="M161" s="612"/>
      <c r="N161" s="612"/>
      <c r="O161" s="612"/>
      <c r="P161" s="612"/>
      <c r="Q161" s="612"/>
      <c r="R161" s="644"/>
      <c r="S161" s="123"/>
      <c r="T161" s="196"/>
    </row>
    <row r="162" spans="1:20" s="17" customFormat="1" ht="12" customHeight="1" x14ac:dyDescent="0.2">
      <c r="A162" s="120"/>
      <c r="B162" s="611" t="s">
        <v>7641</v>
      </c>
      <c r="C162" s="624"/>
      <c r="D162" s="624"/>
      <c r="E162" s="624"/>
      <c r="F162" s="624"/>
      <c r="G162" s="624"/>
      <c r="H162" s="624"/>
      <c r="I162" s="624"/>
      <c r="J162" s="624"/>
      <c r="K162" s="198"/>
      <c r="L162" s="198"/>
      <c r="M162" s="198"/>
      <c r="N162" s="198"/>
      <c r="O162" s="198"/>
      <c r="P162" s="198"/>
      <c r="Q162" s="198"/>
      <c r="R162" s="197"/>
      <c r="T162" s="26"/>
    </row>
    <row r="163" spans="1:20" s="645" customFormat="1" ht="15" customHeight="1" x14ac:dyDescent="0.2">
      <c r="A163" s="649" t="s">
        <v>7646</v>
      </c>
      <c r="B163" s="616" t="s">
        <v>232</v>
      </c>
      <c r="C163" s="615">
        <v>3533986</v>
      </c>
      <c r="D163" s="615">
        <v>50388</v>
      </c>
      <c r="E163" s="615" t="s">
        <v>3</v>
      </c>
      <c r="F163" s="615">
        <v>39376</v>
      </c>
      <c r="G163" s="615">
        <v>439697</v>
      </c>
      <c r="H163" s="615">
        <v>891642</v>
      </c>
      <c r="I163" s="615">
        <v>470157</v>
      </c>
      <c r="J163" s="615">
        <v>580112</v>
      </c>
      <c r="K163" s="615">
        <v>146282</v>
      </c>
      <c r="L163" s="615">
        <v>123949</v>
      </c>
      <c r="M163" s="615">
        <v>129647</v>
      </c>
      <c r="N163" s="615">
        <v>187260</v>
      </c>
      <c r="O163" s="615">
        <v>78794</v>
      </c>
      <c r="P163" s="615">
        <v>109956</v>
      </c>
      <c r="Q163" s="615">
        <v>171035</v>
      </c>
      <c r="R163" s="648">
        <v>115691</v>
      </c>
      <c r="S163" s="657"/>
      <c r="T163" s="646" t="s">
        <v>232</v>
      </c>
    </row>
    <row r="164" spans="1:20" ht="10.9" customHeight="1" x14ac:dyDescent="0.2">
      <c r="A164" s="629" t="s">
        <v>7642</v>
      </c>
      <c r="B164" s="613" t="s">
        <v>107</v>
      </c>
      <c r="C164" s="612">
        <v>490747</v>
      </c>
      <c r="D164" s="612">
        <v>5590</v>
      </c>
      <c r="E164" s="612" t="s">
        <v>3</v>
      </c>
      <c r="F164" s="612" t="s">
        <v>3</v>
      </c>
      <c r="G164" s="612">
        <v>140242</v>
      </c>
      <c r="H164" s="612">
        <v>104527</v>
      </c>
      <c r="I164" s="612">
        <v>15008</v>
      </c>
      <c r="J164" s="612">
        <v>14467</v>
      </c>
      <c r="K164" s="612">
        <v>76513</v>
      </c>
      <c r="L164" s="612" t="s">
        <v>3</v>
      </c>
      <c r="M164" s="612">
        <v>9998</v>
      </c>
      <c r="N164" s="612">
        <v>73319</v>
      </c>
      <c r="O164" s="612">
        <v>12859</v>
      </c>
      <c r="P164" s="612">
        <v>12997</v>
      </c>
      <c r="Q164" s="612">
        <v>24776</v>
      </c>
      <c r="R164" s="644">
        <v>451</v>
      </c>
      <c r="S164" s="524" t="s">
        <v>7722</v>
      </c>
      <c r="T164" s="643" t="s">
        <v>107</v>
      </c>
    </row>
    <row r="165" spans="1:20" ht="10.9" customHeight="1" x14ac:dyDescent="0.2">
      <c r="A165" s="629">
        <v>2</v>
      </c>
      <c r="B165" s="613" t="s">
        <v>108</v>
      </c>
      <c r="C165" s="612">
        <v>2202254</v>
      </c>
      <c r="D165" s="612">
        <v>44798</v>
      </c>
      <c r="E165" s="612" t="s">
        <v>3</v>
      </c>
      <c r="F165" s="612" t="s">
        <v>3</v>
      </c>
      <c r="G165" s="612">
        <v>241997</v>
      </c>
      <c r="H165" s="612">
        <v>515757</v>
      </c>
      <c r="I165" s="612">
        <v>329595</v>
      </c>
      <c r="J165" s="612">
        <v>542769</v>
      </c>
      <c r="K165" s="612">
        <v>39439</v>
      </c>
      <c r="L165" s="612">
        <v>121492</v>
      </c>
      <c r="M165" s="612">
        <v>41328</v>
      </c>
      <c r="N165" s="612">
        <v>2767</v>
      </c>
      <c r="O165" s="612">
        <v>23085</v>
      </c>
      <c r="P165" s="612">
        <v>93282</v>
      </c>
      <c r="Q165" s="612">
        <v>97279</v>
      </c>
      <c r="R165" s="644">
        <v>108666</v>
      </c>
      <c r="S165" s="48" t="s">
        <v>7721</v>
      </c>
      <c r="T165" s="643" t="s">
        <v>108</v>
      </c>
    </row>
    <row r="166" spans="1:20" ht="10.9" customHeight="1" x14ac:dyDescent="0.2">
      <c r="A166" s="629">
        <v>2</v>
      </c>
      <c r="B166" s="613" t="s">
        <v>109</v>
      </c>
      <c r="C166" s="612">
        <v>424114</v>
      </c>
      <c r="D166" s="612" t="s">
        <v>3</v>
      </c>
      <c r="E166" s="612" t="s">
        <v>3</v>
      </c>
      <c r="F166" s="612">
        <v>4850</v>
      </c>
      <c r="G166" s="612">
        <v>5298</v>
      </c>
      <c r="H166" s="612">
        <v>167760</v>
      </c>
      <c r="I166" s="612">
        <v>109609</v>
      </c>
      <c r="J166" s="612">
        <v>22651</v>
      </c>
      <c r="K166" s="612" t="s">
        <v>3</v>
      </c>
      <c r="L166" s="612" t="s">
        <v>3</v>
      </c>
      <c r="M166" s="612">
        <v>78321</v>
      </c>
      <c r="N166" s="612" t="s">
        <v>3</v>
      </c>
      <c r="O166" s="612">
        <v>18123</v>
      </c>
      <c r="P166" s="612">
        <v>1845</v>
      </c>
      <c r="Q166" s="612">
        <v>14184</v>
      </c>
      <c r="R166" s="644">
        <v>1473</v>
      </c>
      <c r="S166" s="48" t="s">
        <v>7720</v>
      </c>
      <c r="T166" s="643" t="s">
        <v>109</v>
      </c>
    </row>
    <row r="167" spans="1:20" ht="10.9" customHeight="1" x14ac:dyDescent="0.2">
      <c r="A167" s="629">
        <v>2</v>
      </c>
      <c r="B167" s="613" t="s">
        <v>110</v>
      </c>
      <c r="C167" s="612">
        <v>308166</v>
      </c>
      <c r="D167" s="612" t="s">
        <v>3</v>
      </c>
      <c r="E167" s="612" t="s">
        <v>3</v>
      </c>
      <c r="F167" s="612">
        <v>34526</v>
      </c>
      <c r="G167" s="612">
        <v>835</v>
      </c>
      <c r="H167" s="612">
        <v>103598</v>
      </c>
      <c r="I167" s="612" t="s">
        <v>3</v>
      </c>
      <c r="J167" s="612">
        <v>225</v>
      </c>
      <c r="K167" s="612">
        <v>30330</v>
      </c>
      <c r="L167" s="612">
        <v>2457</v>
      </c>
      <c r="M167" s="612" t="s">
        <v>3</v>
      </c>
      <c r="N167" s="612">
        <v>111174</v>
      </c>
      <c r="O167" s="612">
        <v>18203</v>
      </c>
      <c r="P167" s="612">
        <v>1354</v>
      </c>
      <c r="Q167" s="612">
        <v>2596</v>
      </c>
      <c r="R167" s="644">
        <v>2868</v>
      </c>
      <c r="S167" s="48" t="s">
        <v>7719</v>
      </c>
      <c r="T167" s="643" t="s">
        <v>110</v>
      </c>
    </row>
    <row r="168" spans="1:20" ht="10.9" customHeight="1" x14ac:dyDescent="0.2">
      <c r="A168" s="629">
        <v>2</v>
      </c>
      <c r="B168" s="613" t="s">
        <v>111</v>
      </c>
      <c r="C168" s="612">
        <v>108705</v>
      </c>
      <c r="D168" s="612" t="s">
        <v>3</v>
      </c>
      <c r="E168" s="612" t="s">
        <v>3</v>
      </c>
      <c r="F168" s="612" t="s">
        <v>3</v>
      </c>
      <c r="G168" s="612">
        <v>51325</v>
      </c>
      <c r="H168" s="612" t="s">
        <v>3</v>
      </c>
      <c r="I168" s="612">
        <v>15945</v>
      </c>
      <c r="J168" s="612" t="s">
        <v>3</v>
      </c>
      <c r="K168" s="612" t="s">
        <v>3</v>
      </c>
      <c r="L168" s="612" t="s">
        <v>3</v>
      </c>
      <c r="M168" s="612" t="s">
        <v>3</v>
      </c>
      <c r="N168" s="612" t="s">
        <v>3</v>
      </c>
      <c r="O168" s="612">
        <v>6524</v>
      </c>
      <c r="P168" s="612">
        <v>478</v>
      </c>
      <c r="Q168" s="612">
        <v>32200</v>
      </c>
      <c r="R168" s="644">
        <v>2233</v>
      </c>
      <c r="S168" s="48" t="s">
        <v>7718</v>
      </c>
      <c r="T168" s="643" t="s">
        <v>111</v>
      </c>
    </row>
    <row r="169" spans="1:20" s="645" customFormat="1" ht="15" customHeight="1" x14ac:dyDescent="0.2">
      <c r="A169" s="649">
        <v>2</v>
      </c>
      <c r="B169" s="616" t="s">
        <v>233</v>
      </c>
      <c r="C169" s="615">
        <v>3324259</v>
      </c>
      <c r="D169" s="615">
        <v>9182</v>
      </c>
      <c r="E169" s="615" t="s">
        <v>3</v>
      </c>
      <c r="F169" s="615" t="s">
        <v>3</v>
      </c>
      <c r="G169" s="615">
        <v>883557</v>
      </c>
      <c r="H169" s="615">
        <v>918776</v>
      </c>
      <c r="I169" s="615">
        <v>446685</v>
      </c>
      <c r="J169" s="615">
        <v>180399</v>
      </c>
      <c r="K169" s="615">
        <v>83422</v>
      </c>
      <c r="L169" s="615">
        <v>36884</v>
      </c>
      <c r="M169" s="615">
        <v>52434</v>
      </c>
      <c r="N169" s="615">
        <v>155090</v>
      </c>
      <c r="O169" s="615">
        <v>151940</v>
      </c>
      <c r="P169" s="615">
        <v>55036</v>
      </c>
      <c r="Q169" s="615">
        <v>257470</v>
      </c>
      <c r="R169" s="648">
        <v>93384</v>
      </c>
      <c r="S169" s="647" t="s">
        <v>7717</v>
      </c>
      <c r="T169" s="646" t="s">
        <v>233</v>
      </c>
    </row>
    <row r="170" spans="1:20" ht="10.9" customHeight="1" x14ac:dyDescent="0.2">
      <c r="A170" s="629" t="s">
        <v>7642</v>
      </c>
      <c r="B170" s="613" t="s">
        <v>112</v>
      </c>
      <c r="C170" s="612">
        <v>260891</v>
      </c>
      <c r="D170" s="612">
        <v>231</v>
      </c>
      <c r="E170" s="612" t="s">
        <v>3</v>
      </c>
      <c r="F170" s="612" t="s">
        <v>3</v>
      </c>
      <c r="G170" s="612">
        <v>184662</v>
      </c>
      <c r="H170" s="612">
        <v>25290</v>
      </c>
      <c r="I170" s="612" t="s">
        <v>3</v>
      </c>
      <c r="J170" s="612">
        <v>46171</v>
      </c>
      <c r="K170" s="612" t="s">
        <v>3</v>
      </c>
      <c r="L170" s="612" t="s">
        <v>3</v>
      </c>
      <c r="M170" s="612" t="s">
        <v>3</v>
      </c>
      <c r="N170" s="612" t="s">
        <v>3</v>
      </c>
      <c r="O170" s="612">
        <v>511</v>
      </c>
      <c r="P170" s="612">
        <v>2208</v>
      </c>
      <c r="Q170" s="612">
        <v>1818</v>
      </c>
      <c r="R170" s="644" t="s">
        <v>3</v>
      </c>
      <c r="S170" s="524" t="s">
        <v>7716</v>
      </c>
      <c r="T170" s="643" t="s">
        <v>112</v>
      </c>
    </row>
    <row r="171" spans="1:20" ht="10.9" customHeight="1" x14ac:dyDescent="0.2">
      <c r="A171" s="629">
        <v>2</v>
      </c>
      <c r="B171" s="613" t="s">
        <v>113</v>
      </c>
      <c r="C171" s="612">
        <v>536903</v>
      </c>
      <c r="D171" s="612" t="s">
        <v>3</v>
      </c>
      <c r="E171" s="612" t="s">
        <v>3</v>
      </c>
      <c r="F171" s="612" t="s">
        <v>3</v>
      </c>
      <c r="G171" s="612">
        <v>225160</v>
      </c>
      <c r="H171" s="612">
        <v>513</v>
      </c>
      <c r="I171" s="612">
        <v>225888</v>
      </c>
      <c r="J171" s="612" t="s">
        <v>3</v>
      </c>
      <c r="K171" s="612">
        <v>81677</v>
      </c>
      <c r="L171" s="612" t="s">
        <v>3</v>
      </c>
      <c r="M171" s="612" t="s">
        <v>3</v>
      </c>
      <c r="N171" s="612" t="s">
        <v>3</v>
      </c>
      <c r="O171" s="612">
        <v>2293</v>
      </c>
      <c r="P171" s="612" t="s">
        <v>3</v>
      </c>
      <c r="Q171" s="612">
        <v>519</v>
      </c>
      <c r="R171" s="644">
        <v>853</v>
      </c>
      <c r="S171" s="48" t="s">
        <v>7715</v>
      </c>
      <c r="T171" s="643" t="s">
        <v>113</v>
      </c>
    </row>
    <row r="172" spans="1:20" ht="10.9" customHeight="1" x14ac:dyDescent="0.2">
      <c r="A172" s="629">
        <v>2</v>
      </c>
      <c r="B172" s="613" t="s">
        <v>114</v>
      </c>
      <c r="C172" s="612">
        <v>63146</v>
      </c>
      <c r="D172" s="612" t="s">
        <v>3</v>
      </c>
      <c r="E172" s="612" t="s">
        <v>3</v>
      </c>
      <c r="F172" s="612" t="s">
        <v>3</v>
      </c>
      <c r="G172" s="612" t="s">
        <v>3</v>
      </c>
      <c r="H172" s="612">
        <v>25511</v>
      </c>
      <c r="I172" s="612" t="s">
        <v>3</v>
      </c>
      <c r="J172" s="612" t="s">
        <v>3</v>
      </c>
      <c r="K172" s="612" t="s">
        <v>3</v>
      </c>
      <c r="L172" s="612" t="s">
        <v>3</v>
      </c>
      <c r="M172" s="612">
        <v>1421</v>
      </c>
      <c r="N172" s="612">
        <v>150</v>
      </c>
      <c r="O172" s="612">
        <v>34669</v>
      </c>
      <c r="P172" s="612">
        <v>960</v>
      </c>
      <c r="Q172" s="612">
        <v>352</v>
      </c>
      <c r="R172" s="644">
        <v>83</v>
      </c>
      <c r="S172" s="48" t="s">
        <v>7714</v>
      </c>
      <c r="T172" s="643" t="s">
        <v>114</v>
      </c>
    </row>
    <row r="173" spans="1:20" ht="10.9" customHeight="1" x14ac:dyDescent="0.2">
      <c r="A173" s="629">
        <v>2</v>
      </c>
      <c r="B173" s="613" t="s">
        <v>115</v>
      </c>
      <c r="C173" s="612">
        <v>2266081</v>
      </c>
      <c r="D173" s="612">
        <v>5780</v>
      </c>
      <c r="E173" s="612" t="s">
        <v>3</v>
      </c>
      <c r="F173" s="612" t="s">
        <v>3</v>
      </c>
      <c r="G173" s="612">
        <v>440069</v>
      </c>
      <c r="H173" s="612">
        <v>731498</v>
      </c>
      <c r="I173" s="612">
        <v>219783</v>
      </c>
      <c r="J173" s="612">
        <v>134195</v>
      </c>
      <c r="K173" s="612">
        <v>1363</v>
      </c>
      <c r="L173" s="612">
        <v>36884</v>
      </c>
      <c r="M173" s="612">
        <v>48986</v>
      </c>
      <c r="N173" s="612">
        <v>154940</v>
      </c>
      <c r="O173" s="612">
        <v>113110</v>
      </c>
      <c r="P173" s="612">
        <v>48474</v>
      </c>
      <c r="Q173" s="612">
        <v>239575</v>
      </c>
      <c r="R173" s="644">
        <v>91424</v>
      </c>
      <c r="S173" s="48" t="s">
        <v>7713</v>
      </c>
      <c r="T173" s="643" t="s">
        <v>115</v>
      </c>
    </row>
    <row r="174" spans="1:20" ht="10.9" customHeight="1" x14ac:dyDescent="0.2">
      <c r="A174" s="629">
        <v>2</v>
      </c>
      <c r="B174" s="613" t="s">
        <v>116</v>
      </c>
      <c r="C174" s="612">
        <v>181397</v>
      </c>
      <c r="D174" s="612">
        <v>3171</v>
      </c>
      <c r="E174" s="612" t="s">
        <v>3</v>
      </c>
      <c r="F174" s="612" t="s">
        <v>3</v>
      </c>
      <c r="G174" s="612">
        <v>22524</v>
      </c>
      <c r="H174" s="612">
        <v>135964</v>
      </c>
      <c r="I174" s="612" t="s">
        <v>3</v>
      </c>
      <c r="J174" s="612">
        <v>33</v>
      </c>
      <c r="K174" s="612">
        <v>382</v>
      </c>
      <c r="L174" s="612" t="s">
        <v>3</v>
      </c>
      <c r="M174" s="612">
        <v>2027</v>
      </c>
      <c r="N174" s="612" t="s">
        <v>3</v>
      </c>
      <c r="O174" s="612">
        <v>1063</v>
      </c>
      <c r="P174" s="612">
        <v>1385</v>
      </c>
      <c r="Q174" s="612">
        <v>13824</v>
      </c>
      <c r="R174" s="644">
        <v>1024</v>
      </c>
      <c r="S174" s="48" t="s">
        <v>7712</v>
      </c>
      <c r="T174" s="643" t="s">
        <v>116</v>
      </c>
    </row>
    <row r="175" spans="1:20" ht="10.9" customHeight="1" x14ac:dyDescent="0.2">
      <c r="A175" s="629">
        <v>2</v>
      </c>
      <c r="B175" s="613" t="s">
        <v>117</v>
      </c>
      <c r="C175" s="612">
        <v>15841</v>
      </c>
      <c r="D175" s="612" t="s">
        <v>3</v>
      </c>
      <c r="E175" s="612" t="s">
        <v>3</v>
      </c>
      <c r="F175" s="612" t="s">
        <v>3</v>
      </c>
      <c r="G175" s="612">
        <v>11142</v>
      </c>
      <c r="H175" s="612" t="s">
        <v>3</v>
      </c>
      <c r="I175" s="612">
        <v>1014</v>
      </c>
      <c r="J175" s="612" t="s">
        <v>3</v>
      </c>
      <c r="K175" s="612" t="s">
        <v>3</v>
      </c>
      <c r="L175" s="612" t="s">
        <v>3</v>
      </c>
      <c r="M175" s="612" t="s">
        <v>3</v>
      </c>
      <c r="N175" s="612" t="s">
        <v>3</v>
      </c>
      <c r="O175" s="612">
        <v>294</v>
      </c>
      <c r="P175" s="612">
        <v>2009</v>
      </c>
      <c r="Q175" s="612">
        <v>1382</v>
      </c>
      <c r="R175" s="644" t="s">
        <v>3</v>
      </c>
      <c r="S175" s="48" t="s">
        <v>7711</v>
      </c>
      <c r="T175" s="643" t="s">
        <v>117</v>
      </c>
    </row>
    <row r="176" spans="1:20" s="645" customFormat="1" ht="15" customHeight="1" x14ac:dyDescent="0.2">
      <c r="A176" s="649">
        <v>2</v>
      </c>
      <c r="B176" s="616" t="s">
        <v>234</v>
      </c>
      <c r="C176" s="615">
        <v>13363304</v>
      </c>
      <c r="D176" s="615">
        <v>325630</v>
      </c>
      <c r="E176" s="615" t="s">
        <v>3</v>
      </c>
      <c r="F176" s="615" t="s">
        <v>3</v>
      </c>
      <c r="G176" s="615">
        <v>3416212</v>
      </c>
      <c r="H176" s="615">
        <v>335215</v>
      </c>
      <c r="I176" s="615">
        <v>1768133</v>
      </c>
      <c r="J176" s="615">
        <v>1472452</v>
      </c>
      <c r="K176" s="615">
        <v>118358</v>
      </c>
      <c r="L176" s="615">
        <v>3349090</v>
      </c>
      <c r="M176" s="615">
        <v>404594</v>
      </c>
      <c r="N176" s="615">
        <v>1089341</v>
      </c>
      <c r="O176" s="615">
        <v>227414</v>
      </c>
      <c r="P176" s="615">
        <v>280134</v>
      </c>
      <c r="Q176" s="615">
        <v>441149</v>
      </c>
      <c r="R176" s="648">
        <v>135582</v>
      </c>
      <c r="S176" s="647" t="s">
        <v>7710</v>
      </c>
      <c r="T176" s="646" t="s">
        <v>234</v>
      </c>
    </row>
    <row r="177" spans="1:20" s="652" customFormat="1" ht="11.1" customHeight="1" x14ac:dyDescent="0.2">
      <c r="A177" s="656" t="s">
        <v>7642</v>
      </c>
      <c r="B177" s="620" t="s">
        <v>235</v>
      </c>
      <c r="C177" s="619">
        <v>12671394</v>
      </c>
      <c r="D177" s="619">
        <v>325326</v>
      </c>
      <c r="E177" s="619" t="s">
        <v>3</v>
      </c>
      <c r="F177" s="619" t="s">
        <v>3</v>
      </c>
      <c r="G177" s="619">
        <v>3008913</v>
      </c>
      <c r="H177" s="619">
        <v>328240</v>
      </c>
      <c r="I177" s="619">
        <v>1686252</v>
      </c>
      <c r="J177" s="619">
        <v>1427050</v>
      </c>
      <c r="K177" s="619">
        <v>118358</v>
      </c>
      <c r="L177" s="619">
        <v>3349090</v>
      </c>
      <c r="M177" s="619">
        <v>401752</v>
      </c>
      <c r="N177" s="619">
        <v>1081917</v>
      </c>
      <c r="O177" s="619">
        <v>207914</v>
      </c>
      <c r="P177" s="619">
        <v>207538</v>
      </c>
      <c r="Q177" s="619">
        <v>396040</v>
      </c>
      <c r="R177" s="655">
        <v>133004</v>
      </c>
      <c r="S177" s="654" t="s">
        <v>7709</v>
      </c>
      <c r="T177" s="653" t="s">
        <v>235</v>
      </c>
    </row>
    <row r="178" spans="1:20" ht="10.9" customHeight="1" x14ac:dyDescent="0.2">
      <c r="A178" s="629">
        <v>2</v>
      </c>
      <c r="B178" s="618" t="s">
        <v>201</v>
      </c>
      <c r="C178" s="612">
        <v>4216936</v>
      </c>
      <c r="D178" s="612" t="s">
        <v>3</v>
      </c>
      <c r="E178" s="612" t="s">
        <v>3</v>
      </c>
      <c r="F178" s="612" t="s">
        <v>3</v>
      </c>
      <c r="G178" s="612">
        <v>123463</v>
      </c>
      <c r="H178" s="612">
        <v>89359</v>
      </c>
      <c r="I178" s="612">
        <v>1543689</v>
      </c>
      <c r="J178" s="612">
        <v>214499</v>
      </c>
      <c r="K178" s="612">
        <v>117961</v>
      </c>
      <c r="L178" s="612">
        <v>166238</v>
      </c>
      <c r="M178" s="612">
        <v>239809</v>
      </c>
      <c r="N178" s="612">
        <v>1074202</v>
      </c>
      <c r="O178" s="612">
        <v>178513</v>
      </c>
      <c r="P178" s="612">
        <v>101240</v>
      </c>
      <c r="Q178" s="612">
        <v>303980</v>
      </c>
      <c r="R178" s="644">
        <v>63983</v>
      </c>
      <c r="S178" s="651" t="s">
        <v>7708</v>
      </c>
      <c r="T178" s="650" t="s">
        <v>201</v>
      </c>
    </row>
    <row r="179" spans="1:20" ht="10.9" customHeight="1" x14ac:dyDescent="0.2">
      <c r="A179" s="120">
        <v>3</v>
      </c>
      <c r="B179" s="618" t="s">
        <v>202</v>
      </c>
      <c r="C179" s="612">
        <v>30940</v>
      </c>
      <c r="D179" s="612" t="s">
        <v>3</v>
      </c>
      <c r="E179" s="612" t="s">
        <v>3</v>
      </c>
      <c r="F179" s="612" t="s">
        <v>3</v>
      </c>
      <c r="G179" s="612" t="s">
        <v>3</v>
      </c>
      <c r="H179" s="612" t="s">
        <v>3</v>
      </c>
      <c r="I179" s="612" t="s">
        <v>3</v>
      </c>
      <c r="J179" s="612" t="s">
        <v>3</v>
      </c>
      <c r="K179" s="612" t="s">
        <v>3</v>
      </c>
      <c r="L179" s="612" t="s">
        <v>3</v>
      </c>
      <c r="M179" s="612" t="s">
        <v>3</v>
      </c>
      <c r="N179" s="612" t="s">
        <v>3</v>
      </c>
      <c r="O179" s="612">
        <v>2464</v>
      </c>
      <c r="P179" s="612">
        <v>3532</v>
      </c>
      <c r="Q179" s="612">
        <v>24888</v>
      </c>
      <c r="R179" s="644">
        <v>56</v>
      </c>
      <c r="S179" s="196" t="s">
        <v>7707</v>
      </c>
      <c r="T179" s="650" t="s">
        <v>202</v>
      </c>
    </row>
    <row r="180" spans="1:20" ht="10.9" customHeight="1" x14ac:dyDescent="0.2">
      <c r="A180" s="120">
        <v>3</v>
      </c>
      <c r="B180" s="618" t="s">
        <v>203</v>
      </c>
      <c r="C180" s="612">
        <v>363326</v>
      </c>
      <c r="D180" s="612" t="s">
        <v>3</v>
      </c>
      <c r="E180" s="612" t="s">
        <v>3</v>
      </c>
      <c r="F180" s="612" t="s">
        <v>3</v>
      </c>
      <c r="G180" s="612">
        <v>164727</v>
      </c>
      <c r="H180" s="612" t="s">
        <v>3</v>
      </c>
      <c r="I180" s="612">
        <v>135055</v>
      </c>
      <c r="J180" s="612">
        <v>33474</v>
      </c>
      <c r="K180" s="612" t="s">
        <v>3</v>
      </c>
      <c r="L180" s="612" t="s">
        <v>3</v>
      </c>
      <c r="M180" s="612" t="s">
        <v>3</v>
      </c>
      <c r="N180" s="612">
        <v>245</v>
      </c>
      <c r="O180" s="612">
        <v>1537</v>
      </c>
      <c r="P180" s="612">
        <v>26636</v>
      </c>
      <c r="Q180" s="612">
        <v>1652</v>
      </c>
      <c r="R180" s="644" t="s">
        <v>3</v>
      </c>
      <c r="S180" s="196" t="s">
        <v>7706</v>
      </c>
      <c r="T180" s="650" t="s">
        <v>203</v>
      </c>
    </row>
    <row r="181" spans="1:20" ht="10.9" customHeight="1" x14ac:dyDescent="0.2">
      <c r="A181" s="629">
        <v>2</v>
      </c>
      <c r="B181" s="618" t="s">
        <v>204</v>
      </c>
      <c r="C181" s="612">
        <v>85697</v>
      </c>
      <c r="D181" s="612" t="s">
        <v>3</v>
      </c>
      <c r="E181" s="612" t="s">
        <v>3</v>
      </c>
      <c r="F181" s="612" t="s">
        <v>3</v>
      </c>
      <c r="G181" s="612">
        <v>176</v>
      </c>
      <c r="H181" s="612" t="s">
        <v>3</v>
      </c>
      <c r="I181" s="612" t="s">
        <v>3</v>
      </c>
      <c r="J181" s="612">
        <v>11127</v>
      </c>
      <c r="K181" s="612" t="s">
        <v>3</v>
      </c>
      <c r="L181" s="612" t="s">
        <v>3</v>
      </c>
      <c r="M181" s="612" t="s">
        <v>3</v>
      </c>
      <c r="N181" s="612" t="s">
        <v>3</v>
      </c>
      <c r="O181" s="612">
        <v>663</v>
      </c>
      <c r="P181" s="612">
        <v>21275</v>
      </c>
      <c r="Q181" s="612">
        <v>52456</v>
      </c>
      <c r="R181" s="644" t="s">
        <v>3</v>
      </c>
      <c r="S181" s="48" t="s">
        <v>7705</v>
      </c>
      <c r="T181" s="650" t="s">
        <v>204</v>
      </c>
    </row>
    <row r="182" spans="1:20" ht="10.9" customHeight="1" x14ac:dyDescent="0.2">
      <c r="A182" s="629">
        <v>2</v>
      </c>
      <c r="B182" s="618" t="s">
        <v>205</v>
      </c>
      <c r="C182" s="612">
        <v>7974495</v>
      </c>
      <c r="D182" s="612">
        <v>325326</v>
      </c>
      <c r="E182" s="612" t="s">
        <v>3</v>
      </c>
      <c r="F182" s="612" t="s">
        <v>3</v>
      </c>
      <c r="G182" s="612">
        <v>2720547</v>
      </c>
      <c r="H182" s="612">
        <v>238881</v>
      </c>
      <c r="I182" s="612">
        <v>7508</v>
      </c>
      <c r="J182" s="612">
        <v>1167950</v>
      </c>
      <c r="K182" s="612">
        <v>397</v>
      </c>
      <c r="L182" s="612">
        <v>3182852</v>
      </c>
      <c r="M182" s="612">
        <v>161943</v>
      </c>
      <c r="N182" s="612">
        <v>7470</v>
      </c>
      <c r="O182" s="612">
        <v>24737</v>
      </c>
      <c r="P182" s="612">
        <v>54855</v>
      </c>
      <c r="Q182" s="612">
        <v>13064</v>
      </c>
      <c r="R182" s="644">
        <v>68965</v>
      </c>
      <c r="S182" s="48" t="s">
        <v>7704</v>
      </c>
      <c r="T182" s="650" t="s">
        <v>205</v>
      </c>
    </row>
    <row r="183" spans="1:20" ht="10.9" customHeight="1" x14ac:dyDescent="0.2">
      <c r="A183" s="629">
        <v>2</v>
      </c>
      <c r="B183" s="613" t="s">
        <v>118</v>
      </c>
      <c r="C183" s="612">
        <v>543662</v>
      </c>
      <c r="D183" s="612">
        <v>304</v>
      </c>
      <c r="E183" s="612" t="s">
        <v>3</v>
      </c>
      <c r="F183" s="612" t="s">
        <v>3</v>
      </c>
      <c r="G183" s="612">
        <v>386353</v>
      </c>
      <c r="H183" s="612">
        <v>6975</v>
      </c>
      <c r="I183" s="612">
        <v>34214</v>
      </c>
      <c r="J183" s="612">
        <v>7902</v>
      </c>
      <c r="K183" s="612" t="s">
        <v>3</v>
      </c>
      <c r="L183" s="612" t="s">
        <v>3</v>
      </c>
      <c r="M183" s="612">
        <v>2842</v>
      </c>
      <c r="N183" s="612">
        <v>5858</v>
      </c>
      <c r="O183" s="612">
        <v>1780</v>
      </c>
      <c r="P183" s="612">
        <v>57166</v>
      </c>
      <c r="Q183" s="612">
        <v>38203</v>
      </c>
      <c r="R183" s="644">
        <v>2065</v>
      </c>
      <c r="S183" s="48" t="s">
        <v>7703</v>
      </c>
      <c r="T183" s="643" t="s">
        <v>118</v>
      </c>
    </row>
    <row r="184" spans="1:20" ht="10.9" customHeight="1" x14ac:dyDescent="0.2">
      <c r="A184" s="629">
        <v>2</v>
      </c>
      <c r="B184" s="613" t="s">
        <v>119</v>
      </c>
      <c r="C184" s="612">
        <v>39630</v>
      </c>
      <c r="D184" s="612" t="s">
        <v>3</v>
      </c>
      <c r="E184" s="612" t="s">
        <v>3</v>
      </c>
      <c r="F184" s="612" t="s">
        <v>3</v>
      </c>
      <c r="G184" s="612">
        <v>1406</v>
      </c>
      <c r="H184" s="612" t="s">
        <v>3</v>
      </c>
      <c r="I184" s="612" t="s">
        <v>3</v>
      </c>
      <c r="J184" s="612">
        <v>36284</v>
      </c>
      <c r="K184" s="612" t="s">
        <v>3</v>
      </c>
      <c r="L184" s="612" t="s">
        <v>3</v>
      </c>
      <c r="M184" s="612" t="s">
        <v>3</v>
      </c>
      <c r="N184" s="612" t="s">
        <v>3</v>
      </c>
      <c r="O184" s="612">
        <v>24</v>
      </c>
      <c r="P184" s="612">
        <v>511</v>
      </c>
      <c r="Q184" s="612">
        <v>1120</v>
      </c>
      <c r="R184" s="644">
        <v>285</v>
      </c>
      <c r="S184" s="48" t="s">
        <v>7702</v>
      </c>
      <c r="T184" s="643" t="s">
        <v>119</v>
      </c>
    </row>
    <row r="185" spans="1:20" ht="10.9" customHeight="1" x14ac:dyDescent="0.2">
      <c r="A185" s="629">
        <v>2</v>
      </c>
      <c r="B185" s="613" t="s">
        <v>120</v>
      </c>
      <c r="C185" s="612">
        <v>3646</v>
      </c>
      <c r="D185" s="612" t="s">
        <v>3</v>
      </c>
      <c r="E185" s="612" t="s">
        <v>3</v>
      </c>
      <c r="F185" s="612" t="s">
        <v>3</v>
      </c>
      <c r="G185" s="612">
        <v>1195</v>
      </c>
      <c r="H185" s="612" t="s">
        <v>3</v>
      </c>
      <c r="I185" s="612">
        <v>208</v>
      </c>
      <c r="J185" s="612" t="s">
        <v>3</v>
      </c>
      <c r="K185" s="612" t="s">
        <v>3</v>
      </c>
      <c r="L185" s="612" t="s">
        <v>3</v>
      </c>
      <c r="M185" s="612" t="s">
        <v>3</v>
      </c>
      <c r="N185" s="612">
        <v>1</v>
      </c>
      <c r="O185" s="612">
        <v>225</v>
      </c>
      <c r="P185" s="612">
        <v>10</v>
      </c>
      <c r="Q185" s="612">
        <v>1946</v>
      </c>
      <c r="R185" s="644">
        <v>61</v>
      </c>
      <c r="S185" s="48" t="s">
        <v>7701</v>
      </c>
      <c r="T185" s="643" t="s">
        <v>120</v>
      </c>
    </row>
    <row r="186" spans="1:20" ht="10.9" customHeight="1" x14ac:dyDescent="0.2">
      <c r="A186" s="629">
        <v>2</v>
      </c>
      <c r="B186" s="613" t="s">
        <v>121</v>
      </c>
      <c r="C186" s="612">
        <v>31608</v>
      </c>
      <c r="D186" s="612" t="s">
        <v>3</v>
      </c>
      <c r="E186" s="612" t="s">
        <v>3</v>
      </c>
      <c r="F186" s="612" t="s">
        <v>3</v>
      </c>
      <c r="G186" s="612">
        <v>18345</v>
      </c>
      <c r="H186" s="612" t="s">
        <v>3</v>
      </c>
      <c r="I186" s="612" t="s">
        <v>3</v>
      </c>
      <c r="J186" s="612">
        <v>1216</v>
      </c>
      <c r="K186" s="612" t="s">
        <v>3</v>
      </c>
      <c r="L186" s="612" t="s">
        <v>3</v>
      </c>
      <c r="M186" s="612" t="s">
        <v>3</v>
      </c>
      <c r="N186" s="612" t="s">
        <v>3</v>
      </c>
      <c r="O186" s="612" t="s">
        <v>3</v>
      </c>
      <c r="P186" s="612">
        <v>11846</v>
      </c>
      <c r="Q186" s="612">
        <v>86</v>
      </c>
      <c r="R186" s="644">
        <v>115</v>
      </c>
      <c r="S186" s="48" t="s">
        <v>7700</v>
      </c>
      <c r="T186" s="643" t="s">
        <v>121</v>
      </c>
    </row>
    <row r="187" spans="1:20" ht="10.9" customHeight="1" x14ac:dyDescent="0.2">
      <c r="A187" s="629" t="s">
        <v>7642</v>
      </c>
      <c r="B187" s="613" t="s">
        <v>122</v>
      </c>
      <c r="C187" s="612">
        <v>6278</v>
      </c>
      <c r="D187" s="612" t="s">
        <v>3</v>
      </c>
      <c r="E187" s="612" t="s">
        <v>3</v>
      </c>
      <c r="F187" s="612" t="s">
        <v>3</v>
      </c>
      <c r="G187" s="612" t="s">
        <v>3</v>
      </c>
      <c r="H187" s="612" t="s">
        <v>3</v>
      </c>
      <c r="I187" s="612">
        <v>2656</v>
      </c>
      <c r="J187" s="612" t="s">
        <v>3</v>
      </c>
      <c r="K187" s="612" t="s">
        <v>3</v>
      </c>
      <c r="L187" s="612" t="s">
        <v>3</v>
      </c>
      <c r="M187" s="612" t="s">
        <v>3</v>
      </c>
      <c r="N187" s="612" t="s">
        <v>3</v>
      </c>
      <c r="O187" s="612">
        <v>2945</v>
      </c>
      <c r="P187" s="612">
        <v>215</v>
      </c>
      <c r="Q187" s="612">
        <v>410</v>
      </c>
      <c r="R187" s="644">
        <v>52</v>
      </c>
      <c r="S187" s="524" t="s">
        <v>7699</v>
      </c>
      <c r="T187" s="643" t="s">
        <v>122</v>
      </c>
    </row>
    <row r="188" spans="1:20" ht="10.9" customHeight="1" x14ac:dyDescent="0.2">
      <c r="A188" s="629">
        <v>2</v>
      </c>
      <c r="B188" s="613" t="s">
        <v>123</v>
      </c>
      <c r="C188" s="612">
        <v>67086</v>
      </c>
      <c r="D188" s="612" t="s">
        <v>3</v>
      </c>
      <c r="E188" s="612" t="s">
        <v>3</v>
      </c>
      <c r="F188" s="612" t="s">
        <v>3</v>
      </c>
      <c r="G188" s="612" t="s">
        <v>3</v>
      </c>
      <c r="H188" s="612" t="s">
        <v>3</v>
      </c>
      <c r="I188" s="612">
        <v>44803</v>
      </c>
      <c r="J188" s="612" t="s">
        <v>3</v>
      </c>
      <c r="K188" s="612" t="s">
        <v>3</v>
      </c>
      <c r="L188" s="612" t="s">
        <v>3</v>
      </c>
      <c r="M188" s="612" t="s">
        <v>3</v>
      </c>
      <c r="N188" s="612">
        <v>1565</v>
      </c>
      <c r="O188" s="612">
        <v>14526</v>
      </c>
      <c r="P188" s="612">
        <v>2848</v>
      </c>
      <c r="Q188" s="612">
        <v>3344</v>
      </c>
      <c r="R188" s="644" t="s">
        <v>3</v>
      </c>
      <c r="S188" s="48" t="s">
        <v>7698</v>
      </c>
      <c r="T188" s="643" t="s">
        <v>123</v>
      </c>
    </row>
    <row r="189" spans="1:20" s="645" customFormat="1" ht="15" customHeight="1" x14ac:dyDescent="0.2">
      <c r="A189" s="649">
        <v>2</v>
      </c>
      <c r="B189" s="616" t="s">
        <v>236</v>
      </c>
      <c r="C189" s="615">
        <v>294540</v>
      </c>
      <c r="D189" s="615">
        <v>3514</v>
      </c>
      <c r="E189" s="615" t="s">
        <v>3</v>
      </c>
      <c r="F189" s="615" t="s">
        <v>3</v>
      </c>
      <c r="G189" s="615">
        <v>43300</v>
      </c>
      <c r="H189" s="615">
        <v>44646</v>
      </c>
      <c r="I189" s="615">
        <v>56767</v>
      </c>
      <c r="J189" s="615">
        <v>4759</v>
      </c>
      <c r="K189" s="615">
        <v>29212</v>
      </c>
      <c r="L189" s="615" t="s">
        <v>3</v>
      </c>
      <c r="M189" s="615">
        <v>2842</v>
      </c>
      <c r="N189" s="615">
        <v>55</v>
      </c>
      <c r="O189" s="615">
        <v>20482</v>
      </c>
      <c r="P189" s="615">
        <v>39192</v>
      </c>
      <c r="Q189" s="615">
        <v>47510</v>
      </c>
      <c r="R189" s="648">
        <v>2261</v>
      </c>
      <c r="S189" s="647" t="s">
        <v>7697</v>
      </c>
      <c r="T189" s="646" t="s">
        <v>236</v>
      </c>
    </row>
    <row r="190" spans="1:20" ht="10.9" customHeight="1" x14ac:dyDescent="0.2">
      <c r="A190" s="629">
        <v>2</v>
      </c>
      <c r="B190" s="613" t="s">
        <v>124</v>
      </c>
      <c r="C190" s="612">
        <v>68300</v>
      </c>
      <c r="D190" s="612" t="s">
        <v>3</v>
      </c>
      <c r="E190" s="612" t="s">
        <v>3</v>
      </c>
      <c r="F190" s="612" t="s">
        <v>3</v>
      </c>
      <c r="G190" s="612" t="s">
        <v>3</v>
      </c>
      <c r="H190" s="612" t="s">
        <v>3</v>
      </c>
      <c r="I190" s="612">
        <v>56767</v>
      </c>
      <c r="J190" s="612" t="s">
        <v>3</v>
      </c>
      <c r="K190" s="612" t="s">
        <v>3</v>
      </c>
      <c r="L190" s="612" t="s">
        <v>3</v>
      </c>
      <c r="M190" s="612" t="s">
        <v>3</v>
      </c>
      <c r="N190" s="612">
        <v>55</v>
      </c>
      <c r="O190" s="612">
        <v>8489</v>
      </c>
      <c r="P190" s="612">
        <v>1518</v>
      </c>
      <c r="Q190" s="612">
        <v>1273</v>
      </c>
      <c r="R190" s="644">
        <v>198</v>
      </c>
      <c r="S190" s="48" t="s">
        <v>7696</v>
      </c>
      <c r="T190" s="643" t="s">
        <v>124</v>
      </c>
    </row>
    <row r="191" spans="1:20" ht="10.9" customHeight="1" x14ac:dyDescent="0.2">
      <c r="A191" s="629">
        <v>2</v>
      </c>
      <c r="B191" s="613" t="s">
        <v>125</v>
      </c>
      <c r="C191" s="612">
        <v>5171</v>
      </c>
      <c r="D191" s="612">
        <v>2563</v>
      </c>
      <c r="E191" s="612" t="s">
        <v>3</v>
      </c>
      <c r="F191" s="612" t="s">
        <v>3</v>
      </c>
      <c r="G191" s="612" t="s">
        <v>3</v>
      </c>
      <c r="H191" s="612" t="s">
        <v>3</v>
      </c>
      <c r="I191" s="612" t="s">
        <v>3</v>
      </c>
      <c r="J191" s="612">
        <v>209</v>
      </c>
      <c r="K191" s="612" t="s">
        <v>3</v>
      </c>
      <c r="L191" s="612" t="s">
        <v>3</v>
      </c>
      <c r="M191" s="612" t="s">
        <v>3</v>
      </c>
      <c r="N191" s="612" t="s">
        <v>3</v>
      </c>
      <c r="O191" s="612" t="s">
        <v>3</v>
      </c>
      <c r="P191" s="612">
        <v>1613</v>
      </c>
      <c r="Q191" s="612">
        <v>786</v>
      </c>
      <c r="R191" s="644" t="s">
        <v>3</v>
      </c>
      <c r="S191" s="48" t="s">
        <v>7695</v>
      </c>
      <c r="T191" s="643" t="s">
        <v>125</v>
      </c>
    </row>
    <row r="192" spans="1:20" ht="10.9" customHeight="1" x14ac:dyDescent="0.2">
      <c r="A192" s="629" t="s">
        <v>7642</v>
      </c>
      <c r="B192" s="613" t="s">
        <v>126</v>
      </c>
      <c r="C192" s="612">
        <v>112260</v>
      </c>
      <c r="D192" s="612" t="s">
        <v>3</v>
      </c>
      <c r="E192" s="612" t="s">
        <v>3</v>
      </c>
      <c r="F192" s="612" t="s">
        <v>3</v>
      </c>
      <c r="G192" s="612">
        <v>43300</v>
      </c>
      <c r="H192" s="612" t="s">
        <v>3</v>
      </c>
      <c r="I192" s="612" t="s">
        <v>3</v>
      </c>
      <c r="J192" s="612">
        <v>4121</v>
      </c>
      <c r="K192" s="612">
        <v>29212</v>
      </c>
      <c r="L192" s="612" t="s">
        <v>3</v>
      </c>
      <c r="M192" s="612" t="s">
        <v>3</v>
      </c>
      <c r="N192" s="612" t="s">
        <v>3</v>
      </c>
      <c r="O192" s="612">
        <v>1213</v>
      </c>
      <c r="P192" s="612">
        <v>34414</v>
      </c>
      <c r="Q192" s="612" t="s">
        <v>3</v>
      </c>
      <c r="R192" s="644" t="s">
        <v>3</v>
      </c>
      <c r="S192" s="524" t="s">
        <v>7694</v>
      </c>
      <c r="T192" s="643" t="s">
        <v>126</v>
      </c>
    </row>
    <row r="193" spans="1:20" ht="10.9" customHeight="1" x14ac:dyDescent="0.2">
      <c r="A193" s="629">
        <v>2</v>
      </c>
      <c r="B193" s="613" t="s">
        <v>127</v>
      </c>
      <c r="C193" s="612">
        <v>108809</v>
      </c>
      <c r="D193" s="612">
        <v>951</v>
      </c>
      <c r="E193" s="612" t="s">
        <v>3</v>
      </c>
      <c r="F193" s="612" t="s">
        <v>3</v>
      </c>
      <c r="G193" s="612" t="s">
        <v>3</v>
      </c>
      <c r="H193" s="612">
        <v>44646</v>
      </c>
      <c r="I193" s="612" t="s">
        <v>3</v>
      </c>
      <c r="J193" s="612">
        <v>429</v>
      </c>
      <c r="K193" s="612" t="s">
        <v>3</v>
      </c>
      <c r="L193" s="612" t="s">
        <v>3</v>
      </c>
      <c r="M193" s="612">
        <v>2842</v>
      </c>
      <c r="N193" s="612" t="s">
        <v>3</v>
      </c>
      <c r="O193" s="612">
        <v>10780</v>
      </c>
      <c r="P193" s="612">
        <v>1647</v>
      </c>
      <c r="Q193" s="612">
        <v>45451</v>
      </c>
      <c r="R193" s="644">
        <v>2063</v>
      </c>
      <c r="S193" s="48" t="s">
        <v>7693</v>
      </c>
      <c r="T193" s="643" t="s">
        <v>127</v>
      </c>
    </row>
    <row r="194" spans="1:20" s="645" customFormat="1" ht="15" customHeight="1" x14ac:dyDescent="0.2">
      <c r="A194" s="649">
        <v>2</v>
      </c>
      <c r="B194" s="616" t="s">
        <v>237</v>
      </c>
      <c r="C194" s="615">
        <v>1516935</v>
      </c>
      <c r="D194" s="615" t="s">
        <v>3</v>
      </c>
      <c r="E194" s="615" t="s">
        <v>3</v>
      </c>
      <c r="F194" s="615" t="s">
        <v>3</v>
      </c>
      <c r="G194" s="615">
        <v>854697</v>
      </c>
      <c r="H194" s="615">
        <v>124178</v>
      </c>
      <c r="I194" s="615">
        <v>128573</v>
      </c>
      <c r="J194" s="615">
        <v>219740</v>
      </c>
      <c r="K194" s="615" t="s">
        <v>3</v>
      </c>
      <c r="L194" s="615" t="s">
        <v>3</v>
      </c>
      <c r="M194" s="615">
        <v>22506</v>
      </c>
      <c r="N194" s="615">
        <v>32020</v>
      </c>
      <c r="O194" s="615">
        <v>76295</v>
      </c>
      <c r="P194" s="615">
        <v>9141</v>
      </c>
      <c r="Q194" s="615">
        <v>24918</v>
      </c>
      <c r="R194" s="648">
        <v>24867</v>
      </c>
      <c r="S194" s="647" t="s">
        <v>7692</v>
      </c>
      <c r="T194" s="646" t="s">
        <v>237</v>
      </c>
    </row>
    <row r="195" spans="1:20" ht="10.9" customHeight="1" x14ac:dyDescent="0.2">
      <c r="A195" s="629">
        <v>2</v>
      </c>
      <c r="B195" s="613" t="s">
        <v>128</v>
      </c>
      <c r="C195" s="612">
        <v>15318</v>
      </c>
      <c r="D195" s="612" t="s">
        <v>3</v>
      </c>
      <c r="E195" s="612" t="s">
        <v>3</v>
      </c>
      <c r="F195" s="612" t="s">
        <v>3</v>
      </c>
      <c r="G195" s="612">
        <v>2268</v>
      </c>
      <c r="H195" s="612" t="s">
        <v>3</v>
      </c>
      <c r="I195" s="612">
        <v>5296</v>
      </c>
      <c r="J195" s="612" t="s">
        <v>3</v>
      </c>
      <c r="K195" s="612" t="s">
        <v>3</v>
      </c>
      <c r="L195" s="612" t="s">
        <v>3</v>
      </c>
      <c r="M195" s="612" t="s">
        <v>3</v>
      </c>
      <c r="N195" s="612" t="s">
        <v>3</v>
      </c>
      <c r="O195" s="612">
        <v>5948</v>
      </c>
      <c r="P195" s="612">
        <v>33</v>
      </c>
      <c r="Q195" s="612">
        <v>1577</v>
      </c>
      <c r="R195" s="644">
        <v>196</v>
      </c>
      <c r="S195" s="48" t="s">
        <v>7691</v>
      </c>
      <c r="T195" s="643" t="s">
        <v>128</v>
      </c>
    </row>
    <row r="196" spans="1:20" ht="10.9" customHeight="1" x14ac:dyDescent="0.2">
      <c r="A196" s="629">
        <v>2</v>
      </c>
      <c r="B196" s="613" t="s">
        <v>129</v>
      </c>
      <c r="C196" s="612">
        <v>88000</v>
      </c>
      <c r="D196" s="612" t="s">
        <v>3</v>
      </c>
      <c r="E196" s="612" t="s">
        <v>3</v>
      </c>
      <c r="F196" s="612" t="s">
        <v>3</v>
      </c>
      <c r="G196" s="612">
        <v>9136</v>
      </c>
      <c r="H196" s="612" t="s">
        <v>3</v>
      </c>
      <c r="I196" s="612">
        <v>59681</v>
      </c>
      <c r="J196" s="612" t="s">
        <v>3</v>
      </c>
      <c r="K196" s="612" t="s">
        <v>3</v>
      </c>
      <c r="L196" s="612" t="s">
        <v>3</v>
      </c>
      <c r="M196" s="612">
        <v>38</v>
      </c>
      <c r="N196" s="612" t="s">
        <v>3</v>
      </c>
      <c r="O196" s="612">
        <v>15921</v>
      </c>
      <c r="P196" s="612">
        <v>268</v>
      </c>
      <c r="Q196" s="612">
        <v>2956</v>
      </c>
      <c r="R196" s="644" t="s">
        <v>3</v>
      </c>
      <c r="S196" s="48" t="s">
        <v>7690</v>
      </c>
      <c r="T196" s="643" t="s">
        <v>129</v>
      </c>
    </row>
    <row r="197" spans="1:20" ht="10.9" customHeight="1" x14ac:dyDescent="0.2">
      <c r="A197" s="629" t="s">
        <v>7642</v>
      </c>
      <c r="B197" s="613" t="s">
        <v>130</v>
      </c>
      <c r="C197" s="612">
        <v>153825</v>
      </c>
      <c r="D197" s="612" t="s">
        <v>3</v>
      </c>
      <c r="E197" s="612" t="s">
        <v>3</v>
      </c>
      <c r="F197" s="612" t="s">
        <v>3</v>
      </c>
      <c r="G197" s="612" t="s">
        <v>3</v>
      </c>
      <c r="H197" s="612">
        <v>84143</v>
      </c>
      <c r="I197" s="612">
        <v>62058</v>
      </c>
      <c r="J197" s="612" t="s">
        <v>3</v>
      </c>
      <c r="K197" s="612" t="s">
        <v>3</v>
      </c>
      <c r="L197" s="612" t="s">
        <v>3</v>
      </c>
      <c r="M197" s="612" t="s">
        <v>3</v>
      </c>
      <c r="N197" s="612" t="s">
        <v>3</v>
      </c>
      <c r="O197" s="612">
        <v>1591</v>
      </c>
      <c r="P197" s="612">
        <v>1853</v>
      </c>
      <c r="Q197" s="612">
        <v>4180</v>
      </c>
      <c r="R197" s="644" t="s">
        <v>3</v>
      </c>
      <c r="S197" s="524" t="s">
        <v>7689</v>
      </c>
      <c r="T197" s="643" t="s">
        <v>130</v>
      </c>
    </row>
    <row r="198" spans="1:20" ht="10.9" customHeight="1" x14ac:dyDescent="0.2">
      <c r="A198" s="629">
        <v>2</v>
      </c>
      <c r="B198" s="613" t="s">
        <v>131</v>
      </c>
      <c r="C198" s="612">
        <v>1259792</v>
      </c>
      <c r="D198" s="612" t="s">
        <v>3</v>
      </c>
      <c r="E198" s="612" t="s">
        <v>3</v>
      </c>
      <c r="F198" s="612" t="s">
        <v>3</v>
      </c>
      <c r="G198" s="612">
        <v>843293</v>
      </c>
      <c r="H198" s="612">
        <v>40035</v>
      </c>
      <c r="I198" s="612">
        <v>1538</v>
      </c>
      <c r="J198" s="612">
        <v>219740</v>
      </c>
      <c r="K198" s="612" t="s">
        <v>3</v>
      </c>
      <c r="L198" s="612" t="s">
        <v>3</v>
      </c>
      <c r="M198" s="612">
        <v>22468</v>
      </c>
      <c r="N198" s="612">
        <v>32020</v>
      </c>
      <c r="O198" s="612">
        <v>52835</v>
      </c>
      <c r="P198" s="612">
        <v>6987</v>
      </c>
      <c r="Q198" s="612">
        <v>16205</v>
      </c>
      <c r="R198" s="644">
        <v>24671</v>
      </c>
      <c r="S198" s="48" t="s">
        <v>7688</v>
      </c>
      <c r="T198" s="643" t="s">
        <v>131</v>
      </c>
    </row>
    <row r="199" spans="1:20" s="645" customFormat="1" ht="15" customHeight="1" x14ac:dyDescent="0.2">
      <c r="A199" s="649">
        <v>2</v>
      </c>
      <c r="B199" s="616" t="s">
        <v>238</v>
      </c>
      <c r="C199" s="615">
        <v>2691138</v>
      </c>
      <c r="D199" s="615" t="s">
        <v>3</v>
      </c>
      <c r="E199" s="615" t="s">
        <v>3</v>
      </c>
      <c r="F199" s="615" t="s">
        <v>3</v>
      </c>
      <c r="G199" s="615">
        <v>929419</v>
      </c>
      <c r="H199" s="615">
        <v>257380</v>
      </c>
      <c r="I199" s="615">
        <v>774957</v>
      </c>
      <c r="J199" s="615">
        <v>123333</v>
      </c>
      <c r="K199" s="615">
        <v>2813</v>
      </c>
      <c r="L199" s="615">
        <v>17976</v>
      </c>
      <c r="M199" s="615">
        <v>38702</v>
      </c>
      <c r="N199" s="615">
        <v>27610</v>
      </c>
      <c r="O199" s="615">
        <v>212808</v>
      </c>
      <c r="P199" s="615">
        <v>97663</v>
      </c>
      <c r="Q199" s="615">
        <v>78577</v>
      </c>
      <c r="R199" s="648">
        <v>129900</v>
      </c>
      <c r="S199" s="647" t="s">
        <v>7687</v>
      </c>
      <c r="T199" s="646" t="s">
        <v>238</v>
      </c>
    </row>
    <row r="200" spans="1:20" ht="10.9" customHeight="1" x14ac:dyDescent="0.2">
      <c r="A200" s="629">
        <v>2</v>
      </c>
      <c r="B200" s="613" t="s">
        <v>132</v>
      </c>
      <c r="C200" s="612">
        <v>43686</v>
      </c>
      <c r="D200" s="612" t="s">
        <v>3</v>
      </c>
      <c r="E200" s="612" t="s">
        <v>3</v>
      </c>
      <c r="F200" s="612" t="s">
        <v>3</v>
      </c>
      <c r="G200" s="612" t="s">
        <v>3</v>
      </c>
      <c r="H200" s="612" t="s">
        <v>3</v>
      </c>
      <c r="I200" s="612" t="s">
        <v>3</v>
      </c>
      <c r="J200" s="612" t="s">
        <v>3</v>
      </c>
      <c r="K200" s="612" t="s">
        <v>3</v>
      </c>
      <c r="L200" s="612" t="s">
        <v>3</v>
      </c>
      <c r="M200" s="612" t="s">
        <v>3</v>
      </c>
      <c r="N200" s="612">
        <v>15687</v>
      </c>
      <c r="O200" s="612">
        <v>105</v>
      </c>
      <c r="P200" s="612">
        <v>26216</v>
      </c>
      <c r="Q200" s="612">
        <v>1678</v>
      </c>
      <c r="R200" s="644" t="s">
        <v>3</v>
      </c>
      <c r="S200" s="48" t="s">
        <v>7686</v>
      </c>
      <c r="T200" s="643" t="s">
        <v>132</v>
      </c>
    </row>
    <row r="201" spans="1:20" ht="10.9" customHeight="1" x14ac:dyDescent="0.2">
      <c r="A201" s="629">
        <v>2</v>
      </c>
      <c r="B201" s="613" t="s">
        <v>133</v>
      </c>
      <c r="C201" s="612">
        <v>162068</v>
      </c>
      <c r="D201" s="612" t="s">
        <v>3</v>
      </c>
      <c r="E201" s="612" t="s">
        <v>3</v>
      </c>
      <c r="F201" s="612" t="s">
        <v>3</v>
      </c>
      <c r="G201" s="612">
        <v>26464</v>
      </c>
      <c r="H201" s="612">
        <v>4130</v>
      </c>
      <c r="I201" s="612">
        <v>118789</v>
      </c>
      <c r="J201" s="612" t="s">
        <v>3</v>
      </c>
      <c r="K201" s="612" t="s">
        <v>3</v>
      </c>
      <c r="L201" s="612" t="s">
        <v>3</v>
      </c>
      <c r="M201" s="612">
        <v>1421</v>
      </c>
      <c r="N201" s="612" t="s">
        <v>3</v>
      </c>
      <c r="O201" s="612">
        <v>789</v>
      </c>
      <c r="P201" s="612">
        <v>2079</v>
      </c>
      <c r="Q201" s="612">
        <v>2377</v>
      </c>
      <c r="R201" s="644">
        <v>6019</v>
      </c>
      <c r="S201" s="48" t="s">
        <v>7685</v>
      </c>
      <c r="T201" s="643" t="s">
        <v>133</v>
      </c>
    </row>
    <row r="202" spans="1:20" ht="10.9" customHeight="1" x14ac:dyDescent="0.2">
      <c r="A202" s="629">
        <v>2</v>
      </c>
      <c r="B202" s="613" t="s">
        <v>134</v>
      </c>
      <c r="C202" s="612">
        <v>16690</v>
      </c>
      <c r="D202" s="612" t="s">
        <v>3</v>
      </c>
      <c r="E202" s="612" t="s">
        <v>3</v>
      </c>
      <c r="F202" s="612" t="s">
        <v>3</v>
      </c>
      <c r="G202" s="612">
        <v>324</v>
      </c>
      <c r="H202" s="612" t="s">
        <v>3</v>
      </c>
      <c r="I202" s="612" t="s">
        <v>3</v>
      </c>
      <c r="J202" s="612">
        <v>110</v>
      </c>
      <c r="K202" s="612" t="s">
        <v>3</v>
      </c>
      <c r="L202" s="612" t="s">
        <v>3</v>
      </c>
      <c r="M202" s="612" t="s">
        <v>3</v>
      </c>
      <c r="N202" s="612">
        <v>10316</v>
      </c>
      <c r="O202" s="612">
        <v>2092</v>
      </c>
      <c r="P202" s="612">
        <v>569</v>
      </c>
      <c r="Q202" s="612">
        <v>3279</v>
      </c>
      <c r="R202" s="644" t="s">
        <v>3</v>
      </c>
      <c r="S202" s="48" t="s">
        <v>7684</v>
      </c>
      <c r="T202" s="643" t="s">
        <v>134</v>
      </c>
    </row>
    <row r="203" spans="1:20" ht="10.9" customHeight="1" x14ac:dyDescent="0.2">
      <c r="A203" s="629">
        <v>2</v>
      </c>
      <c r="B203" s="613" t="s">
        <v>135</v>
      </c>
      <c r="C203" s="612">
        <v>2312078</v>
      </c>
      <c r="D203" s="612" t="s">
        <v>3</v>
      </c>
      <c r="E203" s="612" t="s">
        <v>3</v>
      </c>
      <c r="F203" s="612" t="s">
        <v>3</v>
      </c>
      <c r="G203" s="612">
        <v>902631</v>
      </c>
      <c r="H203" s="612">
        <v>253250</v>
      </c>
      <c r="I203" s="612">
        <v>656168</v>
      </c>
      <c r="J203" s="612">
        <v>123223</v>
      </c>
      <c r="K203" s="612">
        <v>2813</v>
      </c>
      <c r="L203" s="612">
        <v>17976</v>
      </c>
      <c r="M203" s="612">
        <v>37281</v>
      </c>
      <c r="N203" s="612">
        <v>1607</v>
      </c>
      <c r="O203" s="612">
        <v>59890</v>
      </c>
      <c r="P203" s="612">
        <v>66553</v>
      </c>
      <c r="Q203" s="612">
        <v>66815</v>
      </c>
      <c r="R203" s="644">
        <v>123871</v>
      </c>
      <c r="S203" s="48" t="s">
        <v>7683</v>
      </c>
      <c r="T203" s="643" t="s">
        <v>135</v>
      </c>
    </row>
    <row r="204" spans="1:20" ht="10.9" customHeight="1" x14ac:dyDescent="0.2">
      <c r="A204" s="629" t="s">
        <v>7642</v>
      </c>
      <c r="B204" s="613" t="s">
        <v>136</v>
      </c>
      <c r="C204" s="612">
        <v>154440</v>
      </c>
      <c r="D204" s="612" t="s">
        <v>3</v>
      </c>
      <c r="E204" s="612" t="s">
        <v>3</v>
      </c>
      <c r="F204" s="612" t="s">
        <v>3</v>
      </c>
      <c r="G204" s="612" t="s">
        <v>3</v>
      </c>
      <c r="H204" s="612" t="s">
        <v>3</v>
      </c>
      <c r="I204" s="612" t="s">
        <v>3</v>
      </c>
      <c r="J204" s="612" t="s">
        <v>3</v>
      </c>
      <c r="K204" s="612" t="s">
        <v>3</v>
      </c>
      <c r="L204" s="612" t="s">
        <v>3</v>
      </c>
      <c r="M204" s="612" t="s">
        <v>3</v>
      </c>
      <c r="N204" s="612" t="s">
        <v>3</v>
      </c>
      <c r="O204" s="612">
        <v>149932</v>
      </c>
      <c r="P204" s="612">
        <v>150</v>
      </c>
      <c r="Q204" s="612">
        <v>4358</v>
      </c>
      <c r="R204" s="644" t="s">
        <v>3</v>
      </c>
      <c r="S204" s="524" t="s">
        <v>7682</v>
      </c>
      <c r="T204" s="643" t="s">
        <v>136</v>
      </c>
    </row>
    <row r="205" spans="1:20" ht="10.9" customHeight="1" x14ac:dyDescent="0.2">
      <c r="A205" s="629">
        <v>2</v>
      </c>
      <c r="B205" s="613" t="s">
        <v>137</v>
      </c>
      <c r="C205" s="612">
        <v>2176</v>
      </c>
      <c r="D205" s="612" t="s">
        <v>3</v>
      </c>
      <c r="E205" s="612" t="s">
        <v>3</v>
      </c>
      <c r="F205" s="612" t="s">
        <v>3</v>
      </c>
      <c r="G205" s="612" t="s">
        <v>3</v>
      </c>
      <c r="H205" s="612" t="s">
        <v>3</v>
      </c>
      <c r="I205" s="612" t="s">
        <v>3</v>
      </c>
      <c r="J205" s="612" t="s">
        <v>3</v>
      </c>
      <c r="K205" s="612" t="s">
        <v>3</v>
      </c>
      <c r="L205" s="612" t="s">
        <v>3</v>
      </c>
      <c r="M205" s="612" t="s">
        <v>3</v>
      </c>
      <c r="N205" s="612" t="s">
        <v>3</v>
      </c>
      <c r="O205" s="612" t="s">
        <v>3</v>
      </c>
      <c r="P205" s="612">
        <v>2096</v>
      </c>
      <c r="Q205" s="612">
        <v>70</v>
      </c>
      <c r="R205" s="644">
        <v>10</v>
      </c>
      <c r="S205" s="48" t="s">
        <v>7681</v>
      </c>
      <c r="T205" s="643" t="s">
        <v>137</v>
      </c>
    </row>
    <row r="206" spans="1:20" s="645" customFormat="1" ht="15" customHeight="1" x14ac:dyDescent="0.2">
      <c r="A206" s="649">
        <v>2</v>
      </c>
      <c r="B206" s="616" t="s">
        <v>239</v>
      </c>
      <c r="C206" s="615">
        <v>2311018</v>
      </c>
      <c r="D206" s="615" t="s">
        <v>3</v>
      </c>
      <c r="E206" s="615" t="s">
        <v>3</v>
      </c>
      <c r="F206" s="615">
        <v>3892</v>
      </c>
      <c r="G206" s="615">
        <v>1228375</v>
      </c>
      <c r="H206" s="615">
        <v>193827</v>
      </c>
      <c r="I206" s="615">
        <v>295868</v>
      </c>
      <c r="J206" s="615">
        <v>156697</v>
      </c>
      <c r="K206" s="615">
        <v>25638</v>
      </c>
      <c r="L206" s="615">
        <v>6529</v>
      </c>
      <c r="M206" s="615">
        <v>53751</v>
      </c>
      <c r="N206" s="615" t="s">
        <v>3</v>
      </c>
      <c r="O206" s="615">
        <v>275310</v>
      </c>
      <c r="P206" s="615">
        <v>25228</v>
      </c>
      <c r="Q206" s="615">
        <v>34565</v>
      </c>
      <c r="R206" s="648">
        <v>11338</v>
      </c>
      <c r="S206" s="647" t="s">
        <v>7680</v>
      </c>
      <c r="T206" s="646" t="s">
        <v>239</v>
      </c>
    </row>
    <row r="207" spans="1:20" ht="10.9" customHeight="1" x14ac:dyDescent="0.2">
      <c r="A207" s="629">
        <v>2</v>
      </c>
      <c r="B207" s="613" t="s">
        <v>138</v>
      </c>
      <c r="C207" s="612">
        <v>9091</v>
      </c>
      <c r="D207" s="612" t="s">
        <v>3</v>
      </c>
      <c r="E207" s="612" t="s">
        <v>3</v>
      </c>
      <c r="F207" s="612" t="s">
        <v>3</v>
      </c>
      <c r="G207" s="612" t="s">
        <v>3</v>
      </c>
      <c r="H207" s="612" t="s">
        <v>3</v>
      </c>
      <c r="I207" s="612">
        <v>732</v>
      </c>
      <c r="J207" s="612" t="s">
        <v>3</v>
      </c>
      <c r="K207" s="612" t="s">
        <v>3</v>
      </c>
      <c r="L207" s="612" t="s">
        <v>3</v>
      </c>
      <c r="M207" s="612" t="s">
        <v>3</v>
      </c>
      <c r="N207" s="612" t="s">
        <v>3</v>
      </c>
      <c r="O207" s="612">
        <v>6336</v>
      </c>
      <c r="P207" s="612">
        <v>28</v>
      </c>
      <c r="Q207" s="612">
        <v>71</v>
      </c>
      <c r="R207" s="644">
        <v>1924</v>
      </c>
      <c r="S207" s="48" t="s">
        <v>7679</v>
      </c>
      <c r="T207" s="643" t="s">
        <v>138</v>
      </c>
    </row>
    <row r="208" spans="1:20" ht="10.9" customHeight="1" x14ac:dyDescent="0.2">
      <c r="A208" s="629">
        <v>2</v>
      </c>
      <c r="B208" s="613" t="s">
        <v>139</v>
      </c>
      <c r="C208" s="612">
        <v>444813</v>
      </c>
      <c r="D208" s="612" t="s">
        <v>3</v>
      </c>
      <c r="E208" s="612" t="s">
        <v>3</v>
      </c>
      <c r="F208" s="612" t="s">
        <v>3</v>
      </c>
      <c r="G208" s="612">
        <v>165657</v>
      </c>
      <c r="H208" s="612" t="s">
        <v>3</v>
      </c>
      <c r="I208" s="612">
        <v>21409</v>
      </c>
      <c r="J208" s="612" t="s">
        <v>3</v>
      </c>
      <c r="K208" s="612" t="s">
        <v>3</v>
      </c>
      <c r="L208" s="612" t="s">
        <v>3</v>
      </c>
      <c r="M208" s="612">
        <v>45</v>
      </c>
      <c r="N208" s="612" t="s">
        <v>3</v>
      </c>
      <c r="O208" s="612">
        <v>248917</v>
      </c>
      <c r="P208" s="612">
        <v>1206</v>
      </c>
      <c r="Q208" s="612">
        <v>1588</v>
      </c>
      <c r="R208" s="644">
        <v>5991</v>
      </c>
      <c r="S208" s="48" t="s">
        <v>7678</v>
      </c>
      <c r="T208" s="643" t="s">
        <v>139</v>
      </c>
    </row>
    <row r="209" spans="1:20" ht="10.9" customHeight="1" x14ac:dyDescent="0.2">
      <c r="A209" s="629">
        <v>2</v>
      </c>
      <c r="B209" s="613" t="s">
        <v>140</v>
      </c>
      <c r="C209" s="612">
        <v>23070</v>
      </c>
      <c r="D209" s="612" t="s">
        <v>3</v>
      </c>
      <c r="E209" s="612" t="s">
        <v>3</v>
      </c>
      <c r="F209" s="612" t="s">
        <v>3</v>
      </c>
      <c r="G209" s="612">
        <v>6703</v>
      </c>
      <c r="H209" s="612" t="s">
        <v>3</v>
      </c>
      <c r="I209" s="612" t="s">
        <v>3</v>
      </c>
      <c r="J209" s="612" t="s">
        <v>3</v>
      </c>
      <c r="K209" s="612" t="s">
        <v>3</v>
      </c>
      <c r="L209" s="612" t="s">
        <v>3</v>
      </c>
      <c r="M209" s="612">
        <v>44</v>
      </c>
      <c r="N209" s="612" t="s">
        <v>3</v>
      </c>
      <c r="O209" s="612">
        <v>2333</v>
      </c>
      <c r="P209" s="612">
        <v>5982</v>
      </c>
      <c r="Q209" s="612">
        <v>7908</v>
      </c>
      <c r="R209" s="644">
        <v>100</v>
      </c>
      <c r="S209" s="48" t="s">
        <v>7677</v>
      </c>
      <c r="T209" s="643" t="s">
        <v>140</v>
      </c>
    </row>
    <row r="210" spans="1:20" ht="10.9" customHeight="1" x14ac:dyDescent="0.2">
      <c r="A210" s="629">
        <v>2</v>
      </c>
      <c r="B210" s="613" t="s">
        <v>141</v>
      </c>
      <c r="C210" s="612">
        <v>1595123</v>
      </c>
      <c r="D210" s="612" t="s">
        <v>3</v>
      </c>
      <c r="E210" s="612" t="s">
        <v>3</v>
      </c>
      <c r="F210" s="612">
        <v>3892</v>
      </c>
      <c r="G210" s="612">
        <v>922023</v>
      </c>
      <c r="H210" s="612">
        <v>141054</v>
      </c>
      <c r="I210" s="612">
        <v>252143</v>
      </c>
      <c r="J210" s="612">
        <v>156697</v>
      </c>
      <c r="K210" s="612">
        <v>25638</v>
      </c>
      <c r="L210" s="612">
        <v>6529</v>
      </c>
      <c r="M210" s="612">
        <v>39822</v>
      </c>
      <c r="N210" s="612" t="s">
        <v>3</v>
      </c>
      <c r="O210" s="612">
        <v>12871</v>
      </c>
      <c r="P210" s="612">
        <v>11838</v>
      </c>
      <c r="Q210" s="612">
        <v>19886</v>
      </c>
      <c r="R210" s="644">
        <v>2730</v>
      </c>
      <c r="S210" s="48" t="s">
        <v>7676</v>
      </c>
      <c r="T210" s="643" t="s">
        <v>141</v>
      </c>
    </row>
    <row r="211" spans="1:20" ht="10.9" customHeight="1" x14ac:dyDescent="0.2">
      <c r="A211" s="629">
        <v>2</v>
      </c>
      <c r="B211" s="613" t="s">
        <v>142</v>
      </c>
      <c r="C211" s="612">
        <v>10181</v>
      </c>
      <c r="D211" s="612" t="s">
        <v>3</v>
      </c>
      <c r="E211" s="612" t="s">
        <v>3</v>
      </c>
      <c r="F211" s="612" t="s">
        <v>3</v>
      </c>
      <c r="G211" s="612">
        <v>2931</v>
      </c>
      <c r="H211" s="612" t="s">
        <v>3</v>
      </c>
      <c r="I211" s="612" t="s">
        <v>3</v>
      </c>
      <c r="J211" s="612" t="s">
        <v>3</v>
      </c>
      <c r="K211" s="612" t="s">
        <v>3</v>
      </c>
      <c r="L211" s="612" t="s">
        <v>3</v>
      </c>
      <c r="M211" s="612" t="s">
        <v>3</v>
      </c>
      <c r="N211" s="612" t="s">
        <v>3</v>
      </c>
      <c r="O211" s="612">
        <v>3361</v>
      </c>
      <c r="P211" s="612">
        <v>2592</v>
      </c>
      <c r="Q211" s="612">
        <v>1297</v>
      </c>
      <c r="R211" s="644" t="s">
        <v>3</v>
      </c>
      <c r="S211" s="48" t="s">
        <v>7675</v>
      </c>
      <c r="T211" s="643" t="s">
        <v>142</v>
      </c>
    </row>
    <row r="212" spans="1:20" ht="10.9" customHeight="1" x14ac:dyDescent="0.2">
      <c r="A212" s="629" t="s">
        <v>7646</v>
      </c>
      <c r="B212" s="613" t="s">
        <v>143</v>
      </c>
      <c r="C212" s="612">
        <v>227833</v>
      </c>
      <c r="D212" s="612" t="s">
        <v>3</v>
      </c>
      <c r="E212" s="612" t="s">
        <v>3</v>
      </c>
      <c r="F212" s="612" t="s">
        <v>3</v>
      </c>
      <c r="G212" s="612">
        <v>130236</v>
      </c>
      <c r="H212" s="612">
        <v>52773</v>
      </c>
      <c r="I212" s="612">
        <v>21584</v>
      </c>
      <c r="J212" s="612" t="s">
        <v>3</v>
      </c>
      <c r="K212" s="612" t="s">
        <v>3</v>
      </c>
      <c r="L212" s="612" t="s">
        <v>3</v>
      </c>
      <c r="M212" s="612">
        <v>13840</v>
      </c>
      <c r="N212" s="612" t="s">
        <v>3</v>
      </c>
      <c r="O212" s="612">
        <v>1410</v>
      </c>
      <c r="P212" s="612">
        <v>3582</v>
      </c>
      <c r="Q212" s="612">
        <v>3815</v>
      </c>
      <c r="R212" s="644">
        <v>593</v>
      </c>
      <c r="S212" s="123"/>
      <c r="T212" s="643" t="s">
        <v>143</v>
      </c>
    </row>
    <row r="213" spans="1:20" ht="10.9" customHeight="1" x14ac:dyDescent="0.2">
      <c r="A213" s="629" t="s">
        <v>7646</v>
      </c>
      <c r="B213" s="613" t="s">
        <v>144</v>
      </c>
      <c r="C213" s="612">
        <v>907</v>
      </c>
      <c r="D213" s="612" t="s">
        <v>3</v>
      </c>
      <c r="E213" s="612" t="s">
        <v>3</v>
      </c>
      <c r="F213" s="612" t="s">
        <v>3</v>
      </c>
      <c r="G213" s="612">
        <v>825</v>
      </c>
      <c r="H213" s="612" t="s">
        <v>3</v>
      </c>
      <c r="I213" s="612" t="s">
        <v>3</v>
      </c>
      <c r="J213" s="612" t="s">
        <v>3</v>
      </c>
      <c r="K213" s="612" t="s">
        <v>3</v>
      </c>
      <c r="L213" s="612" t="s">
        <v>3</v>
      </c>
      <c r="M213" s="612" t="s">
        <v>3</v>
      </c>
      <c r="N213" s="612" t="s">
        <v>3</v>
      </c>
      <c r="O213" s="612">
        <v>82</v>
      </c>
      <c r="P213" s="612" t="s">
        <v>3</v>
      </c>
      <c r="Q213" s="612" t="s">
        <v>3</v>
      </c>
      <c r="R213" s="644" t="s">
        <v>3</v>
      </c>
      <c r="S213" s="514"/>
      <c r="T213" s="643" t="s">
        <v>144</v>
      </c>
    </row>
    <row r="214" spans="1:20" ht="6" customHeight="1" x14ac:dyDescent="0.2">
      <c r="B214"/>
      <c r="T214" s="247"/>
    </row>
    <row r="215" spans="1:20" s="17" customFormat="1" ht="12" customHeight="1" x14ac:dyDescent="0.2">
      <c r="A215" s="120"/>
      <c r="B215" s="611" t="s">
        <v>7641</v>
      </c>
      <c r="C215" s="167"/>
      <c r="D215" s="167"/>
      <c r="E215" s="167"/>
      <c r="F215" s="167"/>
      <c r="G215" s="167"/>
      <c r="H215" s="167"/>
      <c r="I215" s="167"/>
      <c r="J215" s="167"/>
      <c r="T215" s="26"/>
    </row>
    <row r="216" spans="1:20" ht="10.5" customHeight="1" x14ac:dyDescent="0.2"/>
    <row r="217" spans="1:20" ht="10.5" customHeight="1" x14ac:dyDescent="0.2"/>
    <row r="218" spans="1:20" ht="10.5" customHeight="1" x14ac:dyDescent="0.2"/>
    <row r="219" spans="1:20" ht="10.5" customHeight="1" x14ac:dyDescent="0.2"/>
    <row r="220" spans="1:20" ht="10.5" customHeight="1" x14ac:dyDescent="0.2"/>
    <row r="221" spans="1:20" ht="10.5" customHeight="1" x14ac:dyDescent="0.2"/>
  </sheetData>
  <printOptions horizontalCentered="1"/>
  <pageMargins left="0.59055118110236215" right="0.59055118110236215" top="0.98425196850393704" bottom="1.0629921259842521" header="0.6889763779527559" footer="0.49212598425196852"/>
  <pageSetup paperSize="9" scale="98" pageOrder="overThenDown" orientation="portrait" blackAndWhite="1" r:id="rId1"/>
  <headerFooter alignWithMargins="0"/>
  <rowBreaks count="3" manualBreakCount="3">
    <brk id="62" max="16383" man="1"/>
    <brk id="110" max="16383" man="1"/>
    <brk id="162" max="16383" man="1"/>
  </rowBreaks>
  <colBreaks count="1" manualBreakCount="1">
    <brk id="10" max="104857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7"/>
  <sheetViews>
    <sheetView zoomScaleNormal="100" zoomScaleSheetLayoutView="100" workbookViewId="0">
      <pane xSplit="2" ySplit="3" topLeftCell="D4" activePane="bottomRight" state="frozen"/>
      <selection activeCell="D6" sqref="D6"/>
      <selection pane="topRight" activeCell="F6" sqref="F6"/>
      <selection pane="bottomLeft" activeCell="D9" sqref="D9"/>
      <selection pane="bottomRight" activeCell="A3" sqref="A3"/>
    </sheetView>
  </sheetViews>
  <sheetFormatPr defaultRowHeight="11.25" x14ac:dyDescent="0.2"/>
  <cols>
    <col min="1" max="1" width="23.7109375" style="678" customWidth="1"/>
    <col min="2" max="2" width="7.5703125" style="176" customWidth="1"/>
    <col min="3" max="3" width="9.42578125" style="174" customWidth="1"/>
    <col min="4" max="4" width="9.140625" style="174"/>
    <col min="5" max="5" width="7.5703125" style="174" customWidth="1"/>
    <col min="6" max="6" width="9" style="174" customWidth="1"/>
    <col min="7" max="7" width="8.28515625" style="174" customWidth="1"/>
    <col min="8" max="8" width="9" style="174" customWidth="1"/>
    <col min="9" max="9" width="7.5703125" style="174" customWidth="1"/>
    <col min="10" max="10" width="7.7109375" style="174" customWidth="1"/>
    <col min="11" max="11" width="7.28515625" style="174" customWidth="1"/>
    <col min="12" max="14" width="7.7109375" style="174" customWidth="1"/>
    <col min="15" max="16" width="7.28515625" style="174" customWidth="1"/>
    <col min="17" max="17" width="8.140625" style="174" customWidth="1"/>
    <col min="18" max="18" width="7.28515625" style="176" customWidth="1"/>
    <col min="19" max="19" width="23.7109375" style="678" customWidth="1"/>
    <col min="20" max="16384" width="9.140625" style="174"/>
  </cols>
  <sheetData>
    <row r="1" spans="1:19" s="709" customFormat="1" ht="12.75" x14ac:dyDescent="0.2">
      <c r="A1" s="999" t="s">
        <v>8071</v>
      </c>
      <c r="B1" s="999"/>
      <c r="C1" s="999"/>
      <c r="D1" s="999"/>
      <c r="E1" s="999"/>
      <c r="F1" s="999"/>
      <c r="G1" s="999"/>
      <c r="H1" s="999"/>
      <c r="I1" s="999"/>
      <c r="J1" s="712" t="s">
        <v>8070</v>
      </c>
      <c r="R1" s="711"/>
      <c r="S1" s="710"/>
    </row>
    <row r="2" spans="1:19" ht="10.9" customHeight="1" thickBot="1" x14ac:dyDescent="0.25">
      <c r="A2" s="708"/>
      <c r="I2" s="708"/>
      <c r="K2" s="113"/>
      <c r="S2" s="500" t="s">
        <v>8069</v>
      </c>
    </row>
    <row r="3" spans="1:19" ht="36.950000000000003" customHeight="1" x14ac:dyDescent="0.2">
      <c r="A3" s="220"/>
      <c r="B3" s="348" t="s">
        <v>8061</v>
      </c>
      <c r="C3" s="220" t="s">
        <v>8068</v>
      </c>
      <c r="D3" s="220" t="s">
        <v>56</v>
      </c>
      <c r="E3" s="220" t="s">
        <v>90</v>
      </c>
      <c r="F3" s="220" t="s">
        <v>8067</v>
      </c>
      <c r="G3" s="220" t="s">
        <v>108</v>
      </c>
      <c r="H3" s="220" t="s">
        <v>135</v>
      </c>
      <c r="I3" s="707" t="s">
        <v>8066</v>
      </c>
      <c r="J3" s="220" t="s">
        <v>8065</v>
      </c>
      <c r="K3" s="707" t="s">
        <v>101</v>
      </c>
      <c r="L3" s="348" t="s">
        <v>55</v>
      </c>
      <c r="M3" s="220" t="s">
        <v>8064</v>
      </c>
      <c r="N3" s="220" t="s">
        <v>8063</v>
      </c>
      <c r="O3" s="220" t="s">
        <v>24</v>
      </c>
      <c r="P3" s="348" t="s">
        <v>8062</v>
      </c>
      <c r="Q3" s="707" t="s">
        <v>6</v>
      </c>
      <c r="R3" s="348" t="s">
        <v>8061</v>
      </c>
      <c r="S3" s="707"/>
    </row>
    <row r="4" spans="1:19" ht="18" customHeight="1" x14ac:dyDescent="0.2">
      <c r="A4" s="706" t="s">
        <v>8060</v>
      </c>
      <c r="B4" s="703"/>
      <c r="C4" s="705"/>
      <c r="D4" s="705"/>
      <c r="E4" s="705"/>
      <c r="F4" s="704"/>
      <c r="G4" s="704"/>
      <c r="H4" s="704"/>
      <c r="I4" s="704"/>
      <c r="J4" s="704"/>
      <c r="K4" s="704"/>
      <c r="L4" s="704"/>
      <c r="M4" s="704"/>
      <c r="N4" s="704"/>
      <c r="O4" s="704"/>
      <c r="P4" s="704"/>
      <c r="Q4" s="704"/>
      <c r="R4" s="703"/>
      <c r="S4" s="702" t="s">
        <v>8059</v>
      </c>
    </row>
    <row r="5" spans="1:19" ht="11.1" customHeight="1" x14ac:dyDescent="0.2">
      <c r="A5" s="683" t="s">
        <v>8058</v>
      </c>
      <c r="B5" s="681" t="s">
        <v>7920</v>
      </c>
      <c r="C5" s="682">
        <v>72.06</v>
      </c>
      <c r="D5" s="682">
        <v>83.64</v>
      </c>
      <c r="E5" s="682">
        <v>73.319999999999993</v>
      </c>
      <c r="F5" s="682">
        <v>84.65</v>
      </c>
      <c r="G5" s="682">
        <v>64.22</v>
      </c>
      <c r="H5" s="682">
        <v>64.2</v>
      </c>
      <c r="I5" s="682">
        <v>73.16</v>
      </c>
      <c r="J5" s="682">
        <v>62.44</v>
      </c>
      <c r="K5" s="682">
        <v>80.36</v>
      </c>
      <c r="L5" s="682">
        <v>100.11</v>
      </c>
      <c r="M5" s="682">
        <v>73.150000000000006</v>
      </c>
      <c r="N5" s="682">
        <v>70.510000000000005</v>
      </c>
      <c r="O5" s="682">
        <v>70.319999999999993</v>
      </c>
      <c r="P5" s="682">
        <v>73.63</v>
      </c>
      <c r="Q5" s="682">
        <v>64.510000000000005</v>
      </c>
      <c r="R5" s="681" t="s">
        <v>7920</v>
      </c>
      <c r="S5" s="680" t="s">
        <v>8058</v>
      </c>
    </row>
    <row r="6" spans="1:19" ht="21" customHeight="1" x14ac:dyDescent="0.2">
      <c r="A6" s="683" t="s">
        <v>8057</v>
      </c>
      <c r="B6" s="681" t="s">
        <v>7892</v>
      </c>
      <c r="C6" s="682">
        <v>28</v>
      </c>
      <c r="D6" s="682">
        <v>28</v>
      </c>
      <c r="E6" s="682">
        <v>38</v>
      </c>
      <c r="F6" s="682">
        <v>28.33</v>
      </c>
      <c r="G6" s="682">
        <v>30</v>
      </c>
      <c r="H6" s="682">
        <v>34.86</v>
      </c>
      <c r="I6" s="682">
        <v>40</v>
      </c>
      <c r="J6" s="682">
        <v>46.67</v>
      </c>
      <c r="K6" s="682">
        <v>26</v>
      </c>
      <c r="L6" s="682">
        <v>31.93</v>
      </c>
      <c r="M6" s="682">
        <v>28</v>
      </c>
      <c r="N6" s="682">
        <v>33.89</v>
      </c>
      <c r="O6" s="682">
        <v>26</v>
      </c>
      <c r="P6" s="682">
        <v>29.25</v>
      </c>
      <c r="Q6" s="682">
        <v>25.71</v>
      </c>
      <c r="R6" s="681" t="s">
        <v>7892</v>
      </c>
      <c r="S6" s="680" t="s">
        <v>8057</v>
      </c>
    </row>
    <row r="7" spans="1:19" ht="21" customHeight="1" x14ac:dyDescent="0.2">
      <c r="A7" s="683" t="s">
        <v>8056</v>
      </c>
      <c r="B7" s="681" t="s">
        <v>7892</v>
      </c>
      <c r="C7" s="682">
        <v>52</v>
      </c>
      <c r="D7" s="682">
        <v>49</v>
      </c>
      <c r="E7" s="682">
        <v>48</v>
      </c>
      <c r="F7" s="682">
        <v>44.8</v>
      </c>
      <c r="G7" s="682">
        <v>42</v>
      </c>
      <c r="H7" s="682">
        <v>41.87</v>
      </c>
      <c r="I7" s="682">
        <v>50</v>
      </c>
      <c r="J7" s="682">
        <v>51.28</v>
      </c>
      <c r="K7" s="682">
        <v>46</v>
      </c>
      <c r="L7" s="682">
        <v>48.67</v>
      </c>
      <c r="M7" s="682">
        <v>48.17</v>
      </c>
      <c r="N7" s="682">
        <v>52</v>
      </c>
      <c r="O7" s="682">
        <v>51.4</v>
      </c>
      <c r="P7" s="682">
        <v>40.83</v>
      </c>
      <c r="Q7" s="682">
        <v>38.21</v>
      </c>
      <c r="R7" s="681" t="s">
        <v>7892</v>
      </c>
      <c r="S7" s="680" t="s">
        <v>8056</v>
      </c>
    </row>
    <row r="8" spans="1:19" ht="11.1" customHeight="1" x14ac:dyDescent="0.2">
      <c r="A8" s="683" t="s">
        <v>8055</v>
      </c>
      <c r="B8" s="681" t="s">
        <v>7892</v>
      </c>
      <c r="C8" s="682">
        <v>24.42</v>
      </c>
      <c r="D8" s="682">
        <v>24.22</v>
      </c>
      <c r="E8" s="682">
        <v>25.42</v>
      </c>
      <c r="F8" s="682">
        <v>25.07</v>
      </c>
      <c r="G8" s="682">
        <v>25.33</v>
      </c>
      <c r="H8" s="682">
        <v>25.55</v>
      </c>
      <c r="I8" s="682">
        <v>24.67</v>
      </c>
      <c r="J8" s="682">
        <v>26.68</v>
      </c>
      <c r="K8" s="682">
        <v>30.52</v>
      </c>
      <c r="L8" s="682">
        <v>25.94</v>
      </c>
      <c r="M8" s="682">
        <v>26.45</v>
      </c>
      <c r="N8" s="682">
        <v>24.97</v>
      </c>
      <c r="O8" s="682">
        <v>24.69</v>
      </c>
      <c r="P8" s="682">
        <v>24.59</v>
      </c>
      <c r="Q8" s="682">
        <v>23.34</v>
      </c>
      <c r="R8" s="681" t="s">
        <v>7892</v>
      </c>
      <c r="S8" s="680" t="s">
        <v>8055</v>
      </c>
    </row>
    <row r="9" spans="1:19" ht="11.1" customHeight="1" x14ac:dyDescent="0.2">
      <c r="A9" s="683" t="s">
        <v>8054</v>
      </c>
      <c r="B9" s="681" t="s">
        <v>7892</v>
      </c>
      <c r="C9" s="682">
        <v>73.010000000000005</v>
      </c>
      <c r="D9" s="682">
        <v>79.349999999999994</v>
      </c>
      <c r="E9" s="682">
        <v>81.099999999999994</v>
      </c>
      <c r="F9" s="682">
        <v>80.27</v>
      </c>
      <c r="G9" s="682">
        <v>81.38</v>
      </c>
      <c r="H9" s="682">
        <v>74.930000000000007</v>
      </c>
      <c r="I9" s="682">
        <v>64.31</v>
      </c>
      <c r="J9" s="682">
        <v>74.14</v>
      </c>
      <c r="K9" s="682">
        <v>87.31</v>
      </c>
      <c r="L9" s="682">
        <v>86.39</v>
      </c>
      <c r="M9" s="682">
        <v>97.19</v>
      </c>
      <c r="N9" s="682">
        <v>77.349999999999994</v>
      </c>
      <c r="O9" s="682">
        <v>72.56</v>
      </c>
      <c r="P9" s="682">
        <v>92.66</v>
      </c>
      <c r="Q9" s="682">
        <v>72.77</v>
      </c>
      <c r="R9" s="681" t="s">
        <v>7892</v>
      </c>
      <c r="S9" s="680" t="s">
        <v>8054</v>
      </c>
    </row>
    <row r="10" spans="1:19" ht="11.1" customHeight="1" x14ac:dyDescent="0.2">
      <c r="A10" s="683" t="s">
        <v>8053</v>
      </c>
      <c r="B10" s="681" t="s">
        <v>7892</v>
      </c>
      <c r="C10" s="682">
        <v>163.51</v>
      </c>
      <c r="D10" s="682">
        <v>174.87</v>
      </c>
      <c r="E10" s="682">
        <v>163.38999999999999</v>
      </c>
      <c r="F10" s="682">
        <v>155.04</v>
      </c>
      <c r="G10" s="682">
        <v>173.05</v>
      </c>
      <c r="H10" s="682">
        <v>145.04</v>
      </c>
      <c r="I10" s="682">
        <v>154.91999999999999</v>
      </c>
      <c r="J10" s="682">
        <v>154.36000000000001</v>
      </c>
      <c r="K10" s="682">
        <v>178.17</v>
      </c>
      <c r="L10" s="682">
        <v>164.73</v>
      </c>
      <c r="M10" s="682">
        <v>171.25</v>
      </c>
      <c r="N10" s="682">
        <v>163.24</v>
      </c>
      <c r="O10" s="682">
        <v>162.46</v>
      </c>
      <c r="P10" s="682">
        <v>173.67</v>
      </c>
      <c r="Q10" s="682">
        <v>148.16999999999999</v>
      </c>
      <c r="R10" s="681" t="s">
        <v>7892</v>
      </c>
      <c r="S10" s="680" t="s">
        <v>8053</v>
      </c>
    </row>
    <row r="11" spans="1:19" ht="11.1" customHeight="1" x14ac:dyDescent="0.2">
      <c r="A11" s="683" t="s">
        <v>5691</v>
      </c>
      <c r="B11" s="681" t="s">
        <v>7892</v>
      </c>
      <c r="C11" s="682">
        <v>35.26</v>
      </c>
      <c r="D11" s="682">
        <v>30.14</v>
      </c>
      <c r="E11" s="682">
        <v>25.55</v>
      </c>
      <c r="F11" s="682">
        <v>28.47</v>
      </c>
      <c r="G11" s="682">
        <v>31.6</v>
      </c>
      <c r="H11" s="682">
        <v>21.8</v>
      </c>
      <c r="I11" s="682">
        <v>25.93</v>
      </c>
      <c r="J11" s="682">
        <v>31.13</v>
      </c>
      <c r="K11" s="682">
        <v>28.26</v>
      </c>
      <c r="L11" s="682">
        <v>34.4</v>
      </c>
      <c r="M11" s="682">
        <v>32.549999999999997</v>
      </c>
      <c r="N11" s="682">
        <v>28.33</v>
      </c>
      <c r="O11" s="682">
        <v>31.42</v>
      </c>
      <c r="P11" s="682">
        <v>30.51</v>
      </c>
      <c r="Q11" s="682">
        <v>25.51</v>
      </c>
      <c r="R11" s="681" t="s">
        <v>7892</v>
      </c>
      <c r="S11" s="680" t="s">
        <v>5691</v>
      </c>
    </row>
    <row r="12" spans="1:19" ht="11.1" customHeight="1" x14ac:dyDescent="0.2">
      <c r="A12" s="683" t="s">
        <v>7524</v>
      </c>
      <c r="B12" s="681" t="s">
        <v>7892</v>
      </c>
      <c r="C12" s="682">
        <v>154.54</v>
      </c>
      <c r="D12" s="682">
        <v>138.6</v>
      </c>
      <c r="E12" s="682">
        <v>113.5</v>
      </c>
      <c r="F12" s="682">
        <v>143.30000000000001</v>
      </c>
      <c r="G12" s="682">
        <v>136.94999999999999</v>
      </c>
      <c r="H12" s="682">
        <v>115.04</v>
      </c>
      <c r="I12" s="682">
        <v>110.03</v>
      </c>
      <c r="J12" s="682">
        <v>141.84</v>
      </c>
      <c r="K12" s="682">
        <v>123.21</v>
      </c>
      <c r="L12" s="682">
        <v>134.5</v>
      </c>
      <c r="M12" s="682">
        <v>128.81</v>
      </c>
      <c r="N12" s="682">
        <v>131.24</v>
      </c>
      <c r="O12" s="682">
        <v>141.5</v>
      </c>
      <c r="P12" s="682">
        <v>131.5</v>
      </c>
      <c r="Q12" s="682">
        <v>120.67</v>
      </c>
      <c r="R12" s="681" t="s">
        <v>7892</v>
      </c>
      <c r="S12" s="680" t="s">
        <v>7524</v>
      </c>
    </row>
    <row r="13" spans="1:19" ht="11.1" customHeight="1" x14ac:dyDescent="0.2">
      <c r="A13" s="683" t="s">
        <v>8052</v>
      </c>
      <c r="B13" s="681" t="s">
        <v>7892</v>
      </c>
      <c r="C13" s="682">
        <v>37.93</v>
      </c>
      <c r="D13" s="682">
        <v>35.11</v>
      </c>
      <c r="E13" s="682">
        <v>31.33</v>
      </c>
      <c r="F13" s="682">
        <v>33.85</v>
      </c>
      <c r="G13" s="682">
        <v>42.65</v>
      </c>
      <c r="H13" s="682">
        <v>30.74</v>
      </c>
      <c r="I13" s="682">
        <v>27.94</v>
      </c>
      <c r="J13" s="682">
        <v>32.380000000000003</v>
      </c>
      <c r="K13" s="682">
        <v>39.89</v>
      </c>
      <c r="L13" s="682">
        <v>35.75</v>
      </c>
      <c r="M13" s="682">
        <v>33.770000000000003</v>
      </c>
      <c r="N13" s="682">
        <v>32.770000000000003</v>
      </c>
      <c r="O13" s="682">
        <v>36.119999999999997</v>
      </c>
      <c r="P13" s="682">
        <v>32.090000000000003</v>
      </c>
      <c r="Q13" s="682">
        <v>28.51</v>
      </c>
      <c r="R13" s="681" t="s">
        <v>7892</v>
      </c>
      <c r="S13" s="680" t="s">
        <v>8052</v>
      </c>
    </row>
    <row r="14" spans="1:19" ht="11.1" customHeight="1" x14ac:dyDescent="0.2">
      <c r="A14" s="683" t="s">
        <v>8051</v>
      </c>
      <c r="B14" s="681" t="s">
        <v>7892</v>
      </c>
      <c r="C14" s="682">
        <v>49.38</v>
      </c>
      <c r="D14" s="682">
        <v>41.6</v>
      </c>
      <c r="E14" s="682">
        <v>42.15</v>
      </c>
      <c r="F14" s="682">
        <v>41.82</v>
      </c>
      <c r="G14" s="682">
        <v>43.38</v>
      </c>
      <c r="H14" s="682">
        <v>34.200000000000003</v>
      </c>
      <c r="I14" s="682">
        <v>40.71</v>
      </c>
      <c r="J14" s="682">
        <v>41.7</v>
      </c>
      <c r="K14" s="682">
        <v>49.83</v>
      </c>
      <c r="L14" s="682">
        <v>45.55</v>
      </c>
      <c r="M14" s="682">
        <v>46.33</v>
      </c>
      <c r="N14" s="682">
        <v>46.46</v>
      </c>
      <c r="O14" s="682">
        <v>49.9</v>
      </c>
      <c r="P14" s="682">
        <v>44.23</v>
      </c>
      <c r="Q14" s="682">
        <v>33.56</v>
      </c>
      <c r="R14" s="681" t="s">
        <v>7892</v>
      </c>
      <c r="S14" s="680" t="s">
        <v>8051</v>
      </c>
    </row>
    <row r="15" spans="1:19" ht="11.1" customHeight="1" x14ac:dyDescent="0.2">
      <c r="A15" s="683" t="s">
        <v>8050</v>
      </c>
      <c r="B15" s="681" t="s">
        <v>7892</v>
      </c>
      <c r="C15" s="682">
        <v>18.57</v>
      </c>
      <c r="D15" s="682">
        <v>15.98</v>
      </c>
      <c r="E15" s="682">
        <v>14.98</v>
      </c>
      <c r="F15" s="682">
        <v>13.91</v>
      </c>
      <c r="G15" s="682">
        <v>15.56</v>
      </c>
      <c r="H15" s="682">
        <v>13.34</v>
      </c>
      <c r="I15" s="682">
        <v>18.440000000000001</v>
      </c>
      <c r="J15" s="682">
        <v>14.86</v>
      </c>
      <c r="K15" s="682">
        <v>17.55</v>
      </c>
      <c r="L15" s="682">
        <v>18.75</v>
      </c>
      <c r="M15" s="682">
        <v>16.559999999999999</v>
      </c>
      <c r="N15" s="682">
        <v>14.9</v>
      </c>
      <c r="O15" s="682">
        <v>17.64</v>
      </c>
      <c r="P15" s="682">
        <v>14.74</v>
      </c>
      <c r="Q15" s="682">
        <v>15.49</v>
      </c>
      <c r="R15" s="681" t="s">
        <v>7892</v>
      </c>
      <c r="S15" s="680" t="s">
        <v>8050</v>
      </c>
    </row>
    <row r="16" spans="1:19" ht="11.1" customHeight="1" x14ac:dyDescent="0.2">
      <c r="A16" s="683" t="s">
        <v>6840</v>
      </c>
      <c r="B16" s="681" t="s">
        <v>7892</v>
      </c>
      <c r="C16" s="682">
        <v>46.32</v>
      </c>
      <c r="D16" s="682">
        <v>43.56</v>
      </c>
      <c r="E16" s="682">
        <v>53.75</v>
      </c>
      <c r="F16" s="682">
        <v>40.380000000000003</v>
      </c>
      <c r="G16" s="682">
        <v>41.48</v>
      </c>
      <c r="H16" s="682">
        <v>43.66</v>
      </c>
      <c r="I16" s="682">
        <v>42.07</v>
      </c>
      <c r="J16" s="682">
        <v>39.28</v>
      </c>
      <c r="K16" s="682">
        <v>43.24</v>
      </c>
      <c r="L16" s="682">
        <v>47.05</v>
      </c>
      <c r="M16" s="682">
        <v>52.66</v>
      </c>
      <c r="N16" s="682">
        <v>43.4</v>
      </c>
      <c r="O16" s="682">
        <v>48.11</v>
      </c>
      <c r="P16" s="682">
        <v>44.77</v>
      </c>
      <c r="Q16" s="682">
        <v>36.99</v>
      </c>
      <c r="R16" s="681" t="s">
        <v>7892</v>
      </c>
      <c r="S16" s="680" t="s">
        <v>6840</v>
      </c>
    </row>
    <row r="17" spans="1:19" ht="11.1" customHeight="1" x14ac:dyDescent="0.2">
      <c r="A17" s="683" t="s">
        <v>8049</v>
      </c>
      <c r="B17" s="681" t="s">
        <v>7892</v>
      </c>
      <c r="C17" s="682">
        <v>79.569999999999993</v>
      </c>
      <c r="D17" s="682">
        <v>77.349999999999994</v>
      </c>
      <c r="E17" s="682">
        <v>80.22</v>
      </c>
      <c r="F17" s="682">
        <v>76.61</v>
      </c>
      <c r="G17" s="682">
        <v>72.5</v>
      </c>
      <c r="H17" s="682">
        <v>76.8</v>
      </c>
      <c r="I17" s="682">
        <v>65.61</v>
      </c>
      <c r="J17" s="682">
        <v>49.78</v>
      </c>
      <c r="K17" s="682">
        <v>68.209999999999994</v>
      </c>
      <c r="L17" s="682">
        <v>76.52</v>
      </c>
      <c r="M17" s="682">
        <v>71.819999999999993</v>
      </c>
      <c r="N17" s="682">
        <v>72.67</v>
      </c>
      <c r="O17" s="682">
        <v>72.400000000000006</v>
      </c>
      <c r="P17" s="682">
        <v>75.86</v>
      </c>
      <c r="Q17" s="682">
        <v>75.11</v>
      </c>
      <c r="R17" s="681" t="s">
        <v>7892</v>
      </c>
      <c r="S17" s="680" t="s">
        <v>8049</v>
      </c>
    </row>
    <row r="18" spans="1:19" ht="11.1" customHeight="1" x14ac:dyDescent="0.2">
      <c r="A18" s="683" t="s">
        <v>8048</v>
      </c>
      <c r="B18" s="681" t="s">
        <v>7892</v>
      </c>
      <c r="C18" s="682">
        <v>79.62</v>
      </c>
      <c r="D18" s="682">
        <v>74.349999999999994</v>
      </c>
      <c r="E18" s="682">
        <v>82.29</v>
      </c>
      <c r="F18" s="682">
        <v>75.81</v>
      </c>
      <c r="G18" s="682">
        <v>86.38</v>
      </c>
      <c r="H18" s="682">
        <v>79.52</v>
      </c>
      <c r="I18" s="682">
        <v>85.42</v>
      </c>
      <c r="J18" s="682">
        <v>72.849999999999994</v>
      </c>
      <c r="K18" s="682">
        <v>85.64</v>
      </c>
      <c r="L18" s="682">
        <v>75.83</v>
      </c>
      <c r="M18" s="682">
        <v>83.44</v>
      </c>
      <c r="N18" s="682">
        <v>76.62</v>
      </c>
      <c r="O18" s="682">
        <v>81.94</v>
      </c>
      <c r="P18" s="682">
        <v>77.81</v>
      </c>
      <c r="Q18" s="682">
        <v>79.069999999999993</v>
      </c>
      <c r="R18" s="681" t="s">
        <v>7892</v>
      </c>
      <c r="S18" s="680" t="s">
        <v>8048</v>
      </c>
    </row>
    <row r="19" spans="1:19" ht="11.1" customHeight="1" x14ac:dyDescent="0.2">
      <c r="A19" s="683" t="s">
        <v>8047</v>
      </c>
      <c r="B19" s="681" t="s">
        <v>7892</v>
      </c>
      <c r="C19" s="682">
        <v>257.93</v>
      </c>
      <c r="D19" s="682">
        <v>309.12</v>
      </c>
      <c r="E19" s="682">
        <v>287.5</v>
      </c>
      <c r="F19" s="682">
        <v>359.51</v>
      </c>
      <c r="G19" s="682">
        <v>240.91</v>
      </c>
      <c r="H19" s="682">
        <v>261.54000000000002</v>
      </c>
      <c r="I19" s="682">
        <v>198.08</v>
      </c>
      <c r="J19" s="682">
        <v>211</v>
      </c>
      <c r="K19" s="682">
        <v>166.86</v>
      </c>
      <c r="L19" s="682">
        <v>228.33</v>
      </c>
      <c r="M19" s="682">
        <v>190.91</v>
      </c>
      <c r="N19" s="682">
        <v>298.3</v>
      </c>
      <c r="O19" s="682">
        <v>317.06</v>
      </c>
      <c r="P19" s="682">
        <v>327.27999999999997</v>
      </c>
      <c r="Q19" s="682">
        <v>308.14</v>
      </c>
      <c r="R19" s="681" t="s">
        <v>7892</v>
      </c>
      <c r="S19" s="680" t="s">
        <v>8047</v>
      </c>
    </row>
    <row r="20" spans="1:19" ht="11.1" customHeight="1" x14ac:dyDescent="0.2">
      <c r="A20" s="683" t="s">
        <v>8046</v>
      </c>
      <c r="B20" s="681" t="s">
        <v>7892</v>
      </c>
      <c r="C20" s="682">
        <v>143.15</v>
      </c>
      <c r="D20" s="682">
        <v>159.69999999999999</v>
      </c>
      <c r="E20" s="682">
        <v>154</v>
      </c>
      <c r="F20" s="682">
        <v>147.19</v>
      </c>
      <c r="G20" s="682">
        <v>166.81</v>
      </c>
      <c r="H20" s="682">
        <v>152.13</v>
      </c>
      <c r="I20" s="682">
        <v>182.15</v>
      </c>
      <c r="J20" s="682">
        <v>162.94999999999999</v>
      </c>
      <c r="K20" s="682">
        <v>163.51</v>
      </c>
      <c r="L20" s="682">
        <v>152.1</v>
      </c>
      <c r="M20" s="682">
        <v>167.93</v>
      </c>
      <c r="N20" s="682">
        <v>157.13999999999999</v>
      </c>
      <c r="O20" s="682">
        <v>151.47999999999999</v>
      </c>
      <c r="P20" s="682">
        <v>163.27000000000001</v>
      </c>
      <c r="Q20" s="682">
        <v>157.47999999999999</v>
      </c>
      <c r="R20" s="681" t="s">
        <v>7892</v>
      </c>
      <c r="S20" s="680" t="s">
        <v>8046</v>
      </c>
    </row>
    <row r="21" spans="1:19" ht="11.1" customHeight="1" x14ac:dyDescent="0.2">
      <c r="A21" s="683" t="s">
        <v>8045</v>
      </c>
      <c r="B21" s="681" t="s">
        <v>7892</v>
      </c>
      <c r="C21" s="682">
        <v>149.9</v>
      </c>
      <c r="D21" s="682">
        <v>184.19</v>
      </c>
      <c r="E21" s="682">
        <v>167.62</v>
      </c>
      <c r="F21" s="682">
        <v>186.1</v>
      </c>
      <c r="G21" s="682">
        <v>178.77</v>
      </c>
      <c r="H21" s="682">
        <v>158.36000000000001</v>
      </c>
      <c r="I21" s="682">
        <v>184.57</v>
      </c>
      <c r="J21" s="682">
        <v>161.44</v>
      </c>
      <c r="K21" s="682">
        <v>162.81</v>
      </c>
      <c r="L21" s="682">
        <v>146.38999999999999</v>
      </c>
      <c r="M21" s="682">
        <v>183.04</v>
      </c>
      <c r="N21" s="682">
        <v>165.58</v>
      </c>
      <c r="O21" s="682">
        <v>183.15</v>
      </c>
      <c r="P21" s="682">
        <v>193.49</v>
      </c>
      <c r="Q21" s="682">
        <v>204.12</v>
      </c>
      <c r="R21" s="681" t="s">
        <v>7892</v>
      </c>
      <c r="S21" s="680" t="s">
        <v>8045</v>
      </c>
    </row>
    <row r="22" spans="1:19" ht="11.1" customHeight="1" x14ac:dyDescent="0.2">
      <c r="A22" s="695" t="s">
        <v>8044</v>
      </c>
      <c r="B22" s="694" t="s">
        <v>7892</v>
      </c>
      <c r="C22" s="682">
        <v>146.04</v>
      </c>
      <c r="D22" s="682">
        <v>141.11000000000001</v>
      </c>
      <c r="E22" s="682">
        <v>144.62</v>
      </c>
      <c r="F22" s="682">
        <v>141.5</v>
      </c>
      <c r="G22" s="682">
        <v>152.78</v>
      </c>
      <c r="H22" s="682">
        <v>149.61000000000001</v>
      </c>
      <c r="I22" s="682">
        <v>131.19999999999999</v>
      </c>
      <c r="J22" s="682">
        <v>141.94</v>
      </c>
      <c r="K22" s="682">
        <v>150.61000000000001</v>
      </c>
      <c r="L22" s="682">
        <v>151.29</v>
      </c>
      <c r="M22" s="682">
        <v>154.22</v>
      </c>
      <c r="N22" s="682">
        <v>151.53</v>
      </c>
      <c r="O22" s="682">
        <v>150.68</v>
      </c>
      <c r="P22" s="682">
        <v>126.2</v>
      </c>
      <c r="Q22" s="682">
        <v>132.43</v>
      </c>
      <c r="R22" s="694" t="s">
        <v>7892</v>
      </c>
      <c r="S22" s="692" t="s">
        <v>8044</v>
      </c>
    </row>
    <row r="23" spans="1:19" ht="11.1" customHeight="1" x14ac:dyDescent="0.2">
      <c r="A23" s="683" t="s">
        <v>8043</v>
      </c>
      <c r="B23" s="681" t="s">
        <v>7892</v>
      </c>
      <c r="C23" s="682">
        <v>370.4</v>
      </c>
      <c r="D23" s="682">
        <v>337.56</v>
      </c>
      <c r="E23" s="682">
        <v>312.27999999999997</v>
      </c>
      <c r="F23" s="682">
        <v>352.06</v>
      </c>
      <c r="G23" s="682">
        <v>301.67</v>
      </c>
      <c r="H23" s="682">
        <v>339.69</v>
      </c>
      <c r="I23" s="682">
        <v>321.52</v>
      </c>
      <c r="J23" s="682">
        <v>346.54</v>
      </c>
      <c r="K23" s="682">
        <v>388.33</v>
      </c>
      <c r="L23" s="682">
        <v>342.92</v>
      </c>
      <c r="M23" s="682">
        <v>321.76</v>
      </c>
      <c r="N23" s="682">
        <v>328.92</v>
      </c>
      <c r="O23" s="682">
        <v>311.92</v>
      </c>
      <c r="P23" s="682">
        <v>316.43</v>
      </c>
      <c r="Q23" s="682">
        <v>338.75</v>
      </c>
      <c r="R23" s="681" t="s">
        <v>7892</v>
      </c>
      <c r="S23" s="680" t="s">
        <v>8043</v>
      </c>
    </row>
    <row r="24" spans="1:19" ht="11.1" customHeight="1" x14ac:dyDescent="0.2">
      <c r="A24" s="683" t="s">
        <v>8042</v>
      </c>
      <c r="B24" s="681" t="s">
        <v>7892</v>
      </c>
      <c r="C24" s="682">
        <v>316.8</v>
      </c>
      <c r="D24" s="682">
        <v>312.29000000000002</v>
      </c>
      <c r="E24" s="682">
        <v>303.5</v>
      </c>
      <c r="F24" s="682">
        <v>289.62</v>
      </c>
      <c r="G24" s="682">
        <v>316.67</v>
      </c>
      <c r="H24" s="682">
        <v>347.58</v>
      </c>
      <c r="I24" s="682">
        <v>341.52</v>
      </c>
      <c r="J24" s="682">
        <v>302.47000000000003</v>
      </c>
      <c r="K24" s="682">
        <v>343.54</v>
      </c>
      <c r="L24" s="682">
        <v>303.68</v>
      </c>
      <c r="M24" s="682">
        <v>277.27</v>
      </c>
      <c r="N24" s="682">
        <v>276.38</v>
      </c>
      <c r="O24" s="682">
        <v>290.24</v>
      </c>
      <c r="P24" s="682">
        <v>266.74</v>
      </c>
      <c r="Q24" s="682">
        <v>277.55</v>
      </c>
      <c r="R24" s="681" t="s">
        <v>7892</v>
      </c>
      <c r="S24" s="680" t="s">
        <v>8042</v>
      </c>
    </row>
    <row r="25" spans="1:19" ht="11.1" customHeight="1" x14ac:dyDescent="0.2">
      <c r="A25" s="683" t="s">
        <v>8041</v>
      </c>
      <c r="B25" s="681" t="s">
        <v>7892</v>
      </c>
      <c r="C25" s="682">
        <v>149.72999999999999</v>
      </c>
      <c r="D25" s="682">
        <v>152.66999999999999</v>
      </c>
      <c r="E25" s="682">
        <v>152.25</v>
      </c>
      <c r="F25" s="682">
        <v>151.96</v>
      </c>
      <c r="G25" s="682">
        <v>159.58000000000001</v>
      </c>
      <c r="H25" s="682">
        <v>168.9</v>
      </c>
      <c r="I25" s="682">
        <v>160.9</v>
      </c>
      <c r="J25" s="682">
        <v>146.47999999999999</v>
      </c>
      <c r="K25" s="682">
        <v>205</v>
      </c>
      <c r="L25" s="682">
        <v>157.78</v>
      </c>
      <c r="M25" s="682">
        <v>150.4</v>
      </c>
      <c r="N25" s="682">
        <v>150.97</v>
      </c>
      <c r="O25" s="682">
        <v>152.54</v>
      </c>
      <c r="P25" s="682">
        <v>144.72999999999999</v>
      </c>
      <c r="Q25" s="682">
        <v>160.62</v>
      </c>
      <c r="R25" s="681" t="s">
        <v>7892</v>
      </c>
      <c r="S25" s="680" t="s">
        <v>8041</v>
      </c>
    </row>
    <row r="26" spans="1:19" ht="11.1" customHeight="1" x14ac:dyDescent="0.2">
      <c r="A26" s="683" t="s">
        <v>8040</v>
      </c>
      <c r="B26" s="681" t="s">
        <v>7892</v>
      </c>
      <c r="C26" s="682">
        <v>268.36</v>
      </c>
      <c r="D26" s="682">
        <v>282.52</v>
      </c>
      <c r="E26" s="682">
        <v>296.3</v>
      </c>
      <c r="F26" s="682">
        <v>291.17</v>
      </c>
      <c r="G26" s="682">
        <v>214.2</v>
      </c>
      <c r="H26" s="682">
        <v>278.19</v>
      </c>
      <c r="I26" s="682">
        <v>262.27</v>
      </c>
      <c r="J26" s="682">
        <v>291.2</v>
      </c>
      <c r="K26" s="682">
        <v>312.56</v>
      </c>
      <c r="L26" s="682">
        <v>260.32</v>
      </c>
      <c r="M26" s="682">
        <v>249.26</v>
      </c>
      <c r="N26" s="682">
        <v>298.68</v>
      </c>
      <c r="O26" s="682">
        <v>253.6</v>
      </c>
      <c r="P26" s="682">
        <v>247.98</v>
      </c>
      <c r="Q26" s="682">
        <v>251.31</v>
      </c>
      <c r="R26" s="681" t="s">
        <v>7892</v>
      </c>
      <c r="S26" s="680" t="s">
        <v>8040</v>
      </c>
    </row>
    <row r="27" spans="1:19" ht="11.1" customHeight="1" x14ac:dyDescent="0.2">
      <c r="A27" s="683" t="s">
        <v>8039</v>
      </c>
      <c r="B27" s="681" t="s">
        <v>7892</v>
      </c>
      <c r="C27" s="682">
        <v>727.38</v>
      </c>
      <c r="D27" s="682">
        <v>755.15</v>
      </c>
      <c r="E27" s="682">
        <v>701.06</v>
      </c>
      <c r="F27" s="682">
        <v>739.14</v>
      </c>
      <c r="G27" s="682">
        <v>612.67999999999995</v>
      </c>
      <c r="H27" s="682">
        <v>637.36</v>
      </c>
      <c r="I27" s="682">
        <v>766.64</v>
      </c>
      <c r="J27" s="682">
        <v>662.27</v>
      </c>
      <c r="K27" s="682">
        <v>616.17999999999995</v>
      </c>
      <c r="L27" s="682">
        <v>747.39</v>
      </c>
      <c r="M27" s="682">
        <v>693.89</v>
      </c>
      <c r="N27" s="682">
        <v>724.16</v>
      </c>
      <c r="O27" s="682">
        <v>740.92</v>
      </c>
      <c r="P27" s="682">
        <v>645.38</v>
      </c>
      <c r="Q27" s="682">
        <v>547.75</v>
      </c>
      <c r="R27" s="681" t="s">
        <v>7892</v>
      </c>
      <c r="S27" s="680" t="s">
        <v>8039</v>
      </c>
    </row>
    <row r="28" spans="1:19" ht="11.1" customHeight="1" x14ac:dyDescent="0.2">
      <c r="A28" s="683" t="s">
        <v>8038</v>
      </c>
      <c r="B28" s="681" t="s">
        <v>7892</v>
      </c>
      <c r="C28" s="682">
        <v>646.15</v>
      </c>
      <c r="D28" s="682">
        <v>365.59</v>
      </c>
      <c r="E28" s="682">
        <v>366.16</v>
      </c>
      <c r="F28" s="682">
        <v>396.34</v>
      </c>
      <c r="G28" s="682">
        <v>333.65</v>
      </c>
      <c r="H28" s="682">
        <v>328.61</v>
      </c>
      <c r="I28" s="682">
        <v>383.62</v>
      </c>
      <c r="J28" s="682">
        <v>321.29000000000002</v>
      </c>
      <c r="K28" s="682">
        <v>361.62</v>
      </c>
      <c r="L28" s="682">
        <v>363.32</v>
      </c>
      <c r="M28" s="682">
        <v>558.41999999999996</v>
      </c>
      <c r="N28" s="682">
        <v>338.85</v>
      </c>
      <c r="O28" s="682">
        <v>432.53</v>
      </c>
      <c r="P28" s="682">
        <v>351.38</v>
      </c>
      <c r="Q28" s="682">
        <v>300.87</v>
      </c>
      <c r="R28" s="681" t="s">
        <v>7892</v>
      </c>
      <c r="S28" s="680" t="s">
        <v>8038</v>
      </c>
    </row>
    <row r="29" spans="1:19" ht="11.1" customHeight="1" x14ac:dyDescent="0.2">
      <c r="A29" s="683" t="s">
        <v>8037</v>
      </c>
      <c r="B29" s="681" t="s">
        <v>7892</v>
      </c>
      <c r="C29" s="682">
        <v>366.46</v>
      </c>
      <c r="D29" s="682">
        <v>356.12</v>
      </c>
      <c r="E29" s="682">
        <v>342.46</v>
      </c>
      <c r="F29" s="682">
        <v>391.82</v>
      </c>
      <c r="G29" s="682">
        <v>457.95</v>
      </c>
      <c r="H29" s="682">
        <v>314.45999999999998</v>
      </c>
      <c r="I29" s="682">
        <v>337.98</v>
      </c>
      <c r="J29" s="682">
        <v>448.08</v>
      </c>
      <c r="K29" s="682">
        <v>349.67</v>
      </c>
      <c r="L29" s="682">
        <v>345.6</v>
      </c>
      <c r="M29" s="682">
        <v>447.14</v>
      </c>
      <c r="N29" s="682">
        <v>344.7</v>
      </c>
      <c r="O29" s="682">
        <v>362.97</v>
      </c>
      <c r="P29" s="682">
        <v>315.89</v>
      </c>
      <c r="Q29" s="682">
        <v>424.05</v>
      </c>
      <c r="R29" s="681" t="s">
        <v>7892</v>
      </c>
      <c r="S29" s="680" t="s">
        <v>8037</v>
      </c>
    </row>
    <row r="30" spans="1:19" ht="11.1" customHeight="1" x14ac:dyDescent="0.2">
      <c r="A30" s="683" t="s">
        <v>8036</v>
      </c>
      <c r="B30" s="681" t="s">
        <v>7892</v>
      </c>
      <c r="C30" s="682">
        <v>439.06</v>
      </c>
      <c r="D30" s="682">
        <v>484.73</v>
      </c>
      <c r="E30" s="682">
        <v>508.87</v>
      </c>
      <c r="F30" s="682">
        <v>431.95</v>
      </c>
      <c r="G30" s="682">
        <v>464.07</v>
      </c>
      <c r="H30" s="682">
        <v>483.01</v>
      </c>
      <c r="I30" s="682">
        <v>484.69</v>
      </c>
      <c r="J30" s="682">
        <v>460.72</v>
      </c>
      <c r="K30" s="682">
        <v>503.27</v>
      </c>
      <c r="L30" s="682">
        <v>491.06</v>
      </c>
      <c r="M30" s="682">
        <v>497</v>
      </c>
      <c r="N30" s="682">
        <v>425.73</v>
      </c>
      <c r="O30" s="682">
        <v>477.52</v>
      </c>
      <c r="P30" s="682">
        <v>458.96</v>
      </c>
      <c r="Q30" s="682">
        <v>499.5</v>
      </c>
      <c r="R30" s="681" t="s">
        <v>7892</v>
      </c>
      <c r="S30" s="680" t="s">
        <v>8036</v>
      </c>
    </row>
    <row r="31" spans="1:19" ht="11.1" customHeight="1" x14ac:dyDescent="0.2">
      <c r="A31" s="683" t="s">
        <v>8035</v>
      </c>
      <c r="B31" s="681" t="s">
        <v>7892</v>
      </c>
      <c r="C31" s="682">
        <v>404.87</v>
      </c>
      <c r="D31" s="682">
        <v>426.31</v>
      </c>
      <c r="E31" s="682">
        <v>418.92</v>
      </c>
      <c r="F31" s="682">
        <v>414.32</v>
      </c>
      <c r="G31" s="682">
        <v>558.63</v>
      </c>
      <c r="H31" s="682">
        <v>507.66</v>
      </c>
      <c r="I31" s="682">
        <v>409.04</v>
      </c>
      <c r="J31" s="682">
        <v>398.33</v>
      </c>
      <c r="K31" s="682">
        <v>493.61</v>
      </c>
      <c r="L31" s="682">
        <v>427.19</v>
      </c>
      <c r="M31" s="682">
        <v>452.16</v>
      </c>
      <c r="N31" s="682">
        <v>412.17</v>
      </c>
      <c r="O31" s="682">
        <v>446.24</v>
      </c>
      <c r="P31" s="682">
        <v>436.74</v>
      </c>
      <c r="Q31" s="682">
        <v>410.84</v>
      </c>
      <c r="R31" s="681" t="s">
        <v>7892</v>
      </c>
      <c r="S31" s="680" t="s">
        <v>8035</v>
      </c>
    </row>
    <row r="32" spans="1:19" ht="11.1" customHeight="1" x14ac:dyDescent="0.2">
      <c r="A32" s="683" t="s">
        <v>8034</v>
      </c>
      <c r="B32" s="681" t="s">
        <v>7892</v>
      </c>
      <c r="C32" s="682">
        <v>244.52</v>
      </c>
      <c r="D32" s="682">
        <v>214.09</v>
      </c>
      <c r="E32" s="682">
        <v>260</v>
      </c>
      <c r="F32" s="682">
        <v>233.17</v>
      </c>
      <c r="G32" s="682">
        <v>224.17</v>
      </c>
      <c r="H32" s="682">
        <v>246.67</v>
      </c>
      <c r="I32" s="682">
        <v>246.67</v>
      </c>
      <c r="J32" s="682">
        <v>230</v>
      </c>
      <c r="K32" s="682">
        <v>221.25</v>
      </c>
      <c r="L32" s="682">
        <v>231.67</v>
      </c>
      <c r="M32" s="682">
        <v>245.56</v>
      </c>
      <c r="N32" s="682">
        <v>234.13</v>
      </c>
      <c r="O32" s="682">
        <v>240.42</v>
      </c>
      <c r="P32" s="682">
        <v>250</v>
      </c>
      <c r="Q32" s="682">
        <v>222.17</v>
      </c>
      <c r="R32" s="681" t="s">
        <v>7892</v>
      </c>
      <c r="S32" s="680" t="s">
        <v>8034</v>
      </c>
    </row>
    <row r="33" spans="1:19" ht="11.1" customHeight="1" x14ac:dyDescent="0.2">
      <c r="A33" s="683" t="s">
        <v>8033</v>
      </c>
      <c r="B33" s="681" t="s">
        <v>7892</v>
      </c>
      <c r="C33" s="682">
        <v>452.49</v>
      </c>
      <c r="D33" s="682">
        <v>426.62</v>
      </c>
      <c r="E33" s="682">
        <v>406.18</v>
      </c>
      <c r="F33" s="682">
        <v>378.27</v>
      </c>
      <c r="G33" s="682">
        <v>457.95</v>
      </c>
      <c r="H33" s="682">
        <v>477.37</v>
      </c>
      <c r="I33" s="682">
        <v>465.68</v>
      </c>
      <c r="J33" s="682">
        <v>439.09</v>
      </c>
      <c r="K33" s="682">
        <v>425.95</v>
      </c>
      <c r="L33" s="682">
        <v>451.95</v>
      </c>
      <c r="M33" s="682">
        <v>478.64</v>
      </c>
      <c r="N33" s="682">
        <v>439.72</v>
      </c>
      <c r="O33" s="682">
        <v>408.13</v>
      </c>
      <c r="P33" s="682">
        <v>424.82</v>
      </c>
      <c r="Q33" s="682">
        <v>408</v>
      </c>
      <c r="R33" s="681" t="s">
        <v>7892</v>
      </c>
      <c r="S33" s="680" t="s">
        <v>8033</v>
      </c>
    </row>
    <row r="34" spans="1:19" ht="11.1" customHeight="1" x14ac:dyDescent="0.2">
      <c r="A34" s="683" t="s">
        <v>8032</v>
      </c>
      <c r="B34" s="681" t="s">
        <v>7936</v>
      </c>
      <c r="C34" s="682">
        <v>38.9</v>
      </c>
      <c r="D34" s="682">
        <v>40.619999999999997</v>
      </c>
      <c r="E34" s="682">
        <v>35.08</v>
      </c>
      <c r="F34" s="682">
        <v>34.04</v>
      </c>
      <c r="G34" s="682">
        <v>39.28</v>
      </c>
      <c r="H34" s="682">
        <v>31.49</v>
      </c>
      <c r="I34" s="682">
        <v>32.78</v>
      </c>
      <c r="J34" s="682">
        <v>36.880000000000003</v>
      </c>
      <c r="K34" s="682">
        <v>32.909999999999997</v>
      </c>
      <c r="L34" s="682">
        <v>36</v>
      </c>
      <c r="M34" s="682">
        <v>37.08</v>
      </c>
      <c r="N34" s="682">
        <v>36.270000000000003</v>
      </c>
      <c r="O34" s="682">
        <v>34.6</v>
      </c>
      <c r="P34" s="682">
        <v>36.68</v>
      </c>
      <c r="Q34" s="682">
        <v>34.51</v>
      </c>
      <c r="R34" s="681" t="s">
        <v>7936</v>
      </c>
      <c r="S34" s="680" t="s">
        <v>8032</v>
      </c>
    </row>
    <row r="35" spans="1:19" ht="11.1" customHeight="1" x14ac:dyDescent="0.2">
      <c r="A35" s="683" t="s">
        <v>8031</v>
      </c>
      <c r="B35" s="681" t="s">
        <v>7920</v>
      </c>
      <c r="C35" s="682">
        <v>178.07</v>
      </c>
      <c r="D35" s="682">
        <v>179.18</v>
      </c>
      <c r="E35" s="682">
        <v>207.99</v>
      </c>
      <c r="F35" s="682">
        <v>164.58</v>
      </c>
      <c r="G35" s="682">
        <v>120</v>
      </c>
      <c r="H35" s="682">
        <v>155</v>
      </c>
      <c r="I35" s="682">
        <v>161.33000000000001</v>
      </c>
      <c r="J35" s="682">
        <v>183.5</v>
      </c>
      <c r="K35" s="682">
        <v>150</v>
      </c>
      <c r="L35" s="682">
        <v>162.5</v>
      </c>
      <c r="M35" s="682">
        <v>143.33000000000001</v>
      </c>
      <c r="N35" s="682">
        <v>173.45</v>
      </c>
      <c r="O35" s="682">
        <v>182.67</v>
      </c>
      <c r="P35" s="682">
        <v>169.53</v>
      </c>
      <c r="Q35" s="682">
        <v>182.89</v>
      </c>
      <c r="R35" s="681" t="s">
        <v>7920</v>
      </c>
      <c r="S35" s="680" t="s">
        <v>8031</v>
      </c>
    </row>
    <row r="36" spans="1:19" ht="11.1" customHeight="1" x14ac:dyDescent="0.2">
      <c r="A36" s="683" t="s">
        <v>8030</v>
      </c>
      <c r="B36" s="681" t="s">
        <v>7892</v>
      </c>
      <c r="C36" s="682">
        <v>472.37</v>
      </c>
      <c r="D36" s="682">
        <v>486.53</v>
      </c>
      <c r="E36" s="682">
        <v>438.51</v>
      </c>
      <c r="F36" s="682">
        <v>419.48</v>
      </c>
      <c r="G36" s="682">
        <v>488.04</v>
      </c>
      <c r="H36" s="682">
        <v>375.43</v>
      </c>
      <c r="I36" s="682">
        <v>398.19</v>
      </c>
      <c r="J36" s="682">
        <v>475.17</v>
      </c>
      <c r="K36" s="682">
        <v>491.82</v>
      </c>
      <c r="L36" s="682">
        <v>458.25</v>
      </c>
      <c r="M36" s="682">
        <v>492.65</v>
      </c>
      <c r="N36" s="682">
        <v>467.18</v>
      </c>
      <c r="O36" s="682">
        <v>468.89</v>
      </c>
      <c r="P36" s="682">
        <v>427.86</v>
      </c>
      <c r="Q36" s="682">
        <v>414.48</v>
      </c>
      <c r="R36" s="681" t="s">
        <v>7892</v>
      </c>
      <c r="S36" s="680" t="s">
        <v>8030</v>
      </c>
    </row>
    <row r="37" spans="1:19" ht="11.1" customHeight="1" x14ac:dyDescent="0.2">
      <c r="A37" s="683" t="s">
        <v>8029</v>
      </c>
      <c r="B37" s="681" t="s">
        <v>7892</v>
      </c>
      <c r="C37" s="682">
        <v>442.48</v>
      </c>
      <c r="D37" s="682">
        <v>447.11</v>
      </c>
      <c r="E37" s="682">
        <v>407.78</v>
      </c>
      <c r="F37" s="682">
        <v>424.42</v>
      </c>
      <c r="G37" s="682">
        <v>436.93</v>
      </c>
      <c r="H37" s="682">
        <v>413.73</v>
      </c>
      <c r="I37" s="682">
        <v>401.16</v>
      </c>
      <c r="J37" s="682">
        <v>439.06</v>
      </c>
      <c r="K37" s="682">
        <v>456.14</v>
      </c>
      <c r="L37" s="682">
        <v>413.16</v>
      </c>
      <c r="M37" s="682">
        <v>397.19</v>
      </c>
      <c r="N37" s="682">
        <v>378.61</v>
      </c>
      <c r="O37" s="682">
        <v>430.53</v>
      </c>
      <c r="P37" s="682">
        <v>404.27</v>
      </c>
      <c r="Q37" s="682">
        <v>371.03</v>
      </c>
      <c r="R37" s="681" t="s">
        <v>7892</v>
      </c>
      <c r="S37" s="680" t="s">
        <v>8029</v>
      </c>
    </row>
    <row r="38" spans="1:19" ht="11.1" customHeight="1" x14ac:dyDescent="0.2">
      <c r="A38" s="683" t="s">
        <v>8028</v>
      </c>
      <c r="B38" s="681" t="s">
        <v>7892</v>
      </c>
      <c r="C38" s="682">
        <v>87.16</v>
      </c>
      <c r="D38" s="682">
        <v>120.34</v>
      </c>
      <c r="E38" s="682">
        <v>112.7</v>
      </c>
      <c r="F38" s="682">
        <v>118.41</v>
      </c>
      <c r="G38" s="682">
        <v>83.29</v>
      </c>
      <c r="H38" s="682">
        <v>89.5</v>
      </c>
      <c r="I38" s="682">
        <v>133.85</v>
      </c>
      <c r="J38" s="682">
        <v>99.68</v>
      </c>
      <c r="K38" s="682">
        <v>138.66</v>
      </c>
      <c r="L38" s="682">
        <v>86.2</v>
      </c>
      <c r="M38" s="682">
        <v>89.19</v>
      </c>
      <c r="N38" s="682">
        <v>103.61</v>
      </c>
      <c r="O38" s="682">
        <v>100.87</v>
      </c>
      <c r="P38" s="682">
        <v>114.56</v>
      </c>
      <c r="Q38" s="682">
        <v>95</v>
      </c>
      <c r="R38" s="681" t="s">
        <v>7892</v>
      </c>
      <c r="S38" s="680" t="s">
        <v>8028</v>
      </c>
    </row>
    <row r="39" spans="1:19" ht="11.1" customHeight="1" x14ac:dyDescent="0.2">
      <c r="A39" s="683" t="s">
        <v>8027</v>
      </c>
      <c r="B39" s="681" t="s">
        <v>7892</v>
      </c>
      <c r="C39" s="682">
        <v>88</v>
      </c>
      <c r="D39" s="682">
        <v>84.89</v>
      </c>
      <c r="E39" s="682">
        <v>88</v>
      </c>
      <c r="F39" s="682">
        <v>81.59</v>
      </c>
      <c r="G39" s="682">
        <v>85.44</v>
      </c>
      <c r="H39" s="682">
        <v>82.15</v>
      </c>
      <c r="I39" s="682">
        <v>80.64</v>
      </c>
      <c r="J39" s="682">
        <v>84.29</v>
      </c>
      <c r="K39" s="682">
        <v>90.9</v>
      </c>
      <c r="L39" s="682">
        <v>83.33</v>
      </c>
      <c r="M39" s="682">
        <v>93.25</v>
      </c>
      <c r="N39" s="682">
        <v>82.88</v>
      </c>
      <c r="O39" s="682">
        <v>83.47</v>
      </c>
      <c r="P39" s="682">
        <v>82.8</v>
      </c>
      <c r="Q39" s="682">
        <v>85.98</v>
      </c>
      <c r="R39" s="681" t="s">
        <v>7892</v>
      </c>
      <c r="S39" s="680" t="s">
        <v>8027</v>
      </c>
    </row>
    <row r="40" spans="1:19" ht="11.1" customHeight="1" x14ac:dyDescent="0.2">
      <c r="A40" s="683" t="s">
        <v>8026</v>
      </c>
      <c r="B40" s="681" t="s">
        <v>7892</v>
      </c>
      <c r="C40" s="682">
        <v>159.12</v>
      </c>
      <c r="D40" s="682">
        <v>153.96</v>
      </c>
      <c r="E40" s="682">
        <v>161.08000000000001</v>
      </c>
      <c r="F40" s="682">
        <v>156.08000000000001</v>
      </c>
      <c r="G40" s="682">
        <v>161</v>
      </c>
      <c r="H40" s="682">
        <v>179.09</v>
      </c>
      <c r="I40" s="682">
        <v>147.11000000000001</v>
      </c>
      <c r="J40" s="682">
        <v>158.74</v>
      </c>
      <c r="K40" s="682">
        <v>169.23</v>
      </c>
      <c r="L40" s="682">
        <v>158.31</v>
      </c>
      <c r="M40" s="682">
        <v>160.33000000000001</v>
      </c>
      <c r="N40" s="682">
        <v>180.52</v>
      </c>
      <c r="O40" s="682">
        <v>150.06</v>
      </c>
      <c r="P40" s="682">
        <v>154.37</v>
      </c>
      <c r="Q40" s="682">
        <v>150.75</v>
      </c>
      <c r="R40" s="681" t="s">
        <v>7892</v>
      </c>
      <c r="S40" s="680" t="s">
        <v>8026</v>
      </c>
    </row>
    <row r="41" spans="1:19" ht="11.1" customHeight="1" x14ac:dyDescent="0.2">
      <c r="A41" s="683" t="s">
        <v>8025</v>
      </c>
      <c r="B41" s="681" t="s">
        <v>7905</v>
      </c>
      <c r="C41" s="682">
        <v>6.69</v>
      </c>
      <c r="D41" s="682">
        <v>6.37</v>
      </c>
      <c r="E41" s="682">
        <v>5.63</v>
      </c>
      <c r="F41" s="682">
        <v>6.16</v>
      </c>
      <c r="G41" s="682">
        <v>5.58</v>
      </c>
      <c r="H41" s="682">
        <v>5.89</v>
      </c>
      <c r="I41" s="682">
        <v>4.74</v>
      </c>
      <c r="J41" s="682">
        <v>6.29</v>
      </c>
      <c r="K41" s="682">
        <v>5.87</v>
      </c>
      <c r="L41" s="682">
        <v>5.88</v>
      </c>
      <c r="M41" s="682">
        <v>6.62</v>
      </c>
      <c r="N41" s="682">
        <v>5.48</v>
      </c>
      <c r="O41" s="682">
        <v>6.92</v>
      </c>
      <c r="P41" s="682">
        <v>5.87</v>
      </c>
      <c r="Q41" s="682">
        <v>5.82</v>
      </c>
      <c r="R41" s="681" t="s">
        <v>7905</v>
      </c>
      <c r="S41" s="680" t="s">
        <v>8025</v>
      </c>
    </row>
    <row r="42" spans="1:19" ht="11.1" customHeight="1" x14ac:dyDescent="0.2">
      <c r="A42" s="683" t="s">
        <v>8024</v>
      </c>
      <c r="B42" s="681" t="s">
        <v>7920</v>
      </c>
      <c r="C42" s="682">
        <v>267.60000000000002</v>
      </c>
      <c r="D42" s="682">
        <v>262.81</v>
      </c>
      <c r="E42" s="682">
        <v>248.9</v>
      </c>
      <c r="F42" s="682">
        <v>260.17</v>
      </c>
      <c r="G42" s="682">
        <v>337.21</v>
      </c>
      <c r="H42" s="682">
        <v>286.49</v>
      </c>
      <c r="I42" s="682">
        <v>274.70999999999998</v>
      </c>
      <c r="J42" s="682">
        <v>266.67</v>
      </c>
      <c r="K42" s="682">
        <v>262.14999999999998</v>
      </c>
      <c r="L42" s="682">
        <v>245.83</v>
      </c>
      <c r="M42" s="682">
        <v>272.76</v>
      </c>
      <c r="N42" s="682">
        <v>239.98</v>
      </c>
      <c r="O42" s="682">
        <v>292.87</v>
      </c>
      <c r="P42" s="682">
        <v>266.07</v>
      </c>
      <c r="Q42" s="682">
        <v>219.05</v>
      </c>
      <c r="R42" s="681" t="s">
        <v>7920</v>
      </c>
      <c r="S42" s="680" t="s">
        <v>8024</v>
      </c>
    </row>
    <row r="43" spans="1:19" ht="11.1" customHeight="1" x14ac:dyDescent="0.2">
      <c r="A43" s="683" t="s">
        <v>8023</v>
      </c>
      <c r="B43" s="681" t="s">
        <v>7892</v>
      </c>
      <c r="C43" s="682">
        <v>66.17</v>
      </c>
      <c r="D43" s="682">
        <v>62.6</v>
      </c>
      <c r="E43" s="682">
        <v>66.39</v>
      </c>
      <c r="F43" s="682">
        <v>61.01</v>
      </c>
      <c r="G43" s="682">
        <v>67.5</v>
      </c>
      <c r="H43" s="682">
        <v>62.1</v>
      </c>
      <c r="I43" s="682">
        <v>61.23</v>
      </c>
      <c r="J43" s="682">
        <v>63.5</v>
      </c>
      <c r="K43" s="682">
        <v>69.11</v>
      </c>
      <c r="L43" s="682">
        <v>62.25</v>
      </c>
      <c r="M43" s="682">
        <v>71.209999999999994</v>
      </c>
      <c r="N43" s="682">
        <v>66.290000000000006</v>
      </c>
      <c r="O43" s="682">
        <v>63.68</v>
      </c>
      <c r="P43" s="682">
        <v>64.150000000000006</v>
      </c>
      <c r="Q43" s="682">
        <v>63.98</v>
      </c>
      <c r="R43" s="681" t="s">
        <v>7892</v>
      </c>
      <c r="S43" s="680" t="s">
        <v>8023</v>
      </c>
    </row>
    <row r="44" spans="1:19" ht="11.1" customHeight="1" x14ac:dyDescent="0.2">
      <c r="A44" s="683" t="s">
        <v>8022</v>
      </c>
      <c r="B44" s="681" t="s">
        <v>7892</v>
      </c>
      <c r="C44" s="682">
        <v>469.78</v>
      </c>
      <c r="D44" s="682">
        <v>516.1</v>
      </c>
      <c r="E44" s="682">
        <v>530.47</v>
      </c>
      <c r="F44" s="682">
        <v>511.65</v>
      </c>
      <c r="G44" s="682">
        <v>544.58000000000004</v>
      </c>
      <c r="H44" s="682">
        <v>506</v>
      </c>
      <c r="I44" s="682">
        <v>472.15</v>
      </c>
      <c r="J44" s="682">
        <v>516.78</v>
      </c>
      <c r="K44" s="682">
        <v>558.66999999999996</v>
      </c>
      <c r="L44" s="682">
        <v>524.61</v>
      </c>
      <c r="M44" s="682">
        <v>537.65</v>
      </c>
      <c r="N44" s="682">
        <v>504.51</v>
      </c>
      <c r="O44" s="682">
        <v>481.18</v>
      </c>
      <c r="P44" s="682">
        <v>514.67999999999995</v>
      </c>
      <c r="Q44" s="682">
        <v>509.24</v>
      </c>
      <c r="R44" s="681" t="s">
        <v>7892</v>
      </c>
      <c r="S44" s="680" t="s">
        <v>8022</v>
      </c>
    </row>
    <row r="45" spans="1:19" ht="11.1" customHeight="1" x14ac:dyDescent="0.2">
      <c r="A45" s="695" t="s">
        <v>8021</v>
      </c>
      <c r="B45" s="694" t="s">
        <v>7892</v>
      </c>
      <c r="C45" s="682">
        <v>703.47</v>
      </c>
      <c r="D45" s="682">
        <v>706.81</v>
      </c>
      <c r="E45" s="682">
        <v>676.95</v>
      </c>
      <c r="F45" s="682">
        <v>719.71</v>
      </c>
      <c r="G45" s="682">
        <v>718.39</v>
      </c>
      <c r="H45" s="682">
        <v>641.42999999999995</v>
      </c>
      <c r="I45" s="682">
        <v>599.70000000000005</v>
      </c>
      <c r="J45" s="682">
        <v>656.18</v>
      </c>
      <c r="K45" s="682">
        <v>721.28</v>
      </c>
      <c r="L45" s="682">
        <v>707.53</v>
      </c>
      <c r="M45" s="682">
        <v>695.34</v>
      </c>
      <c r="N45" s="682">
        <v>710.87</v>
      </c>
      <c r="O45" s="682">
        <v>674.84</v>
      </c>
      <c r="P45" s="682">
        <v>677.2</v>
      </c>
      <c r="Q45" s="682">
        <v>655.77</v>
      </c>
      <c r="R45" s="694" t="s">
        <v>7892</v>
      </c>
      <c r="S45" s="692" t="s">
        <v>8021</v>
      </c>
    </row>
    <row r="46" spans="1:19" ht="11.1" customHeight="1" x14ac:dyDescent="0.2">
      <c r="A46" s="683" t="s">
        <v>8020</v>
      </c>
      <c r="B46" s="681" t="s">
        <v>7892</v>
      </c>
      <c r="C46" s="682">
        <v>24.71</v>
      </c>
      <c r="D46" s="682">
        <v>24.68</v>
      </c>
      <c r="E46" s="682">
        <v>25.34</v>
      </c>
      <c r="F46" s="682">
        <v>24.82</v>
      </c>
      <c r="G46" s="682">
        <v>23.84</v>
      </c>
      <c r="H46" s="682">
        <v>24.09</v>
      </c>
      <c r="I46" s="682">
        <v>22.92</v>
      </c>
      <c r="J46" s="682">
        <v>24.99</v>
      </c>
      <c r="K46" s="682">
        <v>25.88</v>
      </c>
      <c r="L46" s="682">
        <v>24.68</v>
      </c>
      <c r="M46" s="682">
        <v>25.7</v>
      </c>
      <c r="N46" s="682">
        <v>24.23</v>
      </c>
      <c r="O46" s="682">
        <v>23.64</v>
      </c>
      <c r="P46" s="682">
        <v>24.82</v>
      </c>
      <c r="Q46" s="682">
        <v>25.09</v>
      </c>
      <c r="R46" s="681" t="s">
        <v>7892</v>
      </c>
      <c r="S46" s="680" t="s">
        <v>8020</v>
      </c>
    </row>
    <row r="47" spans="1:19" ht="11.1" customHeight="1" x14ac:dyDescent="0.2">
      <c r="A47" s="683" t="s">
        <v>8019</v>
      </c>
      <c r="B47" s="681" t="s">
        <v>7892</v>
      </c>
      <c r="C47" s="682">
        <v>554.25</v>
      </c>
      <c r="D47" s="682">
        <v>538.1</v>
      </c>
      <c r="E47" s="682">
        <v>542.35</v>
      </c>
      <c r="F47" s="682">
        <v>555.74</v>
      </c>
      <c r="G47" s="682">
        <v>587.26</v>
      </c>
      <c r="H47" s="682">
        <v>514.58000000000004</v>
      </c>
      <c r="I47" s="682">
        <v>553.66999999999996</v>
      </c>
      <c r="J47" s="682">
        <v>535.91999999999996</v>
      </c>
      <c r="K47" s="682">
        <v>601.08000000000004</v>
      </c>
      <c r="L47" s="682">
        <v>553.83000000000004</v>
      </c>
      <c r="M47" s="682">
        <v>573.24</v>
      </c>
      <c r="N47" s="682">
        <v>570.88</v>
      </c>
      <c r="O47" s="682">
        <v>531.07000000000005</v>
      </c>
      <c r="P47" s="682">
        <v>534.80999999999995</v>
      </c>
      <c r="Q47" s="682">
        <v>511.68</v>
      </c>
      <c r="R47" s="681" t="s">
        <v>7892</v>
      </c>
      <c r="S47" s="680" t="s">
        <v>8019</v>
      </c>
    </row>
    <row r="48" spans="1:19" ht="11.1" customHeight="1" x14ac:dyDescent="0.2">
      <c r="A48" s="683" t="s">
        <v>8018</v>
      </c>
      <c r="B48" s="681" t="s">
        <v>7936</v>
      </c>
      <c r="C48" s="682">
        <v>100.79</v>
      </c>
      <c r="D48" s="682">
        <v>101.87</v>
      </c>
      <c r="E48" s="682">
        <v>99.41</v>
      </c>
      <c r="F48" s="682">
        <v>97.14</v>
      </c>
      <c r="G48" s="682">
        <v>107.85</v>
      </c>
      <c r="H48" s="682">
        <v>97.45</v>
      </c>
      <c r="I48" s="682">
        <v>83.88</v>
      </c>
      <c r="J48" s="682">
        <v>90.75</v>
      </c>
      <c r="K48" s="682">
        <v>107.03</v>
      </c>
      <c r="L48" s="682">
        <v>134.06</v>
      </c>
      <c r="M48" s="682">
        <v>98.11</v>
      </c>
      <c r="N48" s="682">
        <v>98.09</v>
      </c>
      <c r="O48" s="682">
        <v>96.63</v>
      </c>
      <c r="P48" s="682">
        <v>101.19</v>
      </c>
      <c r="Q48" s="682">
        <v>74.06</v>
      </c>
      <c r="R48" s="681" t="s">
        <v>7936</v>
      </c>
      <c r="S48" s="680" t="s">
        <v>8018</v>
      </c>
    </row>
    <row r="49" spans="1:19" ht="11.1" customHeight="1" x14ac:dyDescent="0.2">
      <c r="A49" s="683" t="s">
        <v>8017</v>
      </c>
      <c r="B49" s="681" t="s">
        <v>7892</v>
      </c>
      <c r="C49" s="682">
        <v>340.89</v>
      </c>
      <c r="D49" s="682">
        <v>319.49</v>
      </c>
      <c r="E49" s="682">
        <v>235.77</v>
      </c>
      <c r="F49" s="682">
        <v>267.83</v>
      </c>
      <c r="G49" s="682">
        <v>343.18</v>
      </c>
      <c r="H49" s="682">
        <v>292.8</v>
      </c>
      <c r="I49" s="682">
        <v>286.44</v>
      </c>
      <c r="J49" s="682">
        <v>285.08999999999997</v>
      </c>
      <c r="K49" s="682">
        <v>389.29</v>
      </c>
      <c r="L49" s="682">
        <v>320.52</v>
      </c>
      <c r="M49" s="682">
        <v>318.70999999999998</v>
      </c>
      <c r="N49" s="682">
        <v>346.27</v>
      </c>
      <c r="O49" s="682">
        <v>352.82</v>
      </c>
      <c r="P49" s="682">
        <v>364.6</v>
      </c>
      <c r="Q49" s="682">
        <v>283.76</v>
      </c>
      <c r="R49" s="681" t="s">
        <v>7892</v>
      </c>
      <c r="S49" s="680" t="s">
        <v>8017</v>
      </c>
    </row>
    <row r="50" spans="1:19" ht="11.1" customHeight="1" x14ac:dyDescent="0.2">
      <c r="A50" s="683" t="s">
        <v>8016</v>
      </c>
      <c r="B50" s="681" t="s">
        <v>7892</v>
      </c>
      <c r="C50" s="682">
        <v>50.12</v>
      </c>
      <c r="D50" s="682">
        <v>45.88</v>
      </c>
      <c r="E50" s="682">
        <v>49.29</v>
      </c>
      <c r="F50" s="682">
        <v>54.85</v>
      </c>
      <c r="G50" s="682">
        <v>55.22</v>
      </c>
      <c r="H50" s="682">
        <v>53.18</v>
      </c>
      <c r="I50" s="682">
        <v>29.33</v>
      </c>
      <c r="J50" s="682">
        <v>53.94</v>
      </c>
      <c r="K50" s="682">
        <v>60.25</v>
      </c>
      <c r="L50" s="682">
        <v>55.93</v>
      </c>
      <c r="M50" s="682">
        <v>54.64</v>
      </c>
      <c r="N50" s="682">
        <v>52.17</v>
      </c>
      <c r="O50" s="682">
        <v>52.98</v>
      </c>
      <c r="P50" s="682">
        <v>51.54</v>
      </c>
      <c r="Q50" s="682">
        <v>55.14</v>
      </c>
      <c r="R50" s="681" t="s">
        <v>7892</v>
      </c>
      <c r="S50" s="680" t="s">
        <v>8016</v>
      </c>
    </row>
    <row r="51" spans="1:19" ht="11.1" customHeight="1" x14ac:dyDescent="0.2">
      <c r="A51" s="683" t="s">
        <v>8015</v>
      </c>
      <c r="B51" s="681" t="s">
        <v>7892</v>
      </c>
      <c r="C51" s="682">
        <v>423.68</v>
      </c>
      <c r="D51" s="682">
        <v>442.46</v>
      </c>
      <c r="E51" s="682">
        <v>453.25</v>
      </c>
      <c r="F51" s="682">
        <v>440.11</v>
      </c>
      <c r="G51" s="682">
        <v>431.8</v>
      </c>
      <c r="H51" s="682">
        <v>415.79</v>
      </c>
      <c r="I51" s="682">
        <v>414.78</v>
      </c>
      <c r="J51" s="682">
        <v>431.27</v>
      </c>
      <c r="K51" s="682">
        <v>480.79</v>
      </c>
      <c r="L51" s="682">
        <v>450.54</v>
      </c>
      <c r="M51" s="682">
        <v>442.2</v>
      </c>
      <c r="N51" s="682">
        <v>425.57</v>
      </c>
      <c r="O51" s="682">
        <v>424.68</v>
      </c>
      <c r="P51" s="682">
        <v>429.54</v>
      </c>
      <c r="Q51" s="682">
        <v>420.44</v>
      </c>
      <c r="R51" s="681" t="s">
        <v>7892</v>
      </c>
      <c r="S51" s="680" t="s">
        <v>8015</v>
      </c>
    </row>
    <row r="52" spans="1:19" ht="11.1" customHeight="1" x14ac:dyDescent="0.2">
      <c r="A52" s="683" t="s">
        <v>8013</v>
      </c>
      <c r="B52" s="681" t="s">
        <v>8014</v>
      </c>
      <c r="C52" s="682">
        <v>36.83</v>
      </c>
      <c r="D52" s="682">
        <v>37.299999999999997</v>
      </c>
      <c r="E52" s="682">
        <v>37.950000000000003</v>
      </c>
      <c r="F52" s="682">
        <v>36.82</v>
      </c>
      <c r="G52" s="682">
        <v>36.99</v>
      </c>
      <c r="H52" s="682">
        <v>34.21</v>
      </c>
      <c r="I52" s="682">
        <v>35.479999999999997</v>
      </c>
      <c r="J52" s="682">
        <v>35.6</v>
      </c>
      <c r="K52" s="682">
        <v>37.17</v>
      </c>
      <c r="L52" s="682">
        <v>34.1</v>
      </c>
      <c r="M52" s="682">
        <v>39.64</v>
      </c>
      <c r="N52" s="682">
        <v>33.5</v>
      </c>
      <c r="O52" s="682">
        <v>33.89</v>
      </c>
      <c r="P52" s="682">
        <v>35.75</v>
      </c>
      <c r="Q52" s="682">
        <v>38.28</v>
      </c>
      <c r="R52" s="681" t="s">
        <v>8014</v>
      </c>
      <c r="S52" s="680" t="s">
        <v>8013</v>
      </c>
    </row>
    <row r="53" spans="1:19" ht="11.1" customHeight="1" x14ac:dyDescent="0.2">
      <c r="A53" s="683" t="s">
        <v>8012</v>
      </c>
      <c r="B53" s="681" t="s">
        <v>7936</v>
      </c>
      <c r="C53" s="682">
        <v>81.400000000000006</v>
      </c>
      <c r="D53" s="682">
        <v>65.13</v>
      </c>
      <c r="E53" s="682">
        <v>65.209999999999994</v>
      </c>
      <c r="F53" s="682">
        <v>59.9</v>
      </c>
      <c r="G53" s="682">
        <v>64.989999999999995</v>
      </c>
      <c r="H53" s="682">
        <v>58.51</v>
      </c>
      <c r="I53" s="682">
        <v>61.31</v>
      </c>
      <c r="J53" s="682">
        <v>60.72</v>
      </c>
      <c r="K53" s="682">
        <v>65.08</v>
      </c>
      <c r="L53" s="682">
        <v>69.67</v>
      </c>
      <c r="M53" s="682">
        <v>64.41</v>
      </c>
      <c r="N53" s="682">
        <v>66.59</v>
      </c>
      <c r="O53" s="682">
        <v>74.989999999999995</v>
      </c>
      <c r="P53" s="682">
        <v>51.61</v>
      </c>
      <c r="Q53" s="682">
        <v>63.27</v>
      </c>
      <c r="R53" s="681" t="s">
        <v>7936</v>
      </c>
      <c r="S53" s="680" t="s">
        <v>8012</v>
      </c>
    </row>
    <row r="54" spans="1:19" ht="24.95" customHeight="1" x14ac:dyDescent="0.2">
      <c r="A54" s="688" t="s">
        <v>8011</v>
      </c>
      <c r="B54" s="681"/>
      <c r="C54" s="701"/>
      <c r="D54" s="701"/>
      <c r="E54" s="701"/>
      <c r="F54" s="700"/>
      <c r="G54" s="700"/>
      <c r="H54" s="700"/>
      <c r="I54" s="700"/>
      <c r="J54" s="700"/>
      <c r="K54" s="700"/>
      <c r="L54" s="700"/>
      <c r="M54" s="700"/>
      <c r="N54" s="700"/>
      <c r="O54" s="700"/>
      <c r="P54" s="700"/>
      <c r="Q54" s="699"/>
      <c r="R54" s="689"/>
      <c r="S54" s="698" t="s">
        <v>8010</v>
      </c>
    </row>
    <row r="55" spans="1:19" ht="11.1" customHeight="1" x14ac:dyDescent="0.2">
      <c r="A55" s="683" t="s">
        <v>8008</v>
      </c>
      <c r="B55" s="681" t="s">
        <v>8009</v>
      </c>
      <c r="C55" s="682">
        <v>939</v>
      </c>
      <c r="D55" s="682">
        <v>900</v>
      </c>
      <c r="E55" s="682">
        <v>542.5</v>
      </c>
      <c r="F55" s="682">
        <v>799.72</v>
      </c>
      <c r="G55" s="682">
        <v>864.14</v>
      </c>
      <c r="H55" s="682">
        <v>591.77</v>
      </c>
      <c r="I55" s="682">
        <v>624.5</v>
      </c>
      <c r="J55" s="682">
        <v>935</v>
      </c>
      <c r="K55" s="682">
        <v>1024.17</v>
      </c>
      <c r="L55" s="682">
        <v>727.76</v>
      </c>
      <c r="M55" s="682">
        <v>853.69</v>
      </c>
      <c r="N55" s="682">
        <v>890.83</v>
      </c>
      <c r="O55" s="682">
        <v>642.03</v>
      </c>
      <c r="P55" s="691">
        <v>920</v>
      </c>
      <c r="Q55" s="690">
        <v>880</v>
      </c>
      <c r="R55" s="689" t="s">
        <v>8009</v>
      </c>
      <c r="S55" s="680" t="s">
        <v>8008</v>
      </c>
    </row>
    <row r="56" spans="1:19" ht="21" customHeight="1" x14ac:dyDescent="0.2">
      <c r="A56" s="683" t="s">
        <v>8007</v>
      </c>
      <c r="B56" s="681" t="s">
        <v>7892</v>
      </c>
      <c r="C56" s="682">
        <v>1116.47</v>
      </c>
      <c r="D56" s="682">
        <v>759</v>
      </c>
      <c r="E56" s="682">
        <v>419.83</v>
      </c>
      <c r="F56" s="682">
        <v>862.61</v>
      </c>
      <c r="G56" s="682">
        <v>660.94</v>
      </c>
      <c r="H56" s="682">
        <v>378.25</v>
      </c>
      <c r="I56" s="682">
        <v>640</v>
      </c>
      <c r="J56" s="682">
        <v>838.5</v>
      </c>
      <c r="K56" s="682">
        <v>750</v>
      </c>
      <c r="L56" s="682">
        <v>523.33000000000004</v>
      </c>
      <c r="M56" s="682">
        <v>755.53</v>
      </c>
      <c r="N56" s="682">
        <v>700.83</v>
      </c>
      <c r="O56" s="682">
        <v>583.67999999999995</v>
      </c>
      <c r="P56" s="691">
        <v>540</v>
      </c>
      <c r="Q56" s="690">
        <v>938.33</v>
      </c>
      <c r="R56" s="689" t="s">
        <v>7892</v>
      </c>
      <c r="S56" s="680" t="s">
        <v>8007</v>
      </c>
    </row>
    <row r="57" spans="1:19" ht="12" customHeight="1" x14ac:dyDescent="0.2">
      <c r="A57" s="683" t="s">
        <v>8006</v>
      </c>
      <c r="B57" s="681" t="s">
        <v>7892</v>
      </c>
      <c r="C57" s="682">
        <v>530.45000000000005</v>
      </c>
      <c r="D57" s="682">
        <v>548.75</v>
      </c>
      <c r="E57" s="682">
        <v>350.24</v>
      </c>
      <c r="F57" s="682">
        <v>444.59</v>
      </c>
      <c r="G57" s="682">
        <v>567</v>
      </c>
      <c r="H57" s="682">
        <v>561.1</v>
      </c>
      <c r="I57" s="682">
        <v>565</v>
      </c>
      <c r="J57" s="682">
        <v>736.87</v>
      </c>
      <c r="K57" s="682">
        <v>688.75</v>
      </c>
      <c r="L57" s="682">
        <v>720.04</v>
      </c>
      <c r="M57" s="682">
        <v>614.78</v>
      </c>
      <c r="N57" s="682">
        <v>504.17</v>
      </c>
      <c r="O57" s="682">
        <v>461.5</v>
      </c>
      <c r="P57" s="691">
        <v>640</v>
      </c>
      <c r="Q57" s="690">
        <v>640</v>
      </c>
      <c r="R57" s="689" t="s">
        <v>7892</v>
      </c>
      <c r="S57" s="680" t="s">
        <v>8006</v>
      </c>
    </row>
    <row r="58" spans="1:19" ht="21" customHeight="1" x14ac:dyDescent="0.2">
      <c r="A58" s="683" t="s">
        <v>8005</v>
      </c>
      <c r="B58" s="681" t="s">
        <v>7892</v>
      </c>
      <c r="C58" s="682">
        <v>192.67</v>
      </c>
      <c r="D58" s="682">
        <v>214</v>
      </c>
      <c r="E58" s="682">
        <v>275</v>
      </c>
      <c r="F58" s="682">
        <v>217.61</v>
      </c>
      <c r="G58" s="682">
        <v>165.86</v>
      </c>
      <c r="H58" s="682">
        <v>164.32</v>
      </c>
      <c r="I58" s="682">
        <v>199.5</v>
      </c>
      <c r="J58" s="682">
        <v>226.56</v>
      </c>
      <c r="K58" s="682">
        <v>206.04</v>
      </c>
      <c r="L58" s="682">
        <v>212.5</v>
      </c>
      <c r="M58" s="682">
        <v>239.25</v>
      </c>
      <c r="N58" s="682">
        <v>167.67</v>
      </c>
      <c r="O58" s="682">
        <v>174.83</v>
      </c>
      <c r="P58" s="691">
        <v>180</v>
      </c>
      <c r="Q58" s="690">
        <v>138</v>
      </c>
      <c r="R58" s="689" t="s">
        <v>7892</v>
      </c>
      <c r="S58" s="680" t="s">
        <v>8005</v>
      </c>
    </row>
    <row r="59" spans="1:19" ht="11.1" customHeight="1" x14ac:dyDescent="0.2">
      <c r="A59" s="683" t="s">
        <v>8004</v>
      </c>
      <c r="B59" s="681" t="s">
        <v>7892</v>
      </c>
      <c r="C59" s="682">
        <v>202.7</v>
      </c>
      <c r="D59" s="682">
        <v>292.13</v>
      </c>
      <c r="E59" s="682">
        <v>189.72</v>
      </c>
      <c r="F59" s="682">
        <v>220.89</v>
      </c>
      <c r="G59" s="682">
        <v>192.39</v>
      </c>
      <c r="H59" s="682">
        <v>168.38</v>
      </c>
      <c r="I59" s="682">
        <v>247.92</v>
      </c>
      <c r="J59" s="682">
        <v>250.67</v>
      </c>
      <c r="K59" s="682">
        <v>193.13</v>
      </c>
      <c r="L59" s="682" t="s">
        <v>3</v>
      </c>
      <c r="M59" s="682">
        <v>328.66</v>
      </c>
      <c r="N59" s="682" t="s">
        <v>3</v>
      </c>
      <c r="O59" s="682">
        <v>210</v>
      </c>
      <c r="P59" s="691">
        <v>210</v>
      </c>
      <c r="Q59" s="690">
        <v>320</v>
      </c>
      <c r="R59" s="689" t="s">
        <v>7892</v>
      </c>
      <c r="S59" s="680" t="s">
        <v>8004</v>
      </c>
    </row>
    <row r="60" spans="1:19" ht="11.1" customHeight="1" x14ac:dyDescent="0.2">
      <c r="A60" s="683" t="s">
        <v>8003</v>
      </c>
      <c r="B60" s="681" t="s">
        <v>7892</v>
      </c>
      <c r="C60" s="682">
        <v>297.83</v>
      </c>
      <c r="D60" s="682">
        <v>388.22</v>
      </c>
      <c r="E60" s="682">
        <v>363.75</v>
      </c>
      <c r="F60" s="682">
        <v>395</v>
      </c>
      <c r="G60" s="682">
        <v>233.78</v>
      </c>
      <c r="H60" s="682">
        <v>273.61</v>
      </c>
      <c r="I60" s="682">
        <v>367.5</v>
      </c>
      <c r="J60" s="682">
        <v>294.64</v>
      </c>
      <c r="K60" s="682">
        <v>390.83</v>
      </c>
      <c r="L60" s="682">
        <v>379.17</v>
      </c>
      <c r="M60" s="682">
        <v>366.22</v>
      </c>
      <c r="N60" s="682">
        <v>390</v>
      </c>
      <c r="O60" s="682">
        <v>384.5</v>
      </c>
      <c r="P60" s="691">
        <v>480</v>
      </c>
      <c r="Q60" s="690">
        <v>320</v>
      </c>
      <c r="R60" s="689" t="s">
        <v>7892</v>
      </c>
      <c r="S60" s="680" t="s">
        <v>8003</v>
      </c>
    </row>
    <row r="61" spans="1:19" ht="11.1" customHeight="1" x14ac:dyDescent="0.2">
      <c r="A61" s="683" t="s">
        <v>8002</v>
      </c>
      <c r="B61" s="681" t="s">
        <v>7892</v>
      </c>
      <c r="C61" s="682">
        <v>134.93</v>
      </c>
      <c r="D61" s="682">
        <v>158.5</v>
      </c>
      <c r="E61" s="682">
        <v>140.16999999999999</v>
      </c>
      <c r="F61" s="682">
        <v>164.67</v>
      </c>
      <c r="G61" s="682">
        <v>146.74</v>
      </c>
      <c r="H61" s="682">
        <v>131.6</v>
      </c>
      <c r="I61" s="682">
        <v>242.5</v>
      </c>
      <c r="J61" s="682">
        <v>157.33000000000001</v>
      </c>
      <c r="K61" s="682">
        <v>161.83000000000001</v>
      </c>
      <c r="L61" s="682">
        <v>150</v>
      </c>
      <c r="M61" s="682">
        <v>178.33</v>
      </c>
      <c r="N61" s="682">
        <v>145.63</v>
      </c>
      <c r="O61" s="682">
        <v>152.66</v>
      </c>
      <c r="P61" s="691">
        <v>130</v>
      </c>
      <c r="Q61" s="690">
        <v>158</v>
      </c>
      <c r="R61" s="689" t="s">
        <v>7892</v>
      </c>
      <c r="S61" s="680" t="s">
        <v>8002</v>
      </c>
    </row>
    <row r="62" spans="1:19" ht="11.1" customHeight="1" x14ac:dyDescent="0.2">
      <c r="A62" s="683" t="s">
        <v>8001</v>
      </c>
      <c r="B62" s="681" t="s">
        <v>7905</v>
      </c>
      <c r="C62" s="682">
        <v>4122.17</v>
      </c>
      <c r="D62" s="682">
        <v>8907.5</v>
      </c>
      <c r="E62" s="682">
        <v>5600</v>
      </c>
      <c r="F62" s="682">
        <v>3791</v>
      </c>
      <c r="G62" s="682">
        <v>3360</v>
      </c>
      <c r="H62" s="682">
        <v>4862.1400000000003</v>
      </c>
      <c r="I62" s="682" t="s">
        <v>3</v>
      </c>
      <c r="J62" s="682" t="s">
        <v>3</v>
      </c>
      <c r="K62" s="682">
        <v>4397.5</v>
      </c>
      <c r="L62" s="682">
        <v>5524.5</v>
      </c>
      <c r="M62" s="682">
        <v>7278</v>
      </c>
      <c r="N62" s="682">
        <v>4168.25</v>
      </c>
      <c r="O62" s="682">
        <v>7990</v>
      </c>
      <c r="P62" s="691" t="s">
        <v>3</v>
      </c>
      <c r="Q62" s="690">
        <v>4000</v>
      </c>
      <c r="R62" s="689" t="s">
        <v>7905</v>
      </c>
      <c r="S62" s="680" t="s">
        <v>8001</v>
      </c>
    </row>
    <row r="63" spans="1:19" ht="21" customHeight="1" x14ac:dyDescent="0.2">
      <c r="A63" s="683" t="s">
        <v>8000</v>
      </c>
      <c r="B63" s="681" t="s">
        <v>7892</v>
      </c>
      <c r="C63" s="682">
        <v>12670.27</v>
      </c>
      <c r="D63" s="682">
        <v>10647.25</v>
      </c>
      <c r="E63" s="682">
        <v>6625.08</v>
      </c>
      <c r="F63" s="682">
        <v>8938.98</v>
      </c>
      <c r="G63" s="682">
        <v>10102.17</v>
      </c>
      <c r="H63" s="682">
        <v>6720.49</v>
      </c>
      <c r="I63" s="682">
        <v>5600</v>
      </c>
      <c r="J63" s="682">
        <v>10741</v>
      </c>
      <c r="K63" s="682">
        <v>7780.67</v>
      </c>
      <c r="L63" s="682">
        <v>11486.67</v>
      </c>
      <c r="M63" s="682">
        <v>11639.21</v>
      </c>
      <c r="N63" s="682">
        <v>6256.01</v>
      </c>
      <c r="O63" s="682">
        <v>11194.51</v>
      </c>
      <c r="P63" s="691">
        <v>6626</v>
      </c>
      <c r="Q63" s="690">
        <v>5171.46</v>
      </c>
      <c r="R63" s="689" t="s">
        <v>7892</v>
      </c>
      <c r="S63" s="680" t="s">
        <v>7999</v>
      </c>
    </row>
    <row r="64" spans="1:19" ht="11.1" customHeight="1" x14ac:dyDescent="0.2">
      <c r="A64" s="683" t="s">
        <v>7998</v>
      </c>
      <c r="B64" s="681" t="s">
        <v>7892</v>
      </c>
      <c r="C64" s="682">
        <v>5086.67</v>
      </c>
      <c r="D64" s="682">
        <v>6533.33</v>
      </c>
      <c r="E64" s="682">
        <v>4600</v>
      </c>
      <c r="F64" s="682">
        <v>4700</v>
      </c>
      <c r="G64" s="682">
        <v>2363</v>
      </c>
      <c r="H64" s="682">
        <v>3563.61</v>
      </c>
      <c r="I64" s="682" t="s">
        <v>3</v>
      </c>
      <c r="J64" s="682" t="s">
        <v>3</v>
      </c>
      <c r="K64" s="682">
        <v>3056.67</v>
      </c>
      <c r="L64" s="682">
        <v>4800</v>
      </c>
      <c r="M64" s="682">
        <v>6468</v>
      </c>
      <c r="N64" s="682">
        <v>4401.3999999999996</v>
      </c>
      <c r="O64" s="682">
        <v>7990</v>
      </c>
      <c r="P64" s="691">
        <v>2592</v>
      </c>
      <c r="Q64" s="690">
        <v>5947</v>
      </c>
      <c r="R64" s="689" t="s">
        <v>7892</v>
      </c>
      <c r="S64" s="680" t="s">
        <v>7998</v>
      </c>
    </row>
    <row r="65" spans="1:19" ht="11.1" customHeight="1" x14ac:dyDescent="0.2">
      <c r="A65" s="683" t="s">
        <v>7997</v>
      </c>
      <c r="B65" s="681" t="s">
        <v>7892</v>
      </c>
      <c r="C65" s="682">
        <v>2176.2600000000002</v>
      </c>
      <c r="D65" s="682">
        <v>1723.61</v>
      </c>
      <c r="E65" s="682">
        <v>1104.02</v>
      </c>
      <c r="F65" s="682">
        <v>1657.76</v>
      </c>
      <c r="G65" s="682">
        <v>1469.08</v>
      </c>
      <c r="H65" s="682">
        <v>1232.73</v>
      </c>
      <c r="I65" s="682" t="s">
        <v>3</v>
      </c>
      <c r="J65" s="682">
        <v>738.5</v>
      </c>
      <c r="K65" s="682">
        <v>1165.93</v>
      </c>
      <c r="L65" s="682">
        <v>1907.67</v>
      </c>
      <c r="M65" s="682">
        <v>1956.54</v>
      </c>
      <c r="N65" s="682">
        <v>1714.44</v>
      </c>
      <c r="O65" s="682">
        <v>1520.17</v>
      </c>
      <c r="P65" s="691">
        <v>1712.52</v>
      </c>
      <c r="Q65" s="690">
        <v>2676</v>
      </c>
      <c r="R65" s="689" t="s">
        <v>7892</v>
      </c>
      <c r="S65" s="680" t="s">
        <v>7997</v>
      </c>
    </row>
    <row r="66" spans="1:19" ht="11.1" customHeight="1" x14ac:dyDescent="0.2">
      <c r="A66" s="683" t="s">
        <v>7996</v>
      </c>
      <c r="B66" s="681" t="s">
        <v>7892</v>
      </c>
      <c r="C66" s="682">
        <v>1771.21</v>
      </c>
      <c r="D66" s="682">
        <v>1771.25</v>
      </c>
      <c r="E66" s="682">
        <v>1018.75</v>
      </c>
      <c r="F66" s="682">
        <v>1856.83</v>
      </c>
      <c r="G66" s="682">
        <v>1307.01</v>
      </c>
      <c r="H66" s="682">
        <v>1221.93</v>
      </c>
      <c r="I66" s="682">
        <v>616.38</v>
      </c>
      <c r="J66" s="682">
        <v>1557.76</v>
      </c>
      <c r="K66" s="682">
        <v>1232.77</v>
      </c>
      <c r="L66" s="682">
        <v>1466.67</v>
      </c>
      <c r="M66" s="682">
        <v>1942.81</v>
      </c>
      <c r="N66" s="682">
        <v>1474.86</v>
      </c>
      <c r="O66" s="682">
        <v>1585.98</v>
      </c>
      <c r="P66" s="691">
        <v>982.97</v>
      </c>
      <c r="Q66" s="690">
        <v>1325.4</v>
      </c>
      <c r="R66" s="689" t="s">
        <v>7892</v>
      </c>
      <c r="S66" s="680" t="s">
        <v>7996</v>
      </c>
    </row>
    <row r="67" spans="1:19" ht="21" customHeight="1" x14ac:dyDescent="0.2">
      <c r="A67" s="683" t="s">
        <v>7995</v>
      </c>
      <c r="B67" s="681" t="s">
        <v>7892</v>
      </c>
      <c r="C67" s="682">
        <v>1252.33</v>
      </c>
      <c r="D67" s="682">
        <v>1932.92</v>
      </c>
      <c r="E67" s="682">
        <v>1104</v>
      </c>
      <c r="F67" s="682">
        <v>1250.42</v>
      </c>
      <c r="G67" s="682">
        <v>1488.33</v>
      </c>
      <c r="H67" s="682">
        <v>1030.97</v>
      </c>
      <c r="I67" s="682">
        <v>606.38</v>
      </c>
      <c r="J67" s="682">
        <v>1173.94</v>
      </c>
      <c r="K67" s="682">
        <v>1579.42</v>
      </c>
      <c r="L67" s="682">
        <v>1462</v>
      </c>
      <c r="M67" s="682">
        <v>1780.52</v>
      </c>
      <c r="N67" s="682">
        <v>1627.63</v>
      </c>
      <c r="O67" s="682">
        <v>1367.33</v>
      </c>
      <c r="P67" s="691">
        <v>1126.97</v>
      </c>
      <c r="Q67" s="690">
        <v>1234.8800000000001</v>
      </c>
      <c r="R67" s="689" t="s">
        <v>7892</v>
      </c>
      <c r="S67" s="680" t="s">
        <v>7995</v>
      </c>
    </row>
    <row r="68" spans="1:19" ht="21" customHeight="1" x14ac:dyDescent="0.2">
      <c r="A68" s="683" t="s">
        <v>7994</v>
      </c>
      <c r="B68" s="681" t="s">
        <v>7892</v>
      </c>
      <c r="C68" s="682">
        <v>249</v>
      </c>
      <c r="D68" s="682">
        <v>234.58</v>
      </c>
      <c r="E68" s="682">
        <v>214.73</v>
      </c>
      <c r="F68" s="682">
        <v>247.1</v>
      </c>
      <c r="G68" s="682">
        <v>214.97</v>
      </c>
      <c r="H68" s="682">
        <v>253.16</v>
      </c>
      <c r="I68" s="682">
        <v>203</v>
      </c>
      <c r="J68" s="682">
        <v>215.77</v>
      </c>
      <c r="K68" s="682">
        <v>225.65</v>
      </c>
      <c r="L68" s="682">
        <v>217.95</v>
      </c>
      <c r="M68" s="682">
        <v>245.88</v>
      </c>
      <c r="N68" s="682">
        <v>189.4</v>
      </c>
      <c r="O68" s="682">
        <v>263.58999999999997</v>
      </c>
      <c r="P68" s="691">
        <v>199.5</v>
      </c>
      <c r="Q68" s="690">
        <v>175</v>
      </c>
      <c r="R68" s="689" t="s">
        <v>7892</v>
      </c>
      <c r="S68" s="680" t="s">
        <v>7994</v>
      </c>
    </row>
    <row r="69" spans="1:19" ht="12" customHeight="1" x14ac:dyDescent="0.2">
      <c r="A69" s="683" t="s">
        <v>7993</v>
      </c>
      <c r="B69" s="681" t="s">
        <v>7892</v>
      </c>
      <c r="C69" s="682">
        <v>226.19</v>
      </c>
      <c r="D69" s="682">
        <v>346.29</v>
      </c>
      <c r="E69" s="682">
        <v>260.42</v>
      </c>
      <c r="F69" s="682">
        <v>304.02999999999997</v>
      </c>
      <c r="G69" s="682">
        <v>306.08</v>
      </c>
      <c r="H69" s="682">
        <v>255.58</v>
      </c>
      <c r="I69" s="682">
        <v>281.5</v>
      </c>
      <c r="J69" s="682">
        <v>288.33</v>
      </c>
      <c r="K69" s="682">
        <v>287.88</v>
      </c>
      <c r="L69" s="682">
        <v>307.29000000000002</v>
      </c>
      <c r="M69" s="682">
        <v>326.58999999999997</v>
      </c>
      <c r="N69" s="682">
        <v>265.08999999999997</v>
      </c>
      <c r="O69" s="682">
        <v>215.73</v>
      </c>
      <c r="P69" s="691">
        <v>229.5</v>
      </c>
      <c r="Q69" s="690">
        <v>215.53</v>
      </c>
      <c r="R69" s="689" t="s">
        <v>7892</v>
      </c>
      <c r="S69" s="680" t="s">
        <v>7993</v>
      </c>
    </row>
    <row r="70" spans="1:19" ht="22.5" x14ac:dyDescent="0.2">
      <c r="A70" s="683" t="s">
        <v>7992</v>
      </c>
      <c r="B70" s="681" t="s">
        <v>7908</v>
      </c>
      <c r="C70" s="682">
        <v>200.67</v>
      </c>
      <c r="D70" s="682">
        <v>162.66999999999999</v>
      </c>
      <c r="E70" s="682">
        <v>148.75</v>
      </c>
      <c r="F70" s="682">
        <v>221.69</v>
      </c>
      <c r="G70" s="682">
        <v>97.83</v>
      </c>
      <c r="H70" s="682">
        <v>117.07</v>
      </c>
      <c r="I70" s="682">
        <v>83.67</v>
      </c>
      <c r="J70" s="682">
        <v>151.66999999999999</v>
      </c>
      <c r="K70" s="682">
        <v>135.4</v>
      </c>
      <c r="L70" s="682">
        <v>107.75</v>
      </c>
      <c r="M70" s="682">
        <v>161.19999999999999</v>
      </c>
      <c r="N70" s="682">
        <v>167.9</v>
      </c>
      <c r="O70" s="682">
        <v>124.64</v>
      </c>
      <c r="P70" s="691">
        <v>155</v>
      </c>
      <c r="Q70" s="690">
        <v>113.11</v>
      </c>
      <c r="R70" s="689" t="s">
        <v>7908</v>
      </c>
      <c r="S70" s="680" t="s">
        <v>7992</v>
      </c>
    </row>
    <row r="71" spans="1:19" ht="21" customHeight="1" x14ac:dyDescent="0.2">
      <c r="A71" s="683" t="s">
        <v>7991</v>
      </c>
      <c r="B71" s="681" t="s">
        <v>7892</v>
      </c>
      <c r="C71" s="682">
        <v>108.3</v>
      </c>
      <c r="D71" s="682">
        <v>81.67</v>
      </c>
      <c r="E71" s="682">
        <v>83.02</v>
      </c>
      <c r="F71" s="682">
        <v>111.37</v>
      </c>
      <c r="G71" s="687">
        <v>117.42</v>
      </c>
      <c r="H71" s="687">
        <v>66.510000000000005</v>
      </c>
      <c r="I71" s="697">
        <v>60</v>
      </c>
      <c r="J71" s="697">
        <v>56.48</v>
      </c>
      <c r="K71" s="697">
        <v>66.97</v>
      </c>
      <c r="L71" s="697">
        <v>135.75</v>
      </c>
      <c r="M71" s="697">
        <v>88.33</v>
      </c>
      <c r="N71" s="697">
        <v>92.85</v>
      </c>
      <c r="O71" s="697">
        <v>61.71</v>
      </c>
      <c r="P71" s="687">
        <v>117.33</v>
      </c>
      <c r="Q71" s="696">
        <v>72.790000000000006</v>
      </c>
      <c r="R71" s="689" t="s">
        <v>7892</v>
      </c>
      <c r="S71" s="680" t="s">
        <v>7991</v>
      </c>
    </row>
    <row r="72" spans="1:19" ht="11.1" customHeight="1" x14ac:dyDescent="0.2">
      <c r="A72" s="683" t="s">
        <v>7990</v>
      </c>
      <c r="B72" s="681" t="s">
        <v>7892</v>
      </c>
      <c r="C72" s="682">
        <v>120.8</v>
      </c>
      <c r="D72" s="682">
        <v>125.79</v>
      </c>
      <c r="E72" s="682">
        <v>110.18</v>
      </c>
      <c r="F72" s="682">
        <v>88.33</v>
      </c>
      <c r="G72" s="682">
        <v>107</v>
      </c>
      <c r="H72" s="682">
        <v>102.02</v>
      </c>
      <c r="I72" s="682">
        <v>60</v>
      </c>
      <c r="J72" s="682">
        <v>98.5</v>
      </c>
      <c r="K72" s="682">
        <v>73.52</v>
      </c>
      <c r="L72" s="682">
        <v>83.5</v>
      </c>
      <c r="M72" s="682">
        <v>106.25</v>
      </c>
      <c r="N72" s="682">
        <v>96.94</v>
      </c>
      <c r="O72" s="682">
        <v>98.25</v>
      </c>
      <c r="P72" s="691">
        <v>152.08000000000001</v>
      </c>
      <c r="Q72" s="690">
        <v>100</v>
      </c>
      <c r="R72" s="689" t="s">
        <v>7892</v>
      </c>
      <c r="S72" s="680" t="s">
        <v>7990</v>
      </c>
    </row>
    <row r="73" spans="1:19" ht="11.1" customHeight="1" x14ac:dyDescent="0.2">
      <c r="A73" s="683" t="s">
        <v>7989</v>
      </c>
      <c r="B73" s="681" t="s">
        <v>7905</v>
      </c>
      <c r="C73" s="682">
        <v>238.53</v>
      </c>
      <c r="D73" s="682">
        <v>317.83</v>
      </c>
      <c r="E73" s="682">
        <v>251.67</v>
      </c>
      <c r="F73" s="682">
        <v>316.29000000000002</v>
      </c>
      <c r="G73" s="682">
        <v>243.13</v>
      </c>
      <c r="H73" s="682">
        <v>200.37</v>
      </c>
      <c r="I73" s="682">
        <v>248.33</v>
      </c>
      <c r="J73" s="682">
        <v>250.56</v>
      </c>
      <c r="K73" s="682">
        <v>205.66</v>
      </c>
      <c r="L73" s="682">
        <v>223.93</v>
      </c>
      <c r="M73" s="682">
        <v>336.5</v>
      </c>
      <c r="N73" s="682">
        <v>279.98</v>
      </c>
      <c r="O73" s="682">
        <v>219.5</v>
      </c>
      <c r="P73" s="691">
        <v>249.5</v>
      </c>
      <c r="Q73" s="690">
        <v>191.85</v>
      </c>
      <c r="R73" s="689" t="s">
        <v>7905</v>
      </c>
      <c r="S73" s="680" t="s">
        <v>7989</v>
      </c>
    </row>
    <row r="74" spans="1:19" ht="11.1" customHeight="1" x14ac:dyDescent="0.2">
      <c r="A74" s="683" t="s">
        <v>7988</v>
      </c>
      <c r="B74" s="681" t="s">
        <v>7892</v>
      </c>
      <c r="C74" s="682">
        <v>3297.7</v>
      </c>
      <c r="D74" s="682">
        <v>1862.17</v>
      </c>
      <c r="E74" s="682">
        <v>854.45</v>
      </c>
      <c r="F74" s="682">
        <v>2540.29</v>
      </c>
      <c r="G74" s="682">
        <v>2290</v>
      </c>
      <c r="H74" s="682">
        <v>2007.36</v>
      </c>
      <c r="I74" s="682">
        <v>1070.83</v>
      </c>
      <c r="J74" s="682">
        <v>1397.34</v>
      </c>
      <c r="K74" s="682">
        <v>3149.75</v>
      </c>
      <c r="L74" s="682">
        <v>1822.06</v>
      </c>
      <c r="M74" s="682">
        <v>1937.09</v>
      </c>
      <c r="N74" s="682" t="s">
        <v>3</v>
      </c>
      <c r="O74" s="682">
        <v>1598.25</v>
      </c>
      <c r="P74" s="691">
        <v>1100</v>
      </c>
      <c r="Q74" s="690">
        <v>2124</v>
      </c>
      <c r="R74" s="689" t="s">
        <v>7892</v>
      </c>
      <c r="S74" s="680" t="s">
        <v>7988</v>
      </c>
    </row>
    <row r="75" spans="1:19" ht="11.1" customHeight="1" x14ac:dyDescent="0.2">
      <c r="A75" s="683" t="s">
        <v>7986</v>
      </c>
      <c r="B75" s="681" t="s">
        <v>7987</v>
      </c>
      <c r="C75" s="682">
        <v>2380.63</v>
      </c>
      <c r="D75" s="682">
        <v>1500.69</v>
      </c>
      <c r="E75" s="682">
        <v>1554.6</v>
      </c>
      <c r="F75" s="682">
        <v>2008.39</v>
      </c>
      <c r="G75" s="682">
        <v>1754.38</v>
      </c>
      <c r="H75" s="682">
        <v>1351.7</v>
      </c>
      <c r="I75" s="682">
        <v>957.5</v>
      </c>
      <c r="J75" s="682">
        <v>1929.67</v>
      </c>
      <c r="K75" s="682">
        <v>2170.98</v>
      </c>
      <c r="L75" s="682">
        <v>1374.08</v>
      </c>
      <c r="M75" s="682">
        <v>2400.4499999999998</v>
      </c>
      <c r="N75" s="682">
        <v>1417.42</v>
      </c>
      <c r="O75" s="682">
        <v>1999</v>
      </c>
      <c r="P75" s="691">
        <v>1299.5</v>
      </c>
      <c r="Q75" s="690">
        <v>1495.53</v>
      </c>
      <c r="R75" s="689" t="s">
        <v>7987</v>
      </c>
      <c r="S75" s="680" t="s">
        <v>7986</v>
      </c>
    </row>
    <row r="76" spans="1:19" ht="21" customHeight="1" x14ac:dyDescent="0.2">
      <c r="A76" s="683" t="s">
        <v>7985</v>
      </c>
      <c r="B76" s="681" t="s">
        <v>7905</v>
      </c>
      <c r="C76" s="682">
        <v>1961.31</v>
      </c>
      <c r="D76" s="682">
        <v>1348.33</v>
      </c>
      <c r="E76" s="682">
        <v>1489.52</v>
      </c>
      <c r="F76" s="682">
        <v>3076.14</v>
      </c>
      <c r="G76" s="682">
        <v>1983.63</v>
      </c>
      <c r="H76" s="682">
        <v>1173.99</v>
      </c>
      <c r="I76" s="682">
        <v>886.67</v>
      </c>
      <c r="J76" s="682">
        <v>1520.5</v>
      </c>
      <c r="K76" s="682">
        <v>2362.19</v>
      </c>
      <c r="L76" s="682">
        <v>1727.29</v>
      </c>
      <c r="M76" s="682">
        <v>2017.87</v>
      </c>
      <c r="N76" s="682">
        <v>1336.62</v>
      </c>
      <c r="O76" s="682">
        <v>1599</v>
      </c>
      <c r="P76" s="691">
        <v>1255</v>
      </c>
      <c r="Q76" s="690">
        <v>1337.16</v>
      </c>
      <c r="R76" s="689" t="s">
        <v>7905</v>
      </c>
      <c r="S76" s="680" t="s">
        <v>7985</v>
      </c>
    </row>
    <row r="77" spans="1:19" ht="11.1" customHeight="1" x14ac:dyDescent="0.2">
      <c r="A77" s="683" t="s">
        <v>7984</v>
      </c>
      <c r="B77" s="681" t="s">
        <v>7905</v>
      </c>
      <c r="C77" s="682">
        <v>7549.65</v>
      </c>
      <c r="D77" s="682">
        <v>5286.67</v>
      </c>
      <c r="E77" s="682">
        <v>5246.42</v>
      </c>
      <c r="F77" s="682">
        <v>4404</v>
      </c>
      <c r="G77" s="682">
        <v>5506.83</v>
      </c>
      <c r="H77" s="682">
        <v>4508.6099999999997</v>
      </c>
      <c r="I77" s="682">
        <v>5866.45</v>
      </c>
      <c r="J77" s="682">
        <v>5248.62</v>
      </c>
      <c r="K77" s="682">
        <v>5758.33</v>
      </c>
      <c r="L77" s="682">
        <v>6041.67</v>
      </c>
      <c r="M77" s="682">
        <v>5134.7299999999996</v>
      </c>
      <c r="N77" s="682">
        <v>4802</v>
      </c>
      <c r="O77" s="682">
        <v>4599.8900000000003</v>
      </c>
      <c r="P77" s="691">
        <v>7155.87</v>
      </c>
      <c r="Q77" s="690">
        <v>4977.49</v>
      </c>
      <c r="R77" s="689" t="s">
        <v>7905</v>
      </c>
      <c r="S77" s="680" t="s">
        <v>7984</v>
      </c>
    </row>
    <row r="78" spans="1:19" ht="22.5" x14ac:dyDescent="0.2">
      <c r="A78" s="695" t="s">
        <v>7983</v>
      </c>
      <c r="B78" s="694" t="s">
        <v>7905</v>
      </c>
      <c r="C78" s="682">
        <v>6638.65</v>
      </c>
      <c r="D78" s="682">
        <v>4058.17</v>
      </c>
      <c r="E78" s="682">
        <v>4065.36</v>
      </c>
      <c r="F78" s="682">
        <v>4874.88</v>
      </c>
      <c r="G78" s="682">
        <v>3980.75</v>
      </c>
      <c r="H78" s="682">
        <v>4517.28</v>
      </c>
      <c r="I78" s="682">
        <v>4582.7700000000004</v>
      </c>
      <c r="J78" s="682">
        <v>4965.12</v>
      </c>
      <c r="K78" s="682">
        <v>3400.72</v>
      </c>
      <c r="L78" s="682">
        <v>3360</v>
      </c>
      <c r="M78" s="682">
        <v>4172.68</v>
      </c>
      <c r="N78" s="682">
        <v>3835.37</v>
      </c>
      <c r="O78" s="682">
        <v>4633.3500000000004</v>
      </c>
      <c r="P78" s="691">
        <v>4065.36</v>
      </c>
      <c r="Q78" s="690">
        <v>4305.3999999999996</v>
      </c>
      <c r="R78" s="693" t="s">
        <v>7905</v>
      </c>
      <c r="S78" s="692" t="s">
        <v>7982</v>
      </c>
    </row>
    <row r="79" spans="1:19" ht="11.1" customHeight="1" x14ac:dyDescent="0.2">
      <c r="A79" s="695" t="s">
        <v>7981</v>
      </c>
      <c r="B79" s="694" t="s">
        <v>7908</v>
      </c>
      <c r="C79" s="682">
        <v>4103.03</v>
      </c>
      <c r="D79" s="682">
        <v>3891</v>
      </c>
      <c r="E79" s="682">
        <v>3535.92</v>
      </c>
      <c r="F79" s="682">
        <v>4472.9399999999996</v>
      </c>
      <c r="G79" s="682">
        <v>4770.83</v>
      </c>
      <c r="H79" s="682">
        <v>3156.25</v>
      </c>
      <c r="I79" s="682">
        <v>3724</v>
      </c>
      <c r="J79" s="682">
        <v>3833.25</v>
      </c>
      <c r="K79" s="682">
        <v>3785.82</v>
      </c>
      <c r="L79" s="682">
        <v>4007.5</v>
      </c>
      <c r="M79" s="682">
        <v>4562.59</v>
      </c>
      <c r="N79" s="682">
        <v>3290</v>
      </c>
      <c r="O79" s="682">
        <v>4656.13</v>
      </c>
      <c r="P79" s="691">
        <v>2754.5</v>
      </c>
      <c r="Q79" s="690">
        <v>1748</v>
      </c>
      <c r="R79" s="693" t="s">
        <v>7908</v>
      </c>
      <c r="S79" s="692" t="s">
        <v>7981</v>
      </c>
    </row>
    <row r="80" spans="1:19" ht="11.1" customHeight="1" x14ac:dyDescent="0.2">
      <c r="A80" s="695" t="s">
        <v>7980</v>
      </c>
      <c r="B80" s="694" t="s">
        <v>7892</v>
      </c>
      <c r="C80" s="682">
        <v>3488</v>
      </c>
      <c r="D80" s="682">
        <v>2696.85</v>
      </c>
      <c r="E80" s="682">
        <v>2683.25</v>
      </c>
      <c r="F80" s="682">
        <v>3299.11</v>
      </c>
      <c r="G80" s="682">
        <v>3577.13</v>
      </c>
      <c r="H80" s="682">
        <v>1655.5</v>
      </c>
      <c r="I80" s="682">
        <v>2049.08</v>
      </c>
      <c r="J80" s="682">
        <v>2176.08</v>
      </c>
      <c r="K80" s="682">
        <v>2410.77</v>
      </c>
      <c r="L80" s="682">
        <v>2732.36</v>
      </c>
      <c r="M80" s="682">
        <v>3704.67</v>
      </c>
      <c r="N80" s="682">
        <v>2231.6</v>
      </c>
      <c r="O80" s="682">
        <v>2540.92</v>
      </c>
      <c r="P80" s="691">
        <v>2136.17</v>
      </c>
      <c r="Q80" s="690">
        <v>1785</v>
      </c>
      <c r="R80" s="693" t="s">
        <v>7892</v>
      </c>
      <c r="S80" s="692" t="s">
        <v>7980</v>
      </c>
    </row>
    <row r="81" spans="1:19" ht="11.1" customHeight="1" x14ac:dyDescent="0.2">
      <c r="A81" s="695" t="s">
        <v>7979</v>
      </c>
      <c r="B81" s="694" t="s">
        <v>7892</v>
      </c>
      <c r="C81" s="682">
        <v>2572.13</v>
      </c>
      <c r="D81" s="682">
        <v>1745.5</v>
      </c>
      <c r="E81" s="682">
        <v>1497.58</v>
      </c>
      <c r="F81" s="682">
        <v>2300.14</v>
      </c>
      <c r="G81" s="682">
        <v>1328.25</v>
      </c>
      <c r="H81" s="682">
        <v>1048.1500000000001</v>
      </c>
      <c r="I81" s="682">
        <v>1457.33</v>
      </c>
      <c r="J81" s="682">
        <v>2049.33</v>
      </c>
      <c r="K81" s="682">
        <v>1490.5</v>
      </c>
      <c r="L81" s="682">
        <v>1679</v>
      </c>
      <c r="M81" s="682">
        <v>2071.7800000000002</v>
      </c>
      <c r="N81" s="682">
        <v>1917.8</v>
      </c>
      <c r="O81" s="682">
        <v>2199</v>
      </c>
      <c r="P81" s="691">
        <v>1567.42</v>
      </c>
      <c r="Q81" s="690">
        <v>999</v>
      </c>
      <c r="R81" s="693" t="s">
        <v>7892</v>
      </c>
      <c r="S81" s="692" t="s">
        <v>7979</v>
      </c>
    </row>
    <row r="82" spans="1:19" ht="11.1" customHeight="1" x14ac:dyDescent="0.2">
      <c r="A82" s="683" t="s">
        <v>7978</v>
      </c>
      <c r="B82" s="681" t="s">
        <v>7892</v>
      </c>
      <c r="C82" s="682">
        <v>1732.33</v>
      </c>
      <c r="D82" s="682">
        <v>1331.49</v>
      </c>
      <c r="E82" s="682">
        <v>1740.67</v>
      </c>
      <c r="F82" s="682">
        <v>1749</v>
      </c>
      <c r="G82" s="682">
        <v>858.33</v>
      </c>
      <c r="H82" s="682">
        <v>826.7</v>
      </c>
      <c r="I82" s="682">
        <v>570.25</v>
      </c>
      <c r="J82" s="682">
        <v>1965.67</v>
      </c>
      <c r="K82" s="682">
        <v>930</v>
      </c>
      <c r="L82" s="682">
        <v>1957.33</v>
      </c>
      <c r="M82" s="682">
        <v>1665.67</v>
      </c>
      <c r="N82" s="682">
        <v>1238.67</v>
      </c>
      <c r="O82" s="682">
        <v>1757.33</v>
      </c>
      <c r="P82" s="691">
        <v>901.25</v>
      </c>
      <c r="Q82" s="690">
        <v>1757.33</v>
      </c>
      <c r="R82" s="689" t="s">
        <v>7892</v>
      </c>
      <c r="S82" s="680" t="s">
        <v>7978</v>
      </c>
    </row>
    <row r="83" spans="1:19" ht="11.1" customHeight="1" x14ac:dyDescent="0.2">
      <c r="A83" s="683" t="s">
        <v>7977</v>
      </c>
      <c r="B83" s="681" t="s">
        <v>7963</v>
      </c>
      <c r="C83" s="682">
        <v>41574.5</v>
      </c>
      <c r="D83" s="682">
        <v>42783.27</v>
      </c>
      <c r="E83" s="682">
        <v>23061.96</v>
      </c>
      <c r="F83" s="682">
        <v>40791.82</v>
      </c>
      <c r="G83" s="682">
        <v>34279.769999999997</v>
      </c>
      <c r="H83" s="682">
        <v>35288.28</v>
      </c>
      <c r="I83" s="682">
        <v>52430.71</v>
      </c>
      <c r="J83" s="682">
        <v>32815.18</v>
      </c>
      <c r="K83" s="682">
        <v>49067.44</v>
      </c>
      <c r="L83" s="682">
        <v>45215.83</v>
      </c>
      <c r="M83" s="682">
        <v>37691.17</v>
      </c>
      <c r="N83" s="682">
        <v>27087.88</v>
      </c>
      <c r="O83" s="682">
        <v>44073.16</v>
      </c>
      <c r="P83" s="691">
        <v>29512</v>
      </c>
      <c r="Q83" s="690">
        <v>34467.43</v>
      </c>
      <c r="R83" s="689" t="s">
        <v>7963</v>
      </c>
      <c r="S83" s="680" t="s">
        <v>7977</v>
      </c>
    </row>
    <row r="84" spans="1:19" ht="11.1" customHeight="1" x14ac:dyDescent="0.2">
      <c r="A84" s="683" t="s">
        <v>7976</v>
      </c>
      <c r="B84" s="681" t="s">
        <v>7905</v>
      </c>
      <c r="C84" s="682">
        <v>11643.79</v>
      </c>
      <c r="D84" s="682">
        <v>16095.25</v>
      </c>
      <c r="E84" s="682">
        <v>16314.02</v>
      </c>
      <c r="F84" s="682">
        <v>15704.69</v>
      </c>
      <c r="G84" s="682">
        <v>16709.43</v>
      </c>
      <c r="H84" s="682">
        <v>15725.07</v>
      </c>
      <c r="I84" s="682">
        <v>18450.689999999999</v>
      </c>
      <c r="J84" s="682">
        <v>14743.13</v>
      </c>
      <c r="K84" s="682">
        <v>16361.86</v>
      </c>
      <c r="L84" s="682">
        <v>15131</v>
      </c>
      <c r="M84" s="682">
        <v>18440.169999999998</v>
      </c>
      <c r="N84" s="682">
        <v>15897.63</v>
      </c>
      <c r="O84" s="682">
        <v>13878.12</v>
      </c>
      <c r="P84" s="691">
        <v>14224.67</v>
      </c>
      <c r="Q84" s="690">
        <v>17541.84</v>
      </c>
      <c r="R84" s="689" t="s">
        <v>7905</v>
      </c>
      <c r="S84" s="680" t="s">
        <v>7976</v>
      </c>
    </row>
    <row r="85" spans="1:19" ht="21" customHeight="1" x14ac:dyDescent="0.2">
      <c r="A85" s="683" t="s">
        <v>7975</v>
      </c>
      <c r="B85" s="681" t="s">
        <v>7905</v>
      </c>
      <c r="C85" s="682">
        <v>5481.5</v>
      </c>
      <c r="D85" s="682">
        <v>3671.78</v>
      </c>
      <c r="E85" s="682">
        <v>2953.59</v>
      </c>
      <c r="F85" s="682">
        <v>7644</v>
      </c>
      <c r="G85" s="682">
        <v>5286.61</v>
      </c>
      <c r="H85" s="682">
        <v>6115.75</v>
      </c>
      <c r="I85" s="682">
        <v>3367</v>
      </c>
      <c r="J85" s="682">
        <v>4411.51</v>
      </c>
      <c r="K85" s="682">
        <v>7089.14</v>
      </c>
      <c r="L85" s="682">
        <v>5463</v>
      </c>
      <c r="M85" s="682">
        <v>4223.16</v>
      </c>
      <c r="N85" s="682">
        <v>3945.01</v>
      </c>
      <c r="O85" s="682">
        <v>5473.04</v>
      </c>
      <c r="P85" s="691">
        <v>2917.57</v>
      </c>
      <c r="Q85" s="690">
        <v>4590.55</v>
      </c>
      <c r="R85" s="689" t="s">
        <v>7905</v>
      </c>
      <c r="S85" s="680" t="s">
        <v>7974</v>
      </c>
    </row>
    <row r="86" spans="1:19" ht="11.1" customHeight="1" x14ac:dyDescent="0.2">
      <c r="A86" s="683" t="s">
        <v>7973</v>
      </c>
      <c r="B86" s="681" t="s">
        <v>7892</v>
      </c>
      <c r="C86" s="682">
        <v>11970.91</v>
      </c>
      <c r="D86" s="682">
        <v>13250.05</v>
      </c>
      <c r="E86" s="682">
        <v>9712.5</v>
      </c>
      <c r="F86" s="682">
        <v>13755.02</v>
      </c>
      <c r="G86" s="682">
        <v>17735.54</v>
      </c>
      <c r="H86" s="682">
        <v>12022.48</v>
      </c>
      <c r="I86" s="682">
        <v>13381.4</v>
      </c>
      <c r="J86" s="682">
        <v>12771.95</v>
      </c>
      <c r="K86" s="682">
        <v>13887.51</v>
      </c>
      <c r="L86" s="682">
        <v>14294.33</v>
      </c>
      <c r="M86" s="682">
        <v>14620.17</v>
      </c>
      <c r="N86" s="682">
        <v>13800.41</v>
      </c>
      <c r="O86" s="682">
        <v>13706.66</v>
      </c>
      <c r="P86" s="691">
        <v>14583</v>
      </c>
      <c r="Q86" s="690">
        <v>14010</v>
      </c>
      <c r="R86" s="689" t="s">
        <v>7892</v>
      </c>
      <c r="S86" s="680" t="s">
        <v>7973</v>
      </c>
    </row>
    <row r="87" spans="1:19" ht="11.1" customHeight="1" x14ac:dyDescent="0.2">
      <c r="A87" s="683" t="s">
        <v>7972</v>
      </c>
      <c r="B87" s="681" t="s">
        <v>7892</v>
      </c>
      <c r="C87" s="682">
        <v>19840.919999999998</v>
      </c>
      <c r="D87" s="682">
        <v>23157.98</v>
      </c>
      <c r="E87" s="682">
        <v>21397.48</v>
      </c>
      <c r="F87" s="682">
        <v>24230.13</v>
      </c>
      <c r="G87" s="682">
        <v>23930.959999999999</v>
      </c>
      <c r="H87" s="682">
        <v>21547.599999999999</v>
      </c>
      <c r="I87" s="682">
        <v>19595.28</v>
      </c>
      <c r="J87" s="682">
        <v>22791.66</v>
      </c>
      <c r="K87" s="682">
        <v>23531.15</v>
      </c>
      <c r="L87" s="682">
        <v>24006.639999999999</v>
      </c>
      <c r="M87" s="682">
        <v>26413.54</v>
      </c>
      <c r="N87" s="682">
        <v>22337.95</v>
      </c>
      <c r="O87" s="682">
        <v>22103.919999999998</v>
      </c>
      <c r="P87" s="691">
        <v>22515.55</v>
      </c>
      <c r="Q87" s="690">
        <v>23231.17</v>
      </c>
      <c r="R87" s="689" t="s">
        <v>7892</v>
      </c>
      <c r="S87" s="680" t="s">
        <v>7972</v>
      </c>
    </row>
    <row r="88" spans="1:19" ht="11.1" customHeight="1" x14ac:dyDescent="0.2">
      <c r="A88" s="683" t="s">
        <v>7971</v>
      </c>
      <c r="B88" s="681" t="s">
        <v>7892</v>
      </c>
      <c r="C88" s="682">
        <v>20173.669999999998</v>
      </c>
      <c r="D88" s="682">
        <v>15593.5</v>
      </c>
      <c r="E88" s="682">
        <v>20194.330000000002</v>
      </c>
      <c r="F88" s="682">
        <v>16770.919999999998</v>
      </c>
      <c r="G88" s="682">
        <v>19395.04</v>
      </c>
      <c r="H88" s="682">
        <v>16376.55</v>
      </c>
      <c r="I88" s="682">
        <v>16945.86</v>
      </c>
      <c r="J88" s="682">
        <v>17250.830000000002</v>
      </c>
      <c r="K88" s="682">
        <v>16662.78</v>
      </c>
      <c r="L88" s="682">
        <v>17652.21</v>
      </c>
      <c r="M88" s="682">
        <v>21290.83</v>
      </c>
      <c r="N88" s="682">
        <v>18319.37</v>
      </c>
      <c r="O88" s="682">
        <v>18454</v>
      </c>
      <c r="P88" s="691">
        <v>18169.939999999999</v>
      </c>
      <c r="Q88" s="690">
        <v>14998</v>
      </c>
      <c r="R88" s="689" t="s">
        <v>7892</v>
      </c>
      <c r="S88" s="680" t="s">
        <v>7971</v>
      </c>
    </row>
    <row r="89" spans="1:19" ht="11.1" customHeight="1" x14ac:dyDescent="0.2">
      <c r="A89" s="683" t="s">
        <v>7970</v>
      </c>
      <c r="B89" s="681" t="s">
        <v>7892</v>
      </c>
      <c r="C89" s="682">
        <v>4054.14</v>
      </c>
      <c r="D89" s="682">
        <v>3838.58</v>
      </c>
      <c r="E89" s="682">
        <v>4454.17</v>
      </c>
      <c r="F89" s="682">
        <v>4030.54</v>
      </c>
      <c r="G89" s="682">
        <v>3662.75</v>
      </c>
      <c r="H89" s="682">
        <v>3981.28</v>
      </c>
      <c r="I89" s="682">
        <v>3565.31</v>
      </c>
      <c r="J89" s="682">
        <v>3404.44</v>
      </c>
      <c r="K89" s="682">
        <v>4010.78</v>
      </c>
      <c r="L89" s="682">
        <v>5055.4399999999996</v>
      </c>
      <c r="M89" s="682">
        <v>6444.54</v>
      </c>
      <c r="N89" s="682">
        <v>4344.47</v>
      </c>
      <c r="O89" s="682">
        <v>3764.08</v>
      </c>
      <c r="P89" s="691">
        <v>3750.83</v>
      </c>
      <c r="Q89" s="690">
        <v>3443.76</v>
      </c>
      <c r="R89" s="689" t="s">
        <v>7892</v>
      </c>
      <c r="S89" s="680" t="s">
        <v>7970</v>
      </c>
    </row>
    <row r="90" spans="1:19" ht="11.1" customHeight="1" x14ac:dyDescent="0.2">
      <c r="A90" s="683" t="s">
        <v>7969</v>
      </c>
      <c r="B90" s="681" t="s">
        <v>7892</v>
      </c>
      <c r="C90" s="682">
        <v>11080</v>
      </c>
      <c r="D90" s="682">
        <v>13045.25</v>
      </c>
      <c r="E90" s="682">
        <v>12478.75</v>
      </c>
      <c r="F90" s="682">
        <v>13990.5</v>
      </c>
      <c r="G90" s="682">
        <v>12834.17</v>
      </c>
      <c r="H90" s="682">
        <v>12507.07</v>
      </c>
      <c r="I90" s="682">
        <v>11287.5</v>
      </c>
      <c r="J90" s="682">
        <v>15098.14</v>
      </c>
      <c r="K90" s="682">
        <v>13900.19</v>
      </c>
      <c r="L90" s="682">
        <v>12391.58</v>
      </c>
      <c r="M90" s="682">
        <v>12952.5</v>
      </c>
      <c r="N90" s="682">
        <v>14320.85</v>
      </c>
      <c r="O90" s="682">
        <v>13653.13</v>
      </c>
      <c r="P90" s="691">
        <v>13663.16</v>
      </c>
      <c r="Q90" s="690">
        <v>13535.32</v>
      </c>
      <c r="R90" s="689" t="s">
        <v>7892</v>
      </c>
      <c r="S90" s="680" t="s">
        <v>7969</v>
      </c>
    </row>
    <row r="91" spans="1:19" ht="21" customHeight="1" x14ac:dyDescent="0.2">
      <c r="A91" s="683" t="s">
        <v>7968</v>
      </c>
      <c r="B91" s="681" t="s">
        <v>7892</v>
      </c>
      <c r="C91" s="682">
        <v>16886</v>
      </c>
      <c r="D91" s="682">
        <v>17607.21</v>
      </c>
      <c r="E91" s="682">
        <v>18068.63</v>
      </c>
      <c r="F91" s="682">
        <v>17551.419999999998</v>
      </c>
      <c r="G91" s="682">
        <v>17651.419999999998</v>
      </c>
      <c r="H91" s="682">
        <v>17618.419999999998</v>
      </c>
      <c r="I91" s="682">
        <v>17600.150000000001</v>
      </c>
      <c r="J91" s="682">
        <v>17036.11</v>
      </c>
      <c r="K91" s="682">
        <v>18156.8</v>
      </c>
      <c r="L91" s="682">
        <v>18251.080000000002</v>
      </c>
      <c r="M91" s="682">
        <v>17551.29</v>
      </c>
      <c r="N91" s="682">
        <v>18045.43</v>
      </c>
      <c r="O91" s="682">
        <v>18063.509999999998</v>
      </c>
      <c r="P91" s="691">
        <v>19461</v>
      </c>
      <c r="Q91" s="690">
        <v>19441.349999999999</v>
      </c>
      <c r="R91" s="689" t="s">
        <v>7892</v>
      </c>
      <c r="S91" s="680" t="s">
        <v>7968</v>
      </c>
    </row>
    <row r="92" spans="1:19" ht="21" customHeight="1" x14ac:dyDescent="0.2">
      <c r="A92" s="683" t="s">
        <v>7967</v>
      </c>
      <c r="B92" s="681" t="s">
        <v>7892</v>
      </c>
      <c r="C92" s="682">
        <v>2390</v>
      </c>
      <c r="D92" s="682">
        <v>2457.56</v>
      </c>
      <c r="E92" s="682">
        <v>3528.33</v>
      </c>
      <c r="F92" s="682">
        <v>2252.88</v>
      </c>
      <c r="G92" s="682">
        <v>2312.25</v>
      </c>
      <c r="H92" s="682">
        <v>1625.32</v>
      </c>
      <c r="I92" s="682">
        <v>3015.67</v>
      </c>
      <c r="J92" s="682">
        <v>1647.22</v>
      </c>
      <c r="K92" s="682">
        <v>3508.27</v>
      </c>
      <c r="L92" s="682">
        <v>2300.5</v>
      </c>
      <c r="M92" s="682">
        <v>3850.33</v>
      </c>
      <c r="N92" s="682">
        <v>2095.52</v>
      </c>
      <c r="O92" s="682">
        <v>2134.56</v>
      </c>
      <c r="P92" s="691">
        <v>1848.88</v>
      </c>
      <c r="Q92" s="690">
        <v>2990</v>
      </c>
      <c r="R92" s="689" t="s">
        <v>7892</v>
      </c>
      <c r="S92" s="680" t="s">
        <v>7967</v>
      </c>
    </row>
    <row r="93" spans="1:19" ht="11.1" customHeight="1" x14ac:dyDescent="0.2">
      <c r="A93" s="683" t="s">
        <v>7966</v>
      </c>
      <c r="B93" s="681" t="s">
        <v>7892</v>
      </c>
      <c r="C93" s="682">
        <v>20.5</v>
      </c>
      <c r="D93" s="682">
        <v>25.58</v>
      </c>
      <c r="E93" s="682">
        <v>24.62</v>
      </c>
      <c r="F93" s="682">
        <v>25</v>
      </c>
      <c r="G93" s="682">
        <v>25</v>
      </c>
      <c r="H93" s="682">
        <v>24.48</v>
      </c>
      <c r="I93" s="682">
        <v>23.57</v>
      </c>
      <c r="J93" s="682">
        <v>20.88</v>
      </c>
      <c r="K93" s="682">
        <v>24.33</v>
      </c>
      <c r="L93" s="682">
        <v>18.399999999999999</v>
      </c>
      <c r="M93" s="682">
        <v>32.94</v>
      </c>
      <c r="N93" s="682">
        <v>22.82</v>
      </c>
      <c r="O93" s="682">
        <v>18.25</v>
      </c>
      <c r="P93" s="691">
        <v>23.41</v>
      </c>
      <c r="Q93" s="690">
        <v>20.62</v>
      </c>
      <c r="R93" s="689" t="s">
        <v>7892</v>
      </c>
      <c r="S93" s="680" t="s">
        <v>7966</v>
      </c>
    </row>
    <row r="94" spans="1:19" ht="11.1" customHeight="1" x14ac:dyDescent="0.2">
      <c r="A94" s="683" t="s">
        <v>7965</v>
      </c>
      <c r="B94" s="681" t="s">
        <v>7892</v>
      </c>
      <c r="C94" s="682">
        <v>854.96</v>
      </c>
      <c r="D94" s="682">
        <v>455.89</v>
      </c>
      <c r="E94" s="682">
        <v>565</v>
      </c>
      <c r="F94" s="682">
        <v>472</v>
      </c>
      <c r="G94" s="682">
        <v>567.76</v>
      </c>
      <c r="H94" s="682">
        <v>528.66999999999996</v>
      </c>
      <c r="I94" s="682">
        <v>400</v>
      </c>
      <c r="J94" s="682">
        <v>706.4</v>
      </c>
      <c r="K94" s="682">
        <v>494.56</v>
      </c>
      <c r="L94" s="682">
        <v>599</v>
      </c>
      <c r="M94" s="682">
        <v>566.62</v>
      </c>
      <c r="N94" s="682">
        <v>439.73</v>
      </c>
      <c r="O94" s="682">
        <v>508.76</v>
      </c>
      <c r="P94" s="691">
        <v>344.37</v>
      </c>
      <c r="Q94" s="690">
        <v>571.97</v>
      </c>
      <c r="R94" s="689" t="s">
        <v>7892</v>
      </c>
      <c r="S94" s="680" t="s">
        <v>7965</v>
      </c>
    </row>
    <row r="95" spans="1:19" ht="11.1" customHeight="1" x14ac:dyDescent="0.2">
      <c r="A95" s="683" t="s">
        <v>7964</v>
      </c>
      <c r="B95" s="681" t="s">
        <v>7892</v>
      </c>
      <c r="C95" s="682">
        <v>80.44</v>
      </c>
      <c r="D95" s="682">
        <v>83.76</v>
      </c>
      <c r="E95" s="682">
        <v>71.94</v>
      </c>
      <c r="F95" s="682">
        <v>95</v>
      </c>
      <c r="G95" s="682">
        <v>79.17</v>
      </c>
      <c r="H95" s="682">
        <v>54.94</v>
      </c>
      <c r="I95" s="682">
        <v>69</v>
      </c>
      <c r="J95" s="682">
        <v>110</v>
      </c>
      <c r="K95" s="682">
        <v>61.59</v>
      </c>
      <c r="L95" s="682">
        <v>62.52</v>
      </c>
      <c r="M95" s="682">
        <v>109.17</v>
      </c>
      <c r="N95" s="682">
        <v>68.61</v>
      </c>
      <c r="O95" s="682" t="s">
        <v>3</v>
      </c>
      <c r="P95" s="691">
        <v>92.83</v>
      </c>
      <c r="Q95" s="690">
        <v>120.58</v>
      </c>
      <c r="R95" s="689" t="s">
        <v>7892</v>
      </c>
      <c r="S95" s="680" t="s">
        <v>7964</v>
      </c>
    </row>
    <row r="96" spans="1:19" ht="11.1" customHeight="1" x14ac:dyDescent="0.2">
      <c r="A96" s="683" t="s">
        <v>7962</v>
      </c>
      <c r="B96" s="681" t="s">
        <v>7963</v>
      </c>
      <c r="C96" s="682">
        <v>4260</v>
      </c>
      <c r="D96" s="682">
        <v>900</v>
      </c>
      <c r="E96" s="682">
        <v>3084.45</v>
      </c>
      <c r="F96" s="682">
        <v>3270.1</v>
      </c>
      <c r="G96" s="682">
        <v>2497.7800000000002</v>
      </c>
      <c r="H96" s="682">
        <v>2436.35</v>
      </c>
      <c r="I96" s="682">
        <v>2075</v>
      </c>
      <c r="J96" s="682">
        <v>2250.9699999999998</v>
      </c>
      <c r="K96" s="682">
        <v>1966.46</v>
      </c>
      <c r="L96" s="682">
        <v>3925</v>
      </c>
      <c r="M96" s="682">
        <v>2975</v>
      </c>
      <c r="N96" s="682">
        <v>3425.4</v>
      </c>
      <c r="O96" s="682">
        <v>2898.95</v>
      </c>
      <c r="P96" s="691">
        <v>2066.2800000000002</v>
      </c>
      <c r="Q96" s="690">
        <v>2441.2399999999998</v>
      </c>
      <c r="R96" s="689" t="s">
        <v>7963</v>
      </c>
      <c r="S96" s="680" t="s">
        <v>7962</v>
      </c>
    </row>
    <row r="97" spans="1:19" ht="11.1" customHeight="1" x14ac:dyDescent="0.2">
      <c r="A97" s="683" t="s">
        <v>7961</v>
      </c>
      <c r="B97" s="681" t="s">
        <v>7905</v>
      </c>
      <c r="C97" s="682">
        <v>31.2</v>
      </c>
      <c r="D97" s="682">
        <v>55.31</v>
      </c>
      <c r="E97" s="682">
        <v>27.92</v>
      </c>
      <c r="F97" s="682">
        <v>37.479999999999997</v>
      </c>
      <c r="G97" s="682">
        <v>35.369999999999997</v>
      </c>
      <c r="H97" s="682">
        <v>35.06</v>
      </c>
      <c r="I97" s="682">
        <v>30</v>
      </c>
      <c r="J97" s="682">
        <v>33.25</v>
      </c>
      <c r="K97" s="682">
        <v>24.04</v>
      </c>
      <c r="L97" s="682">
        <v>25.2</v>
      </c>
      <c r="M97" s="682">
        <v>43.5</v>
      </c>
      <c r="N97" s="682">
        <v>32.81</v>
      </c>
      <c r="O97" s="682">
        <v>54.48</v>
      </c>
      <c r="P97" s="691">
        <v>30.69</v>
      </c>
      <c r="Q97" s="690">
        <v>41.3</v>
      </c>
      <c r="R97" s="689" t="s">
        <v>7905</v>
      </c>
      <c r="S97" s="680" t="s">
        <v>7961</v>
      </c>
    </row>
    <row r="98" spans="1:19" ht="15" customHeight="1" x14ac:dyDescent="0.2">
      <c r="A98" s="683" t="s">
        <v>7960</v>
      </c>
      <c r="B98" s="681" t="s">
        <v>7916</v>
      </c>
      <c r="C98" s="682">
        <v>3700</v>
      </c>
      <c r="D98" s="682">
        <v>2500</v>
      </c>
      <c r="E98" s="682">
        <v>2399.08</v>
      </c>
      <c r="F98" s="682">
        <v>3500</v>
      </c>
      <c r="G98" s="682">
        <v>2709.17</v>
      </c>
      <c r="H98" s="682">
        <v>2506.67</v>
      </c>
      <c r="I98" s="682">
        <v>2648.33</v>
      </c>
      <c r="J98" s="682">
        <v>3200</v>
      </c>
      <c r="K98" s="682" t="s">
        <v>3</v>
      </c>
      <c r="L98" s="682">
        <v>2700</v>
      </c>
      <c r="M98" s="682">
        <v>3170</v>
      </c>
      <c r="N98" s="682">
        <v>3304.17</v>
      </c>
      <c r="O98" s="682">
        <v>2800</v>
      </c>
      <c r="P98" s="682">
        <v>2833.33</v>
      </c>
      <c r="Q98" s="682">
        <v>3125</v>
      </c>
      <c r="R98" s="681" t="s">
        <v>7916</v>
      </c>
      <c r="S98" s="680" t="s">
        <v>7960</v>
      </c>
    </row>
    <row r="99" spans="1:19" ht="11.1" customHeight="1" x14ac:dyDescent="0.2">
      <c r="A99" s="683" t="s">
        <v>7958</v>
      </c>
      <c r="B99" s="681" t="s">
        <v>7959</v>
      </c>
      <c r="C99" s="682">
        <v>2550</v>
      </c>
      <c r="D99" s="682">
        <v>2600</v>
      </c>
      <c r="E99" s="682">
        <v>3724.36</v>
      </c>
      <c r="F99" s="682">
        <v>3591.67</v>
      </c>
      <c r="G99" s="682">
        <v>3508.33</v>
      </c>
      <c r="H99" s="682">
        <v>4154.3900000000003</v>
      </c>
      <c r="I99" s="682">
        <v>4488.5</v>
      </c>
      <c r="J99" s="682">
        <v>3091.67</v>
      </c>
      <c r="K99" s="682" t="s">
        <v>3</v>
      </c>
      <c r="L99" s="682" t="s">
        <v>3</v>
      </c>
      <c r="M99" s="682">
        <v>2950</v>
      </c>
      <c r="N99" s="682">
        <v>3300</v>
      </c>
      <c r="O99" s="682">
        <v>3200</v>
      </c>
      <c r="P99" s="682">
        <v>2854.17</v>
      </c>
      <c r="Q99" s="682">
        <v>3191.67</v>
      </c>
      <c r="R99" s="681" t="s">
        <v>7959</v>
      </c>
      <c r="S99" s="680" t="s">
        <v>7958</v>
      </c>
    </row>
    <row r="100" spans="1:19" ht="11.1" customHeight="1" x14ac:dyDescent="0.2">
      <c r="A100" s="683" t="s">
        <v>7957</v>
      </c>
      <c r="B100" s="681" t="s">
        <v>7920</v>
      </c>
      <c r="C100" s="682">
        <v>256.19</v>
      </c>
      <c r="D100" s="682">
        <v>266.37</v>
      </c>
      <c r="E100" s="682">
        <v>444.17</v>
      </c>
      <c r="F100" s="682">
        <v>335.55</v>
      </c>
      <c r="G100" s="682">
        <v>338.36</v>
      </c>
      <c r="H100" s="682">
        <v>240.81</v>
      </c>
      <c r="I100" s="682">
        <v>310.2</v>
      </c>
      <c r="J100" s="682">
        <v>294.70999999999998</v>
      </c>
      <c r="K100" s="682">
        <v>393.7</v>
      </c>
      <c r="L100" s="682">
        <v>299.60000000000002</v>
      </c>
      <c r="M100" s="682">
        <v>390.44</v>
      </c>
      <c r="N100" s="682">
        <v>405.9</v>
      </c>
      <c r="O100" s="682">
        <v>454.25</v>
      </c>
      <c r="P100" s="682">
        <v>230.77</v>
      </c>
      <c r="Q100" s="682">
        <v>330.75</v>
      </c>
      <c r="R100" s="681" t="s">
        <v>7920</v>
      </c>
      <c r="S100" s="680" t="s">
        <v>7957</v>
      </c>
    </row>
    <row r="101" spans="1:19" ht="11.1" customHeight="1" x14ac:dyDescent="0.2">
      <c r="A101" s="683" t="s">
        <v>7955</v>
      </c>
      <c r="B101" s="681" t="s">
        <v>7956</v>
      </c>
      <c r="C101" s="682">
        <v>54.35</v>
      </c>
      <c r="D101" s="682">
        <v>56.47</v>
      </c>
      <c r="E101" s="682">
        <v>75.34</v>
      </c>
      <c r="F101" s="682">
        <v>57.56</v>
      </c>
      <c r="G101" s="682">
        <v>42.18</v>
      </c>
      <c r="H101" s="682">
        <v>44.18</v>
      </c>
      <c r="I101" s="682">
        <v>54.35</v>
      </c>
      <c r="J101" s="682">
        <v>66.3</v>
      </c>
      <c r="K101" s="682">
        <v>65.41</v>
      </c>
      <c r="L101" s="682">
        <v>53.6</v>
      </c>
      <c r="M101" s="682">
        <v>66.319999999999993</v>
      </c>
      <c r="N101" s="682">
        <v>54.52</v>
      </c>
      <c r="O101" s="682">
        <v>46.65</v>
      </c>
      <c r="P101" s="682">
        <v>45.92</v>
      </c>
      <c r="Q101" s="682">
        <v>45.4</v>
      </c>
      <c r="R101" s="681" t="s">
        <v>7956</v>
      </c>
      <c r="S101" s="680" t="s">
        <v>7955</v>
      </c>
    </row>
    <row r="102" spans="1:19" ht="11.1" customHeight="1" x14ac:dyDescent="0.2">
      <c r="A102" s="683" t="s">
        <v>7954</v>
      </c>
      <c r="B102" s="681" t="s">
        <v>7920</v>
      </c>
      <c r="C102" s="682">
        <v>156.82</v>
      </c>
      <c r="D102" s="682">
        <v>163.86</v>
      </c>
      <c r="E102" s="682">
        <v>178.35</v>
      </c>
      <c r="F102" s="682">
        <v>147.69</v>
      </c>
      <c r="G102" s="682">
        <v>150.41</v>
      </c>
      <c r="H102" s="682">
        <v>155.66</v>
      </c>
      <c r="I102" s="682">
        <v>154.22999999999999</v>
      </c>
      <c r="J102" s="682">
        <v>152.94</v>
      </c>
      <c r="K102" s="682">
        <v>170.85</v>
      </c>
      <c r="L102" s="682">
        <v>160.18</v>
      </c>
      <c r="M102" s="682">
        <v>153.99</v>
      </c>
      <c r="N102" s="682">
        <v>152.77000000000001</v>
      </c>
      <c r="O102" s="682">
        <v>156.66999999999999</v>
      </c>
      <c r="P102" s="682">
        <v>149.83000000000001</v>
      </c>
      <c r="Q102" s="682">
        <v>158.31</v>
      </c>
      <c r="R102" s="681" t="s">
        <v>7920</v>
      </c>
      <c r="S102" s="680" t="s">
        <v>7954</v>
      </c>
    </row>
    <row r="103" spans="1:19" ht="21" customHeight="1" x14ac:dyDescent="0.2">
      <c r="A103" s="683" t="s">
        <v>7953</v>
      </c>
      <c r="B103" s="681" t="s">
        <v>7892</v>
      </c>
      <c r="C103" s="682">
        <v>135.85</v>
      </c>
      <c r="D103" s="682">
        <v>99.21</v>
      </c>
      <c r="E103" s="682">
        <v>96.1</v>
      </c>
      <c r="F103" s="682">
        <v>97.84</v>
      </c>
      <c r="G103" s="682">
        <v>124.48</v>
      </c>
      <c r="H103" s="682">
        <v>92.58</v>
      </c>
      <c r="I103" s="682">
        <v>90.93</v>
      </c>
      <c r="J103" s="682">
        <v>107.84</v>
      </c>
      <c r="K103" s="682">
        <v>107.05</v>
      </c>
      <c r="L103" s="682">
        <v>120.4</v>
      </c>
      <c r="M103" s="682">
        <v>103.06</v>
      </c>
      <c r="N103" s="682">
        <v>102.48</v>
      </c>
      <c r="O103" s="682">
        <v>95.41</v>
      </c>
      <c r="P103" s="682">
        <v>87.89</v>
      </c>
      <c r="Q103" s="682">
        <v>106.52</v>
      </c>
      <c r="R103" s="681" t="s">
        <v>7892</v>
      </c>
      <c r="S103" s="680" t="s">
        <v>7953</v>
      </c>
    </row>
    <row r="104" spans="1:19" ht="11.1" customHeight="1" x14ac:dyDescent="0.2">
      <c r="A104" s="683" t="s">
        <v>7951</v>
      </c>
      <c r="B104" s="681" t="s">
        <v>7952</v>
      </c>
      <c r="C104" s="682">
        <v>50.64</v>
      </c>
      <c r="D104" s="682">
        <v>47.71</v>
      </c>
      <c r="E104" s="682">
        <v>30.86</v>
      </c>
      <c r="F104" s="682">
        <v>51.81</v>
      </c>
      <c r="G104" s="682">
        <v>36.799999999999997</v>
      </c>
      <c r="H104" s="682">
        <v>62.46</v>
      </c>
      <c r="I104" s="682">
        <v>48.07</v>
      </c>
      <c r="J104" s="682">
        <v>39.54</v>
      </c>
      <c r="K104" s="682">
        <v>41.84</v>
      </c>
      <c r="L104" s="682">
        <v>48.68</v>
      </c>
      <c r="M104" s="682">
        <v>56.93</v>
      </c>
      <c r="N104" s="682">
        <v>45.42</v>
      </c>
      <c r="O104" s="682">
        <v>46.5</v>
      </c>
      <c r="P104" s="682">
        <v>39.33</v>
      </c>
      <c r="Q104" s="682">
        <v>58.79</v>
      </c>
      <c r="R104" s="681" t="s">
        <v>7952</v>
      </c>
      <c r="S104" s="680" t="s">
        <v>7951</v>
      </c>
    </row>
    <row r="105" spans="1:19" ht="21" customHeight="1" x14ac:dyDescent="0.2">
      <c r="A105" s="683" t="s">
        <v>7950</v>
      </c>
      <c r="B105" s="681" t="s">
        <v>7892</v>
      </c>
      <c r="C105" s="682">
        <v>15.22</v>
      </c>
      <c r="D105" s="682">
        <v>15.03</v>
      </c>
      <c r="E105" s="682">
        <v>15.25</v>
      </c>
      <c r="F105" s="682">
        <v>15.19</v>
      </c>
      <c r="G105" s="682">
        <v>19.329999999999998</v>
      </c>
      <c r="H105" s="682">
        <v>15.13</v>
      </c>
      <c r="I105" s="682">
        <v>14.83</v>
      </c>
      <c r="J105" s="682">
        <v>15.05</v>
      </c>
      <c r="K105" s="682">
        <v>15.25</v>
      </c>
      <c r="L105" s="682">
        <v>15.22</v>
      </c>
      <c r="M105" s="682">
        <v>16.43</v>
      </c>
      <c r="N105" s="682">
        <v>15.14</v>
      </c>
      <c r="O105" s="682">
        <v>15.15</v>
      </c>
      <c r="P105" s="682">
        <v>18.8</v>
      </c>
      <c r="Q105" s="682">
        <v>15.19</v>
      </c>
      <c r="R105" s="681" t="s">
        <v>7892</v>
      </c>
      <c r="S105" s="680" t="s">
        <v>7950</v>
      </c>
    </row>
    <row r="106" spans="1:19" ht="21" customHeight="1" x14ac:dyDescent="0.2">
      <c r="A106" s="683" t="s">
        <v>7949</v>
      </c>
      <c r="B106" s="681" t="s">
        <v>7892</v>
      </c>
      <c r="C106" s="682">
        <v>30.39</v>
      </c>
      <c r="D106" s="682">
        <v>30.38</v>
      </c>
      <c r="E106" s="682">
        <v>30.49</v>
      </c>
      <c r="F106" s="682">
        <v>30.38</v>
      </c>
      <c r="G106" s="682">
        <v>34.659999999999997</v>
      </c>
      <c r="H106" s="682">
        <v>30.24</v>
      </c>
      <c r="I106" s="682">
        <v>29.51</v>
      </c>
      <c r="J106" s="682">
        <v>41.56</v>
      </c>
      <c r="K106" s="682">
        <v>45.86</v>
      </c>
      <c r="L106" s="682">
        <v>29.33</v>
      </c>
      <c r="M106" s="682">
        <v>30.5</v>
      </c>
      <c r="N106" s="682">
        <v>33.32</v>
      </c>
      <c r="O106" s="682">
        <v>29.6</v>
      </c>
      <c r="P106" s="682">
        <v>30.28</v>
      </c>
      <c r="Q106" s="682">
        <v>30.39</v>
      </c>
      <c r="R106" s="681" t="s">
        <v>7892</v>
      </c>
      <c r="S106" s="680" t="s">
        <v>7949</v>
      </c>
    </row>
    <row r="107" spans="1:19" ht="11.1" customHeight="1" x14ac:dyDescent="0.2">
      <c r="A107" s="683" t="s">
        <v>7948</v>
      </c>
      <c r="B107" s="681" t="s">
        <v>7892</v>
      </c>
      <c r="C107" s="682">
        <v>18.309999999999999</v>
      </c>
      <c r="D107" s="682">
        <v>17.97</v>
      </c>
      <c r="E107" s="682">
        <v>18.23</v>
      </c>
      <c r="F107" s="682">
        <v>18.22</v>
      </c>
      <c r="G107" s="682">
        <v>18.170000000000002</v>
      </c>
      <c r="H107" s="682">
        <v>18.149999999999999</v>
      </c>
      <c r="I107" s="682">
        <v>17.8</v>
      </c>
      <c r="J107" s="682">
        <v>17.260000000000002</v>
      </c>
      <c r="K107" s="682">
        <v>18.079999999999998</v>
      </c>
      <c r="L107" s="682">
        <v>15.32</v>
      </c>
      <c r="M107" s="682">
        <v>16.21</v>
      </c>
      <c r="N107" s="682">
        <v>16.829999999999998</v>
      </c>
      <c r="O107" s="682">
        <v>18.11</v>
      </c>
      <c r="P107" s="682">
        <v>18.29</v>
      </c>
      <c r="Q107" s="682">
        <v>18.170000000000002</v>
      </c>
      <c r="R107" s="681" t="s">
        <v>7892</v>
      </c>
      <c r="S107" s="680" t="s">
        <v>7948</v>
      </c>
    </row>
    <row r="108" spans="1:19" ht="11.1" customHeight="1" x14ac:dyDescent="0.2">
      <c r="A108" s="683" t="s">
        <v>7946</v>
      </c>
      <c r="B108" s="681" t="s">
        <v>7947</v>
      </c>
      <c r="C108" s="682">
        <v>155.19999999999999</v>
      </c>
      <c r="D108" s="682">
        <v>166.88</v>
      </c>
      <c r="E108" s="682">
        <v>66.08</v>
      </c>
      <c r="F108" s="682">
        <v>167.19</v>
      </c>
      <c r="G108" s="682">
        <v>166.46</v>
      </c>
      <c r="H108" s="682">
        <v>164.64</v>
      </c>
      <c r="I108" s="682">
        <v>78.78</v>
      </c>
      <c r="J108" s="682">
        <v>206.48</v>
      </c>
      <c r="K108" s="682">
        <v>166.5</v>
      </c>
      <c r="L108" s="682">
        <v>75.709999999999994</v>
      </c>
      <c r="M108" s="682">
        <v>166.99</v>
      </c>
      <c r="N108" s="682">
        <v>163.24</v>
      </c>
      <c r="O108" s="682">
        <v>166.41</v>
      </c>
      <c r="P108" s="682">
        <v>167.17</v>
      </c>
      <c r="Q108" s="682">
        <v>166.72</v>
      </c>
      <c r="R108" s="681" t="s">
        <v>7947</v>
      </c>
      <c r="S108" s="680" t="s">
        <v>7946</v>
      </c>
    </row>
    <row r="109" spans="1:19" ht="11.1" customHeight="1" x14ac:dyDescent="0.2">
      <c r="A109" s="683" t="s">
        <v>7945</v>
      </c>
      <c r="B109" s="681" t="s">
        <v>7905</v>
      </c>
      <c r="C109" s="682">
        <v>17.190000000000001</v>
      </c>
      <c r="D109" s="682">
        <v>16.149999999999999</v>
      </c>
      <c r="E109" s="682">
        <v>15.34</v>
      </c>
      <c r="F109" s="682">
        <v>17.22</v>
      </c>
      <c r="G109" s="682">
        <v>15</v>
      </c>
      <c r="H109" s="682">
        <v>13.64</v>
      </c>
      <c r="I109" s="682">
        <v>16.14</v>
      </c>
      <c r="J109" s="682">
        <v>15.71</v>
      </c>
      <c r="K109" s="682">
        <v>16</v>
      </c>
      <c r="L109" s="682">
        <v>15.26</v>
      </c>
      <c r="M109" s="682">
        <v>15.54</v>
      </c>
      <c r="N109" s="682">
        <v>15.21</v>
      </c>
      <c r="O109" s="682">
        <v>15.43</v>
      </c>
      <c r="P109" s="682">
        <v>12.33</v>
      </c>
      <c r="Q109" s="682">
        <v>14.5</v>
      </c>
      <c r="R109" s="681" t="s">
        <v>7905</v>
      </c>
      <c r="S109" s="680" t="s">
        <v>7945</v>
      </c>
    </row>
    <row r="110" spans="1:19" ht="11.1" customHeight="1" x14ac:dyDescent="0.2">
      <c r="A110" s="683" t="s">
        <v>7944</v>
      </c>
      <c r="B110" s="681" t="s">
        <v>7892</v>
      </c>
      <c r="C110" s="682">
        <v>12.7</v>
      </c>
      <c r="D110" s="682">
        <v>11.42</v>
      </c>
      <c r="E110" s="682">
        <v>20.62</v>
      </c>
      <c r="F110" s="682">
        <v>20.8</v>
      </c>
      <c r="G110" s="682">
        <v>15</v>
      </c>
      <c r="H110" s="682">
        <v>9.8000000000000007</v>
      </c>
      <c r="I110" s="682">
        <v>16.559999999999999</v>
      </c>
      <c r="J110" s="682">
        <v>12.64</v>
      </c>
      <c r="K110" s="682">
        <v>14.64</v>
      </c>
      <c r="L110" s="682">
        <v>12.25</v>
      </c>
      <c r="M110" s="682">
        <v>18.420000000000002</v>
      </c>
      <c r="N110" s="682">
        <v>11.69</v>
      </c>
      <c r="O110" s="682">
        <v>11.17</v>
      </c>
      <c r="P110" s="682">
        <v>10.33</v>
      </c>
      <c r="Q110" s="682">
        <v>10.039999999999999</v>
      </c>
      <c r="R110" s="681" t="s">
        <v>7892</v>
      </c>
      <c r="S110" s="680" t="s">
        <v>7944</v>
      </c>
    </row>
    <row r="111" spans="1:19" ht="11.1" customHeight="1" x14ac:dyDescent="0.2">
      <c r="A111" s="683" t="s">
        <v>7942</v>
      </c>
      <c r="B111" s="681" t="s">
        <v>7943</v>
      </c>
      <c r="C111" s="682">
        <v>367.57</v>
      </c>
      <c r="D111" s="682">
        <v>311.25</v>
      </c>
      <c r="E111" s="682">
        <v>282.95</v>
      </c>
      <c r="F111" s="682">
        <v>274.74</v>
      </c>
      <c r="G111" s="682">
        <v>295</v>
      </c>
      <c r="H111" s="682">
        <v>268.68</v>
      </c>
      <c r="I111" s="682">
        <v>321.77999999999997</v>
      </c>
      <c r="J111" s="682">
        <v>318.27999999999997</v>
      </c>
      <c r="K111" s="682">
        <v>288.10000000000002</v>
      </c>
      <c r="L111" s="682">
        <v>300.23</v>
      </c>
      <c r="M111" s="682">
        <v>322.29000000000002</v>
      </c>
      <c r="N111" s="682">
        <v>280.93</v>
      </c>
      <c r="O111" s="682">
        <v>289.92</v>
      </c>
      <c r="P111" s="682">
        <v>200</v>
      </c>
      <c r="Q111" s="682">
        <v>258.42</v>
      </c>
      <c r="R111" s="681" t="s">
        <v>7943</v>
      </c>
      <c r="S111" s="680" t="s">
        <v>7942</v>
      </c>
    </row>
    <row r="112" spans="1:19" ht="21" customHeight="1" x14ac:dyDescent="0.2">
      <c r="A112" s="683" t="s">
        <v>7941</v>
      </c>
      <c r="B112" s="681" t="s">
        <v>7905</v>
      </c>
      <c r="C112" s="682">
        <v>359487</v>
      </c>
      <c r="D112" s="682" t="s">
        <v>3</v>
      </c>
      <c r="E112" s="682" t="s">
        <v>3</v>
      </c>
      <c r="F112" s="682">
        <v>355396.33</v>
      </c>
      <c r="G112" s="682" t="s">
        <v>3</v>
      </c>
      <c r="H112" s="682">
        <v>349748.17</v>
      </c>
      <c r="I112" s="682" t="s">
        <v>3</v>
      </c>
      <c r="J112" s="682">
        <v>349205.85</v>
      </c>
      <c r="K112" s="682" t="s">
        <v>3</v>
      </c>
      <c r="L112" s="682" t="s">
        <v>3</v>
      </c>
      <c r="M112" s="682">
        <v>353553.83</v>
      </c>
      <c r="N112" s="682">
        <v>351511.5</v>
      </c>
      <c r="O112" s="682" t="s">
        <v>3</v>
      </c>
      <c r="P112" s="682" t="s">
        <v>3</v>
      </c>
      <c r="Q112" s="682" t="s">
        <v>3</v>
      </c>
      <c r="R112" s="681" t="s">
        <v>7905</v>
      </c>
      <c r="S112" s="680" t="s">
        <v>7941</v>
      </c>
    </row>
    <row r="113" spans="1:19" ht="11.1" customHeight="1" x14ac:dyDescent="0.2">
      <c r="A113" s="683" t="s">
        <v>7940</v>
      </c>
      <c r="B113" s="681" t="s">
        <v>7892</v>
      </c>
      <c r="C113" s="682">
        <v>6350</v>
      </c>
      <c r="D113" s="682">
        <v>7750</v>
      </c>
      <c r="E113" s="682">
        <v>5630</v>
      </c>
      <c r="F113" s="682">
        <v>9527.67</v>
      </c>
      <c r="G113" s="682">
        <v>8938.8700000000008</v>
      </c>
      <c r="H113" s="682">
        <v>7744.17</v>
      </c>
      <c r="I113" s="682">
        <v>6755</v>
      </c>
      <c r="J113" s="682">
        <v>8770</v>
      </c>
      <c r="K113" s="682">
        <v>15925</v>
      </c>
      <c r="L113" s="682">
        <v>6625</v>
      </c>
      <c r="M113" s="682">
        <v>8307.5</v>
      </c>
      <c r="N113" s="682">
        <v>6105.73</v>
      </c>
      <c r="O113" s="682">
        <v>8416.17</v>
      </c>
      <c r="P113" s="682">
        <v>7065.44</v>
      </c>
      <c r="Q113" s="682">
        <v>8676.31</v>
      </c>
      <c r="R113" s="681" t="s">
        <v>7892</v>
      </c>
      <c r="S113" s="680" t="s">
        <v>7940</v>
      </c>
    </row>
    <row r="114" spans="1:19" ht="11.1" customHeight="1" x14ac:dyDescent="0.2">
      <c r="A114" s="683" t="s">
        <v>7939</v>
      </c>
      <c r="B114" s="681" t="s">
        <v>7892</v>
      </c>
      <c r="C114" s="682">
        <v>2208.31</v>
      </c>
      <c r="D114" s="682">
        <v>2028.29</v>
      </c>
      <c r="E114" s="682">
        <v>2192.83</v>
      </c>
      <c r="F114" s="682">
        <v>2083.17</v>
      </c>
      <c r="G114" s="682">
        <v>2291.91</v>
      </c>
      <c r="H114" s="682">
        <v>2099.0500000000002</v>
      </c>
      <c r="I114" s="682">
        <v>2366.17</v>
      </c>
      <c r="J114" s="682">
        <v>2746.75</v>
      </c>
      <c r="K114" s="682">
        <v>2526</v>
      </c>
      <c r="L114" s="682">
        <v>2350</v>
      </c>
      <c r="M114" s="682">
        <v>2251.17</v>
      </c>
      <c r="N114" s="682">
        <v>2053.44</v>
      </c>
      <c r="O114" s="682">
        <v>2101.39</v>
      </c>
      <c r="P114" s="682">
        <v>2458.12</v>
      </c>
      <c r="Q114" s="682">
        <v>2489.98</v>
      </c>
      <c r="R114" s="681" t="s">
        <v>7892</v>
      </c>
      <c r="S114" s="680" t="s">
        <v>7939</v>
      </c>
    </row>
    <row r="115" spans="1:19" ht="21" customHeight="1" x14ac:dyDescent="0.2">
      <c r="A115" s="683" t="s">
        <v>7938</v>
      </c>
      <c r="B115" s="681" t="s">
        <v>7936</v>
      </c>
      <c r="C115" s="682">
        <v>70.67</v>
      </c>
      <c r="D115" s="682">
        <v>70.67</v>
      </c>
      <c r="E115" s="682">
        <v>70.67</v>
      </c>
      <c r="F115" s="682">
        <v>70.67</v>
      </c>
      <c r="G115" s="682">
        <v>70.67</v>
      </c>
      <c r="H115" s="682">
        <v>70.67</v>
      </c>
      <c r="I115" s="682">
        <v>70.67</v>
      </c>
      <c r="J115" s="682">
        <v>70.67</v>
      </c>
      <c r="K115" s="682">
        <v>70.67</v>
      </c>
      <c r="L115" s="682">
        <v>70.67</v>
      </c>
      <c r="M115" s="682">
        <v>70.67</v>
      </c>
      <c r="N115" s="682">
        <v>70.67</v>
      </c>
      <c r="O115" s="682">
        <v>70.67</v>
      </c>
      <c r="P115" s="682">
        <v>70.67</v>
      </c>
      <c r="Q115" s="682">
        <v>70.67</v>
      </c>
      <c r="R115" s="681" t="s">
        <v>7936</v>
      </c>
      <c r="S115" s="680" t="s">
        <v>7938</v>
      </c>
    </row>
    <row r="116" spans="1:19" ht="11.1" customHeight="1" x14ac:dyDescent="0.2">
      <c r="A116" s="683" t="s">
        <v>7937</v>
      </c>
      <c r="B116" s="681" t="s">
        <v>7892</v>
      </c>
      <c r="C116" s="682">
        <v>83.8</v>
      </c>
      <c r="D116" s="682">
        <v>83.8</v>
      </c>
      <c r="E116" s="682">
        <v>83.8</v>
      </c>
      <c r="F116" s="682">
        <v>83.8</v>
      </c>
      <c r="G116" s="682">
        <v>83.8</v>
      </c>
      <c r="H116" s="682">
        <v>83.8</v>
      </c>
      <c r="I116" s="682">
        <v>83.8</v>
      </c>
      <c r="J116" s="682">
        <v>83.8</v>
      </c>
      <c r="K116" s="682">
        <v>83.8</v>
      </c>
      <c r="L116" s="682">
        <v>83.8</v>
      </c>
      <c r="M116" s="682">
        <v>83.8</v>
      </c>
      <c r="N116" s="682">
        <v>83.8</v>
      </c>
      <c r="O116" s="682">
        <v>83.8</v>
      </c>
      <c r="P116" s="682">
        <v>83.8</v>
      </c>
      <c r="Q116" s="682">
        <v>83.8</v>
      </c>
      <c r="R116" s="681" t="s">
        <v>7892</v>
      </c>
      <c r="S116" s="680" t="s">
        <v>7937</v>
      </c>
    </row>
    <row r="117" spans="1:19" ht="11.1" customHeight="1" x14ac:dyDescent="0.2">
      <c r="A117" s="683" t="s">
        <v>7935</v>
      </c>
      <c r="B117" s="681" t="s">
        <v>7936</v>
      </c>
      <c r="C117" s="682">
        <v>216.29</v>
      </c>
      <c r="D117" s="682">
        <v>235</v>
      </c>
      <c r="E117" s="682">
        <v>248.13</v>
      </c>
      <c r="F117" s="682">
        <v>221.25</v>
      </c>
      <c r="G117" s="682">
        <v>232.5</v>
      </c>
      <c r="H117" s="682">
        <v>239.83</v>
      </c>
      <c r="I117" s="682">
        <v>238.33</v>
      </c>
      <c r="J117" s="682">
        <v>293.55</v>
      </c>
      <c r="K117" s="682">
        <v>253.23</v>
      </c>
      <c r="L117" s="682">
        <v>229.58</v>
      </c>
      <c r="M117" s="682">
        <v>226</v>
      </c>
      <c r="N117" s="682">
        <v>246.76</v>
      </c>
      <c r="O117" s="682">
        <v>285.85000000000002</v>
      </c>
      <c r="P117" s="682">
        <v>289.06</v>
      </c>
      <c r="Q117" s="682">
        <v>231.61</v>
      </c>
      <c r="R117" s="681" t="s">
        <v>7936</v>
      </c>
      <c r="S117" s="680" t="s">
        <v>7935</v>
      </c>
    </row>
    <row r="118" spans="1:19" ht="11.1" customHeight="1" x14ac:dyDescent="0.2">
      <c r="A118" s="683" t="s">
        <v>7934</v>
      </c>
      <c r="B118" s="681" t="s">
        <v>7905</v>
      </c>
      <c r="C118" s="682">
        <v>7.64</v>
      </c>
      <c r="D118" s="682">
        <v>9.4</v>
      </c>
      <c r="E118" s="682">
        <v>11.92</v>
      </c>
      <c r="F118" s="682">
        <v>9.4600000000000009</v>
      </c>
      <c r="G118" s="682">
        <v>9.18</v>
      </c>
      <c r="H118" s="682">
        <v>7.77</v>
      </c>
      <c r="I118" s="682">
        <v>9.11</v>
      </c>
      <c r="J118" s="682">
        <v>9.48</v>
      </c>
      <c r="K118" s="682">
        <v>11.65</v>
      </c>
      <c r="L118" s="682">
        <v>8.07</v>
      </c>
      <c r="M118" s="682">
        <v>8.26</v>
      </c>
      <c r="N118" s="682">
        <v>8.65</v>
      </c>
      <c r="O118" s="682">
        <v>9.1999999999999993</v>
      </c>
      <c r="P118" s="682">
        <v>8.0399999999999991</v>
      </c>
      <c r="Q118" s="682">
        <v>8.52</v>
      </c>
      <c r="R118" s="681" t="s">
        <v>7905</v>
      </c>
      <c r="S118" s="680" t="s">
        <v>7934</v>
      </c>
    </row>
    <row r="119" spans="1:19" ht="11.1" customHeight="1" x14ac:dyDescent="0.2">
      <c r="A119" s="683" t="s">
        <v>7933</v>
      </c>
      <c r="B119" s="681" t="s">
        <v>7892</v>
      </c>
      <c r="C119" s="682">
        <v>30.02</v>
      </c>
      <c r="D119" s="682">
        <v>31.06</v>
      </c>
      <c r="E119" s="682">
        <v>32.520000000000003</v>
      </c>
      <c r="F119" s="682">
        <v>29</v>
      </c>
      <c r="G119" s="682">
        <v>27.41</v>
      </c>
      <c r="H119" s="682">
        <v>22.5</v>
      </c>
      <c r="I119" s="682">
        <v>24.03</v>
      </c>
      <c r="J119" s="682">
        <v>34.81</v>
      </c>
      <c r="K119" s="682">
        <v>32.4</v>
      </c>
      <c r="L119" s="682">
        <v>32.42</v>
      </c>
      <c r="M119" s="682">
        <v>30.46</v>
      </c>
      <c r="N119" s="682">
        <v>31.05</v>
      </c>
      <c r="O119" s="682">
        <v>33.69</v>
      </c>
      <c r="P119" s="682">
        <v>30.33</v>
      </c>
      <c r="Q119" s="682">
        <v>38.81</v>
      </c>
      <c r="R119" s="681" t="s">
        <v>7892</v>
      </c>
      <c r="S119" s="680" t="s">
        <v>7933</v>
      </c>
    </row>
    <row r="120" spans="1:19" ht="11.1" customHeight="1" x14ac:dyDescent="0.2">
      <c r="A120" s="683" t="s">
        <v>7932</v>
      </c>
      <c r="B120" s="681" t="s">
        <v>7920</v>
      </c>
      <c r="C120" s="682">
        <v>7.35</v>
      </c>
      <c r="D120" s="682">
        <v>7.27</v>
      </c>
      <c r="E120" s="682">
        <v>8.3000000000000007</v>
      </c>
      <c r="F120" s="682">
        <v>8.26</v>
      </c>
      <c r="G120" s="682">
        <v>7.4</v>
      </c>
      <c r="H120" s="682">
        <v>8.65</v>
      </c>
      <c r="I120" s="682">
        <v>8</v>
      </c>
      <c r="J120" s="682">
        <v>7.6</v>
      </c>
      <c r="K120" s="682">
        <v>7.28</v>
      </c>
      <c r="L120" s="682">
        <v>7.35</v>
      </c>
      <c r="M120" s="682">
        <v>7.22</v>
      </c>
      <c r="N120" s="682">
        <v>7.6</v>
      </c>
      <c r="O120" s="682">
        <v>7.55</v>
      </c>
      <c r="P120" s="682">
        <v>7.13</v>
      </c>
      <c r="Q120" s="682">
        <v>7.53</v>
      </c>
      <c r="R120" s="681" t="s">
        <v>7920</v>
      </c>
      <c r="S120" s="680" t="s">
        <v>7932</v>
      </c>
    </row>
    <row r="121" spans="1:19" ht="11.1" customHeight="1" x14ac:dyDescent="0.2">
      <c r="A121" s="683" t="s">
        <v>7931</v>
      </c>
      <c r="B121" s="681" t="s">
        <v>7892</v>
      </c>
      <c r="C121" s="682">
        <v>6.73</v>
      </c>
      <c r="D121" s="682">
        <v>6.94</v>
      </c>
      <c r="E121" s="682">
        <v>7.63</v>
      </c>
      <c r="F121" s="682">
        <v>7.22</v>
      </c>
      <c r="G121" s="682">
        <v>7.44</v>
      </c>
      <c r="H121" s="682">
        <v>8.08</v>
      </c>
      <c r="I121" s="682">
        <v>7.45</v>
      </c>
      <c r="J121" s="682">
        <v>7.52</v>
      </c>
      <c r="K121" s="682">
        <v>7.31</v>
      </c>
      <c r="L121" s="682">
        <v>6.98</v>
      </c>
      <c r="M121" s="682">
        <v>7.24</v>
      </c>
      <c r="N121" s="682">
        <v>7.82</v>
      </c>
      <c r="O121" s="682">
        <v>8.27</v>
      </c>
      <c r="P121" s="682">
        <v>7.03</v>
      </c>
      <c r="Q121" s="682">
        <v>7.32</v>
      </c>
      <c r="R121" s="681" t="s">
        <v>7892</v>
      </c>
      <c r="S121" s="680" t="s">
        <v>7931</v>
      </c>
    </row>
    <row r="122" spans="1:19" ht="12" customHeight="1" x14ac:dyDescent="0.2">
      <c r="A122" s="683" t="s">
        <v>7930</v>
      </c>
      <c r="B122" s="681" t="s">
        <v>7916</v>
      </c>
      <c r="C122" s="682">
        <v>14195.46</v>
      </c>
      <c r="D122" s="682">
        <v>15679.17</v>
      </c>
      <c r="E122" s="682">
        <v>16785.02</v>
      </c>
      <c r="F122" s="682">
        <v>16104.17</v>
      </c>
      <c r="G122" s="682">
        <v>15887.5</v>
      </c>
      <c r="H122" s="682">
        <v>16095.83</v>
      </c>
      <c r="I122" s="682">
        <v>16168.39</v>
      </c>
      <c r="J122" s="682">
        <v>17666.669999999998</v>
      </c>
      <c r="K122" s="682" t="s">
        <v>3</v>
      </c>
      <c r="L122" s="682">
        <v>16170</v>
      </c>
      <c r="M122" s="682">
        <v>15477.35</v>
      </c>
      <c r="N122" s="682">
        <v>16587.5</v>
      </c>
      <c r="O122" s="682">
        <v>16680</v>
      </c>
      <c r="P122" s="682">
        <v>17314.169999999998</v>
      </c>
      <c r="Q122" s="682">
        <v>17425</v>
      </c>
      <c r="R122" s="681" t="s">
        <v>7916</v>
      </c>
      <c r="S122" s="680" t="s">
        <v>7930</v>
      </c>
    </row>
    <row r="123" spans="1:19" ht="11.1" customHeight="1" x14ac:dyDescent="0.2">
      <c r="A123" s="683" t="s">
        <v>7929</v>
      </c>
      <c r="B123" s="681" t="s">
        <v>7920</v>
      </c>
      <c r="C123" s="682">
        <v>65.489999999999995</v>
      </c>
      <c r="D123" s="682">
        <v>81.5</v>
      </c>
      <c r="E123" s="682">
        <v>70.8</v>
      </c>
      <c r="F123" s="682">
        <v>77.08</v>
      </c>
      <c r="G123" s="682">
        <v>80</v>
      </c>
      <c r="H123" s="682">
        <v>72.33</v>
      </c>
      <c r="I123" s="682">
        <v>72.3</v>
      </c>
      <c r="J123" s="682">
        <v>79.03</v>
      </c>
      <c r="K123" s="682">
        <v>76.5</v>
      </c>
      <c r="L123" s="682">
        <v>72.67</v>
      </c>
      <c r="M123" s="682">
        <v>100.83</v>
      </c>
      <c r="N123" s="682">
        <v>82.4</v>
      </c>
      <c r="O123" s="682">
        <v>84.36</v>
      </c>
      <c r="P123" s="682">
        <v>76.349999999999994</v>
      </c>
      <c r="Q123" s="682">
        <v>76.44</v>
      </c>
      <c r="R123" s="681" t="s">
        <v>7920</v>
      </c>
      <c r="S123" s="680" t="s">
        <v>7929</v>
      </c>
    </row>
    <row r="124" spans="1:19" ht="11.1" customHeight="1" x14ac:dyDescent="0.2">
      <c r="A124" s="683" t="s">
        <v>7928</v>
      </c>
      <c r="B124" s="681" t="s">
        <v>7892</v>
      </c>
      <c r="C124" s="682">
        <v>25.2</v>
      </c>
      <c r="D124" s="682">
        <v>51.5</v>
      </c>
      <c r="E124" s="682">
        <v>53.1</v>
      </c>
      <c r="F124" s="682">
        <v>50.75</v>
      </c>
      <c r="G124" s="682">
        <v>41.79</v>
      </c>
      <c r="H124" s="682">
        <v>53.32</v>
      </c>
      <c r="I124" s="682">
        <v>46.73</v>
      </c>
      <c r="J124" s="682">
        <v>52.21</v>
      </c>
      <c r="K124" s="682" t="s">
        <v>3</v>
      </c>
      <c r="L124" s="682">
        <v>48.9</v>
      </c>
      <c r="M124" s="682">
        <v>48.25</v>
      </c>
      <c r="N124" s="682">
        <v>55.71</v>
      </c>
      <c r="O124" s="682">
        <v>49</v>
      </c>
      <c r="P124" s="682">
        <v>50.19</v>
      </c>
      <c r="Q124" s="682">
        <v>55.99</v>
      </c>
      <c r="R124" s="681" t="s">
        <v>7892</v>
      </c>
      <c r="S124" s="680" t="s">
        <v>7928</v>
      </c>
    </row>
    <row r="125" spans="1:19" ht="11.1" customHeight="1" x14ac:dyDescent="0.2">
      <c r="A125" s="683" t="s">
        <v>7926</v>
      </c>
      <c r="B125" s="681" t="s">
        <v>7927</v>
      </c>
      <c r="C125" s="682">
        <v>415.5</v>
      </c>
      <c r="D125" s="682">
        <v>475.5</v>
      </c>
      <c r="E125" s="682">
        <v>483.95</v>
      </c>
      <c r="F125" s="682">
        <v>465.83</v>
      </c>
      <c r="G125" s="682">
        <v>453.17</v>
      </c>
      <c r="H125" s="682">
        <v>491.83</v>
      </c>
      <c r="I125" s="682">
        <v>469.33</v>
      </c>
      <c r="J125" s="682">
        <v>486.67</v>
      </c>
      <c r="K125" s="682">
        <v>474.55</v>
      </c>
      <c r="L125" s="682">
        <v>440.14</v>
      </c>
      <c r="M125" s="682">
        <v>444.06</v>
      </c>
      <c r="N125" s="682">
        <v>512.57000000000005</v>
      </c>
      <c r="O125" s="682">
        <v>461.25</v>
      </c>
      <c r="P125" s="682">
        <v>445.64</v>
      </c>
      <c r="Q125" s="682">
        <v>476</v>
      </c>
      <c r="R125" s="681" t="s">
        <v>7927</v>
      </c>
      <c r="S125" s="680" t="s">
        <v>7926</v>
      </c>
    </row>
    <row r="126" spans="1:19" ht="21" customHeight="1" x14ac:dyDescent="0.2">
      <c r="A126" s="683" t="s">
        <v>7925</v>
      </c>
      <c r="B126" s="681" t="s">
        <v>7920</v>
      </c>
      <c r="C126" s="682">
        <v>278.95999999999998</v>
      </c>
      <c r="D126" s="682">
        <v>219.9</v>
      </c>
      <c r="E126" s="682">
        <v>220.26</v>
      </c>
      <c r="F126" s="682">
        <v>175.42</v>
      </c>
      <c r="G126" s="682">
        <v>330</v>
      </c>
      <c r="H126" s="682">
        <v>201.5</v>
      </c>
      <c r="I126" s="682">
        <v>164.96</v>
      </c>
      <c r="J126" s="682">
        <v>229.76</v>
      </c>
      <c r="K126" s="682">
        <v>290</v>
      </c>
      <c r="L126" s="682">
        <v>253.33</v>
      </c>
      <c r="M126" s="682">
        <v>303.17</v>
      </c>
      <c r="N126" s="682">
        <v>187.38</v>
      </c>
      <c r="O126" s="682">
        <v>265.83</v>
      </c>
      <c r="P126" s="682">
        <v>224.71</v>
      </c>
      <c r="Q126" s="682">
        <v>280.49</v>
      </c>
      <c r="R126" s="681" t="s">
        <v>7920</v>
      </c>
      <c r="S126" s="680" t="s">
        <v>7925</v>
      </c>
    </row>
    <row r="127" spans="1:19" ht="12" customHeight="1" x14ac:dyDescent="0.2">
      <c r="A127" s="683" t="s">
        <v>7924</v>
      </c>
      <c r="B127" s="681" t="s">
        <v>7913</v>
      </c>
      <c r="C127" s="682">
        <v>480</v>
      </c>
      <c r="D127" s="682">
        <v>688</v>
      </c>
      <c r="E127" s="682">
        <v>650</v>
      </c>
      <c r="F127" s="682">
        <v>685.43</v>
      </c>
      <c r="G127" s="682">
        <v>820</v>
      </c>
      <c r="H127" s="682">
        <v>563.33000000000004</v>
      </c>
      <c r="I127" s="682">
        <v>556.58000000000004</v>
      </c>
      <c r="J127" s="682">
        <v>740.39</v>
      </c>
      <c r="K127" s="682">
        <v>676.67</v>
      </c>
      <c r="L127" s="682">
        <v>650</v>
      </c>
      <c r="M127" s="682">
        <v>635</v>
      </c>
      <c r="N127" s="682">
        <v>593.16</v>
      </c>
      <c r="O127" s="682">
        <v>567.70000000000005</v>
      </c>
      <c r="P127" s="682">
        <v>430.8</v>
      </c>
      <c r="Q127" s="682">
        <v>829.01</v>
      </c>
      <c r="R127" s="681" t="s">
        <v>7913</v>
      </c>
      <c r="S127" s="680" t="s">
        <v>7924</v>
      </c>
    </row>
    <row r="128" spans="1:19" ht="21" customHeight="1" x14ac:dyDescent="0.2">
      <c r="A128" s="683" t="s">
        <v>7923</v>
      </c>
      <c r="B128" s="681" t="s">
        <v>7905</v>
      </c>
      <c r="C128" s="682">
        <v>45.47</v>
      </c>
      <c r="D128" s="682">
        <v>117</v>
      </c>
      <c r="E128" s="682">
        <v>136.66999999999999</v>
      </c>
      <c r="F128" s="682">
        <v>119</v>
      </c>
      <c r="G128" s="682">
        <v>121.25</v>
      </c>
      <c r="H128" s="682">
        <v>131.30000000000001</v>
      </c>
      <c r="I128" s="682">
        <v>84.33</v>
      </c>
      <c r="J128" s="682">
        <v>123.65</v>
      </c>
      <c r="K128" s="682">
        <v>93.25</v>
      </c>
      <c r="L128" s="682">
        <v>89.05</v>
      </c>
      <c r="M128" s="682">
        <v>126</v>
      </c>
      <c r="N128" s="682">
        <v>100.59</v>
      </c>
      <c r="O128" s="682">
        <v>84.67</v>
      </c>
      <c r="P128" s="682">
        <v>93.33</v>
      </c>
      <c r="Q128" s="682">
        <v>148.33000000000001</v>
      </c>
      <c r="R128" s="681" t="s">
        <v>7905</v>
      </c>
      <c r="S128" s="680" t="s">
        <v>7923</v>
      </c>
    </row>
    <row r="129" spans="1:19" ht="11.1" customHeight="1" x14ac:dyDescent="0.2">
      <c r="A129" s="683" t="s">
        <v>7922</v>
      </c>
      <c r="B129" s="681" t="s">
        <v>7892</v>
      </c>
      <c r="C129" s="682">
        <v>640.78</v>
      </c>
      <c r="D129" s="682">
        <v>729.53</v>
      </c>
      <c r="E129" s="682">
        <v>704.75</v>
      </c>
      <c r="F129" s="682">
        <v>933.33</v>
      </c>
      <c r="G129" s="682">
        <v>786.67</v>
      </c>
      <c r="H129" s="682">
        <v>866.17</v>
      </c>
      <c r="I129" s="682">
        <v>430</v>
      </c>
      <c r="J129" s="682">
        <v>713</v>
      </c>
      <c r="K129" s="682">
        <v>782.5</v>
      </c>
      <c r="L129" s="682">
        <v>711.25</v>
      </c>
      <c r="M129" s="682">
        <v>890</v>
      </c>
      <c r="N129" s="682">
        <v>516.91999999999996</v>
      </c>
      <c r="O129" s="682" t="s">
        <v>3</v>
      </c>
      <c r="P129" s="682">
        <v>601</v>
      </c>
      <c r="Q129" s="682">
        <v>1121.77</v>
      </c>
      <c r="R129" s="681" t="s">
        <v>7892</v>
      </c>
      <c r="S129" s="680" t="s">
        <v>7922</v>
      </c>
    </row>
    <row r="130" spans="1:19" ht="11.1" customHeight="1" x14ac:dyDescent="0.2">
      <c r="A130" s="683" t="s">
        <v>7921</v>
      </c>
      <c r="B130" s="681" t="s">
        <v>7892</v>
      </c>
      <c r="C130" s="682">
        <v>429.03</v>
      </c>
      <c r="D130" s="682">
        <v>388.83</v>
      </c>
      <c r="E130" s="682">
        <v>378.48</v>
      </c>
      <c r="F130" s="682">
        <v>260</v>
      </c>
      <c r="G130" s="682">
        <v>568.75</v>
      </c>
      <c r="H130" s="682">
        <v>296.58999999999997</v>
      </c>
      <c r="I130" s="682">
        <v>467.5</v>
      </c>
      <c r="J130" s="682">
        <v>460</v>
      </c>
      <c r="K130" s="682">
        <v>326.25</v>
      </c>
      <c r="L130" s="682">
        <v>422.88</v>
      </c>
      <c r="M130" s="682">
        <v>640</v>
      </c>
      <c r="N130" s="682">
        <v>528.58000000000004</v>
      </c>
      <c r="O130" s="682">
        <v>250</v>
      </c>
      <c r="P130" s="682">
        <v>457.93</v>
      </c>
      <c r="Q130" s="682">
        <v>714.28</v>
      </c>
      <c r="R130" s="681" t="s">
        <v>7892</v>
      </c>
      <c r="S130" s="680" t="s">
        <v>7921</v>
      </c>
    </row>
    <row r="131" spans="1:19" ht="11.1" customHeight="1" x14ac:dyDescent="0.2">
      <c r="A131" s="683" t="s">
        <v>7919</v>
      </c>
      <c r="B131" s="681" t="s">
        <v>7920</v>
      </c>
      <c r="C131" s="682">
        <v>200.66</v>
      </c>
      <c r="D131" s="682">
        <v>191.04</v>
      </c>
      <c r="E131" s="682">
        <v>174</v>
      </c>
      <c r="F131" s="682">
        <v>210.83</v>
      </c>
      <c r="G131" s="682">
        <v>177.08</v>
      </c>
      <c r="H131" s="682">
        <v>171.48</v>
      </c>
      <c r="I131" s="682">
        <v>185</v>
      </c>
      <c r="J131" s="682">
        <v>170</v>
      </c>
      <c r="K131" s="682">
        <v>172.5</v>
      </c>
      <c r="L131" s="682">
        <v>192.42</v>
      </c>
      <c r="M131" s="682">
        <v>210.45</v>
      </c>
      <c r="N131" s="682">
        <v>187.33</v>
      </c>
      <c r="O131" s="682">
        <v>177.42</v>
      </c>
      <c r="P131" s="682">
        <v>130</v>
      </c>
      <c r="Q131" s="682">
        <v>200.33</v>
      </c>
      <c r="R131" s="681" t="s">
        <v>7920</v>
      </c>
      <c r="S131" s="680" t="s">
        <v>7919</v>
      </c>
    </row>
    <row r="132" spans="1:19" ht="15.95" customHeight="1" x14ac:dyDescent="0.2">
      <c r="A132" s="688" t="s">
        <v>7918</v>
      </c>
      <c r="B132" s="681"/>
      <c r="C132" s="687"/>
      <c r="D132" s="687"/>
      <c r="E132" s="687"/>
      <c r="F132" s="686"/>
      <c r="G132" s="686"/>
      <c r="H132" s="686"/>
      <c r="I132" s="686"/>
      <c r="J132" s="686"/>
      <c r="K132" s="686"/>
      <c r="L132" s="686"/>
      <c r="M132" s="686"/>
      <c r="N132" s="686"/>
      <c r="O132" s="686"/>
      <c r="P132" s="686"/>
      <c r="Q132" s="685"/>
      <c r="R132" s="681"/>
      <c r="S132" s="679" t="s">
        <v>7917</v>
      </c>
    </row>
    <row r="133" spans="1:19" ht="12" customHeight="1" x14ac:dyDescent="0.2">
      <c r="A133" s="683" t="s">
        <v>7915</v>
      </c>
      <c r="B133" s="681" t="s">
        <v>7916</v>
      </c>
      <c r="C133" s="682">
        <v>25.76</v>
      </c>
      <c r="D133" s="682">
        <v>17.8325</v>
      </c>
      <c r="E133" s="682">
        <v>16.6358</v>
      </c>
      <c r="F133" s="682">
        <v>18.6633</v>
      </c>
      <c r="G133" s="682">
        <v>14.7933</v>
      </c>
      <c r="H133" s="682">
        <v>16.87</v>
      </c>
      <c r="I133" s="682">
        <v>24.3</v>
      </c>
      <c r="J133" s="682">
        <v>16.607500000000002</v>
      </c>
      <c r="K133" s="682">
        <v>16.567499999999999</v>
      </c>
      <c r="L133" s="682">
        <v>15.9475</v>
      </c>
      <c r="M133" s="682">
        <v>16.79</v>
      </c>
      <c r="N133" s="682">
        <v>12.96</v>
      </c>
      <c r="O133" s="682">
        <v>16.66</v>
      </c>
      <c r="P133" s="682">
        <v>19</v>
      </c>
      <c r="Q133" s="682">
        <v>22.37</v>
      </c>
      <c r="R133" s="681" t="s">
        <v>7916</v>
      </c>
      <c r="S133" s="680" t="s">
        <v>7915</v>
      </c>
    </row>
    <row r="134" spans="1:19" ht="12" customHeight="1" x14ac:dyDescent="0.2">
      <c r="A134" s="683" t="s">
        <v>7914</v>
      </c>
      <c r="B134" s="681" t="s">
        <v>7913</v>
      </c>
      <c r="C134" s="682">
        <v>3.6</v>
      </c>
      <c r="D134" s="682">
        <v>2.69</v>
      </c>
      <c r="E134" s="682">
        <v>2.65</v>
      </c>
      <c r="F134" s="682">
        <v>2.5099999999999998</v>
      </c>
      <c r="G134" s="682">
        <v>2.12</v>
      </c>
      <c r="H134" s="682">
        <v>2.1</v>
      </c>
      <c r="I134" s="682">
        <v>2.58</v>
      </c>
      <c r="J134" s="682">
        <v>2.52</v>
      </c>
      <c r="K134" s="682">
        <v>2.0299999999999998</v>
      </c>
      <c r="L134" s="682">
        <v>2.0449999999999999</v>
      </c>
      <c r="M134" s="682">
        <v>2.95</v>
      </c>
      <c r="N134" s="682">
        <v>2.59</v>
      </c>
      <c r="O134" s="682">
        <v>2.98</v>
      </c>
      <c r="P134" s="682">
        <v>2.1</v>
      </c>
      <c r="Q134" s="682">
        <v>2.97</v>
      </c>
      <c r="R134" s="681" t="s">
        <v>7913</v>
      </c>
      <c r="S134" s="680" t="s">
        <v>7914</v>
      </c>
    </row>
    <row r="135" spans="1:19" ht="12" customHeight="1" x14ac:dyDescent="0.2">
      <c r="A135" s="683" t="s">
        <v>7912</v>
      </c>
      <c r="B135" s="681" t="s">
        <v>7913</v>
      </c>
      <c r="C135" s="682">
        <v>35.06</v>
      </c>
      <c r="D135" s="682">
        <v>51.24</v>
      </c>
      <c r="E135" s="682">
        <v>46.77</v>
      </c>
      <c r="F135" s="682">
        <v>36.94</v>
      </c>
      <c r="G135" s="682">
        <v>35.64</v>
      </c>
      <c r="H135" s="682">
        <v>31.57</v>
      </c>
      <c r="I135" s="682">
        <v>37</v>
      </c>
      <c r="J135" s="682">
        <v>46.93</v>
      </c>
      <c r="K135" s="682">
        <v>44.82</v>
      </c>
      <c r="L135" s="682">
        <v>38.15</v>
      </c>
      <c r="M135" s="682">
        <v>42.28</v>
      </c>
      <c r="N135" s="682">
        <v>46.62</v>
      </c>
      <c r="O135" s="682">
        <v>47.85</v>
      </c>
      <c r="P135" s="682">
        <v>46.63</v>
      </c>
      <c r="Q135" s="682">
        <v>38.9</v>
      </c>
      <c r="R135" s="681" t="s">
        <v>7913</v>
      </c>
      <c r="S135" s="680" t="s">
        <v>7912</v>
      </c>
    </row>
    <row r="136" spans="1:19" ht="11.1" customHeight="1" x14ac:dyDescent="0.2">
      <c r="A136" s="683" t="s">
        <v>7911</v>
      </c>
      <c r="B136" s="681" t="s">
        <v>7908</v>
      </c>
      <c r="C136" s="682">
        <v>5375</v>
      </c>
      <c r="D136" s="682" t="s">
        <v>3</v>
      </c>
      <c r="E136" s="682" t="s">
        <v>3</v>
      </c>
      <c r="F136" s="682" t="s">
        <v>3</v>
      </c>
      <c r="G136" s="682" t="s">
        <v>3</v>
      </c>
      <c r="H136" s="682" t="s">
        <v>3</v>
      </c>
      <c r="I136" s="682">
        <v>7000</v>
      </c>
      <c r="J136" s="682">
        <v>3000</v>
      </c>
      <c r="K136" s="682">
        <v>4700</v>
      </c>
      <c r="L136" s="682">
        <v>3716.67</v>
      </c>
      <c r="M136" s="682">
        <v>6000</v>
      </c>
      <c r="N136" s="682" t="s">
        <v>3</v>
      </c>
      <c r="O136" s="682" t="s">
        <v>3</v>
      </c>
      <c r="P136" s="682" t="s">
        <v>3</v>
      </c>
      <c r="Q136" s="682" t="s">
        <v>3</v>
      </c>
      <c r="R136" s="681" t="s">
        <v>7908</v>
      </c>
      <c r="S136" s="680" t="s">
        <v>7911</v>
      </c>
    </row>
    <row r="137" spans="1:19" ht="11.1" customHeight="1" x14ac:dyDescent="0.2">
      <c r="A137" s="683" t="s">
        <v>7909</v>
      </c>
      <c r="B137" s="681" t="s">
        <v>7910</v>
      </c>
      <c r="C137" s="682">
        <v>1580</v>
      </c>
      <c r="D137" s="682">
        <v>850</v>
      </c>
      <c r="E137" s="682" t="s">
        <v>3</v>
      </c>
      <c r="F137" s="682">
        <v>700</v>
      </c>
      <c r="G137" s="682" t="s">
        <v>3</v>
      </c>
      <c r="H137" s="682" t="s">
        <v>3</v>
      </c>
      <c r="I137" s="682">
        <v>2375</v>
      </c>
      <c r="J137" s="682">
        <v>700</v>
      </c>
      <c r="K137" s="682">
        <v>1360</v>
      </c>
      <c r="L137" s="682">
        <v>783.33</v>
      </c>
      <c r="M137" s="682">
        <v>1000</v>
      </c>
      <c r="N137" s="682" t="s">
        <v>3</v>
      </c>
      <c r="O137" s="682" t="s">
        <v>3</v>
      </c>
      <c r="P137" s="682">
        <v>766.67</v>
      </c>
      <c r="Q137" s="682" t="s">
        <v>3</v>
      </c>
      <c r="R137" s="681" t="s">
        <v>7910</v>
      </c>
      <c r="S137" s="680" t="s">
        <v>7909</v>
      </c>
    </row>
    <row r="138" spans="1:19" ht="11.1" customHeight="1" x14ac:dyDescent="0.2">
      <c r="A138" s="683" t="s">
        <v>7907</v>
      </c>
      <c r="B138" s="681" t="s">
        <v>7908</v>
      </c>
      <c r="C138" s="682">
        <v>557.14</v>
      </c>
      <c r="D138" s="682">
        <v>430.56</v>
      </c>
      <c r="E138" s="682">
        <v>437.5</v>
      </c>
      <c r="F138" s="682">
        <v>400</v>
      </c>
      <c r="G138" s="682">
        <v>425</v>
      </c>
      <c r="H138" s="682">
        <v>550</v>
      </c>
      <c r="I138" s="682">
        <v>229.17</v>
      </c>
      <c r="J138" s="682">
        <v>500</v>
      </c>
      <c r="K138" s="682">
        <v>482.5</v>
      </c>
      <c r="L138" s="682">
        <v>301.67</v>
      </c>
      <c r="M138" s="682">
        <v>522.22</v>
      </c>
      <c r="N138" s="682">
        <v>566.66999999999996</v>
      </c>
      <c r="O138" s="682">
        <v>654.16999999999996</v>
      </c>
      <c r="P138" s="682">
        <v>500</v>
      </c>
      <c r="Q138" s="682">
        <v>512</v>
      </c>
      <c r="R138" s="681" t="s">
        <v>7908</v>
      </c>
      <c r="S138" s="680" t="s">
        <v>7907</v>
      </c>
    </row>
    <row r="139" spans="1:19" ht="21" customHeight="1" x14ac:dyDescent="0.2">
      <c r="A139" s="683" t="s">
        <v>7906</v>
      </c>
      <c r="B139" s="681" t="s">
        <v>7905</v>
      </c>
      <c r="C139" s="682">
        <v>441.5</v>
      </c>
      <c r="D139" s="682">
        <v>550</v>
      </c>
      <c r="E139" s="682">
        <v>454.17</v>
      </c>
      <c r="F139" s="682">
        <v>550</v>
      </c>
      <c r="G139" s="682">
        <v>460</v>
      </c>
      <c r="H139" s="682">
        <v>516.66999999999996</v>
      </c>
      <c r="I139" s="682">
        <v>812.5</v>
      </c>
      <c r="J139" s="682">
        <v>487.5</v>
      </c>
      <c r="K139" s="682">
        <v>390</v>
      </c>
      <c r="L139" s="682">
        <v>600</v>
      </c>
      <c r="M139" s="682">
        <v>566.66999999999996</v>
      </c>
      <c r="N139" s="682">
        <v>473.33</v>
      </c>
      <c r="O139" s="682">
        <v>546.66999999999996</v>
      </c>
      <c r="P139" s="682">
        <v>500</v>
      </c>
      <c r="Q139" s="682">
        <v>524</v>
      </c>
      <c r="R139" s="681" t="s">
        <v>7905</v>
      </c>
      <c r="S139" s="680" t="s">
        <v>7904</v>
      </c>
    </row>
    <row r="140" spans="1:19" ht="11.1" customHeight="1" x14ac:dyDescent="0.2">
      <c r="A140" s="683" t="s">
        <v>7902</v>
      </c>
      <c r="B140" s="681"/>
      <c r="C140" s="682">
        <v>192.5</v>
      </c>
      <c r="D140" s="682">
        <v>162.5</v>
      </c>
      <c r="E140" s="682">
        <v>178.75</v>
      </c>
      <c r="F140" s="682">
        <v>175</v>
      </c>
      <c r="G140" s="682">
        <v>150</v>
      </c>
      <c r="H140" s="682">
        <v>176.67</v>
      </c>
      <c r="I140" s="682">
        <v>130</v>
      </c>
      <c r="J140" s="682">
        <v>231.04</v>
      </c>
      <c r="K140" s="682">
        <v>240</v>
      </c>
      <c r="L140" s="682">
        <v>200</v>
      </c>
      <c r="M140" s="684" t="s">
        <v>7903</v>
      </c>
      <c r="N140" s="682">
        <v>263.75</v>
      </c>
      <c r="O140" s="682">
        <v>298.33</v>
      </c>
      <c r="P140" s="682">
        <v>184.17</v>
      </c>
      <c r="Q140" s="682">
        <v>250</v>
      </c>
      <c r="R140" s="681"/>
      <c r="S140" s="680" t="s">
        <v>7902</v>
      </c>
    </row>
    <row r="141" spans="1:19" ht="11.1" customHeight="1" x14ac:dyDescent="0.2">
      <c r="A141" s="683" t="s">
        <v>7900</v>
      </c>
      <c r="B141" s="681" t="s">
        <v>7892</v>
      </c>
      <c r="C141" s="682">
        <v>278.75</v>
      </c>
      <c r="D141" s="682">
        <v>450</v>
      </c>
      <c r="E141" s="682">
        <v>270.83</v>
      </c>
      <c r="F141" s="682">
        <v>325</v>
      </c>
      <c r="G141" s="682">
        <v>216.67</v>
      </c>
      <c r="H141" s="682">
        <v>315</v>
      </c>
      <c r="I141" s="682">
        <v>250</v>
      </c>
      <c r="J141" s="682">
        <v>275.83</v>
      </c>
      <c r="K141" s="682">
        <v>327.5</v>
      </c>
      <c r="L141" s="682">
        <v>466.67</v>
      </c>
      <c r="M141" s="684" t="s">
        <v>7901</v>
      </c>
      <c r="N141" s="682">
        <v>356.25</v>
      </c>
      <c r="O141" s="682">
        <v>387.5</v>
      </c>
      <c r="P141" s="682">
        <v>258.33</v>
      </c>
      <c r="Q141" s="682">
        <v>308.33</v>
      </c>
      <c r="R141" s="681" t="s">
        <v>7892</v>
      </c>
      <c r="S141" s="680" t="s">
        <v>7900</v>
      </c>
    </row>
    <row r="142" spans="1:19" ht="21" customHeight="1" x14ac:dyDescent="0.2">
      <c r="A142" s="683" t="s">
        <v>7898</v>
      </c>
      <c r="B142" s="681" t="s">
        <v>7899</v>
      </c>
      <c r="C142" s="682">
        <v>708</v>
      </c>
      <c r="D142" s="682">
        <v>331.09</v>
      </c>
      <c r="E142" s="682">
        <v>330</v>
      </c>
      <c r="F142" s="682">
        <v>622.45000000000005</v>
      </c>
      <c r="G142" s="682">
        <v>354</v>
      </c>
      <c r="H142" s="682">
        <v>538.25</v>
      </c>
      <c r="I142" s="682">
        <v>550</v>
      </c>
      <c r="J142" s="682">
        <v>508.92</v>
      </c>
      <c r="K142" s="682">
        <v>569.45000000000005</v>
      </c>
      <c r="L142" s="682">
        <v>616.66999999999996</v>
      </c>
      <c r="M142" s="682">
        <v>400</v>
      </c>
      <c r="N142" s="682">
        <v>547.05999999999995</v>
      </c>
      <c r="O142" s="682">
        <v>357</v>
      </c>
      <c r="P142" s="682">
        <v>330</v>
      </c>
      <c r="Q142" s="682">
        <v>590</v>
      </c>
      <c r="R142" s="681" t="s">
        <v>7899</v>
      </c>
      <c r="S142" s="680" t="s">
        <v>7898</v>
      </c>
    </row>
    <row r="143" spans="1:19" ht="11.1" customHeight="1" x14ac:dyDescent="0.2">
      <c r="A143" s="683" t="s">
        <v>7896</v>
      </c>
      <c r="B143" s="681" t="s">
        <v>7897</v>
      </c>
      <c r="C143" s="682">
        <v>150</v>
      </c>
      <c r="D143" s="682">
        <v>120</v>
      </c>
      <c r="E143" s="682">
        <v>100</v>
      </c>
      <c r="F143" s="682">
        <v>150</v>
      </c>
      <c r="G143" s="682">
        <v>140</v>
      </c>
      <c r="H143" s="682">
        <v>104.17</v>
      </c>
      <c r="I143" s="682">
        <v>150</v>
      </c>
      <c r="J143" s="682">
        <v>135</v>
      </c>
      <c r="K143" s="682" t="s">
        <v>3</v>
      </c>
      <c r="L143" s="682">
        <v>200</v>
      </c>
      <c r="M143" s="682">
        <v>165</v>
      </c>
      <c r="N143" s="682">
        <v>175</v>
      </c>
      <c r="O143" s="682">
        <v>150</v>
      </c>
      <c r="P143" s="682">
        <v>137.5</v>
      </c>
      <c r="Q143" s="682">
        <v>150</v>
      </c>
      <c r="R143" s="681" t="s">
        <v>7897</v>
      </c>
      <c r="S143" s="680" t="s">
        <v>7896</v>
      </c>
    </row>
    <row r="144" spans="1:19" ht="11.1" customHeight="1" x14ac:dyDescent="0.2">
      <c r="A144" s="683" t="s">
        <v>7895</v>
      </c>
      <c r="B144" s="681" t="s">
        <v>7892</v>
      </c>
      <c r="C144" s="682">
        <v>450</v>
      </c>
      <c r="D144" s="682" t="s">
        <v>3</v>
      </c>
      <c r="E144" s="682">
        <v>100</v>
      </c>
      <c r="F144" s="682">
        <v>200</v>
      </c>
      <c r="G144" s="682">
        <v>133.33000000000001</v>
      </c>
      <c r="H144" s="682">
        <v>154.16999999999999</v>
      </c>
      <c r="I144" s="682">
        <v>180</v>
      </c>
      <c r="J144" s="682">
        <v>295.83</v>
      </c>
      <c r="K144" s="682">
        <v>104.17</v>
      </c>
      <c r="L144" s="682">
        <v>300</v>
      </c>
      <c r="M144" s="682">
        <v>200</v>
      </c>
      <c r="N144" s="682">
        <v>216.67</v>
      </c>
      <c r="O144" s="682">
        <v>466.67</v>
      </c>
      <c r="P144" s="682">
        <v>300</v>
      </c>
      <c r="Q144" s="682">
        <v>200</v>
      </c>
      <c r="R144" s="681" t="s">
        <v>7892</v>
      </c>
      <c r="S144" s="680" t="s">
        <v>7895</v>
      </c>
    </row>
    <row r="145" spans="1:19" ht="21.95" customHeight="1" x14ac:dyDescent="0.2">
      <c r="A145" s="683" t="s">
        <v>7894</v>
      </c>
      <c r="B145" s="681" t="s">
        <v>7892</v>
      </c>
      <c r="C145" s="682">
        <v>150</v>
      </c>
      <c r="D145" s="682">
        <v>50</v>
      </c>
      <c r="E145" s="682" t="s">
        <v>3</v>
      </c>
      <c r="F145" s="682">
        <v>100</v>
      </c>
      <c r="G145" s="682">
        <v>92.5</v>
      </c>
      <c r="H145" s="682">
        <v>54.17</v>
      </c>
      <c r="I145" s="682">
        <v>100</v>
      </c>
      <c r="J145" s="682">
        <v>100</v>
      </c>
      <c r="K145" s="682">
        <v>50</v>
      </c>
      <c r="L145" s="682">
        <v>100</v>
      </c>
      <c r="M145" s="682">
        <v>150</v>
      </c>
      <c r="N145" s="682">
        <v>50</v>
      </c>
      <c r="O145" s="682" t="s">
        <v>3</v>
      </c>
      <c r="P145" s="682" t="s">
        <v>3</v>
      </c>
      <c r="Q145" s="682">
        <v>96.67</v>
      </c>
      <c r="R145" s="681" t="s">
        <v>7892</v>
      </c>
      <c r="S145" s="680" t="s">
        <v>7893</v>
      </c>
    </row>
    <row r="146" spans="1:19" ht="11.1" customHeight="1" x14ac:dyDescent="0.2">
      <c r="A146" s="683" t="s">
        <v>7891</v>
      </c>
      <c r="B146" s="681" t="s">
        <v>7892</v>
      </c>
      <c r="C146" s="682">
        <v>26.63</v>
      </c>
      <c r="D146" s="682">
        <v>21.75</v>
      </c>
      <c r="E146" s="682">
        <v>25</v>
      </c>
      <c r="F146" s="682">
        <v>26.67</v>
      </c>
      <c r="G146" s="682">
        <v>25</v>
      </c>
      <c r="H146" s="682">
        <v>20</v>
      </c>
      <c r="I146" s="682">
        <v>30.42</v>
      </c>
      <c r="J146" s="682">
        <v>30.25</v>
      </c>
      <c r="K146" s="682">
        <v>20</v>
      </c>
      <c r="L146" s="682">
        <v>20.399999999999999</v>
      </c>
      <c r="M146" s="682">
        <v>25.5</v>
      </c>
      <c r="N146" s="682">
        <v>30</v>
      </c>
      <c r="O146" s="682">
        <v>35</v>
      </c>
      <c r="P146" s="682">
        <v>33.33</v>
      </c>
      <c r="Q146" s="682">
        <v>35.75</v>
      </c>
      <c r="R146" s="681" t="s">
        <v>7892</v>
      </c>
      <c r="S146" s="680" t="s">
        <v>7891</v>
      </c>
    </row>
    <row r="147" spans="1:19" x14ac:dyDescent="0.2">
      <c r="A147" s="679"/>
      <c r="S147" s="679"/>
    </row>
  </sheetData>
  <mergeCells count="1">
    <mergeCell ref="A1:I1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2" manualBreakCount="2">
    <brk id="53" max="16383" man="1"/>
    <brk id="97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4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11" sqref="A11"/>
      <selection pane="bottomRight" activeCell="A129" sqref="A129"/>
    </sheetView>
  </sheetViews>
  <sheetFormatPr defaultRowHeight="11.25" x14ac:dyDescent="0.2"/>
  <cols>
    <col min="1" max="1" width="23.7109375" style="1" customWidth="1"/>
    <col min="2" max="17" width="7.85546875" style="1" customWidth="1"/>
    <col min="18" max="18" width="23.7109375" style="1" customWidth="1"/>
    <col min="19" max="16384" width="9.140625" style="1"/>
  </cols>
  <sheetData>
    <row r="1" spans="1:18" s="399" customFormat="1" ht="14.25" x14ac:dyDescent="0.2">
      <c r="H1" s="225"/>
      <c r="I1" s="225" t="s">
        <v>8083</v>
      </c>
      <c r="J1" s="224" t="s">
        <v>8082</v>
      </c>
      <c r="R1" s="729"/>
    </row>
    <row r="2" spans="1:18" s="399" customFormat="1" ht="12.75" x14ac:dyDescent="0.2">
      <c r="H2" s="225"/>
      <c r="I2" s="225" t="s">
        <v>8081</v>
      </c>
      <c r="J2" s="224" t="s">
        <v>8080</v>
      </c>
      <c r="R2" s="466"/>
    </row>
    <row r="3" spans="1:18" ht="9.9499999999999993" customHeight="1" thickBot="1" x14ac:dyDescent="0.25">
      <c r="A3" s="649"/>
      <c r="R3" s="728" t="s">
        <v>8069</v>
      </c>
    </row>
    <row r="4" spans="1:18" ht="57.95" customHeight="1" x14ac:dyDescent="0.2">
      <c r="A4" s="279" t="s">
        <v>274</v>
      </c>
      <c r="B4" s="464" t="s">
        <v>495</v>
      </c>
      <c r="C4" s="464" t="s">
        <v>8079</v>
      </c>
      <c r="D4" s="464" t="s">
        <v>961</v>
      </c>
      <c r="E4" s="464" t="s">
        <v>960</v>
      </c>
      <c r="F4" s="464" t="s">
        <v>7886</v>
      </c>
      <c r="G4" s="464" t="s">
        <v>8078</v>
      </c>
      <c r="H4" s="727" t="s">
        <v>957</v>
      </c>
      <c r="I4" s="462" t="s">
        <v>956</v>
      </c>
      <c r="J4" s="464" t="s">
        <v>955</v>
      </c>
      <c r="K4" s="464" t="s">
        <v>7883</v>
      </c>
      <c r="L4" s="464" t="s">
        <v>8077</v>
      </c>
      <c r="M4" s="464" t="s">
        <v>952</v>
      </c>
      <c r="N4" s="464" t="s">
        <v>951</v>
      </c>
      <c r="O4" s="464" t="s">
        <v>950</v>
      </c>
      <c r="P4" s="464" t="s">
        <v>8076</v>
      </c>
      <c r="Q4" s="463" t="s">
        <v>948</v>
      </c>
      <c r="R4" s="274" t="s">
        <v>274</v>
      </c>
    </row>
    <row r="5" spans="1:18" ht="18" customHeight="1" x14ac:dyDescent="0.2">
      <c r="A5" s="145" t="s">
        <v>1</v>
      </c>
      <c r="B5" s="726">
        <v>21707</v>
      </c>
      <c r="C5" s="726">
        <v>17683</v>
      </c>
      <c r="D5" s="726">
        <v>16137</v>
      </c>
      <c r="E5" s="726">
        <v>26739</v>
      </c>
      <c r="F5" s="726">
        <v>17710</v>
      </c>
      <c r="G5" s="726">
        <v>28994</v>
      </c>
      <c r="H5" s="726">
        <v>19195</v>
      </c>
      <c r="I5" s="726">
        <v>19863</v>
      </c>
      <c r="J5" s="726">
        <v>14678</v>
      </c>
      <c r="K5" s="726">
        <v>24724</v>
      </c>
      <c r="L5" s="726">
        <v>48896</v>
      </c>
      <c r="M5" s="726">
        <v>25387</v>
      </c>
      <c r="N5" s="726">
        <v>27630</v>
      </c>
      <c r="O5" s="726">
        <v>22583</v>
      </c>
      <c r="P5" s="726">
        <v>22334</v>
      </c>
      <c r="Q5" s="725">
        <v>23099</v>
      </c>
      <c r="R5" s="271" t="s">
        <v>1</v>
      </c>
    </row>
    <row r="6" spans="1:18" ht="11.1" customHeight="1" x14ac:dyDescent="0.2">
      <c r="A6" s="9" t="s">
        <v>210</v>
      </c>
      <c r="B6" s="724">
        <v>21560</v>
      </c>
      <c r="C6" s="724" t="s">
        <v>8075</v>
      </c>
      <c r="D6" s="724">
        <v>12652</v>
      </c>
      <c r="E6" s="724">
        <v>26405</v>
      </c>
      <c r="F6" s="724">
        <v>16774</v>
      </c>
      <c r="G6" s="724">
        <v>28756</v>
      </c>
      <c r="H6" s="724">
        <v>18251</v>
      </c>
      <c r="I6" s="724">
        <v>20690</v>
      </c>
      <c r="J6" s="724">
        <v>15207</v>
      </c>
      <c r="K6" s="724">
        <v>25360</v>
      </c>
      <c r="L6" s="724">
        <v>50550</v>
      </c>
      <c r="M6" s="724">
        <v>24947</v>
      </c>
      <c r="N6" s="724">
        <v>27650</v>
      </c>
      <c r="O6" s="724">
        <v>22344</v>
      </c>
      <c r="P6" s="724">
        <v>22380</v>
      </c>
      <c r="Q6" s="723">
        <v>22047</v>
      </c>
      <c r="R6" s="254" t="s">
        <v>210</v>
      </c>
    </row>
    <row r="7" spans="1:18" ht="11.1" customHeight="1" x14ac:dyDescent="0.2">
      <c r="A7" s="9" t="s">
        <v>211</v>
      </c>
      <c r="B7" s="724" t="s">
        <v>8074</v>
      </c>
      <c r="C7" s="724">
        <v>17969</v>
      </c>
      <c r="D7" s="724">
        <v>17545</v>
      </c>
      <c r="E7" s="724">
        <v>30641</v>
      </c>
      <c r="F7" s="724">
        <v>20144</v>
      </c>
      <c r="G7" s="724">
        <v>29992</v>
      </c>
      <c r="H7" s="724">
        <v>22454</v>
      </c>
      <c r="I7" s="724">
        <v>16555</v>
      </c>
      <c r="J7" s="724">
        <v>11476</v>
      </c>
      <c r="K7" s="724">
        <v>22576</v>
      </c>
      <c r="L7" s="724">
        <v>44819</v>
      </c>
      <c r="M7" s="724">
        <v>26874</v>
      </c>
      <c r="N7" s="724">
        <v>27569</v>
      </c>
      <c r="O7" s="724">
        <v>23170</v>
      </c>
      <c r="P7" s="724">
        <v>22211</v>
      </c>
      <c r="Q7" s="723">
        <v>26177</v>
      </c>
      <c r="R7" s="254" t="s">
        <v>211</v>
      </c>
    </row>
    <row r="8" spans="1:18" ht="18" customHeight="1" x14ac:dyDescent="0.2">
      <c r="A8" s="9" t="s">
        <v>212</v>
      </c>
      <c r="B8" s="257">
        <v>27476</v>
      </c>
      <c r="C8" s="257">
        <v>24753</v>
      </c>
      <c r="D8" s="257">
        <v>25663</v>
      </c>
      <c r="E8" s="257">
        <v>32890</v>
      </c>
      <c r="F8" s="257">
        <v>23488</v>
      </c>
      <c r="G8" s="257">
        <v>35526</v>
      </c>
      <c r="H8" s="257">
        <v>21078</v>
      </c>
      <c r="I8" s="257">
        <v>28550</v>
      </c>
      <c r="J8" s="257">
        <v>21269</v>
      </c>
      <c r="K8" s="257">
        <v>30874</v>
      </c>
      <c r="L8" s="257">
        <v>54589</v>
      </c>
      <c r="M8" s="257">
        <v>28030</v>
      </c>
      <c r="N8" s="257">
        <v>31637</v>
      </c>
      <c r="O8" s="257">
        <v>25352</v>
      </c>
      <c r="P8" s="257">
        <v>23347</v>
      </c>
      <c r="Q8" s="716">
        <v>24977</v>
      </c>
      <c r="R8" s="254" t="s">
        <v>212</v>
      </c>
    </row>
    <row r="9" spans="1:18" ht="11.1" customHeight="1" x14ac:dyDescent="0.2">
      <c r="A9" s="14" t="s">
        <v>177</v>
      </c>
      <c r="B9" s="252">
        <v>19775</v>
      </c>
      <c r="C9" s="252">
        <v>2791</v>
      </c>
      <c r="D9" s="252" t="s">
        <v>8073</v>
      </c>
      <c r="E9" s="252" t="s">
        <v>8073</v>
      </c>
      <c r="F9" s="252" t="s">
        <v>8073</v>
      </c>
      <c r="G9" s="252">
        <v>16265</v>
      </c>
      <c r="H9" s="252" t="s">
        <v>8073</v>
      </c>
      <c r="I9" s="252">
        <v>33270</v>
      </c>
      <c r="J9" s="252" t="s">
        <v>8073</v>
      </c>
      <c r="K9" s="252">
        <v>20725</v>
      </c>
      <c r="L9" s="252" t="s">
        <v>8073</v>
      </c>
      <c r="M9" s="252" t="s">
        <v>8073</v>
      </c>
      <c r="N9" s="252">
        <v>29512</v>
      </c>
      <c r="O9" s="252">
        <v>20882</v>
      </c>
      <c r="P9" s="252">
        <v>20522</v>
      </c>
      <c r="Q9" s="715">
        <v>24327</v>
      </c>
      <c r="R9" s="249" t="s">
        <v>177</v>
      </c>
    </row>
    <row r="10" spans="1:18" ht="11.1" customHeight="1" x14ac:dyDescent="0.2">
      <c r="A10" s="14" t="s">
        <v>178</v>
      </c>
      <c r="B10" s="252">
        <v>25519</v>
      </c>
      <c r="C10" s="252">
        <v>28102</v>
      </c>
      <c r="D10" s="252" t="s">
        <v>8073</v>
      </c>
      <c r="E10" s="252" t="s">
        <v>8073</v>
      </c>
      <c r="F10" s="252">
        <v>22492</v>
      </c>
      <c r="G10" s="252">
        <v>34977</v>
      </c>
      <c r="H10" s="252">
        <v>27492</v>
      </c>
      <c r="I10" s="252">
        <v>23076</v>
      </c>
      <c r="J10" s="252">
        <v>17841</v>
      </c>
      <c r="K10" s="252">
        <v>22710</v>
      </c>
      <c r="L10" s="252">
        <v>41844</v>
      </c>
      <c r="M10" s="252">
        <v>26626</v>
      </c>
      <c r="N10" s="252">
        <v>34037</v>
      </c>
      <c r="O10" s="252">
        <v>25397</v>
      </c>
      <c r="P10" s="252">
        <v>20040</v>
      </c>
      <c r="Q10" s="715" t="s">
        <v>8073</v>
      </c>
      <c r="R10" s="249" t="s">
        <v>178</v>
      </c>
    </row>
    <row r="11" spans="1:18" ht="11.1" customHeight="1" x14ac:dyDescent="0.2">
      <c r="A11" s="14" t="s">
        <v>179</v>
      </c>
      <c r="B11" s="252">
        <v>34464</v>
      </c>
      <c r="C11" s="252">
        <v>42217</v>
      </c>
      <c r="D11" s="252" t="s">
        <v>8073</v>
      </c>
      <c r="E11" s="252" t="s">
        <v>8073</v>
      </c>
      <c r="F11" s="252">
        <v>41233</v>
      </c>
      <c r="G11" s="252">
        <v>40357</v>
      </c>
      <c r="H11" s="252">
        <v>17472</v>
      </c>
      <c r="I11" s="252">
        <v>28243</v>
      </c>
      <c r="J11" s="252">
        <v>19384</v>
      </c>
      <c r="K11" s="252">
        <v>34001</v>
      </c>
      <c r="L11" s="252">
        <v>59300</v>
      </c>
      <c r="M11" s="252">
        <v>18184</v>
      </c>
      <c r="N11" s="252">
        <v>24733</v>
      </c>
      <c r="O11" s="252">
        <v>22953</v>
      </c>
      <c r="P11" s="252">
        <v>21164</v>
      </c>
      <c r="Q11" s="715">
        <v>33113</v>
      </c>
      <c r="R11" s="249" t="s">
        <v>179</v>
      </c>
    </row>
    <row r="12" spans="1:18" ht="11.1" customHeight="1" x14ac:dyDescent="0.2">
      <c r="A12" s="14" t="s">
        <v>180</v>
      </c>
      <c r="B12" s="252">
        <v>21899</v>
      </c>
      <c r="C12" s="252">
        <v>4105</v>
      </c>
      <c r="D12" s="252" t="s">
        <v>8073</v>
      </c>
      <c r="E12" s="252" t="s">
        <v>8073</v>
      </c>
      <c r="F12" s="252">
        <v>13377</v>
      </c>
      <c r="G12" s="252">
        <v>21026</v>
      </c>
      <c r="H12" s="252" t="s">
        <v>8073</v>
      </c>
      <c r="I12" s="252" t="s">
        <v>8073</v>
      </c>
      <c r="J12" s="252" t="s">
        <v>8073</v>
      </c>
      <c r="K12" s="252">
        <v>21221</v>
      </c>
      <c r="L12" s="252" t="s">
        <v>8073</v>
      </c>
      <c r="M12" s="252">
        <v>32137</v>
      </c>
      <c r="N12" s="252">
        <v>22538</v>
      </c>
      <c r="O12" s="252">
        <v>20623</v>
      </c>
      <c r="P12" s="252">
        <v>23249</v>
      </c>
      <c r="Q12" s="715" t="s">
        <v>8073</v>
      </c>
      <c r="R12" s="249" t="s">
        <v>180</v>
      </c>
    </row>
    <row r="13" spans="1:18" ht="11.1" customHeight="1" x14ac:dyDescent="0.2">
      <c r="A13" s="14" t="s">
        <v>181</v>
      </c>
      <c r="B13" s="252">
        <v>24575</v>
      </c>
      <c r="C13" s="252" t="s">
        <v>8073</v>
      </c>
      <c r="D13" s="252" t="s">
        <v>8073</v>
      </c>
      <c r="E13" s="252" t="s">
        <v>8073</v>
      </c>
      <c r="F13" s="252">
        <v>17995</v>
      </c>
      <c r="G13" s="252">
        <v>47604</v>
      </c>
      <c r="H13" s="252">
        <v>25896</v>
      </c>
      <c r="I13" s="252">
        <v>19196</v>
      </c>
      <c r="J13" s="252">
        <v>6611</v>
      </c>
      <c r="K13" s="252">
        <v>27271</v>
      </c>
      <c r="L13" s="252" t="s">
        <v>8073</v>
      </c>
      <c r="M13" s="252">
        <v>28714</v>
      </c>
      <c r="N13" s="252">
        <v>28313</v>
      </c>
      <c r="O13" s="252">
        <v>25400</v>
      </c>
      <c r="P13" s="252">
        <v>22712</v>
      </c>
      <c r="Q13" s="715">
        <v>27668</v>
      </c>
      <c r="R13" s="249" t="s">
        <v>181</v>
      </c>
    </row>
    <row r="14" spans="1:18" ht="11.1" customHeight="1" x14ac:dyDescent="0.2">
      <c r="A14" s="14" t="s">
        <v>182</v>
      </c>
      <c r="B14" s="252">
        <v>26251</v>
      </c>
      <c r="C14" s="252">
        <v>18904</v>
      </c>
      <c r="D14" s="252" t="s">
        <v>8073</v>
      </c>
      <c r="E14" s="252" t="s">
        <v>8073</v>
      </c>
      <c r="F14" s="252">
        <v>25007</v>
      </c>
      <c r="G14" s="252">
        <v>35695</v>
      </c>
      <c r="H14" s="252">
        <v>22373</v>
      </c>
      <c r="I14" s="252">
        <v>24003</v>
      </c>
      <c r="J14" s="252">
        <v>10499</v>
      </c>
      <c r="K14" s="252">
        <v>39134</v>
      </c>
      <c r="L14" s="252" t="s">
        <v>8073</v>
      </c>
      <c r="M14" s="252">
        <v>33570</v>
      </c>
      <c r="N14" s="252">
        <v>30751</v>
      </c>
      <c r="O14" s="252">
        <v>22903</v>
      </c>
      <c r="P14" s="252">
        <v>22949</v>
      </c>
      <c r="Q14" s="715">
        <v>13771</v>
      </c>
      <c r="R14" s="249" t="s">
        <v>182</v>
      </c>
    </row>
    <row r="15" spans="1:18" ht="11.1" customHeight="1" x14ac:dyDescent="0.2">
      <c r="A15" s="14" t="s">
        <v>183</v>
      </c>
      <c r="B15" s="252">
        <v>30779</v>
      </c>
      <c r="C15" s="252" t="s">
        <v>8073</v>
      </c>
      <c r="D15" s="252" t="s">
        <v>8073</v>
      </c>
      <c r="E15" s="252">
        <v>33484</v>
      </c>
      <c r="F15" s="252">
        <v>33649</v>
      </c>
      <c r="G15" s="252">
        <v>26993</v>
      </c>
      <c r="H15" s="252">
        <v>31968</v>
      </c>
      <c r="I15" s="252">
        <v>30339</v>
      </c>
      <c r="J15" s="252">
        <v>19913</v>
      </c>
      <c r="K15" s="252">
        <v>17444</v>
      </c>
      <c r="L15" s="252" t="s">
        <v>8073</v>
      </c>
      <c r="M15" s="252">
        <v>33197</v>
      </c>
      <c r="N15" s="252">
        <v>31082</v>
      </c>
      <c r="O15" s="252">
        <v>20894</v>
      </c>
      <c r="P15" s="252">
        <v>21695</v>
      </c>
      <c r="Q15" s="715" t="s">
        <v>8073</v>
      </c>
      <c r="R15" s="249" t="s">
        <v>183</v>
      </c>
    </row>
    <row r="16" spans="1:18" ht="11.1" customHeight="1" x14ac:dyDescent="0.2">
      <c r="A16" s="14" t="s">
        <v>184</v>
      </c>
      <c r="B16" s="252">
        <v>15893</v>
      </c>
      <c r="C16" s="252" t="s">
        <v>8073</v>
      </c>
      <c r="D16" s="252" t="s">
        <v>8073</v>
      </c>
      <c r="E16" s="252" t="s">
        <v>8073</v>
      </c>
      <c r="F16" s="252">
        <v>13533</v>
      </c>
      <c r="G16" s="252">
        <v>21858</v>
      </c>
      <c r="H16" s="252" t="s">
        <v>8073</v>
      </c>
      <c r="I16" s="252">
        <v>16739</v>
      </c>
      <c r="J16" s="252" t="s">
        <v>8073</v>
      </c>
      <c r="K16" s="252">
        <v>22249</v>
      </c>
      <c r="L16" s="252" t="s">
        <v>8073</v>
      </c>
      <c r="M16" s="252">
        <v>6743</v>
      </c>
      <c r="N16" s="252">
        <v>25456</v>
      </c>
      <c r="O16" s="252">
        <v>20487</v>
      </c>
      <c r="P16" s="252">
        <v>18902</v>
      </c>
      <c r="Q16" s="715">
        <v>18319</v>
      </c>
      <c r="R16" s="249" t="s">
        <v>184</v>
      </c>
    </row>
    <row r="17" spans="1:18" ht="11.1" customHeight="1" x14ac:dyDescent="0.2">
      <c r="A17" s="14" t="s">
        <v>185</v>
      </c>
      <c r="B17" s="252">
        <v>32529</v>
      </c>
      <c r="C17" s="252">
        <v>32043</v>
      </c>
      <c r="D17" s="252" t="s">
        <v>8073</v>
      </c>
      <c r="E17" s="252" t="s">
        <v>8073</v>
      </c>
      <c r="F17" s="252">
        <v>30111</v>
      </c>
      <c r="G17" s="252">
        <v>32120</v>
      </c>
      <c r="H17" s="252">
        <v>21973</v>
      </c>
      <c r="I17" s="252">
        <v>37246</v>
      </c>
      <c r="J17" s="252">
        <v>26681</v>
      </c>
      <c r="K17" s="252">
        <v>48354</v>
      </c>
      <c r="L17" s="252">
        <v>61138</v>
      </c>
      <c r="M17" s="252">
        <v>35325</v>
      </c>
      <c r="N17" s="252">
        <v>26270</v>
      </c>
      <c r="O17" s="252">
        <v>22482</v>
      </c>
      <c r="P17" s="252">
        <v>22888</v>
      </c>
      <c r="Q17" s="715">
        <v>33783</v>
      </c>
      <c r="R17" s="249" t="s">
        <v>185</v>
      </c>
    </row>
    <row r="18" spans="1:18" ht="11.1" customHeight="1" x14ac:dyDescent="0.2">
      <c r="A18" s="14" t="s">
        <v>186</v>
      </c>
      <c r="B18" s="252">
        <v>25571</v>
      </c>
      <c r="C18" s="252">
        <v>17936</v>
      </c>
      <c r="D18" s="252" t="s">
        <v>8073</v>
      </c>
      <c r="E18" s="252" t="s">
        <v>8073</v>
      </c>
      <c r="F18" s="252">
        <v>16646</v>
      </c>
      <c r="G18" s="252">
        <v>41736</v>
      </c>
      <c r="H18" s="252">
        <v>15971</v>
      </c>
      <c r="I18" s="252">
        <v>2105</v>
      </c>
      <c r="J18" s="252">
        <v>16978</v>
      </c>
      <c r="K18" s="252">
        <v>21663</v>
      </c>
      <c r="L18" s="252" t="s">
        <v>8073</v>
      </c>
      <c r="M18" s="252">
        <v>25648</v>
      </c>
      <c r="N18" s="252">
        <v>26522</v>
      </c>
      <c r="O18" s="252">
        <v>20568</v>
      </c>
      <c r="P18" s="252">
        <v>22767</v>
      </c>
      <c r="Q18" s="715">
        <v>17972</v>
      </c>
      <c r="R18" s="249" t="s">
        <v>186</v>
      </c>
    </row>
    <row r="19" spans="1:18" ht="11.1" customHeight="1" x14ac:dyDescent="0.2">
      <c r="A19" s="14" t="s">
        <v>187</v>
      </c>
      <c r="B19" s="252">
        <v>26359</v>
      </c>
      <c r="C19" s="252">
        <v>24961</v>
      </c>
      <c r="D19" s="252" t="s">
        <v>8073</v>
      </c>
      <c r="E19" s="252" t="s">
        <v>8073</v>
      </c>
      <c r="F19" s="252">
        <v>25711</v>
      </c>
      <c r="G19" s="252">
        <v>30766</v>
      </c>
      <c r="H19" s="252">
        <v>14037</v>
      </c>
      <c r="I19" s="252">
        <v>24631</v>
      </c>
      <c r="J19" s="252">
        <v>24238</v>
      </c>
      <c r="K19" s="252">
        <v>32683</v>
      </c>
      <c r="L19" s="252">
        <v>43746</v>
      </c>
      <c r="M19" s="252">
        <v>21790</v>
      </c>
      <c r="N19" s="252">
        <v>30097</v>
      </c>
      <c r="O19" s="252">
        <v>28760</v>
      </c>
      <c r="P19" s="252">
        <v>22105</v>
      </c>
      <c r="Q19" s="715">
        <v>25000</v>
      </c>
      <c r="R19" s="249" t="s">
        <v>187</v>
      </c>
    </row>
    <row r="20" spans="1:18" ht="11.1" customHeight="1" x14ac:dyDescent="0.2">
      <c r="A20" s="14" t="s">
        <v>188</v>
      </c>
      <c r="B20" s="252">
        <v>18614</v>
      </c>
      <c r="C20" s="252">
        <v>23496</v>
      </c>
      <c r="D20" s="252">
        <v>25663</v>
      </c>
      <c r="E20" s="252">
        <v>37779</v>
      </c>
      <c r="F20" s="252">
        <v>15653</v>
      </c>
      <c r="G20" s="252" t="s">
        <v>8073</v>
      </c>
      <c r="H20" s="252" t="s">
        <v>8073</v>
      </c>
      <c r="I20" s="252">
        <v>19262</v>
      </c>
      <c r="J20" s="252">
        <v>16995</v>
      </c>
      <c r="K20" s="252">
        <v>20541</v>
      </c>
      <c r="L20" s="252" t="s">
        <v>8073</v>
      </c>
      <c r="M20" s="252">
        <v>22389</v>
      </c>
      <c r="N20" s="252">
        <v>25046</v>
      </c>
      <c r="O20" s="252">
        <v>21332</v>
      </c>
      <c r="P20" s="252">
        <v>21203</v>
      </c>
      <c r="Q20" s="715" t="s">
        <v>8073</v>
      </c>
      <c r="R20" s="249" t="s">
        <v>188</v>
      </c>
    </row>
    <row r="21" spans="1:18" ht="11.1" customHeight="1" x14ac:dyDescent="0.2">
      <c r="A21" s="14" t="s">
        <v>189</v>
      </c>
      <c r="B21" s="252">
        <v>25796</v>
      </c>
      <c r="C21" s="252">
        <v>25356</v>
      </c>
      <c r="D21" s="252" t="s">
        <v>8073</v>
      </c>
      <c r="E21" s="252">
        <v>16926</v>
      </c>
      <c r="F21" s="252">
        <v>18057</v>
      </c>
      <c r="G21" s="252" t="s">
        <v>8073</v>
      </c>
      <c r="H21" s="252">
        <v>14660</v>
      </c>
      <c r="I21" s="252">
        <v>23951</v>
      </c>
      <c r="J21" s="252">
        <v>17743</v>
      </c>
      <c r="K21" s="252">
        <v>23120</v>
      </c>
      <c r="L21" s="252">
        <v>55891</v>
      </c>
      <c r="M21" s="252">
        <v>25044</v>
      </c>
      <c r="N21" s="252">
        <v>32248</v>
      </c>
      <c r="O21" s="252">
        <v>29903</v>
      </c>
      <c r="P21" s="252">
        <v>24712</v>
      </c>
      <c r="Q21" s="715">
        <v>27082</v>
      </c>
      <c r="R21" s="249" t="s">
        <v>189</v>
      </c>
    </row>
    <row r="22" spans="1:18" ht="11.1" customHeight="1" x14ac:dyDescent="0.2">
      <c r="A22" s="14" t="s">
        <v>190</v>
      </c>
      <c r="B22" s="252">
        <v>18880</v>
      </c>
      <c r="C22" s="252">
        <v>2545</v>
      </c>
      <c r="D22" s="252" t="s">
        <v>8073</v>
      </c>
      <c r="E22" s="252" t="s">
        <v>8073</v>
      </c>
      <c r="F22" s="252">
        <v>12687</v>
      </c>
      <c r="G22" s="252">
        <v>17307</v>
      </c>
      <c r="H22" s="252" t="s">
        <v>8073</v>
      </c>
      <c r="I22" s="252">
        <v>15186</v>
      </c>
      <c r="J22" s="252" t="s">
        <v>8073</v>
      </c>
      <c r="K22" s="252">
        <v>20031</v>
      </c>
      <c r="L22" s="252">
        <v>27867</v>
      </c>
      <c r="M22" s="252" t="s">
        <v>8073</v>
      </c>
      <c r="N22" s="252">
        <v>25049</v>
      </c>
      <c r="O22" s="252">
        <v>19778</v>
      </c>
      <c r="P22" s="252">
        <v>23560</v>
      </c>
      <c r="Q22" s="715">
        <v>23786</v>
      </c>
      <c r="R22" s="249" t="s">
        <v>190</v>
      </c>
    </row>
    <row r="23" spans="1:18" ht="11.1" customHeight="1" x14ac:dyDescent="0.2">
      <c r="A23" s="14" t="s">
        <v>191</v>
      </c>
      <c r="B23" s="252">
        <v>29516</v>
      </c>
      <c r="C23" s="252">
        <v>27570</v>
      </c>
      <c r="D23" s="252" t="s">
        <v>8073</v>
      </c>
      <c r="E23" s="252" t="s">
        <v>8073</v>
      </c>
      <c r="F23" s="252">
        <v>26213</v>
      </c>
      <c r="G23" s="252">
        <v>39950</v>
      </c>
      <c r="H23" s="252">
        <v>21466</v>
      </c>
      <c r="I23" s="252">
        <v>27238</v>
      </c>
      <c r="J23" s="252">
        <v>23389</v>
      </c>
      <c r="K23" s="252">
        <v>28174</v>
      </c>
      <c r="L23" s="252">
        <v>53940</v>
      </c>
      <c r="M23" s="252">
        <v>35140</v>
      </c>
      <c r="N23" s="252">
        <v>35548</v>
      </c>
      <c r="O23" s="252">
        <v>28929</v>
      </c>
      <c r="P23" s="252">
        <v>26071</v>
      </c>
      <c r="Q23" s="715">
        <v>22372</v>
      </c>
      <c r="R23" s="249" t="s">
        <v>191</v>
      </c>
    </row>
    <row r="24" spans="1:18" ht="11.1" customHeight="1" x14ac:dyDescent="0.2">
      <c r="A24" s="14" t="s">
        <v>200</v>
      </c>
      <c r="B24" s="252">
        <v>35442</v>
      </c>
      <c r="C24" s="252">
        <v>21306</v>
      </c>
      <c r="D24" s="252" t="s">
        <v>8073</v>
      </c>
      <c r="E24" s="252" t="s">
        <v>8073</v>
      </c>
      <c r="F24" s="252">
        <v>34805</v>
      </c>
      <c r="G24" s="252" t="s">
        <v>8073</v>
      </c>
      <c r="H24" s="252" t="s">
        <v>8073</v>
      </c>
      <c r="I24" s="252">
        <v>43556</v>
      </c>
      <c r="J24" s="252" t="s">
        <v>8073</v>
      </c>
      <c r="K24" s="252">
        <v>38846</v>
      </c>
      <c r="L24" s="252" t="s">
        <v>8073</v>
      </c>
      <c r="M24" s="252">
        <v>14538</v>
      </c>
      <c r="N24" s="252">
        <v>32536</v>
      </c>
      <c r="O24" s="252">
        <v>19800</v>
      </c>
      <c r="P24" s="252" t="s">
        <v>8073</v>
      </c>
      <c r="Q24" s="715">
        <v>22685</v>
      </c>
      <c r="R24" s="249" t="s">
        <v>200</v>
      </c>
    </row>
    <row r="25" spans="1:18" ht="11.1" customHeight="1" x14ac:dyDescent="0.2">
      <c r="A25" s="14" t="s">
        <v>192</v>
      </c>
      <c r="B25" s="252">
        <v>22141</v>
      </c>
      <c r="C25" s="252" t="s">
        <v>8073</v>
      </c>
      <c r="D25" s="252" t="s">
        <v>8073</v>
      </c>
      <c r="E25" s="252" t="s">
        <v>8073</v>
      </c>
      <c r="F25" s="252">
        <v>20024</v>
      </c>
      <c r="G25" s="252">
        <v>33231</v>
      </c>
      <c r="H25" s="252">
        <v>12880</v>
      </c>
      <c r="I25" s="252">
        <v>21882</v>
      </c>
      <c r="J25" s="252">
        <v>17111</v>
      </c>
      <c r="K25" s="252">
        <v>19373</v>
      </c>
      <c r="L25" s="252">
        <v>52646</v>
      </c>
      <c r="M25" s="252">
        <v>22462</v>
      </c>
      <c r="N25" s="252">
        <v>27833</v>
      </c>
      <c r="O25" s="252">
        <v>23371</v>
      </c>
      <c r="P25" s="252">
        <v>21665</v>
      </c>
      <c r="Q25" s="715">
        <v>14402</v>
      </c>
      <c r="R25" s="249" t="s">
        <v>192</v>
      </c>
    </row>
    <row r="26" spans="1:18" s="147" customFormat="1" ht="18" customHeight="1" x14ac:dyDescent="0.2">
      <c r="A26" s="9" t="s">
        <v>213</v>
      </c>
      <c r="B26" s="257">
        <v>21054</v>
      </c>
      <c r="C26" s="257">
        <v>17150</v>
      </c>
      <c r="D26" s="257" t="s">
        <v>8073</v>
      </c>
      <c r="E26" s="257">
        <v>32717</v>
      </c>
      <c r="F26" s="257">
        <v>19603</v>
      </c>
      <c r="G26" s="257">
        <v>29079</v>
      </c>
      <c r="H26" s="257">
        <v>19746</v>
      </c>
      <c r="I26" s="257">
        <v>14017</v>
      </c>
      <c r="J26" s="257">
        <v>14932</v>
      </c>
      <c r="K26" s="257">
        <v>22292</v>
      </c>
      <c r="L26" s="257">
        <v>45145</v>
      </c>
      <c r="M26" s="257">
        <v>20332</v>
      </c>
      <c r="N26" s="257">
        <v>29844</v>
      </c>
      <c r="O26" s="257">
        <v>24792</v>
      </c>
      <c r="P26" s="257">
        <v>20885</v>
      </c>
      <c r="Q26" s="716">
        <v>22665</v>
      </c>
      <c r="R26" s="254" t="s">
        <v>213</v>
      </c>
    </row>
    <row r="27" spans="1:18" ht="11.1" customHeight="1" x14ac:dyDescent="0.2">
      <c r="A27" s="14" t="s">
        <v>4</v>
      </c>
      <c r="B27" s="252">
        <v>17844</v>
      </c>
      <c r="C27" s="252">
        <v>16677</v>
      </c>
      <c r="D27" s="252" t="s">
        <v>8073</v>
      </c>
      <c r="E27" s="252" t="s">
        <v>8073</v>
      </c>
      <c r="F27" s="252">
        <v>16574</v>
      </c>
      <c r="G27" s="252">
        <v>30910</v>
      </c>
      <c r="H27" s="252">
        <v>1994</v>
      </c>
      <c r="I27" s="252">
        <v>12016</v>
      </c>
      <c r="J27" s="252" t="s">
        <v>8073</v>
      </c>
      <c r="K27" s="252">
        <v>17546</v>
      </c>
      <c r="L27" s="252">
        <v>44845</v>
      </c>
      <c r="M27" s="252" t="s">
        <v>8073</v>
      </c>
      <c r="N27" s="252">
        <v>27630</v>
      </c>
      <c r="O27" s="252">
        <v>22483</v>
      </c>
      <c r="P27" s="252">
        <v>20334</v>
      </c>
      <c r="Q27" s="715">
        <v>24690</v>
      </c>
      <c r="R27" s="249" t="s">
        <v>4</v>
      </c>
    </row>
    <row r="28" spans="1:18" ht="11.1" customHeight="1" x14ac:dyDescent="0.2">
      <c r="A28" s="14" t="s">
        <v>5</v>
      </c>
      <c r="B28" s="252">
        <v>15810</v>
      </c>
      <c r="C28" s="252">
        <v>13590</v>
      </c>
      <c r="D28" s="252" t="s">
        <v>8073</v>
      </c>
      <c r="E28" s="252" t="s">
        <v>8073</v>
      </c>
      <c r="F28" s="252">
        <v>6979</v>
      </c>
      <c r="G28" s="252">
        <v>20177</v>
      </c>
      <c r="H28" s="252" t="s">
        <v>8073</v>
      </c>
      <c r="I28" s="252">
        <v>10457</v>
      </c>
      <c r="J28" s="252">
        <v>13031</v>
      </c>
      <c r="K28" s="252">
        <v>19082</v>
      </c>
      <c r="L28" s="252">
        <v>35541</v>
      </c>
      <c r="M28" s="252">
        <v>21875</v>
      </c>
      <c r="N28" s="252">
        <v>25908</v>
      </c>
      <c r="O28" s="252">
        <v>21726</v>
      </c>
      <c r="P28" s="252">
        <v>22990</v>
      </c>
      <c r="Q28" s="715">
        <v>24351</v>
      </c>
      <c r="R28" s="249" t="s">
        <v>5</v>
      </c>
    </row>
    <row r="29" spans="1:18" ht="11.1" customHeight="1" x14ac:dyDescent="0.2">
      <c r="A29" s="14" t="s">
        <v>6</v>
      </c>
      <c r="B29" s="252">
        <v>22097</v>
      </c>
      <c r="C29" s="252">
        <v>18953</v>
      </c>
      <c r="D29" s="252" t="s">
        <v>8073</v>
      </c>
      <c r="E29" s="252">
        <v>32717</v>
      </c>
      <c r="F29" s="252">
        <v>20665</v>
      </c>
      <c r="G29" s="252">
        <v>29082</v>
      </c>
      <c r="H29" s="252">
        <v>22084</v>
      </c>
      <c r="I29" s="252">
        <v>14795</v>
      </c>
      <c r="J29" s="252">
        <v>14950</v>
      </c>
      <c r="K29" s="252">
        <v>23019</v>
      </c>
      <c r="L29" s="252">
        <v>45406</v>
      </c>
      <c r="M29" s="252">
        <v>20331</v>
      </c>
      <c r="N29" s="252">
        <v>30521</v>
      </c>
      <c r="O29" s="252">
        <v>25474</v>
      </c>
      <c r="P29" s="252">
        <v>20921</v>
      </c>
      <c r="Q29" s="715">
        <v>22296</v>
      </c>
      <c r="R29" s="249" t="s">
        <v>6</v>
      </c>
    </row>
    <row r="30" spans="1:18" s="147" customFormat="1" ht="18" customHeight="1" x14ac:dyDescent="0.2">
      <c r="A30" s="9" t="s">
        <v>214</v>
      </c>
      <c r="B30" s="257">
        <v>20616</v>
      </c>
      <c r="C30" s="257">
        <v>19249</v>
      </c>
      <c r="D30" s="257">
        <v>17515</v>
      </c>
      <c r="E30" s="257">
        <v>32254</v>
      </c>
      <c r="F30" s="257">
        <v>18491</v>
      </c>
      <c r="G30" s="257">
        <v>27282</v>
      </c>
      <c r="H30" s="257">
        <v>20981</v>
      </c>
      <c r="I30" s="257">
        <v>15539</v>
      </c>
      <c r="J30" s="257">
        <v>12559</v>
      </c>
      <c r="K30" s="257">
        <v>20978</v>
      </c>
      <c r="L30" s="257">
        <v>39524</v>
      </c>
      <c r="M30" s="257">
        <v>22939</v>
      </c>
      <c r="N30" s="257">
        <v>24715</v>
      </c>
      <c r="O30" s="257">
        <v>21908</v>
      </c>
      <c r="P30" s="257">
        <v>21821</v>
      </c>
      <c r="Q30" s="716">
        <v>21405</v>
      </c>
      <c r="R30" s="254" t="s">
        <v>214</v>
      </c>
    </row>
    <row r="31" spans="1:18" ht="11.1" customHeight="1" x14ac:dyDescent="0.2">
      <c r="A31" s="14" t="s">
        <v>7</v>
      </c>
      <c r="B31" s="252">
        <v>15272</v>
      </c>
      <c r="C31" s="252">
        <v>17506</v>
      </c>
      <c r="D31" s="252">
        <v>14175</v>
      </c>
      <c r="E31" s="252" t="s">
        <v>8073</v>
      </c>
      <c r="F31" s="252">
        <v>12055</v>
      </c>
      <c r="G31" s="252">
        <v>22232</v>
      </c>
      <c r="H31" s="252" t="s">
        <v>8073</v>
      </c>
      <c r="I31" s="252">
        <v>10288</v>
      </c>
      <c r="J31" s="252" t="s">
        <v>8073</v>
      </c>
      <c r="K31" s="252">
        <v>26672</v>
      </c>
      <c r="L31" s="252">
        <v>39673</v>
      </c>
      <c r="M31" s="252">
        <v>23112</v>
      </c>
      <c r="N31" s="252">
        <v>18329</v>
      </c>
      <c r="O31" s="252">
        <v>19877</v>
      </c>
      <c r="P31" s="252">
        <v>23437</v>
      </c>
      <c r="Q31" s="715">
        <v>16635</v>
      </c>
      <c r="R31" s="249" t="s">
        <v>7</v>
      </c>
    </row>
    <row r="32" spans="1:18" ht="11.1" customHeight="1" x14ac:dyDescent="0.2">
      <c r="A32" s="14" t="s">
        <v>8</v>
      </c>
      <c r="B32" s="252">
        <v>21737</v>
      </c>
      <c r="C32" s="252">
        <v>22225</v>
      </c>
      <c r="D32" s="252">
        <v>14978</v>
      </c>
      <c r="E32" s="252">
        <v>32228</v>
      </c>
      <c r="F32" s="252">
        <v>19607</v>
      </c>
      <c r="G32" s="252">
        <v>28636</v>
      </c>
      <c r="H32" s="252">
        <v>21116</v>
      </c>
      <c r="I32" s="252">
        <v>18718</v>
      </c>
      <c r="J32" s="252">
        <v>15718</v>
      </c>
      <c r="K32" s="252">
        <v>21004</v>
      </c>
      <c r="L32" s="252">
        <v>39435</v>
      </c>
      <c r="M32" s="252">
        <v>22911</v>
      </c>
      <c r="N32" s="252">
        <v>26197</v>
      </c>
      <c r="O32" s="252">
        <v>22762</v>
      </c>
      <c r="P32" s="252">
        <v>21799</v>
      </c>
      <c r="Q32" s="715">
        <v>21729</v>
      </c>
      <c r="R32" s="249" t="s">
        <v>8</v>
      </c>
    </row>
    <row r="33" spans="1:18" ht="11.1" customHeight="1" x14ac:dyDescent="0.2">
      <c r="A33" s="14" t="s">
        <v>9</v>
      </c>
      <c r="B33" s="252">
        <v>19669</v>
      </c>
      <c r="C33" s="252">
        <v>9956</v>
      </c>
      <c r="D33" s="252" t="s">
        <v>8073</v>
      </c>
      <c r="E33" s="252" t="s">
        <v>8073</v>
      </c>
      <c r="F33" s="252">
        <v>22906</v>
      </c>
      <c r="G33" s="252">
        <v>21878</v>
      </c>
      <c r="H33" s="252" t="s">
        <v>8073</v>
      </c>
      <c r="I33" s="252">
        <v>29436</v>
      </c>
      <c r="J33" s="252" t="s">
        <v>8073</v>
      </c>
      <c r="K33" s="252">
        <v>24657</v>
      </c>
      <c r="L33" s="252">
        <v>39222</v>
      </c>
      <c r="M33" s="252">
        <v>23413</v>
      </c>
      <c r="N33" s="252">
        <v>25061</v>
      </c>
      <c r="O33" s="252">
        <v>20172</v>
      </c>
      <c r="P33" s="252">
        <v>22412</v>
      </c>
      <c r="Q33" s="715">
        <v>15587</v>
      </c>
      <c r="R33" s="249" t="s">
        <v>9</v>
      </c>
    </row>
    <row r="34" spans="1:18" ht="11.1" customHeight="1" x14ac:dyDescent="0.2">
      <c r="A34" s="14" t="s">
        <v>10</v>
      </c>
      <c r="B34" s="252">
        <v>18464</v>
      </c>
      <c r="C34" s="252">
        <v>23088</v>
      </c>
      <c r="D34" s="252" t="s">
        <v>8073</v>
      </c>
      <c r="E34" s="252" t="s">
        <v>8073</v>
      </c>
      <c r="F34" s="252">
        <v>17190</v>
      </c>
      <c r="G34" s="252">
        <v>21298</v>
      </c>
      <c r="H34" s="252">
        <v>14581</v>
      </c>
      <c r="I34" s="252">
        <v>9148</v>
      </c>
      <c r="J34" s="252">
        <v>6458</v>
      </c>
      <c r="K34" s="252">
        <v>17718</v>
      </c>
      <c r="L34" s="252" t="s">
        <v>8073</v>
      </c>
      <c r="M34" s="252" t="s">
        <v>8073</v>
      </c>
      <c r="N34" s="252">
        <v>22843</v>
      </c>
      <c r="O34" s="252">
        <v>21842</v>
      </c>
      <c r="P34" s="252">
        <v>21125</v>
      </c>
      <c r="Q34" s="715" t="s">
        <v>8073</v>
      </c>
      <c r="R34" s="249" t="s">
        <v>10</v>
      </c>
    </row>
    <row r="35" spans="1:18" ht="11.1" customHeight="1" x14ac:dyDescent="0.2">
      <c r="A35" s="14" t="s">
        <v>11</v>
      </c>
      <c r="B35" s="252">
        <v>18577</v>
      </c>
      <c r="C35" s="252">
        <v>17365</v>
      </c>
      <c r="D35" s="252">
        <v>33913</v>
      </c>
      <c r="E35" s="252">
        <v>33530</v>
      </c>
      <c r="F35" s="252">
        <v>11396</v>
      </c>
      <c r="G35" s="252">
        <v>18117</v>
      </c>
      <c r="H35" s="252">
        <v>20597</v>
      </c>
      <c r="I35" s="252">
        <v>13401</v>
      </c>
      <c r="J35" s="252" t="s">
        <v>8073</v>
      </c>
      <c r="K35" s="252">
        <v>20149</v>
      </c>
      <c r="L35" s="252">
        <v>41331</v>
      </c>
      <c r="M35" s="252">
        <v>24399</v>
      </c>
      <c r="N35" s="252">
        <v>21279</v>
      </c>
      <c r="O35" s="252">
        <v>18247</v>
      </c>
      <c r="P35" s="252">
        <v>22063</v>
      </c>
      <c r="Q35" s="715">
        <v>15768</v>
      </c>
      <c r="R35" s="249" t="s">
        <v>11</v>
      </c>
    </row>
    <row r="36" spans="1:18" s="147" customFormat="1" ht="18" customHeight="1" x14ac:dyDescent="0.2">
      <c r="A36" s="9" t="s">
        <v>215</v>
      </c>
      <c r="B36" s="257">
        <v>20224</v>
      </c>
      <c r="C36" s="257">
        <v>17865</v>
      </c>
      <c r="D36" s="257">
        <v>17367</v>
      </c>
      <c r="E36" s="257">
        <v>30443</v>
      </c>
      <c r="F36" s="257">
        <v>18304</v>
      </c>
      <c r="G36" s="257">
        <v>27539</v>
      </c>
      <c r="H36" s="257">
        <v>19113</v>
      </c>
      <c r="I36" s="257">
        <v>14724</v>
      </c>
      <c r="J36" s="257">
        <v>7745</v>
      </c>
      <c r="K36" s="257">
        <v>20817</v>
      </c>
      <c r="L36" s="257">
        <v>44655</v>
      </c>
      <c r="M36" s="257">
        <v>15010</v>
      </c>
      <c r="N36" s="257">
        <v>26271</v>
      </c>
      <c r="O36" s="257">
        <v>21872</v>
      </c>
      <c r="P36" s="257">
        <v>21913</v>
      </c>
      <c r="Q36" s="716">
        <v>20315</v>
      </c>
      <c r="R36" s="254" t="s">
        <v>215</v>
      </c>
    </row>
    <row r="37" spans="1:18" ht="11.1" customHeight="1" x14ac:dyDescent="0.2">
      <c r="A37" s="14" t="s">
        <v>12</v>
      </c>
      <c r="B37" s="252">
        <v>17366</v>
      </c>
      <c r="C37" s="252">
        <v>19234</v>
      </c>
      <c r="D37" s="252" t="s">
        <v>8073</v>
      </c>
      <c r="E37" s="252">
        <v>33468</v>
      </c>
      <c r="F37" s="252">
        <v>13344</v>
      </c>
      <c r="G37" s="252" t="s">
        <v>8073</v>
      </c>
      <c r="H37" s="252">
        <v>17158</v>
      </c>
      <c r="I37" s="252">
        <v>12627</v>
      </c>
      <c r="J37" s="252" t="s">
        <v>8073</v>
      </c>
      <c r="K37" s="252">
        <v>22139</v>
      </c>
      <c r="L37" s="252">
        <v>41633</v>
      </c>
      <c r="M37" s="252">
        <v>26962</v>
      </c>
      <c r="N37" s="252">
        <v>28524</v>
      </c>
      <c r="O37" s="252">
        <v>22356</v>
      </c>
      <c r="P37" s="252">
        <v>22426</v>
      </c>
      <c r="Q37" s="715">
        <v>19703</v>
      </c>
      <c r="R37" s="249" t="s">
        <v>12</v>
      </c>
    </row>
    <row r="38" spans="1:18" ht="11.1" customHeight="1" x14ac:dyDescent="0.2">
      <c r="A38" s="14" t="s">
        <v>13</v>
      </c>
      <c r="B38" s="252">
        <v>23334</v>
      </c>
      <c r="C38" s="252">
        <v>9421</v>
      </c>
      <c r="D38" s="252" t="s">
        <v>8073</v>
      </c>
      <c r="E38" s="252">
        <v>32494</v>
      </c>
      <c r="F38" s="252">
        <v>26742</v>
      </c>
      <c r="G38" s="252">
        <v>25482</v>
      </c>
      <c r="H38" s="252">
        <v>18167</v>
      </c>
      <c r="I38" s="252">
        <v>13307</v>
      </c>
      <c r="J38" s="252" t="s">
        <v>8073</v>
      </c>
      <c r="K38" s="252">
        <v>22425</v>
      </c>
      <c r="L38" s="252">
        <v>42060</v>
      </c>
      <c r="M38" s="252">
        <v>10787</v>
      </c>
      <c r="N38" s="252">
        <v>26174</v>
      </c>
      <c r="O38" s="252">
        <v>22848</v>
      </c>
      <c r="P38" s="252">
        <v>21374</v>
      </c>
      <c r="Q38" s="715">
        <v>25366</v>
      </c>
      <c r="R38" s="249" t="s">
        <v>13</v>
      </c>
    </row>
    <row r="39" spans="1:18" ht="11.1" customHeight="1" x14ac:dyDescent="0.2">
      <c r="A39" s="14" t="s">
        <v>14</v>
      </c>
      <c r="B39" s="252">
        <v>19895</v>
      </c>
      <c r="C39" s="252">
        <v>21072</v>
      </c>
      <c r="D39" s="252" t="s">
        <v>8073</v>
      </c>
      <c r="E39" s="252">
        <v>30405</v>
      </c>
      <c r="F39" s="252">
        <v>17256</v>
      </c>
      <c r="G39" s="252">
        <v>28133</v>
      </c>
      <c r="H39" s="252">
        <v>19879</v>
      </c>
      <c r="I39" s="252">
        <v>16169</v>
      </c>
      <c r="J39" s="252">
        <v>7145</v>
      </c>
      <c r="K39" s="252">
        <v>21108</v>
      </c>
      <c r="L39" s="252">
        <v>45497</v>
      </c>
      <c r="M39" s="252">
        <v>22447</v>
      </c>
      <c r="N39" s="252">
        <v>26014</v>
      </c>
      <c r="O39" s="252">
        <v>21558</v>
      </c>
      <c r="P39" s="252">
        <v>22043</v>
      </c>
      <c r="Q39" s="715">
        <v>15118</v>
      </c>
      <c r="R39" s="249" t="s">
        <v>14</v>
      </c>
    </row>
    <row r="40" spans="1:18" ht="11.1" customHeight="1" x14ac:dyDescent="0.2">
      <c r="A40" s="14" t="s">
        <v>15</v>
      </c>
      <c r="B40" s="252">
        <v>18819</v>
      </c>
      <c r="C40" s="252">
        <v>13547</v>
      </c>
      <c r="D40" s="252">
        <v>17367</v>
      </c>
      <c r="E40" s="252" t="s">
        <v>8073</v>
      </c>
      <c r="F40" s="252">
        <v>16815</v>
      </c>
      <c r="G40" s="252">
        <v>20489</v>
      </c>
      <c r="H40" s="252">
        <v>18432</v>
      </c>
      <c r="I40" s="252">
        <v>30951</v>
      </c>
      <c r="J40" s="252" t="s">
        <v>8073</v>
      </c>
      <c r="K40" s="252">
        <v>22291</v>
      </c>
      <c r="L40" s="252">
        <v>42205</v>
      </c>
      <c r="M40" s="252">
        <v>23451</v>
      </c>
      <c r="N40" s="252">
        <v>26342</v>
      </c>
      <c r="O40" s="252">
        <v>22163</v>
      </c>
      <c r="P40" s="252">
        <v>20499</v>
      </c>
      <c r="Q40" s="715">
        <v>22549</v>
      </c>
      <c r="R40" s="249" t="s">
        <v>15</v>
      </c>
    </row>
    <row r="41" spans="1:18" ht="11.1" customHeight="1" x14ac:dyDescent="0.2">
      <c r="A41" s="14" t="s">
        <v>16</v>
      </c>
      <c r="B41" s="252">
        <v>21679</v>
      </c>
      <c r="C41" s="252">
        <v>18198</v>
      </c>
      <c r="D41" s="252" t="s">
        <v>8073</v>
      </c>
      <c r="E41" s="252" t="s">
        <v>8073</v>
      </c>
      <c r="F41" s="252">
        <v>19145</v>
      </c>
      <c r="G41" s="252">
        <v>29684</v>
      </c>
      <c r="H41" s="252" t="s">
        <v>8073</v>
      </c>
      <c r="I41" s="252">
        <v>12003</v>
      </c>
      <c r="J41" s="252">
        <v>9239</v>
      </c>
      <c r="K41" s="252">
        <v>17955</v>
      </c>
      <c r="L41" s="252">
        <v>45861</v>
      </c>
      <c r="M41" s="252" t="s">
        <v>8073</v>
      </c>
      <c r="N41" s="252">
        <v>27265</v>
      </c>
      <c r="O41" s="252">
        <v>21493</v>
      </c>
      <c r="P41" s="252">
        <v>23034</v>
      </c>
      <c r="Q41" s="715" t="s">
        <v>8073</v>
      </c>
      <c r="R41" s="249" t="s">
        <v>16</v>
      </c>
    </row>
    <row r="42" spans="1:18" ht="11.1" customHeight="1" x14ac:dyDescent="0.2">
      <c r="A42" s="14" t="s">
        <v>17</v>
      </c>
      <c r="B42" s="252">
        <v>18005</v>
      </c>
      <c r="C42" s="252">
        <v>11518</v>
      </c>
      <c r="D42" s="252" t="s">
        <v>8073</v>
      </c>
      <c r="E42" s="252" t="s">
        <v>8073</v>
      </c>
      <c r="F42" s="252">
        <v>17660</v>
      </c>
      <c r="G42" s="252">
        <v>17024</v>
      </c>
      <c r="H42" s="252">
        <v>18169</v>
      </c>
      <c r="I42" s="252">
        <v>17029</v>
      </c>
      <c r="J42" s="252" t="s">
        <v>8073</v>
      </c>
      <c r="K42" s="252">
        <v>18871</v>
      </c>
      <c r="L42" s="252">
        <v>36628</v>
      </c>
      <c r="M42" s="252">
        <v>20058</v>
      </c>
      <c r="N42" s="252">
        <v>21557</v>
      </c>
      <c r="O42" s="252">
        <v>21644</v>
      </c>
      <c r="P42" s="252">
        <v>21001</v>
      </c>
      <c r="Q42" s="715">
        <v>18713</v>
      </c>
      <c r="R42" s="249" t="s">
        <v>17</v>
      </c>
    </row>
    <row r="43" spans="1:18" s="147" customFormat="1" ht="18" customHeight="1" x14ac:dyDescent="0.2">
      <c r="A43" s="9" t="s">
        <v>216</v>
      </c>
      <c r="B43" s="257">
        <v>22529</v>
      </c>
      <c r="C43" s="257">
        <v>15090</v>
      </c>
      <c r="D43" s="257">
        <v>19749</v>
      </c>
      <c r="E43" s="257">
        <v>26897</v>
      </c>
      <c r="F43" s="257">
        <v>25060</v>
      </c>
      <c r="G43" s="257">
        <v>28561</v>
      </c>
      <c r="H43" s="257">
        <v>19551</v>
      </c>
      <c r="I43" s="257">
        <v>6004</v>
      </c>
      <c r="J43" s="257">
        <v>8539</v>
      </c>
      <c r="K43" s="257">
        <v>22502</v>
      </c>
      <c r="L43" s="257">
        <v>41826</v>
      </c>
      <c r="M43" s="257">
        <v>21283</v>
      </c>
      <c r="N43" s="257">
        <v>26819</v>
      </c>
      <c r="O43" s="257">
        <v>21029</v>
      </c>
      <c r="P43" s="257">
        <v>22601</v>
      </c>
      <c r="Q43" s="716">
        <v>28010</v>
      </c>
      <c r="R43" s="254" t="s">
        <v>216</v>
      </c>
    </row>
    <row r="44" spans="1:18" ht="11.1" customHeight="1" x14ac:dyDescent="0.2">
      <c r="A44" s="14" t="s">
        <v>18</v>
      </c>
      <c r="B44" s="252">
        <v>11097</v>
      </c>
      <c r="C44" s="252">
        <v>5053</v>
      </c>
      <c r="D44" s="252" t="s">
        <v>8073</v>
      </c>
      <c r="E44" s="252">
        <v>32808</v>
      </c>
      <c r="F44" s="252">
        <v>3146</v>
      </c>
      <c r="G44" s="252">
        <v>21063</v>
      </c>
      <c r="H44" s="252" t="s">
        <v>8073</v>
      </c>
      <c r="I44" s="252" t="s">
        <v>8073</v>
      </c>
      <c r="J44" s="252" t="s">
        <v>8073</v>
      </c>
      <c r="K44" s="252">
        <v>19855</v>
      </c>
      <c r="L44" s="252" t="s">
        <v>8073</v>
      </c>
      <c r="M44" s="252" t="s">
        <v>8073</v>
      </c>
      <c r="N44" s="252">
        <v>25844</v>
      </c>
      <c r="O44" s="252">
        <v>19226</v>
      </c>
      <c r="P44" s="252">
        <v>23863</v>
      </c>
      <c r="Q44" s="715" t="s">
        <v>8073</v>
      </c>
      <c r="R44" s="249" t="s">
        <v>18</v>
      </c>
    </row>
    <row r="45" spans="1:18" ht="11.1" customHeight="1" x14ac:dyDescent="0.2">
      <c r="A45" s="14" t="s">
        <v>19</v>
      </c>
      <c r="B45" s="252">
        <v>15505</v>
      </c>
      <c r="C45" s="252">
        <v>16212</v>
      </c>
      <c r="D45" s="252" t="s">
        <v>8073</v>
      </c>
      <c r="E45" s="252">
        <v>10526</v>
      </c>
      <c r="F45" s="252">
        <v>8955</v>
      </c>
      <c r="G45" s="252">
        <v>19366</v>
      </c>
      <c r="H45" s="252" t="s">
        <v>8073</v>
      </c>
      <c r="I45" s="252">
        <v>7063</v>
      </c>
      <c r="J45" s="252">
        <v>13927</v>
      </c>
      <c r="K45" s="252">
        <v>10895</v>
      </c>
      <c r="L45" s="252">
        <v>38891</v>
      </c>
      <c r="M45" s="252" t="s">
        <v>8073</v>
      </c>
      <c r="N45" s="252">
        <v>22375</v>
      </c>
      <c r="O45" s="252">
        <v>20974</v>
      </c>
      <c r="P45" s="252">
        <v>22192</v>
      </c>
      <c r="Q45" s="715" t="s">
        <v>8073</v>
      </c>
      <c r="R45" s="249" t="s">
        <v>19</v>
      </c>
    </row>
    <row r="46" spans="1:18" ht="11.1" customHeight="1" x14ac:dyDescent="0.2">
      <c r="A46" s="14" t="s">
        <v>20</v>
      </c>
      <c r="B46" s="252">
        <v>25847</v>
      </c>
      <c r="C46" s="252">
        <v>12823</v>
      </c>
      <c r="D46" s="252">
        <v>19749</v>
      </c>
      <c r="E46" s="252">
        <v>24942</v>
      </c>
      <c r="F46" s="252">
        <v>29452</v>
      </c>
      <c r="G46" s="252">
        <v>31565</v>
      </c>
      <c r="H46" s="252">
        <v>16585</v>
      </c>
      <c r="I46" s="252">
        <v>9974</v>
      </c>
      <c r="J46" s="252">
        <v>17802</v>
      </c>
      <c r="K46" s="252">
        <v>22632</v>
      </c>
      <c r="L46" s="252">
        <v>38723</v>
      </c>
      <c r="M46" s="252">
        <v>65911</v>
      </c>
      <c r="N46" s="252">
        <v>27314</v>
      </c>
      <c r="O46" s="252">
        <v>21310</v>
      </c>
      <c r="P46" s="252">
        <v>22592</v>
      </c>
      <c r="Q46" s="715">
        <v>29298</v>
      </c>
      <c r="R46" s="249" t="s">
        <v>20</v>
      </c>
    </row>
    <row r="47" spans="1:18" ht="11.1" customHeight="1" x14ac:dyDescent="0.2">
      <c r="A47" s="14" t="s">
        <v>21</v>
      </c>
      <c r="B47" s="252">
        <v>16156</v>
      </c>
      <c r="C47" s="252">
        <v>11997</v>
      </c>
      <c r="D47" s="252" t="s">
        <v>8073</v>
      </c>
      <c r="E47" s="252" t="s">
        <v>8073</v>
      </c>
      <c r="F47" s="252">
        <v>15275</v>
      </c>
      <c r="G47" s="252">
        <v>17067</v>
      </c>
      <c r="H47" s="252" t="s">
        <v>8073</v>
      </c>
      <c r="I47" s="252">
        <v>1772</v>
      </c>
      <c r="J47" s="252">
        <v>2181</v>
      </c>
      <c r="K47" s="252">
        <v>20705</v>
      </c>
      <c r="L47" s="252" t="s">
        <v>8073</v>
      </c>
      <c r="M47" s="252" t="s">
        <v>8073</v>
      </c>
      <c r="N47" s="252">
        <v>23935</v>
      </c>
      <c r="O47" s="252">
        <v>19947</v>
      </c>
      <c r="P47" s="252">
        <v>21740</v>
      </c>
      <c r="Q47" s="715" t="s">
        <v>8073</v>
      </c>
      <c r="R47" s="249" t="s">
        <v>21</v>
      </c>
    </row>
    <row r="48" spans="1:18" ht="11.1" customHeight="1" x14ac:dyDescent="0.2">
      <c r="A48" s="14" t="s">
        <v>22</v>
      </c>
      <c r="B48" s="252">
        <v>16832</v>
      </c>
      <c r="C48" s="252">
        <v>10684</v>
      </c>
      <c r="D48" s="252" t="s">
        <v>8073</v>
      </c>
      <c r="E48" s="252" t="s">
        <v>8073</v>
      </c>
      <c r="F48" s="252">
        <v>19043</v>
      </c>
      <c r="G48" s="252" t="s">
        <v>8073</v>
      </c>
      <c r="H48" s="252" t="s">
        <v>8073</v>
      </c>
      <c r="I48" s="252" t="s">
        <v>8073</v>
      </c>
      <c r="J48" s="252" t="s">
        <v>8073</v>
      </c>
      <c r="K48" s="252">
        <v>18248</v>
      </c>
      <c r="L48" s="252">
        <v>37802</v>
      </c>
      <c r="M48" s="252" t="s">
        <v>8073</v>
      </c>
      <c r="N48" s="252">
        <v>25084</v>
      </c>
      <c r="O48" s="252">
        <v>20798</v>
      </c>
      <c r="P48" s="252">
        <v>21548</v>
      </c>
      <c r="Q48" s="715" t="s">
        <v>8073</v>
      </c>
      <c r="R48" s="249" t="s">
        <v>22</v>
      </c>
    </row>
    <row r="49" spans="1:18" ht="11.1" customHeight="1" x14ac:dyDescent="0.2">
      <c r="A49" s="14" t="s">
        <v>23</v>
      </c>
      <c r="B49" s="252">
        <v>17319</v>
      </c>
      <c r="C49" s="252">
        <v>14511</v>
      </c>
      <c r="D49" s="252" t="s">
        <v>8073</v>
      </c>
      <c r="E49" s="252" t="s">
        <v>8073</v>
      </c>
      <c r="F49" s="252" t="s">
        <v>8073</v>
      </c>
      <c r="G49" s="252">
        <v>15577</v>
      </c>
      <c r="H49" s="252" t="s">
        <v>8073</v>
      </c>
      <c r="I49" s="252" t="s">
        <v>8073</v>
      </c>
      <c r="J49" s="252" t="s">
        <v>8073</v>
      </c>
      <c r="K49" s="252">
        <v>22108</v>
      </c>
      <c r="L49" s="252" t="s">
        <v>8073</v>
      </c>
      <c r="M49" s="252" t="s">
        <v>8073</v>
      </c>
      <c r="N49" s="252">
        <v>24836</v>
      </c>
      <c r="O49" s="252">
        <v>20738</v>
      </c>
      <c r="P49" s="252">
        <v>23817</v>
      </c>
      <c r="Q49" s="715">
        <v>20912</v>
      </c>
      <c r="R49" s="249" t="s">
        <v>23</v>
      </c>
    </row>
    <row r="50" spans="1:18" ht="11.1" customHeight="1" x14ac:dyDescent="0.2">
      <c r="A50" s="14" t="s">
        <v>24</v>
      </c>
      <c r="B50" s="252">
        <v>25373</v>
      </c>
      <c r="C50" s="252">
        <v>22305</v>
      </c>
      <c r="D50" s="252" t="s">
        <v>8073</v>
      </c>
      <c r="E50" s="252" t="s">
        <v>8073</v>
      </c>
      <c r="F50" s="252">
        <v>27467</v>
      </c>
      <c r="G50" s="252">
        <v>32225</v>
      </c>
      <c r="H50" s="252">
        <v>26564</v>
      </c>
      <c r="I50" s="252">
        <v>8400</v>
      </c>
      <c r="J50" s="252">
        <v>9152</v>
      </c>
      <c r="K50" s="252">
        <v>25247</v>
      </c>
      <c r="L50" s="252">
        <v>43017</v>
      </c>
      <c r="M50" s="252">
        <v>8223</v>
      </c>
      <c r="N50" s="252">
        <v>28582</v>
      </c>
      <c r="O50" s="252">
        <v>21477</v>
      </c>
      <c r="P50" s="252">
        <v>23060</v>
      </c>
      <c r="Q50" s="715">
        <v>26923</v>
      </c>
      <c r="R50" s="249" t="s">
        <v>24</v>
      </c>
    </row>
    <row r="51" spans="1:18" ht="11.1" customHeight="1" x14ac:dyDescent="0.2">
      <c r="A51" s="14" t="s">
        <v>25</v>
      </c>
      <c r="B51" s="252">
        <v>12246</v>
      </c>
      <c r="C51" s="252">
        <v>6092</v>
      </c>
      <c r="D51" s="252" t="s">
        <v>8073</v>
      </c>
      <c r="E51" s="252" t="s">
        <v>8073</v>
      </c>
      <c r="F51" s="252">
        <v>10780</v>
      </c>
      <c r="G51" s="252">
        <v>19007</v>
      </c>
      <c r="H51" s="252">
        <v>8305</v>
      </c>
      <c r="I51" s="252" t="s">
        <v>8073</v>
      </c>
      <c r="J51" s="252" t="s">
        <v>8073</v>
      </c>
      <c r="K51" s="252" t="s">
        <v>8073</v>
      </c>
      <c r="L51" s="252" t="s">
        <v>8073</v>
      </c>
      <c r="M51" s="252" t="s">
        <v>8073</v>
      </c>
      <c r="N51" s="252">
        <v>20244</v>
      </c>
      <c r="O51" s="252">
        <v>21670</v>
      </c>
      <c r="P51" s="252">
        <v>21510</v>
      </c>
      <c r="Q51" s="715" t="s">
        <v>8073</v>
      </c>
      <c r="R51" s="249" t="s">
        <v>25</v>
      </c>
    </row>
    <row r="52" spans="1:18" ht="9.9499999999999993" customHeight="1" x14ac:dyDescent="0.2">
      <c r="A52" s="127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721"/>
      <c r="R52" s="722"/>
    </row>
    <row r="53" spans="1:18" s="43" customFormat="1" ht="12" customHeight="1" x14ac:dyDescent="0.15">
      <c r="A53" s="29" t="s">
        <v>8072</v>
      </c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721"/>
      <c r="R53" s="389"/>
    </row>
    <row r="54" spans="1:18" s="147" customFormat="1" ht="18" customHeight="1" x14ac:dyDescent="0.2">
      <c r="A54" s="9" t="s">
        <v>217</v>
      </c>
      <c r="B54" s="257">
        <v>20305</v>
      </c>
      <c r="C54" s="257">
        <v>16378</v>
      </c>
      <c r="D54" s="257" t="s">
        <v>8073</v>
      </c>
      <c r="E54" s="257" t="s">
        <v>8073</v>
      </c>
      <c r="F54" s="257">
        <v>20817</v>
      </c>
      <c r="G54" s="257">
        <v>28753</v>
      </c>
      <c r="H54" s="257">
        <v>17384</v>
      </c>
      <c r="I54" s="257">
        <v>13857</v>
      </c>
      <c r="J54" s="257">
        <v>14869</v>
      </c>
      <c r="K54" s="257">
        <v>16748</v>
      </c>
      <c r="L54" s="257">
        <v>37474</v>
      </c>
      <c r="M54" s="257">
        <v>24445</v>
      </c>
      <c r="N54" s="257">
        <v>25544</v>
      </c>
      <c r="O54" s="257">
        <v>22293</v>
      </c>
      <c r="P54" s="257">
        <v>21680</v>
      </c>
      <c r="Q54" s="716">
        <v>19092</v>
      </c>
      <c r="R54" s="254" t="s">
        <v>217</v>
      </c>
    </row>
    <row r="55" spans="1:18" ht="11.1" customHeight="1" x14ac:dyDescent="0.2">
      <c r="A55" s="14" t="s">
        <v>26</v>
      </c>
      <c r="B55" s="252">
        <v>28078</v>
      </c>
      <c r="C55" s="252">
        <v>22451</v>
      </c>
      <c r="D55" s="252" t="s">
        <v>8073</v>
      </c>
      <c r="E55" s="252" t="s">
        <v>8073</v>
      </c>
      <c r="F55" s="252">
        <v>34857</v>
      </c>
      <c r="G55" s="252">
        <v>27640</v>
      </c>
      <c r="H55" s="252">
        <v>2715</v>
      </c>
      <c r="I55" s="252">
        <v>20133</v>
      </c>
      <c r="J55" s="252" t="s">
        <v>8073</v>
      </c>
      <c r="K55" s="252">
        <v>18969</v>
      </c>
      <c r="L55" s="252">
        <v>38154</v>
      </c>
      <c r="M55" s="252">
        <v>28619</v>
      </c>
      <c r="N55" s="252">
        <v>25980</v>
      </c>
      <c r="O55" s="252">
        <v>21252</v>
      </c>
      <c r="P55" s="252">
        <v>20858</v>
      </c>
      <c r="Q55" s="715">
        <v>18647</v>
      </c>
      <c r="R55" s="249" t="s">
        <v>26</v>
      </c>
    </row>
    <row r="56" spans="1:18" ht="11.1" customHeight="1" x14ac:dyDescent="0.2">
      <c r="A56" s="14" t="s">
        <v>27</v>
      </c>
      <c r="B56" s="252">
        <v>17197</v>
      </c>
      <c r="C56" s="252">
        <v>12743</v>
      </c>
      <c r="D56" s="252" t="s">
        <v>8073</v>
      </c>
      <c r="E56" s="252" t="s">
        <v>8073</v>
      </c>
      <c r="F56" s="252">
        <v>16510</v>
      </c>
      <c r="G56" s="252">
        <v>20538</v>
      </c>
      <c r="H56" s="252" t="s">
        <v>8073</v>
      </c>
      <c r="I56" s="252">
        <v>9056</v>
      </c>
      <c r="J56" s="252">
        <v>21513</v>
      </c>
      <c r="K56" s="252">
        <v>12425</v>
      </c>
      <c r="L56" s="252">
        <v>43919</v>
      </c>
      <c r="M56" s="252" t="s">
        <v>8073</v>
      </c>
      <c r="N56" s="252">
        <v>21789</v>
      </c>
      <c r="O56" s="252">
        <v>21807</v>
      </c>
      <c r="P56" s="252">
        <v>21428</v>
      </c>
      <c r="Q56" s="715" t="s">
        <v>8073</v>
      </c>
      <c r="R56" s="249" t="s">
        <v>27</v>
      </c>
    </row>
    <row r="57" spans="1:18" ht="11.1" customHeight="1" x14ac:dyDescent="0.2">
      <c r="A57" s="14" t="s">
        <v>28</v>
      </c>
      <c r="B57" s="252">
        <v>15175</v>
      </c>
      <c r="C57" s="252">
        <v>12304</v>
      </c>
      <c r="D57" s="252" t="s">
        <v>8073</v>
      </c>
      <c r="E57" s="252" t="s">
        <v>8073</v>
      </c>
      <c r="F57" s="252">
        <v>13691</v>
      </c>
      <c r="G57" s="252">
        <v>26272</v>
      </c>
      <c r="H57" s="252" t="s">
        <v>8073</v>
      </c>
      <c r="I57" s="252">
        <v>14945</v>
      </c>
      <c r="J57" s="252" t="s">
        <v>8073</v>
      </c>
      <c r="K57" s="252">
        <v>12551</v>
      </c>
      <c r="L57" s="252">
        <v>30860</v>
      </c>
      <c r="M57" s="252" t="s">
        <v>8073</v>
      </c>
      <c r="N57" s="252">
        <v>22632</v>
      </c>
      <c r="O57" s="252">
        <v>20261</v>
      </c>
      <c r="P57" s="252">
        <v>22902</v>
      </c>
      <c r="Q57" s="715">
        <v>19296</v>
      </c>
      <c r="R57" s="249" t="s">
        <v>28</v>
      </c>
    </row>
    <row r="58" spans="1:18" ht="11.1" customHeight="1" x14ac:dyDescent="0.2">
      <c r="A58" s="14" t="s">
        <v>29</v>
      </c>
      <c r="B58" s="252">
        <v>20765</v>
      </c>
      <c r="C58" s="252">
        <v>17903</v>
      </c>
      <c r="D58" s="252" t="s">
        <v>8073</v>
      </c>
      <c r="E58" s="252" t="s">
        <v>8073</v>
      </c>
      <c r="F58" s="252">
        <v>20369</v>
      </c>
      <c r="G58" s="252">
        <v>32134</v>
      </c>
      <c r="H58" s="252">
        <v>20546</v>
      </c>
      <c r="I58" s="252">
        <v>13881</v>
      </c>
      <c r="J58" s="252">
        <v>6741</v>
      </c>
      <c r="K58" s="252">
        <v>19018</v>
      </c>
      <c r="L58" s="252">
        <v>37950</v>
      </c>
      <c r="M58" s="252">
        <v>21915</v>
      </c>
      <c r="N58" s="252">
        <v>26988</v>
      </c>
      <c r="O58" s="252">
        <v>23165</v>
      </c>
      <c r="P58" s="252">
        <v>21757</v>
      </c>
      <c r="Q58" s="715">
        <v>19072</v>
      </c>
      <c r="R58" s="249" t="s">
        <v>29</v>
      </c>
    </row>
    <row r="59" spans="1:18" s="147" customFormat="1" ht="18" customHeight="1" x14ac:dyDescent="0.2">
      <c r="A59" s="9" t="s">
        <v>218</v>
      </c>
      <c r="B59" s="257">
        <v>24192</v>
      </c>
      <c r="C59" s="257">
        <v>18368</v>
      </c>
      <c r="D59" s="257">
        <v>16931</v>
      </c>
      <c r="E59" s="257">
        <v>30982</v>
      </c>
      <c r="F59" s="257">
        <v>19835</v>
      </c>
      <c r="G59" s="257">
        <v>34353</v>
      </c>
      <c r="H59" s="257">
        <v>24759</v>
      </c>
      <c r="I59" s="257">
        <v>21280</v>
      </c>
      <c r="J59" s="257">
        <v>12648</v>
      </c>
      <c r="K59" s="257">
        <v>26017</v>
      </c>
      <c r="L59" s="257">
        <v>47172</v>
      </c>
      <c r="M59" s="257">
        <v>31445</v>
      </c>
      <c r="N59" s="257">
        <v>29396</v>
      </c>
      <c r="O59" s="257">
        <v>24923</v>
      </c>
      <c r="P59" s="257">
        <v>22947</v>
      </c>
      <c r="Q59" s="716">
        <v>28976</v>
      </c>
      <c r="R59" s="254" t="s">
        <v>218</v>
      </c>
    </row>
    <row r="60" spans="1:18" ht="11.1" customHeight="1" x14ac:dyDescent="0.2">
      <c r="A60" s="14" t="s">
        <v>30</v>
      </c>
      <c r="B60" s="252">
        <v>16194</v>
      </c>
      <c r="C60" s="252">
        <v>22055</v>
      </c>
      <c r="D60" s="252" t="s">
        <v>8073</v>
      </c>
      <c r="E60" s="252" t="s">
        <v>8073</v>
      </c>
      <c r="F60" s="252">
        <v>15859</v>
      </c>
      <c r="G60" s="252" t="s">
        <v>8073</v>
      </c>
      <c r="H60" s="252">
        <v>16624</v>
      </c>
      <c r="I60" s="252">
        <v>2836</v>
      </c>
      <c r="J60" s="252">
        <v>21288</v>
      </c>
      <c r="K60" s="252">
        <v>21436</v>
      </c>
      <c r="L60" s="252" t="s">
        <v>8073</v>
      </c>
      <c r="M60" s="252" t="s">
        <v>8073</v>
      </c>
      <c r="N60" s="252">
        <v>20619</v>
      </c>
      <c r="O60" s="252">
        <v>20647</v>
      </c>
      <c r="P60" s="252">
        <v>21161</v>
      </c>
      <c r="Q60" s="715" t="s">
        <v>8073</v>
      </c>
      <c r="R60" s="249" t="s">
        <v>30</v>
      </c>
    </row>
    <row r="61" spans="1:18" ht="11.1" customHeight="1" x14ac:dyDescent="0.2">
      <c r="A61" s="14" t="s">
        <v>31</v>
      </c>
      <c r="B61" s="252">
        <v>21999</v>
      </c>
      <c r="C61" s="252">
        <v>15385</v>
      </c>
      <c r="D61" s="252" t="s">
        <v>8073</v>
      </c>
      <c r="E61" s="252" t="s">
        <v>8073</v>
      </c>
      <c r="F61" s="252">
        <v>23380</v>
      </c>
      <c r="G61" s="252">
        <v>23591</v>
      </c>
      <c r="H61" s="252">
        <v>19238</v>
      </c>
      <c r="I61" s="252">
        <v>27544</v>
      </c>
      <c r="J61" s="252">
        <v>12705</v>
      </c>
      <c r="K61" s="252">
        <v>15806</v>
      </c>
      <c r="L61" s="252">
        <v>37082</v>
      </c>
      <c r="M61" s="252" t="s">
        <v>8073</v>
      </c>
      <c r="N61" s="252">
        <v>24629</v>
      </c>
      <c r="O61" s="252">
        <v>21717</v>
      </c>
      <c r="P61" s="252">
        <v>22538</v>
      </c>
      <c r="Q61" s="715">
        <v>19824</v>
      </c>
      <c r="R61" s="249" t="s">
        <v>31</v>
      </c>
    </row>
    <row r="62" spans="1:18" ht="11.1" customHeight="1" x14ac:dyDescent="0.2">
      <c r="A62" s="14" t="s">
        <v>32</v>
      </c>
      <c r="B62" s="252">
        <v>16729</v>
      </c>
      <c r="C62" s="252">
        <v>15636</v>
      </c>
      <c r="D62" s="252" t="s">
        <v>8073</v>
      </c>
      <c r="E62" s="252" t="s">
        <v>8073</v>
      </c>
      <c r="F62" s="252">
        <v>9566</v>
      </c>
      <c r="G62" s="252">
        <v>27056</v>
      </c>
      <c r="H62" s="252">
        <v>14002</v>
      </c>
      <c r="I62" s="252">
        <v>13314</v>
      </c>
      <c r="J62" s="252">
        <v>14113</v>
      </c>
      <c r="K62" s="252">
        <v>18358</v>
      </c>
      <c r="L62" s="252">
        <v>32372</v>
      </c>
      <c r="M62" s="252" t="s">
        <v>8073</v>
      </c>
      <c r="N62" s="252">
        <v>23577</v>
      </c>
      <c r="O62" s="252">
        <v>21975</v>
      </c>
      <c r="P62" s="252">
        <v>24884</v>
      </c>
      <c r="Q62" s="715">
        <v>18449</v>
      </c>
      <c r="R62" s="249" t="s">
        <v>32</v>
      </c>
    </row>
    <row r="63" spans="1:18" ht="11.1" customHeight="1" x14ac:dyDescent="0.2">
      <c r="A63" s="14" t="s">
        <v>33</v>
      </c>
      <c r="B63" s="252">
        <v>32043</v>
      </c>
      <c r="C63" s="252">
        <v>1933</v>
      </c>
      <c r="D63" s="252" t="s">
        <v>8073</v>
      </c>
      <c r="E63" s="252" t="s">
        <v>8073</v>
      </c>
      <c r="F63" s="252">
        <v>45168</v>
      </c>
      <c r="G63" s="252">
        <v>31102</v>
      </c>
      <c r="H63" s="252">
        <v>6826</v>
      </c>
      <c r="I63" s="252">
        <v>10752</v>
      </c>
      <c r="J63" s="252" t="s">
        <v>8073</v>
      </c>
      <c r="K63" s="252">
        <v>19784</v>
      </c>
      <c r="L63" s="252" t="s">
        <v>8073</v>
      </c>
      <c r="M63" s="252">
        <v>25992</v>
      </c>
      <c r="N63" s="252">
        <v>26569</v>
      </c>
      <c r="O63" s="252">
        <v>20384</v>
      </c>
      <c r="P63" s="252">
        <v>23196</v>
      </c>
      <c r="Q63" s="715">
        <v>22533</v>
      </c>
      <c r="R63" s="249" t="s">
        <v>33</v>
      </c>
    </row>
    <row r="64" spans="1:18" ht="11.1" customHeight="1" x14ac:dyDescent="0.2">
      <c r="A64" s="14" t="s">
        <v>34</v>
      </c>
      <c r="B64" s="252">
        <v>18764</v>
      </c>
      <c r="C64" s="252">
        <v>17238</v>
      </c>
      <c r="D64" s="252">
        <v>16675</v>
      </c>
      <c r="E64" s="252">
        <v>30739</v>
      </c>
      <c r="F64" s="252">
        <v>17374</v>
      </c>
      <c r="G64" s="252">
        <v>31918</v>
      </c>
      <c r="H64" s="252">
        <v>15174</v>
      </c>
      <c r="I64" s="252">
        <v>14426</v>
      </c>
      <c r="J64" s="252">
        <v>14913</v>
      </c>
      <c r="K64" s="252">
        <v>18628</v>
      </c>
      <c r="L64" s="252">
        <v>43356</v>
      </c>
      <c r="M64" s="252">
        <v>31782</v>
      </c>
      <c r="N64" s="252">
        <v>23790</v>
      </c>
      <c r="O64" s="252">
        <v>22138</v>
      </c>
      <c r="P64" s="252">
        <v>20779</v>
      </c>
      <c r="Q64" s="715">
        <v>19913</v>
      </c>
      <c r="R64" s="249" t="s">
        <v>34</v>
      </c>
    </row>
    <row r="65" spans="1:18" ht="11.1" customHeight="1" x14ac:dyDescent="0.2">
      <c r="A65" s="14" t="s">
        <v>35</v>
      </c>
      <c r="B65" s="252">
        <v>22338</v>
      </c>
      <c r="C65" s="252">
        <v>22738</v>
      </c>
      <c r="D65" s="252" t="s">
        <v>8073</v>
      </c>
      <c r="E65" s="252" t="s">
        <v>8073</v>
      </c>
      <c r="F65" s="252">
        <v>22351</v>
      </c>
      <c r="G65" s="252">
        <v>23167</v>
      </c>
      <c r="H65" s="252" t="s">
        <v>8073</v>
      </c>
      <c r="I65" s="252">
        <v>17501</v>
      </c>
      <c r="J65" s="252">
        <v>13317</v>
      </c>
      <c r="K65" s="252">
        <v>15332</v>
      </c>
      <c r="L65" s="252">
        <v>47398</v>
      </c>
      <c r="M65" s="252" t="s">
        <v>8073</v>
      </c>
      <c r="N65" s="252">
        <v>25868</v>
      </c>
      <c r="O65" s="252">
        <v>21485</v>
      </c>
      <c r="P65" s="252">
        <v>23614</v>
      </c>
      <c r="Q65" s="715" t="s">
        <v>8073</v>
      </c>
      <c r="R65" s="249" t="s">
        <v>35</v>
      </c>
    </row>
    <row r="66" spans="1:18" ht="11.1" customHeight="1" x14ac:dyDescent="0.2">
      <c r="A66" s="14" t="s">
        <v>36</v>
      </c>
      <c r="B66" s="252">
        <v>18128</v>
      </c>
      <c r="C66" s="252">
        <v>14997</v>
      </c>
      <c r="D66" s="252">
        <v>14691</v>
      </c>
      <c r="E66" s="252" t="s">
        <v>8073</v>
      </c>
      <c r="F66" s="252">
        <v>19029</v>
      </c>
      <c r="G66" s="252">
        <v>24562</v>
      </c>
      <c r="H66" s="252" t="s">
        <v>8073</v>
      </c>
      <c r="I66" s="252">
        <v>8446</v>
      </c>
      <c r="J66" s="252">
        <v>10664</v>
      </c>
      <c r="K66" s="252">
        <v>15791</v>
      </c>
      <c r="L66" s="252" t="s">
        <v>8073</v>
      </c>
      <c r="M66" s="252" t="s">
        <v>8073</v>
      </c>
      <c r="N66" s="252">
        <v>23830</v>
      </c>
      <c r="O66" s="252">
        <v>20439</v>
      </c>
      <c r="P66" s="252">
        <v>22823</v>
      </c>
      <c r="Q66" s="715">
        <v>16822</v>
      </c>
      <c r="R66" s="249" t="s">
        <v>36</v>
      </c>
    </row>
    <row r="67" spans="1:18" ht="11.1" customHeight="1" x14ac:dyDescent="0.2">
      <c r="A67" s="14" t="s">
        <v>219</v>
      </c>
      <c r="B67" s="252">
        <v>26035</v>
      </c>
      <c r="C67" s="252">
        <v>27379</v>
      </c>
      <c r="D67" s="252">
        <v>17762</v>
      </c>
      <c r="E67" s="252">
        <v>30987</v>
      </c>
      <c r="F67" s="252">
        <v>17911</v>
      </c>
      <c r="G67" s="252">
        <v>39389</v>
      </c>
      <c r="H67" s="252">
        <v>26142</v>
      </c>
      <c r="I67" s="252">
        <v>24435</v>
      </c>
      <c r="J67" s="252">
        <v>12126</v>
      </c>
      <c r="K67" s="252">
        <v>27933</v>
      </c>
      <c r="L67" s="252">
        <v>47722</v>
      </c>
      <c r="M67" s="252">
        <v>32079</v>
      </c>
      <c r="N67" s="252">
        <v>31381</v>
      </c>
      <c r="O67" s="252">
        <v>26593</v>
      </c>
      <c r="P67" s="252">
        <v>23064</v>
      </c>
      <c r="Q67" s="715">
        <v>29448</v>
      </c>
      <c r="R67" s="249" t="s">
        <v>219</v>
      </c>
    </row>
    <row r="68" spans="1:18" ht="11.1" customHeight="1" x14ac:dyDescent="0.2">
      <c r="A68" s="14" t="s">
        <v>37</v>
      </c>
      <c r="B68" s="252">
        <v>13062</v>
      </c>
      <c r="C68" s="252">
        <v>6022</v>
      </c>
      <c r="D68" s="252" t="s">
        <v>8073</v>
      </c>
      <c r="E68" s="252">
        <v>31141</v>
      </c>
      <c r="F68" s="252">
        <v>9133</v>
      </c>
      <c r="G68" s="252">
        <v>25949</v>
      </c>
      <c r="H68" s="252" t="s">
        <v>8073</v>
      </c>
      <c r="I68" s="252">
        <v>10898</v>
      </c>
      <c r="J68" s="252" t="s">
        <v>8073</v>
      </c>
      <c r="K68" s="252">
        <v>21677</v>
      </c>
      <c r="L68" s="252">
        <v>35918</v>
      </c>
      <c r="M68" s="252" t="s">
        <v>8073</v>
      </c>
      <c r="N68" s="252">
        <v>22920</v>
      </c>
      <c r="O68" s="252">
        <v>21054</v>
      </c>
      <c r="P68" s="252">
        <v>21927</v>
      </c>
      <c r="Q68" s="715">
        <v>18893</v>
      </c>
      <c r="R68" s="249" t="s">
        <v>37</v>
      </c>
    </row>
    <row r="69" spans="1:18" ht="11.1" customHeight="1" x14ac:dyDescent="0.2">
      <c r="A69" s="14" t="s">
        <v>38</v>
      </c>
      <c r="B69" s="252">
        <v>22612</v>
      </c>
      <c r="C69" s="252">
        <v>15823</v>
      </c>
      <c r="D69" s="252" t="s">
        <v>8073</v>
      </c>
      <c r="E69" s="252" t="s">
        <v>8073</v>
      </c>
      <c r="F69" s="252">
        <v>21920</v>
      </c>
      <c r="G69" s="252" t="s">
        <v>8073</v>
      </c>
      <c r="H69" s="252" t="s">
        <v>8073</v>
      </c>
      <c r="I69" s="252">
        <v>24303</v>
      </c>
      <c r="J69" s="252" t="s">
        <v>8073</v>
      </c>
      <c r="K69" s="252">
        <v>17367</v>
      </c>
      <c r="L69" s="252" t="s">
        <v>8073</v>
      </c>
      <c r="M69" s="252">
        <v>24817</v>
      </c>
      <c r="N69" s="252">
        <v>27253</v>
      </c>
      <c r="O69" s="252">
        <v>23934</v>
      </c>
      <c r="P69" s="252">
        <v>20127</v>
      </c>
      <c r="Q69" s="715" t="s">
        <v>8073</v>
      </c>
      <c r="R69" s="249" t="s">
        <v>38</v>
      </c>
    </row>
    <row r="70" spans="1:18" ht="11.1" customHeight="1" x14ac:dyDescent="0.2">
      <c r="A70" s="14" t="s">
        <v>39</v>
      </c>
      <c r="B70" s="252">
        <v>20362</v>
      </c>
      <c r="C70" s="252">
        <v>18876</v>
      </c>
      <c r="D70" s="252" t="s">
        <v>8073</v>
      </c>
      <c r="E70" s="252" t="s">
        <v>8073</v>
      </c>
      <c r="F70" s="252">
        <v>19628</v>
      </c>
      <c r="G70" s="252">
        <v>41572</v>
      </c>
      <c r="H70" s="252" t="s">
        <v>8073</v>
      </c>
      <c r="I70" s="252">
        <v>13766</v>
      </c>
      <c r="J70" s="252" t="s">
        <v>8073</v>
      </c>
      <c r="K70" s="252">
        <v>21244</v>
      </c>
      <c r="L70" s="252">
        <v>35255</v>
      </c>
      <c r="M70" s="252">
        <v>18306</v>
      </c>
      <c r="N70" s="252">
        <v>25508</v>
      </c>
      <c r="O70" s="252">
        <v>20763</v>
      </c>
      <c r="P70" s="252">
        <v>21794</v>
      </c>
      <c r="Q70" s="715">
        <v>24177</v>
      </c>
      <c r="R70" s="249" t="s">
        <v>39</v>
      </c>
    </row>
    <row r="71" spans="1:18" ht="11.1" customHeight="1" x14ac:dyDescent="0.2">
      <c r="A71" s="14" t="s">
        <v>40</v>
      </c>
      <c r="B71" s="252">
        <v>17312</v>
      </c>
      <c r="C71" s="252">
        <v>20385</v>
      </c>
      <c r="D71" s="252" t="s">
        <v>8073</v>
      </c>
      <c r="E71" s="252" t="s">
        <v>8073</v>
      </c>
      <c r="F71" s="252">
        <v>9973</v>
      </c>
      <c r="G71" s="252">
        <v>12603</v>
      </c>
      <c r="H71" s="252">
        <v>8673</v>
      </c>
      <c r="I71" s="252">
        <v>29796</v>
      </c>
      <c r="J71" s="252" t="s">
        <v>8073</v>
      </c>
      <c r="K71" s="252">
        <v>17056</v>
      </c>
      <c r="L71" s="252" t="s">
        <v>8073</v>
      </c>
      <c r="M71" s="252">
        <v>19348</v>
      </c>
      <c r="N71" s="252">
        <v>21200</v>
      </c>
      <c r="O71" s="252">
        <v>19752</v>
      </c>
      <c r="P71" s="252">
        <v>21523</v>
      </c>
      <c r="Q71" s="715" t="s">
        <v>8073</v>
      </c>
      <c r="R71" s="249" t="s">
        <v>40</v>
      </c>
    </row>
    <row r="72" spans="1:18" s="147" customFormat="1" ht="18" customHeight="1" x14ac:dyDescent="0.2">
      <c r="A72" s="9" t="s">
        <v>220</v>
      </c>
      <c r="B72" s="257">
        <v>20237</v>
      </c>
      <c r="C72" s="257">
        <v>22941</v>
      </c>
      <c r="D72" s="257" t="s">
        <v>8073</v>
      </c>
      <c r="E72" s="257" t="s">
        <v>8073</v>
      </c>
      <c r="F72" s="257">
        <v>14297</v>
      </c>
      <c r="G72" s="257">
        <v>26467</v>
      </c>
      <c r="H72" s="257">
        <v>22747</v>
      </c>
      <c r="I72" s="257">
        <v>12074</v>
      </c>
      <c r="J72" s="257">
        <v>12005</v>
      </c>
      <c r="K72" s="257">
        <v>20966</v>
      </c>
      <c r="L72" s="257">
        <v>42179</v>
      </c>
      <c r="M72" s="257">
        <v>30972</v>
      </c>
      <c r="N72" s="257">
        <v>25896</v>
      </c>
      <c r="O72" s="257">
        <v>21499</v>
      </c>
      <c r="P72" s="257">
        <v>21643</v>
      </c>
      <c r="Q72" s="716">
        <v>19901</v>
      </c>
      <c r="R72" s="254" t="s">
        <v>220</v>
      </c>
    </row>
    <row r="73" spans="1:18" ht="11.1" customHeight="1" x14ac:dyDescent="0.2">
      <c r="A73" s="14" t="s">
        <v>41</v>
      </c>
      <c r="B73" s="252">
        <v>21437</v>
      </c>
      <c r="C73" s="252">
        <v>21143</v>
      </c>
      <c r="D73" s="252" t="s">
        <v>8073</v>
      </c>
      <c r="E73" s="252" t="s">
        <v>8073</v>
      </c>
      <c r="F73" s="252">
        <v>17756</v>
      </c>
      <c r="G73" s="252">
        <v>29582</v>
      </c>
      <c r="H73" s="252">
        <v>23888</v>
      </c>
      <c r="I73" s="252">
        <v>10429</v>
      </c>
      <c r="J73" s="252" t="s">
        <v>8073</v>
      </c>
      <c r="K73" s="252">
        <v>21087</v>
      </c>
      <c r="L73" s="252">
        <v>42643</v>
      </c>
      <c r="M73" s="252" t="s">
        <v>8073</v>
      </c>
      <c r="N73" s="252">
        <v>26862</v>
      </c>
      <c r="O73" s="252">
        <v>20564</v>
      </c>
      <c r="P73" s="252">
        <v>21184</v>
      </c>
      <c r="Q73" s="715">
        <v>21889</v>
      </c>
      <c r="R73" s="249" t="s">
        <v>41</v>
      </c>
    </row>
    <row r="74" spans="1:18" ht="11.1" customHeight="1" x14ac:dyDescent="0.2">
      <c r="A74" s="14" t="s">
        <v>42</v>
      </c>
      <c r="B74" s="252">
        <v>15815</v>
      </c>
      <c r="C74" s="252">
        <v>2398</v>
      </c>
      <c r="D74" s="252" t="s">
        <v>8073</v>
      </c>
      <c r="E74" s="252" t="s">
        <v>8073</v>
      </c>
      <c r="F74" s="252">
        <v>14461</v>
      </c>
      <c r="G74" s="252" t="s">
        <v>8073</v>
      </c>
      <c r="H74" s="252">
        <v>18275</v>
      </c>
      <c r="I74" s="252">
        <v>21384</v>
      </c>
      <c r="J74" s="252">
        <v>11400</v>
      </c>
      <c r="K74" s="252">
        <v>21487</v>
      </c>
      <c r="L74" s="252">
        <v>41387</v>
      </c>
      <c r="M74" s="252" t="s">
        <v>8073</v>
      </c>
      <c r="N74" s="252">
        <v>23904</v>
      </c>
      <c r="O74" s="252">
        <v>19726</v>
      </c>
      <c r="P74" s="252">
        <v>24129</v>
      </c>
      <c r="Q74" s="715">
        <v>15874</v>
      </c>
      <c r="R74" s="249" t="s">
        <v>42</v>
      </c>
    </row>
    <row r="75" spans="1:18" ht="11.1" customHeight="1" x14ac:dyDescent="0.2">
      <c r="A75" s="14" t="s">
        <v>43</v>
      </c>
      <c r="B75" s="252">
        <v>18502</v>
      </c>
      <c r="C75" s="252">
        <v>20513</v>
      </c>
      <c r="D75" s="252" t="s">
        <v>8073</v>
      </c>
      <c r="E75" s="252" t="s">
        <v>8073</v>
      </c>
      <c r="F75" s="252">
        <v>20605</v>
      </c>
      <c r="G75" s="252" t="s">
        <v>8073</v>
      </c>
      <c r="H75" s="252" t="s">
        <v>8073</v>
      </c>
      <c r="I75" s="252">
        <v>9877</v>
      </c>
      <c r="J75" s="252" t="s">
        <v>8073</v>
      </c>
      <c r="K75" s="252">
        <v>25191</v>
      </c>
      <c r="L75" s="252">
        <v>40944</v>
      </c>
      <c r="M75" s="252" t="s">
        <v>8073</v>
      </c>
      <c r="N75" s="252">
        <v>21743</v>
      </c>
      <c r="O75" s="252">
        <v>20922</v>
      </c>
      <c r="P75" s="252">
        <v>21601</v>
      </c>
      <c r="Q75" s="715" t="s">
        <v>8073</v>
      </c>
      <c r="R75" s="249" t="s">
        <v>43</v>
      </c>
    </row>
    <row r="76" spans="1:18" ht="11.1" customHeight="1" x14ac:dyDescent="0.2">
      <c r="A76" s="14" t="s">
        <v>44</v>
      </c>
      <c r="B76" s="252">
        <v>20396</v>
      </c>
      <c r="C76" s="252">
        <v>23870</v>
      </c>
      <c r="D76" s="252" t="s">
        <v>8073</v>
      </c>
      <c r="E76" s="252" t="s">
        <v>8073</v>
      </c>
      <c r="F76" s="252">
        <v>15994</v>
      </c>
      <c r="G76" s="252">
        <v>27002</v>
      </c>
      <c r="H76" s="252">
        <v>23477</v>
      </c>
      <c r="I76" s="252">
        <v>10982</v>
      </c>
      <c r="J76" s="252" t="s">
        <v>8073</v>
      </c>
      <c r="K76" s="252">
        <v>19200</v>
      </c>
      <c r="L76" s="252">
        <v>45326</v>
      </c>
      <c r="M76" s="252">
        <v>16385</v>
      </c>
      <c r="N76" s="252">
        <v>25754</v>
      </c>
      <c r="O76" s="252">
        <v>21646</v>
      </c>
      <c r="P76" s="252">
        <v>21655</v>
      </c>
      <c r="Q76" s="715">
        <v>22047</v>
      </c>
      <c r="R76" s="249" t="s">
        <v>44</v>
      </c>
    </row>
    <row r="77" spans="1:18" ht="11.1" customHeight="1" x14ac:dyDescent="0.2">
      <c r="A77" s="14" t="s">
        <v>45</v>
      </c>
      <c r="B77" s="252">
        <v>19628</v>
      </c>
      <c r="C77" s="252">
        <v>22106</v>
      </c>
      <c r="D77" s="252" t="s">
        <v>8073</v>
      </c>
      <c r="E77" s="252" t="s">
        <v>8073</v>
      </c>
      <c r="F77" s="252">
        <v>11255</v>
      </c>
      <c r="G77" s="252">
        <v>25982</v>
      </c>
      <c r="H77" s="252">
        <v>23931</v>
      </c>
      <c r="I77" s="252">
        <v>20484</v>
      </c>
      <c r="J77" s="252">
        <v>9363</v>
      </c>
      <c r="K77" s="252">
        <v>22211</v>
      </c>
      <c r="L77" s="252">
        <v>42940</v>
      </c>
      <c r="M77" s="252">
        <v>28516</v>
      </c>
      <c r="N77" s="252">
        <v>26219</v>
      </c>
      <c r="O77" s="252">
        <v>21994</v>
      </c>
      <c r="P77" s="252">
        <v>21733</v>
      </c>
      <c r="Q77" s="715">
        <v>19346</v>
      </c>
      <c r="R77" s="249" t="s">
        <v>45</v>
      </c>
    </row>
    <row r="78" spans="1:18" ht="11.1" customHeight="1" x14ac:dyDescent="0.2">
      <c r="A78" s="14" t="s">
        <v>46</v>
      </c>
      <c r="B78" s="252">
        <v>22618</v>
      </c>
      <c r="C78" s="252">
        <v>26828</v>
      </c>
      <c r="D78" s="252" t="s">
        <v>8073</v>
      </c>
      <c r="E78" s="252" t="s">
        <v>8073</v>
      </c>
      <c r="F78" s="252">
        <v>15370</v>
      </c>
      <c r="G78" s="252">
        <v>27384</v>
      </c>
      <c r="H78" s="252">
        <v>12991</v>
      </c>
      <c r="I78" s="252">
        <v>52673</v>
      </c>
      <c r="J78" s="252" t="s">
        <v>8073</v>
      </c>
      <c r="K78" s="252">
        <v>21704</v>
      </c>
      <c r="L78" s="252">
        <v>38028</v>
      </c>
      <c r="M78" s="252" t="s">
        <v>8073</v>
      </c>
      <c r="N78" s="252">
        <v>27897</v>
      </c>
      <c r="O78" s="252">
        <v>21843</v>
      </c>
      <c r="P78" s="252">
        <v>23074</v>
      </c>
      <c r="Q78" s="715">
        <v>21443</v>
      </c>
      <c r="R78" s="249" t="s">
        <v>46</v>
      </c>
    </row>
    <row r="79" spans="1:18" ht="11.1" customHeight="1" x14ac:dyDescent="0.2">
      <c r="A79" s="14" t="s">
        <v>47</v>
      </c>
      <c r="B79" s="252">
        <v>20189</v>
      </c>
      <c r="C79" s="252">
        <v>26565</v>
      </c>
      <c r="D79" s="252" t="s">
        <v>8073</v>
      </c>
      <c r="E79" s="252" t="s">
        <v>8073</v>
      </c>
      <c r="F79" s="252">
        <v>15372</v>
      </c>
      <c r="G79" s="252">
        <v>21034</v>
      </c>
      <c r="H79" s="252">
        <v>17271</v>
      </c>
      <c r="I79" s="252">
        <v>4776</v>
      </c>
      <c r="J79" s="252">
        <v>19517</v>
      </c>
      <c r="K79" s="252">
        <v>19498</v>
      </c>
      <c r="L79" s="252">
        <v>43177</v>
      </c>
      <c r="M79" s="252">
        <v>41844</v>
      </c>
      <c r="N79" s="252">
        <v>23319</v>
      </c>
      <c r="O79" s="252">
        <v>21439</v>
      </c>
      <c r="P79" s="252">
        <v>20127</v>
      </c>
      <c r="Q79" s="715">
        <v>15260</v>
      </c>
      <c r="R79" s="249" t="s">
        <v>47</v>
      </c>
    </row>
    <row r="80" spans="1:18" s="147" customFormat="1" ht="18" customHeight="1" x14ac:dyDescent="0.2">
      <c r="A80" s="9" t="s">
        <v>221</v>
      </c>
      <c r="B80" s="257">
        <v>17748</v>
      </c>
      <c r="C80" s="257">
        <v>12825</v>
      </c>
      <c r="D80" s="257">
        <v>27786</v>
      </c>
      <c r="E80" s="257">
        <v>22202</v>
      </c>
      <c r="F80" s="257">
        <v>16469</v>
      </c>
      <c r="G80" s="257">
        <v>21069</v>
      </c>
      <c r="H80" s="257">
        <v>12877</v>
      </c>
      <c r="I80" s="257">
        <v>12930</v>
      </c>
      <c r="J80" s="257">
        <v>5404</v>
      </c>
      <c r="K80" s="257">
        <v>13712</v>
      </c>
      <c r="L80" s="257">
        <v>42180</v>
      </c>
      <c r="M80" s="257">
        <v>13753</v>
      </c>
      <c r="N80" s="257">
        <v>23775</v>
      </c>
      <c r="O80" s="257">
        <v>20526</v>
      </c>
      <c r="P80" s="257">
        <v>21458</v>
      </c>
      <c r="Q80" s="716">
        <v>16116</v>
      </c>
      <c r="R80" s="254" t="s">
        <v>221</v>
      </c>
    </row>
    <row r="81" spans="1:18" ht="11.1" customHeight="1" x14ac:dyDescent="0.2">
      <c r="A81" s="14" t="s">
        <v>48</v>
      </c>
      <c r="B81" s="252">
        <v>15648</v>
      </c>
      <c r="C81" s="252">
        <v>2763</v>
      </c>
      <c r="D81" s="252" t="s">
        <v>8073</v>
      </c>
      <c r="E81" s="252">
        <v>7708</v>
      </c>
      <c r="F81" s="252">
        <v>8207</v>
      </c>
      <c r="G81" s="252">
        <v>21408</v>
      </c>
      <c r="H81" s="252">
        <v>26727</v>
      </c>
      <c r="I81" s="252">
        <v>6199</v>
      </c>
      <c r="J81" s="252" t="s">
        <v>8073</v>
      </c>
      <c r="K81" s="252">
        <v>14223</v>
      </c>
      <c r="L81" s="252">
        <v>36283</v>
      </c>
      <c r="M81" s="252" t="s">
        <v>8073</v>
      </c>
      <c r="N81" s="252">
        <v>21846</v>
      </c>
      <c r="O81" s="252">
        <v>18788</v>
      </c>
      <c r="P81" s="252">
        <v>23160</v>
      </c>
      <c r="Q81" s="715" t="s">
        <v>8073</v>
      </c>
      <c r="R81" s="249" t="s">
        <v>48</v>
      </c>
    </row>
    <row r="82" spans="1:18" ht="11.1" customHeight="1" x14ac:dyDescent="0.2">
      <c r="A82" s="14" t="s">
        <v>49</v>
      </c>
      <c r="B82" s="252">
        <v>15080</v>
      </c>
      <c r="C82" s="252">
        <v>8684</v>
      </c>
      <c r="D82" s="252" t="s">
        <v>8073</v>
      </c>
      <c r="E82" s="252">
        <v>20336</v>
      </c>
      <c r="F82" s="252">
        <v>11162</v>
      </c>
      <c r="G82" s="252">
        <v>19904</v>
      </c>
      <c r="H82" s="252" t="s">
        <v>8073</v>
      </c>
      <c r="I82" s="252">
        <v>11294</v>
      </c>
      <c r="J82" s="252">
        <v>23281</v>
      </c>
      <c r="K82" s="252">
        <v>22274</v>
      </c>
      <c r="L82" s="252" t="s">
        <v>8073</v>
      </c>
      <c r="M82" s="252" t="s">
        <v>8073</v>
      </c>
      <c r="N82" s="252">
        <v>22518</v>
      </c>
      <c r="O82" s="252">
        <v>20057</v>
      </c>
      <c r="P82" s="252">
        <v>21670</v>
      </c>
      <c r="Q82" s="715" t="s">
        <v>8073</v>
      </c>
      <c r="R82" s="249" t="s">
        <v>49</v>
      </c>
    </row>
    <row r="83" spans="1:18" ht="11.1" customHeight="1" x14ac:dyDescent="0.2">
      <c r="A83" s="14" t="s">
        <v>50</v>
      </c>
      <c r="B83" s="252">
        <v>17926</v>
      </c>
      <c r="C83" s="252" t="s">
        <v>8073</v>
      </c>
      <c r="D83" s="252" t="s">
        <v>8073</v>
      </c>
      <c r="E83" s="252">
        <v>24756</v>
      </c>
      <c r="F83" s="252">
        <v>15685</v>
      </c>
      <c r="G83" s="252">
        <v>22135</v>
      </c>
      <c r="H83" s="252">
        <v>8145</v>
      </c>
      <c r="I83" s="252">
        <v>6650</v>
      </c>
      <c r="J83" s="252" t="s">
        <v>8073</v>
      </c>
      <c r="K83" s="252">
        <v>14199</v>
      </c>
      <c r="L83" s="252">
        <v>36222</v>
      </c>
      <c r="M83" s="252" t="s">
        <v>8073</v>
      </c>
      <c r="N83" s="252">
        <v>21492</v>
      </c>
      <c r="O83" s="252">
        <v>20627</v>
      </c>
      <c r="P83" s="252">
        <v>20891</v>
      </c>
      <c r="Q83" s="715" t="s">
        <v>8073</v>
      </c>
      <c r="R83" s="249" t="s">
        <v>50</v>
      </c>
    </row>
    <row r="84" spans="1:18" ht="11.1" customHeight="1" x14ac:dyDescent="0.2">
      <c r="A84" s="14" t="s">
        <v>51</v>
      </c>
      <c r="B84" s="252">
        <v>14840</v>
      </c>
      <c r="C84" s="252">
        <v>15534</v>
      </c>
      <c r="D84" s="252" t="s">
        <v>8073</v>
      </c>
      <c r="E84" s="252">
        <v>14894</v>
      </c>
      <c r="F84" s="252">
        <v>7275</v>
      </c>
      <c r="G84" s="252">
        <v>20302</v>
      </c>
      <c r="H84" s="252" t="s">
        <v>8073</v>
      </c>
      <c r="I84" s="252" t="s">
        <v>8073</v>
      </c>
      <c r="J84" s="252" t="s">
        <v>8073</v>
      </c>
      <c r="K84" s="252">
        <v>22453</v>
      </c>
      <c r="L84" s="252">
        <v>35436</v>
      </c>
      <c r="M84" s="252" t="s">
        <v>8073</v>
      </c>
      <c r="N84" s="252">
        <v>19955</v>
      </c>
      <c r="O84" s="252">
        <v>19689</v>
      </c>
      <c r="P84" s="252">
        <v>19792</v>
      </c>
      <c r="Q84" s="715" t="s">
        <v>8073</v>
      </c>
      <c r="R84" s="249" t="s">
        <v>51</v>
      </c>
    </row>
    <row r="85" spans="1:18" ht="11.1" customHeight="1" x14ac:dyDescent="0.2">
      <c r="A85" s="14" t="s">
        <v>52</v>
      </c>
      <c r="B85" s="252">
        <v>12900</v>
      </c>
      <c r="C85" s="252">
        <v>17371</v>
      </c>
      <c r="D85" s="252" t="s">
        <v>8073</v>
      </c>
      <c r="E85" s="252">
        <v>24675</v>
      </c>
      <c r="F85" s="252">
        <v>6205</v>
      </c>
      <c r="G85" s="252">
        <v>12465</v>
      </c>
      <c r="H85" s="252" t="s">
        <v>8073</v>
      </c>
      <c r="I85" s="252">
        <v>12016</v>
      </c>
      <c r="J85" s="252">
        <v>6429</v>
      </c>
      <c r="K85" s="252">
        <v>8684</v>
      </c>
      <c r="L85" s="252">
        <v>38178</v>
      </c>
      <c r="M85" s="252">
        <v>5768</v>
      </c>
      <c r="N85" s="252">
        <v>22114</v>
      </c>
      <c r="O85" s="252">
        <v>20724</v>
      </c>
      <c r="P85" s="252">
        <v>20408</v>
      </c>
      <c r="Q85" s="715">
        <v>14281</v>
      </c>
      <c r="R85" s="249" t="s">
        <v>52</v>
      </c>
    </row>
    <row r="86" spans="1:18" ht="11.1" customHeight="1" x14ac:dyDescent="0.2">
      <c r="A86" s="14" t="s">
        <v>53</v>
      </c>
      <c r="B86" s="252">
        <v>20407</v>
      </c>
      <c r="C86" s="252" t="s">
        <v>8073</v>
      </c>
      <c r="D86" s="252">
        <v>27786</v>
      </c>
      <c r="E86" s="252">
        <v>23089</v>
      </c>
      <c r="F86" s="252">
        <v>20245</v>
      </c>
      <c r="G86" s="252">
        <v>21699</v>
      </c>
      <c r="H86" s="252">
        <v>9236</v>
      </c>
      <c r="I86" s="252">
        <v>10762</v>
      </c>
      <c r="J86" s="252" t="s">
        <v>8073</v>
      </c>
      <c r="K86" s="252">
        <v>21689</v>
      </c>
      <c r="L86" s="252">
        <v>37066</v>
      </c>
      <c r="M86" s="252" t="s">
        <v>8073</v>
      </c>
      <c r="N86" s="252">
        <v>20024</v>
      </c>
      <c r="O86" s="252">
        <v>19193</v>
      </c>
      <c r="P86" s="252">
        <v>23809</v>
      </c>
      <c r="Q86" s="715" t="s">
        <v>8073</v>
      </c>
      <c r="R86" s="249" t="s">
        <v>53</v>
      </c>
    </row>
    <row r="87" spans="1:18" ht="11.1" customHeight="1" x14ac:dyDescent="0.2">
      <c r="A87" s="14" t="s">
        <v>54</v>
      </c>
      <c r="B87" s="252">
        <v>18250</v>
      </c>
      <c r="C87" s="252">
        <v>16901</v>
      </c>
      <c r="D87" s="252" t="s">
        <v>8073</v>
      </c>
      <c r="E87" s="252">
        <v>19415</v>
      </c>
      <c r="F87" s="252">
        <v>19237</v>
      </c>
      <c r="G87" s="252">
        <v>30000</v>
      </c>
      <c r="H87" s="252" t="s">
        <v>8073</v>
      </c>
      <c r="I87" s="252">
        <v>10680</v>
      </c>
      <c r="J87" s="252" t="s">
        <v>8073</v>
      </c>
      <c r="K87" s="252">
        <v>19104</v>
      </c>
      <c r="L87" s="252">
        <v>38127</v>
      </c>
      <c r="M87" s="252" t="s">
        <v>8073</v>
      </c>
      <c r="N87" s="252">
        <v>20684</v>
      </c>
      <c r="O87" s="252">
        <v>17685</v>
      </c>
      <c r="P87" s="252">
        <v>19799</v>
      </c>
      <c r="Q87" s="715">
        <v>17613</v>
      </c>
      <c r="R87" s="249" t="s">
        <v>54</v>
      </c>
    </row>
    <row r="88" spans="1:18" ht="11.1" customHeight="1" x14ac:dyDescent="0.2">
      <c r="A88" s="14" t="s">
        <v>55</v>
      </c>
      <c r="B88" s="252">
        <v>20840</v>
      </c>
      <c r="C88" s="252">
        <v>13691</v>
      </c>
      <c r="D88" s="252" t="s">
        <v>8073</v>
      </c>
      <c r="E88" s="252">
        <v>47375</v>
      </c>
      <c r="F88" s="252">
        <v>22807</v>
      </c>
      <c r="G88" s="252">
        <v>26643</v>
      </c>
      <c r="H88" s="252">
        <v>16919</v>
      </c>
      <c r="I88" s="252">
        <v>14937</v>
      </c>
      <c r="J88" s="252">
        <v>5358</v>
      </c>
      <c r="K88" s="252">
        <v>15333</v>
      </c>
      <c r="L88" s="252">
        <v>45042</v>
      </c>
      <c r="M88" s="252">
        <v>17388</v>
      </c>
      <c r="N88" s="252">
        <v>26360</v>
      </c>
      <c r="O88" s="252">
        <v>21355</v>
      </c>
      <c r="P88" s="252">
        <v>21893</v>
      </c>
      <c r="Q88" s="715">
        <v>16894</v>
      </c>
      <c r="R88" s="249" t="s">
        <v>55</v>
      </c>
    </row>
    <row r="89" spans="1:18" s="147" customFormat="1" ht="18" customHeight="1" x14ac:dyDescent="0.2">
      <c r="A89" s="9" t="s">
        <v>222</v>
      </c>
      <c r="B89" s="257">
        <v>18369</v>
      </c>
      <c r="C89" s="257">
        <v>14581</v>
      </c>
      <c r="D89" s="257" t="s">
        <v>8073</v>
      </c>
      <c r="E89" s="257">
        <v>30407</v>
      </c>
      <c r="F89" s="257">
        <v>13140</v>
      </c>
      <c r="G89" s="257">
        <v>24178</v>
      </c>
      <c r="H89" s="257">
        <v>17666</v>
      </c>
      <c r="I89" s="257">
        <v>8041</v>
      </c>
      <c r="J89" s="257">
        <v>14357</v>
      </c>
      <c r="K89" s="257">
        <v>20548</v>
      </c>
      <c r="L89" s="257">
        <v>35515</v>
      </c>
      <c r="M89" s="257">
        <v>24327</v>
      </c>
      <c r="N89" s="257">
        <v>24316</v>
      </c>
      <c r="O89" s="257">
        <v>20753</v>
      </c>
      <c r="P89" s="257">
        <v>22150</v>
      </c>
      <c r="Q89" s="716">
        <v>20131</v>
      </c>
      <c r="R89" s="254" t="s">
        <v>222</v>
      </c>
    </row>
    <row r="90" spans="1:18" ht="11.1" customHeight="1" x14ac:dyDescent="0.2">
      <c r="A90" s="14" t="s">
        <v>56</v>
      </c>
      <c r="B90" s="252">
        <v>17366</v>
      </c>
      <c r="C90" s="252">
        <v>15873</v>
      </c>
      <c r="D90" s="252" t="s">
        <v>8073</v>
      </c>
      <c r="E90" s="252">
        <v>25366</v>
      </c>
      <c r="F90" s="252">
        <v>12317</v>
      </c>
      <c r="G90" s="252">
        <v>28229</v>
      </c>
      <c r="H90" s="252">
        <v>17684</v>
      </c>
      <c r="I90" s="252">
        <v>6353</v>
      </c>
      <c r="J90" s="252">
        <v>13824</v>
      </c>
      <c r="K90" s="252">
        <v>21194</v>
      </c>
      <c r="L90" s="252">
        <v>35905</v>
      </c>
      <c r="M90" s="252">
        <v>24327</v>
      </c>
      <c r="N90" s="252">
        <v>25507</v>
      </c>
      <c r="O90" s="252">
        <v>22148</v>
      </c>
      <c r="P90" s="252">
        <v>22190</v>
      </c>
      <c r="Q90" s="715">
        <v>21936</v>
      </c>
      <c r="R90" s="249" t="s">
        <v>56</v>
      </c>
    </row>
    <row r="91" spans="1:18" ht="11.1" customHeight="1" x14ac:dyDescent="0.2">
      <c r="A91" s="14" t="s">
        <v>57</v>
      </c>
      <c r="B91" s="252">
        <v>27039</v>
      </c>
      <c r="C91" s="252" t="s">
        <v>8073</v>
      </c>
      <c r="D91" s="252" t="s">
        <v>8073</v>
      </c>
      <c r="E91" s="252">
        <v>33460</v>
      </c>
      <c r="F91" s="252">
        <v>23966</v>
      </c>
      <c r="G91" s="252" t="s">
        <v>8073</v>
      </c>
      <c r="H91" s="252" t="s">
        <v>8073</v>
      </c>
      <c r="I91" s="252" t="s">
        <v>8073</v>
      </c>
      <c r="J91" s="252" t="s">
        <v>8073</v>
      </c>
      <c r="K91" s="252">
        <v>22992</v>
      </c>
      <c r="L91" s="252" t="s">
        <v>8073</v>
      </c>
      <c r="M91" s="252" t="s">
        <v>8073</v>
      </c>
      <c r="N91" s="252">
        <v>24496</v>
      </c>
      <c r="O91" s="252">
        <v>18996</v>
      </c>
      <c r="P91" s="252">
        <v>21584</v>
      </c>
      <c r="Q91" s="715">
        <v>17715</v>
      </c>
      <c r="R91" s="249" t="s">
        <v>57</v>
      </c>
    </row>
    <row r="92" spans="1:18" ht="11.1" customHeight="1" x14ac:dyDescent="0.2">
      <c r="A92" s="14" t="s">
        <v>58</v>
      </c>
      <c r="B92" s="252">
        <v>18092</v>
      </c>
      <c r="C92" s="252">
        <v>2508</v>
      </c>
      <c r="D92" s="252" t="s">
        <v>8073</v>
      </c>
      <c r="E92" s="252">
        <v>22416</v>
      </c>
      <c r="F92" s="252">
        <v>13579</v>
      </c>
      <c r="G92" s="252">
        <v>12797</v>
      </c>
      <c r="H92" s="252" t="s">
        <v>8073</v>
      </c>
      <c r="I92" s="252" t="s">
        <v>8073</v>
      </c>
      <c r="J92" s="252" t="s">
        <v>8073</v>
      </c>
      <c r="K92" s="252" t="s">
        <v>8073</v>
      </c>
      <c r="L92" s="252" t="s">
        <v>8073</v>
      </c>
      <c r="M92" s="252" t="s">
        <v>8073</v>
      </c>
      <c r="N92" s="252">
        <v>20993</v>
      </c>
      <c r="O92" s="252">
        <v>18188</v>
      </c>
      <c r="P92" s="252">
        <v>21892</v>
      </c>
      <c r="Q92" s="715" t="s">
        <v>8073</v>
      </c>
      <c r="R92" s="249" t="s">
        <v>58</v>
      </c>
    </row>
    <row r="93" spans="1:18" ht="11.1" customHeight="1" x14ac:dyDescent="0.2">
      <c r="A93" s="14" t="s">
        <v>59</v>
      </c>
      <c r="B93" s="252">
        <v>15440</v>
      </c>
      <c r="C93" s="252" t="s">
        <v>8073</v>
      </c>
      <c r="D93" s="252" t="s">
        <v>8073</v>
      </c>
      <c r="E93" s="252" t="s">
        <v>8073</v>
      </c>
      <c r="F93" s="252">
        <v>11505</v>
      </c>
      <c r="G93" s="252">
        <v>19095</v>
      </c>
      <c r="H93" s="252" t="s">
        <v>8073</v>
      </c>
      <c r="I93" s="252">
        <v>11391</v>
      </c>
      <c r="J93" s="252">
        <v>15047</v>
      </c>
      <c r="K93" s="252" t="s">
        <v>8073</v>
      </c>
      <c r="L93" s="252">
        <v>28577</v>
      </c>
      <c r="M93" s="252" t="s">
        <v>8073</v>
      </c>
      <c r="N93" s="252">
        <v>22095</v>
      </c>
      <c r="O93" s="252">
        <v>19469</v>
      </c>
      <c r="P93" s="252">
        <v>23141</v>
      </c>
      <c r="Q93" s="715" t="s">
        <v>8073</v>
      </c>
      <c r="R93" s="249" t="s">
        <v>59</v>
      </c>
    </row>
    <row r="94" spans="1:18" ht="11.1" customHeight="1" x14ac:dyDescent="0.2">
      <c r="A94" s="14" t="s">
        <v>60</v>
      </c>
      <c r="B94" s="252">
        <v>16397</v>
      </c>
      <c r="C94" s="252">
        <v>18120</v>
      </c>
      <c r="D94" s="252" t="s">
        <v>8073</v>
      </c>
      <c r="E94" s="252" t="s">
        <v>8073</v>
      </c>
      <c r="F94" s="252">
        <v>13099</v>
      </c>
      <c r="G94" s="252">
        <v>18501</v>
      </c>
      <c r="H94" s="252" t="s">
        <v>8073</v>
      </c>
      <c r="I94" s="252">
        <v>17484</v>
      </c>
      <c r="J94" s="252" t="s">
        <v>8073</v>
      </c>
      <c r="K94" s="252" t="s">
        <v>8073</v>
      </c>
      <c r="L94" s="252">
        <v>33042</v>
      </c>
      <c r="M94" s="252" t="s">
        <v>8073</v>
      </c>
      <c r="N94" s="252">
        <v>20964</v>
      </c>
      <c r="O94" s="252">
        <v>18572</v>
      </c>
      <c r="P94" s="252">
        <v>23093</v>
      </c>
      <c r="Q94" s="715" t="s">
        <v>8073</v>
      </c>
      <c r="R94" s="249" t="s">
        <v>60</v>
      </c>
    </row>
    <row r="95" spans="1:18" ht="11.1" customHeight="1" x14ac:dyDescent="0.2">
      <c r="A95" s="14" t="s">
        <v>61</v>
      </c>
      <c r="B95" s="252">
        <v>18046</v>
      </c>
      <c r="C95" s="252">
        <v>12162</v>
      </c>
      <c r="D95" s="252" t="s">
        <v>8073</v>
      </c>
      <c r="E95" s="252">
        <v>25786</v>
      </c>
      <c r="F95" s="252">
        <v>14833</v>
      </c>
      <c r="G95" s="252">
        <v>22386</v>
      </c>
      <c r="H95" s="252">
        <v>17242</v>
      </c>
      <c r="I95" s="252">
        <v>13831</v>
      </c>
      <c r="J95" s="252" t="s">
        <v>8073</v>
      </c>
      <c r="K95" s="252">
        <v>12315</v>
      </c>
      <c r="L95" s="252">
        <v>37232</v>
      </c>
      <c r="M95" s="252" t="s">
        <v>8073</v>
      </c>
      <c r="N95" s="252">
        <v>23783</v>
      </c>
      <c r="O95" s="252">
        <v>18847</v>
      </c>
      <c r="P95" s="252">
        <v>21447</v>
      </c>
      <c r="Q95" s="715" t="s">
        <v>8073</v>
      </c>
      <c r="R95" s="249" t="s">
        <v>61</v>
      </c>
    </row>
    <row r="96" spans="1:18" s="147" customFormat="1" ht="18" customHeight="1" x14ac:dyDescent="0.2">
      <c r="A96" s="9" t="s">
        <v>223</v>
      </c>
      <c r="B96" s="257">
        <v>23471</v>
      </c>
      <c r="C96" s="257">
        <v>18324</v>
      </c>
      <c r="D96" s="257" t="s">
        <v>8073</v>
      </c>
      <c r="E96" s="257" t="s">
        <v>8073</v>
      </c>
      <c r="F96" s="257">
        <v>26688</v>
      </c>
      <c r="G96" s="257">
        <v>23688</v>
      </c>
      <c r="H96" s="257">
        <v>17307</v>
      </c>
      <c r="I96" s="257">
        <v>8960</v>
      </c>
      <c r="J96" s="257">
        <v>8798</v>
      </c>
      <c r="K96" s="257">
        <v>19079</v>
      </c>
      <c r="L96" s="257">
        <v>30983</v>
      </c>
      <c r="M96" s="257">
        <v>20838</v>
      </c>
      <c r="N96" s="257">
        <v>21197</v>
      </c>
      <c r="O96" s="257">
        <v>19891</v>
      </c>
      <c r="P96" s="257">
        <v>22415</v>
      </c>
      <c r="Q96" s="716">
        <v>14778</v>
      </c>
      <c r="R96" s="254" t="s">
        <v>223</v>
      </c>
    </row>
    <row r="97" spans="1:18" ht="11.1" customHeight="1" x14ac:dyDescent="0.2">
      <c r="A97" s="14" t="s">
        <v>62</v>
      </c>
      <c r="B97" s="252">
        <v>16861</v>
      </c>
      <c r="C97" s="252">
        <v>16693</v>
      </c>
      <c r="D97" s="252" t="s">
        <v>8073</v>
      </c>
      <c r="E97" s="252" t="s">
        <v>8073</v>
      </c>
      <c r="F97" s="252">
        <v>11911</v>
      </c>
      <c r="G97" s="252">
        <v>24027</v>
      </c>
      <c r="H97" s="252">
        <v>20455</v>
      </c>
      <c r="I97" s="252">
        <v>11260</v>
      </c>
      <c r="J97" s="252" t="s">
        <v>8073</v>
      </c>
      <c r="K97" s="252" t="s">
        <v>8073</v>
      </c>
      <c r="L97" s="252">
        <v>38462</v>
      </c>
      <c r="M97" s="252" t="s">
        <v>8073</v>
      </c>
      <c r="N97" s="252">
        <v>16792</v>
      </c>
      <c r="O97" s="252">
        <v>18819</v>
      </c>
      <c r="P97" s="252">
        <v>22980</v>
      </c>
      <c r="Q97" s="715" t="s">
        <v>8073</v>
      </c>
      <c r="R97" s="249" t="s">
        <v>62</v>
      </c>
    </row>
    <row r="98" spans="1:18" ht="11.1" customHeight="1" x14ac:dyDescent="0.2">
      <c r="A98" s="14" t="s">
        <v>63</v>
      </c>
      <c r="B98" s="252">
        <v>26346</v>
      </c>
      <c r="C98" s="252">
        <v>17614</v>
      </c>
      <c r="D98" s="252" t="s">
        <v>8073</v>
      </c>
      <c r="E98" s="252" t="s">
        <v>8073</v>
      </c>
      <c r="F98" s="252">
        <v>29827</v>
      </c>
      <c r="G98" s="252">
        <v>24646</v>
      </c>
      <c r="H98" s="252">
        <v>5411</v>
      </c>
      <c r="I98" s="252">
        <v>8596</v>
      </c>
      <c r="J98" s="252">
        <v>11835</v>
      </c>
      <c r="K98" s="252">
        <v>19079</v>
      </c>
      <c r="L98" s="252">
        <v>29627</v>
      </c>
      <c r="M98" s="252">
        <v>1217</v>
      </c>
      <c r="N98" s="252">
        <v>23007</v>
      </c>
      <c r="O98" s="252">
        <v>20657</v>
      </c>
      <c r="P98" s="252">
        <v>23621</v>
      </c>
      <c r="Q98" s="715">
        <v>15973</v>
      </c>
      <c r="R98" s="249" t="s">
        <v>63</v>
      </c>
    </row>
    <row r="99" spans="1:18" ht="11.1" customHeight="1" x14ac:dyDescent="0.2">
      <c r="A99" s="14" t="s">
        <v>64</v>
      </c>
      <c r="B99" s="252">
        <v>19168</v>
      </c>
      <c r="C99" s="252">
        <v>19934</v>
      </c>
      <c r="D99" s="252" t="s">
        <v>8073</v>
      </c>
      <c r="E99" s="252" t="s">
        <v>8073</v>
      </c>
      <c r="F99" s="252">
        <v>19426</v>
      </c>
      <c r="G99" s="252">
        <v>22306</v>
      </c>
      <c r="H99" s="252" t="s">
        <v>8073</v>
      </c>
      <c r="I99" s="252" t="s">
        <v>8073</v>
      </c>
      <c r="J99" s="252">
        <v>5323</v>
      </c>
      <c r="K99" s="252">
        <v>19086</v>
      </c>
      <c r="L99" s="252" t="s">
        <v>8073</v>
      </c>
      <c r="M99" s="252">
        <v>30514</v>
      </c>
      <c r="N99" s="252">
        <v>19749</v>
      </c>
      <c r="O99" s="252">
        <v>19269</v>
      </c>
      <c r="P99" s="252">
        <v>20057</v>
      </c>
      <c r="Q99" s="715">
        <v>11286</v>
      </c>
      <c r="R99" s="249" t="s">
        <v>64</v>
      </c>
    </row>
    <row r="100" spans="1:18" ht="9.9499999999999993" customHeight="1" x14ac:dyDescent="0.2">
      <c r="A100" s="127"/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721"/>
      <c r="R100" s="722"/>
    </row>
    <row r="101" spans="1:18" s="43" customFormat="1" ht="12" customHeight="1" x14ac:dyDescent="0.15">
      <c r="A101" s="29" t="s">
        <v>8072</v>
      </c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721"/>
      <c r="R101" s="389"/>
    </row>
    <row r="102" spans="1:18" s="147" customFormat="1" ht="17.100000000000001" customHeight="1" x14ac:dyDescent="0.2">
      <c r="A102" s="9" t="s">
        <v>224</v>
      </c>
      <c r="B102" s="257">
        <v>21529</v>
      </c>
      <c r="C102" s="257">
        <v>13244</v>
      </c>
      <c r="D102" s="257" t="s">
        <v>8073</v>
      </c>
      <c r="E102" s="257">
        <v>30709</v>
      </c>
      <c r="F102" s="257">
        <v>18528</v>
      </c>
      <c r="G102" s="257">
        <v>30602</v>
      </c>
      <c r="H102" s="257">
        <v>9268</v>
      </c>
      <c r="I102" s="257">
        <v>10421</v>
      </c>
      <c r="J102" s="257">
        <v>9864</v>
      </c>
      <c r="K102" s="257">
        <v>19439</v>
      </c>
      <c r="L102" s="257">
        <v>36467</v>
      </c>
      <c r="M102" s="257" t="s">
        <v>8073</v>
      </c>
      <c r="N102" s="257">
        <v>21371</v>
      </c>
      <c r="O102" s="257">
        <v>18927</v>
      </c>
      <c r="P102" s="257">
        <v>21060</v>
      </c>
      <c r="Q102" s="716">
        <v>17329</v>
      </c>
      <c r="R102" s="254" t="s">
        <v>224</v>
      </c>
    </row>
    <row r="103" spans="1:18" ht="10.5" customHeight="1" x14ac:dyDescent="0.2">
      <c r="A103" s="14" t="s">
        <v>65</v>
      </c>
      <c r="B103" s="252">
        <v>14467</v>
      </c>
      <c r="C103" s="252" t="s">
        <v>8073</v>
      </c>
      <c r="D103" s="252" t="s">
        <v>8073</v>
      </c>
      <c r="E103" s="252" t="s">
        <v>8073</v>
      </c>
      <c r="F103" s="252">
        <v>13688</v>
      </c>
      <c r="G103" s="252">
        <v>28491</v>
      </c>
      <c r="H103" s="252">
        <v>14557</v>
      </c>
      <c r="I103" s="252">
        <v>2500</v>
      </c>
      <c r="J103" s="252" t="s">
        <v>8073</v>
      </c>
      <c r="K103" s="252">
        <v>17209</v>
      </c>
      <c r="L103" s="252">
        <v>36603</v>
      </c>
      <c r="M103" s="252" t="s">
        <v>8073</v>
      </c>
      <c r="N103" s="252">
        <v>20347</v>
      </c>
      <c r="O103" s="252">
        <v>18828</v>
      </c>
      <c r="P103" s="252">
        <v>21202</v>
      </c>
      <c r="Q103" s="715" t="s">
        <v>8073</v>
      </c>
      <c r="R103" s="249" t="s">
        <v>65</v>
      </c>
    </row>
    <row r="104" spans="1:18" ht="10.5" customHeight="1" x14ac:dyDescent="0.2">
      <c r="A104" s="14" t="s">
        <v>66</v>
      </c>
      <c r="B104" s="252">
        <v>18908</v>
      </c>
      <c r="C104" s="252">
        <v>6641</v>
      </c>
      <c r="D104" s="252" t="s">
        <v>8073</v>
      </c>
      <c r="E104" s="252">
        <v>14888</v>
      </c>
      <c r="F104" s="252">
        <v>23506</v>
      </c>
      <c r="G104" s="252">
        <v>16628</v>
      </c>
      <c r="H104" s="252" t="s">
        <v>8073</v>
      </c>
      <c r="I104" s="252" t="s">
        <v>8073</v>
      </c>
      <c r="J104" s="252" t="s">
        <v>8073</v>
      </c>
      <c r="K104" s="252">
        <v>18428</v>
      </c>
      <c r="L104" s="252" t="s">
        <v>8073</v>
      </c>
      <c r="M104" s="252" t="s">
        <v>8073</v>
      </c>
      <c r="N104" s="252">
        <v>19823</v>
      </c>
      <c r="O104" s="252">
        <v>17971</v>
      </c>
      <c r="P104" s="252">
        <v>21777</v>
      </c>
      <c r="Q104" s="715">
        <v>13319</v>
      </c>
      <c r="R104" s="249" t="s">
        <v>66</v>
      </c>
    </row>
    <row r="105" spans="1:18" ht="10.5" customHeight="1" x14ac:dyDescent="0.2">
      <c r="A105" s="14" t="s">
        <v>67</v>
      </c>
      <c r="B105" s="252">
        <v>16548</v>
      </c>
      <c r="C105" s="252">
        <v>8111</v>
      </c>
      <c r="D105" s="252" t="s">
        <v>8073</v>
      </c>
      <c r="E105" s="252" t="s">
        <v>8073</v>
      </c>
      <c r="F105" s="252">
        <v>12303</v>
      </c>
      <c r="G105" s="252">
        <v>29140</v>
      </c>
      <c r="H105" s="252" t="s">
        <v>8073</v>
      </c>
      <c r="I105" s="252">
        <v>10829</v>
      </c>
      <c r="J105" s="252">
        <v>2015</v>
      </c>
      <c r="K105" s="252">
        <v>17044</v>
      </c>
      <c r="L105" s="252" t="s">
        <v>8073</v>
      </c>
      <c r="M105" s="252" t="s">
        <v>8073</v>
      </c>
      <c r="N105" s="252">
        <v>17487</v>
      </c>
      <c r="O105" s="252">
        <v>19112</v>
      </c>
      <c r="P105" s="252">
        <v>19445</v>
      </c>
      <c r="Q105" s="715" t="s">
        <v>8073</v>
      </c>
      <c r="R105" s="249" t="s">
        <v>67</v>
      </c>
    </row>
    <row r="106" spans="1:18" ht="10.5" customHeight="1" x14ac:dyDescent="0.2">
      <c r="A106" s="14" t="s">
        <v>68</v>
      </c>
      <c r="B106" s="252">
        <v>19967</v>
      </c>
      <c r="C106" s="252">
        <v>17339</v>
      </c>
      <c r="D106" s="252" t="s">
        <v>8073</v>
      </c>
      <c r="E106" s="252">
        <v>24223</v>
      </c>
      <c r="F106" s="252">
        <v>14951</v>
      </c>
      <c r="G106" s="252">
        <v>18269</v>
      </c>
      <c r="H106" s="252" t="s">
        <v>8073</v>
      </c>
      <c r="I106" s="252" t="s">
        <v>8073</v>
      </c>
      <c r="J106" s="252" t="s">
        <v>8073</v>
      </c>
      <c r="K106" s="252">
        <v>8666</v>
      </c>
      <c r="L106" s="252" t="s">
        <v>8073</v>
      </c>
      <c r="M106" s="252" t="s">
        <v>8073</v>
      </c>
      <c r="N106" s="252">
        <v>12303</v>
      </c>
      <c r="O106" s="252">
        <v>19231</v>
      </c>
      <c r="P106" s="252">
        <v>22139</v>
      </c>
      <c r="Q106" s="715" t="s">
        <v>8073</v>
      </c>
      <c r="R106" s="249" t="s">
        <v>68</v>
      </c>
    </row>
    <row r="107" spans="1:18" ht="10.5" customHeight="1" x14ac:dyDescent="0.2">
      <c r="A107" s="14" t="s">
        <v>69</v>
      </c>
      <c r="B107" s="252">
        <v>16808</v>
      </c>
      <c r="C107" s="252">
        <v>20723</v>
      </c>
      <c r="D107" s="252" t="s">
        <v>8073</v>
      </c>
      <c r="E107" s="252" t="s">
        <v>8073</v>
      </c>
      <c r="F107" s="252">
        <v>15621</v>
      </c>
      <c r="G107" s="252">
        <v>29287</v>
      </c>
      <c r="H107" s="252" t="s">
        <v>8073</v>
      </c>
      <c r="I107" s="252">
        <v>8236</v>
      </c>
      <c r="J107" s="252">
        <v>12914</v>
      </c>
      <c r="K107" s="252">
        <v>17866</v>
      </c>
      <c r="L107" s="252" t="s">
        <v>8073</v>
      </c>
      <c r="M107" s="252" t="s">
        <v>8073</v>
      </c>
      <c r="N107" s="252">
        <v>20434</v>
      </c>
      <c r="O107" s="252">
        <v>19092</v>
      </c>
      <c r="P107" s="252">
        <v>21821</v>
      </c>
      <c r="Q107" s="715">
        <v>11926</v>
      </c>
      <c r="R107" s="249" t="s">
        <v>69</v>
      </c>
    </row>
    <row r="108" spans="1:18" ht="10.5" customHeight="1" x14ac:dyDescent="0.2">
      <c r="A108" s="14" t="s">
        <v>70</v>
      </c>
      <c r="B108" s="252">
        <v>16990</v>
      </c>
      <c r="C108" s="252" t="s">
        <v>8073</v>
      </c>
      <c r="D108" s="252" t="s">
        <v>8073</v>
      </c>
      <c r="E108" s="252" t="s">
        <v>8073</v>
      </c>
      <c r="F108" s="252" t="s">
        <v>8073</v>
      </c>
      <c r="G108" s="252">
        <v>27746</v>
      </c>
      <c r="H108" s="252" t="s">
        <v>8073</v>
      </c>
      <c r="I108" s="252" t="s">
        <v>8073</v>
      </c>
      <c r="J108" s="252" t="s">
        <v>8073</v>
      </c>
      <c r="K108" s="252" t="s">
        <v>8073</v>
      </c>
      <c r="L108" s="252" t="s">
        <v>8073</v>
      </c>
      <c r="M108" s="252" t="s">
        <v>8073</v>
      </c>
      <c r="N108" s="252">
        <v>20448</v>
      </c>
      <c r="O108" s="252">
        <v>17683</v>
      </c>
      <c r="P108" s="252">
        <v>15808</v>
      </c>
      <c r="Q108" s="715" t="s">
        <v>8073</v>
      </c>
      <c r="R108" s="249" t="s">
        <v>70</v>
      </c>
    </row>
    <row r="109" spans="1:18" ht="10.5" customHeight="1" x14ac:dyDescent="0.2">
      <c r="A109" s="14" t="s">
        <v>71</v>
      </c>
      <c r="B109" s="252">
        <v>15822</v>
      </c>
      <c r="C109" s="252">
        <v>5359</v>
      </c>
      <c r="D109" s="252" t="s">
        <v>8073</v>
      </c>
      <c r="E109" s="252">
        <v>21724</v>
      </c>
      <c r="F109" s="252">
        <v>6117</v>
      </c>
      <c r="G109" s="252">
        <v>19464</v>
      </c>
      <c r="H109" s="252" t="s">
        <v>8073</v>
      </c>
      <c r="I109" s="252">
        <v>6284</v>
      </c>
      <c r="J109" s="252">
        <v>9174</v>
      </c>
      <c r="K109" s="252">
        <v>16941</v>
      </c>
      <c r="L109" s="252">
        <v>36201</v>
      </c>
      <c r="M109" s="252" t="s">
        <v>8073</v>
      </c>
      <c r="N109" s="252">
        <v>21300</v>
      </c>
      <c r="O109" s="252">
        <v>17904</v>
      </c>
      <c r="P109" s="252">
        <v>20181</v>
      </c>
      <c r="Q109" s="715" t="s">
        <v>8073</v>
      </c>
      <c r="R109" s="249" t="s">
        <v>71</v>
      </c>
    </row>
    <row r="110" spans="1:18" ht="10.5" customHeight="1" x14ac:dyDescent="0.2">
      <c r="A110" s="14" t="s">
        <v>72</v>
      </c>
      <c r="B110" s="252">
        <v>24159</v>
      </c>
      <c r="C110" s="252">
        <v>23090</v>
      </c>
      <c r="D110" s="252" t="s">
        <v>8073</v>
      </c>
      <c r="E110" s="252">
        <v>32657</v>
      </c>
      <c r="F110" s="252">
        <v>22655</v>
      </c>
      <c r="G110" s="252">
        <v>32057</v>
      </c>
      <c r="H110" s="252">
        <v>7428</v>
      </c>
      <c r="I110" s="252">
        <v>11173</v>
      </c>
      <c r="J110" s="252">
        <v>9839</v>
      </c>
      <c r="K110" s="252">
        <v>20439</v>
      </c>
      <c r="L110" s="252" t="s">
        <v>8073</v>
      </c>
      <c r="M110" s="252" t="s">
        <v>8073</v>
      </c>
      <c r="N110" s="252">
        <v>24768</v>
      </c>
      <c r="O110" s="252">
        <v>19704</v>
      </c>
      <c r="P110" s="252">
        <v>21543</v>
      </c>
      <c r="Q110" s="715">
        <v>18564</v>
      </c>
      <c r="R110" s="249" t="s">
        <v>72</v>
      </c>
    </row>
    <row r="111" spans="1:18" s="147" customFormat="1" ht="17.100000000000001" customHeight="1" x14ac:dyDescent="0.2">
      <c r="A111" s="9" t="s">
        <v>225</v>
      </c>
      <c r="B111" s="257">
        <v>18175</v>
      </c>
      <c r="C111" s="257">
        <v>17001</v>
      </c>
      <c r="D111" s="257" t="s">
        <v>8073</v>
      </c>
      <c r="E111" s="257">
        <v>18049</v>
      </c>
      <c r="F111" s="257">
        <v>15068</v>
      </c>
      <c r="G111" s="257">
        <v>24383</v>
      </c>
      <c r="H111" s="257">
        <v>21075</v>
      </c>
      <c r="I111" s="257">
        <v>15864</v>
      </c>
      <c r="J111" s="257">
        <v>7882</v>
      </c>
      <c r="K111" s="257">
        <v>21487</v>
      </c>
      <c r="L111" s="257">
        <v>38796</v>
      </c>
      <c r="M111" s="257">
        <v>24307</v>
      </c>
      <c r="N111" s="257">
        <v>25856</v>
      </c>
      <c r="O111" s="257">
        <v>19978</v>
      </c>
      <c r="P111" s="257">
        <v>21410</v>
      </c>
      <c r="Q111" s="716">
        <v>20140</v>
      </c>
      <c r="R111" s="254" t="s">
        <v>225</v>
      </c>
    </row>
    <row r="112" spans="1:18" ht="10.5" customHeight="1" x14ac:dyDescent="0.2">
      <c r="A112" s="14" t="s">
        <v>73</v>
      </c>
      <c r="B112" s="252">
        <v>16951</v>
      </c>
      <c r="C112" s="252" t="s">
        <v>8073</v>
      </c>
      <c r="D112" s="252" t="s">
        <v>8073</v>
      </c>
      <c r="E112" s="252">
        <v>14754</v>
      </c>
      <c r="F112" s="252">
        <v>17897</v>
      </c>
      <c r="G112" s="252">
        <v>20356</v>
      </c>
      <c r="H112" s="252">
        <v>4905</v>
      </c>
      <c r="I112" s="252">
        <v>6477</v>
      </c>
      <c r="J112" s="252">
        <v>5971</v>
      </c>
      <c r="K112" s="252" t="s">
        <v>8073</v>
      </c>
      <c r="L112" s="252" t="s">
        <v>8073</v>
      </c>
      <c r="M112" s="252" t="s">
        <v>8073</v>
      </c>
      <c r="N112" s="252">
        <v>26076</v>
      </c>
      <c r="O112" s="252">
        <v>20336</v>
      </c>
      <c r="P112" s="252">
        <v>19596</v>
      </c>
      <c r="Q112" s="715" t="s">
        <v>8073</v>
      </c>
      <c r="R112" s="249" t="s">
        <v>73</v>
      </c>
    </row>
    <row r="113" spans="1:18" ht="10.5" customHeight="1" x14ac:dyDescent="0.2">
      <c r="A113" s="14" t="s">
        <v>74</v>
      </c>
      <c r="B113" s="252">
        <v>14793</v>
      </c>
      <c r="C113" s="252">
        <v>3566</v>
      </c>
      <c r="D113" s="252" t="s">
        <v>8073</v>
      </c>
      <c r="E113" s="252">
        <v>20933</v>
      </c>
      <c r="F113" s="252">
        <v>7636</v>
      </c>
      <c r="G113" s="252">
        <v>19111</v>
      </c>
      <c r="H113" s="252" t="s">
        <v>8073</v>
      </c>
      <c r="I113" s="252">
        <v>3924</v>
      </c>
      <c r="J113" s="252" t="s">
        <v>8073</v>
      </c>
      <c r="K113" s="252" t="s">
        <v>8073</v>
      </c>
      <c r="L113" s="252">
        <v>28448</v>
      </c>
      <c r="M113" s="252" t="s">
        <v>8073</v>
      </c>
      <c r="N113" s="252">
        <v>18900</v>
      </c>
      <c r="O113" s="252">
        <v>20030</v>
      </c>
      <c r="P113" s="252">
        <v>22298</v>
      </c>
      <c r="Q113" s="715" t="s">
        <v>8073</v>
      </c>
      <c r="R113" s="249" t="s">
        <v>74</v>
      </c>
    </row>
    <row r="114" spans="1:18" ht="10.5" customHeight="1" x14ac:dyDescent="0.2">
      <c r="A114" s="14" t="s">
        <v>75</v>
      </c>
      <c r="B114" s="252">
        <v>18765</v>
      </c>
      <c r="C114" s="252" t="s">
        <v>8073</v>
      </c>
      <c r="D114" s="252" t="s">
        <v>8073</v>
      </c>
      <c r="E114" s="252" t="s">
        <v>8073</v>
      </c>
      <c r="F114" s="252">
        <v>16261</v>
      </c>
      <c r="G114" s="252">
        <v>24028</v>
      </c>
      <c r="H114" s="252" t="s">
        <v>8073</v>
      </c>
      <c r="I114" s="252" t="s">
        <v>8073</v>
      </c>
      <c r="J114" s="252" t="s">
        <v>8073</v>
      </c>
      <c r="K114" s="252">
        <v>23313</v>
      </c>
      <c r="L114" s="252" t="s">
        <v>8073</v>
      </c>
      <c r="M114" s="252" t="s">
        <v>8073</v>
      </c>
      <c r="N114" s="252">
        <v>20100</v>
      </c>
      <c r="O114" s="252">
        <v>17628</v>
      </c>
      <c r="P114" s="252">
        <v>23378</v>
      </c>
      <c r="Q114" s="715" t="s">
        <v>8073</v>
      </c>
      <c r="R114" s="249" t="s">
        <v>75</v>
      </c>
    </row>
    <row r="115" spans="1:18" ht="10.5" customHeight="1" x14ac:dyDescent="0.2">
      <c r="A115" s="14" t="s">
        <v>226</v>
      </c>
      <c r="B115" s="252">
        <v>18960</v>
      </c>
      <c r="C115" s="252">
        <v>22160</v>
      </c>
      <c r="D115" s="252" t="s">
        <v>8073</v>
      </c>
      <c r="E115" s="252" t="s">
        <v>8073</v>
      </c>
      <c r="F115" s="252">
        <v>14937</v>
      </c>
      <c r="G115" s="252">
        <v>26070</v>
      </c>
      <c r="H115" s="252">
        <v>26143</v>
      </c>
      <c r="I115" s="252">
        <v>18028</v>
      </c>
      <c r="J115" s="252">
        <v>12842</v>
      </c>
      <c r="K115" s="252">
        <v>21359</v>
      </c>
      <c r="L115" s="252">
        <v>39694</v>
      </c>
      <c r="M115" s="252">
        <v>24307</v>
      </c>
      <c r="N115" s="252">
        <v>27454</v>
      </c>
      <c r="O115" s="252">
        <v>20410</v>
      </c>
      <c r="P115" s="252">
        <v>21557</v>
      </c>
      <c r="Q115" s="715">
        <v>20387</v>
      </c>
      <c r="R115" s="249" t="s">
        <v>226</v>
      </c>
    </row>
    <row r="116" spans="1:18" ht="10.5" customHeight="1" x14ac:dyDescent="0.2">
      <c r="A116" s="14" t="s">
        <v>76</v>
      </c>
      <c r="B116" s="252">
        <v>15230</v>
      </c>
      <c r="C116" s="252" t="s">
        <v>8073</v>
      </c>
      <c r="D116" s="252" t="s">
        <v>8073</v>
      </c>
      <c r="E116" s="252">
        <v>6731</v>
      </c>
      <c r="F116" s="252">
        <v>10645</v>
      </c>
      <c r="G116" s="252">
        <v>16015</v>
      </c>
      <c r="H116" s="252">
        <v>6708</v>
      </c>
      <c r="I116" s="252">
        <v>10381</v>
      </c>
      <c r="J116" s="252" t="s">
        <v>8073</v>
      </c>
      <c r="K116" s="252">
        <v>21849</v>
      </c>
      <c r="L116" s="252">
        <v>25965</v>
      </c>
      <c r="M116" s="252" t="s">
        <v>8073</v>
      </c>
      <c r="N116" s="252">
        <v>21142</v>
      </c>
      <c r="O116" s="252">
        <v>19206</v>
      </c>
      <c r="P116" s="252">
        <v>24393</v>
      </c>
      <c r="Q116" s="715" t="s">
        <v>8073</v>
      </c>
      <c r="R116" s="249" t="s">
        <v>76</v>
      </c>
    </row>
    <row r="117" spans="1:18" ht="10.5" customHeight="1" x14ac:dyDescent="0.2">
      <c r="A117" s="14" t="s">
        <v>77</v>
      </c>
      <c r="B117" s="252">
        <v>15469</v>
      </c>
      <c r="C117" s="252">
        <v>14131</v>
      </c>
      <c r="D117" s="252" t="s">
        <v>8073</v>
      </c>
      <c r="E117" s="252" t="s">
        <v>8073</v>
      </c>
      <c r="F117" s="252">
        <v>10777</v>
      </c>
      <c r="G117" s="252">
        <v>27165</v>
      </c>
      <c r="H117" s="252" t="s">
        <v>8073</v>
      </c>
      <c r="I117" s="252">
        <v>5769</v>
      </c>
      <c r="J117" s="252">
        <v>2408</v>
      </c>
      <c r="K117" s="252" t="s">
        <v>8073</v>
      </c>
      <c r="L117" s="252">
        <v>28312</v>
      </c>
      <c r="M117" s="252" t="s">
        <v>8073</v>
      </c>
      <c r="N117" s="252">
        <v>18474</v>
      </c>
      <c r="O117" s="252">
        <v>19231</v>
      </c>
      <c r="P117" s="252">
        <v>23394</v>
      </c>
      <c r="Q117" s="715" t="s">
        <v>8073</v>
      </c>
      <c r="R117" s="249" t="s">
        <v>77</v>
      </c>
    </row>
    <row r="118" spans="1:18" ht="10.5" customHeight="1" x14ac:dyDescent="0.2">
      <c r="A118" s="14" t="s">
        <v>78</v>
      </c>
      <c r="B118" s="252">
        <v>15007</v>
      </c>
      <c r="C118" s="252" t="s">
        <v>8073</v>
      </c>
      <c r="D118" s="252" t="s">
        <v>8073</v>
      </c>
      <c r="E118" s="252">
        <v>30162</v>
      </c>
      <c r="F118" s="252">
        <v>8121</v>
      </c>
      <c r="G118" s="252">
        <v>23141</v>
      </c>
      <c r="H118" s="252" t="s">
        <v>8073</v>
      </c>
      <c r="I118" s="252">
        <v>2759</v>
      </c>
      <c r="J118" s="252">
        <v>8566</v>
      </c>
      <c r="K118" s="252" t="s">
        <v>8073</v>
      </c>
      <c r="L118" s="252">
        <v>28837</v>
      </c>
      <c r="M118" s="252" t="s">
        <v>8073</v>
      </c>
      <c r="N118" s="252">
        <v>18654</v>
      </c>
      <c r="O118" s="252">
        <v>18261</v>
      </c>
      <c r="P118" s="252">
        <v>23739</v>
      </c>
      <c r="Q118" s="715">
        <v>17731</v>
      </c>
      <c r="R118" s="249" t="s">
        <v>78</v>
      </c>
    </row>
    <row r="119" spans="1:18" s="147" customFormat="1" ht="17.100000000000001" customHeight="1" x14ac:dyDescent="0.2">
      <c r="A119" s="9" t="s">
        <v>227</v>
      </c>
      <c r="B119" s="257">
        <v>18112</v>
      </c>
      <c r="C119" s="257">
        <v>13812</v>
      </c>
      <c r="D119" s="257" t="s">
        <v>8073</v>
      </c>
      <c r="E119" s="257">
        <v>26452</v>
      </c>
      <c r="F119" s="257">
        <v>14817</v>
      </c>
      <c r="G119" s="257">
        <v>22746</v>
      </c>
      <c r="H119" s="257">
        <v>10136</v>
      </c>
      <c r="I119" s="257">
        <v>9297</v>
      </c>
      <c r="J119" s="257">
        <v>12796</v>
      </c>
      <c r="K119" s="257">
        <v>17899</v>
      </c>
      <c r="L119" s="257">
        <v>40370</v>
      </c>
      <c r="M119" s="257">
        <v>19059</v>
      </c>
      <c r="N119" s="257">
        <v>21540</v>
      </c>
      <c r="O119" s="257">
        <v>20130</v>
      </c>
      <c r="P119" s="257">
        <v>22896</v>
      </c>
      <c r="Q119" s="716">
        <v>14431</v>
      </c>
      <c r="R119" s="254" t="s">
        <v>227</v>
      </c>
    </row>
    <row r="120" spans="1:18" ht="10.5" customHeight="1" x14ac:dyDescent="0.2">
      <c r="A120" s="14" t="s">
        <v>79</v>
      </c>
      <c r="B120" s="252">
        <v>21519</v>
      </c>
      <c r="C120" s="252">
        <v>26357</v>
      </c>
      <c r="D120" s="252" t="s">
        <v>8073</v>
      </c>
      <c r="E120" s="252">
        <v>26452</v>
      </c>
      <c r="F120" s="252">
        <v>10102</v>
      </c>
      <c r="G120" s="252">
        <v>21548</v>
      </c>
      <c r="H120" s="252" t="s">
        <v>8073</v>
      </c>
      <c r="I120" s="252" t="s">
        <v>8073</v>
      </c>
      <c r="J120" s="252">
        <v>19441</v>
      </c>
      <c r="K120" s="252">
        <v>20737</v>
      </c>
      <c r="L120" s="252">
        <v>36575</v>
      </c>
      <c r="M120" s="252" t="s">
        <v>8073</v>
      </c>
      <c r="N120" s="252">
        <v>22039</v>
      </c>
      <c r="O120" s="252">
        <v>18946</v>
      </c>
      <c r="P120" s="252">
        <v>22255</v>
      </c>
      <c r="Q120" s="715">
        <v>17823</v>
      </c>
      <c r="R120" s="249" t="s">
        <v>79</v>
      </c>
    </row>
    <row r="121" spans="1:18" ht="10.5" customHeight="1" x14ac:dyDescent="0.2">
      <c r="A121" s="14" t="s">
        <v>80</v>
      </c>
      <c r="B121" s="252">
        <v>16262</v>
      </c>
      <c r="C121" s="252">
        <v>9146</v>
      </c>
      <c r="D121" s="252" t="s">
        <v>8073</v>
      </c>
      <c r="E121" s="252" t="s">
        <v>8073</v>
      </c>
      <c r="F121" s="252">
        <v>13351</v>
      </c>
      <c r="G121" s="252">
        <v>20437</v>
      </c>
      <c r="H121" s="252">
        <v>17483</v>
      </c>
      <c r="I121" s="252">
        <v>12665</v>
      </c>
      <c r="J121" s="252">
        <v>12431</v>
      </c>
      <c r="K121" s="252">
        <v>17056</v>
      </c>
      <c r="L121" s="252">
        <v>41087</v>
      </c>
      <c r="M121" s="252">
        <v>19059</v>
      </c>
      <c r="N121" s="252">
        <v>22063</v>
      </c>
      <c r="O121" s="252">
        <v>21548</v>
      </c>
      <c r="P121" s="252">
        <v>19572</v>
      </c>
      <c r="Q121" s="715">
        <v>17466</v>
      </c>
      <c r="R121" s="249" t="s">
        <v>80</v>
      </c>
    </row>
    <row r="122" spans="1:18" ht="10.5" customHeight="1" x14ac:dyDescent="0.2">
      <c r="A122" s="14" t="s">
        <v>81</v>
      </c>
      <c r="B122" s="252">
        <v>20990</v>
      </c>
      <c r="C122" s="252">
        <v>22648</v>
      </c>
      <c r="D122" s="252" t="s">
        <v>8073</v>
      </c>
      <c r="E122" s="252" t="s">
        <v>8073</v>
      </c>
      <c r="F122" s="252">
        <v>20039</v>
      </c>
      <c r="G122" s="252">
        <v>23796</v>
      </c>
      <c r="H122" s="252">
        <v>4180</v>
      </c>
      <c r="I122" s="252">
        <v>8339</v>
      </c>
      <c r="J122" s="252" t="s">
        <v>8073</v>
      </c>
      <c r="K122" s="252">
        <v>20253</v>
      </c>
      <c r="L122" s="252">
        <v>46023</v>
      </c>
      <c r="M122" s="252" t="s">
        <v>8073</v>
      </c>
      <c r="N122" s="252">
        <v>21633</v>
      </c>
      <c r="O122" s="252">
        <v>19244</v>
      </c>
      <c r="P122" s="252">
        <v>30041</v>
      </c>
      <c r="Q122" s="715">
        <v>11301</v>
      </c>
      <c r="R122" s="249" t="s">
        <v>81</v>
      </c>
    </row>
    <row r="123" spans="1:18" ht="10.5" customHeight="1" x14ac:dyDescent="0.2">
      <c r="A123" s="14" t="s">
        <v>82</v>
      </c>
      <c r="B123" s="252">
        <v>14058</v>
      </c>
      <c r="C123" s="252" t="s">
        <v>8073</v>
      </c>
      <c r="D123" s="252" t="s">
        <v>8073</v>
      </c>
      <c r="E123" s="252" t="s">
        <v>8073</v>
      </c>
      <c r="F123" s="252">
        <v>8760</v>
      </c>
      <c r="G123" s="252">
        <v>18466</v>
      </c>
      <c r="H123" s="252" t="s">
        <v>8073</v>
      </c>
      <c r="I123" s="252" t="s">
        <v>8073</v>
      </c>
      <c r="J123" s="252" t="s">
        <v>8073</v>
      </c>
      <c r="K123" s="252" t="s">
        <v>8073</v>
      </c>
      <c r="L123" s="252">
        <v>35958</v>
      </c>
      <c r="M123" s="252" t="s">
        <v>8073</v>
      </c>
      <c r="N123" s="252">
        <v>20810</v>
      </c>
      <c r="O123" s="252">
        <v>18829</v>
      </c>
      <c r="P123" s="252">
        <v>20888</v>
      </c>
      <c r="Q123" s="715" t="s">
        <v>8073</v>
      </c>
      <c r="R123" s="249" t="s">
        <v>82</v>
      </c>
    </row>
    <row r="124" spans="1:18" ht="10.5" customHeight="1" x14ac:dyDescent="0.2">
      <c r="A124" s="14" t="s">
        <v>83</v>
      </c>
      <c r="B124" s="252">
        <v>20434</v>
      </c>
      <c r="C124" s="252">
        <v>12304</v>
      </c>
      <c r="D124" s="252" t="s">
        <v>8073</v>
      </c>
      <c r="E124" s="252" t="s">
        <v>8073</v>
      </c>
      <c r="F124" s="252" t="s">
        <v>8073</v>
      </c>
      <c r="G124" s="252">
        <v>28759</v>
      </c>
      <c r="H124" s="252" t="s">
        <v>8073</v>
      </c>
      <c r="I124" s="252">
        <v>12087</v>
      </c>
      <c r="J124" s="252">
        <v>9908</v>
      </c>
      <c r="K124" s="252" t="s">
        <v>8073</v>
      </c>
      <c r="L124" s="252" t="s">
        <v>8073</v>
      </c>
      <c r="M124" s="252" t="s">
        <v>8073</v>
      </c>
      <c r="N124" s="252">
        <v>18087</v>
      </c>
      <c r="O124" s="252">
        <v>21188</v>
      </c>
      <c r="P124" s="252">
        <v>20165</v>
      </c>
      <c r="Q124" s="715" t="s">
        <v>8073</v>
      </c>
      <c r="R124" s="249" t="s">
        <v>83</v>
      </c>
    </row>
    <row r="125" spans="1:18" ht="11.1" customHeight="1" x14ac:dyDescent="0.2">
      <c r="A125" s="14" t="s">
        <v>84</v>
      </c>
      <c r="B125" s="252">
        <v>16967</v>
      </c>
      <c r="C125" s="252">
        <v>14322</v>
      </c>
      <c r="D125" s="252" t="s">
        <v>8073</v>
      </c>
      <c r="E125" s="252" t="s">
        <v>8073</v>
      </c>
      <c r="F125" s="252">
        <v>11402</v>
      </c>
      <c r="G125" s="252">
        <v>19546</v>
      </c>
      <c r="H125" s="252" t="s">
        <v>8073</v>
      </c>
      <c r="I125" s="252">
        <v>6265</v>
      </c>
      <c r="J125" s="252" t="s">
        <v>8073</v>
      </c>
      <c r="K125" s="252">
        <v>17759</v>
      </c>
      <c r="L125" s="252">
        <v>32112</v>
      </c>
      <c r="M125" s="252" t="s">
        <v>8073</v>
      </c>
      <c r="N125" s="252">
        <v>22187</v>
      </c>
      <c r="O125" s="252">
        <v>18667</v>
      </c>
      <c r="P125" s="252">
        <v>23601</v>
      </c>
      <c r="Q125" s="715">
        <v>12311</v>
      </c>
      <c r="R125" s="249" t="s">
        <v>84</v>
      </c>
    </row>
    <row r="126" spans="1:18" s="147" customFormat="1" ht="17.100000000000001" customHeight="1" x14ac:dyDescent="0.2">
      <c r="A126" s="9" t="s">
        <v>228</v>
      </c>
      <c r="B126" s="257">
        <v>18250</v>
      </c>
      <c r="C126" s="257">
        <v>11565</v>
      </c>
      <c r="D126" s="257" t="s">
        <v>8073</v>
      </c>
      <c r="E126" s="257">
        <v>21053</v>
      </c>
      <c r="F126" s="257">
        <v>15232</v>
      </c>
      <c r="G126" s="257">
        <v>27470</v>
      </c>
      <c r="H126" s="257">
        <v>15402</v>
      </c>
      <c r="I126" s="257">
        <v>6048</v>
      </c>
      <c r="J126" s="257">
        <v>8442</v>
      </c>
      <c r="K126" s="257">
        <v>17114</v>
      </c>
      <c r="L126" s="257">
        <v>29583</v>
      </c>
      <c r="M126" s="257">
        <v>17044</v>
      </c>
      <c r="N126" s="257">
        <v>21689</v>
      </c>
      <c r="O126" s="257">
        <v>20835</v>
      </c>
      <c r="P126" s="257">
        <v>20006</v>
      </c>
      <c r="Q126" s="716">
        <v>14097</v>
      </c>
      <c r="R126" s="254" t="s">
        <v>228</v>
      </c>
    </row>
    <row r="127" spans="1:18" ht="10.5" customHeight="1" x14ac:dyDescent="0.2">
      <c r="A127" s="14" t="s">
        <v>85</v>
      </c>
      <c r="B127" s="252">
        <v>18833</v>
      </c>
      <c r="C127" s="252">
        <v>13039</v>
      </c>
      <c r="D127" s="252" t="s">
        <v>8073</v>
      </c>
      <c r="E127" s="252">
        <v>20919</v>
      </c>
      <c r="F127" s="252">
        <v>18555</v>
      </c>
      <c r="G127" s="252">
        <v>20672</v>
      </c>
      <c r="H127" s="252">
        <v>16611</v>
      </c>
      <c r="I127" s="252">
        <v>6818</v>
      </c>
      <c r="J127" s="252">
        <v>6739</v>
      </c>
      <c r="K127" s="252">
        <v>18399</v>
      </c>
      <c r="L127" s="252">
        <v>29583</v>
      </c>
      <c r="M127" s="252">
        <v>20919</v>
      </c>
      <c r="N127" s="252">
        <v>20049</v>
      </c>
      <c r="O127" s="252">
        <v>23628</v>
      </c>
      <c r="P127" s="252">
        <v>18012</v>
      </c>
      <c r="Q127" s="715">
        <v>12873</v>
      </c>
      <c r="R127" s="249" t="s">
        <v>85</v>
      </c>
    </row>
    <row r="128" spans="1:18" ht="10.5" customHeight="1" x14ac:dyDescent="0.2">
      <c r="A128" s="14" t="s">
        <v>86</v>
      </c>
      <c r="B128" s="252">
        <v>21355</v>
      </c>
      <c r="C128" s="252">
        <v>12344</v>
      </c>
      <c r="D128" s="252" t="s">
        <v>8073</v>
      </c>
      <c r="E128" s="252" t="s">
        <v>8073</v>
      </c>
      <c r="F128" s="252">
        <v>7663</v>
      </c>
      <c r="G128" s="252">
        <v>36410</v>
      </c>
      <c r="H128" s="252">
        <v>8849</v>
      </c>
      <c r="I128" s="252">
        <v>7681</v>
      </c>
      <c r="J128" s="252" t="s">
        <v>8073</v>
      </c>
      <c r="K128" s="252">
        <v>21669</v>
      </c>
      <c r="L128" s="252" t="s">
        <v>8073</v>
      </c>
      <c r="M128" s="252" t="s">
        <v>8073</v>
      </c>
      <c r="N128" s="252">
        <v>23363</v>
      </c>
      <c r="O128" s="252">
        <v>19007</v>
      </c>
      <c r="P128" s="252">
        <v>21168</v>
      </c>
      <c r="Q128" s="715" t="s">
        <v>8073</v>
      </c>
      <c r="R128" s="249" t="s">
        <v>86</v>
      </c>
    </row>
    <row r="129" spans="1:18" ht="10.5" customHeight="1" x14ac:dyDescent="0.2">
      <c r="A129" s="14" t="s">
        <v>87</v>
      </c>
      <c r="B129" s="252">
        <v>17247</v>
      </c>
      <c r="C129" s="252">
        <v>14828</v>
      </c>
      <c r="D129" s="252" t="s">
        <v>8073</v>
      </c>
      <c r="E129" s="252">
        <v>21337</v>
      </c>
      <c r="F129" s="252">
        <v>13946</v>
      </c>
      <c r="G129" s="252">
        <v>14743</v>
      </c>
      <c r="H129" s="252" t="s">
        <v>8073</v>
      </c>
      <c r="I129" s="252">
        <v>5770</v>
      </c>
      <c r="J129" s="252" t="s">
        <v>8073</v>
      </c>
      <c r="K129" s="252">
        <v>18752</v>
      </c>
      <c r="L129" s="252" t="s">
        <v>8073</v>
      </c>
      <c r="M129" s="252" t="s">
        <v>8073</v>
      </c>
      <c r="N129" s="252">
        <v>17969</v>
      </c>
      <c r="O129" s="252">
        <v>19836</v>
      </c>
      <c r="P129" s="252">
        <v>21747</v>
      </c>
      <c r="Q129" s="715">
        <v>18392</v>
      </c>
      <c r="R129" s="249" t="s">
        <v>87</v>
      </c>
    </row>
    <row r="130" spans="1:18" ht="10.5" customHeight="1" x14ac:dyDescent="0.2">
      <c r="A130" s="14" t="s">
        <v>88</v>
      </c>
      <c r="B130" s="252">
        <v>15849</v>
      </c>
      <c r="C130" s="252">
        <v>6173</v>
      </c>
      <c r="D130" s="252" t="s">
        <v>8073</v>
      </c>
      <c r="E130" s="252" t="s">
        <v>8073</v>
      </c>
      <c r="F130" s="252">
        <v>4507</v>
      </c>
      <c r="G130" s="252">
        <v>27424</v>
      </c>
      <c r="H130" s="252">
        <v>15410</v>
      </c>
      <c r="I130" s="252">
        <v>3973</v>
      </c>
      <c r="J130" s="252">
        <v>12123</v>
      </c>
      <c r="K130" s="252">
        <v>12651</v>
      </c>
      <c r="L130" s="252" t="s">
        <v>8073</v>
      </c>
      <c r="M130" s="252">
        <v>6055</v>
      </c>
      <c r="N130" s="252">
        <v>24137</v>
      </c>
      <c r="O130" s="252">
        <v>18221</v>
      </c>
      <c r="P130" s="252">
        <v>21619</v>
      </c>
      <c r="Q130" s="715" t="s">
        <v>8073</v>
      </c>
      <c r="R130" s="249" t="s">
        <v>88</v>
      </c>
    </row>
    <row r="131" spans="1:18" s="147" customFormat="1" ht="17.100000000000001" customHeight="1" x14ac:dyDescent="0.2">
      <c r="A131" s="9" t="s">
        <v>229</v>
      </c>
      <c r="B131" s="257">
        <v>15858</v>
      </c>
      <c r="C131" s="257">
        <v>13241</v>
      </c>
      <c r="D131" s="257" t="s">
        <v>8073</v>
      </c>
      <c r="E131" s="257">
        <v>23855</v>
      </c>
      <c r="F131" s="257">
        <v>10492</v>
      </c>
      <c r="G131" s="257">
        <v>21250</v>
      </c>
      <c r="H131" s="257">
        <v>10985</v>
      </c>
      <c r="I131" s="257">
        <v>5354</v>
      </c>
      <c r="J131" s="257">
        <v>12895</v>
      </c>
      <c r="K131" s="257">
        <v>20747</v>
      </c>
      <c r="L131" s="257">
        <v>35867</v>
      </c>
      <c r="M131" s="257">
        <v>11832</v>
      </c>
      <c r="N131" s="257">
        <v>20708</v>
      </c>
      <c r="O131" s="257">
        <v>19112</v>
      </c>
      <c r="P131" s="257">
        <v>20674</v>
      </c>
      <c r="Q131" s="716">
        <v>16442</v>
      </c>
      <c r="R131" s="254" t="s">
        <v>229</v>
      </c>
    </row>
    <row r="132" spans="1:18" ht="10.5" customHeight="1" x14ac:dyDescent="0.2">
      <c r="A132" s="14" t="s">
        <v>89</v>
      </c>
      <c r="B132" s="252">
        <v>17987</v>
      </c>
      <c r="C132" s="252">
        <v>16778</v>
      </c>
      <c r="D132" s="252" t="s">
        <v>8073</v>
      </c>
      <c r="E132" s="252">
        <v>20466</v>
      </c>
      <c r="F132" s="252">
        <v>16295</v>
      </c>
      <c r="G132" s="252">
        <v>27290</v>
      </c>
      <c r="H132" s="252" t="s">
        <v>8073</v>
      </c>
      <c r="I132" s="252">
        <v>4579</v>
      </c>
      <c r="J132" s="252" t="s">
        <v>8073</v>
      </c>
      <c r="K132" s="252" t="s">
        <v>8073</v>
      </c>
      <c r="L132" s="252">
        <v>32320</v>
      </c>
      <c r="M132" s="252" t="s">
        <v>8073</v>
      </c>
      <c r="N132" s="252">
        <v>19889</v>
      </c>
      <c r="O132" s="252">
        <v>18056</v>
      </c>
      <c r="P132" s="252">
        <v>18934</v>
      </c>
      <c r="Q132" s="715">
        <v>11708</v>
      </c>
      <c r="R132" s="249" t="s">
        <v>89</v>
      </c>
    </row>
    <row r="133" spans="1:18" ht="10.5" customHeight="1" x14ac:dyDescent="0.2">
      <c r="A133" s="14" t="s">
        <v>90</v>
      </c>
      <c r="B133" s="252">
        <v>16961</v>
      </c>
      <c r="C133" s="252">
        <v>15921</v>
      </c>
      <c r="D133" s="252" t="s">
        <v>8073</v>
      </c>
      <c r="E133" s="252">
        <v>24076</v>
      </c>
      <c r="F133" s="252">
        <v>12432</v>
      </c>
      <c r="G133" s="252">
        <v>24307</v>
      </c>
      <c r="H133" s="252">
        <v>12276</v>
      </c>
      <c r="I133" s="252">
        <v>5607</v>
      </c>
      <c r="J133" s="252">
        <v>12532</v>
      </c>
      <c r="K133" s="252">
        <v>21529</v>
      </c>
      <c r="L133" s="252">
        <v>36318</v>
      </c>
      <c r="M133" s="252">
        <v>11909</v>
      </c>
      <c r="N133" s="252">
        <v>21427</v>
      </c>
      <c r="O133" s="252">
        <v>19501</v>
      </c>
      <c r="P133" s="252">
        <v>19969</v>
      </c>
      <c r="Q133" s="715">
        <v>17600</v>
      </c>
      <c r="R133" s="249" t="s">
        <v>90</v>
      </c>
    </row>
    <row r="134" spans="1:18" ht="10.5" customHeight="1" x14ac:dyDescent="0.2">
      <c r="A134" s="14" t="s">
        <v>91</v>
      </c>
      <c r="B134" s="252">
        <v>10915</v>
      </c>
      <c r="C134" s="252">
        <v>7936</v>
      </c>
      <c r="D134" s="252" t="s">
        <v>8073</v>
      </c>
      <c r="E134" s="252" t="s">
        <v>8073</v>
      </c>
      <c r="F134" s="252">
        <v>7818</v>
      </c>
      <c r="G134" s="252">
        <v>17001</v>
      </c>
      <c r="H134" s="252">
        <v>4375</v>
      </c>
      <c r="I134" s="252">
        <v>4986</v>
      </c>
      <c r="J134" s="252" t="s">
        <v>8073</v>
      </c>
      <c r="K134" s="252">
        <v>15928</v>
      </c>
      <c r="L134" s="252" t="s">
        <v>8073</v>
      </c>
      <c r="M134" s="252" t="s">
        <v>8073</v>
      </c>
      <c r="N134" s="252">
        <v>20304</v>
      </c>
      <c r="O134" s="252">
        <v>18703</v>
      </c>
      <c r="P134" s="252">
        <v>21140</v>
      </c>
      <c r="Q134" s="715" t="s">
        <v>8073</v>
      </c>
      <c r="R134" s="249" t="s">
        <v>91</v>
      </c>
    </row>
    <row r="135" spans="1:18" ht="10.5" customHeight="1" x14ac:dyDescent="0.2">
      <c r="A135" s="14" t="s">
        <v>92</v>
      </c>
      <c r="B135" s="252">
        <v>20937</v>
      </c>
      <c r="C135" s="252">
        <v>22760</v>
      </c>
      <c r="D135" s="252" t="s">
        <v>8073</v>
      </c>
      <c r="E135" s="252">
        <v>25709</v>
      </c>
      <c r="F135" s="252">
        <v>10620</v>
      </c>
      <c r="G135" s="252">
        <v>19636</v>
      </c>
      <c r="H135" s="252" t="s">
        <v>8073</v>
      </c>
      <c r="I135" s="252" t="s">
        <v>8073</v>
      </c>
      <c r="J135" s="252">
        <v>13372</v>
      </c>
      <c r="K135" s="252">
        <v>10967</v>
      </c>
      <c r="L135" s="252" t="s">
        <v>8073</v>
      </c>
      <c r="M135" s="252">
        <v>11306</v>
      </c>
      <c r="N135" s="252">
        <v>17655</v>
      </c>
      <c r="O135" s="252">
        <v>19353</v>
      </c>
      <c r="P135" s="252">
        <v>22572</v>
      </c>
      <c r="Q135" s="715" t="s">
        <v>8073</v>
      </c>
      <c r="R135" s="249" t="s">
        <v>92</v>
      </c>
    </row>
    <row r="136" spans="1:18" s="147" customFormat="1" ht="17.100000000000001" customHeight="1" x14ac:dyDescent="0.2">
      <c r="A136" s="9" t="s">
        <v>230</v>
      </c>
      <c r="B136" s="257">
        <v>18323</v>
      </c>
      <c r="C136" s="257">
        <v>15033</v>
      </c>
      <c r="D136" s="257" t="s">
        <v>8073</v>
      </c>
      <c r="E136" s="257">
        <v>21210</v>
      </c>
      <c r="F136" s="257">
        <v>15912</v>
      </c>
      <c r="G136" s="257">
        <v>25240</v>
      </c>
      <c r="H136" s="257">
        <v>18361</v>
      </c>
      <c r="I136" s="257">
        <v>7554</v>
      </c>
      <c r="J136" s="257">
        <v>12410</v>
      </c>
      <c r="K136" s="257">
        <v>18790</v>
      </c>
      <c r="L136" s="257">
        <v>42696</v>
      </c>
      <c r="M136" s="257">
        <v>32421</v>
      </c>
      <c r="N136" s="257">
        <v>24502</v>
      </c>
      <c r="O136" s="257">
        <v>20431</v>
      </c>
      <c r="P136" s="257">
        <v>22136</v>
      </c>
      <c r="Q136" s="716">
        <v>22194</v>
      </c>
      <c r="R136" s="254" t="s">
        <v>230</v>
      </c>
    </row>
    <row r="137" spans="1:18" ht="10.5" customHeight="1" x14ac:dyDescent="0.2">
      <c r="A137" s="14" t="s">
        <v>93</v>
      </c>
      <c r="B137" s="252">
        <v>17038</v>
      </c>
      <c r="C137" s="252">
        <v>34803</v>
      </c>
      <c r="D137" s="252" t="s">
        <v>8073</v>
      </c>
      <c r="E137" s="252" t="s">
        <v>8073</v>
      </c>
      <c r="F137" s="252">
        <v>14301</v>
      </c>
      <c r="G137" s="252">
        <v>29421</v>
      </c>
      <c r="H137" s="252" t="s">
        <v>8073</v>
      </c>
      <c r="I137" s="252" t="s">
        <v>8073</v>
      </c>
      <c r="J137" s="252">
        <v>9041</v>
      </c>
      <c r="K137" s="252">
        <v>40727</v>
      </c>
      <c r="L137" s="252" t="s">
        <v>8073</v>
      </c>
      <c r="M137" s="252" t="s">
        <v>8073</v>
      </c>
      <c r="N137" s="252">
        <v>22724</v>
      </c>
      <c r="O137" s="252">
        <v>21350</v>
      </c>
      <c r="P137" s="252" t="s">
        <v>8073</v>
      </c>
      <c r="Q137" s="715" t="s">
        <v>8073</v>
      </c>
      <c r="R137" s="249" t="s">
        <v>93</v>
      </c>
    </row>
    <row r="138" spans="1:18" ht="10.5" customHeight="1" x14ac:dyDescent="0.2">
      <c r="A138" s="14" t="s">
        <v>94</v>
      </c>
      <c r="B138" s="252">
        <v>17679</v>
      </c>
      <c r="C138" s="252">
        <v>1918</v>
      </c>
      <c r="D138" s="252" t="s">
        <v>8073</v>
      </c>
      <c r="E138" s="252" t="s">
        <v>8073</v>
      </c>
      <c r="F138" s="252">
        <v>4200</v>
      </c>
      <c r="G138" s="252">
        <v>26846</v>
      </c>
      <c r="H138" s="252">
        <v>32964</v>
      </c>
      <c r="I138" s="252">
        <v>7769</v>
      </c>
      <c r="J138" s="252" t="s">
        <v>8073</v>
      </c>
      <c r="K138" s="252" t="s">
        <v>8073</v>
      </c>
      <c r="L138" s="252" t="s">
        <v>8073</v>
      </c>
      <c r="M138" s="252" t="s">
        <v>8073</v>
      </c>
      <c r="N138" s="252">
        <v>18637</v>
      </c>
      <c r="O138" s="252">
        <v>18626</v>
      </c>
      <c r="P138" s="252">
        <v>22414</v>
      </c>
      <c r="Q138" s="715">
        <v>18474</v>
      </c>
      <c r="R138" s="249" t="s">
        <v>94</v>
      </c>
    </row>
    <row r="139" spans="1:18" ht="10.5" customHeight="1" x14ac:dyDescent="0.2">
      <c r="A139" s="14" t="s">
        <v>95</v>
      </c>
      <c r="B139" s="252">
        <v>27841</v>
      </c>
      <c r="C139" s="252">
        <v>19029</v>
      </c>
      <c r="D139" s="252" t="s">
        <v>8073</v>
      </c>
      <c r="E139" s="252" t="s">
        <v>8073</v>
      </c>
      <c r="F139" s="252">
        <v>37092</v>
      </c>
      <c r="G139" s="252">
        <v>23664</v>
      </c>
      <c r="H139" s="252" t="s">
        <v>8073</v>
      </c>
      <c r="I139" s="252">
        <v>7735</v>
      </c>
      <c r="J139" s="252" t="s">
        <v>8073</v>
      </c>
      <c r="K139" s="252">
        <v>19302</v>
      </c>
      <c r="L139" s="252" t="s">
        <v>8073</v>
      </c>
      <c r="M139" s="252" t="s">
        <v>8073</v>
      </c>
      <c r="N139" s="252">
        <v>22936</v>
      </c>
      <c r="O139" s="252">
        <v>20514</v>
      </c>
      <c r="P139" s="252">
        <v>25037</v>
      </c>
      <c r="Q139" s="715" t="s">
        <v>8073</v>
      </c>
      <c r="R139" s="249" t="s">
        <v>95</v>
      </c>
    </row>
    <row r="140" spans="1:18" ht="10.5" customHeight="1" x14ac:dyDescent="0.2">
      <c r="A140" s="14" t="s">
        <v>96</v>
      </c>
      <c r="B140" s="252">
        <v>15374</v>
      </c>
      <c r="C140" s="252">
        <v>11387</v>
      </c>
      <c r="D140" s="252" t="s">
        <v>8073</v>
      </c>
      <c r="E140" s="252" t="s">
        <v>8073</v>
      </c>
      <c r="F140" s="252">
        <v>11981</v>
      </c>
      <c r="G140" s="252">
        <v>24866</v>
      </c>
      <c r="H140" s="252" t="s">
        <v>8073</v>
      </c>
      <c r="I140" s="252">
        <v>17500</v>
      </c>
      <c r="J140" s="252">
        <v>11346</v>
      </c>
      <c r="K140" s="252" t="s">
        <v>8073</v>
      </c>
      <c r="L140" s="252">
        <v>32663</v>
      </c>
      <c r="M140" s="252" t="s">
        <v>8073</v>
      </c>
      <c r="N140" s="252">
        <v>24639</v>
      </c>
      <c r="O140" s="252">
        <v>19781</v>
      </c>
      <c r="P140" s="252">
        <v>17825</v>
      </c>
      <c r="Q140" s="715" t="s">
        <v>8073</v>
      </c>
      <c r="R140" s="249" t="s">
        <v>96</v>
      </c>
    </row>
    <row r="141" spans="1:18" ht="10.5" customHeight="1" x14ac:dyDescent="0.2">
      <c r="A141" s="14" t="s">
        <v>97</v>
      </c>
      <c r="B141" s="252">
        <v>17916</v>
      </c>
      <c r="C141" s="252">
        <v>24731</v>
      </c>
      <c r="D141" s="252" t="s">
        <v>8073</v>
      </c>
      <c r="E141" s="252">
        <v>18370</v>
      </c>
      <c r="F141" s="252">
        <v>17212</v>
      </c>
      <c r="G141" s="252">
        <v>22182</v>
      </c>
      <c r="H141" s="252">
        <v>14066</v>
      </c>
      <c r="I141" s="252">
        <v>9936</v>
      </c>
      <c r="J141" s="252">
        <v>11300</v>
      </c>
      <c r="K141" s="252">
        <v>16934</v>
      </c>
      <c r="L141" s="252" t="s">
        <v>8073</v>
      </c>
      <c r="M141" s="252" t="s">
        <v>8073</v>
      </c>
      <c r="N141" s="252">
        <v>26127</v>
      </c>
      <c r="O141" s="252">
        <v>20029</v>
      </c>
      <c r="P141" s="252">
        <v>22281</v>
      </c>
      <c r="Q141" s="715" t="s">
        <v>8073</v>
      </c>
      <c r="R141" s="249" t="s">
        <v>97</v>
      </c>
    </row>
    <row r="142" spans="1:18" ht="10.5" customHeight="1" x14ac:dyDescent="0.2">
      <c r="A142" s="14" t="s">
        <v>98</v>
      </c>
      <c r="B142" s="252">
        <v>15828</v>
      </c>
      <c r="C142" s="252" t="s">
        <v>8073</v>
      </c>
      <c r="D142" s="252" t="s">
        <v>8073</v>
      </c>
      <c r="E142" s="252" t="s">
        <v>8073</v>
      </c>
      <c r="F142" s="252">
        <v>15433</v>
      </c>
      <c r="G142" s="252">
        <v>23526</v>
      </c>
      <c r="H142" s="252" t="s">
        <v>8073</v>
      </c>
      <c r="I142" s="252">
        <v>1200</v>
      </c>
      <c r="J142" s="252" t="s">
        <v>8073</v>
      </c>
      <c r="K142" s="252">
        <v>16096</v>
      </c>
      <c r="L142" s="252" t="s">
        <v>8073</v>
      </c>
      <c r="M142" s="252" t="s">
        <v>8073</v>
      </c>
      <c r="N142" s="252">
        <v>19193</v>
      </c>
      <c r="O142" s="252">
        <v>19812</v>
      </c>
      <c r="P142" s="252">
        <v>20512</v>
      </c>
      <c r="Q142" s="715" t="s">
        <v>8073</v>
      </c>
      <c r="R142" s="249" t="s">
        <v>98</v>
      </c>
    </row>
    <row r="143" spans="1:18" ht="10.5" customHeight="1" x14ac:dyDescent="0.2">
      <c r="A143" s="14" t="s">
        <v>99</v>
      </c>
      <c r="B143" s="252">
        <v>12996</v>
      </c>
      <c r="C143" s="252">
        <v>18256</v>
      </c>
      <c r="D143" s="252" t="s">
        <v>8073</v>
      </c>
      <c r="E143" s="252" t="s">
        <v>8073</v>
      </c>
      <c r="F143" s="252">
        <v>8799</v>
      </c>
      <c r="G143" s="252">
        <v>20924</v>
      </c>
      <c r="H143" s="252">
        <v>16354</v>
      </c>
      <c r="I143" s="252">
        <v>5754</v>
      </c>
      <c r="J143" s="252">
        <v>9712</v>
      </c>
      <c r="K143" s="252">
        <v>6683</v>
      </c>
      <c r="L143" s="252" t="s">
        <v>8073</v>
      </c>
      <c r="M143" s="252" t="s">
        <v>8073</v>
      </c>
      <c r="N143" s="252">
        <v>21307</v>
      </c>
      <c r="O143" s="252">
        <v>19692</v>
      </c>
      <c r="P143" s="252">
        <v>20722</v>
      </c>
      <c r="Q143" s="715" t="s">
        <v>8073</v>
      </c>
      <c r="R143" s="249" t="s">
        <v>99</v>
      </c>
    </row>
    <row r="144" spans="1:18" ht="10.5" customHeight="1" x14ac:dyDescent="0.2">
      <c r="A144" s="14" t="s">
        <v>100</v>
      </c>
      <c r="B144" s="252">
        <v>16215</v>
      </c>
      <c r="C144" s="252">
        <v>6942</v>
      </c>
      <c r="D144" s="252" t="s">
        <v>8073</v>
      </c>
      <c r="E144" s="252">
        <v>23225</v>
      </c>
      <c r="F144" s="252">
        <v>7973</v>
      </c>
      <c r="G144" s="252">
        <v>29655</v>
      </c>
      <c r="H144" s="252" t="s">
        <v>8073</v>
      </c>
      <c r="I144" s="252">
        <v>2710</v>
      </c>
      <c r="J144" s="252">
        <v>9745</v>
      </c>
      <c r="K144" s="252">
        <v>5650</v>
      </c>
      <c r="L144" s="252" t="s">
        <v>8073</v>
      </c>
      <c r="M144" s="252" t="s">
        <v>8073</v>
      </c>
      <c r="N144" s="252">
        <v>21110</v>
      </c>
      <c r="O144" s="252">
        <v>20201</v>
      </c>
      <c r="P144" s="252">
        <v>22971</v>
      </c>
      <c r="Q144" s="715" t="s">
        <v>8073</v>
      </c>
      <c r="R144" s="249" t="s">
        <v>100</v>
      </c>
    </row>
    <row r="145" spans="1:18" ht="10.5" customHeight="1" x14ac:dyDescent="0.2">
      <c r="A145" s="14" t="s">
        <v>101</v>
      </c>
      <c r="B145" s="252">
        <v>21013</v>
      </c>
      <c r="C145" s="252">
        <v>26559</v>
      </c>
      <c r="D145" s="252" t="s">
        <v>8073</v>
      </c>
      <c r="E145" s="252">
        <v>22863</v>
      </c>
      <c r="F145" s="252">
        <v>19373</v>
      </c>
      <c r="G145" s="252">
        <v>27272</v>
      </c>
      <c r="H145" s="252">
        <v>20721</v>
      </c>
      <c r="I145" s="252">
        <v>9698</v>
      </c>
      <c r="J145" s="252">
        <v>8119</v>
      </c>
      <c r="K145" s="252">
        <v>19185</v>
      </c>
      <c r="L145" s="252">
        <v>42859</v>
      </c>
      <c r="M145" s="252">
        <v>32421</v>
      </c>
      <c r="N145" s="252">
        <v>27564</v>
      </c>
      <c r="O145" s="252">
        <v>22096</v>
      </c>
      <c r="P145" s="252">
        <v>23012</v>
      </c>
      <c r="Q145" s="715">
        <v>24491</v>
      </c>
      <c r="R145" s="249" t="s">
        <v>101</v>
      </c>
    </row>
    <row r="146" spans="1:18" ht="10.5" customHeight="1" x14ac:dyDescent="0.2">
      <c r="A146" s="14" t="s">
        <v>102</v>
      </c>
      <c r="B146" s="252">
        <v>17237</v>
      </c>
      <c r="C146" s="252">
        <v>7381</v>
      </c>
      <c r="D146" s="252" t="s">
        <v>8073</v>
      </c>
      <c r="E146" s="252">
        <v>7289</v>
      </c>
      <c r="F146" s="252">
        <v>18409</v>
      </c>
      <c r="G146" s="252">
        <v>23763</v>
      </c>
      <c r="H146" s="252" t="s">
        <v>8073</v>
      </c>
      <c r="I146" s="252">
        <v>9616</v>
      </c>
      <c r="J146" s="252">
        <v>17938</v>
      </c>
      <c r="K146" s="252" t="s">
        <v>8073</v>
      </c>
      <c r="L146" s="252" t="s">
        <v>8073</v>
      </c>
      <c r="M146" s="252" t="s">
        <v>8073</v>
      </c>
      <c r="N146" s="252">
        <v>22816</v>
      </c>
      <c r="O146" s="252">
        <v>20300</v>
      </c>
      <c r="P146" s="252">
        <v>21412</v>
      </c>
      <c r="Q146" s="715">
        <v>23096</v>
      </c>
      <c r="R146" s="249" t="s">
        <v>102</v>
      </c>
    </row>
    <row r="147" spans="1:18" s="147" customFormat="1" ht="17.100000000000001" customHeight="1" x14ac:dyDescent="0.2">
      <c r="A147" s="9" t="s">
        <v>231</v>
      </c>
      <c r="B147" s="257">
        <v>16649</v>
      </c>
      <c r="C147" s="257">
        <v>15479</v>
      </c>
      <c r="D147" s="257" t="s">
        <v>8073</v>
      </c>
      <c r="E147" s="257">
        <v>12602</v>
      </c>
      <c r="F147" s="257">
        <v>13484</v>
      </c>
      <c r="G147" s="257">
        <v>25437</v>
      </c>
      <c r="H147" s="257">
        <v>20798</v>
      </c>
      <c r="I147" s="257">
        <v>13876</v>
      </c>
      <c r="J147" s="257">
        <v>10371</v>
      </c>
      <c r="K147" s="257">
        <v>18136</v>
      </c>
      <c r="L147" s="257">
        <v>45576</v>
      </c>
      <c r="M147" s="257">
        <v>19264</v>
      </c>
      <c r="N147" s="257">
        <v>25902</v>
      </c>
      <c r="O147" s="257">
        <v>20549</v>
      </c>
      <c r="P147" s="257">
        <v>23070</v>
      </c>
      <c r="Q147" s="716">
        <v>13895</v>
      </c>
      <c r="R147" s="254" t="s">
        <v>231</v>
      </c>
    </row>
    <row r="148" spans="1:18" ht="11.1" customHeight="1" x14ac:dyDescent="0.2">
      <c r="A148" s="14" t="s">
        <v>103</v>
      </c>
      <c r="B148" s="252">
        <v>18751</v>
      </c>
      <c r="C148" s="252" t="s">
        <v>8073</v>
      </c>
      <c r="D148" s="252" t="s">
        <v>8073</v>
      </c>
      <c r="E148" s="252">
        <v>14448</v>
      </c>
      <c r="F148" s="252">
        <v>19534</v>
      </c>
      <c r="G148" s="252">
        <v>21052</v>
      </c>
      <c r="H148" s="252">
        <v>2212</v>
      </c>
      <c r="I148" s="252">
        <v>12829</v>
      </c>
      <c r="J148" s="252">
        <v>2331</v>
      </c>
      <c r="K148" s="252">
        <v>19541</v>
      </c>
      <c r="L148" s="252" t="s">
        <v>8073</v>
      </c>
      <c r="M148" s="252">
        <v>18083</v>
      </c>
      <c r="N148" s="252">
        <v>23284</v>
      </c>
      <c r="O148" s="252">
        <v>19301</v>
      </c>
      <c r="P148" s="252">
        <v>23769</v>
      </c>
      <c r="Q148" s="715" t="s">
        <v>8073</v>
      </c>
      <c r="R148" s="249" t="s">
        <v>103</v>
      </c>
    </row>
    <row r="149" spans="1:18" ht="11.1" customHeight="1" x14ac:dyDescent="0.2">
      <c r="A149" s="14" t="s">
        <v>104</v>
      </c>
      <c r="B149" s="252">
        <v>9893</v>
      </c>
      <c r="C149" s="252">
        <v>15195</v>
      </c>
      <c r="D149" s="252" t="s">
        <v>8073</v>
      </c>
      <c r="E149" s="252" t="s">
        <v>8073</v>
      </c>
      <c r="F149" s="252">
        <v>4193</v>
      </c>
      <c r="G149" s="252">
        <v>21573</v>
      </c>
      <c r="H149" s="252">
        <v>22362</v>
      </c>
      <c r="I149" s="252">
        <v>5742</v>
      </c>
      <c r="J149" s="252">
        <v>17191</v>
      </c>
      <c r="K149" s="252">
        <v>5890</v>
      </c>
      <c r="L149" s="252" t="s">
        <v>8073</v>
      </c>
      <c r="M149" s="252" t="s">
        <v>8073</v>
      </c>
      <c r="N149" s="252">
        <v>24365</v>
      </c>
      <c r="O149" s="252">
        <v>19144</v>
      </c>
      <c r="P149" s="252">
        <v>21862</v>
      </c>
      <c r="Q149" s="715" t="s">
        <v>8073</v>
      </c>
      <c r="R149" s="249" t="s">
        <v>104</v>
      </c>
    </row>
    <row r="150" spans="1:18" ht="11.1" customHeight="1" x14ac:dyDescent="0.2">
      <c r="A150" s="14" t="s">
        <v>105</v>
      </c>
      <c r="B150" s="252">
        <v>16782</v>
      </c>
      <c r="C150" s="252" t="s">
        <v>8073</v>
      </c>
      <c r="D150" s="252" t="s">
        <v>8073</v>
      </c>
      <c r="E150" s="252" t="s">
        <v>8073</v>
      </c>
      <c r="F150" s="252">
        <v>18719</v>
      </c>
      <c r="G150" s="252">
        <v>25414</v>
      </c>
      <c r="H150" s="252" t="s">
        <v>8073</v>
      </c>
      <c r="I150" s="252">
        <v>2296</v>
      </c>
      <c r="J150" s="252">
        <v>16630</v>
      </c>
      <c r="K150" s="252" t="s">
        <v>8073</v>
      </c>
      <c r="L150" s="252" t="s">
        <v>8073</v>
      </c>
      <c r="M150" s="252">
        <v>1996</v>
      </c>
      <c r="N150" s="252">
        <v>24756</v>
      </c>
      <c r="O150" s="252">
        <v>18558</v>
      </c>
      <c r="P150" s="252">
        <v>21663</v>
      </c>
      <c r="Q150" s="715" t="s">
        <v>8073</v>
      </c>
      <c r="R150" s="249" t="s">
        <v>105</v>
      </c>
    </row>
    <row r="151" spans="1:18" ht="11.1" customHeight="1" x14ac:dyDescent="0.2">
      <c r="A151" s="14" t="s">
        <v>106</v>
      </c>
      <c r="B151" s="252">
        <v>17390</v>
      </c>
      <c r="C151" s="252">
        <v>15902</v>
      </c>
      <c r="D151" s="252" t="s">
        <v>8073</v>
      </c>
      <c r="E151" s="252">
        <v>9472</v>
      </c>
      <c r="F151" s="252">
        <v>11247</v>
      </c>
      <c r="G151" s="252">
        <v>28571</v>
      </c>
      <c r="H151" s="252">
        <v>21778</v>
      </c>
      <c r="I151" s="252">
        <v>16856</v>
      </c>
      <c r="J151" s="252">
        <v>13052</v>
      </c>
      <c r="K151" s="252">
        <v>21095</v>
      </c>
      <c r="L151" s="252">
        <v>45576</v>
      </c>
      <c r="M151" s="252">
        <v>24277</v>
      </c>
      <c r="N151" s="252">
        <v>27262</v>
      </c>
      <c r="O151" s="252">
        <v>21452</v>
      </c>
      <c r="P151" s="252">
        <v>23137</v>
      </c>
      <c r="Q151" s="715">
        <v>13895</v>
      </c>
      <c r="R151" s="249" t="s">
        <v>106</v>
      </c>
    </row>
    <row r="152" spans="1:18" ht="9.9499999999999993" customHeight="1" x14ac:dyDescent="0.2">
      <c r="A152" s="127"/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721"/>
      <c r="R152" s="722"/>
    </row>
    <row r="153" spans="1:18" s="43" customFormat="1" ht="12" customHeight="1" x14ac:dyDescent="0.15">
      <c r="A153" s="29" t="s">
        <v>8072</v>
      </c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721"/>
      <c r="R153" s="389"/>
    </row>
    <row r="154" spans="1:18" s="147" customFormat="1" ht="16.350000000000001" customHeight="1" x14ac:dyDescent="0.2">
      <c r="A154" s="9" t="s">
        <v>232</v>
      </c>
      <c r="B154" s="257">
        <v>17005</v>
      </c>
      <c r="C154" s="257">
        <v>15120</v>
      </c>
      <c r="D154" s="257" t="s">
        <v>8073</v>
      </c>
      <c r="E154" s="257">
        <v>16155</v>
      </c>
      <c r="F154" s="257">
        <v>10918</v>
      </c>
      <c r="G154" s="257">
        <v>26547</v>
      </c>
      <c r="H154" s="257">
        <v>19271</v>
      </c>
      <c r="I154" s="257">
        <v>9235</v>
      </c>
      <c r="J154" s="257">
        <v>19088</v>
      </c>
      <c r="K154" s="257">
        <v>18023</v>
      </c>
      <c r="L154" s="257">
        <v>41046</v>
      </c>
      <c r="M154" s="257">
        <v>2146</v>
      </c>
      <c r="N154" s="257">
        <v>24202</v>
      </c>
      <c r="O154" s="257">
        <v>19911</v>
      </c>
      <c r="P154" s="257">
        <v>21211</v>
      </c>
      <c r="Q154" s="716">
        <v>21002</v>
      </c>
      <c r="R154" s="254" t="s">
        <v>232</v>
      </c>
    </row>
    <row r="155" spans="1:18" ht="11.1" customHeight="1" x14ac:dyDescent="0.2">
      <c r="A155" s="14" t="s">
        <v>107</v>
      </c>
      <c r="B155" s="252">
        <v>17483</v>
      </c>
      <c r="C155" s="252">
        <v>13667</v>
      </c>
      <c r="D155" s="252" t="s">
        <v>8073</v>
      </c>
      <c r="E155" s="252" t="s">
        <v>8073</v>
      </c>
      <c r="F155" s="252">
        <v>16958</v>
      </c>
      <c r="G155" s="252">
        <v>20418</v>
      </c>
      <c r="H155" s="252" t="s">
        <v>8073</v>
      </c>
      <c r="I155" s="252">
        <v>7225</v>
      </c>
      <c r="J155" s="252">
        <v>14839</v>
      </c>
      <c r="K155" s="252">
        <v>14334</v>
      </c>
      <c r="L155" s="252" t="s">
        <v>8073</v>
      </c>
      <c r="M155" s="252" t="s">
        <v>8073</v>
      </c>
      <c r="N155" s="252">
        <v>23679</v>
      </c>
      <c r="O155" s="252">
        <v>19312</v>
      </c>
      <c r="P155" s="252">
        <v>21009</v>
      </c>
      <c r="Q155" s="715" t="s">
        <v>8073</v>
      </c>
      <c r="R155" s="249" t="s">
        <v>107</v>
      </c>
    </row>
    <row r="156" spans="1:18" ht="11.1" customHeight="1" x14ac:dyDescent="0.2">
      <c r="A156" s="14" t="s">
        <v>108</v>
      </c>
      <c r="B156" s="252">
        <v>18791</v>
      </c>
      <c r="C156" s="252">
        <v>15066</v>
      </c>
      <c r="D156" s="252" t="s">
        <v>8073</v>
      </c>
      <c r="E156" s="252">
        <v>26178</v>
      </c>
      <c r="F156" s="252">
        <v>12067</v>
      </c>
      <c r="G156" s="252">
        <v>30802</v>
      </c>
      <c r="H156" s="252">
        <v>23353</v>
      </c>
      <c r="I156" s="252">
        <v>16199</v>
      </c>
      <c r="J156" s="252">
        <v>13946</v>
      </c>
      <c r="K156" s="252">
        <v>20004</v>
      </c>
      <c r="L156" s="252">
        <v>42153</v>
      </c>
      <c r="M156" s="252">
        <v>23919</v>
      </c>
      <c r="N156" s="252">
        <v>25072</v>
      </c>
      <c r="O156" s="252">
        <v>20144</v>
      </c>
      <c r="P156" s="252">
        <v>21737</v>
      </c>
      <c r="Q156" s="715">
        <v>23057</v>
      </c>
      <c r="R156" s="249" t="s">
        <v>108</v>
      </c>
    </row>
    <row r="157" spans="1:18" ht="11.1" customHeight="1" x14ac:dyDescent="0.2">
      <c r="A157" s="14" t="s">
        <v>109</v>
      </c>
      <c r="B157" s="252">
        <v>13513</v>
      </c>
      <c r="C157" s="252">
        <v>17367</v>
      </c>
      <c r="D157" s="252" t="s">
        <v>8073</v>
      </c>
      <c r="E157" s="252" t="s">
        <v>8073</v>
      </c>
      <c r="F157" s="252">
        <v>7950</v>
      </c>
      <c r="G157" s="252">
        <v>24947</v>
      </c>
      <c r="H157" s="252">
        <v>16297</v>
      </c>
      <c r="I157" s="252">
        <v>4266</v>
      </c>
      <c r="J157" s="252">
        <v>18184</v>
      </c>
      <c r="K157" s="252">
        <v>11548</v>
      </c>
      <c r="L157" s="252">
        <v>39159</v>
      </c>
      <c r="M157" s="252">
        <v>1097</v>
      </c>
      <c r="N157" s="252">
        <v>22873</v>
      </c>
      <c r="O157" s="252">
        <v>20733</v>
      </c>
      <c r="P157" s="252">
        <v>20285</v>
      </c>
      <c r="Q157" s="715">
        <v>16449</v>
      </c>
      <c r="R157" s="249" t="s">
        <v>109</v>
      </c>
    </row>
    <row r="158" spans="1:18" ht="11.1" customHeight="1" x14ac:dyDescent="0.2">
      <c r="A158" s="14" t="s">
        <v>110</v>
      </c>
      <c r="B158" s="252">
        <v>17018</v>
      </c>
      <c r="C158" s="252">
        <v>20547</v>
      </c>
      <c r="D158" s="252" t="s">
        <v>8073</v>
      </c>
      <c r="E158" s="252">
        <v>15974</v>
      </c>
      <c r="F158" s="252">
        <v>8664</v>
      </c>
      <c r="G158" s="252">
        <v>23488</v>
      </c>
      <c r="H158" s="252">
        <v>2573</v>
      </c>
      <c r="I158" s="252">
        <v>7156</v>
      </c>
      <c r="J158" s="252">
        <v>24670</v>
      </c>
      <c r="K158" s="252">
        <v>12966</v>
      </c>
      <c r="L158" s="252" t="s">
        <v>8073</v>
      </c>
      <c r="M158" s="252" t="s">
        <v>8073</v>
      </c>
      <c r="N158" s="252">
        <v>25573</v>
      </c>
      <c r="O158" s="252">
        <v>18319</v>
      </c>
      <c r="P158" s="252">
        <v>22146</v>
      </c>
      <c r="Q158" s="715">
        <v>27475</v>
      </c>
      <c r="R158" s="249" t="s">
        <v>110</v>
      </c>
    </row>
    <row r="159" spans="1:18" ht="11.1" customHeight="1" x14ac:dyDescent="0.2">
      <c r="A159" s="14" t="s">
        <v>111</v>
      </c>
      <c r="B159" s="252">
        <v>18025</v>
      </c>
      <c r="C159" s="252">
        <v>14378</v>
      </c>
      <c r="D159" s="252" t="s">
        <v>8073</v>
      </c>
      <c r="E159" s="252" t="s">
        <v>8073</v>
      </c>
      <c r="F159" s="252">
        <v>5847</v>
      </c>
      <c r="G159" s="252">
        <v>28242</v>
      </c>
      <c r="H159" s="252" t="s">
        <v>8073</v>
      </c>
      <c r="I159" s="252" t="s">
        <v>8073</v>
      </c>
      <c r="J159" s="252" t="s">
        <v>8073</v>
      </c>
      <c r="K159" s="252">
        <v>10713</v>
      </c>
      <c r="L159" s="252" t="s">
        <v>8073</v>
      </c>
      <c r="M159" s="252" t="s">
        <v>8073</v>
      </c>
      <c r="N159" s="252">
        <v>23635</v>
      </c>
      <c r="O159" s="252">
        <v>18685</v>
      </c>
      <c r="P159" s="252">
        <v>20475</v>
      </c>
      <c r="Q159" s="715" t="s">
        <v>8073</v>
      </c>
      <c r="R159" s="249" t="s">
        <v>111</v>
      </c>
    </row>
    <row r="160" spans="1:18" s="147" customFormat="1" ht="16.350000000000001" customHeight="1" x14ac:dyDescent="0.2">
      <c r="A160" s="9" t="s">
        <v>233</v>
      </c>
      <c r="B160" s="257">
        <v>17092</v>
      </c>
      <c r="C160" s="257">
        <v>13515</v>
      </c>
      <c r="D160" s="257" t="s">
        <v>8073</v>
      </c>
      <c r="E160" s="257">
        <v>15097</v>
      </c>
      <c r="F160" s="257">
        <v>14588</v>
      </c>
      <c r="G160" s="257">
        <v>22165</v>
      </c>
      <c r="H160" s="257">
        <v>19855</v>
      </c>
      <c r="I160" s="257">
        <v>14029</v>
      </c>
      <c r="J160" s="257">
        <v>7897</v>
      </c>
      <c r="K160" s="257">
        <v>19917</v>
      </c>
      <c r="L160" s="257">
        <v>37369</v>
      </c>
      <c r="M160" s="257">
        <v>17138</v>
      </c>
      <c r="N160" s="257">
        <v>23689</v>
      </c>
      <c r="O160" s="257">
        <v>19616</v>
      </c>
      <c r="P160" s="257">
        <v>20894</v>
      </c>
      <c r="Q160" s="716">
        <v>16365</v>
      </c>
      <c r="R160" s="254" t="s">
        <v>233</v>
      </c>
    </row>
    <row r="161" spans="1:18" ht="11.1" customHeight="1" x14ac:dyDescent="0.2">
      <c r="A161" s="14" t="s">
        <v>112</v>
      </c>
      <c r="B161" s="252">
        <v>14257</v>
      </c>
      <c r="C161" s="252">
        <v>10215</v>
      </c>
      <c r="D161" s="252" t="s">
        <v>8073</v>
      </c>
      <c r="E161" s="252" t="s">
        <v>8073</v>
      </c>
      <c r="F161" s="252">
        <v>12535</v>
      </c>
      <c r="G161" s="252">
        <v>16850</v>
      </c>
      <c r="H161" s="252" t="s">
        <v>8073</v>
      </c>
      <c r="I161" s="252" t="s">
        <v>8073</v>
      </c>
      <c r="J161" s="252" t="s">
        <v>8073</v>
      </c>
      <c r="K161" s="252">
        <v>17286</v>
      </c>
      <c r="L161" s="252" t="s">
        <v>8073</v>
      </c>
      <c r="M161" s="252" t="s">
        <v>8073</v>
      </c>
      <c r="N161" s="252">
        <v>19307</v>
      </c>
      <c r="O161" s="252">
        <v>18560</v>
      </c>
      <c r="P161" s="252">
        <v>20072</v>
      </c>
      <c r="Q161" s="715" t="s">
        <v>8073</v>
      </c>
      <c r="R161" s="249" t="s">
        <v>112</v>
      </c>
    </row>
    <row r="162" spans="1:18" ht="11.1" customHeight="1" x14ac:dyDescent="0.2">
      <c r="A162" s="14" t="s">
        <v>113</v>
      </c>
      <c r="B162" s="252">
        <v>11819</v>
      </c>
      <c r="C162" s="252">
        <v>4389</v>
      </c>
      <c r="D162" s="252" t="s">
        <v>8073</v>
      </c>
      <c r="E162" s="252" t="s">
        <v>8073</v>
      </c>
      <c r="F162" s="252">
        <v>8130</v>
      </c>
      <c r="G162" s="252">
        <v>14950</v>
      </c>
      <c r="H162" s="252">
        <v>18553</v>
      </c>
      <c r="I162" s="252">
        <v>1554</v>
      </c>
      <c r="J162" s="252">
        <v>9233</v>
      </c>
      <c r="K162" s="252">
        <v>22636</v>
      </c>
      <c r="L162" s="252">
        <v>32326</v>
      </c>
      <c r="M162" s="252" t="s">
        <v>8073</v>
      </c>
      <c r="N162" s="252">
        <v>21394</v>
      </c>
      <c r="O162" s="252">
        <v>16802</v>
      </c>
      <c r="P162" s="252">
        <v>20571</v>
      </c>
      <c r="Q162" s="715" t="s">
        <v>8073</v>
      </c>
      <c r="R162" s="249" t="s">
        <v>113</v>
      </c>
    </row>
    <row r="163" spans="1:18" ht="11.1" customHeight="1" x14ac:dyDescent="0.2">
      <c r="A163" s="14" t="s">
        <v>114</v>
      </c>
      <c r="B163" s="252">
        <v>19331</v>
      </c>
      <c r="C163" s="252">
        <v>19164</v>
      </c>
      <c r="D163" s="252" t="s">
        <v>8073</v>
      </c>
      <c r="E163" s="252" t="s">
        <v>8073</v>
      </c>
      <c r="F163" s="252">
        <v>15092</v>
      </c>
      <c r="G163" s="252">
        <v>14997</v>
      </c>
      <c r="H163" s="252" t="s">
        <v>8073</v>
      </c>
      <c r="I163" s="252">
        <v>12437</v>
      </c>
      <c r="J163" s="252">
        <v>2277</v>
      </c>
      <c r="K163" s="252">
        <v>22421</v>
      </c>
      <c r="L163" s="252">
        <v>32299</v>
      </c>
      <c r="M163" s="252" t="s">
        <v>8073</v>
      </c>
      <c r="N163" s="252">
        <v>22455</v>
      </c>
      <c r="O163" s="252">
        <v>19222</v>
      </c>
      <c r="P163" s="252">
        <v>19590</v>
      </c>
      <c r="Q163" s="715" t="s">
        <v>8073</v>
      </c>
      <c r="R163" s="249" t="s">
        <v>114</v>
      </c>
    </row>
    <row r="164" spans="1:18" ht="11.1" customHeight="1" x14ac:dyDescent="0.2">
      <c r="A164" s="14" t="s">
        <v>115</v>
      </c>
      <c r="B164" s="252">
        <v>18914</v>
      </c>
      <c r="C164" s="252">
        <v>23913</v>
      </c>
      <c r="D164" s="252" t="s">
        <v>8073</v>
      </c>
      <c r="E164" s="252" t="s">
        <v>8073</v>
      </c>
      <c r="F164" s="252">
        <v>15978</v>
      </c>
      <c r="G164" s="252">
        <v>25347</v>
      </c>
      <c r="H164" s="252">
        <v>20953</v>
      </c>
      <c r="I164" s="252">
        <v>16392</v>
      </c>
      <c r="J164" s="252">
        <v>14310</v>
      </c>
      <c r="K164" s="252">
        <v>20835</v>
      </c>
      <c r="L164" s="252">
        <v>39289</v>
      </c>
      <c r="M164" s="252">
        <v>18201</v>
      </c>
      <c r="N164" s="252">
        <v>25605</v>
      </c>
      <c r="O164" s="252">
        <v>20144</v>
      </c>
      <c r="P164" s="252">
        <v>21170</v>
      </c>
      <c r="Q164" s="715">
        <v>16775</v>
      </c>
      <c r="R164" s="249" t="s">
        <v>115</v>
      </c>
    </row>
    <row r="165" spans="1:18" ht="11.1" customHeight="1" x14ac:dyDescent="0.2">
      <c r="A165" s="14" t="s">
        <v>116</v>
      </c>
      <c r="B165" s="252">
        <v>15043</v>
      </c>
      <c r="C165" s="252" t="s">
        <v>8073</v>
      </c>
      <c r="D165" s="252" t="s">
        <v>8073</v>
      </c>
      <c r="E165" s="252" t="s">
        <v>8073</v>
      </c>
      <c r="F165" s="252">
        <v>14495</v>
      </c>
      <c r="G165" s="252">
        <v>19733</v>
      </c>
      <c r="H165" s="252">
        <v>16106</v>
      </c>
      <c r="I165" s="252">
        <v>10424</v>
      </c>
      <c r="J165" s="252">
        <v>2788</v>
      </c>
      <c r="K165" s="252">
        <v>13668</v>
      </c>
      <c r="L165" s="252">
        <v>29392</v>
      </c>
      <c r="M165" s="252">
        <v>12408</v>
      </c>
      <c r="N165" s="252">
        <v>22296</v>
      </c>
      <c r="O165" s="252">
        <v>20396</v>
      </c>
      <c r="P165" s="252">
        <v>20857</v>
      </c>
      <c r="Q165" s="715">
        <v>15576</v>
      </c>
      <c r="R165" s="249" t="s">
        <v>116</v>
      </c>
    </row>
    <row r="166" spans="1:18" ht="11.1" customHeight="1" x14ac:dyDescent="0.2">
      <c r="A166" s="14" t="s">
        <v>117</v>
      </c>
      <c r="B166" s="252">
        <v>12411</v>
      </c>
      <c r="C166" s="252" t="s">
        <v>8073</v>
      </c>
      <c r="D166" s="252" t="s">
        <v>8073</v>
      </c>
      <c r="E166" s="252">
        <v>15097</v>
      </c>
      <c r="F166" s="252">
        <v>9497</v>
      </c>
      <c r="G166" s="252">
        <v>28399</v>
      </c>
      <c r="H166" s="252">
        <v>15540</v>
      </c>
      <c r="I166" s="252">
        <v>13258</v>
      </c>
      <c r="J166" s="252">
        <v>6425</v>
      </c>
      <c r="K166" s="252">
        <v>24584</v>
      </c>
      <c r="L166" s="252">
        <v>26404</v>
      </c>
      <c r="M166" s="252" t="s">
        <v>8073</v>
      </c>
      <c r="N166" s="252">
        <v>20067</v>
      </c>
      <c r="O166" s="252">
        <v>17159</v>
      </c>
      <c r="P166" s="252">
        <v>17696</v>
      </c>
      <c r="Q166" s="715">
        <v>11398</v>
      </c>
      <c r="R166" s="249" t="s">
        <v>117</v>
      </c>
    </row>
    <row r="167" spans="1:18" s="345" customFormat="1" ht="16.350000000000001" customHeight="1" x14ac:dyDescent="0.2">
      <c r="A167" s="472" t="s">
        <v>234</v>
      </c>
      <c r="B167" s="720">
        <v>17828</v>
      </c>
      <c r="C167" s="720">
        <v>12597</v>
      </c>
      <c r="D167" s="720" t="s">
        <v>8073</v>
      </c>
      <c r="E167" s="720">
        <v>23875</v>
      </c>
      <c r="F167" s="720">
        <v>13386</v>
      </c>
      <c r="G167" s="720">
        <v>25985</v>
      </c>
      <c r="H167" s="720">
        <v>11967</v>
      </c>
      <c r="I167" s="720">
        <v>13817</v>
      </c>
      <c r="J167" s="720">
        <v>8274</v>
      </c>
      <c r="K167" s="720">
        <v>18616</v>
      </c>
      <c r="L167" s="720">
        <v>38210</v>
      </c>
      <c r="M167" s="720">
        <v>22602</v>
      </c>
      <c r="N167" s="720">
        <v>25534</v>
      </c>
      <c r="O167" s="720">
        <v>21558</v>
      </c>
      <c r="P167" s="720">
        <v>21556</v>
      </c>
      <c r="Q167" s="719">
        <v>20008</v>
      </c>
      <c r="R167" s="469" t="s">
        <v>234</v>
      </c>
    </row>
    <row r="168" spans="1:18" ht="11.1" customHeight="1" x14ac:dyDescent="0.2">
      <c r="A168" s="92" t="s">
        <v>235</v>
      </c>
      <c r="B168" s="718">
        <v>18407.700177930979</v>
      </c>
      <c r="C168" s="718">
        <v>21036</v>
      </c>
      <c r="D168" s="252" t="s">
        <v>8073</v>
      </c>
      <c r="E168" s="718">
        <v>9513</v>
      </c>
      <c r="F168" s="718">
        <v>14454.700135047065</v>
      </c>
      <c r="G168" s="718">
        <v>28361.206263290162</v>
      </c>
      <c r="H168" s="718">
        <v>12274.805465049421</v>
      </c>
      <c r="I168" s="718">
        <v>13874.038300418912</v>
      </c>
      <c r="J168" s="718">
        <v>8274</v>
      </c>
      <c r="K168" s="718">
        <v>19649</v>
      </c>
      <c r="L168" s="718">
        <v>38210.274533413605</v>
      </c>
      <c r="M168" s="718">
        <v>22602.264146219328</v>
      </c>
      <c r="N168" s="718">
        <v>26882.24751259579</v>
      </c>
      <c r="O168" s="718">
        <v>22063.778145147957</v>
      </c>
      <c r="P168" s="718">
        <v>21518.578021656092</v>
      </c>
      <c r="Q168" s="717">
        <v>20007.844593824768</v>
      </c>
      <c r="R168" s="264" t="s">
        <v>235</v>
      </c>
    </row>
    <row r="169" spans="1:18" ht="11.1" customHeight="1" x14ac:dyDescent="0.2">
      <c r="A169" s="93" t="s">
        <v>201</v>
      </c>
      <c r="B169" s="252">
        <v>18696</v>
      </c>
      <c r="C169" s="252">
        <v>21036</v>
      </c>
      <c r="D169" s="252" t="s">
        <v>8073</v>
      </c>
      <c r="E169" s="252">
        <v>9513</v>
      </c>
      <c r="F169" s="252">
        <v>5915</v>
      </c>
      <c r="G169" s="252">
        <v>28361</v>
      </c>
      <c r="H169" s="252">
        <v>14137</v>
      </c>
      <c r="I169" s="252">
        <v>14462</v>
      </c>
      <c r="J169" s="252">
        <v>8274</v>
      </c>
      <c r="K169" s="252">
        <v>19649</v>
      </c>
      <c r="L169" s="252">
        <v>38210</v>
      </c>
      <c r="M169" s="252">
        <v>29460</v>
      </c>
      <c r="N169" s="252">
        <v>26925</v>
      </c>
      <c r="O169" s="252">
        <v>22962</v>
      </c>
      <c r="P169" s="252">
        <v>21820</v>
      </c>
      <c r="Q169" s="715">
        <v>18709</v>
      </c>
      <c r="R169" s="259" t="s">
        <v>201</v>
      </c>
    </row>
    <row r="170" spans="1:18" ht="11.1" customHeight="1" x14ac:dyDescent="0.2">
      <c r="A170" s="93" t="s">
        <v>202</v>
      </c>
      <c r="B170" s="252">
        <v>20194</v>
      </c>
      <c r="C170" s="252" t="s">
        <v>8073</v>
      </c>
      <c r="D170" s="252" t="s">
        <v>8073</v>
      </c>
      <c r="E170" s="252" t="s">
        <v>8073</v>
      </c>
      <c r="F170" s="252">
        <v>17178</v>
      </c>
      <c r="G170" s="252" t="s">
        <v>8073</v>
      </c>
      <c r="H170" s="252" t="s">
        <v>8073</v>
      </c>
      <c r="I170" s="252" t="s">
        <v>8073</v>
      </c>
      <c r="J170" s="252" t="s">
        <v>8073</v>
      </c>
      <c r="K170" s="252" t="s">
        <v>8073</v>
      </c>
      <c r="L170" s="252" t="s">
        <v>8073</v>
      </c>
      <c r="M170" s="252" t="s">
        <v>8073</v>
      </c>
      <c r="N170" s="252">
        <v>26518</v>
      </c>
      <c r="O170" s="252">
        <v>19251</v>
      </c>
      <c r="P170" s="252">
        <v>25133</v>
      </c>
      <c r="Q170" s="715" t="s">
        <v>8073</v>
      </c>
      <c r="R170" s="259" t="s">
        <v>202</v>
      </c>
    </row>
    <row r="171" spans="1:18" ht="11.1" customHeight="1" x14ac:dyDescent="0.2">
      <c r="A171" s="93" t="s">
        <v>203</v>
      </c>
      <c r="B171" s="252">
        <v>11921</v>
      </c>
      <c r="C171" s="252" t="s">
        <v>8073</v>
      </c>
      <c r="D171" s="252" t="s">
        <v>8073</v>
      </c>
      <c r="E171" s="252" t="s">
        <v>8073</v>
      </c>
      <c r="F171" s="252">
        <v>11953</v>
      </c>
      <c r="G171" s="252" t="s">
        <v>8073</v>
      </c>
      <c r="H171" s="252">
        <v>8012</v>
      </c>
      <c r="I171" s="252">
        <v>3997</v>
      </c>
      <c r="J171" s="252" t="s">
        <v>8073</v>
      </c>
      <c r="K171" s="252" t="s">
        <v>8073</v>
      </c>
      <c r="L171" s="252" t="s">
        <v>8073</v>
      </c>
      <c r="M171" s="252">
        <v>8457</v>
      </c>
      <c r="N171" s="252">
        <v>21436</v>
      </c>
      <c r="O171" s="252">
        <v>20872</v>
      </c>
      <c r="P171" s="252">
        <v>6559</v>
      </c>
      <c r="Q171" s="715" t="s">
        <v>8073</v>
      </c>
      <c r="R171" s="259" t="s">
        <v>203</v>
      </c>
    </row>
    <row r="172" spans="1:18" ht="11.1" customHeight="1" x14ac:dyDescent="0.2">
      <c r="A172" s="93" t="s">
        <v>204</v>
      </c>
      <c r="B172" s="252">
        <v>8821</v>
      </c>
      <c r="C172" s="252" t="s">
        <v>8073</v>
      </c>
      <c r="D172" s="252" t="s">
        <v>8073</v>
      </c>
      <c r="E172" s="252" t="s">
        <v>8073</v>
      </c>
      <c r="F172" s="252">
        <v>2533</v>
      </c>
      <c r="G172" s="252" t="s">
        <v>8073</v>
      </c>
      <c r="H172" s="252" t="s">
        <v>8073</v>
      </c>
      <c r="I172" s="252" t="s">
        <v>8073</v>
      </c>
      <c r="J172" s="252" t="s">
        <v>8073</v>
      </c>
      <c r="K172" s="252" t="s">
        <v>8073</v>
      </c>
      <c r="L172" s="252" t="s">
        <v>8073</v>
      </c>
      <c r="M172" s="252" t="s">
        <v>8073</v>
      </c>
      <c r="N172" s="252">
        <v>27750</v>
      </c>
      <c r="O172" s="252">
        <v>19291</v>
      </c>
      <c r="P172" s="252">
        <v>21502</v>
      </c>
      <c r="Q172" s="715" t="s">
        <v>8073</v>
      </c>
      <c r="R172" s="259" t="s">
        <v>204</v>
      </c>
    </row>
    <row r="173" spans="1:18" ht="11.1" customHeight="1" x14ac:dyDescent="0.2">
      <c r="A173" s="93" t="s">
        <v>205</v>
      </c>
      <c r="B173" s="252">
        <v>26160</v>
      </c>
      <c r="C173" s="252" t="s">
        <v>8073</v>
      </c>
      <c r="D173" s="252" t="s">
        <v>8073</v>
      </c>
      <c r="E173" s="252" t="s">
        <v>8073</v>
      </c>
      <c r="F173" s="252">
        <v>31962</v>
      </c>
      <c r="G173" s="252" t="s">
        <v>8073</v>
      </c>
      <c r="H173" s="252" t="s">
        <v>8073</v>
      </c>
      <c r="I173" s="252">
        <v>16967</v>
      </c>
      <c r="J173" s="252" t="s">
        <v>8073</v>
      </c>
      <c r="K173" s="252" t="s">
        <v>8073</v>
      </c>
      <c r="L173" s="252" t="s">
        <v>8073</v>
      </c>
      <c r="M173" s="252">
        <v>16330</v>
      </c>
      <c r="N173" s="252">
        <v>29193</v>
      </c>
      <c r="O173" s="252">
        <v>22181</v>
      </c>
      <c r="P173" s="252">
        <v>19263</v>
      </c>
      <c r="Q173" s="715">
        <v>22320</v>
      </c>
      <c r="R173" s="259" t="s">
        <v>205</v>
      </c>
    </row>
    <row r="174" spans="1:18" ht="11.1" customHeight="1" x14ac:dyDescent="0.2">
      <c r="A174" s="14" t="s">
        <v>118</v>
      </c>
      <c r="B174" s="252">
        <v>17548</v>
      </c>
      <c r="C174" s="252">
        <v>10148</v>
      </c>
      <c r="D174" s="252" t="s">
        <v>8073</v>
      </c>
      <c r="E174" s="252">
        <v>30022</v>
      </c>
      <c r="F174" s="252">
        <v>13100</v>
      </c>
      <c r="G174" s="252">
        <v>17702</v>
      </c>
      <c r="H174" s="252" t="s">
        <v>8073</v>
      </c>
      <c r="I174" s="252">
        <v>34409</v>
      </c>
      <c r="J174" s="252" t="s">
        <v>8073</v>
      </c>
      <c r="K174" s="252">
        <v>7473</v>
      </c>
      <c r="L174" s="252" t="s">
        <v>8073</v>
      </c>
      <c r="M174" s="252" t="s">
        <v>8073</v>
      </c>
      <c r="N174" s="252">
        <v>22169</v>
      </c>
      <c r="O174" s="252">
        <v>19859</v>
      </c>
      <c r="P174" s="252">
        <v>21459</v>
      </c>
      <c r="Q174" s="715" t="s">
        <v>8073</v>
      </c>
      <c r="R174" s="249" t="s">
        <v>118</v>
      </c>
    </row>
    <row r="175" spans="1:18" ht="11.1" customHeight="1" x14ac:dyDescent="0.2">
      <c r="A175" s="14" t="s">
        <v>119</v>
      </c>
      <c r="B175" s="252">
        <v>11911</v>
      </c>
      <c r="C175" s="252" t="s">
        <v>8073</v>
      </c>
      <c r="D175" s="252" t="s">
        <v>8073</v>
      </c>
      <c r="E175" s="252" t="s">
        <v>8073</v>
      </c>
      <c r="F175" s="252">
        <v>8333</v>
      </c>
      <c r="G175" s="252">
        <v>26461</v>
      </c>
      <c r="H175" s="252">
        <v>7453</v>
      </c>
      <c r="I175" s="252" t="s">
        <v>8073</v>
      </c>
      <c r="J175" s="252" t="s">
        <v>8073</v>
      </c>
      <c r="K175" s="252">
        <v>22148</v>
      </c>
      <c r="L175" s="252" t="s">
        <v>8073</v>
      </c>
      <c r="M175" s="252" t="s">
        <v>8073</v>
      </c>
      <c r="N175" s="252">
        <v>18098</v>
      </c>
      <c r="O175" s="252">
        <v>18726</v>
      </c>
      <c r="P175" s="252">
        <v>21994</v>
      </c>
      <c r="Q175" s="715" t="s">
        <v>8073</v>
      </c>
      <c r="R175" s="249" t="s">
        <v>119</v>
      </c>
    </row>
    <row r="176" spans="1:18" ht="11.1" customHeight="1" x14ac:dyDescent="0.2">
      <c r="A176" s="14" t="s">
        <v>120</v>
      </c>
      <c r="B176" s="252">
        <v>16062</v>
      </c>
      <c r="C176" s="252">
        <v>11756</v>
      </c>
      <c r="D176" s="252" t="s">
        <v>8073</v>
      </c>
      <c r="E176" s="252" t="s">
        <v>8073</v>
      </c>
      <c r="F176" s="252" t="s">
        <v>8073</v>
      </c>
      <c r="G176" s="252">
        <v>31408</v>
      </c>
      <c r="H176" s="252" t="s">
        <v>8073</v>
      </c>
      <c r="I176" s="252">
        <v>6054</v>
      </c>
      <c r="J176" s="252" t="s">
        <v>8073</v>
      </c>
      <c r="K176" s="252">
        <v>8810</v>
      </c>
      <c r="L176" s="252" t="s">
        <v>8073</v>
      </c>
      <c r="M176" s="252" t="s">
        <v>8073</v>
      </c>
      <c r="N176" s="252">
        <v>21089</v>
      </c>
      <c r="O176" s="252">
        <v>19577</v>
      </c>
      <c r="P176" s="252">
        <v>23541</v>
      </c>
      <c r="Q176" s="715" t="s">
        <v>8073</v>
      </c>
      <c r="R176" s="249" t="s">
        <v>120</v>
      </c>
    </row>
    <row r="177" spans="1:18" ht="11.1" customHeight="1" x14ac:dyDescent="0.2">
      <c r="A177" s="14" t="s">
        <v>121</v>
      </c>
      <c r="B177" s="252">
        <v>14982</v>
      </c>
      <c r="C177" s="252">
        <v>6548</v>
      </c>
      <c r="D177" s="252" t="s">
        <v>8073</v>
      </c>
      <c r="E177" s="252" t="s">
        <v>8073</v>
      </c>
      <c r="F177" s="252">
        <v>16693</v>
      </c>
      <c r="G177" s="252">
        <v>26551</v>
      </c>
      <c r="H177" s="252" t="s">
        <v>8073</v>
      </c>
      <c r="I177" s="252" t="s">
        <v>8073</v>
      </c>
      <c r="J177" s="252" t="s">
        <v>8073</v>
      </c>
      <c r="K177" s="252" t="s">
        <v>8073</v>
      </c>
      <c r="L177" s="252" t="s">
        <v>8073</v>
      </c>
      <c r="M177" s="252" t="s">
        <v>8073</v>
      </c>
      <c r="N177" s="252">
        <v>20134</v>
      </c>
      <c r="O177" s="252">
        <v>18352</v>
      </c>
      <c r="P177" s="252">
        <v>21142</v>
      </c>
      <c r="Q177" s="715" t="s">
        <v>8073</v>
      </c>
      <c r="R177" s="249" t="s">
        <v>121</v>
      </c>
    </row>
    <row r="178" spans="1:18" ht="11.1" customHeight="1" x14ac:dyDescent="0.2">
      <c r="A178" s="14" t="s">
        <v>122</v>
      </c>
      <c r="B178" s="252">
        <v>13651</v>
      </c>
      <c r="C178" s="252" t="s">
        <v>8073</v>
      </c>
      <c r="D178" s="252" t="s">
        <v>8073</v>
      </c>
      <c r="E178" s="252" t="s">
        <v>8073</v>
      </c>
      <c r="F178" s="252">
        <v>4407</v>
      </c>
      <c r="G178" s="252">
        <v>15507</v>
      </c>
      <c r="H178" s="252" t="s">
        <v>8073</v>
      </c>
      <c r="I178" s="252" t="s">
        <v>8073</v>
      </c>
      <c r="J178" s="252" t="s">
        <v>8073</v>
      </c>
      <c r="K178" s="252">
        <v>21083</v>
      </c>
      <c r="L178" s="252" t="s">
        <v>8073</v>
      </c>
      <c r="M178" s="252" t="s">
        <v>8073</v>
      </c>
      <c r="N178" s="252">
        <v>18234</v>
      </c>
      <c r="O178" s="252">
        <v>17440</v>
      </c>
      <c r="P178" s="252">
        <v>21567</v>
      </c>
      <c r="Q178" s="715" t="s">
        <v>8073</v>
      </c>
      <c r="R178" s="249" t="s">
        <v>122</v>
      </c>
    </row>
    <row r="179" spans="1:18" ht="11.1" customHeight="1" x14ac:dyDescent="0.2">
      <c r="A179" s="14" t="s">
        <v>123</v>
      </c>
      <c r="B179" s="252">
        <v>8389</v>
      </c>
      <c r="C179" s="252" t="s">
        <v>8073</v>
      </c>
      <c r="D179" s="252" t="s">
        <v>8073</v>
      </c>
      <c r="E179" s="252" t="s">
        <v>8073</v>
      </c>
      <c r="F179" s="252">
        <v>5327</v>
      </c>
      <c r="G179" s="252">
        <v>15387</v>
      </c>
      <c r="H179" s="252" t="s">
        <v>8073</v>
      </c>
      <c r="I179" s="252" t="s">
        <v>8073</v>
      </c>
      <c r="J179" s="252" t="s">
        <v>8073</v>
      </c>
      <c r="K179" s="252">
        <v>18485</v>
      </c>
      <c r="L179" s="252" t="s">
        <v>8073</v>
      </c>
      <c r="M179" s="252" t="s">
        <v>8073</v>
      </c>
      <c r="N179" s="252">
        <v>22757</v>
      </c>
      <c r="O179" s="252">
        <v>19662</v>
      </c>
      <c r="P179" s="252">
        <v>22827</v>
      </c>
      <c r="Q179" s="715" t="s">
        <v>8073</v>
      </c>
      <c r="R179" s="249" t="s">
        <v>123</v>
      </c>
    </row>
    <row r="180" spans="1:18" s="147" customFormat="1" ht="16.350000000000001" customHeight="1" x14ac:dyDescent="0.2">
      <c r="A180" s="9" t="s">
        <v>236</v>
      </c>
      <c r="B180" s="257">
        <v>13656</v>
      </c>
      <c r="C180" s="257">
        <v>14779</v>
      </c>
      <c r="D180" s="257" t="s">
        <v>8073</v>
      </c>
      <c r="E180" s="257" t="s">
        <v>8073</v>
      </c>
      <c r="F180" s="257">
        <v>7025</v>
      </c>
      <c r="G180" s="257">
        <v>15256</v>
      </c>
      <c r="H180" s="257">
        <v>15501</v>
      </c>
      <c r="I180" s="257">
        <v>9497</v>
      </c>
      <c r="J180" s="257">
        <v>8373</v>
      </c>
      <c r="K180" s="257">
        <v>21125</v>
      </c>
      <c r="L180" s="257">
        <v>30796</v>
      </c>
      <c r="M180" s="257" t="s">
        <v>8073</v>
      </c>
      <c r="N180" s="257">
        <v>19834</v>
      </c>
      <c r="O180" s="257">
        <v>19945</v>
      </c>
      <c r="P180" s="257">
        <v>22706</v>
      </c>
      <c r="Q180" s="716">
        <v>12560</v>
      </c>
      <c r="R180" s="254" t="s">
        <v>236</v>
      </c>
    </row>
    <row r="181" spans="1:18" ht="11.1" customHeight="1" x14ac:dyDescent="0.2">
      <c r="A181" s="14" t="s">
        <v>124</v>
      </c>
      <c r="B181" s="252">
        <v>9744</v>
      </c>
      <c r="C181" s="252" t="s">
        <v>8073</v>
      </c>
      <c r="D181" s="252" t="s">
        <v>8073</v>
      </c>
      <c r="E181" s="252" t="s">
        <v>8073</v>
      </c>
      <c r="F181" s="252">
        <v>2237</v>
      </c>
      <c r="G181" s="252">
        <v>23519</v>
      </c>
      <c r="H181" s="252">
        <v>15911</v>
      </c>
      <c r="I181" s="252" t="s">
        <v>8073</v>
      </c>
      <c r="J181" s="252" t="s">
        <v>8073</v>
      </c>
      <c r="K181" s="252" t="s">
        <v>8073</v>
      </c>
      <c r="L181" s="252" t="s">
        <v>8073</v>
      </c>
      <c r="M181" s="252" t="s">
        <v>8073</v>
      </c>
      <c r="N181" s="252">
        <v>16578</v>
      </c>
      <c r="O181" s="252">
        <v>19557</v>
      </c>
      <c r="P181" s="252">
        <v>23901</v>
      </c>
      <c r="Q181" s="715">
        <v>15008</v>
      </c>
      <c r="R181" s="249" t="s">
        <v>124</v>
      </c>
    </row>
    <row r="182" spans="1:18" ht="11.1" customHeight="1" x14ac:dyDescent="0.2">
      <c r="A182" s="14" t="s">
        <v>125</v>
      </c>
      <c r="B182" s="252">
        <v>19353</v>
      </c>
      <c r="C182" s="252">
        <v>25248</v>
      </c>
      <c r="D182" s="252" t="s">
        <v>8073</v>
      </c>
      <c r="E182" s="252" t="s">
        <v>8073</v>
      </c>
      <c r="F182" s="252">
        <v>14188</v>
      </c>
      <c r="G182" s="252">
        <v>26782</v>
      </c>
      <c r="H182" s="252" t="s">
        <v>8073</v>
      </c>
      <c r="I182" s="252" t="s">
        <v>8073</v>
      </c>
      <c r="J182" s="252" t="s">
        <v>8073</v>
      </c>
      <c r="K182" s="252" t="s">
        <v>8073</v>
      </c>
      <c r="L182" s="252" t="s">
        <v>8073</v>
      </c>
      <c r="M182" s="252" t="s">
        <v>8073</v>
      </c>
      <c r="N182" s="252">
        <v>23524</v>
      </c>
      <c r="O182" s="252">
        <v>19085</v>
      </c>
      <c r="P182" s="252">
        <v>22731</v>
      </c>
      <c r="Q182" s="715" t="s">
        <v>8073</v>
      </c>
      <c r="R182" s="249" t="s">
        <v>125</v>
      </c>
    </row>
    <row r="183" spans="1:18" ht="11.1" customHeight="1" x14ac:dyDescent="0.2">
      <c r="A183" s="14" t="s">
        <v>126</v>
      </c>
      <c r="B183" s="252">
        <v>11122</v>
      </c>
      <c r="C183" s="252">
        <v>10451</v>
      </c>
      <c r="D183" s="252" t="s">
        <v>8073</v>
      </c>
      <c r="E183" s="252" t="s">
        <v>8073</v>
      </c>
      <c r="F183" s="252">
        <v>6938</v>
      </c>
      <c r="G183" s="252">
        <v>12774</v>
      </c>
      <c r="H183" s="252">
        <v>14861</v>
      </c>
      <c r="I183" s="252">
        <v>7932</v>
      </c>
      <c r="J183" s="252" t="s">
        <v>8073</v>
      </c>
      <c r="K183" s="252" t="s">
        <v>8073</v>
      </c>
      <c r="L183" s="252" t="s">
        <v>8073</v>
      </c>
      <c r="M183" s="252" t="s">
        <v>8073</v>
      </c>
      <c r="N183" s="252">
        <v>18927</v>
      </c>
      <c r="O183" s="252">
        <v>19748</v>
      </c>
      <c r="P183" s="252">
        <v>22063</v>
      </c>
      <c r="Q183" s="715" t="s">
        <v>8073</v>
      </c>
      <c r="R183" s="249" t="s">
        <v>126</v>
      </c>
    </row>
    <row r="184" spans="1:18" ht="11.1" customHeight="1" x14ac:dyDescent="0.2">
      <c r="A184" s="14" t="s">
        <v>127</v>
      </c>
      <c r="B184" s="252">
        <v>14826</v>
      </c>
      <c r="C184" s="252" t="s">
        <v>8073</v>
      </c>
      <c r="D184" s="252" t="s">
        <v>8073</v>
      </c>
      <c r="E184" s="252" t="s">
        <v>8073</v>
      </c>
      <c r="F184" s="252">
        <v>7539</v>
      </c>
      <c r="G184" s="252">
        <v>15124</v>
      </c>
      <c r="H184" s="252" t="s">
        <v>8073</v>
      </c>
      <c r="I184" s="252">
        <v>14145</v>
      </c>
      <c r="J184" s="252">
        <v>8373</v>
      </c>
      <c r="K184" s="252">
        <v>21125</v>
      </c>
      <c r="L184" s="252">
        <v>30796</v>
      </c>
      <c r="M184" s="252" t="s">
        <v>8073</v>
      </c>
      <c r="N184" s="252">
        <v>20328</v>
      </c>
      <c r="O184" s="252">
        <v>20303</v>
      </c>
      <c r="P184" s="252">
        <v>22686</v>
      </c>
      <c r="Q184" s="715">
        <v>12439</v>
      </c>
      <c r="R184" s="249" t="s">
        <v>127</v>
      </c>
    </row>
    <row r="185" spans="1:18" s="147" customFormat="1" ht="16.350000000000001" customHeight="1" x14ac:dyDescent="0.2">
      <c r="A185" s="9" t="s">
        <v>237</v>
      </c>
      <c r="B185" s="257">
        <v>15845</v>
      </c>
      <c r="C185" s="257">
        <v>7105</v>
      </c>
      <c r="D185" s="257" t="s">
        <v>8073</v>
      </c>
      <c r="E185" s="257">
        <v>13950</v>
      </c>
      <c r="F185" s="257">
        <v>14566</v>
      </c>
      <c r="G185" s="257">
        <v>24851</v>
      </c>
      <c r="H185" s="257">
        <v>11517</v>
      </c>
      <c r="I185" s="257">
        <v>11428</v>
      </c>
      <c r="J185" s="257">
        <v>8731</v>
      </c>
      <c r="K185" s="257">
        <v>11392</v>
      </c>
      <c r="L185" s="257">
        <v>45247</v>
      </c>
      <c r="M185" s="257">
        <v>17553</v>
      </c>
      <c r="N185" s="257">
        <v>22331</v>
      </c>
      <c r="O185" s="257">
        <v>19382</v>
      </c>
      <c r="P185" s="257">
        <v>22852</v>
      </c>
      <c r="Q185" s="716">
        <v>20490</v>
      </c>
      <c r="R185" s="254" t="s">
        <v>237</v>
      </c>
    </row>
    <row r="186" spans="1:18" ht="11.1" customHeight="1" x14ac:dyDescent="0.2">
      <c r="A186" s="14" t="s">
        <v>128</v>
      </c>
      <c r="B186" s="252">
        <v>12631</v>
      </c>
      <c r="C186" s="252" t="s">
        <v>8073</v>
      </c>
      <c r="D186" s="252" t="s">
        <v>8073</v>
      </c>
      <c r="E186" s="252" t="s">
        <v>8073</v>
      </c>
      <c r="F186" s="252">
        <v>11617</v>
      </c>
      <c r="G186" s="252">
        <v>16345</v>
      </c>
      <c r="H186" s="252" t="s">
        <v>8073</v>
      </c>
      <c r="I186" s="252">
        <v>2025</v>
      </c>
      <c r="J186" s="252" t="s">
        <v>8073</v>
      </c>
      <c r="K186" s="252" t="s">
        <v>8073</v>
      </c>
      <c r="L186" s="252" t="s">
        <v>8073</v>
      </c>
      <c r="M186" s="252" t="s">
        <v>8073</v>
      </c>
      <c r="N186" s="252">
        <v>19887</v>
      </c>
      <c r="O186" s="252">
        <v>17029</v>
      </c>
      <c r="P186" s="252">
        <v>21267</v>
      </c>
      <c r="Q186" s="715" t="s">
        <v>8073</v>
      </c>
      <c r="R186" s="249" t="s">
        <v>128</v>
      </c>
    </row>
    <row r="187" spans="1:18" ht="11.1" customHeight="1" x14ac:dyDescent="0.2">
      <c r="A187" s="14" t="s">
        <v>129</v>
      </c>
      <c r="B187" s="252">
        <v>7349</v>
      </c>
      <c r="C187" s="252">
        <v>3866</v>
      </c>
      <c r="D187" s="252" t="s">
        <v>8073</v>
      </c>
      <c r="E187" s="252">
        <v>13950</v>
      </c>
      <c r="F187" s="252" t="s">
        <v>8073</v>
      </c>
      <c r="G187" s="252">
        <v>17061</v>
      </c>
      <c r="H187" s="252">
        <v>9862</v>
      </c>
      <c r="I187" s="252" t="s">
        <v>8073</v>
      </c>
      <c r="J187" s="252">
        <v>9207</v>
      </c>
      <c r="K187" s="252" t="s">
        <v>8073</v>
      </c>
      <c r="L187" s="252" t="s">
        <v>8073</v>
      </c>
      <c r="M187" s="252">
        <v>11006</v>
      </c>
      <c r="N187" s="252">
        <v>17084</v>
      </c>
      <c r="O187" s="252">
        <v>17986</v>
      </c>
      <c r="P187" s="252">
        <v>25868</v>
      </c>
      <c r="Q187" s="715">
        <v>22824</v>
      </c>
      <c r="R187" s="249" t="s">
        <v>129</v>
      </c>
    </row>
    <row r="188" spans="1:18" ht="11.1" customHeight="1" x14ac:dyDescent="0.2">
      <c r="A188" s="14" t="s">
        <v>130</v>
      </c>
      <c r="B188" s="252">
        <v>14769</v>
      </c>
      <c r="C188" s="252" t="s">
        <v>8073</v>
      </c>
      <c r="D188" s="252" t="s">
        <v>8073</v>
      </c>
      <c r="E188" s="252" t="s">
        <v>8073</v>
      </c>
      <c r="F188" s="252">
        <v>1469</v>
      </c>
      <c r="G188" s="252">
        <v>29546</v>
      </c>
      <c r="H188" s="252" t="s">
        <v>8073</v>
      </c>
      <c r="I188" s="252">
        <v>23204</v>
      </c>
      <c r="J188" s="252" t="s">
        <v>8073</v>
      </c>
      <c r="K188" s="252" t="s">
        <v>8073</v>
      </c>
      <c r="L188" s="252" t="s">
        <v>8073</v>
      </c>
      <c r="M188" s="252" t="s">
        <v>8073</v>
      </c>
      <c r="N188" s="252">
        <v>23387</v>
      </c>
      <c r="O188" s="252">
        <v>20579</v>
      </c>
      <c r="P188" s="252">
        <v>21712</v>
      </c>
      <c r="Q188" s="715">
        <v>21524</v>
      </c>
      <c r="R188" s="249" t="s">
        <v>130</v>
      </c>
    </row>
    <row r="189" spans="1:18" ht="11.1" customHeight="1" x14ac:dyDescent="0.2">
      <c r="A189" s="14" t="s">
        <v>131</v>
      </c>
      <c r="B189" s="252">
        <v>17518</v>
      </c>
      <c r="C189" s="252">
        <v>17699</v>
      </c>
      <c r="D189" s="252" t="s">
        <v>8073</v>
      </c>
      <c r="E189" s="252" t="s">
        <v>8073</v>
      </c>
      <c r="F189" s="252">
        <v>17145</v>
      </c>
      <c r="G189" s="252">
        <v>29581</v>
      </c>
      <c r="H189" s="252">
        <v>12941</v>
      </c>
      <c r="I189" s="252">
        <v>12018</v>
      </c>
      <c r="J189" s="252">
        <v>8415</v>
      </c>
      <c r="K189" s="252">
        <v>11392</v>
      </c>
      <c r="L189" s="252">
        <v>45247</v>
      </c>
      <c r="M189" s="252">
        <v>17625</v>
      </c>
      <c r="N189" s="252">
        <v>23579</v>
      </c>
      <c r="O189" s="252">
        <v>20028</v>
      </c>
      <c r="P189" s="252">
        <v>22800</v>
      </c>
      <c r="Q189" s="715">
        <v>18727</v>
      </c>
      <c r="R189" s="249" t="s">
        <v>131</v>
      </c>
    </row>
    <row r="190" spans="1:18" s="147" customFormat="1" ht="16.350000000000001" customHeight="1" x14ac:dyDescent="0.2">
      <c r="A190" s="9" t="s">
        <v>238</v>
      </c>
      <c r="B190" s="257">
        <v>13581</v>
      </c>
      <c r="C190" s="257">
        <v>8104</v>
      </c>
      <c r="D190" s="257" t="s">
        <v>8073</v>
      </c>
      <c r="E190" s="257" t="s">
        <v>8073</v>
      </c>
      <c r="F190" s="257">
        <v>9360</v>
      </c>
      <c r="G190" s="257">
        <v>23256</v>
      </c>
      <c r="H190" s="257">
        <v>6430</v>
      </c>
      <c r="I190" s="257">
        <v>8908</v>
      </c>
      <c r="J190" s="257">
        <v>2206</v>
      </c>
      <c r="K190" s="257">
        <v>14207</v>
      </c>
      <c r="L190" s="257">
        <v>32261</v>
      </c>
      <c r="M190" s="257">
        <v>28341</v>
      </c>
      <c r="N190" s="257">
        <v>21194</v>
      </c>
      <c r="O190" s="257">
        <v>19445</v>
      </c>
      <c r="P190" s="257">
        <v>22238</v>
      </c>
      <c r="Q190" s="716">
        <v>13400</v>
      </c>
      <c r="R190" s="254" t="s">
        <v>238</v>
      </c>
    </row>
    <row r="191" spans="1:18" ht="11.1" customHeight="1" x14ac:dyDescent="0.2">
      <c r="A191" s="14" t="s">
        <v>132</v>
      </c>
      <c r="B191" s="252">
        <v>10683</v>
      </c>
      <c r="C191" s="252">
        <v>4456</v>
      </c>
      <c r="D191" s="252" t="s">
        <v>8073</v>
      </c>
      <c r="E191" s="252" t="s">
        <v>8073</v>
      </c>
      <c r="F191" s="252">
        <v>5723</v>
      </c>
      <c r="G191" s="252">
        <v>29322</v>
      </c>
      <c r="H191" s="252" t="s">
        <v>8073</v>
      </c>
      <c r="I191" s="252">
        <v>1778</v>
      </c>
      <c r="J191" s="252" t="s">
        <v>8073</v>
      </c>
      <c r="K191" s="252">
        <v>8640</v>
      </c>
      <c r="L191" s="252" t="s">
        <v>8073</v>
      </c>
      <c r="M191" s="252" t="s">
        <v>8073</v>
      </c>
      <c r="N191" s="252">
        <v>19057</v>
      </c>
      <c r="O191" s="252">
        <v>18352</v>
      </c>
      <c r="P191" s="252">
        <v>22615</v>
      </c>
      <c r="Q191" s="715">
        <v>7484</v>
      </c>
      <c r="R191" s="249" t="s">
        <v>132</v>
      </c>
    </row>
    <row r="192" spans="1:18" ht="11.1" customHeight="1" x14ac:dyDescent="0.2">
      <c r="A192" s="14" t="s">
        <v>133</v>
      </c>
      <c r="B192" s="252">
        <v>10415</v>
      </c>
      <c r="C192" s="252" t="s">
        <v>8073</v>
      </c>
      <c r="D192" s="252" t="s">
        <v>8073</v>
      </c>
      <c r="E192" s="252" t="s">
        <v>8073</v>
      </c>
      <c r="F192" s="252">
        <v>5047</v>
      </c>
      <c r="G192" s="252">
        <v>18319</v>
      </c>
      <c r="H192" s="252">
        <v>6393</v>
      </c>
      <c r="I192" s="252">
        <v>7093</v>
      </c>
      <c r="J192" s="252" t="s">
        <v>8073</v>
      </c>
      <c r="K192" s="252">
        <v>6095</v>
      </c>
      <c r="L192" s="252" t="s">
        <v>8073</v>
      </c>
      <c r="M192" s="252" t="s">
        <v>8073</v>
      </c>
      <c r="N192" s="252">
        <v>21444</v>
      </c>
      <c r="O192" s="252">
        <v>20473</v>
      </c>
      <c r="P192" s="252">
        <v>20934</v>
      </c>
      <c r="Q192" s="715">
        <v>13929</v>
      </c>
      <c r="R192" s="249" t="s">
        <v>133</v>
      </c>
    </row>
    <row r="193" spans="1:18" ht="11.1" customHeight="1" x14ac:dyDescent="0.2">
      <c r="A193" s="14" t="s">
        <v>134</v>
      </c>
      <c r="B193" s="252">
        <v>8601</v>
      </c>
      <c r="C193" s="252">
        <v>3130</v>
      </c>
      <c r="D193" s="252" t="s">
        <v>8073</v>
      </c>
      <c r="E193" s="252" t="s">
        <v>8073</v>
      </c>
      <c r="F193" s="252">
        <v>2469</v>
      </c>
      <c r="G193" s="252">
        <v>20739</v>
      </c>
      <c r="H193" s="252" t="s">
        <v>8073</v>
      </c>
      <c r="I193" s="252" t="s">
        <v>8073</v>
      </c>
      <c r="J193" s="252" t="s">
        <v>8073</v>
      </c>
      <c r="K193" s="252" t="s">
        <v>8073</v>
      </c>
      <c r="L193" s="252" t="s">
        <v>8073</v>
      </c>
      <c r="M193" s="252" t="s">
        <v>8073</v>
      </c>
      <c r="N193" s="252">
        <v>20028</v>
      </c>
      <c r="O193" s="252">
        <v>18369</v>
      </c>
      <c r="P193" s="252">
        <v>21698</v>
      </c>
      <c r="Q193" s="715">
        <v>15067</v>
      </c>
      <c r="R193" s="249" t="s">
        <v>134</v>
      </c>
    </row>
    <row r="194" spans="1:18" ht="11.1" customHeight="1" x14ac:dyDescent="0.2">
      <c r="A194" s="14" t="s">
        <v>135</v>
      </c>
      <c r="B194" s="252">
        <v>14731</v>
      </c>
      <c r="C194" s="252">
        <v>10826</v>
      </c>
      <c r="D194" s="252" t="s">
        <v>8073</v>
      </c>
      <c r="E194" s="252" t="s">
        <v>8073</v>
      </c>
      <c r="F194" s="252">
        <v>11093</v>
      </c>
      <c r="G194" s="252">
        <v>24538</v>
      </c>
      <c r="H194" s="252">
        <v>7462</v>
      </c>
      <c r="I194" s="252">
        <v>10476</v>
      </c>
      <c r="J194" s="252">
        <v>2206</v>
      </c>
      <c r="K194" s="252">
        <v>14613</v>
      </c>
      <c r="L194" s="252">
        <v>32261</v>
      </c>
      <c r="M194" s="252">
        <v>28341</v>
      </c>
      <c r="N194" s="252">
        <v>21445</v>
      </c>
      <c r="O194" s="252">
        <v>19589</v>
      </c>
      <c r="P194" s="252">
        <v>22057</v>
      </c>
      <c r="Q194" s="715">
        <v>13334</v>
      </c>
      <c r="R194" s="249" t="s">
        <v>135</v>
      </c>
    </row>
    <row r="195" spans="1:18" ht="11.1" customHeight="1" x14ac:dyDescent="0.2">
      <c r="A195" s="14" t="s">
        <v>136</v>
      </c>
      <c r="B195" s="252">
        <v>11638</v>
      </c>
      <c r="C195" s="252" t="s">
        <v>8073</v>
      </c>
      <c r="D195" s="252" t="s">
        <v>8073</v>
      </c>
      <c r="E195" s="252" t="s">
        <v>8073</v>
      </c>
      <c r="F195" s="252">
        <v>2237</v>
      </c>
      <c r="G195" s="252">
        <v>20427</v>
      </c>
      <c r="H195" s="252">
        <v>13224</v>
      </c>
      <c r="I195" s="252" t="s">
        <v>8073</v>
      </c>
      <c r="J195" s="252" t="s">
        <v>8073</v>
      </c>
      <c r="K195" s="252" t="s">
        <v>8073</v>
      </c>
      <c r="L195" s="252" t="s">
        <v>8073</v>
      </c>
      <c r="M195" s="252" t="s">
        <v>8073</v>
      </c>
      <c r="N195" s="252">
        <v>21027</v>
      </c>
      <c r="O195" s="252">
        <v>18444</v>
      </c>
      <c r="P195" s="252">
        <v>31857</v>
      </c>
      <c r="Q195" s="715" t="s">
        <v>8073</v>
      </c>
      <c r="R195" s="249" t="s">
        <v>136</v>
      </c>
    </row>
    <row r="196" spans="1:18" ht="11.1" customHeight="1" x14ac:dyDescent="0.2">
      <c r="A196" s="14" t="s">
        <v>137</v>
      </c>
      <c r="B196" s="252">
        <v>18344</v>
      </c>
      <c r="C196" s="252">
        <v>16128</v>
      </c>
      <c r="D196" s="252" t="s">
        <v>8073</v>
      </c>
      <c r="E196" s="252" t="s">
        <v>8073</v>
      </c>
      <c r="F196" s="252" t="s">
        <v>8073</v>
      </c>
      <c r="G196" s="252">
        <v>27762</v>
      </c>
      <c r="H196" s="252" t="s">
        <v>8073</v>
      </c>
      <c r="I196" s="252" t="s">
        <v>8073</v>
      </c>
      <c r="J196" s="252" t="s">
        <v>8073</v>
      </c>
      <c r="K196" s="252" t="s">
        <v>8073</v>
      </c>
      <c r="L196" s="252" t="s">
        <v>8073</v>
      </c>
      <c r="M196" s="252" t="s">
        <v>8073</v>
      </c>
      <c r="N196" s="252">
        <v>22844</v>
      </c>
      <c r="O196" s="252">
        <v>18612</v>
      </c>
      <c r="P196" s="252">
        <v>21954</v>
      </c>
      <c r="Q196" s="715" t="s">
        <v>8073</v>
      </c>
      <c r="R196" s="249" t="s">
        <v>137</v>
      </c>
    </row>
    <row r="197" spans="1:18" s="147" customFormat="1" ht="16.350000000000001" customHeight="1" x14ac:dyDescent="0.2">
      <c r="A197" s="9" t="s">
        <v>239</v>
      </c>
      <c r="B197" s="257">
        <v>15959</v>
      </c>
      <c r="C197" s="257">
        <v>10753</v>
      </c>
      <c r="D197" s="257" t="s">
        <v>8073</v>
      </c>
      <c r="E197" s="257">
        <v>16080</v>
      </c>
      <c r="F197" s="257">
        <v>13957</v>
      </c>
      <c r="G197" s="257">
        <v>20756</v>
      </c>
      <c r="H197" s="257">
        <v>7002</v>
      </c>
      <c r="I197" s="257">
        <v>9519</v>
      </c>
      <c r="J197" s="257">
        <v>9629</v>
      </c>
      <c r="K197" s="257">
        <v>17691</v>
      </c>
      <c r="L197" s="257">
        <v>38396</v>
      </c>
      <c r="M197" s="257">
        <v>28460</v>
      </c>
      <c r="N197" s="257">
        <v>23417</v>
      </c>
      <c r="O197" s="257">
        <v>20411</v>
      </c>
      <c r="P197" s="257">
        <v>23612</v>
      </c>
      <c r="Q197" s="716">
        <v>18324</v>
      </c>
      <c r="R197" s="254" t="s">
        <v>239</v>
      </c>
    </row>
    <row r="198" spans="1:18" ht="11.1" customHeight="1" x14ac:dyDescent="0.2">
      <c r="A198" s="14" t="s">
        <v>138</v>
      </c>
      <c r="B198" s="252">
        <v>14091</v>
      </c>
      <c r="C198" s="252">
        <v>6504</v>
      </c>
      <c r="D198" s="252" t="s">
        <v>8073</v>
      </c>
      <c r="E198" s="252" t="s">
        <v>8073</v>
      </c>
      <c r="F198" s="252">
        <v>2591</v>
      </c>
      <c r="G198" s="252">
        <v>22996</v>
      </c>
      <c r="H198" s="252">
        <v>1410</v>
      </c>
      <c r="I198" s="252">
        <v>10054</v>
      </c>
      <c r="J198" s="252" t="s">
        <v>8073</v>
      </c>
      <c r="K198" s="252">
        <v>11607</v>
      </c>
      <c r="L198" s="252" t="s">
        <v>8073</v>
      </c>
      <c r="M198" s="252" t="s">
        <v>8073</v>
      </c>
      <c r="N198" s="252">
        <v>21959</v>
      </c>
      <c r="O198" s="252">
        <v>19751</v>
      </c>
      <c r="P198" s="252">
        <v>27521</v>
      </c>
      <c r="Q198" s="715" t="s">
        <v>8073</v>
      </c>
      <c r="R198" s="249" t="s">
        <v>138</v>
      </c>
    </row>
    <row r="199" spans="1:18" ht="11.1" customHeight="1" x14ac:dyDescent="0.2">
      <c r="A199" s="14" t="s">
        <v>139</v>
      </c>
      <c r="B199" s="252">
        <v>17580</v>
      </c>
      <c r="C199" s="252">
        <v>15552</v>
      </c>
      <c r="D199" s="252" t="s">
        <v>8073</v>
      </c>
      <c r="E199" s="252">
        <v>8361</v>
      </c>
      <c r="F199" s="252">
        <v>16305</v>
      </c>
      <c r="G199" s="252">
        <v>25725</v>
      </c>
      <c r="H199" s="252">
        <v>16170</v>
      </c>
      <c r="I199" s="252" t="s">
        <v>8073</v>
      </c>
      <c r="J199" s="252">
        <v>8093</v>
      </c>
      <c r="K199" s="252" t="s">
        <v>8073</v>
      </c>
      <c r="L199" s="252" t="s">
        <v>8073</v>
      </c>
      <c r="M199" s="252" t="s">
        <v>8073</v>
      </c>
      <c r="N199" s="252">
        <v>21310</v>
      </c>
      <c r="O199" s="252">
        <v>19496</v>
      </c>
      <c r="P199" s="252">
        <v>24089</v>
      </c>
      <c r="Q199" s="715">
        <v>17379</v>
      </c>
      <c r="R199" s="249" t="s">
        <v>139</v>
      </c>
    </row>
    <row r="200" spans="1:18" ht="11.1" customHeight="1" x14ac:dyDescent="0.2">
      <c r="A200" s="14" t="s">
        <v>140</v>
      </c>
      <c r="B200" s="252">
        <v>10573</v>
      </c>
      <c r="C200" s="252">
        <v>6884</v>
      </c>
      <c r="D200" s="252" t="s">
        <v>8073</v>
      </c>
      <c r="E200" s="252" t="s">
        <v>8073</v>
      </c>
      <c r="F200" s="252">
        <v>8507</v>
      </c>
      <c r="G200" s="252">
        <v>10692</v>
      </c>
      <c r="H200" s="252">
        <v>6918</v>
      </c>
      <c r="I200" s="252">
        <v>4613</v>
      </c>
      <c r="J200" s="252">
        <v>9011</v>
      </c>
      <c r="K200" s="252">
        <v>10089</v>
      </c>
      <c r="L200" s="252" t="s">
        <v>8073</v>
      </c>
      <c r="M200" s="252" t="s">
        <v>8073</v>
      </c>
      <c r="N200" s="252">
        <v>20263</v>
      </c>
      <c r="O200" s="252">
        <v>18339</v>
      </c>
      <c r="P200" s="252">
        <v>23303</v>
      </c>
      <c r="Q200" s="715" t="s">
        <v>8073</v>
      </c>
      <c r="R200" s="249" t="s">
        <v>140</v>
      </c>
    </row>
    <row r="201" spans="1:18" ht="11.1" customHeight="1" x14ac:dyDescent="0.2">
      <c r="A201" s="14" t="s">
        <v>141</v>
      </c>
      <c r="B201" s="252">
        <v>16739</v>
      </c>
      <c r="C201" s="252">
        <v>14566</v>
      </c>
      <c r="D201" s="252" t="s">
        <v>8073</v>
      </c>
      <c r="E201" s="252">
        <v>18338</v>
      </c>
      <c r="F201" s="252">
        <v>15402</v>
      </c>
      <c r="G201" s="252">
        <v>21598</v>
      </c>
      <c r="H201" s="252">
        <v>5978</v>
      </c>
      <c r="I201" s="252">
        <v>11953</v>
      </c>
      <c r="J201" s="252">
        <v>9788</v>
      </c>
      <c r="K201" s="252">
        <v>18989</v>
      </c>
      <c r="L201" s="252">
        <v>38396</v>
      </c>
      <c r="M201" s="252">
        <v>26318</v>
      </c>
      <c r="N201" s="252">
        <v>25990</v>
      </c>
      <c r="O201" s="252">
        <v>21960</v>
      </c>
      <c r="P201" s="252">
        <v>23056</v>
      </c>
      <c r="Q201" s="715">
        <v>20424</v>
      </c>
      <c r="R201" s="249" t="s">
        <v>141</v>
      </c>
    </row>
    <row r="202" spans="1:18" ht="11.1" customHeight="1" x14ac:dyDescent="0.2">
      <c r="A202" s="14" t="s">
        <v>142</v>
      </c>
      <c r="B202" s="252">
        <v>15186</v>
      </c>
      <c r="C202" s="252" t="s">
        <v>8073</v>
      </c>
      <c r="D202" s="252" t="s">
        <v>8073</v>
      </c>
      <c r="E202" s="252" t="s">
        <v>8073</v>
      </c>
      <c r="F202" s="252">
        <v>8999</v>
      </c>
      <c r="G202" s="252">
        <v>21326</v>
      </c>
      <c r="H202" s="252" t="s">
        <v>8073</v>
      </c>
      <c r="I202" s="252" t="s">
        <v>8073</v>
      </c>
      <c r="J202" s="252" t="s">
        <v>8073</v>
      </c>
      <c r="K202" s="252">
        <v>12124</v>
      </c>
      <c r="L202" s="252" t="s">
        <v>8073</v>
      </c>
      <c r="M202" s="252" t="s">
        <v>8073</v>
      </c>
      <c r="N202" s="252">
        <v>21321</v>
      </c>
      <c r="O202" s="252">
        <v>19640</v>
      </c>
      <c r="P202" s="252">
        <v>25771</v>
      </c>
      <c r="Q202" s="715">
        <v>12825</v>
      </c>
      <c r="R202" s="249" t="s">
        <v>142</v>
      </c>
    </row>
    <row r="203" spans="1:18" ht="11.1" customHeight="1" x14ac:dyDescent="0.2">
      <c r="A203" s="14" t="s">
        <v>143</v>
      </c>
      <c r="B203" s="252">
        <v>17486</v>
      </c>
      <c r="C203" s="252">
        <v>5649</v>
      </c>
      <c r="D203" s="252" t="s">
        <v>8073</v>
      </c>
      <c r="E203" s="252" t="s">
        <v>8073</v>
      </c>
      <c r="F203" s="252">
        <v>14692</v>
      </c>
      <c r="G203" s="252">
        <v>24944</v>
      </c>
      <c r="H203" s="252">
        <v>12158</v>
      </c>
      <c r="I203" s="252">
        <v>1098</v>
      </c>
      <c r="J203" s="252">
        <v>18739</v>
      </c>
      <c r="K203" s="252">
        <v>15310</v>
      </c>
      <c r="L203" s="252" t="s">
        <v>8073</v>
      </c>
      <c r="M203" s="252">
        <v>30596</v>
      </c>
      <c r="N203" s="252">
        <v>22731</v>
      </c>
      <c r="O203" s="252">
        <v>21035</v>
      </c>
      <c r="P203" s="252">
        <v>23780</v>
      </c>
      <c r="Q203" s="715">
        <v>26476</v>
      </c>
      <c r="R203" s="249" t="s">
        <v>143</v>
      </c>
    </row>
    <row r="204" spans="1:18" ht="11.1" customHeight="1" x14ac:dyDescent="0.2">
      <c r="A204" s="14" t="s">
        <v>144</v>
      </c>
      <c r="B204" s="252">
        <v>12515</v>
      </c>
      <c r="C204" s="252">
        <v>11427</v>
      </c>
      <c r="D204" s="252" t="s">
        <v>8073</v>
      </c>
      <c r="E204" s="252" t="s">
        <v>8073</v>
      </c>
      <c r="F204" s="252">
        <v>9893</v>
      </c>
      <c r="G204" s="252">
        <v>24358</v>
      </c>
      <c r="H204" s="252" t="s">
        <v>8073</v>
      </c>
      <c r="I204" s="252" t="s">
        <v>8073</v>
      </c>
      <c r="J204" s="252" t="s">
        <v>8073</v>
      </c>
      <c r="K204" s="252" t="s">
        <v>8073</v>
      </c>
      <c r="L204" s="252" t="s">
        <v>8073</v>
      </c>
      <c r="M204" s="252" t="s">
        <v>8073</v>
      </c>
      <c r="N204" s="252">
        <v>22608</v>
      </c>
      <c r="O204" s="252">
        <v>17144</v>
      </c>
      <c r="P204" s="252">
        <v>20210</v>
      </c>
      <c r="Q204" s="715">
        <v>4861</v>
      </c>
      <c r="R204" s="249" t="s">
        <v>144</v>
      </c>
    </row>
    <row r="205" spans="1:18" ht="8.1" customHeight="1" x14ac:dyDescent="0.2">
      <c r="A205" s="127"/>
      <c r="B205" s="390"/>
      <c r="C205" s="390"/>
      <c r="D205" s="390"/>
      <c r="E205" s="390"/>
      <c r="F205" s="390"/>
      <c r="G205" s="390"/>
      <c r="H205" s="390"/>
      <c r="R205" s="123"/>
    </row>
    <row r="206" spans="1:18" s="43" customFormat="1" ht="12" customHeight="1" x14ac:dyDescent="0.15">
      <c r="A206" s="29" t="s">
        <v>8072</v>
      </c>
      <c r="B206" s="714"/>
      <c r="C206" s="714"/>
      <c r="D206" s="714"/>
      <c r="E206" s="714"/>
      <c r="F206" s="714"/>
      <c r="G206" s="714"/>
      <c r="H206" s="714"/>
      <c r="I206" s="491"/>
      <c r="J206" s="491"/>
      <c r="K206" s="491"/>
      <c r="L206" s="491"/>
      <c r="M206" s="491"/>
      <c r="N206" s="491"/>
      <c r="O206" s="491"/>
      <c r="P206" s="491"/>
      <c r="Q206" s="713"/>
      <c r="R206" s="389"/>
    </row>
    <row r="207" spans="1:18" x14ac:dyDescent="0.2">
      <c r="R207" s="12"/>
    </row>
    <row r="208" spans="1:18" x14ac:dyDescent="0.2">
      <c r="R208" s="12"/>
    </row>
    <row r="209" spans="18:18" x14ac:dyDescent="0.2">
      <c r="R209" s="12"/>
    </row>
    <row r="210" spans="18:18" x14ac:dyDescent="0.2">
      <c r="R210" s="12"/>
    </row>
    <row r="211" spans="18:18" x14ac:dyDescent="0.2">
      <c r="R211" s="12"/>
    </row>
    <row r="212" spans="18:18" x14ac:dyDescent="0.2">
      <c r="R212" s="12"/>
    </row>
    <row r="213" spans="18:18" x14ac:dyDescent="0.2">
      <c r="R213" s="12"/>
    </row>
    <row r="214" spans="18:18" x14ac:dyDescent="0.2">
      <c r="R214" s="12"/>
    </row>
    <row r="215" spans="18:18" x14ac:dyDescent="0.2">
      <c r="R215" s="12"/>
    </row>
    <row r="216" spans="18:18" x14ac:dyDescent="0.2">
      <c r="R216" s="12"/>
    </row>
    <row r="217" spans="18:18" x14ac:dyDescent="0.2">
      <c r="R217" s="12"/>
    </row>
    <row r="218" spans="18:18" x14ac:dyDescent="0.2">
      <c r="R218" s="12"/>
    </row>
    <row r="219" spans="18:18" x14ac:dyDescent="0.2">
      <c r="R219" s="12"/>
    </row>
    <row r="220" spans="18:18" x14ac:dyDescent="0.2">
      <c r="R220" s="12"/>
    </row>
    <row r="221" spans="18:18" x14ac:dyDescent="0.2">
      <c r="R221" s="12"/>
    </row>
    <row r="222" spans="18:18" x14ac:dyDescent="0.2">
      <c r="R222" s="12"/>
    </row>
    <row r="223" spans="18:18" x14ac:dyDescent="0.2">
      <c r="R223" s="12"/>
    </row>
    <row r="224" spans="18:18" x14ac:dyDescent="0.2">
      <c r="R224" s="12"/>
    </row>
    <row r="225" spans="18:18" x14ac:dyDescent="0.2">
      <c r="R225" s="12"/>
    </row>
    <row r="226" spans="18:18" x14ac:dyDescent="0.2">
      <c r="R226" s="12"/>
    </row>
    <row r="227" spans="18:18" x14ac:dyDescent="0.2">
      <c r="R227" s="12"/>
    </row>
    <row r="228" spans="18:18" x14ac:dyDescent="0.2">
      <c r="R228" s="12"/>
    </row>
    <row r="229" spans="18:18" x14ac:dyDescent="0.2">
      <c r="R229" s="12"/>
    </row>
    <row r="230" spans="18:18" x14ac:dyDescent="0.2">
      <c r="R230" s="12"/>
    </row>
    <row r="231" spans="18:18" x14ac:dyDescent="0.2">
      <c r="R231" s="12"/>
    </row>
    <row r="232" spans="18:18" x14ac:dyDescent="0.2">
      <c r="R232" s="12"/>
    </row>
    <row r="233" spans="18:18" x14ac:dyDescent="0.2">
      <c r="R233" s="12"/>
    </row>
    <row r="234" spans="18:18" x14ac:dyDescent="0.2">
      <c r="R234" s="12"/>
    </row>
    <row r="235" spans="18:18" x14ac:dyDescent="0.2">
      <c r="R235" s="12"/>
    </row>
    <row r="236" spans="18:18" x14ac:dyDescent="0.2">
      <c r="R236" s="12"/>
    </row>
    <row r="237" spans="18:18" x14ac:dyDescent="0.2">
      <c r="R237" s="12"/>
    </row>
    <row r="238" spans="18:18" x14ac:dyDescent="0.2">
      <c r="R238" s="12"/>
    </row>
    <row r="239" spans="18:18" x14ac:dyDescent="0.2">
      <c r="R239" s="12"/>
    </row>
    <row r="240" spans="18:18" x14ac:dyDescent="0.2">
      <c r="R240" s="12"/>
    </row>
    <row r="241" spans="18:18" x14ac:dyDescent="0.2">
      <c r="R241" s="12"/>
    </row>
    <row r="242" spans="18:18" x14ac:dyDescent="0.2">
      <c r="R242" s="12"/>
    </row>
    <row r="243" spans="18:18" x14ac:dyDescent="0.2">
      <c r="R243" s="12"/>
    </row>
    <row r="244" spans="18:18" x14ac:dyDescent="0.2">
      <c r="R244" s="12"/>
    </row>
    <row r="245" spans="18:18" x14ac:dyDescent="0.2">
      <c r="R245" s="12"/>
    </row>
    <row r="246" spans="18:18" x14ac:dyDescent="0.2">
      <c r="R246" s="12"/>
    </row>
    <row r="247" spans="18:18" x14ac:dyDescent="0.2">
      <c r="R247" s="12"/>
    </row>
    <row r="248" spans="18:18" x14ac:dyDescent="0.2">
      <c r="R248" s="12"/>
    </row>
    <row r="249" spans="18:18" x14ac:dyDescent="0.2">
      <c r="R249" s="12"/>
    </row>
    <row r="250" spans="18:18" x14ac:dyDescent="0.2">
      <c r="R250" s="12"/>
    </row>
    <row r="251" spans="18:18" x14ac:dyDescent="0.2">
      <c r="R251" s="12"/>
    </row>
    <row r="252" spans="18:18" x14ac:dyDescent="0.2">
      <c r="R252" s="12"/>
    </row>
    <row r="253" spans="18:18" x14ac:dyDescent="0.2">
      <c r="R253" s="12"/>
    </row>
    <row r="254" spans="18:18" x14ac:dyDescent="0.2">
      <c r="R254" s="12"/>
    </row>
    <row r="255" spans="18:18" x14ac:dyDescent="0.2">
      <c r="R255" s="12"/>
    </row>
    <row r="256" spans="18:18" x14ac:dyDescent="0.2">
      <c r="R256" s="12"/>
    </row>
    <row r="257" spans="18:18" x14ac:dyDescent="0.2">
      <c r="R257" s="12"/>
    </row>
    <row r="258" spans="18:18" x14ac:dyDescent="0.2">
      <c r="R258" s="12"/>
    </row>
    <row r="259" spans="18:18" x14ac:dyDescent="0.2">
      <c r="R259" s="12"/>
    </row>
    <row r="260" spans="18:18" x14ac:dyDescent="0.2">
      <c r="R260" s="12"/>
    </row>
    <row r="261" spans="18:18" x14ac:dyDescent="0.2">
      <c r="R261" s="12"/>
    </row>
    <row r="262" spans="18:18" x14ac:dyDescent="0.2">
      <c r="R262" s="12"/>
    </row>
    <row r="263" spans="18:18" x14ac:dyDescent="0.2">
      <c r="R263" s="12"/>
    </row>
    <row r="264" spans="18:18" x14ac:dyDescent="0.2">
      <c r="R264" s="12"/>
    </row>
    <row r="265" spans="18:18" x14ac:dyDescent="0.2">
      <c r="R265" s="12"/>
    </row>
    <row r="266" spans="18:18" x14ac:dyDescent="0.2">
      <c r="R266" s="12"/>
    </row>
    <row r="267" spans="18:18" x14ac:dyDescent="0.2">
      <c r="R267" s="12"/>
    </row>
    <row r="268" spans="18:18" x14ac:dyDescent="0.2">
      <c r="R268" s="12"/>
    </row>
    <row r="269" spans="18:18" x14ac:dyDescent="0.2">
      <c r="R269" s="12"/>
    </row>
    <row r="270" spans="18:18" x14ac:dyDescent="0.2">
      <c r="R270" s="12"/>
    </row>
    <row r="271" spans="18:18" x14ac:dyDescent="0.2">
      <c r="R271" s="12"/>
    </row>
    <row r="272" spans="18:18" x14ac:dyDescent="0.2">
      <c r="R272" s="12"/>
    </row>
    <row r="273" spans="18:18" x14ac:dyDescent="0.2">
      <c r="R273" s="12"/>
    </row>
    <row r="274" spans="18:18" x14ac:dyDescent="0.2">
      <c r="R274" s="12"/>
    </row>
    <row r="275" spans="18:18" x14ac:dyDescent="0.2">
      <c r="R275" s="12"/>
    </row>
    <row r="276" spans="18:18" x14ac:dyDescent="0.2">
      <c r="R276" s="12"/>
    </row>
    <row r="277" spans="18:18" x14ac:dyDescent="0.2">
      <c r="R277" s="12"/>
    </row>
    <row r="278" spans="18:18" x14ac:dyDescent="0.2">
      <c r="R278" s="12"/>
    </row>
    <row r="279" spans="18:18" x14ac:dyDescent="0.2">
      <c r="R279" s="12"/>
    </row>
    <row r="280" spans="18:18" x14ac:dyDescent="0.2">
      <c r="R280" s="12"/>
    </row>
    <row r="281" spans="18:18" x14ac:dyDescent="0.2">
      <c r="R281" s="12"/>
    </row>
    <row r="282" spans="18:18" x14ac:dyDescent="0.2">
      <c r="R282" s="12"/>
    </row>
    <row r="283" spans="18:18" x14ac:dyDescent="0.2">
      <c r="R283" s="12"/>
    </row>
    <row r="284" spans="18:18" x14ac:dyDescent="0.2">
      <c r="R284" s="12"/>
    </row>
    <row r="285" spans="18:18" x14ac:dyDescent="0.2">
      <c r="R285" s="12"/>
    </row>
    <row r="286" spans="18:18" x14ac:dyDescent="0.2">
      <c r="R286" s="12"/>
    </row>
    <row r="287" spans="18:18" x14ac:dyDescent="0.2">
      <c r="R287" s="12"/>
    </row>
    <row r="288" spans="18:18" x14ac:dyDescent="0.2">
      <c r="R288" s="12"/>
    </row>
    <row r="289" spans="18:18" x14ac:dyDescent="0.2">
      <c r="R289" s="12"/>
    </row>
    <row r="290" spans="18:18" x14ac:dyDescent="0.2">
      <c r="R290" s="12"/>
    </row>
    <row r="291" spans="18:18" x14ac:dyDescent="0.2">
      <c r="R291" s="12"/>
    </row>
    <row r="292" spans="18:18" x14ac:dyDescent="0.2">
      <c r="R292" s="12"/>
    </row>
    <row r="293" spans="18:18" x14ac:dyDescent="0.2">
      <c r="R293" s="12"/>
    </row>
    <row r="294" spans="18:18" x14ac:dyDescent="0.2">
      <c r="R294" s="12"/>
    </row>
    <row r="295" spans="18:18" x14ac:dyDescent="0.2">
      <c r="R295" s="12"/>
    </row>
    <row r="296" spans="18:18" x14ac:dyDescent="0.2">
      <c r="R296" s="12"/>
    </row>
    <row r="297" spans="18:18" x14ac:dyDescent="0.2">
      <c r="R297" s="12"/>
    </row>
    <row r="298" spans="18:18" x14ac:dyDescent="0.2">
      <c r="R298" s="12"/>
    </row>
    <row r="299" spans="18:18" x14ac:dyDescent="0.2">
      <c r="R299" s="12"/>
    </row>
    <row r="300" spans="18:18" x14ac:dyDescent="0.2">
      <c r="R300" s="12"/>
    </row>
    <row r="301" spans="18:18" x14ac:dyDescent="0.2">
      <c r="R301" s="12"/>
    </row>
    <row r="302" spans="18:18" x14ac:dyDescent="0.2">
      <c r="R302" s="12"/>
    </row>
    <row r="303" spans="18:18" x14ac:dyDescent="0.2">
      <c r="R303" s="12"/>
    </row>
    <row r="304" spans="18:18" x14ac:dyDescent="0.2">
      <c r="R304" s="12"/>
    </row>
    <row r="305" spans="18:18" x14ac:dyDescent="0.2">
      <c r="R305" s="12"/>
    </row>
    <row r="306" spans="18:18" x14ac:dyDescent="0.2">
      <c r="R306" s="12"/>
    </row>
    <row r="307" spans="18:18" x14ac:dyDescent="0.2">
      <c r="R307" s="12"/>
    </row>
    <row r="308" spans="18:18" x14ac:dyDescent="0.2">
      <c r="R308" s="12"/>
    </row>
    <row r="309" spans="18:18" x14ac:dyDescent="0.2">
      <c r="R309" s="12"/>
    </row>
    <row r="310" spans="18:18" x14ac:dyDescent="0.2">
      <c r="R310" s="12"/>
    </row>
    <row r="311" spans="18:18" x14ac:dyDescent="0.2">
      <c r="R311" s="12"/>
    </row>
    <row r="312" spans="18:18" x14ac:dyDescent="0.2">
      <c r="R312" s="12"/>
    </row>
    <row r="313" spans="18:18" x14ac:dyDescent="0.2">
      <c r="R313" s="12"/>
    </row>
    <row r="314" spans="18:18" x14ac:dyDescent="0.2">
      <c r="R314" s="12"/>
    </row>
  </sheetData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3" max="16383" man="1"/>
    <brk id="101" max="16383" man="1"/>
    <brk id="153" max="16383" man="1"/>
  </rowBreaks>
  <colBreaks count="1" manualBreakCount="1">
    <brk id="9" max="1048575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1"/>
  <sheetViews>
    <sheetView zoomScaleNormal="100" zoomScaleSheetLayoutView="100" workbookViewId="0">
      <pane xSplit="1" ySplit="6" topLeftCell="B7" activePane="bottomRight" state="frozen"/>
      <selection pane="topRight" activeCell="D1" sqref="D1"/>
      <selection pane="bottomLeft" activeCell="A13" sqref="A13"/>
      <selection pane="bottomRight" activeCell="A4" sqref="A4:A6"/>
    </sheetView>
  </sheetViews>
  <sheetFormatPr defaultRowHeight="11.25" x14ac:dyDescent="0.2"/>
  <cols>
    <col min="1" max="1" width="23.7109375" style="17" customWidth="1"/>
    <col min="2" max="9" width="8.28515625" style="17" customWidth="1"/>
    <col min="10" max="16384" width="9.140625" style="17"/>
  </cols>
  <sheetData>
    <row r="1" spans="1:9" s="3" customFormat="1" ht="12.75" x14ac:dyDescent="0.2">
      <c r="A1" s="854" t="s">
        <v>8090</v>
      </c>
      <c r="B1" s="854"/>
      <c r="C1" s="854"/>
      <c r="D1" s="854"/>
      <c r="E1" s="854"/>
      <c r="F1" s="854"/>
      <c r="G1" s="854"/>
      <c r="H1" s="854"/>
      <c r="I1" s="854"/>
    </row>
    <row r="2" spans="1:9" s="3" customFormat="1" ht="12.75" x14ac:dyDescent="0.2">
      <c r="A2" s="835" t="s">
        <v>8089</v>
      </c>
      <c r="B2" s="835"/>
      <c r="C2" s="835"/>
      <c r="D2" s="835"/>
      <c r="E2" s="835"/>
      <c r="F2" s="835"/>
      <c r="G2" s="835"/>
      <c r="H2" s="835"/>
      <c r="I2" s="835"/>
    </row>
    <row r="3" spans="1:9" s="675" customFormat="1" ht="9.9499999999999993" customHeight="1" thickBot="1" x14ac:dyDescent="0.25">
      <c r="A3" s="583"/>
      <c r="B3" s="583"/>
      <c r="C3" s="583"/>
      <c r="D3" s="583"/>
      <c r="E3" s="583"/>
      <c r="F3" s="583"/>
      <c r="G3" s="583"/>
      <c r="H3" s="583"/>
      <c r="I3" s="583"/>
    </row>
    <row r="4" spans="1:9" ht="17.100000000000001" customHeight="1" x14ac:dyDescent="0.2">
      <c r="A4" s="866" t="s">
        <v>274</v>
      </c>
      <c r="B4" s="840" t="s">
        <v>8088</v>
      </c>
      <c r="C4" s="868"/>
      <c r="D4" s="868"/>
      <c r="E4" s="841"/>
      <c r="F4" s="840" t="s">
        <v>8087</v>
      </c>
      <c r="G4" s="868"/>
      <c r="H4" s="868"/>
      <c r="I4" s="868"/>
    </row>
    <row r="5" spans="1:9" ht="17.100000000000001" customHeight="1" x14ac:dyDescent="0.2">
      <c r="A5" s="958"/>
      <c r="B5" s="852" t="s">
        <v>176</v>
      </c>
      <c r="C5" s="852" t="s">
        <v>8086</v>
      </c>
      <c r="D5" s="846" t="s">
        <v>8085</v>
      </c>
      <c r="E5" s="847"/>
      <c r="F5" s="852" t="s">
        <v>176</v>
      </c>
      <c r="G5" s="852" t="s">
        <v>8086</v>
      </c>
      <c r="H5" s="846" t="s">
        <v>8085</v>
      </c>
      <c r="I5" s="955"/>
    </row>
    <row r="6" spans="1:9" ht="24.95" customHeight="1" x14ac:dyDescent="0.2">
      <c r="A6" s="873"/>
      <c r="B6" s="837"/>
      <c r="C6" s="837"/>
      <c r="D6" s="119" t="s">
        <v>265</v>
      </c>
      <c r="E6" s="297" t="s">
        <v>8084</v>
      </c>
      <c r="F6" s="837"/>
      <c r="G6" s="837"/>
      <c r="H6" s="457" t="s">
        <v>265</v>
      </c>
      <c r="I6" s="23" t="s">
        <v>8084</v>
      </c>
    </row>
    <row r="7" spans="1:9" ht="18.95" customHeight="1" x14ac:dyDescent="0.2">
      <c r="A7" s="145" t="s">
        <v>1</v>
      </c>
      <c r="B7" s="131">
        <v>3572</v>
      </c>
      <c r="C7" s="131">
        <v>30479</v>
      </c>
      <c r="D7" s="131">
        <v>639293</v>
      </c>
      <c r="E7" s="131">
        <v>82514</v>
      </c>
      <c r="F7" s="131">
        <v>475</v>
      </c>
      <c r="G7" s="131">
        <v>10949</v>
      </c>
      <c r="H7" s="131">
        <v>286851</v>
      </c>
      <c r="I7" s="131">
        <v>75684</v>
      </c>
    </row>
    <row r="8" spans="1:9" ht="11.45" customHeight="1" x14ac:dyDescent="0.2">
      <c r="A8" s="9" t="s">
        <v>210</v>
      </c>
      <c r="B8" s="131">
        <v>3036</v>
      </c>
      <c r="C8" s="131">
        <v>22158</v>
      </c>
      <c r="D8" s="131">
        <v>468052</v>
      </c>
      <c r="E8" s="131">
        <v>60610</v>
      </c>
      <c r="F8" s="131">
        <v>353</v>
      </c>
      <c r="G8" s="131">
        <v>7998</v>
      </c>
      <c r="H8" s="131">
        <v>212370</v>
      </c>
      <c r="I8" s="131">
        <v>56048</v>
      </c>
    </row>
    <row r="9" spans="1:9" ht="11.45" customHeight="1" x14ac:dyDescent="0.2">
      <c r="A9" s="9" t="s">
        <v>211</v>
      </c>
      <c r="B9" s="131">
        <v>536</v>
      </c>
      <c r="C9" s="131">
        <v>8321</v>
      </c>
      <c r="D9" s="131">
        <v>171241</v>
      </c>
      <c r="E9" s="131">
        <v>21904</v>
      </c>
      <c r="F9" s="147">
        <v>122</v>
      </c>
      <c r="G9" s="147">
        <v>2951</v>
      </c>
      <c r="H9" s="147">
        <v>74481</v>
      </c>
      <c r="I9" s="147">
        <v>19636</v>
      </c>
    </row>
    <row r="10" spans="1:9" ht="18.95" customHeight="1" x14ac:dyDescent="0.2">
      <c r="A10" s="9" t="s">
        <v>212</v>
      </c>
      <c r="B10" s="131">
        <v>284</v>
      </c>
      <c r="C10" s="131">
        <v>5260</v>
      </c>
      <c r="D10" s="131">
        <v>126637</v>
      </c>
      <c r="E10" s="131">
        <v>16306</v>
      </c>
      <c r="F10" s="131">
        <v>92</v>
      </c>
      <c r="G10" s="131">
        <v>2503</v>
      </c>
      <c r="H10" s="131">
        <v>67392</v>
      </c>
      <c r="I10" s="131">
        <v>18149</v>
      </c>
    </row>
    <row r="11" spans="1:9" ht="11.45" customHeight="1" x14ac:dyDescent="0.2">
      <c r="A11" s="14" t="s">
        <v>177</v>
      </c>
      <c r="B11" s="49">
        <v>18</v>
      </c>
      <c r="C11" s="49">
        <v>105</v>
      </c>
      <c r="D11" s="49">
        <v>2235</v>
      </c>
      <c r="E11" s="49">
        <v>260</v>
      </c>
      <c r="F11" s="49">
        <v>1</v>
      </c>
      <c r="G11" s="49">
        <v>29</v>
      </c>
      <c r="H11" s="49">
        <v>773</v>
      </c>
      <c r="I11" s="49">
        <v>227</v>
      </c>
    </row>
    <row r="12" spans="1:9" ht="11.45" customHeight="1" x14ac:dyDescent="0.2">
      <c r="A12" s="14" t="s">
        <v>178</v>
      </c>
      <c r="B12" s="49">
        <v>20</v>
      </c>
      <c r="C12" s="49">
        <v>492</v>
      </c>
      <c r="D12" s="49">
        <v>12184</v>
      </c>
      <c r="E12" s="49">
        <v>1549</v>
      </c>
      <c r="F12" s="49">
        <v>7</v>
      </c>
      <c r="G12" s="49">
        <v>211</v>
      </c>
      <c r="H12" s="49">
        <v>5919</v>
      </c>
      <c r="I12" s="49">
        <v>1653</v>
      </c>
    </row>
    <row r="13" spans="1:9" ht="11.45" customHeight="1" x14ac:dyDescent="0.2">
      <c r="A13" s="14" t="s">
        <v>179</v>
      </c>
      <c r="B13" s="49">
        <v>6</v>
      </c>
      <c r="C13" s="49">
        <v>187</v>
      </c>
      <c r="D13" s="49">
        <v>4218</v>
      </c>
      <c r="E13" s="49">
        <v>595</v>
      </c>
      <c r="F13" s="49">
        <v>6</v>
      </c>
      <c r="G13" s="49">
        <v>168</v>
      </c>
      <c r="H13" s="49">
        <v>4744</v>
      </c>
      <c r="I13" s="49">
        <v>1301</v>
      </c>
    </row>
    <row r="14" spans="1:9" ht="11.45" customHeight="1" x14ac:dyDescent="0.2">
      <c r="A14" s="14" t="s">
        <v>180</v>
      </c>
      <c r="B14" s="49">
        <v>16</v>
      </c>
      <c r="C14" s="49">
        <v>278</v>
      </c>
      <c r="D14" s="49">
        <v>6751</v>
      </c>
      <c r="E14" s="49">
        <v>904</v>
      </c>
      <c r="F14" s="49">
        <v>1</v>
      </c>
      <c r="G14" s="49">
        <v>36</v>
      </c>
      <c r="H14" s="49">
        <v>926</v>
      </c>
      <c r="I14" s="49">
        <v>204</v>
      </c>
    </row>
    <row r="15" spans="1:9" ht="11.45" customHeight="1" x14ac:dyDescent="0.2">
      <c r="A15" s="14" t="s">
        <v>181</v>
      </c>
      <c r="B15" s="49">
        <v>12</v>
      </c>
      <c r="C15" s="49">
        <v>400</v>
      </c>
      <c r="D15" s="49">
        <v>9861</v>
      </c>
      <c r="E15" s="49">
        <v>1245</v>
      </c>
      <c r="F15" s="49">
        <v>9</v>
      </c>
      <c r="G15" s="49">
        <v>281</v>
      </c>
      <c r="H15" s="49">
        <v>7783</v>
      </c>
      <c r="I15" s="49">
        <v>1940</v>
      </c>
    </row>
    <row r="16" spans="1:9" ht="11.45" customHeight="1" x14ac:dyDescent="0.2">
      <c r="A16" s="14" t="s">
        <v>182</v>
      </c>
      <c r="B16" s="49">
        <v>16</v>
      </c>
      <c r="C16" s="49">
        <v>462</v>
      </c>
      <c r="D16" s="49">
        <v>12148</v>
      </c>
      <c r="E16" s="49">
        <v>1466</v>
      </c>
      <c r="F16" s="49">
        <v>9</v>
      </c>
      <c r="G16" s="49">
        <v>265</v>
      </c>
      <c r="H16" s="49">
        <v>7354</v>
      </c>
      <c r="I16" s="49">
        <v>2152</v>
      </c>
    </row>
    <row r="17" spans="1:10" ht="11.45" customHeight="1" x14ac:dyDescent="0.2">
      <c r="A17" s="14" t="s">
        <v>183</v>
      </c>
      <c r="B17" s="49">
        <v>34</v>
      </c>
      <c r="C17" s="49">
        <v>270</v>
      </c>
      <c r="D17" s="49">
        <v>5807</v>
      </c>
      <c r="E17" s="49">
        <v>798</v>
      </c>
      <c r="F17" s="49">
        <v>2</v>
      </c>
      <c r="G17" s="49">
        <v>62</v>
      </c>
      <c r="H17" s="49">
        <v>1770</v>
      </c>
      <c r="I17" s="49">
        <v>465</v>
      </c>
    </row>
    <row r="18" spans="1:10" ht="11.45" customHeight="1" x14ac:dyDescent="0.2">
      <c r="A18" s="14" t="s">
        <v>184</v>
      </c>
      <c r="B18" s="49">
        <v>24</v>
      </c>
      <c r="C18" s="49">
        <v>218</v>
      </c>
      <c r="D18" s="49">
        <v>4636</v>
      </c>
      <c r="E18" s="49">
        <v>636</v>
      </c>
      <c r="F18" s="49">
        <v>2</v>
      </c>
      <c r="G18" s="49">
        <v>67</v>
      </c>
      <c r="H18" s="49">
        <v>1861</v>
      </c>
      <c r="I18" s="49">
        <v>521</v>
      </c>
    </row>
    <row r="19" spans="1:10" ht="11.45" customHeight="1" x14ac:dyDescent="0.2">
      <c r="A19" s="14" t="s">
        <v>185</v>
      </c>
      <c r="B19" s="49">
        <v>18</v>
      </c>
      <c r="C19" s="49">
        <v>635</v>
      </c>
      <c r="D19" s="49">
        <v>15006</v>
      </c>
      <c r="E19" s="49">
        <v>1998</v>
      </c>
      <c r="F19" s="49">
        <v>6</v>
      </c>
      <c r="G19" s="49">
        <v>187</v>
      </c>
      <c r="H19" s="49">
        <v>5337</v>
      </c>
      <c r="I19" s="49">
        <v>1384</v>
      </c>
    </row>
    <row r="20" spans="1:10" ht="11.45" customHeight="1" x14ac:dyDescent="0.2">
      <c r="A20" s="14" t="s">
        <v>186</v>
      </c>
      <c r="B20" s="49">
        <v>30</v>
      </c>
      <c r="C20" s="49">
        <v>293</v>
      </c>
      <c r="D20" s="49">
        <v>6318</v>
      </c>
      <c r="E20" s="49">
        <v>783</v>
      </c>
      <c r="F20" s="49">
        <v>3</v>
      </c>
      <c r="G20" s="49">
        <v>85</v>
      </c>
      <c r="H20" s="49">
        <v>2230</v>
      </c>
      <c r="I20" s="49">
        <v>564</v>
      </c>
    </row>
    <row r="21" spans="1:10" ht="11.45" customHeight="1" x14ac:dyDescent="0.2">
      <c r="A21" s="14" t="s">
        <v>187</v>
      </c>
      <c r="B21" s="49">
        <v>25</v>
      </c>
      <c r="C21" s="49">
        <v>513</v>
      </c>
      <c r="D21" s="49">
        <v>12645</v>
      </c>
      <c r="E21" s="49">
        <v>1619</v>
      </c>
      <c r="F21" s="49">
        <v>6</v>
      </c>
      <c r="G21" s="49">
        <v>184</v>
      </c>
      <c r="H21" s="49">
        <v>4671</v>
      </c>
      <c r="I21" s="49">
        <v>1244</v>
      </c>
    </row>
    <row r="22" spans="1:10" ht="11.45" customHeight="1" x14ac:dyDescent="0.2">
      <c r="A22" s="14" t="s">
        <v>188</v>
      </c>
      <c r="B22" s="49">
        <v>8</v>
      </c>
      <c r="C22" s="49">
        <v>302</v>
      </c>
      <c r="D22" s="49">
        <v>8099</v>
      </c>
      <c r="E22" s="49">
        <v>945</v>
      </c>
      <c r="F22" s="49">
        <v>6</v>
      </c>
      <c r="G22" s="49">
        <v>114</v>
      </c>
      <c r="H22" s="49">
        <v>3192</v>
      </c>
      <c r="I22" s="49">
        <v>835</v>
      </c>
    </row>
    <row r="23" spans="1:10" ht="11.45" customHeight="1" x14ac:dyDescent="0.2">
      <c r="A23" s="14" t="s">
        <v>189</v>
      </c>
      <c r="B23" s="49">
        <v>7</v>
      </c>
      <c r="C23" s="49">
        <v>120</v>
      </c>
      <c r="D23" s="49">
        <v>2514</v>
      </c>
      <c r="E23" s="49">
        <v>325</v>
      </c>
      <c r="F23" s="49">
        <v>11</v>
      </c>
      <c r="G23" s="49">
        <v>256</v>
      </c>
      <c r="H23" s="49">
        <v>6794</v>
      </c>
      <c r="I23" s="49">
        <v>1862</v>
      </c>
    </row>
    <row r="24" spans="1:10" ht="11.45" customHeight="1" x14ac:dyDescent="0.2">
      <c r="A24" s="14" t="s">
        <v>190</v>
      </c>
      <c r="B24" s="49">
        <v>18</v>
      </c>
      <c r="C24" s="49">
        <v>93</v>
      </c>
      <c r="D24" s="49">
        <v>1688</v>
      </c>
      <c r="E24" s="49">
        <v>234</v>
      </c>
      <c r="F24" s="49">
        <v>2</v>
      </c>
      <c r="G24" s="49">
        <v>33</v>
      </c>
      <c r="H24" s="49">
        <v>757</v>
      </c>
      <c r="I24" s="49">
        <v>186</v>
      </c>
    </row>
    <row r="25" spans="1:10" ht="11.45" customHeight="1" x14ac:dyDescent="0.2">
      <c r="A25" s="14" t="s">
        <v>191</v>
      </c>
      <c r="B25" s="49">
        <v>8</v>
      </c>
      <c r="C25" s="49">
        <v>199</v>
      </c>
      <c r="D25" s="49">
        <v>4470</v>
      </c>
      <c r="E25" s="49">
        <v>621</v>
      </c>
      <c r="F25" s="49">
        <v>13</v>
      </c>
      <c r="G25" s="49">
        <v>369</v>
      </c>
      <c r="H25" s="49">
        <v>9613</v>
      </c>
      <c r="I25" s="49">
        <v>2623</v>
      </c>
    </row>
    <row r="26" spans="1:10" s="1" customFormat="1" ht="11.1" customHeight="1" x14ac:dyDescent="0.2">
      <c r="A26" s="14" t="s">
        <v>200</v>
      </c>
      <c r="B26" s="49">
        <v>8</v>
      </c>
      <c r="C26" s="49">
        <v>146</v>
      </c>
      <c r="D26" s="49">
        <v>3558</v>
      </c>
      <c r="E26" s="49">
        <v>457</v>
      </c>
      <c r="F26" s="49" t="s">
        <v>3</v>
      </c>
      <c r="G26" s="49" t="s">
        <v>3</v>
      </c>
      <c r="H26" s="49" t="s">
        <v>3</v>
      </c>
      <c r="I26" s="49" t="s">
        <v>3</v>
      </c>
      <c r="J26" s="126"/>
    </row>
    <row r="27" spans="1:10" ht="11.45" customHeight="1" x14ac:dyDescent="0.2">
      <c r="A27" s="14" t="s">
        <v>192</v>
      </c>
      <c r="B27" s="49">
        <v>16</v>
      </c>
      <c r="C27" s="49">
        <v>547</v>
      </c>
      <c r="D27" s="49">
        <v>14499</v>
      </c>
      <c r="E27" s="49">
        <v>1871</v>
      </c>
      <c r="F27" s="49">
        <v>8</v>
      </c>
      <c r="G27" s="49">
        <v>156</v>
      </c>
      <c r="H27" s="49">
        <v>3668</v>
      </c>
      <c r="I27" s="49">
        <v>988</v>
      </c>
    </row>
    <row r="28" spans="1:10" ht="18.95" customHeight="1" x14ac:dyDescent="0.2">
      <c r="A28" s="9" t="s">
        <v>213</v>
      </c>
      <c r="B28" s="131">
        <v>47</v>
      </c>
      <c r="C28" s="131">
        <v>803</v>
      </c>
      <c r="D28" s="131">
        <v>16482</v>
      </c>
      <c r="E28" s="131">
        <v>2085</v>
      </c>
      <c r="F28" s="147">
        <v>11</v>
      </c>
      <c r="G28" s="147">
        <v>319</v>
      </c>
      <c r="H28" s="147">
        <v>7492</v>
      </c>
      <c r="I28" s="147">
        <v>2000</v>
      </c>
    </row>
    <row r="29" spans="1:10" ht="11.45" customHeight="1" x14ac:dyDescent="0.2">
      <c r="A29" s="14" t="s">
        <v>4</v>
      </c>
      <c r="B29" s="49">
        <v>9</v>
      </c>
      <c r="C29" s="49">
        <v>151</v>
      </c>
      <c r="D29" s="49">
        <v>3051</v>
      </c>
      <c r="E29" s="49">
        <v>377</v>
      </c>
      <c r="F29" s="17">
        <v>3</v>
      </c>
      <c r="G29" s="17">
        <v>69</v>
      </c>
      <c r="H29" s="17">
        <v>1284</v>
      </c>
      <c r="I29" s="17">
        <v>373</v>
      </c>
    </row>
    <row r="30" spans="1:10" ht="11.45" customHeight="1" x14ac:dyDescent="0.2">
      <c r="A30" s="14" t="s">
        <v>5</v>
      </c>
      <c r="B30" s="49">
        <v>3</v>
      </c>
      <c r="C30" s="49">
        <v>57</v>
      </c>
      <c r="D30" s="49">
        <v>1168</v>
      </c>
      <c r="E30" s="49">
        <v>150</v>
      </c>
      <c r="F30" s="49" t="s">
        <v>3</v>
      </c>
      <c r="G30" s="49" t="s">
        <v>3</v>
      </c>
      <c r="H30" s="49" t="s">
        <v>3</v>
      </c>
      <c r="I30" s="49" t="s">
        <v>3</v>
      </c>
    </row>
    <row r="31" spans="1:10" ht="11.45" customHeight="1" x14ac:dyDescent="0.2">
      <c r="A31" s="14" t="s">
        <v>6</v>
      </c>
      <c r="B31" s="49">
        <v>35</v>
      </c>
      <c r="C31" s="49">
        <v>595</v>
      </c>
      <c r="D31" s="49">
        <v>12263</v>
      </c>
      <c r="E31" s="49">
        <v>1558</v>
      </c>
      <c r="F31" s="17">
        <v>8</v>
      </c>
      <c r="G31" s="17">
        <v>250</v>
      </c>
      <c r="H31" s="17">
        <v>6208</v>
      </c>
      <c r="I31" s="17">
        <v>1627</v>
      </c>
    </row>
    <row r="32" spans="1:10" ht="18.95" customHeight="1" x14ac:dyDescent="0.2">
      <c r="A32" s="9" t="s">
        <v>214</v>
      </c>
      <c r="B32" s="131">
        <v>64</v>
      </c>
      <c r="C32" s="131">
        <v>880</v>
      </c>
      <c r="D32" s="131">
        <v>17211</v>
      </c>
      <c r="E32" s="131">
        <v>2169</v>
      </c>
      <c r="F32" s="147">
        <v>11</v>
      </c>
      <c r="G32" s="147">
        <v>285</v>
      </c>
      <c r="H32" s="147">
        <v>7311</v>
      </c>
      <c r="I32" s="147">
        <v>2006</v>
      </c>
    </row>
    <row r="33" spans="1:9" ht="11.45" customHeight="1" x14ac:dyDescent="0.2">
      <c r="A33" s="14" t="s">
        <v>7</v>
      </c>
      <c r="B33" s="49">
        <v>11</v>
      </c>
      <c r="C33" s="49">
        <v>107</v>
      </c>
      <c r="D33" s="49">
        <v>1680</v>
      </c>
      <c r="E33" s="49">
        <v>204</v>
      </c>
      <c r="F33" s="49" t="s">
        <v>3</v>
      </c>
      <c r="G33" s="49" t="s">
        <v>3</v>
      </c>
      <c r="H33" s="49" t="s">
        <v>3</v>
      </c>
      <c r="I33" s="49" t="s">
        <v>3</v>
      </c>
    </row>
    <row r="34" spans="1:9" ht="11.45" customHeight="1" x14ac:dyDescent="0.2">
      <c r="A34" s="14" t="s">
        <v>8</v>
      </c>
      <c r="B34" s="49">
        <v>32</v>
      </c>
      <c r="C34" s="49">
        <v>522</v>
      </c>
      <c r="D34" s="49">
        <v>10692</v>
      </c>
      <c r="E34" s="49">
        <v>1371</v>
      </c>
      <c r="F34" s="17">
        <v>8</v>
      </c>
      <c r="G34" s="17">
        <v>245</v>
      </c>
      <c r="H34" s="17">
        <v>6362</v>
      </c>
      <c r="I34" s="17">
        <v>1759</v>
      </c>
    </row>
    <row r="35" spans="1:9" ht="11.45" customHeight="1" x14ac:dyDescent="0.2">
      <c r="A35" s="14" t="s">
        <v>9</v>
      </c>
      <c r="B35" s="49">
        <v>6</v>
      </c>
      <c r="C35" s="49">
        <v>62</v>
      </c>
      <c r="D35" s="49">
        <v>1144</v>
      </c>
      <c r="E35" s="49">
        <v>132</v>
      </c>
      <c r="F35" s="17">
        <v>1</v>
      </c>
      <c r="G35" s="17">
        <v>10</v>
      </c>
      <c r="H35" s="17">
        <v>262</v>
      </c>
      <c r="I35" s="17">
        <v>79</v>
      </c>
    </row>
    <row r="36" spans="1:9" ht="11.45" customHeight="1" x14ac:dyDescent="0.2">
      <c r="A36" s="14" t="s">
        <v>10</v>
      </c>
      <c r="B36" s="49">
        <v>5</v>
      </c>
      <c r="C36" s="49">
        <v>105</v>
      </c>
      <c r="D36" s="49">
        <v>2325</v>
      </c>
      <c r="E36" s="49">
        <v>294</v>
      </c>
      <c r="F36" s="17">
        <v>1</v>
      </c>
      <c r="G36" s="17">
        <v>20</v>
      </c>
      <c r="H36" s="17">
        <v>486</v>
      </c>
      <c r="I36" s="17">
        <v>100</v>
      </c>
    </row>
    <row r="37" spans="1:9" ht="11.45" customHeight="1" x14ac:dyDescent="0.2">
      <c r="A37" s="14" t="s">
        <v>11</v>
      </c>
      <c r="B37" s="49">
        <v>10</v>
      </c>
      <c r="C37" s="49">
        <v>84</v>
      </c>
      <c r="D37" s="49">
        <v>1370</v>
      </c>
      <c r="E37" s="49">
        <v>168</v>
      </c>
      <c r="F37" s="17">
        <v>1</v>
      </c>
      <c r="G37" s="17">
        <v>10</v>
      </c>
      <c r="H37" s="17">
        <v>201</v>
      </c>
      <c r="I37" s="17">
        <v>68</v>
      </c>
    </row>
    <row r="38" spans="1:9" ht="18.95" customHeight="1" x14ac:dyDescent="0.2">
      <c r="A38" s="9" t="s">
        <v>215</v>
      </c>
      <c r="B38" s="131">
        <v>49</v>
      </c>
      <c r="C38" s="131">
        <v>696</v>
      </c>
      <c r="D38" s="131">
        <v>13266</v>
      </c>
      <c r="E38" s="131">
        <v>1630</v>
      </c>
      <c r="F38" s="147">
        <v>13</v>
      </c>
      <c r="G38" s="147">
        <v>269</v>
      </c>
      <c r="H38" s="147">
        <v>5954</v>
      </c>
      <c r="I38" s="147">
        <v>1555</v>
      </c>
    </row>
    <row r="39" spans="1:9" ht="11.45" customHeight="1" x14ac:dyDescent="0.2">
      <c r="A39" s="14" t="s">
        <v>12</v>
      </c>
      <c r="B39" s="49">
        <v>5</v>
      </c>
      <c r="C39" s="49">
        <v>80</v>
      </c>
      <c r="D39" s="49">
        <v>1535</v>
      </c>
      <c r="E39" s="49">
        <v>177</v>
      </c>
      <c r="F39" s="17">
        <v>1</v>
      </c>
      <c r="G39" s="17">
        <v>28</v>
      </c>
      <c r="H39" s="17">
        <v>523</v>
      </c>
      <c r="I39" s="17">
        <v>143</v>
      </c>
    </row>
    <row r="40" spans="1:9" ht="11.45" customHeight="1" x14ac:dyDescent="0.2">
      <c r="A40" s="14" t="s">
        <v>13</v>
      </c>
      <c r="B40" s="49">
        <v>10</v>
      </c>
      <c r="C40" s="49">
        <v>123</v>
      </c>
      <c r="D40" s="49">
        <v>2291</v>
      </c>
      <c r="E40" s="49">
        <v>263</v>
      </c>
      <c r="F40" s="17">
        <v>1</v>
      </c>
      <c r="G40" s="17">
        <v>41</v>
      </c>
      <c r="H40" s="17">
        <v>716</v>
      </c>
      <c r="I40" s="17">
        <v>168</v>
      </c>
    </row>
    <row r="41" spans="1:9" ht="11.45" customHeight="1" x14ac:dyDescent="0.2">
      <c r="A41" s="14" t="s">
        <v>14</v>
      </c>
      <c r="B41" s="49">
        <v>15</v>
      </c>
      <c r="C41" s="49">
        <v>269</v>
      </c>
      <c r="D41" s="49">
        <v>5283</v>
      </c>
      <c r="E41" s="49">
        <v>693</v>
      </c>
      <c r="F41" s="17">
        <v>4</v>
      </c>
      <c r="G41" s="17">
        <v>107</v>
      </c>
      <c r="H41" s="17">
        <v>2620</v>
      </c>
      <c r="I41" s="17">
        <v>696</v>
      </c>
    </row>
    <row r="42" spans="1:9" ht="11.45" customHeight="1" x14ac:dyDescent="0.2">
      <c r="A42" s="14" t="s">
        <v>15</v>
      </c>
      <c r="B42" s="49">
        <v>5</v>
      </c>
      <c r="C42" s="49">
        <v>56</v>
      </c>
      <c r="D42" s="49">
        <v>1027</v>
      </c>
      <c r="E42" s="49">
        <v>124</v>
      </c>
      <c r="F42" s="17">
        <v>2</v>
      </c>
      <c r="G42" s="17">
        <v>21</v>
      </c>
      <c r="H42" s="17">
        <v>373</v>
      </c>
      <c r="I42" s="17">
        <v>102</v>
      </c>
    </row>
    <row r="43" spans="1:9" ht="11.45" customHeight="1" x14ac:dyDescent="0.2">
      <c r="A43" s="14" t="s">
        <v>16</v>
      </c>
      <c r="B43" s="49">
        <v>7</v>
      </c>
      <c r="C43" s="49">
        <v>99</v>
      </c>
      <c r="D43" s="49">
        <v>2049</v>
      </c>
      <c r="E43" s="49">
        <v>223</v>
      </c>
      <c r="F43" s="17">
        <v>4</v>
      </c>
      <c r="G43" s="17">
        <v>54</v>
      </c>
      <c r="H43" s="17">
        <v>1426</v>
      </c>
      <c r="I43" s="17">
        <v>342</v>
      </c>
    </row>
    <row r="44" spans="1:9" ht="11.45" customHeight="1" x14ac:dyDescent="0.2">
      <c r="A44" s="14" t="s">
        <v>17</v>
      </c>
      <c r="B44" s="49">
        <v>7</v>
      </c>
      <c r="C44" s="49">
        <v>69</v>
      </c>
      <c r="D44" s="49">
        <v>1081</v>
      </c>
      <c r="E44" s="49">
        <v>150</v>
      </c>
      <c r="F44" s="17">
        <v>1</v>
      </c>
      <c r="G44" s="17">
        <v>18</v>
      </c>
      <c r="H44" s="17">
        <v>296</v>
      </c>
      <c r="I44" s="17">
        <v>104</v>
      </c>
    </row>
    <row r="45" spans="1:9" ht="18.95" customHeight="1" x14ac:dyDescent="0.2">
      <c r="A45" s="9" t="s">
        <v>216</v>
      </c>
      <c r="B45" s="131">
        <v>106</v>
      </c>
      <c r="C45" s="131">
        <v>1371</v>
      </c>
      <c r="D45" s="131">
        <v>26939</v>
      </c>
      <c r="E45" s="131">
        <v>3331</v>
      </c>
      <c r="F45" s="147">
        <v>19</v>
      </c>
      <c r="G45" s="147">
        <v>386</v>
      </c>
      <c r="H45" s="147">
        <v>10189</v>
      </c>
      <c r="I45" s="147">
        <v>2648</v>
      </c>
    </row>
    <row r="46" spans="1:9" ht="11.45" customHeight="1" x14ac:dyDescent="0.2">
      <c r="A46" s="14" t="s">
        <v>18</v>
      </c>
      <c r="B46" s="49">
        <v>11</v>
      </c>
      <c r="C46" s="49">
        <v>134</v>
      </c>
      <c r="D46" s="49">
        <v>2076</v>
      </c>
      <c r="E46" s="49">
        <v>241</v>
      </c>
      <c r="F46" s="17">
        <v>1</v>
      </c>
      <c r="G46" s="17">
        <v>20</v>
      </c>
      <c r="H46" s="17">
        <v>614</v>
      </c>
      <c r="I46" s="17">
        <v>150</v>
      </c>
    </row>
    <row r="47" spans="1:9" ht="11.45" customHeight="1" x14ac:dyDescent="0.2">
      <c r="A47" s="14" t="s">
        <v>19</v>
      </c>
      <c r="B47" s="49">
        <v>13</v>
      </c>
      <c r="C47" s="49">
        <v>106</v>
      </c>
      <c r="D47" s="49">
        <v>1737</v>
      </c>
      <c r="E47" s="49">
        <v>169</v>
      </c>
      <c r="F47" s="17">
        <v>2</v>
      </c>
      <c r="G47" s="17">
        <v>28</v>
      </c>
      <c r="H47" s="17">
        <v>673</v>
      </c>
      <c r="I47" s="17">
        <v>182</v>
      </c>
    </row>
    <row r="48" spans="1:9" ht="11.45" customHeight="1" x14ac:dyDescent="0.2">
      <c r="A48" s="14" t="s">
        <v>20</v>
      </c>
      <c r="B48" s="49">
        <v>27</v>
      </c>
      <c r="C48" s="49">
        <v>235</v>
      </c>
      <c r="D48" s="49">
        <v>4646</v>
      </c>
      <c r="E48" s="49">
        <v>568</v>
      </c>
      <c r="F48" s="17">
        <v>4</v>
      </c>
      <c r="G48" s="17">
        <v>97</v>
      </c>
      <c r="H48" s="17">
        <v>2526</v>
      </c>
      <c r="I48" s="17">
        <v>691</v>
      </c>
    </row>
    <row r="49" spans="1:9" ht="11.45" customHeight="1" x14ac:dyDescent="0.2">
      <c r="A49" s="14" t="s">
        <v>21</v>
      </c>
      <c r="B49" s="49">
        <v>8</v>
      </c>
      <c r="C49" s="49">
        <v>130</v>
      </c>
      <c r="D49" s="49">
        <v>2525</v>
      </c>
      <c r="E49" s="49">
        <v>323</v>
      </c>
      <c r="F49" s="17">
        <v>1</v>
      </c>
      <c r="G49" s="17">
        <v>12</v>
      </c>
      <c r="H49" s="17">
        <v>333</v>
      </c>
      <c r="I49" s="17">
        <v>76</v>
      </c>
    </row>
    <row r="50" spans="1:9" ht="11.45" customHeight="1" x14ac:dyDescent="0.2">
      <c r="A50" s="14" t="s">
        <v>22</v>
      </c>
      <c r="B50" s="49">
        <v>13</v>
      </c>
      <c r="C50" s="49">
        <v>163</v>
      </c>
      <c r="D50" s="49">
        <v>3341</v>
      </c>
      <c r="E50" s="49">
        <v>414</v>
      </c>
      <c r="F50" s="17">
        <v>3</v>
      </c>
      <c r="G50" s="17">
        <v>29</v>
      </c>
      <c r="H50" s="17">
        <v>634</v>
      </c>
      <c r="I50" s="17">
        <v>149</v>
      </c>
    </row>
    <row r="51" spans="1:9" ht="11.45" customHeight="1" x14ac:dyDescent="0.2">
      <c r="A51" s="14" t="s">
        <v>23</v>
      </c>
      <c r="B51" s="49">
        <v>4</v>
      </c>
      <c r="C51" s="49">
        <v>44</v>
      </c>
      <c r="D51" s="49">
        <v>917</v>
      </c>
      <c r="E51" s="49">
        <v>124</v>
      </c>
      <c r="F51" s="49" t="s">
        <v>3</v>
      </c>
      <c r="G51" s="49" t="s">
        <v>3</v>
      </c>
      <c r="H51" s="49" t="s">
        <v>3</v>
      </c>
      <c r="I51" s="49" t="s">
        <v>3</v>
      </c>
    </row>
    <row r="52" spans="1:9" ht="11.45" customHeight="1" x14ac:dyDescent="0.2">
      <c r="A52" s="14" t="s">
        <v>24</v>
      </c>
      <c r="B52" s="49">
        <v>19</v>
      </c>
      <c r="C52" s="49">
        <v>494</v>
      </c>
      <c r="D52" s="49">
        <v>10563</v>
      </c>
      <c r="E52" s="49">
        <v>1345</v>
      </c>
      <c r="F52" s="17">
        <v>8</v>
      </c>
      <c r="G52" s="17">
        <v>200</v>
      </c>
      <c r="H52" s="17">
        <v>5409</v>
      </c>
      <c r="I52" s="17">
        <v>1400</v>
      </c>
    </row>
    <row r="53" spans="1:9" ht="11.45" customHeight="1" x14ac:dyDescent="0.2">
      <c r="A53" s="14" t="s">
        <v>25</v>
      </c>
      <c r="B53" s="49">
        <v>11</v>
      </c>
      <c r="C53" s="49">
        <v>65</v>
      </c>
      <c r="D53" s="49">
        <v>1134</v>
      </c>
      <c r="E53" s="49">
        <v>147</v>
      </c>
      <c r="F53" s="49" t="s">
        <v>3</v>
      </c>
      <c r="G53" s="49" t="s">
        <v>3</v>
      </c>
      <c r="H53" s="49" t="s">
        <v>3</v>
      </c>
      <c r="I53" s="49" t="s">
        <v>3</v>
      </c>
    </row>
    <row r="54" spans="1:9" ht="18.95" customHeight="1" x14ac:dyDescent="0.2">
      <c r="A54" s="9" t="s">
        <v>217</v>
      </c>
      <c r="B54" s="131">
        <v>49</v>
      </c>
      <c r="C54" s="131">
        <v>818</v>
      </c>
      <c r="D54" s="131">
        <v>16764</v>
      </c>
      <c r="E54" s="131">
        <v>2259</v>
      </c>
      <c r="F54" s="147">
        <v>15</v>
      </c>
      <c r="G54" s="147">
        <v>332</v>
      </c>
      <c r="H54" s="147">
        <v>7927</v>
      </c>
      <c r="I54" s="147">
        <v>2164</v>
      </c>
    </row>
    <row r="55" spans="1:9" ht="11.45" customHeight="1" x14ac:dyDescent="0.2">
      <c r="A55" s="14" t="s">
        <v>26</v>
      </c>
      <c r="B55" s="49">
        <v>5</v>
      </c>
      <c r="C55" s="49">
        <v>115</v>
      </c>
      <c r="D55" s="49">
        <v>2506</v>
      </c>
      <c r="E55" s="49">
        <v>310</v>
      </c>
      <c r="F55" s="17">
        <v>3</v>
      </c>
      <c r="G55" s="17">
        <v>36</v>
      </c>
      <c r="H55" s="17">
        <v>777</v>
      </c>
      <c r="I55" s="17">
        <v>219</v>
      </c>
    </row>
    <row r="56" spans="1:9" ht="11.45" customHeight="1" x14ac:dyDescent="0.2">
      <c r="A56" s="14" t="s">
        <v>27</v>
      </c>
      <c r="B56" s="49">
        <v>8</v>
      </c>
      <c r="C56" s="49">
        <v>177</v>
      </c>
      <c r="D56" s="49">
        <v>4045</v>
      </c>
      <c r="E56" s="49">
        <v>566</v>
      </c>
      <c r="F56" s="17">
        <v>4</v>
      </c>
      <c r="G56" s="17">
        <v>92</v>
      </c>
      <c r="H56" s="17">
        <v>2184</v>
      </c>
      <c r="I56" s="17">
        <v>646</v>
      </c>
    </row>
    <row r="57" spans="1:9" ht="11.45" customHeight="1" x14ac:dyDescent="0.2">
      <c r="A57" s="14" t="s">
        <v>28</v>
      </c>
      <c r="B57" s="49">
        <v>10</v>
      </c>
      <c r="C57" s="49">
        <v>148</v>
      </c>
      <c r="D57" s="49">
        <v>2757</v>
      </c>
      <c r="E57" s="49">
        <v>351</v>
      </c>
      <c r="F57" s="17">
        <v>2</v>
      </c>
      <c r="G57" s="17">
        <v>33</v>
      </c>
      <c r="H57" s="17">
        <v>747</v>
      </c>
      <c r="I57" s="17">
        <v>177</v>
      </c>
    </row>
    <row r="58" spans="1:9" ht="11.45" customHeight="1" x14ac:dyDescent="0.2">
      <c r="A58" s="14" t="s">
        <v>29</v>
      </c>
      <c r="B58" s="49">
        <v>26</v>
      </c>
      <c r="C58" s="49">
        <v>378</v>
      </c>
      <c r="D58" s="49">
        <v>7456</v>
      </c>
      <c r="E58" s="49">
        <v>1032</v>
      </c>
      <c r="F58" s="17">
        <v>6</v>
      </c>
      <c r="G58" s="17">
        <v>171</v>
      </c>
      <c r="H58" s="17">
        <v>4219</v>
      </c>
      <c r="I58" s="17">
        <v>1122</v>
      </c>
    </row>
    <row r="59" spans="1:9" ht="18.95" customHeight="1" x14ac:dyDescent="0.2">
      <c r="A59" s="9" t="s">
        <v>218</v>
      </c>
      <c r="B59" s="131">
        <v>106</v>
      </c>
      <c r="C59" s="131">
        <v>2393</v>
      </c>
      <c r="D59" s="131">
        <v>51975</v>
      </c>
      <c r="E59" s="131">
        <v>6638</v>
      </c>
      <c r="F59" s="147">
        <v>34</v>
      </c>
      <c r="G59" s="147">
        <v>940</v>
      </c>
      <c r="H59" s="147">
        <v>24621</v>
      </c>
      <c r="I59" s="147">
        <v>6279</v>
      </c>
    </row>
    <row r="60" spans="1:9" ht="11.45" customHeight="1" x14ac:dyDescent="0.2">
      <c r="A60" s="14" t="s">
        <v>30</v>
      </c>
      <c r="B60" s="49">
        <v>6</v>
      </c>
      <c r="C60" s="49">
        <v>75</v>
      </c>
      <c r="D60" s="49">
        <v>1404</v>
      </c>
      <c r="E60" s="49">
        <v>175</v>
      </c>
      <c r="F60" s="17">
        <v>1</v>
      </c>
      <c r="G60" s="17">
        <v>7</v>
      </c>
      <c r="H60" s="17">
        <v>127</v>
      </c>
      <c r="I60" s="17">
        <v>34</v>
      </c>
    </row>
    <row r="61" spans="1:9" ht="11.45" customHeight="1" x14ac:dyDescent="0.2">
      <c r="A61" s="14" t="s">
        <v>31</v>
      </c>
      <c r="B61" s="49">
        <v>16</v>
      </c>
      <c r="C61" s="49">
        <v>248</v>
      </c>
      <c r="D61" s="49">
        <v>4765</v>
      </c>
      <c r="E61" s="49">
        <v>604</v>
      </c>
      <c r="F61" s="17">
        <v>3</v>
      </c>
      <c r="G61" s="17">
        <v>74</v>
      </c>
      <c r="H61" s="17">
        <v>1999</v>
      </c>
      <c r="I61" s="17">
        <v>472</v>
      </c>
    </row>
    <row r="62" spans="1:9" ht="11.45" customHeight="1" x14ac:dyDescent="0.2">
      <c r="A62" s="14" t="s">
        <v>32</v>
      </c>
      <c r="B62" s="49">
        <v>4</v>
      </c>
      <c r="C62" s="49">
        <v>68</v>
      </c>
      <c r="D62" s="49">
        <v>1185</v>
      </c>
      <c r="E62" s="49">
        <v>152</v>
      </c>
      <c r="F62" s="17">
        <v>1</v>
      </c>
      <c r="G62" s="17">
        <v>15</v>
      </c>
      <c r="H62" s="17">
        <v>395</v>
      </c>
      <c r="I62" s="17">
        <v>83</v>
      </c>
    </row>
    <row r="63" spans="1:9" ht="11.45" customHeight="1" x14ac:dyDescent="0.2">
      <c r="A63" s="14" t="s">
        <v>33</v>
      </c>
      <c r="B63" s="49">
        <v>9</v>
      </c>
      <c r="C63" s="49">
        <v>75</v>
      </c>
      <c r="D63" s="49">
        <v>1469</v>
      </c>
      <c r="E63" s="49">
        <v>176</v>
      </c>
      <c r="F63" s="49" t="s">
        <v>3</v>
      </c>
      <c r="G63" s="49" t="s">
        <v>3</v>
      </c>
      <c r="H63" s="49" t="s">
        <v>3</v>
      </c>
      <c r="I63" s="49" t="s">
        <v>3</v>
      </c>
    </row>
    <row r="64" spans="1:9" ht="11.45" customHeight="1" x14ac:dyDescent="0.2">
      <c r="A64" s="14" t="s">
        <v>34</v>
      </c>
      <c r="B64" s="49">
        <v>8</v>
      </c>
      <c r="C64" s="49">
        <v>180</v>
      </c>
      <c r="D64" s="49">
        <v>3546</v>
      </c>
      <c r="E64" s="49">
        <v>420</v>
      </c>
      <c r="F64" s="17">
        <v>3</v>
      </c>
      <c r="G64" s="17">
        <v>71</v>
      </c>
      <c r="H64" s="17">
        <v>1659</v>
      </c>
      <c r="I64" s="17">
        <v>456</v>
      </c>
    </row>
    <row r="65" spans="1:9" ht="11.45" customHeight="1" x14ac:dyDescent="0.2">
      <c r="A65" s="14" t="s">
        <v>35</v>
      </c>
      <c r="B65" s="49">
        <v>9</v>
      </c>
      <c r="C65" s="49">
        <v>196</v>
      </c>
      <c r="D65" s="49">
        <v>4134</v>
      </c>
      <c r="E65" s="49">
        <v>537</v>
      </c>
      <c r="F65" s="17">
        <v>3</v>
      </c>
      <c r="G65" s="17">
        <v>61</v>
      </c>
      <c r="H65" s="17">
        <v>1554</v>
      </c>
      <c r="I65" s="17">
        <v>390</v>
      </c>
    </row>
    <row r="66" spans="1:9" ht="11.45" customHeight="1" x14ac:dyDescent="0.2">
      <c r="A66" s="14" t="s">
        <v>36</v>
      </c>
      <c r="B66" s="49">
        <v>4</v>
      </c>
      <c r="C66" s="49">
        <v>121</v>
      </c>
      <c r="D66" s="49">
        <v>2691</v>
      </c>
      <c r="E66" s="49">
        <v>335</v>
      </c>
      <c r="F66" s="17">
        <v>1</v>
      </c>
      <c r="G66" s="17">
        <v>18</v>
      </c>
      <c r="H66" s="17">
        <v>539</v>
      </c>
      <c r="I66" s="17">
        <v>95</v>
      </c>
    </row>
    <row r="67" spans="1:9" ht="11.45" customHeight="1" x14ac:dyDescent="0.2">
      <c r="A67" s="14" t="s">
        <v>219</v>
      </c>
      <c r="B67" s="49">
        <v>35</v>
      </c>
      <c r="C67" s="49">
        <v>1117</v>
      </c>
      <c r="D67" s="49">
        <v>26292</v>
      </c>
      <c r="E67" s="49">
        <v>3379</v>
      </c>
      <c r="F67" s="17">
        <v>18</v>
      </c>
      <c r="G67" s="17">
        <v>628</v>
      </c>
      <c r="H67" s="17">
        <v>16926</v>
      </c>
      <c r="I67" s="17">
        <v>4408</v>
      </c>
    </row>
    <row r="68" spans="1:9" ht="11.45" customHeight="1" x14ac:dyDescent="0.2">
      <c r="A68" s="14" t="s">
        <v>37</v>
      </c>
      <c r="B68" s="49">
        <v>4</v>
      </c>
      <c r="C68" s="49">
        <v>76</v>
      </c>
      <c r="D68" s="49">
        <v>1623</v>
      </c>
      <c r="E68" s="49">
        <v>233</v>
      </c>
      <c r="F68" s="17">
        <v>1</v>
      </c>
      <c r="G68" s="17">
        <v>12</v>
      </c>
      <c r="H68" s="17">
        <v>238</v>
      </c>
      <c r="I68" s="17">
        <v>58</v>
      </c>
    </row>
    <row r="69" spans="1:9" ht="11.45" customHeight="1" x14ac:dyDescent="0.2">
      <c r="A69" s="14" t="s">
        <v>38</v>
      </c>
      <c r="B69" s="49">
        <v>1</v>
      </c>
      <c r="C69" s="49">
        <v>31</v>
      </c>
      <c r="D69" s="49">
        <v>703</v>
      </c>
      <c r="E69" s="49">
        <v>90</v>
      </c>
      <c r="F69" s="17">
        <v>1</v>
      </c>
      <c r="G69" s="17">
        <v>24</v>
      </c>
      <c r="H69" s="17">
        <v>501</v>
      </c>
      <c r="I69" s="17">
        <v>135</v>
      </c>
    </row>
    <row r="70" spans="1:9" ht="11.45" customHeight="1" x14ac:dyDescent="0.2">
      <c r="A70" s="14" t="s">
        <v>39</v>
      </c>
      <c r="B70" s="49">
        <v>4</v>
      </c>
      <c r="C70" s="49">
        <v>122</v>
      </c>
      <c r="D70" s="49">
        <v>2597</v>
      </c>
      <c r="E70" s="49">
        <v>330</v>
      </c>
      <c r="F70" s="17">
        <v>1</v>
      </c>
      <c r="G70" s="17">
        <v>14</v>
      </c>
      <c r="H70" s="17">
        <v>269</v>
      </c>
      <c r="I70" s="17">
        <v>41</v>
      </c>
    </row>
    <row r="71" spans="1:9" ht="11.45" customHeight="1" x14ac:dyDescent="0.2">
      <c r="A71" s="14" t="s">
        <v>40</v>
      </c>
      <c r="B71" s="49">
        <v>6</v>
      </c>
      <c r="C71" s="49">
        <v>84</v>
      </c>
      <c r="D71" s="49">
        <v>1566</v>
      </c>
      <c r="E71" s="49">
        <v>207</v>
      </c>
      <c r="F71" s="17">
        <v>1</v>
      </c>
      <c r="G71" s="17">
        <v>16</v>
      </c>
      <c r="H71" s="17">
        <v>414</v>
      </c>
      <c r="I71" s="17">
        <v>107</v>
      </c>
    </row>
    <row r="72" spans="1:9" ht="18.95" customHeight="1" x14ac:dyDescent="0.2">
      <c r="A72" s="9" t="s">
        <v>220</v>
      </c>
      <c r="B72" s="131">
        <v>115</v>
      </c>
      <c r="C72" s="131">
        <v>1360</v>
      </c>
      <c r="D72" s="131">
        <v>28604</v>
      </c>
      <c r="E72" s="131">
        <v>3792</v>
      </c>
      <c r="F72" s="147">
        <v>19</v>
      </c>
      <c r="G72" s="147">
        <v>420</v>
      </c>
      <c r="H72" s="147">
        <v>10987</v>
      </c>
      <c r="I72" s="147">
        <v>2984</v>
      </c>
    </row>
    <row r="73" spans="1:9" ht="11.45" customHeight="1" x14ac:dyDescent="0.2">
      <c r="A73" s="14" t="s">
        <v>41</v>
      </c>
      <c r="B73" s="49">
        <v>13</v>
      </c>
      <c r="C73" s="49">
        <v>193</v>
      </c>
      <c r="D73" s="49">
        <v>4190</v>
      </c>
      <c r="E73" s="49">
        <v>604</v>
      </c>
      <c r="F73" s="17">
        <v>3</v>
      </c>
      <c r="G73" s="17">
        <v>67</v>
      </c>
      <c r="H73" s="17">
        <v>1827</v>
      </c>
      <c r="I73" s="17">
        <v>516</v>
      </c>
    </row>
    <row r="74" spans="1:9" ht="11.45" customHeight="1" x14ac:dyDescent="0.2">
      <c r="A74" s="14" t="s">
        <v>42</v>
      </c>
      <c r="B74" s="49">
        <v>8</v>
      </c>
      <c r="C74" s="49">
        <v>55</v>
      </c>
      <c r="D74" s="49">
        <v>954</v>
      </c>
      <c r="E74" s="49">
        <v>111</v>
      </c>
      <c r="F74" s="49" t="s">
        <v>3</v>
      </c>
      <c r="G74" s="49" t="s">
        <v>3</v>
      </c>
      <c r="H74" s="49" t="s">
        <v>3</v>
      </c>
      <c r="I74" s="49" t="s">
        <v>3</v>
      </c>
    </row>
    <row r="75" spans="1:9" ht="11.45" customHeight="1" x14ac:dyDescent="0.2">
      <c r="A75" s="14" t="s">
        <v>43</v>
      </c>
      <c r="B75" s="49">
        <v>15</v>
      </c>
      <c r="C75" s="49">
        <v>106</v>
      </c>
      <c r="D75" s="49">
        <v>1919</v>
      </c>
      <c r="E75" s="49">
        <v>262</v>
      </c>
      <c r="F75" s="17">
        <v>1</v>
      </c>
      <c r="G75" s="17">
        <v>18</v>
      </c>
      <c r="H75" s="17">
        <v>537</v>
      </c>
      <c r="I75" s="17">
        <v>141</v>
      </c>
    </row>
    <row r="76" spans="1:9" ht="11.45" customHeight="1" x14ac:dyDescent="0.2">
      <c r="A76" s="14" t="s">
        <v>44</v>
      </c>
      <c r="B76" s="49">
        <v>20</v>
      </c>
      <c r="C76" s="49">
        <v>248</v>
      </c>
      <c r="D76" s="49">
        <v>4957</v>
      </c>
      <c r="E76" s="49">
        <v>658</v>
      </c>
      <c r="F76" s="17">
        <v>4</v>
      </c>
      <c r="G76" s="17">
        <v>77</v>
      </c>
      <c r="H76" s="17">
        <v>1784</v>
      </c>
      <c r="I76" s="17">
        <v>474</v>
      </c>
    </row>
    <row r="77" spans="1:9" ht="11.45" customHeight="1" x14ac:dyDescent="0.2">
      <c r="A77" s="14" t="s">
        <v>45</v>
      </c>
      <c r="B77" s="49">
        <v>30</v>
      </c>
      <c r="C77" s="49">
        <v>343</v>
      </c>
      <c r="D77" s="49">
        <v>7322</v>
      </c>
      <c r="E77" s="49">
        <v>919</v>
      </c>
      <c r="F77" s="17">
        <v>6</v>
      </c>
      <c r="G77" s="17">
        <v>166</v>
      </c>
      <c r="H77" s="17">
        <v>4437</v>
      </c>
      <c r="I77" s="17">
        <v>1181</v>
      </c>
    </row>
    <row r="78" spans="1:9" ht="11.45" customHeight="1" x14ac:dyDescent="0.2">
      <c r="A78" s="14" t="s">
        <v>46</v>
      </c>
      <c r="B78" s="49">
        <v>10</v>
      </c>
      <c r="C78" s="49">
        <v>252</v>
      </c>
      <c r="D78" s="49">
        <v>5965</v>
      </c>
      <c r="E78" s="49">
        <v>792</v>
      </c>
      <c r="F78" s="17">
        <v>3</v>
      </c>
      <c r="G78" s="17">
        <v>64</v>
      </c>
      <c r="H78" s="17">
        <v>1741</v>
      </c>
      <c r="I78" s="17">
        <v>506</v>
      </c>
    </row>
    <row r="79" spans="1:9" ht="11.45" customHeight="1" x14ac:dyDescent="0.2">
      <c r="A79" s="14" t="s">
        <v>47</v>
      </c>
      <c r="B79" s="49">
        <v>19</v>
      </c>
      <c r="C79" s="49">
        <v>163</v>
      </c>
      <c r="D79" s="49">
        <v>3297</v>
      </c>
      <c r="E79" s="49">
        <v>446</v>
      </c>
      <c r="F79" s="17">
        <v>2</v>
      </c>
      <c r="G79" s="17">
        <v>28</v>
      </c>
      <c r="H79" s="17">
        <v>661</v>
      </c>
      <c r="I79" s="17">
        <v>166</v>
      </c>
    </row>
    <row r="80" spans="1:9" ht="18.95" customHeight="1" x14ac:dyDescent="0.2">
      <c r="A80" s="9" t="s">
        <v>221</v>
      </c>
      <c r="B80" s="131">
        <v>208</v>
      </c>
      <c r="C80" s="131">
        <v>1406</v>
      </c>
      <c r="D80" s="131">
        <v>27816</v>
      </c>
      <c r="E80" s="131">
        <v>3820</v>
      </c>
      <c r="F80" s="131">
        <v>21</v>
      </c>
      <c r="G80" s="131">
        <v>453</v>
      </c>
      <c r="H80" s="131">
        <v>11684</v>
      </c>
      <c r="I80" s="131">
        <v>3092</v>
      </c>
    </row>
    <row r="81" spans="1:9" ht="11.45" customHeight="1" x14ac:dyDescent="0.2">
      <c r="A81" s="14" t="s">
        <v>48</v>
      </c>
      <c r="B81" s="49">
        <v>14</v>
      </c>
      <c r="C81" s="49">
        <v>136</v>
      </c>
      <c r="D81" s="49">
        <v>2814</v>
      </c>
      <c r="E81" s="49">
        <v>382</v>
      </c>
      <c r="F81" s="49">
        <v>1</v>
      </c>
      <c r="G81" s="49">
        <v>20</v>
      </c>
      <c r="H81" s="49">
        <v>463</v>
      </c>
      <c r="I81" s="49">
        <v>106</v>
      </c>
    </row>
    <row r="82" spans="1:9" ht="11.45" customHeight="1" x14ac:dyDescent="0.2">
      <c r="A82" s="14" t="s">
        <v>49</v>
      </c>
      <c r="B82" s="49">
        <v>22</v>
      </c>
      <c r="C82" s="49">
        <v>82</v>
      </c>
      <c r="D82" s="49">
        <v>1442</v>
      </c>
      <c r="E82" s="49">
        <v>202</v>
      </c>
      <c r="F82" s="49">
        <v>1</v>
      </c>
      <c r="G82" s="49">
        <v>24</v>
      </c>
      <c r="H82" s="49">
        <v>711</v>
      </c>
      <c r="I82" s="49">
        <v>195</v>
      </c>
    </row>
    <row r="83" spans="1:9" ht="11.45" customHeight="1" x14ac:dyDescent="0.2">
      <c r="A83" s="14" t="s">
        <v>50</v>
      </c>
      <c r="B83" s="49">
        <v>16</v>
      </c>
      <c r="C83" s="49">
        <v>78</v>
      </c>
      <c r="D83" s="49">
        <v>1237</v>
      </c>
      <c r="E83" s="49">
        <v>179</v>
      </c>
      <c r="F83" s="49">
        <v>1</v>
      </c>
      <c r="G83" s="49">
        <v>13</v>
      </c>
      <c r="H83" s="49">
        <v>337</v>
      </c>
      <c r="I83" s="49">
        <v>65</v>
      </c>
    </row>
    <row r="84" spans="1:9" ht="11.45" customHeight="1" x14ac:dyDescent="0.2">
      <c r="A84" s="14" t="s">
        <v>51</v>
      </c>
      <c r="B84" s="49">
        <v>20</v>
      </c>
      <c r="C84" s="49">
        <v>99</v>
      </c>
      <c r="D84" s="49">
        <v>1827</v>
      </c>
      <c r="E84" s="49">
        <v>272</v>
      </c>
      <c r="F84" s="49">
        <v>2</v>
      </c>
      <c r="G84" s="49">
        <v>16</v>
      </c>
      <c r="H84" s="49">
        <v>386</v>
      </c>
      <c r="I84" s="49">
        <v>114</v>
      </c>
    </row>
    <row r="85" spans="1:9" ht="11.45" customHeight="1" x14ac:dyDescent="0.2">
      <c r="A85" s="14" t="s">
        <v>52</v>
      </c>
      <c r="B85" s="49">
        <v>43</v>
      </c>
      <c r="C85" s="49">
        <v>364</v>
      </c>
      <c r="D85" s="49">
        <v>7414</v>
      </c>
      <c r="E85" s="49">
        <v>1012</v>
      </c>
      <c r="F85" s="49">
        <v>5</v>
      </c>
      <c r="G85" s="49">
        <v>138</v>
      </c>
      <c r="H85" s="49">
        <v>3840</v>
      </c>
      <c r="I85" s="49">
        <v>1094</v>
      </c>
    </row>
    <row r="86" spans="1:9" ht="11.45" customHeight="1" x14ac:dyDescent="0.2">
      <c r="A86" s="14" t="s">
        <v>53</v>
      </c>
      <c r="B86" s="49">
        <v>23</v>
      </c>
      <c r="C86" s="49">
        <v>79</v>
      </c>
      <c r="D86" s="49">
        <v>1335</v>
      </c>
      <c r="E86" s="49">
        <v>184</v>
      </c>
      <c r="F86" s="49">
        <v>1</v>
      </c>
      <c r="G86" s="49">
        <v>13</v>
      </c>
      <c r="H86" s="49">
        <v>314</v>
      </c>
      <c r="I86" s="49">
        <v>39</v>
      </c>
    </row>
    <row r="87" spans="1:9" ht="11.45" customHeight="1" x14ac:dyDescent="0.2">
      <c r="A87" s="14" t="s">
        <v>54</v>
      </c>
      <c r="B87" s="49">
        <v>10</v>
      </c>
      <c r="C87" s="49">
        <v>68</v>
      </c>
      <c r="D87" s="49">
        <v>1329</v>
      </c>
      <c r="E87" s="49">
        <v>197</v>
      </c>
      <c r="F87" s="49">
        <v>2</v>
      </c>
      <c r="G87" s="49">
        <v>8</v>
      </c>
      <c r="H87" s="49">
        <v>216</v>
      </c>
      <c r="I87" s="49">
        <v>19</v>
      </c>
    </row>
    <row r="88" spans="1:9" ht="11.45" customHeight="1" x14ac:dyDescent="0.2">
      <c r="A88" s="14" t="s">
        <v>55</v>
      </c>
      <c r="B88" s="49">
        <v>60</v>
      </c>
      <c r="C88" s="49">
        <v>500</v>
      </c>
      <c r="D88" s="49">
        <v>10418</v>
      </c>
      <c r="E88" s="49">
        <v>1392</v>
      </c>
      <c r="F88" s="49">
        <v>8</v>
      </c>
      <c r="G88" s="49">
        <v>221</v>
      </c>
      <c r="H88" s="49">
        <v>5417</v>
      </c>
      <c r="I88" s="49">
        <v>1460</v>
      </c>
    </row>
    <row r="89" spans="1:9" ht="18.95" customHeight="1" x14ac:dyDescent="0.2">
      <c r="A89" s="9" t="s">
        <v>222</v>
      </c>
      <c r="B89" s="131">
        <v>159</v>
      </c>
      <c r="C89" s="131">
        <v>769</v>
      </c>
      <c r="D89" s="131">
        <v>15063</v>
      </c>
      <c r="E89" s="131">
        <v>1937</v>
      </c>
      <c r="F89" s="131">
        <v>10</v>
      </c>
      <c r="G89" s="131">
        <v>236</v>
      </c>
      <c r="H89" s="131">
        <v>6314</v>
      </c>
      <c r="I89" s="131">
        <v>1638</v>
      </c>
    </row>
    <row r="90" spans="1:9" ht="11.45" customHeight="1" x14ac:dyDescent="0.2">
      <c r="A90" s="14" t="s">
        <v>56</v>
      </c>
      <c r="B90" s="49">
        <v>57</v>
      </c>
      <c r="C90" s="49">
        <v>368</v>
      </c>
      <c r="D90" s="49">
        <v>7612</v>
      </c>
      <c r="E90" s="49">
        <v>1008</v>
      </c>
      <c r="F90" s="49">
        <v>6</v>
      </c>
      <c r="G90" s="49">
        <v>174</v>
      </c>
      <c r="H90" s="49">
        <v>4718</v>
      </c>
      <c r="I90" s="49">
        <v>1249</v>
      </c>
    </row>
    <row r="91" spans="1:9" ht="11.45" customHeight="1" x14ac:dyDescent="0.2">
      <c r="A91" s="14" t="s">
        <v>57</v>
      </c>
      <c r="B91" s="49">
        <v>15</v>
      </c>
      <c r="C91" s="49">
        <v>75</v>
      </c>
      <c r="D91" s="49">
        <v>1401</v>
      </c>
      <c r="E91" s="49">
        <v>170</v>
      </c>
      <c r="F91" s="49">
        <v>1</v>
      </c>
      <c r="G91" s="49">
        <v>20</v>
      </c>
      <c r="H91" s="49">
        <v>520</v>
      </c>
      <c r="I91" s="49">
        <v>165</v>
      </c>
    </row>
    <row r="92" spans="1:9" ht="11.45" customHeight="1" x14ac:dyDescent="0.2">
      <c r="A92" s="14" t="s">
        <v>58</v>
      </c>
      <c r="B92" s="49">
        <v>22</v>
      </c>
      <c r="C92" s="49">
        <v>65</v>
      </c>
      <c r="D92" s="49">
        <v>1156</v>
      </c>
      <c r="E92" s="49">
        <v>135</v>
      </c>
      <c r="F92" s="49">
        <v>1</v>
      </c>
      <c r="G92" s="49">
        <v>15</v>
      </c>
      <c r="H92" s="49">
        <v>427</v>
      </c>
      <c r="I92" s="49">
        <v>88</v>
      </c>
    </row>
    <row r="93" spans="1:9" ht="11.45" customHeight="1" x14ac:dyDescent="0.2">
      <c r="A93" s="14" t="s">
        <v>59</v>
      </c>
      <c r="B93" s="49">
        <v>18</v>
      </c>
      <c r="C93" s="49">
        <v>69</v>
      </c>
      <c r="D93" s="49">
        <v>1302</v>
      </c>
      <c r="E93" s="49">
        <v>154</v>
      </c>
      <c r="F93" s="49" t="s">
        <v>3</v>
      </c>
      <c r="G93" s="49" t="s">
        <v>3</v>
      </c>
      <c r="H93" s="49" t="s">
        <v>3</v>
      </c>
      <c r="I93" s="49" t="s">
        <v>3</v>
      </c>
    </row>
    <row r="94" spans="1:9" ht="11.45" customHeight="1" x14ac:dyDescent="0.2">
      <c r="A94" s="14" t="s">
        <v>60</v>
      </c>
      <c r="B94" s="49">
        <v>14</v>
      </c>
      <c r="C94" s="49">
        <v>55</v>
      </c>
      <c r="D94" s="49">
        <v>1050</v>
      </c>
      <c r="E94" s="49">
        <v>147</v>
      </c>
      <c r="F94" s="49" t="s">
        <v>3</v>
      </c>
      <c r="G94" s="49" t="s">
        <v>3</v>
      </c>
      <c r="H94" s="49" t="s">
        <v>3</v>
      </c>
      <c r="I94" s="49" t="s">
        <v>3</v>
      </c>
    </row>
    <row r="95" spans="1:9" ht="11.45" customHeight="1" x14ac:dyDescent="0.2">
      <c r="A95" s="14" t="s">
        <v>61</v>
      </c>
      <c r="B95" s="49">
        <v>33</v>
      </c>
      <c r="C95" s="49">
        <v>137</v>
      </c>
      <c r="D95" s="49">
        <v>2542</v>
      </c>
      <c r="E95" s="49">
        <v>323</v>
      </c>
      <c r="F95" s="49">
        <v>2</v>
      </c>
      <c r="G95" s="49">
        <v>27</v>
      </c>
      <c r="H95" s="49">
        <v>649</v>
      </c>
      <c r="I95" s="49">
        <v>136</v>
      </c>
    </row>
    <row r="96" spans="1:9" ht="18.95" customHeight="1" x14ac:dyDescent="0.2">
      <c r="A96" s="9" t="s">
        <v>223</v>
      </c>
      <c r="B96" s="131">
        <v>81</v>
      </c>
      <c r="C96" s="131">
        <v>914</v>
      </c>
      <c r="D96" s="131">
        <v>19566</v>
      </c>
      <c r="E96" s="131">
        <v>2482</v>
      </c>
      <c r="F96" s="131">
        <v>12</v>
      </c>
      <c r="G96" s="131">
        <v>300</v>
      </c>
      <c r="H96" s="131">
        <v>7784</v>
      </c>
      <c r="I96" s="131">
        <v>1971</v>
      </c>
    </row>
    <row r="97" spans="1:9" ht="11.45" customHeight="1" x14ac:dyDescent="0.2">
      <c r="A97" s="14" t="s">
        <v>62</v>
      </c>
      <c r="B97" s="49">
        <v>21</v>
      </c>
      <c r="C97" s="49">
        <v>192</v>
      </c>
      <c r="D97" s="49">
        <v>4003</v>
      </c>
      <c r="E97" s="49">
        <v>508</v>
      </c>
      <c r="F97" s="49">
        <v>3</v>
      </c>
      <c r="G97" s="49">
        <v>55</v>
      </c>
      <c r="H97" s="49">
        <v>1351</v>
      </c>
      <c r="I97" s="49">
        <v>347</v>
      </c>
    </row>
    <row r="98" spans="1:9" ht="11.45" customHeight="1" x14ac:dyDescent="0.2">
      <c r="A98" s="14" t="s">
        <v>63</v>
      </c>
      <c r="B98" s="49">
        <v>33</v>
      </c>
      <c r="C98" s="49">
        <v>489</v>
      </c>
      <c r="D98" s="49">
        <v>10951</v>
      </c>
      <c r="E98" s="49">
        <v>1348</v>
      </c>
      <c r="F98" s="49">
        <v>6</v>
      </c>
      <c r="G98" s="49">
        <v>175</v>
      </c>
      <c r="H98" s="49">
        <v>4602</v>
      </c>
      <c r="I98" s="49">
        <v>1125</v>
      </c>
    </row>
    <row r="99" spans="1:9" ht="11.45" customHeight="1" x14ac:dyDescent="0.2">
      <c r="A99" s="14" t="s">
        <v>64</v>
      </c>
      <c r="B99" s="49">
        <v>27</v>
      </c>
      <c r="C99" s="49">
        <v>233</v>
      </c>
      <c r="D99" s="49">
        <v>4612</v>
      </c>
      <c r="E99" s="49">
        <v>626</v>
      </c>
      <c r="F99" s="49">
        <v>3</v>
      </c>
      <c r="G99" s="49">
        <v>70</v>
      </c>
      <c r="H99" s="49">
        <v>1831</v>
      </c>
      <c r="I99" s="49">
        <v>499</v>
      </c>
    </row>
    <row r="100" spans="1:9" ht="18.95" customHeight="1" x14ac:dyDescent="0.2">
      <c r="A100" s="9" t="s">
        <v>224</v>
      </c>
      <c r="B100" s="131">
        <v>175</v>
      </c>
      <c r="C100" s="131">
        <v>909</v>
      </c>
      <c r="D100" s="131">
        <v>17379</v>
      </c>
      <c r="E100" s="131">
        <v>2098</v>
      </c>
      <c r="F100" s="131">
        <v>11</v>
      </c>
      <c r="G100" s="131">
        <v>207</v>
      </c>
      <c r="H100" s="131">
        <v>5352</v>
      </c>
      <c r="I100" s="131">
        <v>1341</v>
      </c>
    </row>
    <row r="101" spans="1:9" ht="11.45" customHeight="1" x14ac:dyDescent="0.2">
      <c r="A101" s="14" t="s">
        <v>65</v>
      </c>
      <c r="B101" s="49">
        <v>25</v>
      </c>
      <c r="C101" s="49">
        <v>100</v>
      </c>
      <c r="D101" s="49">
        <v>1783</v>
      </c>
      <c r="E101" s="49">
        <v>211</v>
      </c>
      <c r="F101" s="49">
        <v>1</v>
      </c>
      <c r="G101" s="49">
        <v>16</v>
      </c>
      <c r="H101" s="49">
        <v>433</v>
      </c>
      <c r="I101" s="49">
        <v>63</v>
      </c>
    </row>
    <row r="102" spans="1:9" ht="11.45" customHeight="1" x14ac:dyDescent="0.2">
      <c r="A102" s="14" t="s">
        <v>66</v>
      </c>
      <c r="B102" s="49">
        <v>17</v>
      </c>
      <c r="C102" s="49">
        <v>51</v>
      </c>
      <c r="D102" s="49">
        <v>816</v>
      </c>
      <c r="E102" s="49">
        <v>106</v>
      </c>
      <c r="F102" s="49" t="s">
        <v>3</v>
      </c>
      <c r="G102" s="49" t="s">
        <v>3</v>
      </c>
      <c r="H102" s="49" t="s">
        <v>3</v>
      </c>
      <c r="I102" s="49" t="s">
        <v>3</v>
      </c>
    </row>
    <row r="103" spans="1:9" ht="11.45" customHeight="1" x14ac:dyDescent="0.2">
      <c r="A103" s="14" t="s">
        <v>67</v>
      </c>
      <c r="B103" s="49">
        <v>15</v>
      </c>
      <c r="C103" s="49">
        <v>62</v>
      </c>
      <c r="D103" s="49">
        <v>1058</v>
      </c>
      <c r="E103" s="49">
        <v>129</v>
      </c>
      <c r="F103" s="49" t="s">
        <v>3</v>
      </c>
      <c r="G103" s="49" t="s">
        <v>3</v>
      </c>
      <c r="H103" s="49" t="s">
        <v>3</v>
      </c>
      <c r="I103" s="49" t="s">
        <v>3</v>
      </c>
    </row>
    <row r="104" spans="1:9" ht="11.45" customHeight="1" x14ac:dyDescent="0.2">
      <c r="A104" s="14" t="s">
        <v>68</v>
      </c>
      <c r="B104" s="49">
        <v>16</v>
      </c>
      <c r="C104" s="49">
        <v>63</v>
      </c>
      <c r="D104" s="49">
        <v>1119</v>
      </c>
      <c r="E104" s="49">
        <v>150</v>
      </c>
      <c r="F104" s="49">
        <v>1</v>
      </c>
      <c r="G104" s="49">
        <v>9</v>
      </c>
      <c r="H104" s="49">
        <v>198</v>
      </c>
      <c r="I104" s="49">
        <v>76</v>
      </c>
    </row>
    <row r="105" spans="1:9" ht="11.45" customHeight="1" x14ac:dyDescent="0.2">
      <c r="A105" s="14" t="s">
        <v>69</v>
      </c>
      <c r="B105" s="49">
        <v>18</v>
      </c>
      <c r="C105" s="49">
        <v>93</v>
      </c>
      <c r="D105" s="49">
        <v>1482</v>
      </c>
      <c r="E105" s="49">
        <v>168</v>
      </c>
      <c r="F105" s="49">
        <v>1</v>
      </c>
      <c r="G105" s="49">
        <v>10</v>
      </c>
      <c r="H105" s="49">
        <v>277</v>
      </c>
      <c r="I105" s="49">
        <v>65</v>
      </c>
    </row>
    <row r="106" spans="1:9" ht="11.45" customHeight="1" x14ac:dyDescent="0.2">
      <c r="A106" s="14" t="s">
        <v>70</v>
      </c>
      <c r="B106" s="49">
        <v>19</v>
      </c>
      <c r="C106" s="49">
        <v>69</v>
      </c>
      <c r="D106" s="49">
        <v>1076</v>
      </c>
      <c r="E106" s="49">
        <v>135</v>
      </c>
      <c r="F106" s="49" t="s">
        <v>3</v>
      </c>
      <c r="G106" s="49" t="s">
        <v>3</v>
      </c>
      <c r="H106" s="49" t="s">
        <v>3</v>
      </c>
      <c r="I106" s="49" t="s">
        <v>3</v>
      </c>
    </row>
    <row r="107" spans="1:9" ht="11.45" customHeight="1" x14ac:dyDescent="0.2">
      <c r="A107" s="14" t="s">
        <v>71</v>
      </c>
      <c r="B107" s="49">
        <v>33</v>
      </c>
      <c r="C107" s="49">
        <v>159</v>
      </c>
      <c r="D107" s="49">
        <v>2875</v>
      </c>
      <c r="E107" s="49">
        <v>364</v>
      </c>
      <c r="F107" s="49">
        <v>1</v>
      </c>
      <c r="G107" s="49">
        <v>18</v>
      </c>
      <c r="H107" s="49">
        <v>523</v>
      </c>
      <c r="I107" s="49">
        <v>95</v>
      </c>
    </row>
    <row r="108" spans="1:9" ht="11.45" customHeight="1" x14ac:dyDescent="0.2">
      <c r="A108" s="14" t="s">
        <v>72</v>
      </c>
      <c r="B108" s="49">
        <v>32</v>
      </c>
      <c r="C108" s="49">
        <v>312</v>
      </c>
      <c r="D108" s="49">
        <v>7170</v>
      </c>
      <c r="E108" s="49">
        <v>835</v>
      </c>
      <c r="F108" s="49">
        <v>7</v>
      </c>
      <c r="G108" s="49">
        <v>154</v>
      </c>
      <c r="H108" s="49">
        <v>3921</v>
      </c>
      <c r="I108" s="49">
        <v>1042</v>
      </c>
    </row>
    <row r="109" spans="1:9" ht="13.9" customHeight="1" x14ac:dyDescent="0.2">
      <c r="A109" s="9" t="s">
        <v>225</v>
      </c>
      <c r="B109" s="131">
        <v>170</v>
      </c>
      <c r="C109" s="131">
        <v>1194</v>
      </c>
      <c r="D109" s="131">
        <v>25311</v>
      </c>
      <c r="E109" s="131">
        <v>3478</v>
      </c>
      <c r="F109" s="131">
        <v>22</v>
      </c>
      <c r="G109" s="131">
        <v>470</v>
      </c>
      <c r="H109" s="131">
        <v>12751</v>
      </c>
      <c r="I109" s="131">
        <v>3186</v>
      </c>
    </row>
    <row r="110" spans="1:9" ht="11.45" customHeight="1" x14ac:dyDescent="0.2">
      <c r="A110" s="14" t="s">
        <v>73</v>
      </c>
      <c r="B110" s="49">
        <v>22</v>
      </c>
      <c r="C110" s="49">
        <v>204</v>
      </c>
      <c r="D110" s="49">
        <v>4229</v>
      </c>
      <c r="E110" s="49">
        <v>566</v>
      </c>
      <c r="F110" s="49">
        <v>3</v>
      </c>
      <c r="G110" s="49">
        <v>69</v>
      </c>
      <c r="H110" s="49">
        <v>1932</v>
      </c>
      <c r="I110" s="49">
        <v>531</v>
      </c>
    </row>
    <row r="111" spans="1:9" ht="11.45" customHeight="1" x14ac:dyDescent="0.2">
      <c r="A111" s="14" t="s">
        <v>74</v>
      </c>
      <c r="B111" s="49">
        <v>11</v>
      </c>
      <c r="C111" s="49">
        <v>55</v>
      </c>
      <c r="D111" s="49">
        <v>1119</v>
      </c>
      <c r="E111" s="49">
        <v>170</v>
      </c>
      <c r="F111" s="49">
        <v>2</v>
      </c>
      <c r="G111" s="49">
        <v>15</v>
      </c>
      <c r="H111" s="49">
        <v>371</v>
      </c>
      <c r="I111" s="49">
        <v>122</v>
      </c>
    </row>
    <row r="112" spans="1:9" ht="11.45" customHeight="1" x14ac:dyDescent="0.2">
      <c r="A112" s="14" t="s">
        <v>75</v>
      </c>
      <c r="B112" s="49">
        <v>27</v>
      </c>
      <c r="C112" s="49">
        <v>77</v>
      </c>
      <c r="D112" s="49">
        <v>1250</v>
      </c>
      <c r="E112" s="49">
        <v>177</v>
      </c>
      <c r="F112" s="49">
        <v>3</v>
      </c>
      <c r="G112" s="49">
        <v>9</v>
      </c>
      <c r="H112" s="49">
        <v>231</v>
      </c>
      <c r="I112" s="49">
        <v>50</v>
      </c>
    </row>
    <row r="113" spans="1:9" ht="11.45" customHeight="1" x14ac:dyDescent="0.2">
      <c r="A113" s="14" t="s">
        <v>226</v>
      </c>
      <c r="B113" s="49">
        <v>64</v>
      </c>
      <c r="C113" s="49">
        <v>656</v>
      </c>
      <c r="D113" s="49">
        <v>14901</v>
      </c>
      <c r="E113" s="49">
        <v>2093</v>
      </c>
      <c r="F113" s="49">
        <v>9</v>
      </c>
      <c r="G113" s="49">
        <v>334</v>
      </c>
      <c r="H113" s="49">
        <v>9191</v>
      </c>
      <c r="I113" s="49">
        <v>2251</v>
      </c>
    </row>
    <row r="114" spans="1:9" ht="11.45" customHeight="1" x14ac:dyDescent="0.2">
      <c r="A114" s="14" t="s">
        <v>76</v>
      </c>
      <c r="B114" s="49">
        <v>3</v>
      </c>
      <c r="C114" s="49">
        <v>31</v>
      </c>
      <c r="D114" s="49">
        <v>766</v>
      </c>
      <c r="E114" s="49">
        <v>104</v>
      </c>
      <c r="F114" s="49">
        <v>1</v>
      </c>
      <c r="G114" s="49">
        <v>7</v>
      </c>
      <c r="H114" s="49">
        <v>177</v>
      </c>
      <c r="I114" s="49">
        <v>22</v>
      </c>
    </row>
    <row r="115" spans="1:9" ht="11.45" customHeight="1" x14ac:dyDescent="0.2">
      <c r="A115" s="14" t="s">
        <v>77</v>
      </c>
      <c r="B115" s="49">
        <v>18</v>
      </c>
      <c r="C115" s="49">
        <v>63</v>
      </c>
      <c r="D115" s="49">
        <v>990</v>
      </c>
      <c r="E115" s="49">
        <v>131</v>
      </c>
      <c r="F115" s="49">
        <v>2</v>
      </c>
      <c r="G115" s="49">
        <v>14</v>
      </c>
      <c r="H115" s="49">
        <v>291</v>
      </c>
      <c r="I115" s="49">
        <v>71</v>
      </c>
    </row>
    <row r="116" spans="1:9" ht="11.45" customHeight="1" x14ac:dyDescent="0.2">
      <c r="A116" s="14" t="s">
        <v>78</v>
      </c>
      <c r="B116" s="49">
        <v>25</v>
      </c>
      <c r="C116" s="49">
        <v>108</v>
      </c>
      <c r="D116" s="49">
        <v>2056</v>
      </c>
      <c r="E116" s="49">
        <v>237</v>
      </c>
      <c r="F116" s="49">
        <v>2</v>
      </c>
      <c r="G116" s="49">
        <v>22</v>
      </c>
      <c r="H116" s="49">
        <v>558</v>
      </c>
      <c r="I116" s="49">
        <v>139</v>
      </c>
    </row>
    <row r="117" spans="1:9" ht="13.9" customHeight="1" x14ac:dyDescent="0.2">
      <c r="A117" s="9" t="s">
        <v>227</v>
      </c>
      <c r="B117" s="131">
        <v>168</v>
      </c>
      <c r="C117" s="131">
        <v>965</v>
      </c>
      <c r="D117" s="131">
        <v>19383</v>
      </c>
      <c r="E117" s="131">
        <v>2517</v>
      </c>
      <c r="F117" s="131">
        <v>16</v>
      </c>
      <c r="G117" s="131">
        <v>310</v>
      </c>
      <c r="H117" s="131">
        <v>8022</v>
      </c>
      <c r="I117" s="131">
        <v>1969</v>
      </c>
    </row>
    <row r="118" spans="1:9" ht="11.45" customHeight="1" x14ac:dyDescent="0.2">
      <c r="A118" s="14" t="s">
        <v>79</v>
      </c>
      <c r="B118" s="49">
        <v>28</v>
      </c>
      <c r="C118" s="49">
        <v>113</v>
      </c>
      <c r="D118" s="49">
        <v>2095</v>
      </c>
      <c r="E118" s="49">
        <v>241</v>
      </c>
      <c r="F118" s="49">
        <v>1</v>
      </c>
      <c r="G118" s="49">
        <v>20</v>
      </c>
      <c r="H118" s="49">
        <v>478</v>
      </c>
      <c r="I118" s="49">
        <v>103</v>
      </c>
    </row>
    <row r="119" spans="1:9" ht="11.45" customHeight="1" x14ac:dyDescent="0.2">
      <c r="A119" s="14" t="s">
        <v>80</v>
      </c>
      <c r="B119" s="49">
        <v>45</v>
      </c>
      <c r="C119" s="49">
        <v>307</v>
      </c>
      <c r="D119" s="49">
        <v>6349</v>
      </c>
      <c r="E119" s="49">
        <v>814</v>
      </c>
      <c r="F119" s="49">
        <v>4</v>
      </c>
      <c r="G119" s="49">
        <v>99</v>
      </c>
      <c r="H119" s="49">
        <v>2738</v>
      </c>
      <c r="I119" s="49">
        <v>649</v>
      </c>
    </row>
    <row r="120" spans="1:9" ht="11.45" customHeight="1" x14ac:dyDescent="0.2">
      <c r="A120" s="14" t="s">
        <v>81</v>
      </c>
      <c r="B120" s="49">
        <v>34</v>
      </c>
      <c r="C120" s="49">
        <v>240</v>
      </c>
      <c r="D120" s="49">
        <v>5056</v>
      </c>
      <c r="E120" s="49">
        <v>687</v>
      </c>
      <c r="F120" s="49">
        <v>4</v>
      </c>
      <c r="G120" s="49">
        <v>85</v>
      </c>
      <c r="H120" s="49">
        <v>2208</v>
      </c>
      <c r="I120" s="49">
        <v>600</v>
      </c>
    </row>
    <row r="121" spans="1:9" ht="11.45" customHeight="1" x14ac:dyDescent="0.2">
      <c r="A121" s="14" t="s">
        <v>82</v>
      </c>
      <c r="B121" s="49">
        <v>23</v>
      </c>
      <c r="C121" s="49">
        <v>64</v>
      </c>
      <c r="D121" s="49">
        <v>896</v>
      </c>
      <c r="E121" s="49">
        <v>149</v>
      </c>
      <c r="F121" s="49">
        <v>1</v>
      </c>
      <c r="G121" s="49">
        <v>13</v>
      </c>
      <c r="H121" s="49">
        <v>301</v>
      </c>
      <c r="I121" s="49">
        <v>62</v>
      </c>
    </row>
    <row r="122" spans="1:9" ht="11.45" customHeight="1" x14ac:dyDescent="0.2">
      <c r="A122" s="14" t="s">
        <v>83</v>
      </c>
      <c r="B122" s="49">
        <v>22</v>
      </c>
      <c r="C122" s="49">
        <v>108</v>
      </c>
      <c r="D122" s="49">
        <v>2249</v>
      </c>
      <c r="E122" s="49">
        <v>273</v>
      </c>
      <c r="F122" s="49">
        <v>2</v>
      </c>
      <c r="G122" s="49">
        <v>39</v>
      </c>
      <c r="H122" s="49">
        <v>946</v>
      </c>
      <c r="I122" s="49">
        <v>234</v>
      </c>
    </row>
    <row r="123" spans="1:9" ht="11.45" customHeight="1" x14ac:dyDescent="0.2">
      <c r="A123" s="14" t="s">
        <v>84</v>
      </c>
      <c r="B123" s="49">
        <v>16</v>
      </c>
      <c r="C123" s="49">
        <v>133</v>
      </c>
      <c r="D123" s="49">
        <v>2738</v>
      </c>
      <c r="E123" s="49">
        <v>353</v>
      </c>
      <c r="F123" s="49">
        <v>4</v>
      </c>
      <c r="G123" s="49">
        <v>54</v>
      </c>
      <c r="H123" s="49">
        <v>1351</v>
      </c>
      <c r="I123" s="49">
        <v>321</v>
      </c>
    </row>
    <row r="124" spans="1:9" ht="13.9" customHeight="1" x14ac:dyDescent="0.2">
      <c r="A124" s="9" t="s">
        <v>228</v>
      </c>
      <c r="B124" s="131">
        <v>109</v>
      </c>
      <c r="C124" s="131">
        <v>624</v>
      </c>
      <c r="D124" s="131">
        <v>11301</v>
      </c>
      <c r="E124" s="131">
        <v>1374</v>
      </c>
      <c r="F124" s="131">
        <v>14</v>
      </c>
      <c r="G124" s="131">
        <v>169</v>
      </c>
      <c r="H124" s="131">
        <v>4002</v>
      </c>
      <c r="I124" s="131">
        <v>1039</v>
      </c>
    </row>
    <row r="125" spans="1:9" ht="11.45" customHeight="1" x14ac:dyDescent="0.2">
      <c r="A125" s="14" t="s">
        <v>85</v>
      </c>
      <c r="B125" s="49">
        <v>22</v>
      </c>
      <c r="C125" s="49">
        <v>214</v>
      </c>
      <c r="D125" s="49">
        <v>4555</v>
      </c>
      <c r="E125" s="49">
        <v>585</v>
      </c>
      <c r="F125" s="49">
        <v>4</v>
      </c>
      <c r="G125" s="49">
        <v>73</v>
      </c>
      <c r="H125" s="49">
        <v>1818</v>
      </c>
      <c r="I125" s="49">
        <v>500</v>
      </c>
    </row>
    <row r="126" spans="1:9" ht="11.45" customHeight="1" x14ac:dyDescent="0.2">
      <c r="A126" s="14" t="s">
        <v>86</v>
      </c>
      <c r="B126" s="49">
        <v>25</v>
      </c>
      <c r="C126" s="49">
        <v>104</v>
      </c>
      <c r="D126" s="49">
        <v>1708</v>
      </c>
      <c r="E126" s="49">
        <v>198</v>
      </c>
      <c r="F126" s="49">
        <v>2</v>
      </c>
      <c r="G126" s="49">
        <v>22</v>
      </c>
      <c r="H126" s="49">
        <v>493</v>
      </c>
      <c r="I126" s="49">
        <v>123</v>
      </c>
    </row>
    <row r="127" spans="1:9" ht="11.45" customHeight="1" x14ac:dyDescent="0.2">
      <c r="A127" s="14" t="s">
        <v>87</v>
      </c>
      <c r="B127" s="49">
        <v>20</v>
      </c>
      <c r="C127" s="49">
        <v>113</v>
      </c>
      <c r="D127" s="49">
        <v>1928</v>
      </c>
      <c r="E127" s="49">
        <v>270</v>
      </c>
      <c r="F127" s="49">
        <v>4</v>
      </c>
      <c r="G127" s="49">
        <v>25</v>
      </c>
      <c r="H127" s="49">
        <v>589</v>
      </c>
      <c r="I127" s="49">
        <v>149</v>
      </c>
    </row>
    <row r="128" spans="1:9" ht="11.45" customHeight="1" x14ac:dyDescent="0.2">
      <c r="A128" s="14" t="s">
        <v>88</v>
      </c>
      <c r="B128" s="49">
        <v>42</v>
      </c>
      <c r="C128" s="49">
        <v>193</v>
      </c>
      <c r="D128" s="49">
        <v>3110</v>
      </c>
      <c r="E128" s="49">
        <v>321</v>
      </c>
      <c r="F128" s="49">
        <v>4</v>
      </c>
      <c r="G128" s="49">
        <v>49</v>
      </c>
      <c r="H128" s="49">
        <v>1102</v>
      </c>
      <c r="I128" s="49">
        <v>267</v>
      </c>
    </row>
    <row r="129" spans="1:9" ht="13.9" customHeight="1" x14ac:dyDescent="0.2">
      <c r="A129" s="9" t="s">
        <v>229</v>
      </c>
      <c r="B129" s="131">
        <v>101</v>
      </c>
      <c r="C129" s="131">
        <v>506</v>
      </c>
      <c r="D129" s="131">
        <v>9447</v>
      </c>
      <c r="E129" s="131">
        <v>1188</v>
      </c>
      <c r="F129" s="131">
        <v>8</v>
      </c>
      <c r="G129" s="131">
        <v>166</v>
      </c>
      <c r="H129" s="131">
        <v>4356</v>
      </c>
      <c r="I129" s="131">
        <v>1092</v>
      </c>
    </row>
    <row r="130" spans="1:9" ht="11.45" customHeight="1" x14ac:dyDescent="0.2">
      <c r="A130" s="14" t="s">
        <v>89</v>
      </c>
      <c r="B130" s="49">
        <v>22</v>
      </c>
      <c r="C130" s="49">
        <v>69</v>
      </c>
      <c r="D130" s="49">
        <v>1164</v>
      </c>
      <c r="E130" s="49">
        <v>141</v>
      </c>
      <c r="F130" s="49">
        <v>1</v>
      </c>
      <c r="G130" s="49">
        <v>13</v>
      </c>
      <c r="H130" s="49">
        <v>258</v>
      </c>
      <c r="I130" s="49">
        <v>53</v>
      </c>
    </row>
    <row r="131" spans="1:9" ht="11.45" customHeight="1" x14ac:dyDescent="0.2">
      <c r="A131" s="14" t="s">
        <v>90</v>
      </c>
      <c r="B131" s="49">
        <v>36</v>
      </c>
      <c r="C131" s="49">
        <v>240</v>
      </c>
      <c r="D131" s="49">
        <v>4697</v>
      </c>
      <c r="E131" s="49">
        <v>611</v>
      </c>
      <c r="F131" s="49">
        <v>4</v>
      </c>
      <c r="G131" s="49">
        <v>101</v>
      </c>
      <c r="H131" s="49">
        <v>2783</v>
      </c>
      <c r="I131" s="49">
        <v>709</v>
      </c>
    </row>
    <row r="132" spans="1:9" ht="11.45" customHeight="1" x14ac:dyDescent="0.2">
      <c r="A132" s="14" t="s">
        <v>91</v>
      </c>
      <c r="B132" s="49">
        <v>21</v>
      </c>
      <c r="C132" s="49">
        <v>120</v>
      </c>
      <c r="D132" s="49">
        <v>2243</v>
      </c>
      <c r="E132" s="49">
        <v>274</v>
      </c>
      <c r="F132" s="49">
        <v>2</v>
      </c>
      <c r="G132" s="49">
        <v>31</v>
      </c>
      <c r="H132" s="49">
        <v>769</v>
      </c>
      <c r="I132" s="49">
        <v>186</v>
      </c>
    </row>
    <row r="133" spans="1:9" ht="11.45" customHeight="1" x14ac:dyDescent="0.2">
      <c r="A133" s="14" t="s">
        <v>92</v>
      </c>
      <c r="B133" s="49">
        <v>22</v>
      </c>
      <c r="C133" s="49">
        <v>77</v>
      </c>
      <c r="D133" s="49">
        <v>1343</v>
      </c>
      <c r="E133" s="49">
        <v>162</v>
      </c>
      <c r="F133" s="49">
        <v>1</v>
      </c>
      <c r="G133" s="49">
        <v>21</v>
      </c>
      <c r="H133" s="49">
        <v>546</v>
      </c>
      <c r="I133" s="49">
        <v>144</v>
      </c>
    </row>
    <row r="134" spans="1:9" ht="13.9" customHeight="1" x14ac:dyDescent="0.2">
      <c r="A134" s="9" t="s">
        <v>230</v>
      </c>
      <c r="B134" s="131">
        <v>227</v>
      </c>
      <c r="C134" s="131">
        <v>1447</v>
      </c>
      <c r="D134" s="131">
        <v>27317</v>
      </c>
      <c r="E134" s="131">
        <v>3762</v>
      </c>
      <c r="F134" s="131">
        <v>23</v>
      </c>
      <c r="G134" s="131">
        <v>480</v>
      </c>
      <c r="H134" s="131">
        <v>12770</v>
      </c>
      <c r="I134" s="131">
        <v>3425</v>
      </c>
    </row>
    <row r="135" spans="1:9" ht="11.1" customHeight="1" x14ac:dyDescent="0.2">
      <c r="A135" s="14" t="s">
        <v>93</v>
      </c>
      <c r="B135" s="49">
        <v>14</v>
      </c>
      <c r="C135" s="49">
        <v>98</v>
      </c>
      <c r="D135" s="49">
        <v>1809</v>
      </c>
      <c r="E135" s="49">
        <v>244</v>
      </c>
      <c r="F135" s="49">
        <v>1</v>
      </c>
      <c r="G135" s="49">
        <v>22</v>
      </c>
      <c r="H135" s="49">
        <v>563</v>
      </c>
      <c r="I135" s="49">
        <v>159</v>
      </c>
    </row>
    <row r="136" spans="1:9" ht="11.1" customHeight="1" x14ac:dyDescent="0.2">
      <c r="A136" s="14" t="s">
        <v>94</v>
      </c>
      <c r="B136" s="49">
        <v>25</v>
      </c>
      <c r="C136" s="49">
        <v>125</v>
      </c>
      <c r="D136" s="49">
        <v>2272</v>
      </c>
      <c r="E136" s="49">
        <v>297</v>
      </c>
      <c r="F136" s="49">
        <v>2</v>
      </c>
      <c r="G136" s="49">
        <v>35</v>
      </c>
      <c r="H136" s="49">
        <v>964</v>
      </c>
      <c r="I136" s="49">
        <v>236</v>
      </c>
    </row>
    <row r="137" spans="1:9" ht="11.1" customHeight="1" x14ac:dyDescent="0.2">
      <c r="A137" s="14" t="s">
        <v>95</v>
      </c>
      <c r="B137" s="49">
        <v>15</v>
      </c>
      <c r="C137" s="49">
        <v>58</v>
      </c>
      <c r="D137" s="49">
        <v>1009</v>
      </c>
      <c r="E137" s="49">
        <v>143</v>
      </c>
      <c r="F137" s="49">
        <v>1</v>
      </c>
      <c r="G137" s="49">
        <v>12</v>
      </c>
      <c r="H137" s="49">
        <v>304</v>
      </c>
      <c r="I137" s="49">
        <v>105</v>
      </c>
    </row>
    <row r="138" spans="1:9" ht="11.1" customHeight="1" x14ac:dyDescent="0.2">
      <c r="A138" s="14" t="s">
        <v>96</v>
      </c>
      <c r="B138" s="49">
        <v>19</v>
      </c>
      <c r="C138" s="49">
        <v>95</v>
      </c>
      <c r="D138" s="49">
        <v>1540</v>
      </c>
      <c r="E138" s="49">
        <v>244</v>
      </c>
      <c r="F138" s="49">
        <v>2</v>
      </c>
      <c r="G138" s="49">
        <v>28</v>
      </c>
      <c r="H138" s="49">
        <v>694</v>
      </c>
      <c r="I138" s="49">
        <v>233</v>
      </c>
    </row>
    <row r="139" spans="1:9" ht="11.1" customHeight="1" x14ac:dyDescent="0.2">
      <c r="A139" s="14" t="s">
        <v>97</v>
      </c>
      <c r="B139" s="49">
        <v>24</v>
      </c>
      <c r="C139" s="49">
        <v>134</v>
      </c>
      <c r="D139" s="49">
        <v>2611</v>
      </c>
      <c r="E139" s="49">
        <v>340</v>
      </c>
      <c r="F139" s="49">
        <v>3</v>
      </c>
      <c r="G139" s="49">
        <v>62</v>
      </c>
      <c r="H139" s="49">
        <v>1621</v>
      </c>
      <c r="I139" s="49">
        <v>440</v>
      </c>
    </row>
    <row r="140" spans="1:9" ht="11.1" customHeight="1" x14ac:dyDescent="0.2">
      <c r="A140" s="14" t="s">
        <v>98</v>
      </c>
      <c r="B140" s="49">
        <v>16</v>
      </c>
      <c r="C140" s="49">
        <v>145</v>
      </c>
      <c r="D140" s="49">
        <v>2607</v>
      </c>
      <c r="E140" s="49">
        <v>389</v>
      </c>
      <c r="F140" s="49">
        <v>2</v>
      </c>
      <c r="G140" s="49">
        <v>43</v>
      </c>
      <c r="H140" s="49">
        <v>1097</v>
      </c>
      <c r="I140" s="49">
        <v>278</v>
      </c>
    </row>
    <row r="141" spans="1:9" ht="11.1" customHeight="1" x14ac:dyDescent="0.2">
      <c r="A141" s="14" t="s">
        <v>99</v>
      </c>
      <c r="B141" s="49">
        <v>38</v>
      </c>
      <c r="C141" s="49">
        <v>220</v>
      </c>
      <c r="D141" s="49">
        <v>4214</v>
      </c>
      <c r="E141" s="49">
        <v>569</v>
      </c>
      <c r="F141" s="49">
        <v>3</v>
      </c>
      <c r="G141" s="49">
        <v>60</v>
      </c>
      <c r="H141" s="49">
        <v>1687</v>
      </c>
      <c r="I141" s="49">
        <v>508</v>
      </c>
    </row>
    <row r="142" spans="1:9" ht="11.1" customHeight="1" x14ac:dyDescent="0.2">
      <c r="A142" s="14" t="s">
        <v>100</v>
      </c>
      <c r="B142" s="49">
        <v>34</v>
      </c>
      <c r="C142" s="49">
        <v>172</v>
      </c>
      <c r="D142" s="49">
        <v>3107</v>
      </c>
      <c r="E142" s="49">
        <v>411</v>
      </c>
      <c r="F142" s="49">
        <v>2</v>
      </c>
      <c r="G142" s="49">
        <v>40</v>
      </c>
      <c r="H142" s="49">
        <v>986</v>
      </c>
      <c r="I142" s="49">
        <v>246</v>
      </c>
    </row>
    <row r="143" spans="1:9" ht="11.1" customHeight="1" x14ac:dyDescent="0.2">
      <c r="A143" s="14" t="s">
        <v>101</v>
      </c>
      <c r="B143" s="49">
        <v>26</v>
      </c>
      <c r="C143" s="49">
        <v>323</v>
      </c>
      <c r="D143" s="49">
        <v>6943</v>
      </c>
      <c r="E143" s="49">
        <v>938</v>
      </c>
      <c r="F143" s="49">
        <v>6</v>
      </c>
      <c r="G143" s="49">
        <v>163</v>
      </c>
      <c r="H143" s="49">
        <v>4430</v>
      </c>
      <c r="I143" s="49">
        <v>1119</v>
      </c>
    </row>
    <row r="144" spans="1:9" ht="11.1" customHeight="1" x14ac:dyDescent="0.2">
      <c r="A144" s="14" t="s">
        <v>102</v>
      </c>
      <c r="B144" s="49">
        <v>16</v>
      </c>
      <c r="C144" s="49">
        <v>77</v>
      </c>
      <c r="D144" s="49">
        <v>1205</v>
      </c>
      <c r="E144" s="49">
        <v>187</v>
      </c>
      <c r="F144" s="49">
        <v>1</v>
      </c>
      <c r="G144" s="49">
        <v>15</v>
      </c>
      <c r="H144" s="49">
        <v>424</v>
      </c>
      <c r="I144" s="49">
        <v>101</v>
      </c>
    </row>
    <row r="145" spans="1:9" ht="13.9" customHeight="1" x14ac:dyDescent="0.2">
      <c r="A145" s="9" t="s">
        <v>231</v>
      </c>
      <c r="B145" s="131">
        <v>139</v>
      </c>
      <c r="C145" s="131">
        <v>913</v>
      </c>
      <c r="D145" s="131">
        <v>18680</v>
      </c>
      <c r="E145" s="131">
        <v>2528</v>
      </c>
      <c r="F145" s="131">
        <v>13</v>
      </c>
      <c r="G145" s="131">
        <v>320</v>
      </c>
      <c r="H145" s="131">
        <v>8985</v>
      </c>
      <c r="I145" s="131">
        <v>2438</v>
      </c>
    </row>
    <row r="146" spans="1:9" ht="11.45" customHeight="1" x14ac:dyDescent="0.2">
      <c r="A146" s="14" t="s">
        <v>103</v>
      </c>
      <c r="B146" s="49">
        <v>42</v>
      </c>
      <c r="C146" s="49">
        <v>217</v>
      </c>
      <c r="D146" s="49">
        <v>3814</v>
      </c>
      <c r="E146" s="49">
        <v>516</v>
      </c>
      <c r="F146" s="49">
        <v>3</v>
      </c>
      <c r="G146" s="49">
        <v>61</v>
      </c>
      <c r="H146" s="49">
        <v>1612</v>
      </c>
      <c r="I146" s="49">
        <v>390</v>
      </c>
    </row>
    <row r="147" spans="1:9" ht="11.45" customHeight="1" x14ac:dyDescent="0.2">
      <c r="A147" s="14" t="s">
        <v>104</v>
      </c>
      <c r="B147" s="49">
        <v>32</v>
      </c>
      <c r="C147" s="49">
        <v>173</v>
      </c>
      <c r="D147" s="49">
        <v>3215</v>
      </c>
      <c r="E147" s="49">
        <v>463</v>
      </c>
      <c r="F147" s="49">
        <v>2</v>
      </c>
      <c r="G147" s="49">
        <v>35</v>
      </c>
      <c r="H147" s="49">
        <v>1002</v>
      </c>
      <c r="I147" s="49">
        <v>300</v>
      </c>
    </row>
    <row r="148" spans="1:9" ht="11.45" customHeight="1" x14ac:dyDescent="0.2">
      <c r="A148" s="14" t="s">
        <v>105</v>
      </c>
      <c r="B148" s="49">
        <v>21</v>
      </c>
      <c r="C148" s="49">
        <v>99</v>
      </c>
      <c r="D148" s="49">
        <v>1861</v>
      </c>
      <c r="E148" s="49">
        <v>283</v>
      </c>
      <c r="F148" s="49">
        <v>2</v>
      </c>
      <c r="G148" s="49">
        <v>26</v>
      </c>
      <c r="H148" s="49">
        <v>681</v>
      </c>
      <c r="I148" s="49">
        <v>170</v>
      </c>
    </row>
    <row r="149" spans="1:9" ht="11.45" customHeight="1" x14ac:dyDescent="0.2">
      <c r="A149" s="14" t="s">
        <v>106</v>
      </c>
      <c r="B149" s="49">
        <v>44</v>
      </c>
      <c r="C149" s="49">
        <v>424</v>
      </c>
      <c r="D149" s="49">
        <v>9790</v>
      </c>
      <c r="E149" s="49">
        <v>1266</v>
      </c>
      <c r="F149" s="49">
        <v>6</v>
      </c>
      <c r="G149" s="49">
        <v>198</v>
      </c>
      <c r="H149" s="49">
        <v>5690</v>
      </c>
      <c r="I149" s="49">
        <v>1578</v>
      </c>
    </row>
    <row r="150" spans="1:9" ht="17.100000000000001" customHeight="1" x14ac:dyDescent="0.2">
      <c r="A150" s="9" t="s">
        <v>232</v>
      </c>
      <c r="B150" s="131">
        <v>183</v>
      </c>
      <c r="C150" s="131">
        <v>1396</v>
      </c>
      <c r="D150" s="131">
        <v>32398</v>
      </c>
      <c r="E150" s="131">
        <v>4152</v>
      </c>
      <c r="F150" s="131">
        <v>19</v>
      </c>
      <c r="G150" s="131">
        <v>467</v>
      </c>
      <c r="H150" s="131">
        <v>12506</v>
      </c>
      <c r="I150" s="131">
        <v>3336</v>
      </c>
    </row>
    <row r="151" spans="1:9" ht="11.45" customHeight="1" x14ac:dyDescent="0.2">
      <c r="A151" s="14" t="s">
        <v>107</v>
      </c>
      <c r="B151" s="49">
        <v>13</v>
      </c>
      <c r="C151" s="49">
        <v>117</v>
      </c>
      <c r="D151" s="49">
        <v>2503</v>
      </c>
      <c r="E151" s="49">
        <v>316</v>
      </c>
      <c r="F151" s="49">
        <v>2</v>
      </c>
      <c r="G151" s="49">
        <v>43</v>
      </c>
      <c r="H151" s="49">
        <v>1137</v>
      </c>
      <c r="I151" s="49">
        <v>313</v>
      </c>
    </row>
    <row r="152" spans="1:9" ht="11.45" customHeight="1" x14ac:dyDescent="0.2">
      <c r="A152" s="14" t="s">
        <v>108</v>
      </c>
      <c r="B152" s="49">
        <v>65</v>
      </c>
      <c r="C152" s="49">
        <v>503</v>
      </c>
      <c r="D152" s="49">
        <v>11576</v>
      </c>
      <c r="E152" s="49">
        <v>1511</v>
      </c>
      <c r="F152" s="49">
        <v>9</v>
      </c>
      <c r="G152" s="49">
        <v>214</v>
      </c>
      <c r="H152" s="49">
        <v>5600</v>
      </c>
      <c r="I152" s="49">
        <v>1446</v>
      </c>
    </row>
    <row r="153" spans="1:9" ht="11.45" customHeight="1" x14ac:dyDescent="0.2">
      <c r="A153" s="14" t="s">
        <v>109</v>
      </c>
      <c r="B153" s="49">
        <v>39</v>
      </c>
      <c r="C153" s="49">
        <v>441</v>
      </c>
      <c r="D153" s="49">
        <v>11943</v>
      </c>
      <c r="E153" s="49">
        <v>1509</v>
      </c>
      <c r="F153" s="49">
        <v>4</v>
      </c>
      <c r="G153" s="49">
        <v>143</v>
      </c>
      <c r="H153" s="49">
        <v>4074</v>
      </c>
      <c r="I153" s="49">
        <v>1056</v>
      </c>
    </row>
    <row r="154" spans="1:9" ht="11.45" customHeight="1" x14ac:dyDescent="0.2">
      <c r="A154" s="14" t="s">
        <v>110</v>
      </c>
      <c r="B154" s="49">
        <v>24</v>
      </c>
      <c r="C154" s="49">
        <v>114</v>
      </c>
      <c r="D154" s="49">
        <v>2285</v>
      </c>
      <c r="E154" s="49">
        <v>295</v>
      </c>
      <c r="F154" s="49">
        <v>2</v>
      </c>
      <c r="G154" s="49">
        <v>29</v>
      </c>
      <c r="H154" s="49">
        <v>687</v>
      </c>
      <c r="I154" s="49">
        <v>193</v>
      </c>
    </row>
    <row r="155" spans="1:9" ht="11.45" customHeight="1" x14ac:dyDescent="0.2">
      <c r="A155" s="14" t="s">
        <v>111</v>
      </c>
      <c r="B155" s="49">
        <v>42</v>
      </c>
      <c r="C155" s="49">
        <v>221</v>
      </c>
      <c r="D155" s="49">
        <v>4091</v>
      </c>
      <c r="E155" s="49">
        <v>521</v>
      </c>
      <c r="F155" s="49">
        <v>2</v>
      </c>
      <c r="G155" s="49">
        <v>38</v>
      </c>
      <c r="H155" s="49">
        <v>1008</v>
      </c>
      <c r="I155" s="49">
        <v>328</v>
      </c>
    </row>
    <row r="156" spans="1:9" ht="12" customHeight="1" x14ac:dyDescent="0.2">
      <c r="A156" s="9" t="s">
        <v>233</v>
      </c>
      <c r="B156" s="131">
        <v>204</v>
      </c>
      <c r="C156" s="131">
        <v>1079</v>
      </c>
      <c r="D156" s="131">
        <v>21255</v>
      </c>
      <c r="E156" s="131">
        <v>2732</v>
      </c>
      <c r="F156" s="131">
        <v>14</v>
      </c>
      <c r="G156" s="131">
        <v>337</v>
      </c>
      <c r="H156" s="131">
        <v>9077</v>
      </c>
      <c r="I156" s="131">
        <v>2446</v>
      </c>
    </row>
    <row r="157" spans="1:9" ht="11.45" customHeight="1" x14ac:dyDescent="0.2">
      <c r="A157" s="14" t="s">
        <v>112</v>
      </c>
      <c r="B157" s="49">
        <v>35</v>
      </c>
      <c r="C157" s="49">
        <v>132</v>
      </c>
      <c r="D157" s="49">
        <v>2302</v>
      </c>
      <c r="E157" s="49">
        <v>286</v>
      </c>
      <c r="F157" s="49">
        <v>1</v>
      </c>
      <c r="G157" s="49">
        <v>26</v>
      </c>
      <c r="H157" s="49">
        <v>675</v>
      </c>
      <c r="I157" s="49">
        <v>160</v>
      </c>
    </row>
    <row r="158" spans="1:9" ht="11.45" customHeight="1" x14ac:dyDescent="0.2">
      <c r="A158" s="14" t="s">
        <v>113</v>
      </c>
      <c r="B158" s="49">
        <v>30</v>
      </c>
      <c r="C158" s="49">
        <v>105</v>
      </c>
      <c r="D158" s="49">
        <v>1510</v>
      </c>
      <c r="E158" s="49">
        <v>195</v>
      </c>
      <c r="F158" s="49">
        <v>1</v>
      </c>
      <c r="G158" s="49">
        <v>17</v>
      </c>
      <c r="H158" s="49">
        <v>479</v>
      </c>
      <c r="I158" s="49">
        <v>125</v>
      </c>
    </row>
    <row r="159" spans="1:9" ht="11.45" customHeight="1" x14ac:dyDescent="0.2">
      <c r="A159" s="14" t="s">
        <v>114</v>
      </c>
      <c r="B159" s="49">
        <v>18</v>
      </c>
      <c r="C159" s="49">
        <v>89</v>
      </c>
      <c r="D159" s="49">
        <v>1624</v>
      </c>
      <c r="E159" s="49">
        <v>182</v>
      </c>
      <c r="F159" s="49">
        <v>1</v>
      </c>
      <c r="G159" s="49">
        <v>16</v>
      </c>
      <c r="H159" s="49">
        <v>453</v>
      </c>
      <c r="I159" s="49">
        <v>96</v>
      </c>
    </row>
    <row r="160" spans="1:9" ht="11.45" customHeight="1" x14ac:dyDescent="0.2">
      <c r="A160" s="14" t="s">
        <v>115</v>
      </c>
      <c r="B160" s="49">
        <v>70</v>
      </c>
      <c r="C160" s="49">
        <v>511</v>
      </c>
      <c r="D160" s="49">
        <v>11271</v>
      </c>
      <c r="E160" s="49">
        <v>1449</v>
      </c>
      <c r="F160" s="49">
        <v>8</v>
      </c>
      <c r="G160" s="49">
        <v>217</v>
      </c>
      <c r="H160" s="49">
        <v>5792</v>
      </c>
      <c r="I160" s="49">
        <v>1639</v>
      </c>
    </row>
    <row r="161" spans="1:10" ht="11.45" customHeight="1" x14ac:dyDescent="0.2">
      <c r="A161" s="14" t="s">
        <v>116</v>
      </c>
      <c r="B161" s="49">
        <v>43</v>
      </c>
      <c r="C161" s="49">
        <v>201</v>
      </c>
      <c r="D161" s="49">
        <v>3645</v>
      </c>
      <c r="E161" s="49">
        <v>514</v>
      </c>
      <c r="F161" s="49">
        <v>2</v>
      </c>
      <c r="G161" s="49">
        <v>54</v>
      </c>
      <c r="H161" s="49">
        <v>1487</v>
      </c>
      <c r="I161" s="49">
        <v>376</v>
      </c>
    </row>
    <row r="162" spans="1:10" ht="11.45" customHeight="1" x14ac:dyDescent="0.2">
      <c r="A162" s="14" t="s">
        <v>117</v>
      </c>
      <c r="B162" s="49">
        <v>8</v>
      </c>
      <c r="C162" s="49">
        <v>41</v>
      </c>
      <c r="D162" s="49">
        <v>903</v>
      </c>
      <c r="E162" s="49">
        <v>106</v>
      </c>
      <c r="F162" s="49">
        <v>1</v>
      </c>
      <c r="G162" s="49">
        <v>7</v>
      </c>
      <c r="H162" s="49">
        <v>191</v>
      </c>
      <c r="I162" s="49">
        <v>50</v>
      </c>
    </row>
    <row r="163" spans="1:10" ht="12" customHeight="1" x14ac:dyDescent="0.2">
      <c r="A163" s="9" t="s">
        <v>234</v>
      </c>
      <c r="B163" s="131">
        <v>221</v>
      </c>
      <c r="C163" s="131">
        <v>1532</v>
      </c>
      <c r="D163" s="131">
        <v>32281</v>
      </c>
      <c r="E163" s="131">
        <v>4118</v>
      </c>
      <c r="F163" s="131">
        <v>24</v>
      </c>
      <c r="G163" s="131">
        <v>582</v>
      </c>
      <c r="H163" s="131">
        <v>15827</v>
      </c>
      <c r="I163" s="131">
        <v>4385</v>
      </c>
    </row>
    <row r="164" spans="1:10" s="376" customFormat="1" ht="11.45" customHeight="1" x14ac:dyDescent="0.2">
      <c r="A164" s="92" t="s">
        <v>235</v>
      </c>
      <c r="B164" s="49">
        <v>80</v>
      </c>
      <c r="C164" s="49">
        <v>968</v>
      </c>
      <c r="D164" s="49">
        <v>22546</v>
      </c>
      <c r="E164" s="49">
        <v>2895</v>
      </c>
      <c r="F164" s="136">
        <v>19</v>
      </c>
      <c r="G164" s="136">
        <v>509</v>
      </c>
      <c r="H164" s="136">
        <v>14095</v>
      </c>
      <c r="I164" s="136">
        <v>3862</v>
      </c>
    </row>
    <row r="165" spans="1:10" s="1" customFormat="1" ht="11.1" customHeight="1" x14ac:dyDescent="0.2">
      <c r="A165" s="93" t="s">
        <v>201</v>
      </c>
      <c r="B165" s="49">
        <v>10</v>
      </c>
      <c r="C165" s="49">
        <v>329</v>
      </c>
      <c r="D165" s="49">
        <v>8314</v>
      </c>
      <c r="E165" s="49">
        <v>1041</v>
      </c>
      <c r="F165" s="49">
        <v>13</v>
      </c>
      <c r="G165" s="49">
        <v>344</v>
      </c>
      <c r="H165" s="49">
        <v>9590</v>
      </c>
      <c r="I165" s="49">
        <v>2537</v>
      </c>
      <c r="J165" s="126"/>
    </row>
    <row r="166" spans="1:10" s="1" customFormat="1" ht="11.1" customHeight="1" x14ac:dyDescent="0.2">
      <c r="A166" s="93" t="s">
        <v>202</v>
      </c>
      <c r="B166" s="49">
        <v>10</v>
      </c>
      <c r="C166" s="49">
        <v>80</v>
      </c>
      <c r="D166" s="49">
        <v>1453</v>
      </c>
      <c r="E166" s="49">
        <v>230</v>
      </c>
      <c r="F166" s="49" t="s">
        <v>3</v>
      </c>
      <c r="G166" s="49" t="s">
        <v>3</v>
      </c>
      <c r="H166" s="49" t="s">
        <v>3</v>
      </c>
      <c r="I166" s="49" t="s">
        <v>3</v>
      </c>
      <c r="J166" s="126"/>
    </row>
    <row r="167" spans="1:10" s="1" customFormat="1" ht="11.1" customHeight="1" x14ac:dyDescent="0.2">
      <c r="A167" s="93" t="s">
        <v>203</v>
      </c>
      <c r="B167" s="49">
        <v>20</v>
      </c>
      <c r="C167" s="49">
        <v>236</v>
      </c>
      <c r="D167" s="49">
        <v>5517</v>
      </c>
      <c r="E167" s="49">
        <v>738</v>
      </c>
      <c r="F167" s="49">
        <v>2</v>
      </c>
      <c r="G167" s="49">
        <v>54</v>
      </c>
      <c r="H167" s="49">
        <v>9590</v>
      </c>
      <c r="I167" s="49">
        <v>2537</v>
      </c>
      <c r="J167" s="126"/>
    </row>
    <row r="168" spans="1:10" s="1" customFormat="1" ht="11.1" customHeight="1" x14ac:dyDescent="0.2">
      <c r="A168" s="93" t="s">
        <v>204</v>
      </c>
      <c r="B168" s="49">
        <v>17</v>
      </c>
      <c r="C168" s="49">
        <v>183</v>
      </c>
      <c r="D168" s="49">
        <v>4393</v>
      </c>
      <c r="E168" s="49">
        <v>552</v>
      </c>
      <c r="F168" s="49" t="s">
        <v>3</v>
      </c>
      <c r="G168" s="49" t="s">
        <v>3</v>
      </c>
      <c r="H168" s="49" t="s">
        <v>3</v>
      </c>
      <c r="I168" s="49" t="s">
        <v>3</v>
      </c>
      <c r="J168" s="126"/>
    </row>
    <row r="169" spans="1:10" s="1" customFormat="1" ht="11.1" customHeight="1" x14ac:dyDescent="0.2">
      <c r="A169" s="93" t="s">
        <v>205</v>
      </c>
      <c r="B169" s="49">
        <v>23</v>
      </c>
      <c r="C169" s="49">
        <v>140</v>
      </c>
      <c r="D169" s="49">
        <v>2869</v>
      </c>
      <c r="E169" s="49">
        <v>334</v>
      </c>
      <c r="F169" s="49">
        <v>4</v>
      </c>
      <c r="G169" s="49">
        <v>111</v>
      </c>
      <c r="H169" s="49">
        <v>3000</v>
      </c>
      <c r="I169" s="49">
        <v>926</v>
      </c>
      <c r="J169" s="126"/>
    </row>
    <row r="170" spans="1:10" ht="11.45" customHeight="1" x14ac:dyDescent="0.2">
      <c r="A170" s="14" t="s">
        <v>118</v>
      </c>
      <c r="B170" s="49">
        <v>57</v>
      </c>
      <c r="C170" s="49">
        <v>253</v>
      </c>
      <c r="D170" s="49">
        <v>4464</v>
      </c>
      <c r="E170" s="49">
        <v>549</v>
      </c>
      <c r="F170" s="49">
        <v>3</v>
      </c>
      <c r="G170" s="49">
        <v>55</v>
      </c>
      <c r="H170" s="49">
        <v>1286</v>
      </c>
      <c r="I170" s="49">
        <v>389</v>
      </c>
    </row>
    <row r="171" spans="1:10" ht="11.45" customHeight="1" x14ac:dyDescent="0.2">
      <c r="A171" s="14" t="s">
        <v>119</v>
      </c>
      <c r="B171" s="49">
        <v>20</v>
      </c>
      <c r="C171" s="49">
        <v>50</v>
      </c>
      <c r="D171" s="49">
        <v>526</v>
      </c>
      <c r="E171" s="49">
        <v>71</v>
      </c>
      <c r="F171" s="49" t="s">
        <v>3</v>
      </c>
      <c r="G171" s="49" t="s">
        <v>3</v>
      </c>
      <c r="H171" s="49" t="s">
        <v>3</v>
      </c>
      <c r="I171" s="49" t="s">
        <v>3</v>
      </c>
    </row>
    <row r="172" spans="1:10" ht="11.45" customHeight="1" x14ac:dyDescent="0.2">
      <c r="A172" s="14" t="s">
        <v>120</v>
      </c>
      <c r="B172" s="49">
        <v>14</v>
      </c>
      <c r="C172" s="49">
        <v>90</v>
      </c>
      <c r="D172" s="49">
        <v>1828</v>
      </c>
      <c r="E172" s="49">
        <v>259</v>
      </c>
      <c r="F172" s="49">
        <v>1</v>
      </c>
      <c r="G172" s="49">
        <v>8</v>
      </c>
      <c r="H172" s="49">
        <v>241</v>
      </c>
      <c r="I172" s="49">
        <v>61</v>
      </c>
    </row>
    <row r="173" spans="1:10" ht="11.45" customHeight="1" x14ac:dyDescent="0.2">
      <c r="A173" s="14" t="s">
        <v>121</v>
      </c>
      <c r="B173" s="49">
        <v>17</v>
      </c>
      <c r="C173" s="49">
        <v>69</v>
      </c>
      <c r="D173" s="49">
        <v>1235</v>
      </c>
      <c r="E173" s="49">
        <v>128</v>
      </c>
      <c r="F173" s="49" t="s">
        <v>3</v>
      </c>
      <c r="G173" s="49" t="s">
        <v>3</v>
      </c>
      <c r="H173" s="49" t="s">
        <v>3</v>
      </c>
      <c r="I173" s="49" t="s">
        <v>3</v>
      </c>
    </row>
    <row r="174" spans="1:10" ht="11.45" customHeight="1" x14ac:dyDescent="0.2">
      <c r="A174" s="14" t="s">
        <v>122</v>
      </c>
      <c r="B174" s="49">
        <v>19</v>
      </c>
      <c r="C174" s="49">
        <v>48</v>
      </c>
      <c r="D174" s="49">
        <v>742</v>
      </c>
      <c r="E174" s="49">
        <v>93</v>
      </c>
      <c r="F174" s="49" t="s">
        <v>3</v>
      </c>
      <c r="G174" s="49" t="s">
        <v>3</v>
      </c>
      <c r="H174" s="49" t="s">
        <v>3</v>
      </c>
      <c r="I174" s="49" t="s">
        <v>3</v>
      </c>
    </row>
    <row r="175" spans="1:10" ht="11.45" customHeight="1" x14ac:dyDescent="0.2">
      <c r="A175" s="14" t="s">
        <v>123</v>
      </c>
      <c r="B175" s="49">
        <v>14</v>
      </c>
      <c r="C175" s="49">
        <v>54</v>
      </c>
      <c r="D175" s="49">
        <v>940</v>
      </c>
      <c r="E175" s="49">
        <v>123</v>
      </c>
      <c r="F175" s="49">
        <v>1</v>
      </c>
      <c r="G175" s="49">
        <v>10</v>
      </c>
      <c r="H175" s="49">
        <v>205</v>
      </c>
      <c r="I175" s="49">
        <v>73</v>
      </c>
    </row>
    <row r="176" spans="1:10" ht="12" customHeight="1" x14ac:dyDescent="0.2">
      <c r="A176" s="9" t="s">
        <v>236</v>
      </c>
      <c r="B176" s="131">
        <v>102</v>
      </c>
      <c r="C176" s="131">
        <v>473</v>
      </c>
      <c r="D176" s="131">
        <v>9392</v>
      </c>
      <c r="E176" s="131">
        <v>1213</v>
      </c>
      <c r="F176" s="131">
        <v>8</v>
      </c>
      <c r="G176" s="131">
        <v>153</v>
      </c>
      <c r="H176" s="131">
        <v>3937</v>
      </c>
      <c r="I176" s="131">
        <v>987</v>
      </c>
    </row>
    <row r="177" spans="1:9" ht="11.45" customHeight="1" x14ac:dyDescent="0.2">
      <c r="A177" s="14" t="s">
        <v>124</v>
      </c>
      <c r="B177" s="49">
        <v>22</v>
      </c>
      <c r="C177" s="49">
        <v>67</v>
      </c>
      <c r="D177" s="49">
        <v>1065</v>
      </c>
      <c r="E177" s="49">
        <v>126</v>
      </c>
      <c r="F177" s="49">
        <v>1</v>
      </c>
      <c r="G177" s="49">
        <v>16</v>
      </c>
      <c r="H177" s="49">
        <v>386</v>
      </c>
      <c r="I177" s="49">
        <v>108</v>
      </c>
    </row>
    <row r="178" spans="1:9" ht="11.45" customHeight="1" x14ac:dyDescent="0.2">
      <c r="A178" s="14" t="s">
        <v>125</v>
      </c>
      <c r="B178" s="49">
        <v>20</v>
      </c>
      <c r="C178" s="49">
        <v>85</v>
      </c>
      <c r="D178" s="49">
        <v>1584</v>
      </c>
      <c r="E178" s="49">
        <v>194</v>
      </c>
      <c r="F178" s="49">
        <v>1</v>
      </c>
      <c r="G178" s="49">
        <v>10</v>
      </c>
      <c r="H178" s="49">
        <v>217</v>
      </c>
      <c r="I178" s="49">
        <v>52</v>
      </c>
    </row>
    <row r="179" spans="1:9" ht="11.45" customHeight="1" x14ac:dyDescent="0.2">
      <c r="A179" s="14" t="s">
        <v>126</v>
      </c>
      <c r="B179" s="49">
        <v>20</v>
      </c>
      <c r="C179" s="49">
        <v>98</v>
      </c>
      <c r="D179" s="49">
        <v>1969</v>
      </c>
      <c r="E179" s="49">
        <v>256</v>
      </c>
      <c r="F179" s="49">
        <v>2</v>
      </c>
      <c r="G179" s="49">
        <v>38</v>
      </c>
      <c r="H179" s="49">
        <v>935</v>
      </c>
      <c r="I179" s="49">
        <v>248</v>
      </c>
    </row>
    <row r="180" spans="1:9" ht="11.45" customHeight="1" x14ac:dyDescent="0.2">
      <c r="A180" s="14" t="s">
        <v>127</v>
      </c>
      <c r="B180" s="49">
        <v>40</v>
      </c>
      <c r="C180" s="49">
        <v>223</v>
      </c>
      <c r="D180" s="49">
        <v>4774</v>
      </c>
      <c r="E180" s="49">
        <v>637</v>
      </c>
      <c r="F180" s="49">
        <v>4</v>
      </c>
      <c r="G180" s="49">
        <v>89</v>
      </c>
      <c r="H180" s="49">
        <v>2399</v>
      </c>
      <c r="I180" s="49">
        <v>579</v>
      </c>
    </row>
    <row r="181" spans="1:9" ht="12" customHeight="1" x14ac:dyDescent="0.2">
      <c r="A181" s="9" t="s">
        <v>237</v>
      </c>
      <c r="B181" s="131">
        <v>80</v>
      </c>
      <c r="C181" s="131">
        <v>402</v>
      </c>
      <c r="D181" s="131">
        <v>7526</v>
      </c>
      <c r="E181" s="131">
        <v>966</v>
      </c>
      <c r="F181" s="131">
        <v>9</v>
      </c>
      <c r="G181" s="131">
        <v>124</v>
      </c>
      <c r="H181" s="131">
        <v>3109</v>
      </c>
      <c r="I181" s="131">
        <v>847</v>
      </c>
    </row>
    <row r="182" spans="1:9" ht="11.45" customHeight="1" x14ac:dyDescent="0.2">
      <c r="A182" s="14" t="s">
        <v>128</v>
      </c>
      <c r="B182" s="49">
        <v>26</v>
      </c>
      <c r="C182" s="49">
        <v>66</v>
      </c>
      <c r="D182" s="49">
        <v>874</v>
      </c>
      <c r="E182" s="49">
        <v>115</v>
      </c>
      <c r="F182" s="49">
        <v>2</v>
      </c>
      <c r="G182" s="49">
        <v>12</v>
      </c>
      <c r="H182" s="49">
        <v>184</v>
      </c>
      <c r="I182" s="49">
        <v>72</v>
      </c>
    </row>
    <row r="183" spans="1:9" ht="11.45" customHeight="1" x14ac:dyDescent="0.2">
      <c r="A183" s="14" t="s">
        <v>129</v>
      </c>
      <c r="B183" s="49">
        <v>13</v>
      </c>
      <c r="C183" s="49">
        <v>60</v>
      </c>
      <c r="D183" s="49">
        <v>1003</v>
      </c>
      <c r="E183" s="49">
        <v>141</v>
      </c>
      <c r="F183" s="49">
        <v>1</v>
      </c>
      <c r="G183" s="49">
        <v>11</v>
      </c>
      <c r="H183" s="49">
        <v>201</v>
      </c>
      <c r="I183" s="49">
        <v>40</v>
      </c>
    </row>
    <row r="184" spans="1:9" ht="11.45" customHeight="1" x14ac:dyDescent="0.2">
      <c r="A184" s="14" t="s">
        <v>130</v>
      </c>
      <c r="B184" s="49">
        <v>6</v>
      </c>
      <c r="C184" s="49">
        <v>36</v>
      </c>
      <c r="D184" s="49">
        <v>795</v>
      </c>
      <c r="E184" s="49">
        <v>86</v>
      </c>
      <c r="F184" s="49">
        <v>1</v>
      </c>
      <c r="G184" s="49">
        <v>15</v>
      </c>
      <c r="H184" s="49">
        <v>351</v>
      </c>
      <c r="I184" s="49">
        <v>97</v>
      </c>
    </row>
    <row r="185" spans="1:9" ht="11.45" customHeight="1" x14ac:dyDescent="0.2">
      <c r="A185" s="14" t="s">
        <v>131</v>
      </c>
      <c r="B185" s="49">
        <v>35</v>
      </c>
      <c r="C185" s="49">
        <v>240</v>
      </c>
      <c r="D185" s="49">
        <v>4854</v>
      </c>
      <c r="E185" s="49">
        <v>624</v>
      </c>
      <c r="F185" s="49">
        <v>5</v>
      </c>
      <c r="G185" s="49">
        <v>86</v>
      </c>
      <c r="H185" s="49">
        <v>2373</v>
      </c>
      <c r="I185" s="49">
        <v>638</v>
      </c>
    </row>
    <row r="186" spans="1:9" ht="12" customHeight="1" x14ac:dyDescent="0.2">
      <c r="A186" s="9" t="s">
        <v>238</v>
      </c>
      <c r="B186" s="131">
        <v>199</v>
      </c>
      <c r="C186" s="131">
        <v>1076</v>
      </c>
      <c r="D186" s="131">
        <v>21125</v>
      </c>
      <c r="E186" s="131">
        <v>2731</v>
      </c>
      <c r="F186" s="131">
        <v>18</v>
      </c>
      <c r="G186" s="131">
        <v>357</v>
      </c>
      <c r="H186" s="131">
        <v>9020</v>
      </c>
      <c r="I186" s="131">
        <v>2332</v>
      </c>
    </row>
    <row r="187" spans="1:9" ht="11.45" customHeight="1" x14ac:dyDescent="0.2">
      <c r="A187" s="14" t="s">
        <v>132</v>
      </c>
      <c r="B187" s="49">
        <v>18</v>
      </c>
      <c r="C187" s="49">
        <v>64</v>
      </c>
      <c r="D187" s="49">
        <v>1208</v>
      </c>
      <c r="E187" s="49">
        <v>145</v>
      </c>
      <c r="F187" s="49">
        <v>1</v>
      </c>
      <c r="G187" s="49">
        <v>15</v>
      </c>
      <c r="H187" s="49">
        <v>343</v>
      </c>
      <c r="I187" s="49">
        <v>89</v>
      </c>
    </row>
    <row r="188" spans="1:9" ht="11.45" customHeight="1" x14ac:dyDescent="0.2">
      <c r="A188" s="14" t="s">
        <v>133</v>
      </c>
      <c r="B188" s="49">
        <v>33</v>
      </c>
      <c r="C188" s="49">
        <v>155</v>
      </c>
      <c r="D188" s="49">
        <v>2980</v>
      </c>
      <c r="E188" s="49">
        <v>427</v>
      </c>
      <c r="F188" s="49">
        <v>2</v>
      </c>
      <c r="G188" s="49">
        <v>32</v>
      </c>
      <c r="H188" s="49">
        <v>767</v>
      </c>
      <c r="I188" s="49">
        <v>181</v>
      </c>
    </row>
    <row r="189" spans="1:9" ht="11.45" customHeight="1" x14ac:dyDescent="0.2">
      <c r="A189" s="14" t="s">
        <v>134</v>
      </c>
      <c r="B189" s="49">
        <v>26</v>
      </c>
      <c r="C189" s="49">
        <v>126</v>
      </c>
      <c r="D189" s="49">
        <v>2378</v>
      </c>
      <c r="E189" s="49">
        <v>301</v>
      </c>
      <c r="F189" s="49">
        <v>2</v>
      </c>
      <c r="G189" s="49">
        <v>24</v>
      </c>
      <c r="H189" s="49">
        <v>576</v>
      </c>
      <c r="I189" s="49">
        <v>149</v>
      </c>
    </row>
    <row r="190" spans="1:9" ht="11.45" customHeight="1" x14ac:dyDescent="0.2">
      <c r="A190" s="14" t="s">
        <v>135</v>
      </c>
      <c r="B190" s="49">
        <v>88</v>
      </c>
      <c r="C190" s="49">
        <v>632</v>
      </c>
      <c r="D190" s="49">
        <v>13713</v>
      </c>
      <c r="E190" s="49">
        <v>1759</v>
      </c>
      <c r="F190" s="49">
        <v>11</v>
      </c>
      <c r="G190" s="49">
        <v>262</v>
      </c>
      <c r="H190" s="49">
        <v>6775</v>
      </c>
      <c r="I190" s="49">
        <v>1764</v>
      </c>
    </row>
    <row r="191" spans="1:9" ht="11.45" customHeight="1" x14ac:dyDescent="0.2">
      <c r="A191" s="14" t="s">
        <v>136</v>
      </c>
      <c r="B191" s="49">
        <v>29</v>
      </c>
      <c r="C191" s="49">
        <v>83</v>
      </c>
      <c r="D191" s="49">
        <v>764</v>
      </c>
      <c r="E191" s="49">
        <v>88</v>
      </c>
      <c r="F191" s="49">
        <v>1</v>
      </c>
      <c r="G191" s="49">
        <v>15</v>
      </c>
      <c r="H191" s="49">
        <v>377</v>
      </c>
      <c r="I191" s="49">
        <v>104</v>
      </c>
    </row>
    <row r="192" spans="1:9" ht="11.45" customHeight="1" x14ac:dyDescent="0.2">
      <c r="A192" s="14" t="s">
        <v>137</v>
      </c>
      <c r="B192" s="49">
        <v>5</v>
      </c>
      <c r="C192" s="49">
        <v>16</v>
      </c>
      <c r="D192" s="49">
        <v>82</v>
      </c>
      <c r="E192" s="49">
        <v>11</v>
      </c>
      <c r="F192" s="49">
        <v>1</v>
      </c>
      <c r="G192" s="49">
        <v>9</v>
      </c>
      <c r="H192" s="49">
        <v>182</v>
      </c>
      <c r="I192" s="49">
        <v>45</v>
      </c>
    </row>
    <row r="193" spans="1:9" ht="12" customHeight="1" x14ac:dyDescent="0.2">
      <c r="A193" s="9" t="s">
        <v>239</v>
      </c>
      <c r="B193" s="131">
        <v>226</v>
      </c>
      <c r="C193" s="131">
        <v>1293</v>
      </c>
      <c r="D193" s="131">
        <v>26175</v>
      </c>
      <c r="E193" s="131">
        <v>3208</v>
      </c>
      <c r="F193" s="131">
        <v>19</v>
      </c>
      <c r="G193" s="131">
        <v>364</v>
      </c>
      <c r="H193" s="131">
        <v>9482</v>
      </c>
      <c r="I193" s="131">
        <v>2375</v>
      </c>
    </row>
    <row r="194" spans="1:9" ht="11.45" customHeight="1" x14ac:dyDescent="0.2">
      <c r="A194" s="14" t="s">
        <v>138</v>
      </c>
      <c r="B194" s="49">
        <v>27</v>
      </c>
      <c r="C194" s="49">
        <v>65</v>
      </c>
      <c r="D194" s="49">
        <v>759</v>
      </c>
      <c r="E194" s="49">
        <v>101</v>
      </c>
      <c r="F194" s="49">
        <v>1</v>
      </c>
      <c r="G194" s="49">
        <v>9</v>
      </c>
      <c r="H194" s="49">
        <v>188</v>
      </c>
      <c r="I194" s="49">
        <v>52</v>
      </c>
    </row>
    <row r="195" spans="1:9" ht="11.45" customHeight="1" x14ac:dyDescent="0.2">
      <c r="A195" s="14" t="s">
        <v>139</v>
      </c>
      <c r="B195" s="49">
        <v>44</v>
      </c>
      <c r="C195" s="49">
        <v>282</v>
      </c>
      <c r="D195" s="49">
        <v>6137</v>
      </c>
      <c r="E195" s="49">
        <v>689</v>
      </c>
      <c r="F195" s="49">
        <v>3</v>
      </c>
      <c r="G195" s="49">
        <v>60</v>
      </c>
      <c r="H195" s="49">
        <v>1484</v>
      </c>
      <c r="I195" s="49">
        <v>335</v>
      </c>
    </row>
    <row r="196" spans="1:9" ht="11.45" customHeight="1" x14ac:dyDescent="0.2">
      <c r="A196" s="14" t="s">
        <v>140</v>
      </c>
      <c r="B196" s="49">
        <v>24</v>
      </c>
      <c r="C196" s="49">
        <v>108</v>
      </c>
      <c r="D196" s="49">
        <v>1926</v>
      </c>
      <c r="E196" s="49">
        <v>263</v>
      </c>
      <c r="F196" s="49">
        <v>2</v>
      </c>
      <c r="G196" s="49">
        <v>28</v>
      </c>
      <c r="H196" s="49">
        <v>658</v>
      </c>
      <c r="I196" s="49">
        <v>172</v>
      </c>
    </row>
    <row r="197" spans="1:9" ht="11.45" customHeight="1" x14ac:dyDescent="0.2">
      <c r="A197" s="14" t="s">
        <v>141</v>
      </c>
      <c r="B197" s="49">
        <v>60</v>
      </c>
      <c r="C197" s="49">
        <v>420</v>
      </c>
      <c r="D197" s="49">
        <v>8688</v>
      </c>
      <c r="E197" s="49">
        <v>1078</v>
      </c>
      <c r="F197" s="49">
        <v>7</v>
      </c>
      <c r="G197" s="49">
        <v>155</v>
      </c>
      <c r="H197" s="49">
        <v>4316</v>
      </c>
      <c r="I197" s="49">
        <v>1084</v>
      </c>
    </row>
    <row r="198" spans="1:9" ht="11.45" customHeight="1" x14ac:dyDescent="0.2">
      <c r="A198" s="14" t="s">
        <v>142</v>
      </c>
      <c r="B198" s="49">
        <v>34</v>
      </c>
      <c r="C198" s="49">
        <v>251</v>
      </c>
      <c r="D198" s="49">
        <v>6049</v>
      </c>
      <c r="E198" s="49">
        <v>758</v>
      </c>
      <c r="F198" s="49">
        <v>2</v>
      </c>
      <c r="G198" s="49">
        <v>67</v>
      </c>
      <c r="H198" s="49">
        <v>1761</v>
      </c>
      <c r="I198" s="49">
        <v>437</v>
      </c>
    </row>
    <row r="199" spans="1:9" ht="11.45" customHeight="1" x14ac:dyDescent="0.2">
      <c r="A199" s="14" t="s">
        <v>143</v>
      </c>
      <c r="B199" s="49">
        <v>17</v>
      </c>
      <c r="C199" s="49">
        <v>116</v>
      </c>
      <c r="D199" s="49">
        <v>1998</v>
      </c>
      <c r="E199" s="49">
        <v>224</v>
      </c>
      <c r="F199" s="49">
        <v>3</v>
      </c>
      <c r="G199" s="49">
        <v>38</v>
      </c>
      <c r="H199" s="49">
        <v>916</v>
      </c>
      <c r="I199" s="49">
        <v>262</v>
      </c>
    </row>
    <row r="200" spans="1:9" ht="11.45" customHeight="1" x14ac:dyDescent="0.2">
      <c r="A200" s="14" t="s">
        <v>144</v>
      </c>
      <c r="B200" s="49">
        <v>20</v>
      </c>
      <c r="C200" s="49">
        <v>51</v>
      </c>
      <c r="D200" s="49">
        <v>618</v>
      </c>
      <c r="E200" s="49">
        <v>95</v>
      </c>
      <c r="F200" s="49">
        <v>1</v>
      </c>
      <c r="G200" s="49">
        <v>7</v>
      </c>
      <c r="H200" s="49">
        <v>159</v>
      </c>
      <c r="I200" s="49">
        <v>33</v>
      </c>
    </row>
    <row r="201" spans="1:9" ht="12.75" x14ac:dyDescent="0.2">
      <c r="F201" s="167"/>
      <c r="G201" s="167"/>
      <c r="H201" s="167"/>
      <c r="I201" s="167"/>
    </row>
  </sheetData>
  <mergeCells count="11">
    <mergeCell ref="D5:E5"/>
    <mergeCell ref="A2:I2"/>
    <mergeCell ref="F5:F6"/>
    <mergeCell ref="G5:G6"/>
    <mergeCell ref="H5:I5"/>
    <mergeCell ref="A1:I1"/>
    <mergeCell ref="A4:A6"/>
    <mergeCell ref="B4:E4"/>
    <mergeCell ref="F4:I4"/>
    <mergeCell ref="B5:B6"/>
    <mergeCell ref="C5:C6"/>
  </mergeCells>
  <printOptions horizontalCentered="1"/>
  <pageMargins left="0.59055118110236204" right="0.59055118110236204" top="0.98425196850393704" bottom="1.0629921259842501" header="0.68897637795275601" footer="0.49212598425196902"/>
  <pageSetup paperSize="9" pageOrder="overThenDown" orientation="portrait" blackAndWhite="1" r:id="rId1"/>
  <headerFooter alignWithMargins="0"/>
  <rowBreaks count="3" manualBreakCount="3">
    <brk id="53" max="8" man="1"/>
    <brk id="99" max="8" man="1"/>
    <brk id="149" max="8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9"/>
  <sheetViews>
    <sheetView zoomScaleNormal="100" zoomScaleSheetLayoutView="100" workbookViewId="0">
      <pane xSplit="1" ySplit="5" topLeftCell="B6" activePane="bottomRight" state="frozen"/>
      <selection activeCell="B2" sqref="B2"/>
      <selection pane="topRight" activeCell="D2" sqref="D2"/>
      <selection pane="bottomLeft" activeCell="B13" sqref="B13"/>
      <selection pane="bottomRight" activeCell="A4" sqref="A4:A5"/>
    </sheetView>
  </sheetViews>
  <sheetFormatPr defaultRowHeight="11.25" x14ac:dyDescent="0.2"/>
  <cols>
    <col min="1" max="1" width="23.7109375" style="1" customWidth="1"/>
    <col min="2" max="9" width="8.28515625" style="1" customWidth="1"/>
    <col min="10" max="16384" width="9.140625" style="1"/>
  </cols>
  <sheetData>
    <row r="1" spans="1:9" s="3" customFormat="1" ht="12.75" x14ac:dyDescent="0.2">
      <c r="A1" s="854" t="s">
        <v>8095</v>
      </c>
      <c r="B1" s="854"/>
      <c r="C1" s="854"/>
      <c r="D1" s="854"/>
      <c r="E1" s="854"/>
      <c r="F1" s="854"/>
      <c r="G1" s="854"/>
      <c r="H1" s="854"/>
      <c r="I1" s="854"/>
    </row>
    <row r="2" spans="1:9" s="3" customFormat="1" ht="12.75" x14ac:dyDescent="0.2">
      <c r="A2" s="835" t="s">
        <v>8094</v>
      </c>
      <c r="B2" s="835"/>
      <c r="C2" s="835"/>
      <c r="D2" s="835"/>
      <c r="E2" s="835"/>
      <c r="F2" s="835"/>
      <c r="G2" s="835"/>
      <c r="H2" s="835"/>
      <c r="I2" s="835"/>
    </row>
    <row r="3" spans="1:9" s="3" customFormat="1" ht="11.1" customHeight="1" thickBot="1" x14ac:dyDescent="0.25">
      <c r="A3" s="583"/>
      <c r="B3" s="583"/>
      <c r="C3" s="583"/>
      <c r="D3" s="583"/>
      <c r="E3" s="583"/>
      <c r="F3" s="583"/>
      <c r="G3" s="583"/>
      <c r="H3" s="583"/>
      <c r="I3" s="583"/>
    </row>
    <row r="4" spans="1:9" ht="17.100000000000001" customHeight="1" x14ac:dyDescent="0.2">
      <c r="A4" s="866" t="s">
        <v>274</v>
      </c>
      <c r="B4" s="840" t="s">
        <v>8093</v>
      </c>
      <c r="C4" s="868"/>
      <c r="D4" s="868"/>
      <c r="E4" s="841"/>
      <c r="F4" s="840" t="s">
        <v>8092</v>
      </c>
      <c r="G4" s="868"/>
      <c r="H4" s="868"/>
      <c r="I4" s="868"/>
    </row>
    <row r="5" spans="1:9" ht="24.95" customHeight="1" x14ac:dyDescent="0.2">
      <c r="A5" s="873"/>
      <c r="B5" s="23" t="s">
        <v>176</v>
      </c>
      <c r="C5" s="23" t="s">
        <v>8086</v>
      </c>
      <c r="D5" s="23" t="s">
        <v>8091</v>
      </c>
      <c r="E5" s="23" t="s">
        <v>8084</v>
      </c>
      <c r="F5" s="24" t="s">
        <v>176</v>
      </c>
      <c r="G5" s="297" t="s">
        <v>8086</v>
      </c>
      <c r="H5" s="23" t="s">
        <v>8091</v>
      </c>
      <c r="I5" s="23" t="s">
        <v>8084</v>
      </c>
    </row>
    <row r="6" spans="1:9" ht="21.95" customHeight="1" x14ac:dyDescent="0.2">
      <c r="A6" s="145" t="s">
        <v>1</v>
      </c>
      <c r="B6" s="732">
        <v>285</v>
      </c>
      <c r="C6" s="732">
        <v>1418</v>
      </c>
      <c r="D6" s="732">
        <v>9172</v>
      </c>
      <c r="E6" s="733">
        <v>1329</v>
      </c>
      <c r="F6" s="732">
        <v>19</v>
      </c>
      <c r="G6" s="732">
        <v>188</v>
      </c>
      <c r="H6" s="732">
        <v>2653</v>
      </c>
      <c r="I6" s="732">
        <v>496</v>
      </c>
    </row>
    <row r="7" spans="1:9" ht="12" customHeight="1" x14ac:dyDescent="0.2">
      <c r="A7" s="9" t="s">
        <v>210</v>
      </c>
      <c r="B7" s="732">
        <v>169</v>
      </c>
      <c r="C7" s="732">
        <v>888</v>
      </c>
      <c r="D7" s="732">
        <v>5633</v>
      </c>
      <c r="E7" s="733">
        <v>906</v>
      </c>
      <c r="F7" s="732">
        <v>15</v>
      </c>
      <c r="G7" s="732">
        <v>113</v>
      </c>
      <c r="H7" s="732">
        <v>1820</v>
      </c>
      <c r="I7" s="732">
        <v>311</v>
      </c>
    </row>
    <row r="8" spans="1:9" ht="12" customHeight="1" x14ac:dyDescent="0.2">
      <c r="A8" s="9" t="s">
        <v>211</v>
      </c>
      <c r="B8" s="732">
        <v>116</v>
      </c>
      <c r="C8" s="732">
        <v>530</v>
      </c>
      <c r="D8" s="732">
        <v>3539</v>
      </c>
      <c r="E8" s="733">
        <v>423</v>
      </c>
      <c r="F8" s="732">
        <v>4</v>
      </c>
      <c r="G8" s="732">
        <v>75</v>
      </c>
      <c r="H8" s="732">
        <v>833</v>
      </c>
      <c r="I8" s="732">
        <v>185</v>
      </c>
    </row>
    <row r="9" spans="1:9" ht="21.95" customHeight="1" x14ac:dyDescent="0.2">
      <c r="A9" s="9" t="s">
        <v>212</v>
      </c>
      <c r="B9" s="732">
        <v>54</v>
      </c>
      <c r="C9" s="732">
        <v>392</v>
      </c>
      <c r="D9" s="732">
        <v>2498</v>
      </c>
      <c r="E9" s="733">
        <v>427</v>
      </c>
      <c r="F9" s="732">
        <v>7</v>
      </c>
      <c r="G9" s="732">
        <v>69</v>
      </c>
      <c r="H9" s="732">
        <v>1354</v>
      </c>
      <c r="I9" s="732">
        <v>234</v>
      </c>
    </row>
    <row r="10" spans="1:9" ht="12" customHeight="1" x14ac:dyDescent="0.2">
      <c r="A10" s="14" t="s">
        <v>177</v>
      </c>
      <c r="B10" s="46" t="s">
        <v>3</v>
      </c>
      <c r="C10" s="46" t="s">
        <v>3</v>
      </c>
      <c r="D10" s="46" t="s">
        <v>3</v>
      </c>
      <c r="E10" s="46" t="s">
        <v>3</v>
      </c>
      <c r="F10" s="46" t="s">
        <v>3</v>
      </c>
      <c r="G10" s="46" t="s">
        <v>3</v>
      </c>
      <c r="H10" s="46" t="s">
        <v>3</v>
      </c>
      <c r="I10" s="46" t="s">
        <v>3</v>
      </c>
    </row>
    <row r="11" spans="1:9" ht="12" customHeight="1" x14ac:dyDescent="0.2">
      <c r="A11" s="14" t="s">
        <v>178</v>
      </c>
      <c r="B11" s="736">
        <v>9</v>
      </c>
      <c r="C11" s="736">
        <v>40</v>
      </c>
      <c r="D11" s="736">
        <v>268</v>
      </c>
      <c r="E11" s="735">
        <v>51</v>
      </c>
      <c r="F11" s="46" t="s">
        <v>3</v>
      </c>
      <c r="G11" s="46" t="s">
        <v>3</v>
      </c>
      <c r="H11" s="46" t="s">
        <v>3</v>
      </c>
      <c r="I11" s="46" t="s">
        <v>3</v>
      </c>
    </row>
    <row r="12" spans="1:9" ht="12" customHeight="1" x14ac:dyDescent="0.2">
      <c r="A12" s="14" t="s">
        <v>179</v>
      </c>
      <c r="B12" s="736">
        <v>1</v>
      </c>
      <c r="C12" s="736">
        <v>17</v>
      </c>
      <c r="D12" s="736">
        <v>101</v>
      </c>
      <c r="E12" s="735">
        <v>8</v>
      </c>
      <c r="F12" s="46" t="s">
        <v>3</v>
      </c>
      <c r="G12" s="46" t="s">
        <v>3</v>
      </c>
      <c r="H12" s="46" t="s">
        <v>3</v>
      </c>
      <c r="I12" s="46" t="s">
        <v>3</v>
      </c>
    </row>
    <row r="13" spans="1:9" ht="12" customHeight="1" x14ac:dyDescent="0.2">
      <c r="A13" s="14" t="s">
        <v>180</v>
      </c>
      <c r="B13" s="736">
        <v>1</v>
      </c>
      <c r="C13" s="736">
        <v>1</v>
      </c>
      <c r="D13" s="736">
        <v>6</v>
      </c>
      <c r="E13" s="735" t="s">
        <v>3</v>
      </c>
      <c r="F13" s="46" t="s">
        <v>3</v>
      </c>
      <c r="G13" s="46" t="s">
        <v>3</v>
      </c>
      <c r="H13" s="46" t="s">
        <v>3</v>
      </c>
      <c r="I13" s="46" t="s">
        <v>3</v>
      </c>
    </row>
    <row r="14" spans="1:9" ht="12" customHeight="1" x14ac:dyDescent="0.2">
      <c r="A14" s="14" t="s">
        <v>181</v>
      </c>
      <c r="B14" s="736">
        <v>4</v>
      </c>
      <c r="C14" s="736">
        <v>21</v>
      </c>
      <c r="D14" s="736">
        <v>154</v>
      </c>
      <c r="E14" s="735">
        <v>13</v>
      </c>
      <c r="F14" s="46" t="s">
        <v>3</v>
      </c>
      <c r="G14" s="46" t="s">
        <v>3</v>
      </c>
      <c r="H14" s="46" t="s">
        <v>3</v>
      </c>
      <c r="I14" s="46" t="s">
        <v>3</v>
      </c>
    </row>
    <row r="15" spans="1:9" ht="12" customHeight="1" x14ac:dyDescent="0.2">
      <c r="A15" s="14" t="s">
        <v>182</v>
      </c>
      <c r="B15" s="736">
        <v>7</v>
      </c>
      <c r="C15" s="736">
        <v>59</v>
      </c>
      <c r="D15" s="736">
        <v>398</v>
      </c>
      <c r="E15" s="735">
        <v>72</v>
      </c>
      <c r="F15" s="736">
        <v>2</v>
      </c>
      <c r="G15" s="736">
        <v>19</v>
      </c>
      <c r="H15" s="736">
        <v>418</v>
      </c>
      <c r="I15" s="736">
        <v>90</v>
      </c>
    </row>
    <row r="16" spans="1:9" ht="12" customHeight="1" x14ac:dyDescent="0.2">
      <c r="A16" s="14" t="s">
        <v>183</v>
      </c>
      <c r="B16" s="736">
        <v>1</v>
      </c>
      <c r="C16" s="736">
        <v>6</v>
      </c>
      <c r="D16" s="736">
        <v>53</v>
      </c>
      <c r="E16" s="735">
        <v>1</v>
      </c>
      <c r="F16" s="46" t="s">
        <v>3</v>
      </c>
      <c r="G16" s="46" t="s">
        <v>3</v>
      </c>
      <c r="H16" s="46" t="s">
        <v>3</v>
      </c>
      <c r="I16" s="46" t="s">
        <v>3</v>
      </c>
    </row>
    <row r="17" spans="1:10" ht="12" customHeight="1" x14ac:dyDescent="0.2">
      <c r="A17" s="14" t="s">
        <v>184</v>
      </c>
      <c r="B17" s="736">
        <v>3</v>
      </c>
      <c r="C17" s="736">
        <v>8</v>
      </c>
      <c r="D17" s="736">
        <v>55</v>
      </c>
      <c r="E17" s="735">
        <v>11</v>
      </c>
      <c r="F17" s="736">
        <v>1</v>
      </c>
      <c r="G17" s="736">
        <v>10</v>
      </c>
      <c r="H17" s="736">
        <v>229</v>
      </c>
      <c r="I17" s="736">
        <v>51</v>
      </c>
    </row>
    <row r="18" spans="1:10" ht="12" customHeight="1" x14ac:dyDescent="0.2">
      <c r="A18" s="14" t="s">
        <v>185</v>
      </c>
      <c r="B18" s="736">
        <v>1</v>
      </c>
      <c r="C18" s="736">
        <v>16</v>
      </c>
      <c r="D18" s="736">
        <v>133</v>
      </c>
      <c r="E18" s="735">
        <v>19</v>
      </c>
      <c r="F18" s="46" t="s">
        <v>3</v>
      </c>
      <c r="G18" s="46" t="s">
        <v>3</v>
      </c>
      <c r="H18" s="46" t="s">
        <v>3</v>
      </c>
      <c r="I18" s="46" t="s">
        <v>3</v>
      </c>
    </row>
    <row r="19" spans="1:10" ht="12" customHeight="1" x14ac:dyDescent="0.2">
      <c r="A19" s="14" t="s">
        <v>186</v>
      </c>
      <c r="B19" s="736">
        <v>7</v>
      </c>
      <c r="C19" s="736">
        <v>18</v>
      </c>
      <c r="D19" s="736">
        <v>132</v>
      </c>
      <c r="E19" s="735">
        <v>22</v>
      </c>
      <c r="F19" s="736">
        <v>1</v>
      </c>
      <c r="G19" s="46" t="s">
        <v>3</v>
      </c>
      <c r="H19" s="46" t="s">
        <v>3</v>
      </c>
      <c r="I19" s="46" t="s">
        <v>3</v>
      </c>
      <c r="J19" s="46"/>
    </row>
    <row r="20" spans="1:10" ht="12" customHeight="1" x14ac:dyDescent="0.2">
      <c r="A20" s="14" t="s">
        <v>187</v>
      </c>
      <c r="B20" s="736">
        <v>7</v>
      </c>
      <c r="C20" s="736">
        <v>17</v>
      </c>
      <c r="D20" s="736">
        <v>143</v>
      </c>
      <c r="E20" s="735">
        <v>22</v>
      </c>
      <c r="F20" s="736">
        <v>1</v>
      </c>
      <c r="G20" s="736">
        <v>26</v>
      </c>
      <c r="H20" s="736">
        <v>433</v>
      </c>
      <c r="I20" s="736">
        <v>37</v>
      </c>
    </row>
    <row r="21" spans="1:10" ht="12" customHeight="1" x14ac:dyDescent="0.2">
      <c r="A21" s="14" t="s">
        <v>188</v>
      </c>
      <c r="B21" s="736">
        <v>1</v>
      </c>
      <c r="C21" s="736">
        <v>24</v>
      </c>
      <c r="D21" s="736">
        <v>177</v>
      </c>
      <c r="E21" s="735">
        <v>58</v>
      </c>
      <c r="F21" s="46" t="s">
        <v>3</v>
      </c>
      <c r="G21" s="46" t="s">
        <v>3</v>
      </c>
      <c r="H21" s="46" t="s">
        <v>3</v>
      </c>
      <c r="I21" s="46" t="s">
        <v>3</v>
      </c>
    </row>
    <row r="22" spans="1:10" ht="12" customHeight="1" x14ac:dyDescent="0.2">
      <c r="A22" s="14" t="s">
        <v>189</v>
      </c>
      <c r="B22" s="736">
        <v>5</v>
      </c>
      <c r="C22" s="736">
        <v>110</v>
      </c>
      <c r="D22" s="736">
        <v>463</v>
      </c>
      <c r="E22" s="735">
        <v>89</v>
      </c>
      <c r="F22" s="736">
        <v>2</v>
      </c>
      <c r="G22" s="736">
        <v>14</v>
      </c>
      <c r="H22" s="736">
        <v>274</v>
      </c>
      <c r="I22" s="736">
        <v>56</v>
      </c>
    </row>
    <row r="23" spans="1:10" ht="12" customHeight="1" x14ac:dyDescent="0.2">
      <c r="A23" s="14" t="s">
        <v>190</v>
      </c>
      <c r="B23" s="736" t="s">
        <v>3</v>
      </c>
      <c r="C23" s="736" t="s">
        <v>3</v>
      </c>
      <c r="D23" s="736" t="s">
        <v>3</v>
      </c>
      <c r="E23" s="735" t="s">
        <v>3</v>
      </c>
      <c r="F23" s="46" t="s">
        <v>3</v>
      </c>
      <c r="G23" s="46" t="s">
        <v>3</v>
      </c>
      <c r="H23" s="46" t="s">
        <v>3</v>
      </c>
      <c r="I23" s="46" t="s">
        <v>3</v>
      </c>
    </row>
    <row r="24" spans="1:10" ht="12" customHeight="1" x14ac:dyDescent="0.2">
      <c r="A24" s="14" t="s">
        <v>191</v>
      </c>
      <c r="B24" s="736">
        <v>1</v>
      </c>
      <c r="C24" s="736">
        <v>19</v>
      </c>
      <c r="D24" s="736">
        <v>123</v>
      </c>
      <c r="E24" s="735">
        <v>15</v>
      </c>
      <c r="F24" s="46" t="s">
        <v>3</v>
      </c>
      <c r="G24" s="46" t="s">
        <v>3</v>
      </c>
      <c r="H24" s="46" t="s">
        <v>3</v>
      </c>
      <c r="I24" s="46" t="s">
        <v>3</v>
      </c>
    </row>
    <row r="25" spans="1:10" ht="11.1" customHeight="1" x14ac:dyDescent="0.2">
      <c r="A25" s="14" t="s">
        <v>200</v>
      </c>
      <c r="B25" s="736">
        <v>3</v>
      </c>
      <c r="C25" s="736">
        <v>5</v>
      </c>
      <c r="D25" s="736">
        <v>26</v>
      </c>
      <c r="E25" s="735">
        <v>6</v>
      </c>
      <c r="F25" s="46" t="s">
        <v>3</v>
      </c>
      <c r="G25" s="46" t="s">
        <v>3</v>
      </c>
      <c r="H25" s="46" t="s">
        <v>3</v>
      </c>
      <c r="I25" s="46" t="s">
        <v>3</v>
      </c>
      <c r="J25" s="126"/>
    </row>
    <row r="26" spans="1:10" ht="12" customHeight="1" x14ac:dyDescent="0.2">
      <c r="A26" s="14" t="s">
        <v>192</v>
      </c>
      <c r="B26" s="736">
        <v>3</v>
      </c>
      <c r="C26" s="736">
        <v>31</v>
      </c>
      <c r="D26" s="736">
        <v>266</v>
      </c>
      <c r="E26" s="735">
        <v>40</v>
      </c>
      <c r="F26" s="46" t="s">
        <v>3</v>
      </c>
      <c r="G26" s="46" t="s">
        <v>3</v>
      </c>
      <c r="H26" s="46" t="s">
        <v>3</v>
      </c>
      <c r="I26" s="46" t="s">
        <v>3</v>
      </c>
    </row>
    <row r="27" spans="1:10" ht="21.95" customHeight="1" x14ac:dyDescent="0.2">
      <c r="A27" s="9" t="s">
        <v>213</v>
      </c>
      <c r="B27" s="732">
        <v>12</v>
      </c>
      <c r="C27" s="732">
        <v>65</v>
      </c>
      <c r="D27" s="732">
        <v>456</v>
      </c>
      <c r="E27" s="733">
        <v>51</v>
      </c>
      <c r="F27" s="732">
        <v>1</v>
      </c>
      <c r="G27" s="732">
        <v>16</v>
      </c>
      <c r="H27" s="732">
        <v>212</v>
      </c>
      <c r="I27" s="732">
        <v>38</v>
      </c>
    </row>
    <row r="28" spans="1:10" ht="12" customHeight="1" x14ac:dyDescent="0.2">
      <c r="A28" s="14" t="s">
        <v>4</v>
      </c>
      <c r="B28" s="736">
        <v>3</v>
      </c>
      <c r="C28" s="736">
        <v>13</v>
      </c>
      <c r="D28" s="736">
        <v>86</v>
      </c>
      <c r="E28" s="735">
        <v>9</v>
      </c>
      <c r="F28" s="46" t="s">
        <v>3</v>
      </c>
      <c r="G28" s="46" t="s">
        <v>3</v>
      </c>
      <c r="H28" s="46" t="s">
        <v>3</v>
      </c>
      <c r="I28" s="46" t="s">
        <v>3</v>
      </c>
    </row>
    <row r="29" spans="1:10" ht="12" customHeight="1" x14ac:dyDescent="0.2">
      <c r="A29" s="14" t="s">
        <v>5</v>
      </c>
      <c r="B29" s="736">
        <v>3</v>
      </c>
      <c r="C29" s="736">
        <v>13</v>
      </c>
      <c r="D29" s="736">
        <v>81</v>
      </c>
      <c r="E29" s="735">
        <v>10</v>
      </c>
      <c r="F29" s="46" t="s">
        <v>3</v>
      </c>
      <c r="G29" s="46" t="s">
        <v>3</v>
      </c>
      <c r="H29" s="46" t="s">
        <v>3</v>
      </c>
      <c r="I29" s="46" t="s">
        <v>3</v>
      </c>
    </row>
    <row r="30" spans="1:10" ht="12" customHeight="1" x14ac:dyDescent="0.2">
      <c r="A30" s="14" t="s">
        <v>6</v>
      </c>
      <c r="B30" s="736">
        <v>6</v>
      </c>
      <c r="C30" s="736">
        <v>39</v>
      </c>
      <c r="D30" s="736">
        <v>289</v>
      </c>
      <c r="E30" s="735">
        <v>32</v>
      </c>
      <c r="F30" s="736">
        <v>1</v>
      </c>
      <c r="G30" s="736">
        <v>16</v>
      </c>
      <c r="H30" s="736">
        <v>212</v>
      </c>
      <c r="I30" s="736">
        <v>38</v>
      </c>
    </row>
    <row r="31" spans="1:10" ht="21.95" customHeight="1" x14ac:dyDescent="0.2">
      <c r="A31" s="9" t="s">
        <v>470</v>
      </c>
      <c r="B31" s="732">
        <v>13</v>
      </c>
      <c r="C31" s="732">
        <v>70</v>
      </c>
      <c r="D31" s="732">
        <v>309</v>
      </c>
      <c r="E31" s="733">
        <v>41</v>
      </c>
      <c r="F31" s="46" t="s">
        <v>3</v>
      </c>
      <c r="G31" s="46" t="s">
        <v>3</v>
      </c>
      <c r="H31" s="46" t="s">
        <v>3</v>
      </c>
      <c r="I31" s="46" t="s">
        <v>3</v>
      </c>
    </row>
    <row r="32" spans="1:10" ht="12" customHeight="1" x14ac:dyDescent="0.2">
      <c r="A32" s="14" t="s">
        <v>8</v>
      </c>
      <c r="B32" s="736">
        <v>7</v>
      </c>
      <c r="C32" s="736">
        <v>36</v>
      </c>
      <c r="D32" s="736">
        <v>213</v>
      </c>
      <c r="E32" s="735">
        <v>21</v>
      </c>
      <c r="F32" s="46" t="s">
        <v>3</v>
      </c>
      <c r="G32" s="46" t="s">
        <v>3</v>
      </c>
      <c r="H32" s="46" t="s">
        <v>3</v>
      </c>
      <c r="I32" s="46" t="s">
        <v>3</v>
      </c>
    </row>
    <row r="33" spans="1:9" ht="12" customHeight="1" x14ac:dyDescent="0.2">
      <c r="A33" s="14" t="s">
        <v>9</v>
      </c>
      <c r="B33" s="736">
        <v>2</v>
      </c>
      <c r="C33" s="736">
        <v>2</v>
      </c>
      <c r="D33" s="736">
        <v>14</v>
      </c>
      <c r="E33" s="735">
        <v>2</v>
      </c>
      <c r="F33" s="46" t="s">
        <v>3</v>
      </c>
      <c r="G33" s="46" t="s">
        <v>3</v>
      </c>
      <c r="H33" s="46" t="s">
        <v>3</v>
      </c>
      <c r="I33" s="46" t="s">
        <v>3</v>
      </c>
    </row>
    <row r="34" spans="1:9" ht="12" customHeight="1" x14ac:dyDescent="0.2">
      <c r="A34" s="14" t="s">
        <v>10</v>
      </c>
      <c r="B34" s="736">
        <v>4</v>
      </c>
      <c r="C34" s="736">
        <v>32</v>
      </c>
      <c r="D34" s="736">
        <v>82</v>
      </c>
      <c r="E34" s="735">
        <v>18</v>
      </c>
      <c r="F34" s="46" t="s">
        <v>3</v>
      </c>
      <c r="G34" s="46" t="s">
        <v>3</v>
      </c>
      <c r="H34" s="46" t="s">
        <v>3</v>
      </c>
      <c r="I34" s="46" t="s">
        <v>3</v>
      </c>
    </row>
    <row r="35" spans="1:9" ht="21.95" customHeight="1" x14ac:dyDescent="0.2">
      <c r="A35" s="9" t="s">
        <v>469</v>
      </c>
      <c r="B35" s="732">
        <v>14</v>
      </c>
      <c r="C35" s="732">
        <v>60</v>
      </c>
      <c r="D35" s="732">
        <v>432</v>
      </c>
      <c r="E35" s="733">
        <v>37</v>
      </c>
      <c r="F35" s="732">
        <v>1</v>
      </c>
      <c r="G35" s="732">
        <v>4</v>
      </c>
      <c r="H35" s="732">
        <v>43</v>
      </c>
      <c r="I35" s="732">
        <v>15</v>
      </c>
    </row>
    <row r="36" spans="1:9" ht="12" customHeight="1" x14ac:dyDescent="0.2">
      <c r="A36" s="14" t="s">
        <v>12</v>
      </c>
      <c r="B36" s="736">
        <v>3</v>
      </c>
      <c r="C36" s="736">
        <v>5</v>
      </c>
      <c r="D36" s="736">
        <v>34</v>
      </c>
      <c r="E36" s="735" t="s">
        <v>3</v>
      </c>
      <c r="F36" s="46" t="s">
        <v>3</v>
      </c>
      <c r="G36" s="46" t="s">
        <v>3</v>
      </c>
      <c r="H36" s="46" t="s">
        <v>3</v>
      </c>
      <c r="I36" s="46" t="s">
        <v>3</v>
      </c>
    </row>
    <row r="37" spans="1:9" ht="12" customHeight="1" x14ac:dyDescent="0.2">
      <c r="A37" s="14" t="s">
        <v>13</v>
      </c>
      <c r="B37" s="736">
        <v>2</v>
      </c>
      <c r="C37" s="736">
        <v>10</v>
      </c>
      <c r="D37" s="736">
        <v>57</v>
      </c>
      <c r="E37" s="735">
        <v>6</v>
      </c>
      <c r="F37" s="46" t="s">
        <v>3</v>
      </c>
      <c r="G37" s="46" t="s">
        <v>3</v>
      </c>
      <c r="H37" s="46" t="s">
        <v>3</v>
      </c>
      <c r="I37" s="46" t="s">
        <v>3</v>
      </c>
    </row>
    <row r="38" spans="1:9" ht="12" customHeight="1" x14ac:dyDescent="0.2">
      <c r="A38" s="14" t="s">
        <v>14</v>
      </c>
      <c r="B38" s="736">
        <v>4</v>
      </c>
      <c r="C38" s="736">
        <v>25</v>
      </c>
      <c r="D38" s="736">
        <v>207</v>
      </c>
      <c r="E38" s="735">
        <v>18</v>
      </c>
      <c r="F38" s="736">
        <v>1</v>
      </c>
      <c r="G38" s="736">
        <v>4</v>
      </c>
      <c r="H38" s="736">
        <v>43</v>
      </c>
      <c r="I38" s="736">
        <v>15</v>
      </c>
    </row>
    <row r="39" spans="1:9" ht="12" customHeight="1" x14ac:dyDescent="0.2">
      <c r="A39" s="14" t="s">
        <v>15</v>
      </c>
      <c r="B39" s="736">
        <v>3</v>
      </c>
      <c r="C39" s="736">
        <v>4</v>
      </c>
      <c r="D39" s="736">
        <v>37</v>
      </c>
      <c r="E39" s="735">
        <v>7</v>
      </c>
      <c r="F39" s="46" t="s">
        <v>3</v>
      </c>
      <c r="G39" s="46" t="s">
        <v>3</v>
      </c>
      <c r="H39" s="46" t="s">
        <v>3</v>
      </c>
      <c r="I39" s="46" t="s">
        <v>3</v>
      </c>
    </row>
    <row r="40" spans="1:9" ht="12" customHeight="1" x14ac:dyDescent="0.2">
      <c r="A40" s="14" t="s">
        <v>16</v>
      </c>
      <c r="B40" s="736">
        <v>2</v>
      </c>
      <c r="C40" s="736">
        <v>16</v>
      </c>
      <c r="D40" s="736">
        <v>97</v>
      </c>
      <c r="E40" s="735">
        <v>6</v>
      </c>
      <c r="F40" s="46" t="s">
        <v>3</v>
      </c>
      <c r="G40" s="46" t="s">
        <v>3</v>
      </c>
      <c r="H40" s="46" t="s">
        <v>3</v>
      </c>
      <c r="I40" s="46" t="s">
        <v>3</v>
      </c>
    </row>
    <row r="41" spans="1:9" ht="21.95" customHeight="1" x14ac:dyDescent="0.2">
      <c r="A41" s="9" t="s">
        <v>468</v>
      </c>
      <c r="B41" s="732">
        <v>16</v>
      </c>
      <c r="C41" s="732">
        <v>56</v>
      </c>
      <c r="D41" s="732">
        <v>348</v>
      </c>
      <c r="E41" s="733">
        <v>51</v>
      </c>
      <c r="F41" s="46" t="s">
        <v>3</v>
      </c>
      <c r="G41" s="46" t="s">
        <v>3</v>
      </c>
      <c r="H41" s="46" t="s">
        <v>3</v>
      </c>
      <c r="I41" s="46" t="s">
        <v>3</v>
      </c>
    </row>
    <row r="42" spans="1:9" ht="12" customHeight="1" x14ac:dyDescent="0.2">
      <c r="A42" s="14" t="s">
        <v>19</v>
      </c>
      <c r="B42" s="736">
        <v>2</v>
      </c>
      <c r="C42" s="736">
        <v>7</v>
      </c>
      <c r="D42" s="736">
        <v>66</v>
      </c>
      <c r="E42" s="735">
        <v>13</v>
      </c>
      <c r="F42" s="46" t="s">
        <v>3</v>
      </c>
      <c r="G42" s="46" t="s">
        <v>3</v>
      </c>
      <c r="H42" s="46" t="s">
        <v>3</v>
      </c>
      <c r="I42" s="46" t="s">
        <v>3</v>
      </c>
    </row>
    <row r="43" spans="1:9" ht="12" customHeight="1" x14ac:dyDescent="0.2">
      <c r="A43" s="14" t="s">
        <v>20</v>
      </c>
      <c r="B43" s="736">
        <v>2</v>
      </c>
      <c r="C43" s="736">
        <v>16</v>
      </c>
      <c r="D43" s="736">
        <v>102</v>
      </c>
      <c r="E43" s="735">
        <v>9</v>
      </c>
      <c r="F43" s="46" t="s">
        <v>3</v>
      </c>
      <c r="G43" s="46" t="s">
        <v>3</v>
      </c>
      <c r="H43" s="46" t="s">
        <v>3</v>
      </c>
      <c r="I43" s="46" t="s">
        <v>3</v>
      </c>
    </row>
    <row r="44" spans="1:9" ht="12" customHeight="1" x14ac:dyDescent="0.2">
      <c r="A44" s="14" t="s">
        <v>21</v>
      </c>
      <c r="B44" s="736">
        <v>1</v>
      </c>
      <c r="C44" s="736">
        <v>3</v>
      </c>
      <c r="D44" s="736">
        <v>15</v>
      </c>
      <c r="E44" s="735" t="s">
        <v>3</v>
      </c>
      <c r="F44" s="46" t="s">
        <v>3</v>
      </c>
      <c r="G44" s="46" t="s">
        <v>3</v>
      </c>
      <c r="H44" s="46" t="s">
        <v>3</v>
      </c>
      <c r="I44" s="46" t="s">
        <v>3</v>
      </c>
    </row>
    <row r="45" spans="1:9" ht="12" customHeight="1" x14ac:dyDescent="0.2">
      <c r="A45" s="14" t="s">
        <v>22</v>
      </c>
      <c r="B45" s="736">
        <v>1</v>
      </c>
      <c r="C45" s="736">
        <v>2</v>
      </c>
      <c r="D45" s="736">
        <v>11</v>
      </c>
      <c r="E45" s="735" t="s">
        <v>3</v>
      </c>
      <c r="F45" s="46" t="s">
        <v>3</v>
      </c>
      <c r="G45" s="46" t="s">
        <v>3</v>
      </c>
      <c r="H45" s="46" t="s">
        <v>3</v>
      </c>
      <c r="I45" s="46" t="s">
        <v>3</v>
      </c>
    </row>
    <row r="46" spans="1:9" ht="12" customHeight="1" x14ac:dyDescent="0.2">
      <c r="A46" s="14" t="s">
        <v>23</v>
      </c>
      <c r="B46" s="736">
        <v>3</v>
      </c>
      <c r="C46" s="736">
        <v>5</v>
      </c>
      <c r="D46" s="736">
        <v>23</v>
      </c>
      <c r="E46" s="735" t="s">
        <v>3</v>
      </c>
      <c r="F46" s="46" t="s">
        <v>3</v>
      </c>
      <c r="G46" s="46" t="s">
        <v>3</v>
      </c>
      <c r="H46" s="46" t="s">
        <v>3</v>
      </c>
      <c r="I46" s="46" t="s">
        <v>3</v>
      </c>
    </row>
    <row r="47" spans="1:9" ht="12" customHeight="1" x14ac:dyDescent="0.2">
      <c r="A47" s="14" t="s">
        <v>24</v>
      </c>
      <c r="B47" s="736">
        <v>6</v>
      </c>
      <c r="C47" s="736">
        <v>22</v>
      </c>
      <c r="D47" s="736">
        <v>127</v>
      </c>
      <c r="E47" s="735">
        <v>29</v>
      </c>
      <c r="F47" s="46" t="s">
        <v>3</v>
      </c>
      <c r="G47" s="46" t="s">
        <v>3</v>
      </c>
      <c r="H47" s="46" t="s">
        <v>3</v>
      </c>
      <c r="I47" s="46" t="s">
        <v>3</v>
      </c>
    </row>
    <row r="48" spans="1:9" ht="12" customHeight="1" x14ac:dyDescent="0.2">
      <c r="A48" s="14" t="s">
        <v>25</v>
      </c>
      <c r="B48" s="736">
        <v>1</v>
      </c>
      <c r="C48" s="736">
        <v>1</v>
      </c>
      <c r="D48" s="736">
        <v>4</v>
      </c>
      <c r="E48" s="735" t="s">
        <v>3</v>
      </c>
      <c r="F48" s="46" t="s">
        <v>3</v>
      </c>
      <c r="G48" s="46" t="s">
        <v>3</v>
      </c>
      <c r="H48" s="46" t="s">
        <v>3</v>
      </c>
      <c r="I48" s="46" t="s">
        <v>3</v>
      </c>
    </row>
    <row r="49" spans="1:9" ht="21.95" customHeight="1" x14ac:dyDescent="0.2">
      <c r="A49" s="9" t="s">
        <v>467</v>
      </c>
      <c r="B49" s="732">
        <v>8</v>
      </c>
      <c r="C49" s="732">
        <v>35</v>
      </c>
      <c r="D49" s="732">
        <v>203</v>
      </c>
      <c r="E49" s="733">
        <v>36</v>
      </c>
      <c r="F49" s="732">
        <v>1</v>
      </c>
      <c r="G49" s="732">
        <v>24</v>
      </c>
      <c r="H49" s="732">
        <v>272</v>
      </c>
      <c r="I49" s="732">
        <v>87</v>
      </c>
    </row>
    <row r="50" spans="1:9" ht="12" customHeight="1" x14ac:dyDescent="0.2">
      <c r="A50" s="14" t="s">
        <v>27</v>
      </c>
      <c r="B50" s="736">
        <v>4</v>
      </c>
      <c r="C50" s="736">
        <v>9</v>
      </c>
      <c r="D50" s="736">
        <v>53</v>
      </c>
      <c r="E50" s="735">
        <v>5</v>
      </c>
      <c r="F50" s="46" t="s">
        <v>3</v>
      </c>
      <c r="G50" s="46" t="s">
        <v>3</v>
      </c>
      <c r="H50" s="46" t="s">
        <v>3</v>
      </c>
      <c r="I50" s="46" t="s">
        <v>3</v>
      </c>
    </row>
    <row r="51" spans="1:9" ht="12" customHeight="1" x14ac:dyDescent="0.2">
      <c r="A51" s="14" t="s">
        <v>29</v>
      </c>
      <c r="B51" s="736">
        <v>4</v>
      </c>
      <c r="C51" s="736">
        <v>26</v>
      </c>
      <c r="D51" s="736">
        <v>150</v>
      </c>
      <c r="E51" s="735">
        <v>31</v>
      </c>
      <c r="F51" s="730">
        <v>1</v>
      </c>
      <c r="G51" s="730">
        <v>24</v>
      </c>
      <c r="H51" s="730">
        <v>272</v>
      </c>
      <c r="I51" s="730">
        <v>87</v>
      </c>
    </row>
    <row r="52" spans="1:9" ht="21.95" customHeight="1" x14ac:dyDescent="0.2">
      <c r="A52" s="9" t="s">
        <v>466</v>
      </c>
      <c r="B52" s="732">
        <v>34</v>
      </c>
      <c r="C52" s="732">
        <v>179</v>
      </c>
      <c r="D52" s="732">
        <v>1356</v>
      </c>
      <c r="E52" s="733">
        <v>135</v>
      </c>
      <c r="F52" s="732">
        <v>1</v>
      </c>
      <c r="G52" s="732">
        <v>31</v>
      </c>
      <c r="H52" s="732">
        <v>306</v>
      </c>
      <c r="I52" s="732">
        <v>45</v>
      </c>
    </row>
    <row r="53" spans="1:9" ht="12" customHeight="1" x14ac:dyDescent="0.2">
      <c r="A53" s="14" t="s">
        <v>30</v>
      </c>
      <c r="B53" s="736">
        <v>2</v>
      </c>
      <c r="C53" s="736">
        <v>3</v>
      </c>
      <c r="D53" s="736">
        <v>25</v>
      </c>
      <c r="E53" s="735" t="s">
        <v>3</v>
      </c>
      <c r="F53" s="46" t="s">
        <v>3</v>
      </c>
      <c r="G53" s="46" t="s">
        <v>3</v>
      </c>
      <c r="H53" s="46" t="s">
        <v>3</v>
      </c>
      <c r="I53" s="46" t="s">
        <v>3</v>
      </c>
    </row>
    <row r="54" spans="1:9" ht="12" customHeight="1" x14ac:dyDescent="0.2">
      <c r="A54" s="14" t="s">
        <v>31</v>
      </c>
      <c r="B54" s="736">
        <v>1</v>
      </c>
      <c r="C54" s="736">
        <v>13</v>
      </c>
      <c r="D54" s="736">
        <v>84</v>
      </c>
      <c r="E54" s="735">
        <v>11</v>
      </c>
      <c r="F54" s="46" t="s">
        <v>3</v>
      </c>
      <c r="G54" s="46" t="s">
        <v>3</v>
      </c>
      <c r="H54" s="46" t="s">
        <v>3</v>
      </c>
      <c r="I54" s="46" t="s">
        <v>3</v>
      </c>
    </row>
    <row r="55" spans="1:9" ht="12" customHeight="1" x14ac:dyDescent="0.2">
      <c r="A55" s="14" t="s">
        <v>32</v>
      </c>
      <c r="B55" s="736">
        <v>1</v>
      </c>
      <c r="C55" s="736">
        <v>5</v>
      </c>
      <c r="D55" s="736">
        <v>26</v>
      </c>
      <c r="E55" s="735">
        <v>4</v>
      </c>
      <c r="F55" s="46" t="s">
        <v>3</v>
      </c>
      <c r="G55" s="46" t="s">
        <v>3</v>
      </c>
      <c r="H55" s="46" t="s">
        <v>3</v>
      </c>
      <c r="I55" s="46" t="s">
        <v>3</v>
      </c>
    </row>
    <row r="56" spans="1:9" ht="12" customHeight="1" x14ac:dyDescent="0.2">
      <c r="A56" s="14" t="s">
        <v>33</v>
      </c>
      <c r="B56" s="736">
        <v>1</v>
      </c>
      <c r="C56" s="736">
        <v>8</v>
      </c>
      <c r="D56" s="736">
        <v>80</v>
      </c>
      <c r="E56" s="735">
        <v>14</v>
      </c>
      <c r="F56" s="46" t="s">
        <v>3</v>
      </c>
      <c r="G56" s="46" t="s">
        <v>3</v>
      </c>
      <c r="H56" s="46" t="s">
        <v>3</v>
      </c>
      <c r="I56" s="46" t="s">
        <v>3</v>
      </c>
    </row>
    <row r="57" spans="1:9" ht="12" customHeight="1" x14ac:dyDescent="0.2">
      <c r="A57" s="14" t="s">
        <v>34</v>
      </c>
      <c r="B57" s="736">
        <v>2</v>
      </c>
      <c r="C57" s="736">
        <v>22</v>
      </c>
      <c r="D57" s="736">
        <v>179</v>
      </c>
      <c r="E57" s="735">
        <v>12</v>
      </c>
      <c r="F57" s="46" t="s">
        <v>3</v>
      </c>
      <c r="G57" s="46" t="s">
        <v>3</v>
      </c>
      <c r="H57" s="46" t="s">
        <v>3</v>
      </c>
      <c r="I57" s="46" t="s">
        <v>3</v>
      </c>
    </row>
    <row r="58" spans="1:9" ht="12" customHeight="1" x14ac:dyDescent="0.2">
      <c r="A58" s="14" t="s">
        <v>35</v>
      </c>
      <c r="B58" s="736">
        <v>3</v>
      </c>
      <c r="C58" s="736">
        <v>15</v>
      </c>
      <c r="D58" s="736">
        <v>84</v>
      </c>
      <c r="E58" s="735">
        <v>4</v>
      </c>
      <c r="F58" s="46" t="s">
        <v>3</v>
      </c>
      <c r="G58" s="46" t="s">
        <v>3</v>
      </c>
      <c r="H58" s="46" t="s">
        <v>3</v>
      </c>
      <c r="I58" s="46" t="s">
        <v>3</v>
      </c>
    </row>
    <row r="59" spans="1:9" ht="12" customHeight="1" x14ac:dyDescent="0.2">
      <c r="A59" s="14" t="s">
        <v>36</v>
      </c>
      <c r="B59" s="736">
        <v>4</v>
      </c>
      <c r="C59" s="736">
        <v>9</v>
      </c>
      <c r="D59" s="736">
        <v>75</v>
      </c>
      <c r="E59" s="735">
        <v>8</v>
      </c>
      <c r="F59" s="46" t="s">
        <v>3</v>
      </c>
      <c r="G59" s="46" t="s">
        <v>3</v>
      </c>
      <c r="H59" s="46" t="s">
        <v>3</v>
      </c>
      <c r="I59" s="46" t="s">
        <v>3</v>
      </c>
    </row>
    <row r="60" spans="1:9" ht="12" customHeight="1" x14ac:dyDescent="0.2">
      <c r="A60" s="14" t="s">
        <v>219</v>
      </c>
      <c r="B60" s="736">
        <v>13</v>
      </c>
      <c r="C60" s="736">
        <v>85</v>
      </c>
      <c r="D60" s="736">
        <v>659</v>
      </c>
      <c r="E60" s="735">
        <v>58</v>
      </c>
      <c r="F60" s="730">
        <v>1</v>
      </c>
      <c r="G60" s="730">
        <v>31</v>
      </c>
      <c r="H60" s="730">
        <v>306</v>
      </c>
      <c r="I60" s="730">
        <v>45</v>
      </c>
    </row>
    <row r="61" spans="1:9" ht="12" customHeight="1" x14ac:dyDescent="0.2">
      <c r="A61" s="14" t="s">
        <v>37</v>
      </c>
      <c r="B61" s="736">
        <v>2</v>
      </c>
      <c r="C61" s="736">
        <v>9</v>
      </c>
      <c r="D61" s="736">
        <v>60</v>
      </c>
      <c r="E61" s="735">
        <v>12</v>
      </c>
      <c r="F61" s="46" t="s">
        <v>3</v>
      </c>
      <c r="G61" s="46" t="s">
        <v>3</v>
      </c>
      <c r="H61" s="46" t="s">
        <v>3</v>
      </c>
      <c r="I61" s="46" t="s">
        <v>3</v>
      </c>
    </row>
    <row r="62" spans="1:9" ht="12" customHeight="1" x14ac:dyDescent="0.2">
      <c r="A62" s="14" t="s">
        <v>38</v>
      </c>
      <c r="B62" s="736">
        <v>1</v>
      </c>
      <c r="C62" s="736">
        <v>2</v>
      </c>
      <c r="D62" s="736">
        <v>15</v>
      </c>
      <c r="E62" s="735">
        <v>2</v>
      </c>
      <c r="F62" s="46" t="s">
        <v>3</v>
      </c>
      <c r="G62" s="46" t="s">
        <v>3</v>
      </c>
      <c r="H62" s="46" t="s">
        <v>3</v>
      </c>
      <c r="I62" s="46" t="s">
        <v>3</v>
      </c>
    </row>
    <row r="63" spans="1:9" ht="12" customHeight="1" x14ac:dyDescent="0.2">
      <c r="A63" s="14" t="s">
        <v>39</v>
      </c>
      <c r="B63" s="736">
        <v>3</v>
      </c>
      <c r="C63" s="736">
        <v>5</v>
      </c>
      <c r="D63" s="736">
        <v>30</v>
      </c>
      <c r="E63" s="735">
        <v>6</v>
      </c>
      <c r="F63" s="46" t="s">
        <v>3</v>
      </c>
      <c r="G63" s="46" t="s">
        <v>3</v>
      </c>
      <c r="H63" s="46" t="s">
        <v>3</v>
      </c>
      <c r="I63" s="46" t="s">
        <v>3</v>
      </c>
    </row>
    <row r="64" spans="1:9" ht="12" customHeight="1" x14ac:dyDescent="0.2">
      <c r="A64" s="14" t="s">
        <v>40</v>
      </c>
      <c r="B64" s="736">
        <v>1</v>
      </c>
      <c r="C64" s="736">
        <v>3</v>
      </c>
      <c r="D64" s="736">
        <v>39</v>
      </c>
      <c r="E64" s="735">
        <v>4</v>
      </c>
      <c r="F64" s="46" t="s">
        <v>3</v>
      </c>
      <c r="G64" s="46" t="s">
        <v>3</v>
      </c>
      <c r="H64" s="46" t="s">
        <v>3</v>
      </c>
      <c r="I64" s="46" t="s">
        <v>3</v>
      </c>
    </row>
    <row r="65" spans="1:9" ht="21.95" customHeight="1" x14ac:dyDescent="0.2">
      <c r="A65" s="9" t="s">
        <v>465</v>
      </c>
      <c r="B65" s="732">
        <v>19</v>
      </c>
      <c r="C65" s="732">
        <v>65</v>
      </c>
      <c r="D65" s="732">
        <v>435</v>
      </c>
      <c r="E65" s="733">
        <v>72</v>
      </c>
      <c r="F65" s="46" t="s">
        <v>3</v>
      </c>
      <c r="G65" s="46" t="s">
        <v>3</v>
      </c>
      <c r="H65" s="46" t="s">
        <v>3</v>
      </c>
      <c r="I65" s="46" t="s">
        <v>3</v>
      </c>
    </row>
    <row r="66" spans="1:9" ht="12" customHeight="1" x14ac:dyDescent="0.2">
      <c r="A66" s="14" t="s">
        <v>41</v>
      </c>
      <c r="B66" s="736">
        <v>3</v>
      </c>
      <c r="C66" s="736">
        <v>3</v>
      </c>
      <c r="D66" s="736">
        <v>22</v>
      </c>
      <c r="E66" s="735" t="s">
        <v>3</v>
      </c>
      <c r="F66" s="46" t="s">
        <v>3</v>
      </c>
      <c r="G66" s="46" t="s">
        <v>3</v>
      </c>
      <c r="H66" s="46" t="s">
        <v>3</v>
      </c>
      <c r="I66" s="46" t="s">
        <v>3</v>
      </c>
    </row>
    <row r="67" spans="1:9" ht="12" customHeight="1" x14ac:dyDescent="0.2">
      <c r="A67" s="14" t="s">
        <v>42</v>
      </c>
      <c r="B67" s="736">
        <v>1</v>
      </c>
      <c r="C67" s="736">
        <v>2</v>
      </c>
      <c r="D67" s="736">
        <v>9</v>
      </c>
      <c r="E67" s="735">
        <v>1</v>
      </c>
      <c r="F67" s="46" t="s">
        <v>3</v>
      </c>
      <c r="G67" s="46" t="s">
        <v>3</v>
      </c>
      <c r="H67" s="46" t="s">
        <v>3</v>
      </c>
      <c r="I67" s="46" t="s">
        <v>3</v>
      </c>
    </row>
    <row r="68" spans="1:9" ht="12" customHeight="1" x14ac:dyDescent="0.2">
      <c r="A68" s="14" t="s">
        <v>43</v>
      </c>
      <c r="B68" s="736">
        <v>2</v>
      </c>
      <c r="C68" s="736">
        <v>2</v>
      </c>
      <c r="D68" s="736">
        <v>8</v>
      </c>
      <c r="E68" s="735" t="s">
        <v>3</v>
      </c>
      <c r="F68" s="46" t="s">
        <v>3</v>
      </c>
      <c r="G68" s="46" t="s">
        <v>3</v>
      </c>
      <c r="H68" s="46" t="s">
        <v>3</v>
      </c>
      <c r="I68" s="46" t="s">
        <v>3</v>
      </c>
    </row>
    <row r="69" spans="1:9" ht="12" customHeight="1" x14ac:dyDescent="0.2">
      <c r="A69" s="14" t="s">
        <v>44</v>
      </c>
      <c r="B69" s="736">
        <v>5</v>
      </c>
      <c r="C69" s="736">
        <v>9</v>
      </c>
      <c r="D69" s="736">
        <v>46</v>
      </c>
      <c r="E69" s="735">
        <v>9</v>
      </c>
      <c r="F69" s="46" t="s">
        <v>3</v>
      </c>
      <c r="G69" s="46" t="s">
        <v>3</v>
      </c>
      <c r="H69" s="46" t="s">
        <v>3</v>
      </c>
      <c r="I69" s="46" t="s">
        <v>3</v>
      </c>
    </row>
    <row r="70" spans="1:9" ht="12" customHeight="1" x14ac:dyDescent="0.2">
      <c r="A70" s="14" t="s">
        <v>45</v>
      </c>
      <c r="B70" s="736">
        <v>3</v>
      </c>
      <c r="C70" s="736">
        <v>26</v>
      </c>
      <c r="D70" s="736">
        <v>185</v>
      </c>
      <c r="E70" s="735">
        <v>27</v>
      </c>
      <c r="F70" s="46" t="s">
        <v>3</v>
      </c>
      <c r="G70" s="46" t="s">
        <v>3</v>
      </c>
      <c r="H70" s="46" t="s">
        <v>3</v>
      </c>
      <c r="I70" s="46" t="s">
        <v>3</v>
      </c>
    </row>
    <row r="71" spans="1:9" ht="12" customHeight="1" x14ac:dyDescent="0.2">
      <c r="A71" s="14" t="s">
        <v>46</v>
      </c>
      <c r="B71" s="736">
        <v>4</v>
      </c>
      <c r="C71" s="736">
        <v>18</v>
      </c>
      <c r="D71" s="736">
        <v>115</v>
      </c>
      <c r="E71" s="735">
        <v>26</v>
      </c>
      <c r="F71" s="46" t="s">
        <v>3</v>
      </c>
      <c r="G71" s="46" t="s">
        <v>3</v>
      </c>
      <c r="H71" s="46" t="s">
        <v>3</v>
      </c>
      <c r="I71" s="46" t="s">
        <v>3</v>
      </c>
    </row>
    <row r="72" spans="1:9" ht="12" customHeight="1" x14ac:dyDescent="0.2">
      <c r="A72" s="14" t="s">
        <v>47</v>
      </c>
      <c r="B72" s="736">
        <v>1</v>
      </c>
      <c r="C72" s="736">
        <v>5</v>
      </c>
      <c r="D72" s="736">
        <v>50</v>
      </c>
      <c r="E72" s="735">
        <v>9</v>
      </c>
      <c r="F72" s="46" t="s">
        <v>3</v>
      </c>
      <c r="G72" s="46" t="s">
        <v>3</v>
      </c>
      <c r="H72" s="46" t="s">
        <v>3</v>
      </c>
      <c r="I72" s="46" t="s">
        <v>3</v>
      </c>
    </row>
    <row r="73" spans="1:9" ht="21.95" customHeight="1" x14ac:dyDescent="0.2">
      <c r="A73" s="9" t="s">
        <v>464</v>
      </c>
      <c r="B73" s="732">
        <v>13</v>
      </c>
      <c r="C73" s="732">
        <v>26</v>
      </c>
      <c r="D73" s="732">
        <v>152</v>
      </c>
      <c r="E73" s="733">
        <v>20</v>
      </c>
      <c r="F73" s="46" t="s">
        <v>3</v>
      </c>
      <c r="G73" s="46" t="s">
        <v>3</v>
      </c>
      <c r="H73" s="46" t="s">
        <v>3</v>
      </c>
      <c r="I73" s="46" t="s">
        <v>3</v>
      </c>
    </row>
    <row r="74" spans="1:9" ht="12" customHeight="1" x14ac:dyDescent="0.2">
      <c r="A74" s="14" t="s">
        <v>50</v>
      </c>
      <c r="B74" s="736">
        <v>3</v>
      </c>
      <c r="C74" s="736">
        <v>3</v>
      </c>
      <c r="D74" s="736">
        <v>14</v>
      </c>
      <c r="E74" s="735">
        <v>1</v>
      </c>
      <c r="F74" s="46" t="s">
        <v>3</v>
      </c>
      <c r="G74" s="46" t="s">
        <v>3</v>
      </c>
      <c r="H74" s="46" t="s">
        <v>3</v>
      </c>
      <c r="I74" s="46" t="s">
        <v>3</v>
      </c>
    </row>
    <row r="75" spans="1:9" ht="12" customHeight="1" x14ac:dyDescent="0.2">
      <c r="A75" s="14" t="s">
        <v>51</v>
      </c>
      <c r="B75" s="736">
        <v>1</v>
      </c>
      <c r="C75" s="736">
        <v>1</v>
      </c>
      <c r="D75" s="736">
        <v>5</v>
      </c>
      <c r="E75" s="735" t="s">
        <v>3</v>
      </c>
      <c r="F75" s="46" t="s">
        <v>3</v>
      </c>
      <c r="G75" s="46" t="s">
        <v>3</v>
      </c>
      <c r="H75" s="46" t="s">
        <v>3</v>
      </c>
      <c r="I75" s="46" t="s">
        <v>3</v>
      </c>
    </row>
    <row r="76" spans="1:9" ht="12" customHeight="1" x14ac:dyDescent="0.2">
      <c r="A76" s="14" t="s">
        <v>52</v>
      </c>
      <c r="B76" s="736">
        <v>5</v>
      </c>
      <c r="C76" s="736">
        <v>10</v>
      </c>
      <c r="D76" s="736">
        <v>54</v>
      </c>
      <c r="E76" s="735">
        <v>9</v>
      </c>
      <c r="F76" s="46" t="s">
        <v>3</v>
      </c>
      <c r="G76" s="46" t="s">
        <v>3</v>
      </c>
      <c r="H76" s="46" t="s">
        <v>3</v>
      </c>
      <c r="I76" s="46" t="s">
        <v>3</v>
      </c>
    </row>
    <row r="77" spans="1:9" ht="12" customHeight="1" x14ac:dyDescent="0.2">
      <c r="A77" s="14" t="s">
        <v>54</v>
      </c>
      <c r="B77" s="736">
        <v>1</v>
      </c>
      <c r="C77" s="736">
        <v>1</v>
      </c>
      <c r="D77" s="736">
        <v>3</v>
      </c>
      <c r="E77" s="735" t="s">
        <v>3</v>
      </c>
      <c r="F77" s="46" t="s">
        <v>3</v>
      </c>
      <c r="G77" s="46" t="s">
        <v>3</v>
      </c>
      <c r="H77" s="46" t="s">
        <v>3</v>
      </c>
      <c r="I77" s="46" t="s">
        <v>3</v>
      </c>
    </row>
    <row r="78" spans="1:9" ht="12" customHeight="1" x14ac:dyDescent="0.2">
      <c r="A78" s="14" t="s">
        <v>55</v>
      </c>
      <c r="B78" s="736">
        <v>3</v>
      </c>
      <c r="C78" s="736">
        <v>11</v>
      </c>
      <c r="D78" s="736">
        <v>76</v>
      </c>
      <c r="E78" s="735">
        <v>10</v>
      </c>
      <c r="F78" s="46" t="s">
        <v>3</v>
      </c>
      <c r="G78" s="46" t="s">
        <v>3</v>
      </c>
      <c r="H78" s="46" t="s">
        <v>3</v>
      </c>
      <c r="I78" s="46" t="s">
        <v>3</v>
      </c>
    </row>
    <row r="79" spans="1:9" ht="21.95" customHeight="1" x14ac:dyDescent="0.2">
      <c r="A79" s="9" t="s">
        <v>463</v>
      </c>
      <c r="B79" s="732">
        <v>2</v>
      </c>
      <c r="C79" s="732">
        <v>7</v>
      </c>
      <c r="D79" s="732">
        <v>50</v>
      </c>
      <c r="E79" s="733">
        <v>8</v>
      </c>
      <c r="F79" s="46" t="s">
        <v>3</v>
      </c>
      <c r="G79" s="46" t="s">
        <v>3</v>
      </c>
      <c r="H79" s="46" t="s">
        <v>3</v>
      </c>
      <c r="I79" s="46" t="s">
        <v>3</v>
      </c>
    </row>
    <row r="80" spans="1:9" ht="12" customHeight="1" x14ac:dyDescent="0.2">
      <c r="A80" s="14" t="s">
        <v>56</v>
      </c>
      <c r="B80" s="736">
        <v>1</v>
      </c>
      <c r="C80" s="736">
        <v>5</v>
      </c>
      <c r="D80" s="736">
        <v>37</v>
      </c>
      <c r="E80" s="735">
        <v>6</v>
      </c>
      <c r="F80" s="46" t="s">
        <v>3</v>
      </c>
      <c r="G80" s="46" t="s">
        <v>3</v>
      </c>
      <c r="H80" s="46" t="s">
        <v>3</v>
      </c>
      <c r="I80" s="46" t="s">
        <v>3</v>
      </c>
    </row>
    <row r="81" spans="1:9" ht="12" customHeight="1" x14ac:dyDescent="0.2">
      <c r="A81" s="14" t="s">
        <v>59</v>
      </c>
      <c r="B81" s="736">
        <v>1</v>
      </c>
      <c r="C81" s="736">
        <v>2</v>
      </c>
      <c r="D81" s="736">
        <v>13</v>
      </c>
      <c r="E81" s="735">
        <v>2</v>
      </c>
      <c r="F81" s="46" t="s">
        <v>3</v>
      </c>
      <c r="G81" s="46" t="s">
        <v>3</v>
      </c>
      <c r="H81" s="46" t="s">
        <v>3</v>
      </c>
      <c r="I81" s="46" t="s">
        <v>3</v>
      </c>
    </row>
    <row r="82" spans="1:9" ht="21.95" customHeight="1" x14ac:dyDescent="0.2">
      <c r="A82" s="9" t="s">
        <v>462</v>
      </c>
      <c r="B82" s="732">
        <v>16</v>
      </c>
      <c r="C82" s="732">
        <v>43</v>
      </c>
      <c r="D82" s="732">
        <v>308</v>
      </c>
      <c r="E82" s="733">
        <v>46</v>
      </c>
      <c r="F82" s="46" t="s">
        <v>3</v>
      </c>
      <c r="G82" s="46" t="s">
        <v>3</v>
      </c>
      <c r="H82" s="46" t="s">
        <v>3</v>
      </c>
      <c r="I82" s="46" t="s">
        <v>3</v>
      </c>
    </row>
    <row r="83" spans="1:9" ht="12" customHeight="1" x14ac:dyDescent="0.2">
      <c r="A83" s="14" t="s">
        <v>62</v>
      </c>
      <c r="B83" s="736">
        <v>3</v>
      </c>
      <c r="C83" s="736">
        <v>12</v>
      </c>
      <c r="D83" s="736">
        <v>72</v>
      </c>
      <c r="E83" s="735">
        <v>9</v>
      </c>
      <c r="F83" s="46" t="s">
        <v>3</v>
      </c>
      <c r="G83" s="46" t="s">
        <v>3</v>
      </c>
      <c r="H83" s="46" t="s">
        <v>3</v>
      </c>
      <c r="I83" s="46" t="s">
        <v>3</v>
      </c>
    </row>
    <row r="84" spans="1:9" ht="12" customHeight="1" x14ac:dyDescent="0.2">
      <c r="A84" s="14" t="s">
        <v>63</v>
      </c>
      <c r="B84" s="736">
        <v>11</v>
      </c>
      <c r="C84" s="736">
        <v>26</v>
      </c>
      <c r="D84" s="736">
        <v>201</v>
      </c>
      <c r="E84" s="735">
        <v>32</v>
      </c>
      <c r="F84" s="46" t="s">
        <v>3</v>
      </c>
      <c r="G84" s="46" t="s">
        <v>3</v>
      </c>
      <c r="H84" s="46" t="s">
        <v>3</v>
      </c>
      <c r="I84" s="46" t="s">
        <v>3</v>
      </c>
    </row>
    <row r="85" spans="1:9" ht="12" customHeight="1" x14ac:dyDescent="0.2">
      <c r="A85" s="14" t="s">
        <v>64</v>
      </c>
      <c r="B85" s="736">
        <v>2</v>
      </c>
      <c r="C85" s="736">
        <v>5</v>
      </c>
      <c r="D85" s="736">
        <v>35</v>
      </c>
      <c r="E85" s="735">
        <v>5</v>
      </c>
      <c r="F85" s="46" t="s">
        <v>3</v>
      </c>
      <c r="G85" s="46" t="s">
        <v>3</v>
      </c>
      <c r="H85" s="46" t="s">
        <v>3</v>
      </c>
      <c r="I85" s="46" t="s">
        <v>3</v>
      </c>
    </row>
    <row r="86" spans="1:9" ht="23.1" customHeight="1" x14ac:dyDescent="0.2">
      <c r="A86" s="9" t="s">
        <v>459</v>
      </c>
      <c r="B86" s="732">
        <v>5</v>
      </c>
      <c r="C86" s="732">
        <v>13</v>
      </c>
      <c r="D86" s="732">
        <v>82</v>
      </c>
      <c r="E86" s="733">
        <v>12</v>
      </c>
      <c r="F86" s="46" t="s">
        <v>3</v>
      </c>
      <c r="G86" s="46" t="s">
        <v>3</v>
      </c>
      <c r="H86" s="46" t="s">
        <v>3</v>
      </c>
      <c r="I86" s="46" t="s">
        <v>3</v>
      </c>
    </row>
    <row r="87" spans="1:9" ht="12" customHeight="1" x14ac:dyDescent="0.2">
      <c r="A87" s="14" t="s">
        <v>65</v>
      </c>
      <c r="B87" s="736">
        <v>1</v>
      </c>
      <c r="C87" s="736">
        <v>4</v>
      </c>
      <c r="D87" s="736">
        <v>34</v>
      </c>
      <c r="E87" s="735">
        <v>5</v>
      </c>
      <c r="F87" s="46" t="s">
        <v>3</v>
      </c>
      <c r="G87" s="46" t="s">
        <v>3</v>
      </c>
      <c r="H87" s="46" t="s">
        <v>3</v>
      </c>
      <c r="I87" s="46" t="s">
        <v>3</v>
      </c>
    </row>
    <row r="88" spans="1:9" ht="12" customHeight="1" x14ac:dyDescent="0.2">
      <c r="A88" s="14" t="s">
        <v>71</v>
      </c>
      <c r="B88" s="736">
        <v>1</v>
      </c>
      <c r="C88" s="736">
        <v>2</v>
      </c>
      <c r="D88" s="736">
        <v>16</v>
      </c>
      <c r="E88" s="735">
        <v>2</v>
      </c>
      <c r="F88" s="46" t="s">
        <v>3</v>
      </c>
      <c r="G88" s="46" t="s">
        <v>3</v>
      </c>
      <c r="H88" s="46" t="s">
        <v>3</v>
      </c>
      <c r="I88" s="46" t="s">
        <v>3</v>
      </c>
    </row>
    <row r="89" spans="1:9" ht="12" customHeight="1" x14ac:dyDescent="0.2">
      <c r="A89" s="14" t="s">
        <v>72</v>
      </c>
      <c r="B89" s="736">
        <v>3</v>
      </c>
      <c r="C89" s="736">
        <v>7</v>
      </c>
      <c r="D89" s="736">
        <v>32</v>
      </c>
      <c r="E89" s="735">
        <v>5</v>
      </c>
      <c r="F89" s="46" t="s">
        <v>3</v>
      </c>
      <c r="G89" s="46" t="s">
        <v>3</v>
      </c>
      <c r="H89" s="46" t="s">
        <v>3</v>
      </c>
      <c r="I89" s="46" t="s">
        <v>3</v>
      </c>
    </row>
    <row r="90" spans="1:9" ht="23.1" customHeight="1" x14ac:dyDescent="0.2">
      <c r="A90" s="9" t="s">
        <v>454</v>
      </c>
      <c r="B90" s="732">
        <v>11</v>
      </c>
      <c r="C90" s="732">
        <v>47</v>
      </c>
      <c r="D90" s="732">
        <v>359</v>
      </c>
      <c r="E90" s="733">
        <v>53</v>
      </c>
      <c r="F90" s="46" t="s">
        <v>3</v>
      </c>
      <c r="G90" s="46" t="s">
        <v>3</v>
      </c>
      <c r="H90" s="46" t="s">
        <v>3</v>
      </c>
      <c r="I90" s="46" t="s">
        <v>3</v>
      </c>
    </row>
    <row r="91" spans="1:9" ht="12" customHeight="1" x14ac:dyDescent="0.2">
      <c r="A91" s="14" t="s">
        <v>73</v>
      </c>
      <c r="B91" s="736">
        <v>1</v>
      </c>
      <c r="C91" s="736">
        <v>4</v>
      </c>
      <c r="D91" s="736">
        <v>29</v>
      </c>
      <c r="E91" s="735">
        <v>3</v>
      </c>
      <c r="F91" s="46" t="s">
        <v>3</v>
      </c>
      <c r="G91" s="46" t="s">
        <v>3</v>
      </c>
      <c r="H91" s="46" t="s">
        <v>3</v>
      </c>
      <c r="I91" s="46" t="s">
        <v>3</v>
      </c>
    </row>
    <row r="92" spans="1:9" ht="12" customHeight="1" x14ac:dyDescent="0.2">
      <c r="A92" s="14" t="s">
        <v>226</v>
      </c>
      <c r="B92" s="736">
        <v>8</v>
      </c>
      <c r="C92" s="736">
        <v>40</v>
      </c>
      <c r="D92" s="736">
        <v>308</v>
      </c>
      <c r="E92" s="735">
        <v>48</v>
      </c>
      <c r="F92" s="46" t="s">
        <v>3</v>
      </c>
      <c r="G92" s="46" t="s">
        <v>3</v>
      </c>
      <c r="H92" s="46" t="s">
        <v>3</v>
      </c>
      <c r="I92" s="46" t="s">
        <v>3</v>
      </c>
    </row>
    <row r="93" spans="1:9" ht="12" customHeight="1" x14ac:dyDescent="0.2">
      <c r="A93" s="14" t="s">
        <v>77</v>
      </c>
      <c r="B93" s="736">
        <v>2</v>
      </c>
      <c r="C93" s="736">
        <v>3</v>
      </c>
      <c r="D93" s="736">
        <v>22</v>
      </c>
      <c r="E93" s="735">
        <v>2</v>
      </c>
      <c r="F93" s="46" t="s">
        <v>3</v>
      </c>
      <c r="G93" s="46" t="s">
        <v>3</v>
      </c>
      <c r="H93" s="46" t="s">
        <v>3</v>
      </c>
      <c r="I93" s="46" t="s">
        <v>3</v>
      </c>
    </row>
    <row r="94" spans="1:9" ht="12" customHeight="1" x14ac:dyDescent="0.2">
      <c r="A94" s="14" t="s">
        <v>78</v>
      </c>
      <c r="B94" s="736" t="s">
        <v>3</v>
      </c>
      <c r="C94" s="736" t="s">
        <v>3</v>
      </c>
      <c r="D94" s="736" t="s">
        <v>3</v>
      </c>
      <c r="E94" s="735" t="s">
        <v>3</v>
      </c>
      <c r="F94" s="46" t="s">
        <v>3</v>
      </c>
      <c r="G94" s="46" t="s">
        <v>3</v>
      </c>
      <c r="H94" s="46" t="s">
        <v>3</v>
      </c>
      <c r="I94" s="46" t="s">
        <v>3</v>
      </c>
    </row>
    <row r="95" spans="1:9" ht="23.1" customHeight="1" x14ac:dyDescent="0.2">
      <c r="A95" s="9" t="s">
        <v>453</v>
      </c>
      <c r="B95" s="732">
        <v>6</v>
      </c>
      <c r="C95" s="732">
        <v>32</v>
      </c>
      <c r="D95" s="732">
        <v>199</v>
      </c>
      <c r="E95" s="733">
        <v>29</v>
      </c>
      <c r="F95" s="46" t="s">
        <v>3</v>
      </c>
      <c r="G95" s="46" t="s">
        <v>3</v>
      </c>
      <c r="H95" s="46" t="s">
        <v>3</v>
      </c>
      <c r="I95" s="46" t="s">
        <v>3</v>
      </c>
    </row>
    <row r="96" spans="1:9" ht="12" customHeight="1" x14ac:dyDescent="0.2">
      <c r="A96" s="14" t="s">
        <v>80</v>
      </c>
      <c r="B96" s="736">
        <v>4</v>
      </c>
      <c r="C96" s="736">
        <v>18</v>
      </c>
      <c r="D96" s="736">
        <v>115</v>
      </c>
      <c r="E96" s="735">
        <v>20</v>
      </c>
      <c r="F96" s="46" t="s">
        <v>3</v>
      </c>
      <c r="G96" s="46" t="s">
        <v>3</v>
      </c>
      <c r="H96" s="46" t="s">
        <v>3</v>
      </c>
      <c r="I96" s="46" t="s">
        <v>3</v>
      </c>
    </row>
    <row r="97" spans="1:9" ht="12" customHeight="1" x14ac:dyDescent="0.2">
      <c r="A97" s="14" t="s">
        <v>81</v>
      </c>
      <c r="B97" s="736">
        <v>1</v>
      </c>
      <c r="C97" s="736">
        <v>5</v>
      </c>
      <c r="D97" s="736">
        <v>32</v>
      </c>
      <c r="E97" s="735">
        <v>4</v>
      </c>
      <c r="F97" s="46" t="s">
        <v>3</v>
      </c>
      <c r="G97" s="46" t="s">
        <v>3</v>
      </c>
      <c r="H97" s="46" t="s">
        <v>3</v>
      </c>
      <c r="I97" s="46" t="s">
        <v>3</v>
      </c>
    </row>
    <row r="98" spans="1:9" ht="12" customHeight="1" x14ac:dyDescent="0.2">
      <c r="A98" s="14" t="s">
        <v>84</v>
      </c>
      <c r="B98" s="736">
        <v>1</v>
      </c>
      <c r="C98" s="736">
        <v>9</v>
      </c>
      <c r="D98" s="736">
        <v>52</v>
      </c>
      <c r="E98" s="735">
        <v>5</v>
      </c>
      <c r="F98" s="46" t="s">
        <v>3</v>
      </c>
      <c r="G98" s="46" t="s">
        <v>3</v>
      </c>
      <c r="H98" s="46" t="s">
        <v>3</v>
      </c>
      <c r="I98" s="46" t="s">
        <v>3</v>
      </c>
    </row>
    <row r="99" spans="1:9" ht="23.1" customHeight="1" x14ac:dyDescent="0.2">
      <c r="A99" s="9" t="s">
        <v>452</v>
      </c>
      <c r="B99" s="732">
        <v>8</v>
      </c>
      <c r="C99" s="732">
        <v>35</v>
      </c>
      <c r="D99" s="732">
        <v>216</v>
      </c>
      <c r="E99" s="733">
        <v>29</v>
      </c>
      <c r="F99" s="46" t="s">
        <v>3</v>
      </c>
      <c r="G99" s="46" t="s">
        <v>3</v>
      </c>
      <c r="H99" s="46" t="s">
        <v>3</v>
      </c>
      <c r="I99" s="46" t="s">
        <v>3</v>
      </c>
    </row>
    <row r="100" spans="1:9" ht="12" customHeight="1" x14ac:dyDescent="0.2">
      <c r="A100" s="14" t="s">
        <v>85</v>
      </c>
      <c r="B100" s="736">
        <v>2</v>
      </c>
      <c r="C100" s="736">
        <v>22</v>
      </c>
      <c r="D100" s="736">
        <v>137</v>
      </c>
      <c r="E100" s="735">
        <v>19</v>
      </c>
      <c r="F100" s="46" t="s">
        <v>3</v>
      </c>
      <c r="G100" s="46" t="s">
        <v>3</v>
      </c>
      <c r="H100" s="46" t="s">
        <v>3</v>
      </c>
      <c r="I100" s="46" t="s">
        <v>3</v>
      </c>
    </row>
    <row r="101" spans="1:9" ht="12" customHeight="1" x14ac:dyDescent="0.2">
      <c r="A101" s="14" t="s">
        <v>86</v>
      </c>
      <c r="B101" s="736">
        <v>2</v>
      </c>
      <c r="C101" s="736">
        <v>3</v>
      </c>
      <c r="D101" s="736">
        <v>19</v>
      </c>
      <c r="E101" s="735">
        <v>3</v>
      </c>
      <c r="F101" s="46" t="s">
        <v>3</v>
      </c>
      <c r="G101" s="46" t="s">
        <v>3</v>
      </c>
      <c r="H101" s="46" t="s">
        <v>3</v>
      </c>
      <c r="I101" s="46" t="s">
        <v>3</v>
      </c>
    </row>
    <row r="102" spans="1:9" ht="12" customHeight="1" x14ac:dyDescent="0.2">
      <c r="A102" s="14" t="s">
        <v>87</v>
      </c>
      <c r="B102" s="736">
        <v>3</v>
      </c>
      <c r="C102" s="736">
        <v>3</v>
      </c>
      <c r="D102" s="736">
        <v>19</v>
      </c>
      <c r="E102" s="735">
        <v>4</v>
      </c>
      <c r="F102" s="46" t="s">
        <v>3</v>
      </c>
      <c r="G102" s="46" t="s">
        <v>3</v>
      </c>
      <c r="H102" s="46" t="s">
        <v>3</v>
      </c>
      <c r="I102" s="46" t="s">
        <v>3</v>
      </c>
    </row>
    <row r="103" spans="1:9" ht="12" customHeight="1" x14ac:dyDescent="0.2">
      <c r="A103" s="14" t="s">
        <v>88</v>
      </c>
      <c r="B103" s="736">
        <v>1</v>
      </c>
      <c r="C103" s="736">
        <v>7</v>
      </c>
      <c r="D103" s="736">
        <v>41</v>
      </c>
      <c r="E103" s="735">
        <v>3</v>
      </c>
      <c r="F103" s="736"/>
      <c r="G103" s="736"/>
      <c r="H103" s="736"/>
      <c r="I103" s="736"/>
    </row>
    <row r="104" spans="1:9" ht="23.1" customHeight="1" x14ac:dyDescent="0.2">
      <c r="A104" s="9" t="s">
        <v>451</v>
      </c>
      <c r="B104" s="732">
        <v>6</v>
      </c>
      <c r="C104" s="732">
        <v>32</v>
      </c>
      <c r="D104" s="732">
        <v>207</v>
      </c>
      <c r="E104" s="733">
        <v>35</v>
      </c>
      <c r="F104" s="732">
        <v>1</v>
      </c>
      <c r="G104" s="732">
        <v>2</v>
      </c>
      <c r="H104" s="732">
        <v>3</v>
      </c>
      <c r="I104" s="732" t="s">
        <v>3</v>
      </c>
    </row>
    <row r="105" spans="1:9" ht="12" customHeight="1" x14ac:dyDescent="0.2">
      <c r="A105" s="14" t="s">
        <v>89</v>
      </c>
      <c r="B105" s="736">
        <v>1</v>
      </c>
      <c r="C105" s="736">
        <v>1</v>
      </c>
      <c r="D105" s="736">
        <v>3</v>
      </c>
      <c r="E105" s="735" t="s">
        <v>3</v>
      </c>
      <c r="F105" s="46" t="s">
        <v>3</v>
      </c>
      <c r="G105" s="46" t="s">
        <v>3</v>
      </c>
      <c r="H105" s="46" t="s">
        <v>3</v>
      </c>
      <c r="I105" s="46" t="s">
        <v>3</v>
      </c>
    </row>
    <row r="106" spans="1:9" ht="12" customHeight="1" x14ac:dyDescent="0.2">
      <c r="A106" s="14" t="s">
        <v>90</v>
      </c>
      <c r="B106" s="736">
        <v>2</v>
      </c>
      <c r="C106" s="736">
        <v>17</v>
      </c>
      <c r="D106" s="736">
        <v>110</v>
      </c>
      <c r="E106" s="735">
        <v>23</v>
      </c>
      <c r="F106" s="736">
        <v>1</v>
      </c>
      <c r="G106" s="736">
        <v>2</v>
      </c>
      <c r="H106" s="736">
        <v>3</v>
      </c>
      <c r="I106" s="736" t="s">
        <v>3</v>
      </c>
    </row>
    <row r="107" spans="1:9" ht="12" customHeight="1" x14ac:dyDescent="0.2">
      <c r="A107" s="14" t="s">
        <v>91</v>
      </c>
      <c r="B107" s="736">
        <v>2</v>
      </c>
      <c r="C107" s="736">
        <v>13</v>
      </c>
      <c r="D107" s="736">
        <v>89</v>
      </c>
      <c r="E107" s="735">
        <v>12</v>
      </c>
      <c r="F107" s="46" t="s">
        <v>3</v>
      </c>
      <c r="G107" s="46" t="s">
        <v>3</v>
      </c>
      <c r="H107" s="46" t="s">
        <v>3</v>
      </c>
      <c r="I107" s="46" t="s">
        <v>3</v>
      </c>
    </row>
    <row r="108" spans="1:9" ht="12" customHeight="1" x14ac:dyDescent="0.2">
      <c r="A108" s="14" t="s">
        <v>92</v>
      </c>
      <c r="B108" s="736">
        <v>1</v>
      </c>
      <c r="C108" s="736">
        <v>1</v>
      </c>
      <c r="D108" s="736">
        <v>5</v>
      </c>
      <c r="E108" s="735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</row>
    <row r="109" spans="1:9" ht="23.1" customHeight="1" x14ac:dyDescent="0.2">
      <c r="A109" s="9" t="s">
        <v>450</v>
      </c>
      <c r="B109" s="732">
        <v>11</v>
      </c>
      <c r="C109" s="732">
        <v>38</v>
      </c>
      <c r="D109" s="732">
        <v>112</v>
      </c>
      <c r="E109" s="733">
        <v>11</v>
      </c>
      <c r="F109" s="46" t="s">
        <v>3</v>
      </c>
      <c r="G109" s="46" t="s">
        <v>3</v>
      </c>
      <c r="H109" s="46" t="s">
        <v>3</v>
      </c>
      <c r="I109" s="46" t="s">
        <v>3</v>
      </c>
    </row>
    <row r="110" spans="1:9" ht="12" customHeight="1" x14ac:dyDescent="0.2">
      <c r="A110" s="14" t="s">
        <v>96</v>
      </c>
      <c r="B110" s="736">
        <v>1</v>
      </c>
      <c r="C110" s="736">
        <v>1</v>
      </c>
      <c r="D110" s="736">
        <v>4</v>
      </c>
      <c r="E110" s="735" t="s">
        <v>3</v>
      </c>
      <c r="F110" s="46" t="s">
        <v>3</v>
      </c>
      <c r="G110" s="46" t="s">
        <v>3</v>
      </c>
      <c r="H110" s="46" t="s">
        <v>3</v>
      </c>
      <c r="I110" s="46" t="s">
        <v>3</v>
      </c>
    </row>
    <row r="111" spans="1:9" ht="12" customHeight="1" x14ac:dyDescent="0.2">
      <c r="A111" s="14" t="s">
        <v>98</v>
      </c>
      <c r="B111" s="736">
        <v>2</v>
      </c>
      <c r="C111" s="736">
        <v>3</v>
      </c>
      <c r="D111" s="736">
        <v>16</v>
      </c>
      <c r="E111" s="735">
        <v>4</v>
      </c>
      <c r="F111" s="46" t="s">
        <v>3</v>
      </c>
      <c r="G111" s="46" t="s">
        <v>3</v>
      </c>
      <c r="H111" s="46" t="s">
        <v>3</v>
      </c>
      <c r="I111" s="46" t="s">
        <v>3</v>
      </c>
    </row>
    <row r="112" spans="1:9" ht="12" customHeight="1" x14ac:dyDescent="0.2">
      <c r="A112" s="14" t="s">
        <v>99</v>
      </c>
      <c r="B112" s="736">
        <v>1</v>
      </c>
      <c r="C112" s="736">
        <v>2</v>
      </c>
      <c r="D112" s="736">
        <v>7</v>
      </c>
      <c r="E112" s="735" t="s">
        <v>3</v>
      </c>
      <c r="F112" s="46" t="s">
        <v>3</v>
      </c>
      <c r="G112" s="46" t="s">
        <v>3</v>
      </c>
      <c r="H112" s="46" t="s">
        <v>3</v>
      </c>
      <c r="I112" s="46" t="s">
        <v>3</v>
      </c>
    </row>
    <row r="113" spans="1:9" ht="12" customHeight="1" x14ac:dyDescent="0.2">
      <c r="A113" s="14" t="s">
        <v>101</v>
      </c>
      <c r="B113" s="736">
        <v>7</v>
      </c>
      <c r="C113" s="736">
        <v>32</v>
      </c>
      <c r="D113" s="736">
        <v>85</v>
      </c>
      <c r="E113" s="735">
        <v>7</v>
      </c>
      <c r="F113" s="46" t="s">
        <v>3</v>
      </c>
      <c r="G113" s="46" t="s">
        <v>3</v>
      </c>
      <c r="H113" s="46" t="s">
        <v>3</v>
      </c>
      <c r="I113" s="46" t="s">
        <v>3</v>
      </c>
    </row>
    <row r="114" spans="1:9" ht="23.1" customHeight="1" x14ac:dyDescent="0.2">
      <c r="A114" s="9" t="s">
        <v>449</v>
      </c>
      <c r="B114" s="732">
        <v>6</v>
      </c>
      <c r="C114" s="732">
        <v>16</v>
      </c>
      <c r="D114" s="732">
        <v>92</v>
      </c>
      <c r="E114" s="733">
        <v>11</v>
      </c>
      <c r="F114" s="46" t="s">
        <v>3</v>
      </c>
      <c r="G114" s="46" t="s">
        <v>3</v>
      </c>
      <c r="H114" s="46" t="s">
        <v>3</v>
      </c>
      <c r="I114" s="46" t="s">
        <v>3</v>
      </c>
    </row>
    <row r="115" spans="1:9" ht="12" customHeight="1" x14ac:dyDescent="0.2">
      <c r="A115" s="14" t="s">
        <v>103</v>
      </c>
      <c r="B115" s="736">
        <v>1</v>
      </c>
      <c r="C115" s="736">
        <v>2</v>
      </c>
      <c r="D115" s="736">
        <v>12</v>
      </c>
      <c r="E115" s="735">
        <v>1</v>
      </c>
      <c r="F115" s="46" t="s">
        <v>3</v>
      </c>
      <c r="G115" s="46" t="s">
        <v>3</v>
      </c>
      <c r="H115" s="46" t="s">
        <v>3</v>
      </c>
      <c r="I115" s="46" t="s">
        <v>3</v>
      </c>
    </row>
    <row r="116" spans="1:9" ht="12" customHeight="1" x14ac:dyDescent="0.2">
      <c r="A116" s="14" t="s">
        <v>104</v>
      </c>
      <c r="B116" s="736">
        <v>1</v>
      </c>
      <c r="C116" s="736">
        <v>2</v>
      </c>
      <c r="D116" s="736">
        <v>17</v>
      </c>
      <c r="E116" s="735">
        <v>2</v>
      </c>
      <c r="F116" s="46" t="s">
        <v>3</v>
      </c>
      <c r="G116" s="46" t="s">
        <v>3</v>
      </c>
      <c r="H116" s="46" t="s">
        <v>3</v>
      </c>
      <c r="I116" s="46" t="s">
        <v>3</v>
      </c>
    </row>
    <row r="117" spans="1:9" ht="12" customHeight="1" x14ac:dyDescent="0.2">
      <c r="A117" s="14" t="s">
        <v>105</v>
      </c>
      <c r="B117" s="736">
        <v>1</v>
      </c>
      <c r="C117" s="736">
        <v>1</v>
      </c>
      <c r="D117" s="736">
        <v>3</v>
      </c>
      <c r="E117" s="735" t="s">
        <v>3</v>
      </c>
      <c r="F117" s="46" t="s">
        <v>3</v>
      </c>
      <c r="G117" s="46" t="s">
        <v>3</v>
      </c>
      <c r="H117" s="46" t="s">
        <v>3</v>
      </c>
      <c r="I117" s="46" t="s">
        <v>3</v>
      </c>
    </row>
    <row r="118" spans="1:9" ht="12" customHeight="1" x14ac:dyDescent="0.2">
      <c r="A118" s="14" t="s">
        <v>106</v>
      </c>
      <c r="B118" s="736">
        <v>3</v>
      </c>
      <c r="C118" s="736">
        <v>11</v>
      </c>
      <c r="D118" s="736">
        <v>60</v>
      </c>
      <c r="E118" s="735">
        <v>8</v>
      </c>
      <c r="F118" s="46" t="s">
        <v>3</v>
      </c>
      <c r="G118" s="46" t="s">
        <v>3</v>
      </c>
      <c r="H118" s="46" t="s">
        <v>3</v>
      </c>
      <c r="I118" s="46" t="s">
        <v>3</v>
      </c>
    </row>
    <row r="119" spans="1:9" ht="23.1" customHeight="1" x14ac:dyDescent="0.2">
      <c r="A119" s="9" t="s">
        <v>448</v>
      </c>
      <c r="B119" s="732">
        <v>7</v>
      </c>
      <c r="C119" s="732">
        <v>26</v>
      </c>
      <c r="D119" s="732">
        <v>140</v>
      </c>
      <c r="E119" s="733">
        <v>22</v>
      </c>
      <c r="F119" s="46" t="s">
        <v>3</v>
      </c>
      <c r="G119" s="46" t="s">
        <v>3</v>
      </c>
      <c r="H119" s="46" t="s">
        <v>3</v>
      </c>
      <c r="I119" s="46" t="s">
        <v>3</v>
      </c>
    </row>
    <row r="120" spans="1:9" ht="12" customHeight="1" x14ac:dyDescent="0.2">
      <c r="A120" s="14" t="s">
        <v>107</v>
      </c>
      <c r="B120" s="736">
        <v>1</v>
      </c>
      <c r="C120" s="736">
        <v>1</v>
      </c>
      <c r="D120" s="736">
        <v>4</v>
      </c>
      <c r="E120" s="735" t="s">
        <v>3</v>
      </c>
      <c r="F120" s="46" t="s">
        <v>3</v>
      </c>
      <c r="G120" s="46" t="s">
        <v>3</v>
      </c>
      <c r="H120" s="46" t="s">
        <v>3</v>
      </c>
      <c r="I120" s="46" t="s">
        <v>3</v>
      </c>
    </row>
    <row r="121" spans="1:9" ht="12" customHeight="1" x14ac:dyDescent="0.2">
      <c r="A121" s="14" t="s">
        <v>108</v>
      </c>
      <c r="B121" s="736">
        <v>2</v>
      </c>
      <c r="C121" s="736">
        <v>12</v>
      </c>
      <c r="D121" s="736">
        <v>72</v>
      </c>
      <c r="E121" s="735">
        <v>15</v>
      </c>
      <c r="F121" s="46" t="s">
        <v>3</v>
      </c>
      <c r="G121" s="46" t="s">
        <v>3</v>
      </c>
      <c r="H121" s="46" t="s">
        <v>3</v>
      </c>
      <c r="I121" s="46" t="s">
        <v>3</v>
      </c>
    </row>
    <row r="122" spans="1:9" ht="12" customHeight="1" x14ac:dyDescent="0.2">
      <c r="A122" s="14" t="s">
        <v>109</v>
      </c>
      <c r="B122" s="736">
        <v>4</v>
      </c>
      <c r="C122" s="736">
        <v>13</v>
      </c>
      <c r="D122" s="736">
        <v>64</v>
      </c>
      <c r="E122" s="735">
        <v>7</v>
      </c>
      <c r="F122" s="46" t="s">
        <v>3</v>
      </c>
      <c r="G122" s="46" t="s">
        <v>3</v>
      </c>
      <c r="H122" s="46" t="s">
        <v>3</v>
      </c>
      <c r="I122" s="46" t="s">
        <v>3</v>
      </c>
    </row>
    <row r="123" spans="1:9" ht="23.1" customHeight="1" x14ac:dyDescent="0.2">
      <c r="A123" s="9" t="s">
        <v>447</v>
      </c>
      <c r="B123" s="732">
        <v>5</v>
      </c>
      <c r="C123" s="732">
        <v>30</v>
      </c>
      <c r="D123" s="732">
        <v>246</v>
      </c>
      <c r="E123" s="733">
        <v>38</v>
      </c>
      <c r="F123" s="46" t="s">
        <v>3</v>
      </c>
      <c r="G123" s="46" t="s">
        <v>3</v>
      </c>
      <c r="H123" s="46" t="s">
        <v>3</v>
      </c>
      <c r="I123" s="46" t="s">
        <v>3</v>
      </c>
    </row>
    <row r="124" spans="1:9" ht="12" customHeight="1" x14ac:dyDescent="0.2">
      <c r="A124" s="14" t="s">
        <v>112</v>
      </c>
      <c r="B124" s="736">
        <v>1</v>
      </c>
      <c r="C124" s="736">
        <v>1</v>
      </c>
      <c r="D124" s="736">
        <v>11</v>
      </c>
      <c r="E124" s="735">
        <v>2</v>
      </c>
      <c r="F124" s="46" t="s">
        <v>3</v>
      </c>
      <c r="G124" s="46" t="s">
        <v>3</v>
      </c>
      <c r="H124" s="46" t="s">
        <v>3</v>
      </c>
      <c r="I124" s="46" t="s">
        <v>3</v>
      </c>
    </row>
    <row r="125" spans="1:9" ht="12" customHeight="1" x14ac:dyDescent="0.2">
      <c r="A125" s="14" t="s">
        <v>113</v>
      </c>
      <c r="B125" s="736">
        <v>1</v>
      </c>
      <c r="C125" s="736">
        <v>1</v>
      </c>
      <c r="D125" s="736">
        <v>6</v>
      </c>
      <c r="E125" s="735">
        <v>1</v>
      </c>
      <c r="F125" s="46" t="s">
        <v>3</v>
      </c>
      <c r="G125" s="46" t="s">
        <v>3</v>
      </c>
      <c r="H125" s="46" t="s">
        <v>3</v>
      </c>
      <c r="I125" s="46" t="s">
        <v>3</v>
      </c>
    </row>
    <row r="126" spans="1:9" ht="12" customHeight="1" x14ac:dyDescent="0.2">
      <c r="A126" s="14" t="s">
        <v>115</v>
      </c>
      <c r="B126" s="736">
        <v>2</v>
      </c>
      <c r="C126" s="736">
        <v>25</v>
      </c>
      <c r="D126" s="736">
        <v>211</v>
      </c>
      <c r="E126" s="735">
        <v>35</v>
      </c>
      <c r="F126" s="46" t="s">
        <v>3</v>
      </c>
      <c r="G126" s="46" t="s">
        <v>3</v>
      </c>
      <c r="H126" s="46" t="s">
        <v>3</v>
      </c>
      <c r="I126" s="46" t="s">
        <v>3</v>
      </c>
    </row>
    <row r="127" spans="1:9" ht="12" customHeight="1" x14ac:dyDescent="0.2">
      <c r="A127" s="14" t="s">
        <v>116</v>
      </c>
      <c r="B127" s="736">
        <v>1</v>
      </c>
      <c r="C127" s="736">
        <v>3</v>
      </c>
      <c r="D127" s="736">
        <v>18</v>
      </c>
      <c r="E127" s="735" t="s">
        <v>3</v>
      </c>
      <c r="F127" s="46" t="s">
        <v>3</v>
      </c>
      <c r="G127" s="46" t="s">
        <v>3</v>
      </c>
      <c r="H127" s="46" t="s">
        <v>3</v>
      </c>
      <c r="I127" s="46" t="s">
        <v>3</v>
      </c>
    </row>
    <row r="128" spans="1:9" ht="23.1" customHeight="1" x14ac:dyDescent="0.2">
      <c r="A128" s="9" t="s">
        <v>446</v>
      </c>
      <c r="B128" s="732">
        <v>6</v>
      </c>
      <c r="C128" s="732">
        <v>60</v>
      </c>
      <c r="D128" s="732">
        <v>346</v>
      </c>
      <c r="E128" s="733">
        <v>75</v>
      </c>
      <c r="F128" s="732">
        <v>2</v>
      </c>
      <c r="G128" s="732">
        <v>12</v>
      </c>
      <c r="H128" s="732">
        <v>145</v>
      </c>
      <c r="I128" s="732">
        <v>25</v>
      </c>
    </row>
    <row r="129" spans="1:10" ht="12" customHeight="1" x14ac:dyDescent="0.2">
      <c r="A129" s="92" t="s">
        <v>235</v>
      </c>
      <c r="B129" s="743">
        <v>5</v>
      </c>
      <c r="C129" s="743">
        <v>49</v>
      </c>
      <c r="D129" s="743">
        <v>277</v>
      </c>
      <c r="E129" s="741">
        <v>67</v>
      </c>
      <c r="F129" s="743">
        <v>1</v>
      </c>
      <c r="G129" s="743">
        <v>12</v>
      </c>
      <c r="H129" s="743">
        <v>145</v>
      </c>
      <c r="I129" s="743">
        <v>25</v>
      </c>
    </row>
    <row r="130" spans="1:10" ht="11.1" customHeight="1" x14ac:dyDescent="0.2">
      <c r="A130" s="93" t="s">
        <v>201</v>
      </c>
      <c r="B130" s="740" t="s">
        <v>3</v>
      </c>
      <c r="C130" s="739" t="s">
        <v>3</v>
      </c>
      <c r="D130" s="739" t="s">
        <v>3</v>
      </c>
      <c r="E130" s="739" t="s">
        <v>3</v>
      </c>
      <c r="F130" s="737" t="s">
        <v>3</v>
      </c>
      <c r="G130" s="737" t="s">
        <v>3</v>
      </c>
      <c r="H130" s="46" t="s">
        <v>3</v>
      </c>
      <c r="I130" s="46" t="s">
        <v>3</v>
      </c>
      <c r="J130" s="126"/>
    </row>
    <row r="131" spans="1:10" ht="11.1" customHeight="1" x14ac:dyDescent="0.2">
      <c r="A131" s="93" t="s">
        <v>202</v>
      </c>
      <c r="B131" s="740" t="s">
        <v>3</v>
      </c>
      <c r="C131" s="739" t="s">
        <v>3</v>
      </c>
      <c r="D131" s="739" t="s">
        <v>3</v>
      </c>
      <c r="E131" s="739" t="s">
        <v>3</v>
      </c>
      <c r="F131" s="737" t="s">
        <v>3</v>
      </c>
      <c r="G131" s="737" t="s">
        <v>3</v>
      </c>
      <c r="H131" s="46" t="s">
        <v>3</v>
      </c>
      <c r="I131" s="46" t="s">
        <v>3</v>
      </c>
      <c r="J131" s="126"/>
    </row>
    <row r="132" spans="1:10" ht="11.1" customHeight="1" x14ac:dyDescent="0.2">
      <c r="A132" s="93" t="s">
        <v>203</v>
      </c>
      <c r="B132" s="742">
        <v>5</v>
      </c>
      <c r="C132" s="741">
        <v>49</v>
      </c>
      <c r="D132" s="741">
        <v>277</v>
      </c>
      <c r="E132" s="741">
        <v>67</v>
      </c>
      <c r="F132" s="737" t="s">
        <v>3</v>
      </c>
      <c r="G132" s="737" t="s">
        <v>3</v>
      </c>
      <c r="H132" s="46" t="s">
        <v>3</v>
      </c>
      <c r="I132" s="46" t="s">
        <v>3</v>
      </c>
      <c r="J132" s="126"/>
    </row>
    <row r="133" spans="1:10" ht="11.1" customHeight="1" x14ac:dyDescent="0.2">
      <c r="A133" s="93" t="s">
        <v>204</v>
      </c>
      <c r="B133" s="740" t="s">
        <v>3</v>
      </c>
      <c r="C133" s="739" t="s">
        <v>3</v>
      </c>
      <c r="D133" s="739" t="s">
        <v>3</v>
      </c>
      <c r="E133" s="739" t="s">
        <v>3</v>
      </c>
      <c r="F133" s="544">
        <v>1</v>
      </c>
      <c r="G133" s="67">
        <v>12</v>
      </c>
      <c r="H133" s="130">
        <v>145</v>
      </c>
      <c r="I133" s="126">
        <v>25</v>
      </c>
      <c r="J133" s="126"/>
    </row>
    <row r="134" spans="1:10" ht="11.1" customHeight="1" x14ac:dyDescent="0.2">
      <c r="A134" s="93" t="s">
        <v>205</v>
      </c>
      <c r="B134" s="740" t="s">
        <v>3</v>
      </c>
      <c r="C134" s="739" t="s">
        <v>3</v>
      </c>
      <c r="D134" s="739" t="s">
        <v>3</v>
      </c>
      <c r="E134" s="739" t="s">
        <v>3</v>
      </c>
      <c r="F134" s="737" t="s">
        <v>3</v>
      </c>
      <c r="G134" s="737" t="s">
        <v>3</v>
      </c>
      <c r="H134" s="46" t="s">
        <v>3</v>
      </c>
      <c r="I134" s="46" t="s">
        <v>3</v>
      </c>
      <c r="J134" s="126"/>
    </row>
    <row r="135" spans="1:10" ht="12" customHeight="1" x14ac:dyDescent="0.2">
      <c r="A135" s="14" t="s">
        <v>118</v>
      </c>
      <c r="B135" s="738">
        <v>1</v>
      </c>
      <c r="C135" s="735">
        <v>11</v>
      </c>
      <c r="D135" s="735">
        <v>69</v>
      </c>
      <c r="E135" s="735">
        <v>8</v>
      </c>
      <c r="F135" s="735">
        <v>1</v>
      </c>
      <c r="G135" s="737" t="s">
        <v>3</v>
      </c>
      <c r="H135" s="46" t="s">
        <v>3</v>
      </c>
      <c r="I135" s="46" t="s">
        <v>3</v>
      </c>
    </row>
    <row r="136" spans="1:10" ht="23.1" customHeight="1" x14ac:dyDescent="0.2">
      <c r="A136" s="9" t="s">
        <v>445</v>
      </c>
      <c r="B136" s="732">
        <v>3</v>
      </c>
      <c r="C136" s="732">
        <v>16</v>
      </c>
      <c r="D136" s="732">
        <v>120</v>
      </c>
      <c r="E136" s="733">
        <v>14</v>
      </c>
      <c r="F136" s="732">
        <v>1</v>
      </c>
      <c r="G136" s="732">
        <v>11</v>
      </c>
      <c r="H136" s="732">
        <v>62</v>
      </c>
      <c r="I136" s="732" t="s">
        <v>3</v>
      </c>
    </row>
    <row r="137" spans="1:10" ht="12" customHeight="1" x14ac:dyDescent="0.2">
      <c r="A137" s="14" t="s">
        <v>124</v>
      </c>
      <c r="B137" s="736">
        <v>1</v>
      </c>
      <c r="C137" s="736">
        <v>1</v>
      </c>
      <c r="D137" s="736">
        <v>10</v>
      </c>
      <c r="E137" s="735">
        <v>1</v>
      </c>
      <c r="F137" s="46" t="s">
        <v>3</v>
      </c>
      <c r="G137" s="46" t="s">
        <v>3</v>
      </c>
      <c r="H137" s="46" t="s">
        <v>3</v>
      </c>
      <c r="I137" s="46" t="s">
        <v>3</v>
      </c>
    </row>
    <row r="138" spans="1:10" ht="12" customHeight="1" x14ac:dyDescent="0.2">
      <c r="A138" s="14" t="s">
        <v>126</v>
      </c>
      <c r="B138" s="736">
        <v>1</v>
      </c>
      <c r="C138" s="736">
        <v>2</v>
      </c>
      <c r="D138" s="736">
        <v>13</v>
      </c>
      <c r="E138" s="735">
        <v>3</v>
      </c>
      <c r="F138" s="46" t="s">
        <v>3</v>
      </c>
      <c r="G138" s="46" t="s">
        <v>3</v>
      </c>
      <c r="H138" s="46" t="s">
        <v>3</v>
      </c>
      <c r="I138" s="46" t="s">
        <v>3</v>
      </c>
    </row>
    <row r="139" spans="1:10" ht="12" customHeight="1" x14ac:dyDescent="0.2">
      <c r="A139" s="14" t="s">
        <v>127</v>
      </c>
      <c r="B139" s="736">
        <v>1</v>
      </c>
      <c r="C139" s="736">
        <v>13</v>
      </c>
      <c r="D139" s="736">
        <v>97</v>
      </c>
      <c r="E139" s="735">
        <v>10</v>
      </c>
      <c r="F139" s="736">
        <v>1</v>
      </c>
      <c r="G139" s="736">
        <v>11</v>
      </c>
      <c r="H139" s="736">
        <v>62</v>
      </c>
      <c r="I139" s="736" t="s">
        <v>3</v>
      </c>
    </row>
    <row r="140" spans="1:10" ht="23.1" customHeight="1" x14ac:dyDescent="0.2">
      <c r="A140" s="9" t="s">
        <v>444</v>
      </c>
      <c r="B140" s="732">
        <v>3</v>
      </c>
      <c r="C140" s="732">
        <v>21</v>
      </c>
      <c r="D140" s="732">
        <v>142</v>
      </c>
      <c r="E140" s="733">
        <v>25</v>
      </c>
      <c r="F140" s="46" t="s">
        <v>3</v>
      </c>
      <c r="G140" s="46" t="s">
        <v>3</v>
      </c>
      <c r="H140" s="46" t="s">
        <v>3</v>
      </c>
      <c r="I140" s="46" t="s">
        <v>3</v>
      </c>
    </row>
    <row r="141" spans="1:10" ht="12" customHeight="1" x14ac:dyDescent="0.2">
      <c r="A141" s="14" t="s">
        <v>128</v>
      </c>
      <c r="B141" s="736">
        <v>1</v>
      </c>
      <c r="C141" s="736">
        <v>1</v>
      </c>
      <c r="D141" s="736">
        <v>5</v>
      </c>
      <c r="E141" s="735">
        <v>2</v>
      </c>
      <c r="F141" s="46" t="s">
        <v>3</v>
      </c>
      <c r="G141" s="46" t="s">
        <v>3</v>
      </c>
      <c r="H141" s="46" t="s">
        <v>3</v>
      </c>
      <c r="I141" s="46" t="s">
        <v>3</v>
      </c>
    </row>
    <row r="142" spans="1:10" ht="12" customHeight="1" x14ac:dyDescent="0.2">
      <c r="A142" s="14" t="s">
        <v>130</v>
      </c>
      <c r="B142" s="736">
        <v>1</v>
      </c>
      <c r="C142" s="736">
        <v>2</v>
      </c>
      <c r="D142" s="736">
        <v>14</v>
      </c>
      <c r="E142" s="735">
        <v>4</v>
      </c>
      <c r="F142" s="46" t="s">
        <v>3</v>
      </c>
      <c r="G142" s="46" t="s">
        <v>3</v>
      </c>
      <c r="H142" s="46" t="s">
        <v>3</v>
      </c>
      <c r="I142" s="46" t="s">
        <v>3</v>
      </c>
    </row>
    <row r="143" spans="1:10" ht="12" customHeight="1" x14ac:dyDescent="0.2">
      <c r="A143" s="14" t="s">
        <v>131</v>
      </c>
      <c r="B143" s="736">
        <v>1</v>
      </c>
      <c r="C143" s="736">
        <v>18</v>
      </c>
      <c r="D143" s="736">
        <v>123</v>
      </c>
      <c r="E143" s="735">
        <v>19</v>
      </c>
      <c r="F143" s="46" t="s">
        <v>3</v>
      </c>
      <c r="G143" s="46" t="s">
        <v>3</v>
      </c>
      <c r="H143" s="46" t="s">
        <v>3</v>
      </c>
      <c r="I143" s="46" t="s">
        <v>3</v>
      </c>
    </row>
    <row r="144" spans="1:10" ht="23.1" customHeight="1" x14ac:dyDescent="0.2">
      <c r="A144" s="9" t="s">
        <v>443</v>
      </c>
      <c r="B144" s="732">
        <v>5</v>
      </c>
      <c r="C144" s="732">
        <v>31</v>
      </c>
      <c r="D144" s="732">
        <v>184</v>
      </c>
      <c r="E144" s="733">
        <v>19</v>
      </c>
      <c r="F144" s="732">
        <v>3</v>
      </c>
      <c r="G144" s="732">
        <v>13</v>
      </c>
      <c r="H144" s="732">
        <v>196</v>
      </c>
      <c r="I144" s="732">
        <v>37</v>
      </c>
    </row>
    <row r="145" spans="1:9" ht="12" customHeight="1" x14ac:dyDescent="0.2">
      <c r="A145" s="14" t="s">
        <v>133</v>
      </c>
      <c r="B145" s="736">
        <v>1</v>
      </c>
      <c r="C145" s="736">
        <v>1</v>
      </c>
      <c r="D145" s="736">
        <v>5</v>
      </c>
      <c r="E145" s="735" t="s">
        <v>3</v>
      </c>
      <c r="F145" s="46" t="s">
        <v>3</v>
      </c>
      <c r="G145" s="46" t="s">
        <v>3</v>
      </c>
      <c r="H145" s="46" t="s">
        <v>3</v>
      </c>
      <c r="I145" s="46" t="s">
        <v>3</v>
      </c>
    </row>
    <row r="146" spans="1:9" ht="12" customHeight="1" x14ac:dyDescent="0.2">
      <c r="A146" s="14" t="s">
        <v>135</v>
      </c>
      <c r="B146" s="736">
        <v>2</v>
      </c>
      <c r="C146" s="736">
        <v>27</v>
      </c>
      <c r="D146" s="736">
        <v>160</v>
      </c>
      <c r="E146" s="735">
        <v>19</v>
      </c>
      <c r="F146" s="736">
        <v>3</v>
      </c>
      <c r="G146" s="736">
        <v>13</v>
      </c>
      <c r="H146" s="736">
        <v>196</v>
      </c>
      <c r="I146" s="736">
        <v>37</v>
      </c>
    </row>
    <row r="147" spans="1:9" s="734" customFormat="1" ht="12" customHeight="1" x14ac:dyDescent="0.2">
      <c r="A147" s="14" t="s">
        <v>136</v>
      </c>
      <c r="B147" s="736">
        <v>2</v>
      </c>
      <c r="C147" s="736">
        <v>3</v>
      </c>
      <c r="D147" s="736">
        <v>19</v>
      </c>
      <c r="E147" s="735" t="s">
        <v>3</v>
      </c>
      <c r="F147" s="46" t="s">
        <v>3</v>
      </c>
      <c r="G147" s="46" t="s">
        <v>3</v>
      </c>
      <c r="H147" s="46" t="s">
        <v>3</v>
      </c>
      <c r="I147" s="46" t="s">
        <v>3</v>
      </c>
    </row>
    <row r="148" spans="1:9" ht="23.1" customHeight="1" x14ac:dyDescent="0.2">
      <c r="A148" s="9" t="s">
        <v>442</v>
      </c>
      <c r="B148" s="732">
        <v>2</v>
      </c>
      <c r="C148" s="732">
        <v>23</v>
      </c>
      <c r="D148" s="732">
        <v>180</v>
      </c>
      <c r="E148" s="733">
        <v>32</v>
      </c>
      <c r="F148" s="732">
        <v>1</v>
      </c>
      <c r="G148" s="732">
        <v>6</v>
      </c>
      <c r="H148" s="732">
        <v>60</v>
      </c>
      <c r="I148" s="732">
        <v>15</v>
      </c>
    </row>
    <row r="149" spans="1:9" ht="12" customHeight="1" x14ac:dyDescent="0.2">
      <c r="A149" s="14" t="s">
        <v>141</v>
      </c>
      <c r="B149" s="730">
        <v>2</v>
      </c>
      <c r="C149" s="730">
        <v>23</v>
      </c>
      <c r="D149" s="730">
        <v>180</v>
      </c>
      <c r="E149" s="731">
        <v>32</v>
      </c>
      <c r="F149" s="730">
        <v>1</v>
      </c>
      <c r="G149" s="730">
        <v>6</v>
      </c>
      <c r="H149" s="730">
        <v>60</v>
      </c>
      <c r="I149" s="730">
        <v>15</v>
      </c>
    </row>
  </sheetData>
  <mergeCells count="5">
    <mergeCell ref="A1:I1"/>
    <mergeCell ref="A2:I2"/>
    <mergeCell ref="A4:A5"/>
    <mergeCell ref="B4:E4"/>
    <mergeCell ref="F4:I4"/>
  </mergeCells>
  <printOptions horizontalCentered="1"/>
  <pageMargins left="0.59055118110236204" right="0.59055118110236204" top="0.98425196850393704" bottom="1.0629921259842501" header="0.68897637795275601" footer="0.49212598425196902"/>
  <pageSetup paperSize="9" pageOrder="overThenDown" orientation="portrait" blackAndWhite="1" r:id="rId1"/>
  <headerFooter alignWithMargins="0"/>
  <rowBreaks count="3" manualBreakCount="3">
    <brk id="48" max="16383" man="1"/>
    <brk id="85" max="16383" man="1"/>
    <brk id="11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6"/>
  <sheetViews>
    <sheetView zoomScaleNormal="100" workbookViewId="0">
      <pane xSplit="1" ySplit="4" topLeftCell="B5" activePane="bottomRight" state="frozen"/>
      <selection activeCell="C7" sqref="C7"/>
      <selection pane="topRight" activeCell="D7" sqref="D7"/>
      <selection pane="bottomLeft" activeCell="C11" sqref="C11"/>
      <selection pane="bottomRight" activeCell="A3" sqref="A3:A4"/>
    </sheetView>
  </sheetViews>
  <sheetFormatPr defaultRowHeight="11.25" x14ac:dyDescent="0.2"/>
  <cols>
    <col min="1" max="1" width="23.7109375" style="17" customWidth="1"/>
    <col min="2" max="6" width="12.85546875" style="17" customWidth="1"/>
    <col min="7" max="16384" width="9.140625" style="17"/>
  </cols>
  <sheetData>
    <row r="1" spans="1:6" s="146" customFormat="1" ht="12.75" x14ac:dyDescent="0.2">
      <c r="A1" s="854" t="s">
        <v>438</v>
      </c>
      <c r="B1" s="854"/>
      <c r="C1" s="854"/>
      <c r="D1" s="854"/>
      <c r="E1" s="854"/>
      <c r="F1" s="854"/>
    </row>
    <row r="2" spans="1:6" ht="9.9499999999999993" customHeight="1" thickBot="1" x14ac:dyDescent="0.25"/>
    <row r="3" spans="1:6" ht="12.75" customHeight="1" x14ac:dyDescent="0.2">
      <c r="A3" s="866" t="s">
        <v>274</v>
      </c>
      <c r="B3" s="871" t="s">
        <v>437</v>
      </c>
      <c r="C3" s="872"/>
      <c r="D3" s="869" t="s">
        <v>436</v>
      </c>
      <c r="E3" s="870"/>
      <c r="F3" s="870"/>
    </row>
    <row r="4" spans="1:6" ht="31.9" customHeight="1" x14ac:dyDescent="0.2">
      <c r="A4" s="873"/>
      <c r="B4" s="180" t="s">
        <v>435</v>
      </c>
      <c r="C4" s="179">
        <v>2002</v>
      </c>
      <c r="D4" s="178" t="s">
        <v>176</v>
      </c>
      <c r="E4" s="178" t="s">
        <v>434</v>
      </c>
      <c r="F4" s="177" t="s">
        <v>433</v>
      </c>
    </row>
    <row r="5" spans="1:6" ht="18" customHeight="1" x14ac:dyDescent="0.2">
      <c r="A5" s="145" t="s">
        <v>1</v>
      </c>
      <c r="B5" s="131">
        <v>7576837</v>
      </c>
      <c r="C5" s="5">
        <v>7498001</v>
      </c>
      <c r="D5" s="132">
        <v>-78836</v>
      </c>
      <c r="E5" s="132">
        <v>-7167</v>
      </c>
      <c r="F5" s="132" t="s">
        <v>432</v>
      </c>
    </row>
    <row r="6" spans="1:6" ht="11.1" customHeight="1" x14ac:dyDescent="0.2">
      <c r="A6" s="9" t="s">
        <v>210</v>
      </c>
      <c r="B6" s="131">
        <v>5606642</v>
      </c>
      <c r="C6" s="5">
        <v>5466009</v>
      </c>
      <c r="D6" s="132">
        <v>-140633</v>
      </c>
      <c r="E6" s="132">
        <v>-12785</v>
      </c>
      <c r="F6" s="132" t="s">
        <v>431</v>
      </c>
    </row>
    <row r="7" spans="1:6" ht="11.1" customHeight="1" x14ac:dyDescent="0.2">
      <c r="A7" s="9" t="s">
        <v>211</v>
      </c>
      <c r="B7" s="131">
        <v>1970195</v>
      </c>
      <c r="C7" s="5">
        <v>2031992</v>
      </c>
      <c r="D7" s="132">
        <v>61797</v>
      </c>
      <c r="E7" s="132">
        <v>5618</v>
      </c>
      <c r="F7" s="132" t="s">
        <v>430</v>
      </c>
    </row>
    <row r="8" spans="1:6" ht="18" customHeight="1" x14ac:dyDescent="0.2">
      <c r="A8" s="9" t="s">
        <v>212</v>
      </c>
      <c r="B8" s="131">
        <v>1552151</v>
      </c>
      <c r="C8" s="5">
        <v>1576124</v>
      </c>
      <c r="D8" s="132">
        <v>23973</v>
      </c>
      <c r="E8" s="132">
        <v>2179</v>
      </c>
      <c r="F8" s="132" t="s">
        <v>409</v>
      </c>
    </row>
    <row r="9" spans="1:6" ht="11.1" customHeight="1" x14ac:dyDescent="0.2">
      <c r="A9" s="14" t="s">
        <v>177</v>
      </c>
      <c r="B9" s="49">
        <v>20846</v>
      </c>
      <c r="C9" s="7">
        <v>24641</v>
      </c>
      <c r="D9" s="126">
        <v>3795</v>
      </c>
      <c r="E9" s="173">
        <v>345</v>
      </c>
      <c r="F9" s="126" t="s">
        <v>429</v>
      </c>
    </row>
    <row r="10" spans="1:6" ht="11.1" customHeight="1" x14ac:dyDescent="0.2">
      <c r="A10" s="14" t="s">
        <v>178</v>
      </c>
      <c r="B10" s="49">
        <v>156373</v>
      </c>
      <c r="C10" s="7">
        <v>151768</v>
      </c>
      <c r="D10" s="126">
        <v>-4605</v>
      </c>
      <c r="E10" s="173">
        <v>-419</v>
      </c>
      <c r="F10" s="126">
        <v>-2.7</v>
      </c>
    </row>
    <row r="11" spans="1:6" ht="11.1" customHeight="1" x14ac:dyDescent="0.2">
      <c r="A11" s="14" t="s">
        <v>179</v>
      </c>
      <c r="B11" s="49">
        <v>67438</v>
      </c>
      <c r="C11" s="7">
        <v>58386</v>
      </c>
      <c r="D11" s="126">
        <v>-9052</v>
      </c>
      <c r="E11" s="173">
        <v>-823</v>
      </c>
      <c r="F11" s="126" t="s">
        <v>358</v>
      </c>
    </row>
    <row r="12" spans="1:6" ht="11.1" customHeight="1" x14ac:dyDescent="0.2">
      <c r="A12" s="14" t="s">
        <v>180</v>
      </c>
      <c r="B12" s="49">
        <v>65735</v>
      </c>
      <c r="C12" s="7">
        <v>75466</v>
      </c>
      <c r="D12" s="126">
        <v>9731</v>
      </c>
      <c r="E12" s="173">
        <v>885</v>
      </c>
      <c r="F12" s="126" t="s">
        <v>428</v>
      </c>
    </row>
    <row r="13" spans="1:6" ht="11.1" customHeight="1" x14ac:dyDescent="0.2">
      <c r="A13" s="14" t="s">
        <v>181</v>
      </c>
      <c r="B13" s="49">
        <v>135694</v>
      </c>
      <c r="C13" s="7">
        <v>132621</v>
      </c>
      <c r="D13" s="126">
        <v>-3073</v>
      </c>
      <c r="E13" s="173">
        <v>-279</v>
      </c>
      <c r="F13" s="126" t="s">
        <v>427</v>
      </c>
    </row>
    <row r="14" spans="1:6" s="174" customFormat="1" ht="11.1" customHeight="1" x14ac:dyDescent="0.2">
      <c r="A14" s="14" t="s">
        <v>182</v>
      </c>
      <c r="B14" s="174">
        <v>141695</v>
      </c>
      <c r="C14" s="176">
        <v>152950</v>
      </c>
      <c r="D14" s="166">
        <v>11255</v>
      </c>
      <c r="E14" s="173">
        <v>1023</v>
      </c>
      <c r="F14" s="175" t="s">
        <v>426</v>
      </c>
    </row>
    <row r="15" spans="1:6" ht="11.1" customHeight="1" x14ac:dyDescent="0.2">
      <c r="A15" s="14" t="s">
        <v>183</v>
      </c>
      <c r="B15" s="49">
        <v>57848</v>
      </c>
      <c r="C15" s="7">
        <v>58511</v>
      </c>
      <c r="D15" s="126">
        <v>663</v>
      </c>
      <c r="E15" s="173">
        <v>60</v>
      </c>
      <c r="F15" s="126" t="s">
        <v>425</v>
      </c>
    </row>
    <row r="16" spans="1:6" ht="11.1" customHeight="1" x14ac:dyDescent="0.2">
      <c r="A16" s="14" t="s">
        <v>184</v>
      </c>
      <c r="B16" s="49">
        <v>54517</v>
      </c>
      <c r="C16" s="7">
        <v>52490</v>
      </c>
      <c r="D16" s="126">
        <v>-2027</v>
      </c>
      <c r="E16" s="173">
        <v>-184</v>
      </c>
      <c r="F16" s="126" t="s">
        <v>361</v>
      </c>
    </row>
    <row r="17" spans="1:10" ht="11.1" customHeight="1" x14ac:dyDescent="0.2">
      <c r="A17" s="14" t="s">
        <v>185</v>
      </c>
      <c r="B17" s="49">
        <v>218633</v>
      </c>
      <c r="C17" s="7">
        <v>217773</v>
      </c>
      <c r="D17" s="126">
        <v>-860</v>
      </c>
      <c r="E17" s="173">
        <v>-78</v>
      </c>
      <c r="F17" s="126" t="s">
        <v>407</v>
      </c>
    </row>
    <row r="18" spans="1:10" ht="11.1" customHeight="1" x14ac:dyDescent="0.2">
      <c r="A18" s="14" t="s">
        <v>186</v>
      </c>
      <c r="B18" s="49">
        <v>67654</v>
      </c>
      <c r="C18" s="7">
        <v>70975</v>
      </c>
      <c r="D18" s="126">
        <v>3321</v>
      </c>
      <c r="E18" s="173">
        <v>302</v>
      </c>
      <c r="F18" s="126" t="s">
        <v>424</v>
      </c>
    </row>
    <row r="19" spans="1:10" ht="11.1" customHeight="1" x14ac:dyDescent="0.2">
      <c r="A19" s="14" t="s">
        <v>187</v>
      </c>
      <c r="B19" s="49">
        <v>150208</v>
      </c>
      <c r="C19" s="7">
        <v>155902</v>
      </c>
      <c r="D19" s="126">
        <v>5694</v>
      </c>
      <c r="E19" s="173">
        <v>518</v>
      </c>
      <c r="F19" s="126" t="s">
        <v>411</v>
      </c>
    </row>
    <row r="20" spans="1:10" ht="11.1" customHeight="1" x14ac:dyDescent="0.2">
      <c r="A20" s="14" t="s">
        <v>188</v>
      </c>
      <c r="B20" s="49">
        <v>96300</v>
      </c>
      <c r="C20" s="7">
        <v>99000</v>
      </c>
      <c r="D20" s="126">
        <v>2700</v>
      </c>
      <c r="E20" s="173">
        <v>245</v>
      </c>
      <c r="F20" s="126" t="s">
        <v>423</v>
      </c>
    </row>
    <row r="21" spans="1:10" ht="11.1" customHeight="1" x14ac:dyDescent="0.2">
      <c r="A21" s="14" t="s">
        <v>189</v>
      </c>
      <c r="B21" s="49">
        <v>45961</v>
      </c>
      <c r="C21" s="7">
        <v>42505</v>
      </c>
      <c r="D21" s="126">
        <v>-3456</v>
      </c>
      <c r="E21" s="173">
        <v>-314</v>
      </c>
      <c r="F21" s="126" t="s">
        <v>318</v>
      </c>
    </row>
    <row r="22" spans="1:10" ht="11.1" customHeight="1" x14ac:dyDescent="0.2">
      <c r="A22" s="14" t="s">
        <v>190</v>
      </c>
      <c r="B22" s="49">
        <v>19977</v>
      </c>
      <c r="C22" s="7">
        <v>20390</v>
      </c>
      <c r="D22" s="126">
        <v>413</v>
      </c>
      <c r="E22" s="173">
        <v>37</v>
      </c>
      <c r="F22" s="126" t="s">
        <v>301</v>
      </c>
    </row>
    <row r="23" spans="1:10" ht="11.1" customHeight="1" x14ac:dyDescent="0.2">
      <c r="A23" s="14" t="s">
        <v>191</v>
      </c>
      <c r="B23" s="49">
        <v>68552</v>
      </c>
      <c r="C23" s="7">
        <v>55543</v>
      </c>
      <c r="D23" s="126">
        <v>-13009</v>
      </c>
      <c r="E23" s="173">
        <v>-1183</v>
      </c>
      <c r="F23" s="126" t="s">
        <v>422</v>
      </c>
    </row>
    <row r="24" spans="1:10" s="1" customFormat="1" ht="11.1" customHeight="1" x14ac:dyDescent="0.2">
      <c r="A24" s="14" t="s">
        <v>200</v>
      </c>
      <c r="B24" s="17">
        <v>34463</v>
      </c>
      <c r="C24" s="168">
        <v>38695</v>
      </c>
      <c r="D24" s="49">
        <v>4232</v>
      </c>
      <c r="E24" s="173">
        <v>385</v>
      </c>
      <c r="F24" s="49" t="s">
        <v>421</v>
      </c>
      <c r="G24" s="130"/>
      <c r="H24" s="130"/>
      <c r="I24" s="126"/>
      <c r="J24" s="126"/>
    </row>
    <row r="25" spans="1:10" s="1" customFormat="1" ht="11.1" customHeight="1" x14ac:dyDescent="0.2">
      <c r="A25" s="14" t="s">
        <v>192</v>
      </c>
      <c r="B25" s="49">
        <v>150257</v>
      </c>
      <c r="C25" s="7">
        <v>168508</v>
      </c>
      <c r="D25" s="126">
        <v>18251</v>
      </c>
      <c r="E25" s="173">
        <v>1659</v>
      </c>
      <c r="F25" s="126" t="s">
        <v>420</v>
      </c>
      <c r="G25" s="130"/>
      <c r="H25" s="130"/>
      <c r="I25" s="126"/>
      <c r="J25" s="126"/>
    </row>
    <row r="26" spans="1:10" ht="18" customHeight="1" x14ac:dyDescent="0.2">
      <c r="A26" s="9" t="s">
        <v>213</v>
      </c>
      <c r="B26" s="131">
        <v>202493</v>
      </c>
      <c r="C26" s="5">
        <v>200140</v>
      </c>
      <c r="D26" s="132">
        <v>-2353</v>
      </c>
      <c r="E26" s="132">
        <v>-214</v>
      </c>
      <c r="F26" s="132" t="s">
        <v>387</v>
      </c>
    </row>
    <row r="27" spans="1:10" ht="11.1" customHeight="1" x14ac:dyDescent="0.2">
      <c r="A27" s="14" t="s">
        <v>4</v>
      </c>
      <c r="B27" s="49">
        <v>39961</v>
      </c>
      <c r="C27" s="7">
        <v>38245</v>
      </c>
      <c r="D27" s="126">
        <v>-1716</v>
      </c>
      <c r="E27" s="69">
        <v>-156</v>
      </c>
      <c r="F27" s="126" t="s">
        <v>300</v>
      </c>
    </row>
    <row r="28" spans="1:10" ht="11.1" customHeight="1" x14ac:dyDescent="0.2">
      <c r="A28" s="14" t="s">
        <v>5</v>
      </c>
      <c r="B28" s="49">
        <v>14137</v>
      </c>
      <c r="C28" s="7">
        <v>13494</v>
      </c>
      <c r="D28" s="126">
        <v>-643</v>
      </c>
      <c r="E28" s="69">
        <v>-58</v>
      </c>
      <c r="F28" s="126" t="s">
        <v>365</v>
      </c>
    </row>
    <row r="29" spans="1:10" ht="11.1" customHeight="1" x14ac:dyDescent="0.2">
      <c r="A29" s="14" t="s">
        <v>6</v>
      </c>
      <c r="B29" s="49">
        <v>148395</v>
      </c>
      <c r="C29" s="7">
        <v>148401</v>
      </c>
      <c r="D29" s="126">
        <v>6</v>
      </c>
      <c r="E29" s="69">
        <v>1</v>
      </c>
      <c r="F29" s="126" t="s">
        <v>3</v>
      </c>
    </row>
    <row r="30" spans="1:10" ht="18" customHeight="1" x14ac:dyDescent="0.2">
      <c r="A30" s="9" t="s">
        <v>214</v>
      </c>
      <c r="B30" s="131">
        <v>216754</v>
      </c>
      <c r="C30" s="5">
        <v>208456</v>
      </c>
      <c r="D30" s="132">
        <v>-8298</v>
      </c>
      <c r="E30" s="132">
        <v>-754</v>
      </c>
      <c r="F30" s="132" t="s">
        <v>419</v>
      </c>
    </row>
    <row r="31" spans="1:10" ht="11.1" customHeight="1" x14ac:dyDescent="0.2">
      <c r="A31" s="14" t="s">
        <v>7</v>
      </c>
      <c r="B31" s="49">
        <v>21964</v>
      </c>
      <c r="C31" s="7">
        <v>20399</v>
      </c>
      <c r="D31" s="126">
        <v>-1565</v>
      </c>
      <c r="E31" s="126">
        <v>-142</v>
      </c>
      <c r="F31" s="126" t="s">
        <v>330</v>
      </c>
    </row>
    <row r="32" spans="1:10" ht="11.1" customHeight="1" x14ac:dyDescent="0.2">
      <c r="A32" s="14" t="s">
        <v>8</v>
      </c>
      <c r="B32" s="49">
        <v>134252</v>
      </c>
      <c r="C32" s="7">
        <v>132051</v>
      </c>
      <c r="D32" s="126">
        <v>-2201</v>
      </c>
      <c r="E32" s="126">
        <v>-200</v>
      </c>
      <c r="F32" s="126" t="s">
        <v>352</v>
      </c>
    </row>
    <row r="33" spans="1:6" ht="11.1" customHeight="1" x14ac:dyDescent="0.2">
      <c r="A33" s="14" t="s">
        <v>9</v>
      </c>
      <c r="B33" s="49">
        <v>14252</v>
      </c>
      <c r="C33" s="7">
        <v>12705</v>
      </c>
      <c r="D33" s="126">
        <v>-1547</v>
      </c>
      <c r="E33" s="126">
        <v>-141</v>
      </c>
      <c r="F33" s="126" t="s">
        <v>418</v>
      </c>
    </row>
    <row r="34" spans="1:6" ht="11.1" customHeight="1" x14ac:dyDescent="0.2">
      <c r="A34" s="14" t="s">
        <v>10</v>
      </c>
      <c r="B34" s="49">
        <v>28420</v>
      </c>
      <c r="C34" s="7">
        <v>26924</v>
      </c>
      <c r="D34" s="126">
        <v>-1496</v>
      </c>
      <c r="E34" s="126">
        <v>-136</v>
      </c>
      <c r="F34" s="126" t="s">
        <v>302</v>
      </c>
    </row>
    <row r="35" spans="1:6" ht="11.1" customHeight="1" x14ac:dyDescent="0.2">
      <c r="A35" s="14" t="s">
        <v>11</v>
      </c>
      <c r="B35" s="49">
        <v>17866</v>
      </c>
      <c r="C35" s="7">
        <v>16377</v>
      </c>
      <c r="D35" s="126">
        <v>-1489</v>
      </c>
      <c r="E35" s="126">
        <v>-135</v>
      </c>
      <c r="F35" s="126" t="s">
        <v>417</v>
      </c>
    </row>
    <row r="36" spans="1:6" ht="18" customHeight="1" x14ac:dyDescent="0.2">
      <c r="A36" s="9" t="s">
        <v>215</v>
      </c>
      <c r="B36" s="131">
        <v>177542</v>
      </c>
      <c r="C36" s="5">
        <v>165881</v>
      </c>
      <c r="D36" s="132">
        <v>-11661</v>
      </c>
      <c r="E36" s="132">
        <v>-1060</v>
      </c>
      <c r="F36" s="132" t="s">
        <v>379</v>
      </c>
    </row>
    <row r="37" spans="1:6" ht="11.1" customHeight="1" x14ac:dyDescent="0.2">
      <c r="A37" s="14" t="s">
        <v>12</v>
      </c>
      <c r="B37" s="49">
        <v>21120</v>
      </c>
      <c r="C37" s="7">
        <v>18994</v>
      </c>
      <c r="D37" s="126">
        <v>-2126</v>
      </c>
      <c r="E37" s="126">
        <v>-193</v>
      </c>
      <c r="F37" s="126" t="s">
        <v>375</v>
      </c>
    </row>
    <row r="38" spans="1:6" ht="11.1" customHeight="1" x14ac:dyDescent="0.2">
      <c r="A38" s="14" t="s">
        <v>13</v>
      </c>
      <c r="B38" s="49">
        <v>30134</v>
      </c>
      <c r="C38" s="7">
        <v>27510</v>
      </c>
      <c r="D38" s="126">
        <v>-2624</v>
      </c>
      <c r="E38" s="126">
        <v>-238</v>
      </c>
      <c r="F38" s="126" t="s">
        <v>416</v>
      </c>
    </row>
    <row r="39" spans="1:6" ht="11.1" customHeight="1" x14ac:dyDescent="0.2">
      <c r="A39" s="14" t="s">
        <v>14</v>
      </c>
      <c r="B39" s="49">
        <v>69112</v>
      </c>
      <c r="C39" s="7">
        <v>67002</v>
      </c>
      <c r="D39" s="126">
        <v>-2110</v>
      </c>
      <c r="E39" s="126">
        <v>-192</v>
      </c>
      <c r="F39" s="126" t="s">
        <v>350</v>
      </c>
    </row>
    <row r="40" spans="1:6" ht="11.1" customHeight="1" x14ac:dyDescent="0.2">
      <c r="A40" s="14" t="s">
        <v>15</v>
      </c>
      <c r="B40" s="49">
        <v>13591</v>
      </c>
      <c r="C40" s="7">
        <v>12975</v>
      </c>
      <c r="D40" s="126">
        <v>-616</v>
      </c>
      <c r="E40" s="126">
        <v>-56</v>
      </c>
      <c r="F40" s="126" t="s">
        <v>365</v>
      </c>
    </row>
    <row r="41" spans="1:6" ht="11.1" customHeight="1" x14ac:dyDescent="0.2">
      <c r="A41" s="14" t="s">
        <v>16</v>
      </c>
      <c r="B41" s="49">
        <v>28467</v>
      </c>
      <c r="C41" s="7">
        <v>25568</v>
      </c>
      <c r="D41" s="126">
        <v>-2899</v>
      </c>
      <c r="E41" s="126">
        <v>-264</v>
      </c>
      <c r="F41" s="126" t="s">
        <v>360</v>
      </c>
    </row>
    <row r="42" spans="1:6" ht="11.1" customHeight="1" x14ac:dyDescent="0.2">
      <c r="A42" s="14" t="s">
        <v>17</v>
      </c>
      <c r="B42" s="49">
        <v>15118</v>
      </c>
      <c r="C42" s="7">
        <v>13832</v>
      </c>
      <c r="D42" s="126">
        <v>-1286</v>
      </c>
      <c r="E42" s="126">
        <v>-117</v>
      </c>
      <c r="F42" s="126" t="s">
        <v>310</v>
      </c>
    </row>
    <row r="43" spans="1:6" ht="18" customHeight="1" x14ac:dyDescent="0.2">
      <c r="A43" s="9" t="s">
        <v>216</v>
      </c>
      <c r="B43" s="131">
        <v>315633</v>
      </c>
      <c r="C43" s="5">
        <v>313937</v>
      </c>
      <c r="D43" s="132">
        <v>-1696</v>
      </c>
      <c r="E43" s="132">
        <v>-154</v>
      </c>
      <c r="F43" s="132" t="s">
        <v>368</v>
      </c>
    </row>
    <row r="44" spans="1:6" ht="11.1" customHeight="1" x14ac:dyDescent="0.2">
      <c r="A44" s="14" t="s">
        <v>18</v>
      </c>
      <c r="B44" s="49">
        <v>24930</v>
      </c>
      <c r="C44" s="7">
        <v>22954</v>
      </c>
      <c r="D44" s="126">
        <v>-1976</v>
      </c>
      <c r="E44" s="126">
        <v>-180</v>
      </c>
      <c r="F44" s="126" t="s">
        <v>334</v>
      </c>
    </row>
    <row r="45" spans="1:6" ht="11.1" customHeight="1" x14ac:dyDescent="0.2">
      <c r="A45" s="14" t="s">
        <v>19</v>
      </c>
      <c r="B45" s="49">
        <v>21845</v>
      </c>
      <c r="C45" s="7">
        <v>20367</v>
      </c>
      <c r="D45" s="126">
        <v>-1478</v>
      </c>
      <c r="E45" s="126">
        <v>-134</v>
      </c>
      <c r="F45" s="126" t="s">
        <v>323</v>
      </c>
    </row>
    <row r="46" spans="1:6" ht="11.1" customHeight="1" x14ac:dyDescent="0.2">
      <c r="A46" s="14" t="s">
        <v>20</v>
      </c>
      <c r="B46" s="49">
        <v>54552</v>
      </c>
      <c r="C46" s="7">
        <v>54369</v>
      </c>
      <c r="D46" s="126">
        <v>-183</v>
      </c>
      <c r="E46" s="126">
        <v>-17</v>
      </c>
      <c r="F46" s="126" t="s">
        <v>415</v>
      </c>
    </row>
    <row r="47" spans="1:6" ht="11.1" customHeight="1" x14ac:dyDescent="0.2">
      <c r="A47" s="14" t="s">
        <v>21</v>
      </c>
      <c r="B47" s="49">
        <v>29745</v>
      </c>
      <c r="C47" s="7">
        <v>27890</v>
      </c>
      <c r="D47" s="126">
        <v>-1855</v>
      </c>
      <c r="E47" s="126">
        <v>-168</v>
      </c>
      <c r="F47" s="126" t="s">
        <v>414</v>
      </c>
    </row>
    <row r="48" spans="1:6" ht="11.1" customHeight="1" x14ac:dyDescent="0.2">
      <c r="A48" s="14" t="s">
        <v>22</v>
      </c>
      <c r="B48" s="49">
        <v>36924</v>
      </c>
      <c r="C48" s="7">
        <v>36802</v>
      </c>
      <c r="D48" s="126">
        <v>-122</v>
      </c>
      <c r="E48" s="126">
        <v>-11</v>
      </c>
      <c r="F48" s="126" t="s">
        <v>413</v>
      </c>
    </row>
    <row r="49" spans="1:6" ht="11.1" customHeight="1" x14ac:dyDescent="0.2">
      <c r="A49" s="14" t="s">
        <v>23</v>
      </c>
      <c r="B49" s="49">
        <v>11290</v>
      </c>
      <c r="C49" s="7">
        <v>11016</v>
      </c>
      <c r="D49" s="126">
        <v>-274</v>
      </c>
      <c r="E49" s="126">
        <v>-25</v>
      </c>
      <c r="F49" s="126" t="s">
        <v>412</v>
      </c>
    </row>
    <row r="50" spans="1:6" ht="11.1" customHeight="1" x14ac:dyDescent="0.2">
      <c r="A50" s="14" t="s">
        <v>24</v>
      </c>
      <c r="B50" s="49">
        <v>122534</v>
      </c>
      <c r="C50" s="7">
        <v>127162</v>
      </c>
      <c r="D50" s="126">
        <v>4628</v>
      </c>
      <c r="E50" s="126">
        <v>421</v>
      </c>
      <c r="F50" s="126" t="s">
        <v>411</v>
      </c>
    </row>
    <row r="51" spans="1:6" ht="11.1" customHeight="1" x14ac:dyDescent="0.2">
      <c r="A51" s="14" t="s">
        <v>25</v>
      </c>
      <c r="B51" s="49">
        <v>13813</v>
      </c>
      <c r="C51" s="7">
        <v>13377</v>
      </c>
      <c r="D51" s="126">
        <v>-436</v>
      </c>
      <c r="E51" s="126">
        <v>-40</v>
      </c>
      <c r="F51" s="126" t="s">
        <v>410</v>
      </c>
    </row>
    <row r="52" spans="1:6" ht="11.1" customHeight="1" x14ac:dyDescent="0.2">
      <c r="A52" s="127"/>
      <c r="B52" s="172"/>
      <c r="C52" s="171"/>
      <c r="D52" s="80"/>
      <c r="E52" s="80"/>
      <c r="F52" s="170"/>
    </row>
    <row r="53" spans="1:6" s="28" customFormat="1" ht="12" customHeight="1" x14ac:dyDescent="0.15">
      <c r="A53" s="29" t="s">
        <v>297</v>
      </c>
      <c r="B53" s="164"/>
      <c r="C53" s="163"/>
      <c r="D53" s="27"/>
      <c r="E53" s="27"/>
      <c r="F53" s="162"/>
    </row>
    <row r="54" spans="1:6" ht="18" customHeight="1" x14ac:dyDescent="0.2">
      <c r="A54" s="9" t="s">
        <v>217</v>
      </c>
      <c r="B54" s="131">
        <v>210679</v>
      </c>
      <c r="C54" s="5">
        <v>214011</v>
      </c>
      <c r="D54" s="132">
        <v>3332</v>
      </c>
      <c r="E54" s="132">
        <v>303</v>
      </c>
      <c r="F54" s="132" t="s">
        <v>409</v>
      </c>
    </row>
    <row r="55" spans="1:6" ht="11.1" customHeight="1" x14ac:dyDescent="0.2">
      <c r="A55" s="14" t="s">
        <v>26</v>
      </c>
      <c r="B55" s="49">
        <v>31850</v>
      </c>
      <c r="C55" s="7">
        <v>32813</v>
      </c>
      <c r="D55" s="126">
        <v>963</v>
      </c>
      <c r="E55" s="126">
        <v>88</v>
      </c>
      <c r="F55" s="126" t="s">
        <v>408</v>
      </c>
    </row>
    <row r="56" spans="1:6" ht="11.1" customHeight="1" x14ac:dyDescent="0.2">
      <c r="A56" s="14" t="s">
        <v>27</v>
      </c>
      <c r="B56" s="49">
        <v>48559</v>
      </c>
      <c r="C56" s="7">
        <v>48353</v>
      </c>
      <c r="D56" s="126">
        <v>-206</v>
      </c>
      <c r="E56" s="126">
        <v>-19</v>
      </c>
      <c r="F56" s="126" t="s">
        <v>407</v>
      </c>
    </row>
    <row r="57" spans="1:6" ht="11.1" customHeight="1" x14ac:dyDescent="0.2">
      <c r="A57" s="14" t="s">
        <v>28</v>
      </c>
      <c r="B57" s="49">
        <v>36189</v>
      </c>
      <c r="C57" s="7">
        <v>35582</v>
      </c>
      <c r="D57" s="126">
        <v>-607</v>
      </c>
      <c r="E57" s="126">
        <v>-55</v>
      </c>
      <c r="F57" s="126" t="s">
        <v>352</v>
      </c>
    </row>
    <row r="58" spans="1:6" ht="11.1" customHeight="1" x14ac:dyDescent="0.2">
      <c r="A58" s="14" t="s">
        <v>29</v>
      </c>
      <c r="B58" s="49">
        <v>94081</v>
      </c>
      <c r="C58" s="7">
        <v>97263</v>
      </c>
      <c r="D58" s="126">
        <v>3182</v>
      </c>
      <c r="E58" s="126">
        <v>289</v>
      </c>
      <c r="F58" s="126" t="s">
        <v>406</v>
      </c>
    </row>
    <row r="59" spans="1:6" ht="18" customHeight="1" x14ac:dyDescent="0.2">
      <c r="A59" s="9" t="s">
        <v>218</v>
      </c>
      <c r="B59" s="131">
        <v>543878</v>
      </c>
      <c r="C59" s="5">
        <v>593666</v>
      </c>
      <c r="D59" s="132">
        <v>49788</v>
      </c>
      <c r="E59" s="132">
        <v>4526</v>
      </c>
      <c r="F59" s="132" t="s">
        <v>405</v>
      </c>
    </row>
    <row r="60" spans="1:6" ht="11.1" customHeight="1" x14ac:dyDescent="0.2">
      <c r="A60" s="14" t="s">
        <v>30</v>
      </c>
      <c r="B60" s="49">
        <v>16559</v>
      </c>
      <c r="C60" s="7">
        <v>16268</v>
      </c>
      <c r="D60" s="126">
        <v>-291</v>
      </c>
      <c r="E60" s="126">
        <v>-26</v>
      </c>
      <c r="F60" s="126" t="s">
        <v>346</v>
      </c>
    </row>
    <row r="61" spans="1:6" ht="11.1" customHeight="1" x14ac:dyDescent="0.2">
      <c r="A61" s="14" t="s">
        <v>31</v>
      </c>
      <c r="B61" s="49">
        <v>58037</v>
      </c>
      <c r="C61" s="7">
        <v>60966</v>
      </c>
      <c r="D61" s="126">
        <v>2929</v>
      </c>
      <c r="E61" s="126">
        <v>266</v>
      </c>
      <c r="F61" s="126" t="s">
        <v>404</v>
      </c>
    </row>
    <row r="62" spans="1:6" ht="11.1" customHeight="1" x14ac:dyDescent="0.2">
      <c r="A62" s="14" t="s">
        <v>32</v>
      </c>
      <c r="B62" s="49">
        <v>15293</v>
      </c>
      <c r="C62" s="7">
        <v>14681</v>
      </c>
      <c r="D62" s="126">
        <v>-612</v>
      </c>
      <c r="E62" s="126">
        <v>-56</v>
      </c>
      <c r="F62" s="126" t="s">
        <v>403</v>
      </c>
    </row>
    <row r="63" spans="1:6" ht="11.1" customHeight="1" x14ac:dyDescent="0.2">
      <c r="A63" s="14" t="s">
        <v>33</v>
      </c>
      <c r="B63" s="49">
        <v>14693</v>
      </c>
      <c r="C63" s="7">
        <v>16086</v>
      </c>
      <c r="D63" s="126">
        <v>1393</v>
      </c>
      <c r="E63" s="126">
        <v>127</v>
      </c>
      <c r="F63" s="126" t="s">
        <v>402</v>
      </c>
    </row>
    <row r="64" spans="1:6" ht="11.1" customHeight="1" x14ac:dyDescent="0.2">
      <c r="A64" s="14" t="s">
        <v>34</v>
      </c>
      <c r="B64" s="49">
        <v>42111</v>
      </c>
      <c r="C64" s="7">
        <v>40987</v>
      </c>
      <c r="D64" s="126">
        <v>-1124</v>
      </c>
      <c r="E64" s="126">
        <v>-102</v>
      </c>
      <c r="F64" s="126" t="s">
        <v>377</v>
      </c>
    </row>
    <row r="65" spans="1:6" ht="11.1" customHeight="1" x14ac:dyDescent="0.2">
      <c r="A65" s="14" t="s">
        <v>35</v>
      </c>
      <c r="B65" s="49">
        <v>45803</v>
      </c>
      <c r="C65" s="7">
        <v>45852</v>
      </c>
      <c r="D65" s="126">
        <v>49</v>
      </c>
      <c r="E65" s="126">
        <v>4</v>
      </c>
      <c r="F65" s="126" t="s">
        <v>388</v>
      </c>
    </row>
    <row r="66" spans="1:6" ht="11.1" customHeight="1" x14ac:dyDescent="0.2">
      <c r="A66" s="14" t="s">
        <v>36</v>
      </c>
      <c r="B66" s="49">
        <v>25404</v>
      </c>
      <c r="C66" s="7">
        <v>27513</v>
      </c>
      <c r="D66" s="126">
        <v>2109</v>
      </c>
      <c r="E66" s="126">
        <v>192</v>
      </c>
      <c r="F66" s="126" t="s">
        <v>401</v>
      </c>
    </row>
    <row r="67" spans="1:6" ht="11.1" customHeight="1" x14ac:dyDescent="0.2">
      <c r="A67" s="14" t="s">
        <v>219</v>
      </c>
      <c r="B67" s="49">
        <v>261121</v>
      </c>
      <c r="C67" s="7">
        <v>299294</v>
      </c>
      <c r="D67" s="126">
        <v>38173</v>
      </c>
      <c r="E67" s="126">
        <v>3470</v>
      </c>
      <c r="F67" s="126" t="s">
        <v>400</v>
      </c>
    </row>
    <row r="68" spans="1:6" ht="11.1" customHeight="1" x14ac:dyDescent="0.2">
      <c r="A68" s="14" t="s">
        <v>37</v>
      </c>
      <c r="B68" s="49">
        <v>17172</v>
      </c>
      <c r="C68" s="7">
        <v>17855</v>
      </c>
      <c r="D68" s="126">
        <v>683</v>
      </c>
      <c r="E68" s="126">
        <v>62</v>
      </c>
      <c r="F68" s="126" t="s">
        <v>337</v>
      </c>
    </row>
    <row r="69" spans="1:6" ht="11.1" customHeight="1" x14ac:dyDescent="0.2">
      <c r="A69" s="14" t="s">
        <v>38</v>
      </c>
      <c r="B69" s="49">
        <v>7403</v>
      </c>
      <c r="C69" s="7">
        <v>8839</v>
      </c>
      <c r="D69" s="126">
        <v>1436</v>
      </c>
      <c r="E69" s="126">
        <v>130</v>
      </c>
      <c r="F69" s="126" t="s">
        <v>399</v>
      </c>
    </row>
    <row r="70" spans="1:6" ht="11.1" customHeight="1" x14ac:dyDescent="0.2">
      <c r="A70" s="14" t="s">
        <v>39</v>
      </c>
      <c r="B70" s="49">
        <v>24386</v>
      </c>
      <c r="C70" s="7">
        <v>28275</v>
      </c>
      <c r="D70" s="126">
        <v>3889</v>
      </c>
      <c r="E70" s="126">
        <v>354</v>
      </c>
      <c r="F70" s="126" t="s">
        <v>398</v>
      </c>
    </row>
    <row r="71" spans="1:6" ht="11.1" customHeight="1" x14ac:dyDescent="0.2">
      <c r="A71" s="14" t="s">
        <v>40</v>
      </c>
      <c r="B71" s="49">
        <v>15896</v>
      </c>
      <c r="C71" s="7">
        <v>17050</v>
      </c>
      <c r="D71" s="126">
        <v>1154</v>
      </c>
      <c r="E71" s="126">
        <v>105</v>
      </c>
      <c r="F71" s="126" t="s">
        <v>397</v>
      </c>
    </row>
    <row r="72" spans="1:6" ht="18" customHeight="1" x14ac:dyDescent="0.2">
      <c r="A72" s="9" t="s">
        <v>220</v>
      </c>
      <c r="B72" s="131">
        <v>303216</v>
      </c>
      <c r="C72" s="5">
        <v>335901</v>
      </c>
      <c r="D72" s="132">
        <v>32685</v>
      </c>
      <c r="E72" s="132">
        <v>2971</v>
      </c>
      <c r="F72" s="132" t="s">
        <v>396</v>
      </c>
    </row>
    <row r="73" spans="1:6" ht="11.1" customHeight="1" x14ac:dyDescent="0.2">
      <c r="A73" s="14" t="s">
        <v>41</v>
      </c>
      <c r="B73" s="49">
        <v>42849</v>
      </c>
      <c r="C73" s="7">
        <v>49609</v>
      </c>
      <c r="D73" s="126">
        <v>6760</v>
      </c>
      <c r="E73" s="126">
        <v>614</v>
      </c>
      <c r="F73" s="126" t="s">
        <v>395</v>
      </c>
    </row>
    <row r="74" spans="1:6" ht="11.1" customHeight="1" x14ac:dyDescent="0.2">
      <c r="A74" s="14" t="s">
        <v>42</v>
      </c>
      <c r="B74" s="49">
        <v>11553</v>
      </c>
      <c r="C74" s="7">
        <v>12329</v>
      </c>
      <c r="D74" s="126">
        <v>776</v>
      </c>
      <c r="E74" s="126">
        <v>71</v>
      </c>
      <c r="F74" s="126" t="s">
        <v>394</v>
      </c>
    </row>
    <row r="75" spans="1:6" ht="11.1" customHeight="1" x14ac:dyDescent="0.2">
      <c r="A75" s="14" t="s">
        <v>43</v>
      </c>
      <c r="B75" s="49">
        <v>19865</v>
      </c>
      <c r="C75" s="7">
        <v>21506</v>
      </c>
      <c r="D75" s="126">
        <v>1641</v>
      </c>
      <c r="E75" s="126">
        <v>149</v>
      </c>
      <c r="F75" s="126" t="s">
        <v>393</v>
      </c>
    </row>
    <row r="76" spans="1:6" ht="11.1" customHeight="1" x14ac:dyDescent="0.2">
      <c r="A76" s="14" t="s">
        <v>44</v>
      </c>
      <c r="B76" s="49">
        <v>53856</v>
      </c>
      <c r="C76" s="7">
        <v>60006</v>
      </c>
      <c r="D76" s="126">
        <v>6150</v>
      </c>
      <c r="E76" s="126">
        <v>559</v>
      </c>
      <c r="F76" s="126" t="s">
        <v>392</v>
      </c>
    </row>
    <row r="77" spans="1:6" ht="11.1" customHeight="1" x14ac:dyDescent="0.2">
      <c r="A77" s="14" t="s">
        <v>45</v>
      </c>
      <c r="B77" s="49">
        <v>83644</v>
      </c>
      <c r="C77" s="7">
        <v>85902</v>
      </c>
      <c r="D77" s="126">
        <v>2258</v>
      </c>
      <c r="E77" s="126">
        <v>205</v>
      </c>
      <c r="F77" s="126" t="s">
        <v>391</v>
      </c>
    </row>
    <row r="78" spans="1:6" ht="11.1" customHeight="1" x14ac:dyDescent="0.2">
      <c r="A78" s="14" t="s">
        <v>46</v>
      </c>
      <c r="B78" s="49">
        <v>55871</v>
      </c>
      <c r="C78" s="7">
        <v>67576</v>
      </c>
      <c r="D78" s="126">
        <v>11705</v>
      </c>
      <c r="E78" s="126">
        <v>1064</v>
      </c>
      <c r="F78" s="126" t="s">
        <v>390</v>
      </c>
    </row>
    <row r="79" spans="1:6" ht="11.1" customHeight="1" x14ac:dyDescent="0.2">
      <c r="A79" s="14" t="s">
        <v>47</v>
      </c>
      <c r="B79" s="49">
        <v>35578</v>
      </c>
      <c r="C79" s="7">
        <v>38973</v>
      </c>
      <c r="D79" s="126">
        <v>3395</v>
      </c>
      <c r="E79" s="126">
        <v>309</v>
      </c>
      <c r="F79" s="126" t="s">
        <v>389</v>
      </c>
    </row>
    <row r="80" spans="1:6" ht="18" customHeight="1" x14ac:dyDescent="0.2">
      <c r="A80" s="9" t="s">
        <v>221</v>
      </c>
      <c r="B80" s="131">
        <v>329226</v>
      </c>
      <c r="C80" s="5">
        <v>329625</v>
      </c>
      <c r="D80" s="132">
        <v>399</v>
      </c>
      <c r="E80" s="132">
        <v>36</v>
      </c>
      <c r="F80" s="132" t="s">
        <v>388</v>
      </c>
    </row>
    <row r="81" spans="1:6" ht="11.1" customHeight="1" x14ac:dyDescent="0.2">
      <c r="A81" s="14" t="s">
        <v>48</v>
      </c>
      <c r="B81" s="49">
        <v>33398</v>
      </c>
      <c r="C81" s="7">
        <v>32990</v>
      </c>
      <c r="D81" s="126">
        <v>-408</v>
      </c>
      <c r="E81" s="126">
        <v>-37</v>
      </c>
      <c r="F81" s="126" t="s">
        <v>387</v>
      </c>
    </row>
    <row r="82" spans="1:6" ht="11.1" customHeight="1" x14ac:dyDescent="0.2">
      <c r="A82" s="14" t="s">
        <v>49</v>
      </c>
      <c r="B82" s="49">
        <v>21910</v>
      </c>
      <c r="C82" s="7">
        <v>20373</v>
      </c>
      <c r="D82" s="126">
        <v>-1537</v>
      </c>
      <c r="E82" s="126">
        <v>-140</v>
      </c>
      <c r="F82" s="126" t="s">
        <v>386</v>
      </c>
    </row>
    <row r="83" spans="1:6" ht="11.1" customHeight="1" x14ac:dyDescent="0.2">
      <c r="A83" s="14" t="s">
        <v>50</v>
      </c>
      <c r="B83" s="49">
        <v>16570</v>
      </c>
      <c r="C83" s="7">
        <v>15636</v>
      </c>
      <c r="D83" s="126">
        <v>-934</v>
      </c>
      <c r="E83" s="126">
        <v>-85</v>
      </c>
      <c r="F83" s="126" t="s">
        <v>385</v>
      </c>
    </row>
    <row r="84" spans="1:6" ht="11.1" customHeight="1" x14ac:dyDescent="0.2">
      <c r="A84" s="14" t="s">
        <v>51</v>
      </c>
      <c r="B84" s="49">
        <v>21619</v>
      </c>
      <c r="C84" s="7">
        <v>20192</v>
      </c>
      <c r="D84" s="126">
        <v>-1427</v>
      </c>
      <c r="E84" s="126">
        <v>-130</v>
      </c>
      <c r="F84" s="126" t="s">
        <v>379</v>
      </c>
    </row>
    <row r="85" spans="1:6" ht="11.1" customHeight="1" x14ac:dyDescent="0.2">
      <c r="A85" s="14" t="s">
        <v>52</v>
      </c>
      <c r="B85" s="49">
        <v>83413</v>
      </c>
      <c r="C85" s="7">
        <v>86413</v>
      </c>
      <c r="D85" s="126">
        <v>3000</v>
      </c>
      <c r="E85" s="126">
        <v>273</v>
      </c>
      <c r="F85" s="126" t="s">
        <v>370</v>
      </c>
    </row>
    <row r="86" spans="1:6" ht="11.1" customHeight="1" x14ac:dyDescent="0.2">
      <c r="A86" s="14" t="s">
        <v>53</v>
      </c>
      <c r="B86" s="49">
        <v>18230</v>
      </c>
      <c r="C86" s="7">
        <v>17052</v>
      </c>
      <c r="D86" s="126">
        <v>-1178</v>
      </c>
      <c r="E86" s="126">
        <v>-107</v>
      </c>
      <c r="F86" s="126" t="s">
        <v>384</v>
      </c>
    </row>
    <row r="87" spans="1:6" ht="11.1" customHeight="1" x14ac:dyDescent="0.2">
      <c r="A87" s="14" t="s">
        <v>54</v>
      </c>
      <c r="B87" s="49">
        <v>13754</v>
      </c>
      <c r="C87" s="7">
        <v>14076</v>
      </c>
      <c r="D87" s="126">
        <v>322</v>
      </c>
      <c r="E87" s="126">
        <v>29</v>
      </c>
      <c r="F87" s="126" t="s">
        <v>383</v>
      </c>
    </row>
    <row r="88" spans="1:6" ht="11.1" customHeight="1" x14ac:dyDescent="0.2">
      <c r="A88" s="14" t="s">
        <v>55</v>
      </c>
      <c r="B88" s="49">
        <v>120332</v>
      </c>
      <c r="C88" s="7">
        <v>122893</v>
      </c>
      <c r="D88" s="126">
        <v>2561</v>
      </c>
      <c r="E88" s="126">
        <v>233</v>
      </c>
      <c r="F88" s="126" t="s">
        <v>382</v>
      </c>
    </row>
    <row r="89" spans="1:6" ht="18" customHeight="1" x14ac:dyDescent="0.2">
      <c r="A89" s="9" t="s">
        <v>222</v>
      </c>
      <c r="B89" s="131">
        <v>196556</v>
      </c>
      <c r="C89" s="5">
        <v>192204</v>
      </c>
      <c r="D89" s="132">
        <v>-4352</v>
      </c>
      <c r="E89" s="132">
        <v>-396</v>
      </c>
      <c r="F89" s="132" t="s">
        <v>380</v>
      </c>
    </row>
    <row r="90" spans="1:6" ht="11.1" customHeight="1" x14ac:dyDescent="0.2">
      <c r="A90" s="14" t="s">
        <v>56</v>
      </c>
      <c r="B90" s="49">
        <v>96530</v>
      </c>
      <c r="C90" s="7">
        <v>96761</v>
      </c>
      <c r="D90" s="126">
        <v>231</v>
      </c>
      <c r="E90" s="126">
        <v>21</v>
      </c>
      <c r="F90" s="126" t="s">
        <v>381</v>
      </c>
    </row>
    <row r="91" spans="1:6" ht="11.1" customHeight="1" x14ac:dyDescent="0.2">
      <c r="A91" s="14" t="s">
        <v>57</v>
      </c>
      <c r="B91" s="49">
        <v>17444</v>
      </c>
      <c r="C91" s="7">
        <v>17062</v>
      </c>
      <c r="D91" s="126">
        <v>-382</v>
      </c>
      <c r="E91" s="126">
        <v>-35</v>
      </c>
      <c r="F91" s="126" t="s">
        <v>380</v>
      </c>
    </row>
    <row r="92" spans="1:6" ht="11.1" customHeight="1" x14ac:dyDescent="0.2">
      <c r="A92" s="14" t="s">
        <v>58</v>
      </c>
      <c r="B92" s="49">
        <v>15667</v>
      </c>
      <c r="C92" s="7">
        <v>14629</v>
      </c>
      <c r="D92" s="126">
        <v>-1038</v>
      </c>
      <c r="E92" s="126">
        <v>-94</v>
      </c>
      <c r="F92" s="126" t="s">
        <v>379</v>
      </c>
    </row>
    <row r="93" spans="1:6" ht="11.1" customHeight="1" x14ac:dyDescent="0.2">
      <c r="A93" s="14" t="s">
        <v>59</v>
      </c>
      <c r="B93" s="49">
        <v>17061</v>
      </c>
      <c r="C93" s="7">
        <v>16513</v>
      </c>
      <c r="D93" s="126">
        <v>-548</v>
      </c>
      <c r="E93" s="126">
        <v>-50</v>
      </c>
      <c r="F93" s="126" t="s">
        <v>378</v>
      </c>
    </row>
    <row r="94" spans="1:6" ht="11.1" customHeight="1" x14ac:dyDescent="0.2">
      <c r="A94" s="14" t="s">
        <v>60</v>
      </c>
      <c r="B94" s="49">
        <v>16542</v>
      </c>
      <c r="C94" s="7">
        <v>15135</v>
      </c>
      <c r="D94" s="126">
        <v>-1407</v>
      </c>
      <c r="E94" s="126">
        <v>-128</v>
      </c>
      <c r="F94" s="126" t="s">
        <v>310</v>
      </c>
    </row>
    <row r="95" spans="1:6" ht="11.1" customHeight="1" x14ac:dyDescent="0.2">
      <c r="A95" s="14" t="s">
        <v>61</v>
      </c>
      <c r="B95" s="49">
        <v>33312</v>
      </c>
      <c r="C95" s="7">
        <v>32104</v>
      </c>
      <c r="D95" s="126">
        <v>-1208</v>
      </c>
      <c r="E95" s="126">
        <v>-110</v>
      </c>
      <c r="F95" s="126" t="s">
        <v>361</v>
      </c>
    </row>
    <row r="96" spans="1:6" ht="18" customHeight="1" x14ac:dyDescent="0.2">
      <c r="A96" s="9" t="s">
        <v>223</v>
      </c>
      <c r="B96" s="131">
        <v>216056</v>
      </c>
      <c r="C96" s="5">
        <v>210290</v>
      </c>
      <c r="D96" s="132">
        <v>-5766</v>
      </c>
      <c r="E96" s="132">
        <v>-524</v>
      </c>
      <c r="F96" s="132" t="s">
        <v>377</v>
      </c>
    </row>
    <row r="97" spans="1:6" ht="11.1" customHeight="1" x14ac:dyDescent="0.2">
      <c r="A97" s="14" t="s">
        <v>62</v>
      </c>
      <c r="B97" s="49">
        <v>47341</v>
      </c>
      <c r="C97" s="7">
        <v>44470</v>
      </c>
      <c r="D97" s="126">
        <v>-2871</v>
      </c>
      <c r="E97" s="126">
        <v>-261</v>
      </c>
      <c r="F97" s="126" t="s">
        <v>359</v>
      </c>
    </row>
    <row r="98" spans="1:6" ht="11.1" customHeight="1" x14ac:dyDescent="0.2">
      <c r="A98" s="14" t="s">
        <v>63</v>
      </c>
      <c r="B98" s="49">
        <v>110768</v>
      </c>
      <c r="C98" s="7">
        <v>109809</v>
      </c>
      <c r="D98" s="126">
        <v>-959</v>
      </c>
      <c r="E98" s="126">
        <v>-87</v>
      </c>
      <c r="F98" s="126" t="s">
        <v>376</v>
      </c>
    </row>
    <row r="99" spans="1:6" ht="11.1" customHeight="1" x14ac:dyDescent="0.2">
      <c r="A99" s="14" t="s">
        <v>64</v>
      </c>
      <c r="B99" s="49">
        <v>57947</v>
      </c>
      <c r="C99" s="7">
        <v>56011</v>
      </c>
      <c r="D99" s="126">
        <v>-1936</v>
      </c>
      <c r="E99" s="126">
        <v>-176</v>
      </c>
      <c r="F99" s="126" t="s">
        <v>324</v>
      </c>
    </row>
    <row r="100" spans="1:6" ht="11.1" customHeight="1" x14ac:dyDescent="0.2">
      <c r="A100" s="127"/>
      <c r="B100" s="172"/>
      <c r="C100" s="171"/>
      <c r="D100" s="80"/>
      <c r="E100" s="80"/>
      <c r="F100" s="170"/>
    </row>
    <row r="101" spans="1:6" s="28" customFormat="1" ht="12" customHeight="1" x14ac:dyDescent="0.15">
      <c r="A101" s="29" t="s">
        <v>297</v>
      </c>
      <c r="B101" s="164"/>
      <c r="C101" s="163"/>
      <c r="D101" s="27"/>
      <c r="E101" s="27"/>
      <c r="F101" s="162"/>
    </row>
    <row r="102" spans="1:6" ht="18" customHeight="1" x14ac:dyDescent="0.2">
      <c r="A102" s="9" t="s">
        <v>224</v>
      </c>
      <c r="B102" s="131">
        <v>220225</v>
      </c>
      <c r="C102" s="5">
        <v>200503</v>
      </c>
      <c r="D102" s="132">
        <v>-19722</v>
      </c>
      <c r="E102" s="132">
        <v>-1793</v>
      </c>
      <c r="F102" s="132" t="s">
        <v>316</v>
      </c>
    </row>
    <row r="103" spans="1:6" ht="11.1" customHeight="1" x14ac:dyDescent="0.2">
      <c r="A103" s="14" t="s">
        <v>65</v>
      </c>
      <c r="B103" s="49">
        <v>22969</v>
      </c>
      <c r="C103" s="7">
        <v>20659</v>
      </c>
      <c r="D103" s="126">
        <v>-2310</v>
      </c>
      <c r="E103" s="126">
        <v>-210</v>
      </c>
      <c r="F103" s="126" t="s">
        <v>375</v>
      </c>
    </row>
    <row r="104" spans="1:6" ht="11.1" customHeight="1" x14ac:dyDescent="0.2">
      <c r="A104" s="14" t="s">
        <v>66</v>
      </c>
      <c r="B104" s="49">
        <v>10882</v>
      </c>
      <c r="C104" s="7">
        <v>9913</v>
      </c>
      <c r="D104" s="126">
        <v>-969</v>
      </c>
      <c r="E104" s="126">
        <v>-88</v>
      </c>
      <c r="F104" s="126" t="s">
        <v>316</v>
      </c>
    </row>
    <row r="105" spans="1:6" ht="11.1" customHeight="1" x14ac:dyDescent="0.2">
      <c r="A105" s="14" t="s">
        <v>67</v>
      </c>
      <c r="B105" s="49">
        <v>15577</v>
      </c>
      <c r="C105" s="7">
        <v>13034</v>
      </c>
      <c r="D105" s="126">
        <v>-2543</v>
      </c>
      <c r="E105" s="126">
        <v>-231</v>
      </c>
      <c r="F105" s="126" t="s">
        <v>374</v>
      </c>
    </row>
    <row r="106" spans="1:6" ht="11.1" customHeight="1" x14ac:dyDescent="0.2">
      <c r="A106" s="14" t="s">
        <v>68</v>
      </c>
      <c r="B106" s="49">
        <v>16698</v>
      </c>
      <c r="C106" s="7">
        <v>14823</v>
      </c>
      <c r="D106" s="126">
        <v>-1875</v>
      </c>
      <c r="E106" s="126">
        <v>-170</v>
      </c>
      <c r="F106" s="126" t="s">
        <v>369</v>
      </c>
    </row>
    <row r="107" spans="1:6" ht="11.1" customHeight="1" x14ac:dyDescent="0.2">
      <c r="A107" s="14" t="s">
        <v>69</v>
      </c>
      <c r="B107" s="49">
        <v>21752</v>
      </c>
      <c r="C107" s="7">
        <v>18808</v>
      </c>
      <c r="D107" s="126">
        <v>-2944</v>
      </c>
      <c r="E107" s="126">
        <v>-268</v>
      </c>
      <c r="F107" s="126" t="s">
        <v>373</v>
      </c>
    </row>
    <row r="108" spans="1:6" ht="11.1" customHeight="1" x14ac:dyDescent="0.2">
      <c r="A108" s="14" t="s">
        <v>70</v>
      </c>
      <c r="B108" s="49">
        <v>16103</v>
      </c>
      <c r="C108" s="7">
        <v>13853</v>
      </c>
      <c r="D108" s="126">
        <v>-2250</v>
      </c>
      <c r="E108" s="126">
        <v>-205</v>
      </c>
      <c r="F108" s="126" t="s">
        <v>356</v>
      </c>
    </row>
    <row r="109" spans="1:6" ht="11.1" customHeight="1" x14ac:dyDescent="0.2">
      <c r="A109" s="14" t="s">
        <v>71</v>
      </c>
      <c r="B109" s="49">
        <v>38190</v>
      </c>
      <c r="C109" s="7">
        <v>34511</v>
      </c>
      <c r="D109" s="126">
        <v>-3679</v>
      </c>
      <c r="E109" s="126">
        <v>-334</v>
      </c>
      <c r="F109" s="126" t="s">
        <v>333</v>
      </c>
    </row>
    <row r="110" spans="1:6" ht="11.1" customHeight="1" x14ac:dyDescent="0.2">
      <c r="A110" s="14" t="s">
        <v>72</v>
      </c>
      <c r="B110" s="49">
        <v>78054</v>
      </c>
      <c r="C110" s="7">
        <v>74902</v>
      </c>
      <c r="D110" s="126">
        <v>-3152</v>
      </c>
      <c r="E110" s="126">
        <v>-287</v>
      </c>
      <c r="F110" s="126" t="s">
        <v>372</v>
      </c>
    </row>
    <row r="111" spans="1:6" ht="18" customHeight="1" x14ac:dyDescent="0.2">
      <c r="A111" s="9" t="s">
        <v>225</v>
      </c>
      <c r="B111" s="131">
        <v>303484</v>
      </c>
      <c r="C111" s="5">
        <v>298778</v>
      </c>
      <c r="D111" s="132">
        <v>-4706</v>
      </c>
      <c r="E111" s="132">
        <v>-428</v>
      </c>
      <c r="F111" s="132" t="s">
        <v>371</v>
      </c>
    </row>
    <row r="112" spans="1:6" ht="11.1" customHeight="1" x14ac:dyDescent="0.2">
      <c r="A112" s="14" t="s">
        <v>73</v>
      </c>
      <c r="B112" s="49">
        <v>46442</v>
      </c>
      <c r="C112" s="7">
        <v>48129</v>
      </c>
      <c r="D112" s="126">
        <v>1687</v>
      </c>
      <c r="E112" s="126">
        <v>153</v>
      </c>
      <c r="F112" s="126" t="s">
        <v>370</v>
      </c>
    </row>
    <row r="113" spans="1:6" ht="11.1" customHeight="1" x14ac:dyDescent="0.2">
      <c r="A113" s="14" t="s">
        <v>74</v>
      </c>
      <c r="B113" s="49">
        <v>12641</v>
      </c>
      <c r="C113" s="7">
        <v>12220</v>
      </c>
      <c r="D113" s="126">
        <v>-421</v>
      </c>
      <c r="E113" s="126">
        <v>-38</v>
      </c>
      <c r="F113" s="126" t="s">
        <v>324</v>
      </c>
    </row>
    <row r="114" spans="1:6" ht="11.1" customHeight="1" x14ac:dyDescent="0.2">
      <c r="A114" s="14" t="s">
        <v>75</v>
      </c>
      <c r="B114" s="49">
        <v>18186</v>
      </c>
      <c r="C114" s="7">
        <v>16148</v>
      </c>
      <c r="D114" s="126">
        <v>-2038</v>
      </c>
      <c r="E114" s="126">
        <v>-185</v>
      </c>
      <c r="F114" s="126" t="s">
        <v>369</v>
      </c>
    </row>
    <row r="115" spans="1:6" ht="11.1" customHeight="1" x14ac:dyDescent="0.2">
      <c r="A115" s="14" t="s">
        <v>226</v>
      </c>
      <c r="B115" s="49">
        <v>176743</v>
      </c>
      <c r="C115" s="7">
        <v>175802</v>
      </c>
      <c r="D115" s="126">
        <v>-941</v>
      </c>
      <c r="E115" s="126">
        <v>-86</v>
      </c>
      <c r="F115" s="126" t="s">
        <v>368</v>
      </c>
    </row>
    <row r="116" spans="1:6" ht="11.1" customHeight="1" x14ac:dyDescent="0.2">
      <c r="A116" s="14" t="s">
        <v>76</v>
      </c>
      <c r="B116" s="49">
        <v>8606</v>
      </c>
      <c r="C116" s="7">
        <v>8228</v>
      </c>
      <c r="D116" s="126">
        <v>-378</v>
      </c>
      <c r="E116" s="126">
        <v>-34</v>
      </c>
      <c r="F116" s="126" t="s">
        <v>367</v>
      </c>
    </row>
    <row r="117" spans="1:6" ht="11.1" customHeight="1" x14ac:dyDescent="0.2">
      <c r="A117" s="14" t="s">
        <v>77</v>
      </c>
      <c r="B117" s="49">
        <v>14384</v>
      </c>
      <c r="C117" s="7">
        <v>12959</v>
      </c>
      <c r="D117" s="126">
        <v>-1425</v>
      </c>
      <c r="E117" s="126">
        <v>-130</v>
      </c>
      <c r="F117" s="126" t="s">
        <v>366</v>
      </c>
    </row>
    <row r="118" spans="1:6" ht="11.1" customHeight="1" x14ac:dyDescent="0.2">
      <c r="A118" s="14" t="s">
        <v>78</v>
      </c>
      <c r="B118" s="49">
        <v>26482</v>
      </c>
      <c r="C118" s="7">
        <v>25292</v>
      </c>
      <c r="D118" s="126">
        <v>-1190</v>
      </c>
      <c r="E118" s="126">
        <v>-108</v>
      </c>
      <c r="F118" s="126" t="s">
        <v>365</v>
      </c>
    </row>
    <row r="119" spans="1:6" ht="18" customHeight="1" x14ac:dyDescent="0.2">
      <c r="A119" s="9" t="s">
        <v>227</v>
      </c>
      <c r="B119" s="131">
        <v>240715</v>
      </c>
      <c r="C119" s="5">
        <v>227435</v>
      </c>
      <c r="D119" s="132">
        <v>-13280</v>
      </c>
      <c r="E119" s="132">
        <v>-1207</v>
      </c>
      <c r="F119" s="132" t="s">
        <v>364</v>
      </c>
    </row>
    <row r="120" spans="1:6" ht="11.1" customHeight="1" x14ac:dyDescent="0.2">
      <c r="A120" s="14" t="s">
        <v>79</v>
      </c>
      <c r="B120" s="49">
        <v>28357</v>
      </c>
      <c r="C120" s="7">
        <v>25611</v>
      </c>
      <c r="D120" s="126">
        <v>-2746</v>
      </c>
      <c r="E120" s="126">
        <v>-250</v>
      </c>
      <c r="F120" s="126" t="s">
        <v>363</v>
      </c>
    </row>
    <row r="121" spans="1:6" ht="11.1" customHeight="1" x14ac:dyDescent="0.2">
      <c r="A121" s="14" t="s">
        <v>80</v>
      </c>
      <c r="B121" s="49">
        <v>73796</v>
      </c>
      <c r="C121" s="7">
        <v>70894</v>
      </c>
      <c r="D121" s="126">
        <v>-2902</v>
      </c>
      <c r="E121" s="126">
        <v>-264</v>
      </c>
      <c r="F121" s="126" t="s">
        <v>362</v>
      </c>
    </row>
    <row r="122" spans="1:6" ht="11.1" customHeight="1" x14ac:dyDescent="0.2">
      <c r="A122" s="14" t="s">
        <v>81</v>
      </c>
      <c r="B122" s="49">
        <v>60501</v>
      </c>
      <c r="C122" s="7">
        <v>58301</v>
      </c>
      <c r="D122" s="126">
        <v>-2200</v>
      </c>
      <c r="E122" s="126">
        <v>-200</v>
      </c>
      <c r="F122" s="126" t="s">
        <v>361</v>
      </c>
    </row>
    <row r="123" spans="1:6" ht="11.1" customHeight="1" x14ac:dyDescent="0.2">
      <c r="A123" s="14" t="s">
        <v>82</v>
      </c>
      <c r="B123" s="49">
        <v>16015</v>
      </c>
      <c r="C123" s="7">
        <v>13551</v>
      </c>
      <c r="D123" s="126">
        <v>-2464</v>
      </c>
      <c r="E123" s="126">
        <v>-224</v>
      </c>
      <c r="F123" s="126" t="s">
        <v>348</v>
      </c>
    </row>
    <row r="124" spans="1:6" ht="11.1" customHeight="1" x14ac:dyDescent="0.2">
      <c r="A124" s="14" t="s">
        <v>83</v>
      </c>
      <c r="B124" s="49">
        <v>26738</v>
      </c>
      <c r="C124" s="7">
        <v>25511</v>
      </c>
      <c r="D124" s="126">
        <v>-1227</v>
      </c>
      <c r="E124" s="126">
        <v>-111</v>
      </c>
      <c r="F124" s="126" t="s">
        <v>336</v>
      </c>
    </row>
    <row r="125" spans="1:6" ht="11.1" customHeight="1" x14ac:dyDescent="0.2">
      <c r="A125" s="14" t="s">
        <v>84</v>
      </c>
      <c r="B125" s="49">
        <v>35308</v>
      </c>
      <c r="C125" s="7">
        <v>33567</v>
      </c>
      <c r="D125" s="126">
        <v>-1741</v>
      </c>
      <c r="E125" s="126">
        <v>-158</v>
      </c>
      <c r="F125" s="126" t="s">
        <v>312</v>
      </c>
    </row>
    <row r="126" spans="1:6" ht="18" customHeight="1" x14ac:dyDescent="0.2">
      <c r="A126" s="9" t="s">
        <v>228</v>
      </c>
      <c r="B126" s="131">
        <v>163229</v>
      </c>
      <c r="C126" s="5">
        <v>146551</v>
      </c>
      <c r="D126" s="132">
        <v>-16678</v>
      </c>
      <c r="E126" s="132">
        <v>-1516</v>
      </c>
      <c r="F126" s="132" t="s">
        <v>360</v>
      </c>
    </row>
    <row r="127" spans="1:6" ht="11.1" customHeight="1" x14ac:dyDescent="0.2">
      <c r="A127" s="14" t="s">
        <v>85</v>
      </c>
      <c r="B127" s="49">
        <v>59424</v>
      </c>
      <c r="C127" s="7">
        <v>55817</v>
      </c>
      <c r="D127" s="126">
        <v>-3607</v>
      </c>
      <c r="E127" s="126">
        <v>-328</v>
      </c>
      <c r="F127" s="126" t="s">
        <v>359</v>
      </c>
    </row>
    <row r="128" spans="1:6" ht="11.1" customHeight="1" x14ac:dyDescent="0.2">
      <c r="A128" s="14" t="s">
        <v>86</v>
      </c>
      <c r="B128" s="49">
        <v>26714</v>
      </c>
      <c r="C128" s="7">
        <v>23613</v>
      </c>
      <c r="D128" s="126">
        <v>-3101</v>
      </c>
      <c r="E128" s="126">
        <v>-282</v>
      </c>
      <c r="F128" s="126" t="s">
        <v>335</v>
      </c>
    </row>
    <row r="129" spans="1:6" ht="11.1" customHeight="1" x14ac:dyDescent="0.2">
      <c r="A129" s="14" t="s">
        <v>87</v>
      </c>
      <c r="B129" s="49">
        <v>26952</v>
      </c>
      <c r="C129" s="7">
        <v>23703</v>
      </c>
      <c r="D129" s="126">
        <v>-3249</v>
      </c>
      <c r="E129" s="126">
        <v>-295</v>
      </c>
      <c r="F129" s="126" t="s">
        <v>314</v>
      </c>
    </row>
    <row r="130" spans="1:6" ht="11.1" customHeight="1" x14ac:dyDescent="0.2">
      <c r="A130" s="14" t="s">
        <v>88</v>
      </c>
      <c r="B130" s="49">
        <v>50139</v>
      </c>
      <c r="C130" s="7">
        <v>43418</v>
      </c>
      <c r="D130" s="126">
        <v>-6721</v>
      </c>
      <c r="E130" s="126">
        <v>-611</v>
      </c>
      <c r="F130" s="126" t="s">
        <v>358</v>
      </c>
    </row>
    <row r="131" spans="1:6" ht="18" customHeight="1" x14ac:dyDescent="0.2">
      <c r="A131" s="9" t="s">
        <v>229</v>
      </c>
      <c r="B131" s="131">
        <v>154176</v>
      </c>
      <c r="C131" s="5">
        <v>137561</v>
      </c>
      <c r="D131" s="132">
        <v>-16615</v>
      </c>
      <c r="E131" s="132">
        <v>-1510</v>
      </c>
      <c r="F131" s="132" t="s">
        <v>357</v>
      </c>
    </row>
    <row r="132" spans="1:6" ht="11.1" customHeight="1" x14ac:dyDescent="0.2">
      <c r="A132" s="14" t="s">
        <v>89</v>
      </c>
      <c r="B132" s="49">
        <v>18424</v>
      </c>
      <c r="C132" s="7">
        <v>15849</v>
      </c>
      <c r="D132" s="126">
        <v>-2575</v>
      </c>
      <c r="E132" s="126">
        <v>-234</v>
      </c>
      <c r="F132" s="126" t="s">
        <v>356</v>
      </c>
    </row>
    <row r="133" spans="1:6" ht="11.1" customHeight="1" x14ac:dyDescent="0.2">
      <c r="A133" s="14" t="s">
        <v>90</v>
      </c>
      <c r="B133" s="49">
        <v>71076</v>
      </c>
      <c r="C133" s="7">
        <v>65969</v>
      </c>
      <c r="D133" s="126">
        <v>-5107</v>
      </c>
      <c r="E133" s="126">
        <v>-464</v>
      </c>
      <c r="F133" s="126" t="s">
        <v>326</v>
      </c>
    </row>
    <row r="134" spans="1:6" ht="11.1" customHeight="1" x14ac:dyDescent="0.2">
      <c r="A134" s="14" t="s">
        <v>91</v>
      </c>
      <c r="B134" s="49">
        <v>43551</v>
      </c>
      <c r="C134" s="7">
        <v>37172</v>
      </c>
      <c r="D134" s="126">
        <v>-6379</v>
      </c>
      <c r="E134" s="126">
        <v>-580</v>
      </c>
      <c r="F134" s="126" t="s">
        <v>355</v>
      </c>
    </row>
    <row r="135" spans="1:6" ht="11.1" customHeight="1" x14ac:dyDescent="0.2">
      <c r="A135" s="14" t="s">
        <v>92</v>
      </c>
      <c r="B135" s="49">
        <v>21125</v>
      </c>
      <c r="C135" s="7">
        <v>18571</v>
      </c>
      <c r="D135" s="126">
        <v>-2554</v>
      </c>
      <c r="E135" s="126">
        <v>-232</v>
      </c>
      <c r="F135" s="126" t="s">
        <v>354</v>
      </c>
    </row>
    <row r="136" spans="1:6" ht="18" customHeight="1" x14ac:dyDescent="0.2">
      <c r="A136" s="9" t="s">
        <v>230</v>
      </c>
      <c r="B136" s="131">
        <v>332470</v>
      </c>
      <c r="C136" s="5">
        <v>313396</v>
      </c>
      <c r="D136" s="132">
        <v>-19074</v>
      </c>
      <c r="E136" s="132">
        <v>-1734</v>
      </c>
      <c r="F136" s="132" t="s">
        <v>353</v>
      </c>
    </row>
    <row r="137" spans="1:6" ht="11.1" customHeight="1" x14ac:dyDescent="0.2">
      <c r="A137" s="14" t="s">
        <v>93</v>
      </c>
      <c r="B137" s="49">
        <v>20107</v>
      </c>
      <c r="C137" s="7">
        <v>19784</v>
      </c>
      <c r="D137" s="126">
        <v>-323</v>
      </c>
      <c r="E137" s="126">
        <v>-29</v>
      </c>
      <c r="F137" s="126" t="s">
        <v>352</v>
      </c>
    </row>
    <row r="138" spans="1:6" ht="11.1" customHeight="1" x14ac:dyDescent="0.2">
      <c r="A138" s="14" t="s">
        <v>94</v>
      </c>
      <c r="B138" s="49">
        <v>29225</v>
      </c>
      <c r="C138" s="7">
        <v>29151</v>
      </c>
      <c r="D138" s="126">
        <v>-74</v>
      </c>
      <c r="E138" s="126">
        <v>-7</v>
      </c>
      <c r="F138" s="126" t="s">
        <v>351</v>
      </c>
    </row>
    <row r="139" spans="1:6" ht="11.1" customHeight="1" x14ac:dyDescent="0.2">
      <c r="A139" s="14" t="s">
        <v>95</v>
      </c>
      <c r="B139" s="49">
        <v>15236</v>
      </c>
      <c r="C139" s="7">
        <v>14001</v>
      </c>
      <c r="D139" s="126">
        <v>-1235</v>
      </c>
      <c r="E139" s="126">
        <v>-112</v>
      </c>
      <c r="F139" s="126" t="s">
        <v>303</v>
      </c>
    </row>
    <row r="140" spans="1:6" ht="11.1" customHeight="1" x14ac:dyDescent="0.2">
      <c r="A140" s="14" t="s">
        <v>96</v>
      </c>
      <c r="B140" s="49">
        <v>21756</v>
      </c>
      <c r="C140" s="7">
        <v>19982</v>
      </c>
      <c r="D140" s="126">
        <v>-1774</v>
      </c>
      <c r="E140" s="126">
        <v>-161</v>
      </c>
      <c r="F140" s="126" t="s">
        <v>303</v>
      </c>
    </row>
    <row r="141" spans="1:6" ht="11.1" customHeight="1" x14ac:dyDescent="0.2">
      <c r="A141" s="14" t="s">
        <v>97</v>
      </c>
      <c r="B141" s="49">
        <v>33289</v>
      </c>
      <c r="C141" s="7">
        <v>32293</v>
      </c>
      <c r="D141" s="126">
        <v>-996</v>
      </c>
      <c r="E141" s="126">
        <v>-91</v>
      </c>
      <c r="F141" s="126" t="s">
        <v>350</v>
      </c>
    </row>
    <row r="142" spans="1:6" ht="11.1" customHeight="1" x14ac:dyDescent="0.2">
      <c r="A142" s="14" t="s">
        <v>98</v>
      </c>
      <c r="B142" s="49">
        <v>35487</v>
      </c>
      <c r="C142" s="7">
        <v>30377</v>
      </c>
      <c r="D142" s="126">
        <v>-5110</v>
      </c>
      <c r="E142" s="126">
        <v>-465</v>
      </c>
      <c r="F142" s="126" t="s">
        <v>304</v>
      </c>
    </row>
    <row r="143" spans="1:6" ht="11.1" customHeight="1" x14ac:dyDescent="0.2">
      <c r="A143" s="14" t="s">
        <v>99</v>
      </c>
      <c r="B143" s="49">
        <v>46085</v>
      </c>
      <c r="C143" s="7">
        <v>41188</v>
      </c>
      <c r="D143" s="126">
        <v>-4897</v>
      </c>
      <c r="E143" s="126">
        <v>-445</v>
      </c>
      <c r="F143" s="126" t="s">
        <v>349</v>
      </c>
    </row>
    <row r="144" spans="1:6" ht="11.1" customHeight="1" x14ac:dyDescent="0.2">
      <c r="A144" s="14" t="s">
        <v>100</v>
      </c>
      <c r="B144" s="49">
        <v>33068</v>
      </c>
      <c r="C144" s="7">
        <v>27970</v>
      </c>
      <c r="D144" s="126">
        <v>-5098</v>
      </c>
      <c r="E144" s="126">
        <v>-463</v>
      </c>
      <c r="F144" s="126" t="s">
        <v>348</v>
      </c>
    </row>
    <row r="145" spans="1:6" ht="11.1" customHeight="1" x14ac:dyDescent="0.2">
      <c r="A145" s="14" t="s">
        <v>101</v>
      </c>
      <c r="B145" s="49">
        <v>82303</v>
      </c>
      <c r="C145" s="7">
        <v>83022</v>
      </c>
      <c r="D145" s="126">
        <v>719</v>
      </c>
      <c r="E145" s="126">
        <v>65</v>
      </c>
      <c r="F145" s="126" t="s">
        <v>347</v>
      </c>
    </row>
    <row r="146" spans="1:6" ht="11.1" customHeight="1" x14ac:dyDescent="0.2">
      <c r="A146" s="14" t="s">
        <v>102</v>
      </c>
      <c r="B146" s="49">
        <v>15914</v>
      </c>
      <c r="C146" s="7">
        <v>15628</v>
      </c>
      <c r="D146" s="126">
        <v>-286</v>
      </c>
      <c r="E146" s="126">
        <v>-26</v>
      </c>
      <c r="F146" s="126" t="s">
        <v>346</v>
      </c>
    </row>
    <row r="147" spans="1:6" ht="18" customHeight="1" x14ac:dyDescent="0.2">
      <c r="A147" s="9" t="s">
        <v>231</v>
      </c>
      <c r="B147" s="131">
        <v>228093</v>
      </c>
      <c r="C147" s="5">
        <v>224772</v>
      </c>
      <c r="D147" s="132">
        <v>-3321</v>
      </c>
      <c r="E147" s="132">
        <v>-302</v>
      </c>
      <c r="F147" s="132" t="s">
        <v>345</v>
      </c>
    </row>
    <row r="148" spans="1:6" ht="11.1" customHeight="1" x14ac:dyDescent="0.2">
      <c r="A148" s="14" t="s">
        <v>103</v>
      </c>
      <c r="B148" s="49">
        <v>49368</v>
      </c>
      <c r="C148" s="7">
        <v>47641</v>
      </c>
      <c r="D148" s="126">
        <v>-1727</v>
      </c>
      <c r="E148" s="126">
        <v>-157</v>
      </c>
      <c r="F148" s="126" t="s">
        <v>344</v>
      </c>
    </row>
    <row r="149" spans="1:6" ht="11.1" customHeight="1" x14ac:dyDescent="0.2">
      <c r="A149" s="14" t="s">
        <v>104</v>
      </c>
      <c r="B149" s="49">
        <v>36378</v>
      </c>
      <c r="C149" s="7">
        <v>35445</v>
      </c>
      <c r="D149" s="126">
        <v>-933</v>
      </c>
      <c r="E149" s="126">
        <v>-85</v>
      </c>
      <c r="F149" s="126" t="s">
        <v>343</v>
      </c>
    </row>
    <row r="150" spans="1:6" ht="11.1" customHeight="1" x14ac:dyDescent="0.2">
      <c r="A150" s="14" t="s">
        <v>105</v>
      </c>
      <c r="B150" s="49">
        <v>26946</v>
      </c>
      <c r="C150" s="7">
        <v>24614</v>
      </c>
      <c r="D150" s="126">
        <v>-2332</v>
      </c>
      <c r="E150" s="126">
        <v>-212</v>
      </c>
      <c r="F150" s="126" t="s">
        <v>342</v>
      </c>
    </row>
    <row r="151" spans="1:6" ht="11.1" customHeight="1" x14ac:dyDescent="0.2">
      <c r="A151" s="14" t="s">
        <v>106</v>
      </c>
      <c r="B151" s="49">
        <v>115401</v>
      </c>
      <c r="C151" s="7">
        <v>117072</v>
      </c>
      <c r="D151" s="126">
        <v>1671</v>
      </c>
      <c r="E151" s="126">
        <v>152</v>
      </c>
      <c r="F151" s="126" t="s">
        <v>341</v>
      </c>
    </row>
    <row r="152" spans="1:6" ht="11.1" customHeight="1" x14ac:dyDescent="0.2">
      <c r="A152" s="127"/>
      <c r="B152" s="172"/>
      <c r="C152" s="171"/>
      <c r="D152" s="80"/>
      <c r="E152" s="80"/>
      <c r="F152" s="170"/>
    </row>
    <row r="153" spans="1:6" s="28" customFormat="1" ht="12" customHeight="1" x14ac:dyDescent="0.15">
      <c r="A153" s="29" t="s">
        <v>297</v>
      </c>
      <c r="B153" s="164"/>
      <c r="C153" s="163"/>
      <c r="D153" s="27"/>
      <c r="E153" s="27"/>
      <c r="F153" s="162"/>
    </row>
    <row r="154" spans="1:6" ht="18" customHeight="1" x14ac:dyDescent="0.2">
      <c r="A154" s="9" t="s">
        <v>232</v>
      </c>
      <c r="B154" s="131">
        <v>293311</v>
      </c>
      <c r="C154" s="5">
        <v>291230</v>
      </c>
      <c r="D154" s="132">
        <v>-2081</v>
      </c>
      <c r="E154" s="132">
        <v>-188</v>
      </c>
      <c r="F154" s="132" t="s">
        <v>340</v>
      </c>
    </row>
    <row r="155" spans="1:6" ht="11.1" customHeight="1" x14ac:dyDescent="0.2">
      <c r="A155" s="14" t="s">
        <v>107</v>
      </c>
      <c r="B155" s="49">
        <v>25275</v>
      </c>
      <c r="C155" s="7">
        <v>26492</v>
      </c>
      <c r="D155" s="126">
        <v>1217</v>
      </c>
      <c r="E155" s="126">
        <v>111</v>
      </c>
      <c r="F155" s="126" t="s">
        <v>339</v>
      </c>
    </row>
    <row r="156" spans="1:6" ht="11.1" customHeight="1" x14ac:dyDescent="0.2">
      <c r="A156" s="14" t="s">
        <v>108</v>
      </c>
      <c r="B156" s="49">
        <v>122987</v>
      </c>
      <c r="C156" s="7">
        <v>121707</v>
      </c>
      <c r="D156" s="126">
        <v>-1280</v>
      </c>
      <c r="E156" s="126">
        <v>-116</v>
      </c>
      <c r="F156" s="126" t="s">
        <v>338</v>
      </c>
    </row>
    <row r="157" spans="1:6" ht="11.1" customHeight="1" x14ac:dyDescent="0.2">
      <c r="A157" s="14" t="s">
        <v>109</v>
      </c>
      <c r="B157" s="49">
        <v>82767</v>
      </c>
      <c r="C157" s="7">
        <v>85996</v>
      </c>
      <c r="D157" s="126">
        <v>3229</v>
      </c>
      <c r="E157" s="126">
        <v>294</v>
      </c>
      <c r="F157" s="126" t="s">
        <v>337</v>
      </c>
    </row>
    <row r="158" spans="1:6" ht="11.1" customHeight="1" x14ac:dyDescent="0.2">
      <c r="A158" s="14" t="s">
        <v>110</v>
      </c>
      <c r="B158" s="49">
        <v>28294</v>
      </c>
      <c r="C158" s="7">
        <v>26981</v>
      </c>
      <c r="D158" s="126">
        <v>-1313</v>
      </c>
      <c r="E158" s="126">
        <v>-119</v>
      </c>
      <c r="F158" s="126" t="s">
        <v>336</v>
      </c>
    </row>
    <row r="159" spans="1:6" ht="11.1" customHeight="1" x14ac:dyDescent="0.2">
      <c r="A159" s="14" t="s">
        <v>111</v>
      </c>
      <c r="B159" s="49">
        <v>33988</v>
      </c>
      <c r="C159" s="7">
        <v>30054</v>
      </c>
      <c r="D159" s="126">
        <v>-3934</v>
      </c>
      <c r="E159" s="126">
        <v>-358</v>
      </c>
      <c r="F159" s="126" t="s">
        <v>335</v>
      </c>
    </row>
    <row r="160" spans="1:6" ht="18" customHeight="1" x14ac:dyDescent="0.2">
      <c r="A160" s="9" t="s">
        <v>233</v>
      </c>
      <c r="B160" s="131">
        <v>272834</v>
      </c>
      <c r="C160" s="5">
        <v>259441</v>
      </c>
      <c r="D160" s="132">
        <v>-13393</v>
      </c>
      <c r="E160" s="132">
        <v>-1218</v>
      </c>
      <c r="F160" s="132" t="s">
        <v>312</v>
      </c>
    </row>
    <row r="161" spans="1:10" ht="11.1" customHeight="1" x14ac:dyDescent="0.2">
      <c r="A161" s="14" t="s">
        <v>112</v>
      </c>
      <c r="B161" s="49">
        <v>31906</v>
      </c>
      <c r="C161" s="7">
        <v>29389</v>
      </c>
      <c r="D161" s="126">
        <v>-2517</v>
      </c>
      <c r="E161" s="126">
        <v>-229</v>
      </c>
      <c r="F161" s="126" t="s">
        <v>334</v>
      </c>
    </row>
    <row r="162" spans="1:10" ht="11.1" customHeight="1" x14ac:dyDescent="0.2">
      <c r="A162" s="14" t="s">
        <v>113</v>
      </c>
      <c r="B162" s="49">
        <v>20758</v>
      </c>
      <c r="C162" s="7">
        <v>18764</v>
      </c>
      <c r="D162" s="126">
        <v>-1994</v>
      </c>
      <c r="E162" s="126">
        <v>-182</v>
      </c>
      <c r="F162" s="126" t="s">
        <v>333</v>
      </c>
    </row>
    <row r="163" spans="1:10" ht="11.1" customHeight="1" x14ac:dyDescent="0.2">
      <c r="A163" s="14" t="s">
        <v>114</v>
      </c>
      <c r="B163" s="49">
        <v>21917</v>
      </c>
      <c r="C163" s="7">
        <v>20122</v>
      </c>
      <c r="D163" s="126">
        <v>-1795</v>
      </c>
      <c r="E163" s="126">
        <v>-163</v>
      </c>
      <c r="F163" s="126" t="s">
        <v>332</v>
      </c>
    </row>
    <row r="164" spans="1:10" ht="11.1" customHeight="1" x14ac:dyDescent="0.2">
      <c r="A164" s="14" t="s">
        <v>115</v>
      </c>
      <c r="B164" s="49">
        <v>133911</v>
      </c>
      <c r="C164" s="7">
        <v>131368</v>
      </c>
      <c r="D164" s="126">
        <v>-2543</v>
      </c>
      <c r="E164" s="126">
        <v>-231</v>
      </c>
      <c r="F164" s="126" t="s">
        <v>331</v>
      </c>
    </row>
    <row r="165" spans="1:10" ht="11.1" customHeight="1" x14ac:dyDescent="0.2">
      <c r="A165" s="14" t="s">
        <v>116</v>
      </c>
      <c r="B165" s="49">
        <v>52796</v>
      </c>
      <c r="C165" s="7">
        <v>49043</v>
      </c>
      <c r="D165" s="126">
        <v>-3753</v>
      </c>
      <c r="E165" s="126">
        <v>-341</v>
      </c>
      <c r="F165" s="126" t="s">
        <v>330</v>
      </c>
    </row>
    <row r="166" spans="1:10" ht="11.1" customHeight="1" x14ac:dyDescent="0.2">
      <c r="A166" s="14" t="s">
        <v>117</v>
      </c>
      <c r="B166" s="49">
        <v>11546</v>
      </c>
      <c r="C166" s="7">
        <v>10755</v>
      </c>
      <c r="D166" s="126">
        <v>-791</v>
      </c>
      <c r="E166" s="126">
        <v>-72</v>
      </c>
      <c r="F166" s="126" t="s">
        <v>329</v>
      </c>
    </row>
    <row r="167" spans="1:10" ht="18" customHeight="1" x14ac:dyDescent="0.2">
      <c r="A167" s="9" t="s">
        <v>234</v>
      </c>
      <c r="B167" s="131">
        <v>389838</v>
      </c>
      <c r="C167" s="5">
        <v>381757</v>
      </c>
      <c r="D167" s="132">
        <v>-8081</v>
      </c>
      <c r="E167" s="132">
        <v>-735</v>
      </c>
      <c r="F167" s="132" t="s">
        <v>308</v>
      </c>
    </row>
    <row r="168" spans="1:10" ht="11.1" customHeight="1" x14ac:dyDescent="0.2">
      <c r="A168" s="92" t="s">
        <v>235</v>
      </c>
      <c r="B168" s="136">
        <v>245182</v>
      </c>
      <c r="C168" s="79">
        <v>250518</v>
      </c>
      <c r="D168" s="137">
        <v>5336</v>
      </c>
      <c r="E168" s="137">
        <v>485</v>
      </c>
      <c r="F168" s="137" t="s">
        <v>328</v>
      </c>
    </row>
    <row r="169" spans="1:10" s="1" customFormat="1" ht="11.1" customHeight="1" x14ac:dyDescent="0.2">
      <c r="A169" s="93" t="s">
        <v>201</v>
      </c>
      <c r="B169" s="167" t="s">
        <v>199</v>
      </c>
      <c r="C169" s="168">
        <v>87405</v>
      </c>
      <c r="D169" s="167" t="s">
        <v>199</v>
      </c>
      <c r="E169" s="167" t="s">
        <v>199</v>
      </c>
      <c r="F169" s="167" t="s">
        <v>199</v>
      </c>
      <c r="G169" s="130"/>
      <c r="H169" s="130"/>
      <c r="I169" s="126"/>
      <c r="J169" s="126"/>
    </row>
    <row r="170" spans="1:10" s="1" customFormat="1" ht="11.1" customHeight="1" x14ac:dyDescent="0.2">
      <c r="A170" s="93" t="s">
        <v>202</v>
      </c>
      <c r="B170" s="17">
        <v>14694</v>
      </c>
      <c r="C170" s="168">
        <v>15359</v>
      </c>
      <c r="D170" s="17">
        <f>C170-B170</f>
        <v>665</v>
      </c>
      <c r="E170" s="169">
        <v>60</v>
      </c>
      <c r="F170" s="49" t="s">
        <v>327</v>
      </c>
      <c r="G170" s="130"/>
      <c r="H170" s="130"/>
      <c r="I170" s="126"/>
      <c r="J170" s="126"/>
    </row>
    <row r="171" spans="1:10" s="1" customFormat="1" ht="11.1" customHeight="1" x14ac:dyDescent="0.2">
      <c r="A171" s="93" t="s">
        <v>203</v>
      </c>
      <c r="B171" s="167" t="s">
        <v>199</v>
      </c>
      <c r="C171" s="168">
        <v>72165</v>
      </c>
      <c r="D171" s="167" t="s">
        <v>199</v>
      </c>
      <c r="E171" s="167" t="s">
        <v>199</v>
      </c>
      <c r="F171" s="167" t="s">
        <v>199</v>
      </c>
      <c r="G171" s="130"/>
      <c r="H171" s="130"/>
      <c r="I171" s="126"/>
      <c r="J171" s="126"/>
    </row>
    <row r="172" spans="1:10" s="1" customFormat="1" ht="11.1" customHeight="1" x14ac:dyDescent="0.2">
      <c r="A172" s="93" t="s">
        <v>204</v>
      </c>
      <c r="B172" s="167" t="s">
        <v>199</v>
      </c>
      <c r="C172" s="168">
        <v>42137</v>
      </c>
      <c r="D172" s="167" t="s">
        <v>199</v>
      </c>
      <c r="E172" s="167" t="s">
        <v>199</v>
      </c>
      <c r="F172" s="167" t="s">
        <v>199</v>
      </c>
      <c r="G172" s="130"/>
      <c r="H172" s="130"/>
      <c r="I172" s="126"/>
      <c r="J172" s="126"/>
    </row>
    <row r="173" spans="1:10" s="1" customFormat="1" ht="11.1" customHeight="1" x14ac:dyDescent="0.2">
      <c r="A173" s="93" t="s">
        <v>205</v>
      </c>
      <c r="B173" s="167" t="s">
        <v>199</v>
      </c>
      <c r="C173" s="168">
        <v>33452</v>
      </c>
      <c r="D173" s="167" t="s">
        <v>199</v>
      </c>
      <c r="E173" s="167" t="s">
        <v>199</v>
      </c>
      <c r="F173" s="167" t="s">
        <v>199</v>
      </c>
      <c r="G173" s="130"/>
      <c r="H173" s="130"/>
      <c r="I173" s="126"/>
      <c r="J173" s="126"/>
    </row>
    <row r="174" spans="1:10" ht="11.1" customHeight="1" x14ac:dyDescent="0.2">
      <c r="A174" s="14" t="s">
        <v>118</v>
      </c>
      <c r="B174" s="49">
        <v>62208</v>
      </c>
      <c r="C174" s="7">
        <v>57749</v>
      </c>
      <c r="D174" s="126">
        <v>-4459</v>
      </c>
      <c r="E174" s="126">
        <v>-405</v>
      </c>
      <c r="F174" s="126" t="s">
        <v>326</v>
      </c>
    </row>
    <row r="175" spans="1:10" ht="11.1" customHeight="1" x14ac:dyDescent="0.2">
      <c r="A175" s="14" t="s">
        <v>119</v>
      </c>
      <c r="B175" s="49">
        <v>12669</v>
      </c>
      <c r="C175" s="7">
        <v>10464</v>
      </c>
      <c r="D175" s="126">
        <v>-2205</v>
      </c>
      <c r="E175" s="126">
        <v>-201</v>
      </c>
      <c r="F175" s="126" t="s">
        <v>325</v>
      </c>
    </row>
    <row r="176" spans="1:10" ht="11.1" customHeight="1" x14ac:dyDescent="0.2">
      <c r="A176" s="14" t="s">
        <v>120</v>
      </c>
      <c r="B176" s="49">
        <v>20243</v>
      </c>
      <c r="C176" s="7">
        <v>19561</v>
      </c>
      <c r="D176" s="126">
        <v>-682</v>
      </c>
      <c r="E176" s="126">
        <v>-62</v>
      </c>
      <c r="F176" s="126" t="s">
        <v>324</v>
      </c>
    </row>
    <row r="177" spans="1:6" ht="11.1" customHeight="1" x14ac:dyDescent="0.2">
      <c r="A177" s="14" t="s">
        <v>121</v>
      </c>
      <c r="B177" s="49">
        <v>15865</v>
      </c>
      <c r="C177" s="7">
        <v>14812</v>
      </c>
      <c r="D177" s="126">
        <v>-1053</v>
      </c>
      <c r="E177" s="126">
        <v>-96</v>
      </c>
      <c r="F177" s="126" t="s">
        <v>323</v>
      </c>
    </row>
    <row r="178" spans="1:6" ht="11.1" customHeight="1" x14ac:dyDescent="0.2">
      <c r="A178" s="14" t="s">
        <v>122</v>
      </c>
      <c r="B178" s="49">
        <v>13193</v>
      </c>
      <c r="C178" s="7">
        <v>11369</v>
      </c>
      <c r="D178" s="126">
        <v>-1824</v>
      </c>
      <c r="E178" s="126">
        <v>-166</v>
      </c>
      <c r="F178" s="126" t="s">
        <v>322</v>
      </c>
    </row>
    <row r="179" spans="1:6" ht="11.1" customHeight="1" x14ac:dyDescent="0.2">
      <c r="A179" s="14" t="s">
        <v>123</v>
      </c>
      <c r="B179" s="49">
        <v>20478</v>
      </c>
      <c r="C179" s="7">
        <v>17284</v>
      </c>
      <c r="D179" s="126">
        <v>-3194</v>
      </c>
      <c r="E179" s="126">
        <v>-290</v>
      </c>
      <c r="F179" s="126" t="s">
        <v>321</v>
      </c>
    </row>
    <row r="180" spans="1:6" ht="18" customHeight="1" x14ac:dyDescent="0.2">
      <c r="A180" s="9" t="s">
        <v>236</v>
      </c>
      <c r="B180" s="131">
        <v>109608</v>
      </c>
      <c r="C180" s="5">
        <v>102075</v>
      </c>
      <c r="D180" s="132">
        <v>-7533</v>
      </c>
      <c r="E180" s="132">
        <v>-685</v>
      </c>
      <c r="F180" s="132" t="s">
        <v>320</v>
      </c>
    </row>
    <row r="181" spans="1:6" ht="11.1" customHeight="1" x14ac:dyDescent="0.2">
      <c r="A181" s="14" t="s">
        <v>124</v>
      </c>
      <c r="B181" s="49">
        <v>15209</v>
      </c>
      <c r="C181" s="7">
        <v>13759</v>
      </c>
      <c r="D181" s="126">
        <v>-1450</v>
      </c>
      <c r="E181" s="126">
        <v>-132</v>
      </c>
      <c r="F181" s="126" t="s">
        <v>319</v>
      </c>
    </row>
    <row r="182" spans="1:6" ht="11.1" customHeight="1" x14ac:dyDescent="0.2">
      <c r="A182" s="14" t="s">
        <v>125</v>
      </c>
      <c r="B182" s="49">
        <v>19223</v>
      </c>
      <c r="C182" s="7">
        <v>18207</v>
      </c>
      <c r="D182" s="126">
        <v>-1016</v>
      </c>
      <c r="E182" s="126">
        <v>-92</v>
      </c>
      <c r="F182" s="126" t="s">
        <v>302</v>
      </c>
    </row>
    <row r="183" spans="1:6" ht="11.1" customHeight="1" x14ac:dyDescent="0.2">
      <c r="A183" s="14" t="s">
        <v>126</v>
      </c>
      <c r="B183" s="49">
        <v>23368</v>
      </c>
      <c r="C183" s="7">
        <v>21608</v>
      </c>
      <c r="D183" s="126">
        <v>-1760</v>
      </c>
      <c r="E183" s="126">
        <v>-160</v>
      </c>
      <c r="F183" s="126" t="s">
        <v>318</v>
      </c>
    </row>
    <row r="184" spans="1:6" ht="11.1" customHeight="1" x14ac:dyDescent="0.2">
      <c r="A184" s="14" t="s">
        <v>127</v>
      </c>
      <c r="B184" s="49">
        <v>51808</v>
      </c>
      <c r="C184" s="7">
        <v>48501</v>
      </c>
      <c r="D184" s="126">
        <v>-3307</v>
      </c>
      <c r="E184" s="126">
        <v>-301</v>
      </c>
      <c r="F184" s="126" t="s">
        <v>317</v>
      </c>
    </row>
    <row r="185" spans="1:6" ht="18" customHeight="1" x14ac:dyDescent="0.2">
      <c r="A185" s="9" t="s">
        <v>237</v>
      </c>
      <c r="B185" s="131">
        <v>115970</v>
      </c>
      <c r="C185" s="5">
        <v>105654</v>
      </c>
      <c r="D185" s="132">
        <v>-10316</v>
      </c>
      <c r="E185" s="132">
        <v>-938</v>
      </c>
      <c r="F185" s="132" t="s">
        <v>316</v>
      </c>
    </row>
    <row r="186" spans="1:6" ht="11.1" customHeight="1" x14ac:dyDescent="0.2">
      <c r="A186" s="14" t="s">
        <v>128</v>
      </c>
      <c r="B186" s="49">
        <v>19172</v>
      </c>
      <c r="C186" s="7">
        <v>15734</v>
      </c>
      <c r="D186" s="126">
        <v>-3438</v>
      </c>
      <c r="E186" s="126">
        <v>-313</v>
      </c>
      <c r="F186" s="126" t="s">
        <v>315</v>
      </c>
    </row>
    <row r="187" spans="1:6" ht="11.1" customHeight="1" x14ac:dyDescent="0.2">
      <c r="A187" s="14" t="s">
        <v>129</v>
      </c>
      <c r="B187" s="49">
        <v>16351</v>
      </c>
      <c r="C187" s="7">
        <v>14381</v>
      </c>
      <c r="D187" s="126">
        <v>-1970</v>
      </c>
      <c r="E187" s="126">
        <v>-179</v>
      </c>
      <c r="F187" s="126" t="s">
        <v>314</v>
      </c>
    </row>
    <row r="188" spans="1:6" ht="11.1" customHeight="1" x14ac:dyDescent="0.2">
      <c r="A188" s="14" t="s">
        <v>130</v>
      </c>
      <c r="B188" s="49">
        <v>13334</v>
      </c>
      <c r="C188" s="7">
        <v>11748</v>
      </c>
      <c r="D188" s="126">
        <v>-1586</v>
      </c>
      <c r="E188" s="126">
        <v>-144</v>
      </c>
      <c r="F188" s="126" t="s">
        <v>313</v>
      </c>
    </row>
    <row r="189" spans="1:6" ht="11.1" customHeight="1" x14ac:dyDescent="0.2">
      <c r="A189" s="14" t="s">
        <v>131</v>
      </c>
      <c r="B189" s="49">
        <v>67113</v>
      </c>
      <c r="C189" s="7">
        <v>63791</v>
      </c>
      <c r="D189" s="126">
        <v>-3322</v>
      </c>
      <c r="E189" s="126">
        <v>-302</v>
      </c>
      <c r="F189" s="126" t="s">
        <v>312</v>
      </c>
    </row>
    <row r="190" spans="1:6" ht="18" customHeight="1" x14ac:dyDescent="0.2">
      <c r="A190" s="9" t="s">
        <v>238</v>
      </c>
      <c r="B190" s="131">
        <v>251301</v>
      </c>
      <c r="C190" s="5">
        <v>240923</v>
      </c>
      <c r="D190" s="132">
        <v>-10378</v>
      </c>
      <c r="E190" s="132">
        <v>-943</v>
      </c>
      <c r="F190" s="132" t="s">
        <v>311</v>
      </c>
    </row>
    <row r="191" spans="1:6" ht="11.1" customHeight="1" x14ac:dyDescent="0.2">
      <c r="A191" s="14" t="s">
        <v>132</v>
      </c>
      <c r="B191" s="49">
        <v>14341</v>
      </c>
      <c r="C191" s="7">
        <v>13118</v>
      </c>
      <c r="D191" s="126">
        <v>-1223</v>
      </c>
      <c r="E191" s="126">
        <v>-111</v>
      </c>
      <c r="F191" s="126" t="s">
        <v>310</v>
      </c>
    </row>
    <row r="192" spans="1:6" ht="11.1" customHeight="1" x14ac:dyDescent="0.2">
      <c r="A192" s="14" t="s">
        <v>133</v>
      </c>
      <c r="B192" s="49">
        <v>34029</v>
      </c>
      <c r="C192" s="7">
        <v>33312</v>
      </c>
      <c r="D192" s="126">
        <v>-717</v>
      </c>
      <c r="E192" s="126">
        <v>-65</v>
      </c>
      <c r="F192" s="126" t="s">
        <v>308</v>
      </c>
    </row>
    <row r="193" spans="1:6" ht="11.1" customHeight="1" x14ac:dyDescent="0.2">
      <c r="A193" s="14" t="s">
        <v>134</v>
      </c>
      <c r="B193" s="49">
        <v>26722</v>
      </c>
      <c r="C193" s="7">
        <v>24918</v>
      </c>
      <c r="D193" s="126">
        <v>-1804</v>
      </c>
      <c r="E193" s="126">
        <v>-164</v>
      </c>
      <c r="F193" s="126" t="s">
        <v>309</v>
      </c>
    </row>
    <row r="194" spans="1:6" ht="11.1" customHeight="1" x14ac:dyDescent="0.2">
      <c r="A194" s="14" t="s">
        <v>135</v>
      </c>
      <c r="B194" s="49">
        <v>159478</v>
      </c>
      <c r="C194" s="7">
        <v>156252</v>
      </c>
      <c r="D194" s="126">
        <v>-3226</v>
      </c>
      <c r="E194" s="126">
        <v>-293</v>
      </c>
      <c r="F194" s="126" t="s">
        <v>308</v>
      </c>
    </row>
    <row r="195" spans="1:6" ht="11.1" customHeight="1" x14ac:dyDescent="0.2">
      <c r="A195" s="14" t="s">
        <v>136</v>
      </c>
      <c r="B195" s="49">
        <v>12953</v>
      </c>
      <c r="C195" s="7">
        <v>10760</v>
      </c>
      <c r="D195" s="126">
        <v>-2193</v>
      </c>
      <c r="E195" s="126">
        <v>-199</v>
      </c>
      <c r="F195" s="126" t="s">
        <v>307</v>
      </c>
    </row>
    <row r="196" spans="1:6" ht="11.1" customHeight="1" x14ac:dyDescent="0.2">
      <c r="A196" s="14" t="s">
        <v>137</v>
      </c>
      <c r="B196" s="49">
        <v>3778</v>
      </c>
      <c r="C196" s="7">
        <v>2563</v>
      </c>
      <c r="D196" s="126">
        <v>-1215</v>
      </c>
      <c r="E196" s="126">
        <v>-111</v>
      </c>
      <c r="F196" s="126" t="s">
        <v>306</v>
      </c>
    </row>
    <row r="197" spans="1:6" ht="18" customHeight="1" x14ac:dyDescent="0.2">
      <c r="A197" s="9" t="s">
        <v>239</v>
      </c>
      <c r="B197" s="131">
        <v>237399</v>
      </c>
      <c r="C197" s="5">
        <v>227690</v>
      </c>
      <c r="D197" s="132">
        <v>-9709</v>
      </c>
      <c r="E197" s="132">
        <v>-883</v>
      </c>
      <c r="F197" s="132" t="s">
        <v>305</v>
      </c>
    </row>
    <row r="198" spans="1:6" ht="11.1" customHeight="1" x14ac:dyDescent="0.2">
      <c r="A198" s="14" t="s">
        <v>138</v>
      </c>
      <c r="B198" s="49">
        <v>11603</v>
      </c>
      <c r="C198" s="7">
        <v>9931</v>
      </c>
      <c r="D198" s="126">
        <v>-1672</v>
      </c>
      <c r="E198" s="126">
        <v>-152</v>
      </c>
      <c r="F198" s="126" t="s">
        <v>304</v>
      </c>
    </row>
    <row r="199" spans="1:6" ht="11.1" customHeight="1" x14ac:dyDescent="0.2">
      <c r="A199" s="14" t="s">
        <v>139</v>
      </c>
      <c r="B199" s="49">
        <v>47122</v>
      </c>
      <c r="C199" s="7">
        <v>43302</v>
      </c>
      <c r="D199" s="126">
        <v>-3820</v>
      </c>
      <c r="E199" s="166">
        <v>-347</v>
      </c>
      <c r="F199" s="126" t="s">
        <v>303</v>
      </c>
    </row>
    <row r="200" spans="1:6" ht="11.1" customHeight="1" x14ac:dyDescent="0.2">
      <c r="A200" s="14" t="s">
        <v>140</v>
      </c>
      <c r="B200" s="49">
        <v>25020</v>
      </c>
      <c r="C200" s="7">
        <v>23703</v>
      </c>
      <c r="D200" s="126">
        <v>-1317</v>
      </c>
      <c r="E200" s="126">
        <v>-120</v>
      </c>
      <c r="F200" s="126" t="s">
        <v>302</v>
      </c>
    </row>
    <row r="201" spans="1:6" ht="11.1" customHeight="1" x14ac:dyDescent="0.2">
      <c r="A201" s="14" t="s">
        <v>141</v>
      </c>
      <c r="B201" s="49">
        <v>85591</v>
      </c>
      <c r="C201" s="7">
        <v>87288</v>
      </c>
      <c r="D201" s="126">
        <v>1697</v>
      </c>
      <c r="E201" s="126">
        <v>154</v>
      </c>
      <c r="F201" s="126" t="s">
        <v>301</v>
      </c>
    </row>
    <row r="202" spans="1:6" ht="11.1" customHeight="1" x14ac:dyDescent="0.2">
      <c r="A202" s="14" t="s">
        <v>142</v>
      </c>
      <c r="B202" s="49">
        <v>36459</v>
      </c>
      <c r="C202" s="7">
        <v>34904</v>
      </c>
      <c r="D202" s="126">
        <v>-1555</v>
      </c>
      <c r="E202" s="126">
        <v>-141</v>
      </c>
      <c r="F202" s="126" t="s">
        <v>300</v>
      </c>
    </row>
    <row r="203" spans="1:6" ht="11.1" customHeight="1" x14ac:dyDescent="0.2">
      <c r="A203" s="14" t="s">
        <v>143</v>
      </c>
      <c r="B203" s="49">
        <v>24489</v>
      </c>
      <c r="C203" s="7">
        <v>22190</v>
      </c>
      <c r="D203" s="126">
        <v>-2299</v>
      </c>
      <c r="E203" s="126">
        <v>-209</v>
      </c>
      <c r="F203" s="126" t="s">
        <v>299</v>
      </c>
    </row>
    <row r="204" spans="1:6" ht="11.1" customHeight="1" x14ac:dyDescent="0.2">
      <c r="A204" s="14" t="s">
        <v>144</v>
      </c>
      <c r="B204" s="49">
        <v>7115</v>
      </c>
      <c r="C204" s="7">
        <v>6372</v>
      </c>
      <c r="D204" s="126">
        <v>-743</v>
      </c>
      <c r="E204" s="126">
        <v>-68</v>
      </c>
      <c r="F204" s="126" t="s">
        <v>298</v>
      </c>
    </row>
    <row r="205" spans="1:6" ht="11.1" customHeight="1" x14ac:dyDescent="0.2">
      <c r="A205" s="127"/>
      <c r="B205" s="80"/>
      <c r="C205" s="165"/>
      <c r="D205" s="80"/>
      <c r="E205" s="80"/>
      <c r="F205" s="80"/>
    </row>
    <row r="206" spans="1:6" s="28" customFormat="1" ht="12" customHeight="1" x14ac:dyDescent="0.15">
      <c r="A206" s="29" t="s">
        <v>297</v>
      </c>
      <c r="B206" s="164"/>
      <c r="C206" s="163"/>
      <c r="D206" s="27"/>
      <c r="E206" s="27"/>
      <c r="F206" s="162"/>
    </row>
  </sheetData>
  <mergeCells count="4">
    <mergeCell ref="A1:F1"/>
    <mergeCell ref="D3:F3"/>
    <mergeCell ref="B3:C3"/>
    <mergeCell ref="A3:A4"/>
  </mergeCells>
  <printOptions horizontalCentered="1"/>
  <pageMargins left="0.59055118110236227" right="0.59055118110236227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3" manualBreakCount="3">
    <brk id="53" max="16383" man="1"/>
    <brk id="101" max="16383" man="1"/>
    <brk id="153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zoomScaleNormal="100" zoomScaleSheetLayoutView="100" workbookViewId="0">
      <pane xSplit="1" ySplit="5" topLeftCell="B6" activePane="bottomRight" state="frozen"/>
      <selection pane="topRight" activeCell="D1" sqref="D1"/>
      <selection pane="bottomLeft" activeCell="A13" sqref="A13"/>
      <selection pane="bottomRight" activeCell="A3" sqref="A3:A5"/>
    </sheetView>
  </sheetViews>
  <sheetFormatPr defaultRowHeight="11.25" x14ac:dyDescent="0.2"/>
  <cols>
    <col min="1" max="1" width="23.7109375" style="17" customWidth="1"/>
    <col min="2" max="3" width="8.28515625" style="17" customWidth="1"/>
    <col min="4" max="4" width="8.28515625" style="49" customWidth="1"/>
    <col min="5" max="5" width="8.28515625" style="17" customWidth="1"/>
    <col min="6" max="9" width="8.28515625" style="49" customWidth="1"/>
    <col min="10" max="16384" width="9.140625" style="17"/>
  </cols>
  <sheetData>
    <row r="1" spans="1:9" s="3" customFormat="1" ht="12.75" x14ac:dyDescent="0.2">
      <c r="A1" s="835" t="s">
        <v>8105</v>
      </c>
      <c r="B1" s="835"/>
      <c r="C1" s="835"/>
      <c r="D1" s="835"/>
      <c r="E1" s="835"/>
      <c r="F1" s="835"/>
      <c r="G1" s="835"/>
      <c r="H1" s="835"/>
      <c r="I1" s="835"/>
    </row>
    <row r="2" spans="1:9" s="675" customFormat="1" ht="9.9499999999999993" customHeight="1" thickBot="1" x14ac:dyDescent="0.25">
      <c r="A2" s="25"/>
      <c r="B2" s="25"/>
      <c r="C2" s="25"/>
      <c r="D2" s="465"/>
      <c r="E2" s="25"/>
      <c r="F2" s="465"/>
      <c r="G2" s="465"/>
      <c r="H2" s="465"/>
      <c r="I2" s="465"/>
    </row>
    <row r="3" spans="1:9" ht="17.100000000000001" customHeight="1" x14ac:dyDescent="0.2">
      <c r="A3" s="855" t="s">
        <v>274</v>
      </c>
      <c r="B3" s="840" t="s">
        <v>8104</v>
      </c>
      <c r="C3" s="868"/>
      <c r="D3" s="868"/>
      <c r="E3" s="841"/>
      <c r="F3" s="840" t="s">
        <v>8103</v>
      </c>
      <c r="G3" s="868"/>
      <c r="H3" s="868"/>
      <c r="I3" s="868"/>
    </row>
    <row r="4" spans="1:9" ht="17.100000000000001" customHeight="1" x14ac:dyDescent="0.2">
      <c r="A4" s="933"/>
      <c r="B4" s="852" t="s">
        <v>8102</v>
      </c>
      <c r="C4" s="846" t="s">
        <v>8101</v>
      </c>
      <c r="D4" s="847"/>
      <c r="E4" s="852" t="s">
        <v>8100</v>
      </c>
      <c r="F4" s="852" t="s">
        <v>8102</v>
      </c>
      <c r="G4" s="846" t="s">
        <v>8101</v>
      </c>
      <c r="H4" s="847"/>
      <c r="I4" s="937" t="s">
        <v>8100</v>
      </c>
    </row>
    <row r="5" spans="1:9" ht="17.100000000000001" customHeight="1" x14ac:dyDescent="0.2">
      <c r="A5" s="934"/>
      <c r="B5" s="837"/>
      <c r="C5" s="23" t="s">
        <v>265</v>
      </c>
      <c r="D5" s="748" t="s">
        <v>8099</v>
      </c>
      <c r="E5" s="837"/>
      <c r="F5" s="837"/>
      <c r="G5" s="297" t="s">
        <v>265</v>
      </c>
      <c r="H5" s="23" t="s">
        <v>8099</v>
      </c>
      <c r="I5" s="845"/>
    </row>
    <row r="6" spans="1:9" ht="23.1" customHeight="1" x14ac:dyDescent="0.2">
      <c r="A6" s="145" t="s">
        <v>1</v>
      </c>
      <c r="B6" s="645">
        <v>70</v>
      </c>
      <c r="C6" s="645">
        <v>64500</v>
      </c>
      <c r="D6" s="677">
        <v>15580</v>
      </c>
      <c r="E6" s="645">
        <v>8556</v>
      </c>
      <c r="F6" s="677">
        <v>126</v>
      </c>
      <c r="G6" s="677">
        <v>174210</v>
      </c>
      <c r="H6" s="677">
        <v>96370</v>
      </c>
      <c r="I6" s="732">
        <v>20850</v>
      </c>
    </row>
    <row r="7" spans="1:9" ht="12" customHeight="1" x14ac:dyDescent="0.2">
      <c r="A7" s="9" t="s">
        <v>210</v>
      </c>
      <c r="B7" s="645">
        <v>57</v>
      </c>
      <c r="C7" s="645">
        <v>51283</v>
      </c>
      <c r="D7" s="677">
        <v>13121</v>
      </c>
      <c r="E7" s="645">
        <v>6247</v>
      </c>
      <c r="F7" s="677">
        <v>99</v>
      </c>
      <c r="G7" s="677">
        <v>132664</v>
      </c>
      <c r="H7" s="677">
        <v>72938</v>
      </c>
      <c r="I7" s="732">
        <v>14995</v>
      </c>
    </row>
    <row r="8" spans="1:9" ht="12" customHeight="1" x14ac:dyDescent="0.2">
      <c r="A8" s="9" t="s">
        <v>211</v>
      </c>
      <c r="B8" s="645">
        <v>13</v>
      </c>
      <c r="C8" s="645">
        <v>13217</v>
      </c>
      <c r="D8" s="677">
        <v>2459</v>
      </c>
      <c r="E8" s="645">
        <v>2309</v>
      </c>
      <c r="F8" s="677">
        <v>27</v>
      </c>
      <c r="G8" s="677">
        <v>41546</v>
      </c>
      <c r="H8" s="677">
        <v>23432</v>
      </c>
      <c r="I8" s="732">
        <v>5855</v>
      </c>
    </row>
    <row r="9" spans="1:9" ht="23.1" customHeight="1" x14ac:dyDescent="0.2">
      <c r="A9" s="9" t="s">
        <v>212</v>
      </c>
      <c r="B9" s="645">
        <v>32</v>
      </c>
      <c r="C9" s="645">
        <v>30949</v>
      </c>
      <c r="D9" s="677">
        <v>7966</v>
      </c>
      <c r="E9" s="645">
        <v>3153</v>
      </c>
      <c r="F9" s="677">
        <v>69</v>
      </c>
      <c r="G9" s="677">
        <v>92577</v>
      </c>
      <c r="H9" s="677">
        <v>49747</v>
      </c>
      <c r="I9" s="732">
        <v>10932</v>
      </c>
    </row>
    <row r="10" spans="1:9" ht="23.1" customHeight="1" x14ac:dyDescent="0.2">
      <c r="A10" s="9" t="s">
        <v>471</v>
      </c>
      <c r="B10" s="645">
        <v>4</v>
      </c>
      <c r="C10" s="645">
        <v>1588</v>
      </c>
      <c r="D10" s="677">
        <v>587</v>
      </c>
      <c r="E10" s="645">
        <v>237</v>
      </c>
      <c r="F10" s="677">
        <v>3</v>
      </c>
      <c r="G10" s="677">
        <v>3493</v>
      </c>
      <c r="H10" s="677">
        <v>2020</v>
      </c>
      <c r="I10" s="732">
        <v>530</v>
      </c>
    </row>
    <row r="11" spans="1:9" ht="12" customHeight="1" x14ac:dyDescent="0.2">
      <c r="A11" s="14" t="s">
        <v>4</v>
      </c>
      <c r="B11" s="1">
        <v>1</v>
      </c>
      <c r="C11" s="1">
        <v>227</v>
      </c>
      <c r="D11" s="46" t="s">
        <v>8098</v>
      </c>
      <c r="E11" s="1">
        <v>25</v>
      </c>
      <c r="F11" s="46" t="s">
        <v>8098</v>
      </c>
      <c r="G11" s="46" t="s">
        <v>8098</v>
      </c>
      <c r="H11" s="46" t="s">
        <v>8098</v>
      </c>
      <c r="I11" s="736" t="s">
        <v>3</v>
      </c>
    </row>
    <row r="12" spans="1:9" ht="12" customHeight="1" x14ac:dyDescent="0.2">
      <c r="A12" s="14" t="s">
        <v>6</v>
      </c>
      <c r="B12" s="1">
        <v>3</v>
      </c>
      <c r="C12" s="1">
        <v>1361</v>
      </c>
      <c r="D12" s="46">
        <v>587</v>
      </c>
      <c r="E12" s="1">
        <v>212</v>
      </c>
      <c r="F12" s="46">
        <v>3</v>
      </c>
      <c r="G12" s="46">
        <v>3493</v>
      </c>
      <c r="H12" s="46">
        <v>2020</v>
      </c>
      <c r="I12" s="736">
        <v>530</v>
      </c>
    </row>
    <row r="13" spans="1:9" ht="23.1" customHeight="1" x14ac:dyDescent="0.2">
      <c r="A13" s="9" t="s">
        <v>470</v>
      </c>
      <c r="B13" s="645">
        <v>1</v>
      </c>
      <c r="C13" s="645">
        <v>961</v>
      </c>
      <c r="D13" s="645">
        <v>430</v>
      </c>
      <c r="E13" s="645">
        <v>160</v>
      </c>
      <c r="F13" s="645">
        <v>1</v>
      </c>
      <c r="G13" s="645">
        <v>2376</v>
      </c>
      <c r="H13" s="645">
        <v>886</v>
      </c>
      <c r="I13" s="732">
        <v>596</v>
      </c>
    </row>
    <row r="14" spans="1:9" ht="12" customHeight="1" x14ac:dyDescent="0.2">
      <c r="A14" s="14" t="s">
        <v>8</v>
      </c>
      <c r="B14" s="1">
        <v>1</v>
      </c>
      <c r="C14" s="1">
        <v>961</v>
      </c>
      <c r="D14" s="1">
        <v>430</v>
      </c>
      <c r="E14" s="1">
        <v>160</v>
      </c>
      <c r="F14" s="1">
        <v>1</v>
      </c>
      <c r="G14" s="1">
        <v>2376</v>
      </c>
      <c r="H14" s="1">
        <v>886</v>
      </c>
      <c r="I14" s="736">
        <v>596</v>
      </c>
    </row>
    <row r="15" spans="1:9" ht="23.1" customHeight="1" x14ac:dyDescent="0.2">
      <c r="A15" s="9" t="s">
        <v>469</v>
      </c>
      <c r="B15" s="645">
        <v>1</v>
      </c>
      <c r="C15" s="645">
        <v>240</v>
      </c>
      <c r="D15" s="645">
        <v>143</v>
      </c>
      <c r="E15" s="645">
        <v>85</v>
      </c>
      <c r="F15" s="645">
        <v>1</v>
      </c>
      <c r="G15" s="645">
        <v>57</v>
      </c>
      <c r="H15" s="645">
        <v>48</v>
      </c>
      <c r="I15" s="732" t="s">
        <v>3</v>
      </c>
    </row>
    <row r="16" spans="1:9" ht="12" customHeight="1" x14ac:dyDescent="0.2">
      <c r="A16" s="14" t="s">
        <v>14</v>
      </c>
      <c r="B16" s="1">
        <v>1</v>
      </c>
      <c r="C16" s="1">
        <v>240</v>
      </c>
      <c r="D16" s="1">
        <v>143</v>
      </c>
      <c r="E16" s="1">
        <v>85</v>
      </c>
      <c r="F16" s="1">
        <v>1</v>
      </c>
      <c r="G16" s="1">
        <v>57</v>
      </c>
      <c r="H16" s="1">
        <v>48</v>
      </c>
      <c r="I16" s="736" t="s">
        <v>3</v>
      </c>
    </row>
    <row r="17" spans="1:9" ht="23.1" customHeight="1" x14ac:dyDescent="0.2">
      <c r="A17" s="9" t="s">
        <v>468</v>
      </c>
      <c r="B17" s="645">
        <v>1</v>
      </c>
      <c r="C17" s="645">
        <v>223</v>
      </c>
      <c r="D17" s="645">
        <v>105</v>
      </c>
      <c r="E17" s="645">
        <v>99</v>
      </c>
      <c r="F17" s="645">
        <v>1</v>
      </c>
      <c r="G17" s="645">
        <v>287</v>
      </c>
      <c r="H17" s="46" t="s">
        <v>8098</v>
      </c>
      <c r="I17" s="732" t="s">
        <v>3</v>
      </c>
    </row>
    <row r="18" spans="1:9" ht="12" customHeight="1" x14ac:dyDescent="0.2">
      <c r="A18" s="14" t="s">
        <v>20</v>
      </c>
      <c r="B18" s="1">
        <v>1</v>
      </c>
      <c r="C18" s="1">
        <v>223</v>
      </c>
      <c r="D18" s="1">
        <v>105</v>
      </c>
      <c r="E18" s="1">
        <v>99</v>
      </c>
      <c r="F18" s="46" t="s">
        <v>8098</v>
      </c>
      <c r="G18" s="46" t="s">
        <v>8098</v>
      </c>
      <c r="H18" s="46" t="s">
        <v>8098</v>
      </c>
      <c r="I18" s="736" t="s">
        <v>3</v>
      </c>
    </row>
    <row r="19" spans="1:9" ht="12" customHeight="1" x14ac:dyDescent="0.2">
      <c r="A19" s="14" t="s">
        <v>24</v>
      </c>
      <c r="B19" s="46" t="s">
        <v>8098</v>
      </c>
      <c r="C19" s="46" t="s">
        <v>8098</v>
      </c>
      <c r="D19" s="46" t="s">
        <v>8098</v>
      </c>
      <c r="E19" s="46" t="s">
        <v>3</v>
      </c>
      <c r="F19" s="1">
        <v>1</v>
      </c>
      <c r="G19" s="1">
        <v>287</v>
      </c>
      <c r="H19" s="46" t="s">
        <v>8098</v>
      </c>
      <c r="I19" s="736" t="s">
        <v>3</v>
      </c>
    </row>
    <row r="20" spans="1:9" ht="23.1" customHeight="1" x14ac:dyDescent="0.2">
      <c r="A20" s="9" t="s">
        <v>467</v>
      </c>
      <c r="B20" s="46" t="s">
        <v>8098</v>
      </c>
      <c r="C20" s="46" t="s">
        <v>8098</v>
      </c>
      <c r="D20" s="46" t="s">
        <v>8098</v>
      </c>
      <c r="E20" s="677" t="s">
        <v>3</v>
      </c>
      <c r="F20" s="645">
        <v>2</v>
      </c>
      <c r="G20" s="645">
        <v>1145</v>
      </c>
      <c r="H20" s="645">
        <v>458</v>
      </c>
      <c r="I20" s="732">
        <v>423</v>
      </c>
    </row>
    <row r="21" spans="1:9" ht="12" customHeight="1" x14ac:dyDescent="0.2">
      <c r="A21" s="14" t="s">
        <v>29</v>
      </c>
      <c r="B21" s="46" t="s">
        <v>8098</v>
      </c>
      <c r="C21" s="46" t="s">
        <v>8098</v>
      </c>
      <c r="D21" s="46" t="s">
        <v>8098</v>
      </c>
      <c r="E21" s="46" t="s">
        <v>3</v>
      </c>
      <c r="F21" s="1">
        <v>2</v>
      </c>
      <c r="G21" s="1">
        <v>1145</v>
      </c>
      <c r="H21" s="1">
        <v>458</v>
      </c>
      <c r="I21" s="736">
        <v>423</v>
      </c>
    </row>
    <row r="22" spans="1:9" ht="23.1" customHeight="1" x14ac:dyDescent="0.2">
      <c r="A22" s="9" t="s">
        <v>466</v>
      </c>
      <c r="B22" s="645">
        <v>5</v>
      </c>
      <c r="C22" s="645">
        <v>9749</v>
      </c>
      <c r="D22" s="645">
        <v>1062</v>
      </c>
      <c r="E22" s="645">
        <v>1617</v>
      </c>
      <c r="F22" s="645">
        <v>19</v>
      </c>
      <c r="G22" s="645">
        <v>34188</v>
      </c>
      <c r="H22" s="645">
        <v>20020</v>
      </c>
      <c r="I22" s="732">
        <v>4306</v>
      </c>
    </row>
    <row r="23" spans="1:9" ht="12" customHeight="1" x14ac:dyDescent="0.2">
      <c r="A23" s="14" t="s">
        <v>219</v>
      </c>
      <c r="B23" s="1">
        <v>5</v>
      </c>
      <c r="C23" s="1">
        <v>9749</v>
      </c>
      <c r="D23" s="1">
        <v>1062</v>
      </c>
      <c r="E23" s="1">
        <v>1617</v>
      </c>
      <c r="F23" s="1">
        <v>19</v>
      </c>
      <c r="G23" s="1">
        <v>34188</v>
      </c>
      <c r="H23" s="1">
        <v>20020</v>
      </c>
      <c r="I23" s="736">
        <v>4306</v>
      </c>
    </row>
    <row r="24" spans="1:9" ht="23.1" customHeight="1" x14ac:dyDescent="0.2">
      <c r="A24" s="9" t="s">
        <v>465</v>
      </c>
      <c r="B24" s="645">
        <v>1</v>
      </c>
      <c r="C24" s="645">
        <v>456</v>
      </c>
      <c r="D24" s="645">
        <v>132</v>
      </c>
      <c r="E24" s="645">
        <v>111</v>
      </c>
      <c r="F24" s="49" t="s">
        <v>8098</v>
      </c>
      <c r="G24" s="49" t="s">
        <v>8098</v>
      </c>
      <c r="H24" s="49" t="s">
        <v>8098</v>
      </c>
      <c r="I24" s="736" t="s">
        <v>3</v>
      </c>
    </row>
    <row r="25" spans="1:9" ht="12" customHeight="1" x14ac:dyDescent="0.2">
      <c r="A25" s="14" t="s">
        <v>45</v>
      </c>
      <c r="B25" s="1">
        <v>1</v>
      </c>
      <c r="C25" s="1">
        <v>456</v>
      </c>
      <c r="D25" s="1">
        <v>132</v>
      </c>
      <c r="E25" s="1">
        <v>111</v>
      </c>
      <c r="F25" s="46" t="s">
        <v>8098</v>
      </c>
      <c r="G25" s="46" t="s">
        <v>8098</v>
      </c>
      <c r="H25" s="46" t="s">
        <v>8098</v>
      </c>
      <c r="I25" s="736" t="s">
        <v>3</v>
      </c>
    </row>
    <row r="26" spans="1:9" ht="23.1" customHeight="1" x14ac:dyDescent="0.2">
      <c r="A26" s="9" t="s">
        <v>464</v>
      </c>
      <c r="B26" s="645">
        <v>3</v>
      </c>
      <c r="C26" s="645">
        <v>1579</v>
      </c>
      <c r="D26" s="645">
        <v>522</v>
      </c>
      <c r="E26" s="645">
        <v>163</v>
      </c>
      <c r="F26" s="46" t="s">
        <v>8098</v>
      </c>
      <c r="G26" s="46" t="s">
        <v>8098</v>
      </c>
      <c r="H26" s="46" t="s">
        <v>8098</v>
      </c>
      <c r="I26" s="732" t="s">
        <v>3</v>
      </c>
    </row>
    <row r="27" spans="1:9" ht="12" customHeight="1" x14ac:dyDescent="0.2">
      <c r="A27" s="14" t="s">
        <v>55</v>
      </c>
      <c r="B27" s="1">
        <v>3</v>
      </c>
      <c r="C27" s="1">
        <v>1579</v>
      </c>
      <c r="D27" s="1">
        <v>522</v>
      </c>
      <c r="E27" s="1">
        <v>163</v>
      </c>
      <c r="F27" s="46" t="s">
        <v>8098</v>
      </c>
      <c r="G27" s="46" t="s">
        <v>8098</v>
      </c>
      <c r="H27" s="46" t="s">
        <v>8098</v>
      </c>
      <c r="I27" s="736" t="s">
        <v>3</v>
      </c>
    </row>
    <row r="28" spans="1:9" ht="23.1" customHeight="1" x14ac:dyDescent="0.2">
      <c r="A28" s="9" t="s">
        <v>463</v>
      </c>
      <c r="B28" s="645">
        <v>2</v>
      </c>
      <c r="C28" s="645">
        <v>1347</v>
      </c>
      <c r="D28" s="645">
        <v>413</v>
      </c>
      <c r="E28" s="645">
        <v>162</v>
      </c>
      <c r="F28" s="645">
        <v>1</v>
      </c>
      <c r="G28" s="645">
        <v>779</v>
      </c>
      <c r="H28" s="46" t="s">
        <v>8098</v>
      </c>
      <c r="I28" s="732" t="s">
        <v>3</v>
      </c>
    </row>
    <row r="29" spans="1:9" ht="12" customHeight="1" x14ac:dyDescent="0.2">
      <c r="A29" s="14" t="s">
        <v>56</v>
      </c>
      <c r="B29" s="1">
        <v>2</v>
      </c>
      <c r="C29" s="1">
        <v>1347</v>
      </c>
      <c r="D29" s="1">
        <v>413</v>
      </c>
      <c r="E29" s="1">
        <v>162</v>
      </c>
      <c r="F29" s="1">
        <v>1</v>
      </c>
      <c r="G29" s="1">
        <v>779</v>
      </c>
      <c r="H29" s="46" t="s">
        <v>8098</v>
      </c>
      <c r="I29" s="736" t="s">
        <v>3</v>
      </c>
    </row>
    <row r="30" spans="1:9" ht="23.1" customHeight="1" x14ac:dyDescent="0.2">
      <c r="A30" s="9" t="s">
        <v>459</v>
      </c>
      <c r="B30" s="645">
        <v>1</v>
      </c>
      <c r="C30" s="645">
        <v>635</v>
      </c>
      <c r="D30" s="645">
        <v>333</v>
      </c>
      <c r="E30" s="645">
        <v>88</v>
      </c>
      <c r="F30" s="645">
        <v>1</v>
      </c>
      <c r="G30" s="645">
        <v>143</v>
      </c>
      <c r="H30" s="46" t="s">
        <v>8098</v>
      </c>
      <c r="I30" s="732" t="s">
        <v>3</v>
      </c>
    </row>
    <row r="31" spans="1:9" ht="12" customHeight="1" x14ac:dyDescent="0.2">
      <c r="A31" s="14" t="s">
        <v>72</v>
      </c>
      <c r="B31" s="1">
        <v>1</v>
      </c>
      <c r="C31" s="1">
        <v>635</v>
      </c>
      <c r="D31" s="1">
        <v>333</v>
      </c>
      <c r="E31" s="1">
        <v>88</v>
      </c>
      <c r="F31" s="1">
        <v>1</v>
      </c>
      <c r="G31" s="1">
        <v>143</v>
      </c>
      <c r="H31" s="46" t="s">
        <v>8098</v>
      </c>
      <c r="I31" s="736" t="s">
        <v>3</v>
      </c>
    </row>
    <row r="32" spans="1:9" ht="23.1" customHeight="1" x14ac:dyDescent="0.2">
      <c r="A32" s="9" t="s">
        <v>454</v>
      </c>
      <c r="B32" s="645">
        <v>2</v>
      </c>
      <c r="C32" s="645">
        <v>980</v>
      </c>
      <c r="D32" s="645">
        <v>518</v>
      </c>
      <c r="E32" s="645">
        <v>139</v>
      </c>
      <c r="F32" s="645">
        <v>6</v>
      </c>
      <c r="G32" s="645">
        <v>11015</v>
      </c>
      <c r="H32" s="645">
        <v>6302</v>
      </c>
      <c r="I32" s="732">
        <v>746</v>
      </c>
    </row>
    <row r="33" spans="1:11" ht="12" customHeight="1" x14ac:dyDescent="0.2">
      <c r="A33" s="14" t="s">
        <v>73</v>
      </c>
      <c r="B33" s="1">
        <v>1</v>
      </c>
      <c r="C33" s="1">
        <v>299</v>
      </c>
      <c r="D33" s="1">
        <v>218</v>
      </c>
      <c r="E33" s="1">
        <v>33</v>
      </c>
      <c r="F33" s="46" t="s">
        <v>8098</v>
      </c>
      <c r="G33" s="46" t="s">
        <v>8098</v>
      </c>
      <c r="H33" s="46" t="s">
        <v>8098</v>
      </c>
      <c r="I33" s="736" t="s">
        <v>3</v>
      </c>
    </row>
    <row r="34" spans="1:11" ht="12" customHeight="1" x14ac:dyDescent="0.2">
      <c r="A34" s="14" t="s">
        <v>226</v>
      </c>
      <c r="B34" s="1">
        <v>1</v>
      </c>
      <c r="C34" s="1">
        <v>681</v>
      </c>
      <c r="D34" s="1">
        <v>300</v>
      </c>
      <c r="E34" s="1">
        <v>106</v>
      </c>
      <c r="F34" s="1">
        <v>6</v>
      </c>
      <c r="G34" s="1">
        <v>11015</v>
      </c>
      <c r="H34" s="1">
        <v>6302</v>
      </c>
      <c r="I34" s="736">
        <v>746</v>
      </c>
    </row>
    <row r="35" spans="1:11" s="30" customFormat="1" ht="9.9499999999999993" customHeight="1" x14ac:dyDescent="0.2">
      <c r="A35" s="31"/>
      <c r="B35" s="65"/>
      <c r="C35" s="84"/>
      <c r="D35" s="54"/>
      <c r="E35" s="54"/>
      <c r="F35" s="36"/>
      <c r="G35" s="55"/>
      <c r="H35" s="102"/>
      <c r="I35" s="54"/>
      <c r="J35" s="54"/>
      <c r="K35" s="20"/>
    </row>
    <row r="36" spans="1:11" ht="12" customHeight="1" x14ac:dyDescent="0.2">
      <c r="A36" s="746" t="s">
        <v>8097</v>
      </c>
      <c r="B36" s="1"/>
      <c r="C36" s="1"/>
      <c r="D36" s="1"/>
      <c r="E36" s="1"/>
      <c r="F36" s="1"/>
      <c r="G36" s="1"/>
      <c r="H36" s="1"/>
      <c r="I36" s="736"/>
    </row>
    <row r="37" spans="1:11" ht="23.1" customHeight="1" x14ac:dyDescent="0.2">
      <c r="A37" s="747" t="s">
        <v>453</v>
      </c>
      <c r="B37" s="645">
        <v>1</v>
      </c>
      <c r="C37" s="645">
        <v>2179</v>
      </c>
      <c r="D37" s="645">
        <v>475</v>
      </c>
      <c r="E37" s="645">
        <v>325</v>
      </c>
      <c r="F37" s="645">
        <v>1</v>
      </c>
      <c r="G37" s="645">
        <v>1057</v>
      </c>
      <c r="H37" s="645">
        <v>433</v>
      </c>
      <c r="I37" s="732">
        <v>206</v>
      </c>
    </row>
    <row r="38" spans="1:11" ht="12" customHeight="1" x14ac:dyDescent="0.2">
      <c r="A38" s="14" t="s">
        <v>80</v>
      </c>
      <c r="B38" s="46" t="s">
        <v>8098</v>
      </c>
      <c r="C38" s="46" t="s">
        <v>8098</v>
      </c>
      <c r="D38" s="46" t="s">
        <v>8098</v>
      </c>
      <c r="E38" s="46" t="s">
        <v>3</v>
      </c>
      <c r="F38" s="1">
        <v>1</v>
      </c>
      <c r="G38" s="1">
        <v>1057</v>
      </c>
      <c r="H38" s="1">
        <v>433</v>
      </c>
      <c r="I38" s="736">
        <v>206</v>
      </c>
    </row>
    <row r="39" spans="1:11" ht="12" customHeight="1" x14ac:dyDescent="0.2">
      <c r="A39" s="14" t="s">
        <v>84</v>
      </c>
      <c r="B39" s="1">
        <v>1</v>
      </c>
      <c r="C39" s="1">
        <v>2179</v>
      </c>
      <c r="D39" s="1">
        <v>475</v>
      </c>
      <c r="E39" s="1">
        <v>325</v>
      </c>
      <c r="F39" s="46" t="s">
        <v>8098</v>
      </c>
      <c r="G39" s="46" t="s">
        <v>8098</v>
      </c>
      <c r="H39" s="46" t="s">
        <v>8098</v>
      </c>
      <c r="I39" s="735" t="s">
        <v>3</v>
      </c>
    </row>
    <row r="40" spans="1:11" ht="23.1" customHeight="1" x14ac:dyDescent="0.2">
      <c r="A40" s="9" t="s">
        <v>452</v>
      </c>
      <c r="B40" s="46" t="s">
        <v>8098</v>
      </c>
      <c r="C40" s="46" t="s">
        <v>8098</v>
      </c>
      <c r="D40" s="46" t="s">
        <v>8098</v>
      </c>
      <c r="E40" s="677" t="s">
        <v>3</v>
      </c>
      <c r="F40" s="645">
        <v>1</v>
      </c>
      <c r="G40" s="645">
        <v>1539</v>
      </c>
      <c r="H40" s="645">
        <v>1273</v>
      </c>
      <c r="I40" s="733">
        <v>71</v>
      </c>
    </row>
    <row r="41" spans="1:11" ht="12" customHeight="1" x14ac:dyDescent="0.2">
      <c r="A41" s="14" t="s">
        <v>85</v>
      </c>
      <c r="B41" s="46" t="s">
        <v>8098</v>
      </c>
      <c r="C41" s="46" t="s">
        <v>8098</v>
      </c>
      <c r="D41" s="46" t="s">
        <v>8098</v>
      </c>
      <c r="E41" s="46" t="s">
        <v>3</v>
      </c>
      <c r="F41" s="1">
        <v>1</v>
      </c>
      <c r="G41" s="1">
        <v>1539</v>
      </c>
      <c r="H41" s="1">
        <v>1273</v>
      </c>
      <c r="I41" s="736">
        <v>71</v>
      </c>
    </row>
    <row r="42" spans="1:11" ht="12" customHeight="1" x14ac:dyDescent="0.2">
      <c r="A42" s="14" t="s">
        <v>88</v>
      </c>
      <c r="B42" s="49"/>
      <c r="C42" s="49"/>
      <c r="D42" s="167"/>
      <c r="E42" s="735" t="s">
        <v>3</v>
      </c>
      <c r="I42" s="736" t="s">
        <v>3</v>
      </c>
    </row>
    <row r="43" spans="1:11" ht="23.1" customHeight="1" x14ac:dyDescent="0.2">
      <c r="A43" s="9" t="s">
        <v>451</v>
      </c>
      <c r="B43" s="645">
        <v>1</v>
      </c>
      <c r="C43" s="645">
        <v>3377</v>
      </c>
      <c r="D43" s="46" t="s">
        <v>8098</v>
      </c>
      <c r="E43" s="645">
        <v>315</v>
      </c>
      <c r="F43" s="645">
        <v>1</v>
      </c>
      <c r="G43" s="645">
        <v>1254</v>
      </c>
      <c r="H43" s="46" t="s">
        <v>8098</v>
      </c>
      <c r="I43" s="131">
        <v>138</v>
      </c>
    </row>
    <row r="44" spans="1:11" ht="12" customHeight="1" x14ac:dyDescent="0.2">
      <c r="A44" s="14" t="s">
        <v>90</v>
      </c>
      <c r="B44" s="1">
        <v>1</v>
      </c>
      <c r="C44" s="1">
        <v>3377</v>
      </c>
      <c r="D44" s="46" t="s">
        <v>8098</v>
      </c>
      <c r="E44" s="1">
        <v>315</v>
      </c>
      <c r="F44" s="1">
        <v>1</v>
      </c>
      <c r="G44" s="1">
        <v>1254</v>
      </c>
      <c r="H44" s="46" t="s">
        <v>8098</v>
      </c>
      <c r="I44" s="736">
        <v>138</v>
      </c>
    </row>
    <row r="45" spans="1:11" ht="23.1" customHeight="1" x14ac:dyDescent="0.2">
      <c r="A45" s="9" t="s">
        <v>450</v>
      </c>
      <c r="B45" s="645">
        <v>1</v>
      </c>
      <c r="C45" s="645">
        <v>1817</v>
      </c>
      <c r="D45" s="645">
        <v>666</v>
      </c>
      <c r="E45" s="645">
        <v>149</v>
      </c>
      <c r="F45" s="645">
        <v>1</v>
      </c>
      <c r="G45" s="645">
        <v>596</v>
      </c>
      <c r="H45" s="645">
        <v>460</v>
      </c>
      <c r="I45" s="732">
        <v>248</v>
      </c>
    </row>
    <row r="46" spans="1:11" ht="12" customHeight="1" x14ac:dyDescent="0.2">
      <c r="A46" s="14" t="s">
        <v>101</v>
      </c>
      <c r="B46" s="1">
        <v>1</v>
      </c>
      <c r="C46" s="1">
        <v>1817</v>
      </c>
      <c r="D46" s="1">
        <v>666</v>
      </c>
      <c r="E46" s="1">
        <v>149</v>
      </c>
      <c r="F46" s="1">
        <v>1</v>
      </c>
      <c r="G46" s="1">
        <v>596</v>
      </c>
      <c r="H46" s="1">
        <v>460</v>
      </c>
      <c r="I46" s="736">
        <v>248</v>
      </c>
    </row>
    <row r="47" spans="1:11" ht="23.1" customHeight="1" x14ac:dyDescent="0.2">
      <c r="A47" s="9" t="s">
        <v>449</v>
      </c>
      <c r="B47" s="645">
        <v>2</v>
      </c>
      <c r="C47" s="645">
        <v>1653</v>
      </c>
      <c r="D47" s="645">
        <v>223</v>
      </c>
      <c r="E47" s="645">
        <v>232</v>
      </c>
      <c r="F47" s="645">
        <v>2</v>
      </c>
      <c r="G47" s="645">
        <v>1510</v>
      </c>
      <c r="H47" s="645">
        <v>980</v>
      </c>
      <c r="I47" s="732">
        <v>313</v>
      </c>
    </row>
    <row r="48" spans="1:11" ht="12" customHeight="1" x14ac:dyDescent="0.2">
      <c r="A48" s="14" t="s">
        <v>106</v>
      </c>
      <c r="B48" s="1">
        <v>2</v>
      </c>
      <c r="C48" s="1">
        <v>1653</v>
      </c>
      <c r="D48" s="1">
        <v>223</v>
      </c>
      <c r="E48" s="1">
        <v>232</v>
      </c>
      <c r="F48" s="1">
        <v>2</v>
      </c>
      <c r="G48" s="1">
        <v>1510</v>
      </c>
      <c r="H48" s="1">
        <v>980</v>
      </c>
      <c r="I48" s="736">
        <v>313</v>
      </c>
    </row>
    <row r="49" spans="1:9" ht="23.1" customHeight="1" x14ac:dyDescent="0.2">
      <c r="A49" s="9" t="s">
        <v>448</v>
      </c>
      <c r="B49" s="46" t="s">
        <v>8098</v>
      </c>
      <c r="C49" s="46" t="s">
        <v>8098</v>
      </c>
      <c r="D49" s="46" t="s">
        <v>8098</v>
      </c>
      <c r="E49" s="677" t="s">
        <v>3</v>
      </c>
      <c r="F49" s="645">
        <v>2</v>
      </c>
      <c r="G49" s="645">
        <v>2300</v>
      </c>
      <c r="H49" s="645">
        <v>274</v>
      </c>
      <c r="I49" s="732">
        <v>88</v>
      </c>
    </row>
    <row r="50" spans="1:9" ht="12" customHeight="1" x14ac:dyDescent="0.2">
      <c r="A50" s="14" t="s">
        <v>108</v>
      </c>
      <c r="B50" s="46" t="s">
        <v>8098</v>
      </c>
      <c r="C50" s="46" t="s">
        <v>8098</v>
      </c>
      <c r="D50" s="46" t="s">
        <v>8098</v>
      </c>
      <c r="E50" s="46" t="s">
        <v>3</v>
      </c>
      <c r="F50" s="1">
        <v>1</v>
      </c>
      <c r="G50" s="1">
        <v>334</v>
      </c>
      <c r="H50" s="1">
        <v>274</v>
      </c>
      <c r="I50" s="736">
        <v>23</v>
      </c>
    </row>
    <row r="51" spans="1:9" ht="12" customHeight="1" x14ac:dyDescent="0.2">
      <c r="A51" s="14" t="s">
        <v>109</v>
      </c>
      <c r="B51" s="46" t="s">
        <v>8098</v>
      </c>
      <c r="C51" s="46" t="s">
        <v>8098</v>
      </c>
      <c r="D51" s="46" t="s">
        <v>8098</v>
      </c>
      <c r="E51" s="46" t="s">
        <v>3</v>
      </c>
      <c r="F51" s="1">
        <v>1</v>
      </c>
      <c r="G51" s="1">
        <v>1966</v>
      </c>
      <c r="H51" s="46" t="s">
        <v>8098</v>
      </c>
      <c r="I51" s="736">
        <v>65</v>
      </c>
    </row>
    <row r="52" spans="1:9" ht="23.1" customHeight="1" x14ac:dyDescent="0.2">
      <c r="A52" s="9" t="s">
        <v>447</v>
      </c>
      <c r="B52" s="645">
        <v>4</v>
      </c>
      <c r="C52" s="645">
        <v>2517</v>
      </c>
      <c r="D52" s="645">
        <v>529</v>
      </c>
      <c r="E52" s="645">
        <v>402</v>
      </c>
      <c r="F52" s="645">
        <v>1</v>
      </c>
      <c r="G52" s="645">
        <v>445</v>
      </c>
      <c r="H52" s="46" t="s">
        <v>8098</v>
      </c>
      <c r="I52" s="732">
        <v>144</v>
      </c>
    </row>
    <row r="53" spans="1:9" ht="12" customHeight="1" x14ac:dyDescent="0.2">
      <c r="A53" s="14" t="s">
        <v>115</v>
      </c>
      <c r="B53" s="1">
        <v>3</v>
      </c>
      <c r="C53" s="1">
        <v>1770</v>
      </c>
      <c r="D53" s="1">
        <v>326</v>
      </c>
      <c r="E53" s="1">
        <v>377</v>
      </c>
      <c r="F53" s="1">
        <v>1</v>
      </c>
      <c r="G53" s="1">
        <v>445</v>
      </c>
      <c r="H53" s="46" t="s">
        <v>8098</v>
      </c>
      <c r="I53" s="736">
        <v>144</v>
      </c>
    </row>
    <row r="54" spans="1:9" ht="12" customHeight="1" x14ac:dyDescent="0.2">
      <c r="A54" s="14" t="s">
        <v>116</v>
      </c>
      <c r="B54" s="1">
        <v>1</v>
      </c>
      <c r="C54" s="1">
        <v>747</v>
      </c>
      <c r="D54" s="1">
        <v>203</v>
      </c>
      <c r="E54" s="1">
        <v>25</v>
      </c>
      <c r="F54" s="46" t="s">
        <v>8098</v>
      </c>
      <c r="G54" s="46" t="s">
        <v>8098</v>
      </c>
      <c r="H54" s="46" t="s">
        <v>8098</v>
      </c>
      <c r="I54" s="736" t="s">
        <v>3</v>
      </c>
    </row>
    <row r="55" spans="1:9" ht="23.1" customHeight="1" x14ac:dyDescent="0.2">
      <c r="A55" s="9" t="s">
        <v>446</v>
      </c>
      <c r="B55" s="645">
        <v>3</v>
      </c>
      <c r="C55" s="645">
        <v>1382</v>
      </c>
      <c r="D55" s="645">
        <v>463</v>
      </c>
      <c r="E55" s="645">
        <v>255</v>
      </c>
      <c r="F55" s="645">
        <v>11</v>
      </c>
      <c r="G55" s="645">
        <v>18493</v>
      </c>
      <c r="H55" s="645">
        <v>12687</v>
      </c>
      <c r="I55" s="732">
        <v>1832</v>
      </c>
    </row>
    <row r="56" spans="1:9" ht="12" customHeight="1" x14ac:dyDescent="0.2">
      <c r="A56" s="92" t="s">
        <v>235</v>
      </c>
      <c r="B56" s="1">
        <v>2</v>
      </c>
      <c r="C56" s="1">
        <v>1057</v>
      </c>
      <c r="D56" s="1">
        <v>335</v>
      </c>
      <c r="E56" s="1">
        <v>200</v>
      </c>
      <c r="F56" s="1">
        <v>11</v>
      </c>
      <c r="G56" s="1">
        <v>18493</v>
      </c>
      <c r="H56" s="1">
        <v>12687</v>
      </c>
      <c r="I56" s="743">
        <v>1832</v>
      </c>
    </row>
    <row r="57" spans="1:9" ht="12" customHeight="1" x14ac:dyDescent="0.2">
      <c r="A57" s="14" t="s">
        <v>118</v>
      </c>
      <c r="B57" s="1">
        <v>1</v>
      </c>
      <c r="C57" s="1">
        <v>325</v>
      </c>
      <c r="D57" s="1">
        <v>128</v>
      </c>
      <c r="E57" s="1">
        <v>55</v>
      </c>
      <c r="F57" s="46" t="s">
        <v>8098</v>
      </c>
      <c r="G57" s="46" t="s">
        <v>8098</v>
      </c>
      <c r="H57" s="46" t="s">
        <v>8098</v>
      </c>
      <c r="I57" s="736" t="s">
        <v>3</v>
      </c>
    </row>
    <row r="58" spans="1:9" ht="23.1" customHeight="1" x14ac:dyDescent="0.2">
      <c r="A58" s="9" t="s">
        <v>445</v>
      </c>
      <c r="B58" s="645">
        <v>1</v>
      </c>
      <c r="C58" s="645">
        <v>526</v>
      </c>
      <c r="D58" s="645">
        <v>321</v>
      </c>
      <c r="E58" s="645">
        <v>75</v>
      </c>
      <c r="F58" s="46" t="s">
        <v>8098</v>
      </c>
      <c r="G58" s="46" t="s">
        <v>8098</v>
      </c>
      <c r="H58" s="46" t="s">
        <v>8098</v>
      </c>
      <c r="I58" s="732" t="s">
        <v>3</v>
      </c>
    </row>
    <row r="59" spans="1:9" ht="12" customHeight="1" x14ac:dyDescent="0.2">
      <c r="A59" s="14" t="s">
        <v>127</v>
      </c>
      <c r="B59" s="1">
        <v>1</v>
      </c>
      <c r="C59" s="1">
        <v>526</v>
      </c>
      <c r="D59" s="1">
        <v>321</v>
      </c>
      <c r="E59" s="1">
        <v>75</v>
      </c>
      <c r="F59" s="46" t="s">
        <v>8098</v>
      </c>
      <c r="G59" s="46" t="s">
        <v>8098</v>
      </c>
      <c r="H59" s="46" t="s">
        <v>8098</v>
      </c>
      <c r="I59" s="736" t="s">
        <v>3</v>
      </c>
    </row>
    <row r="60" spans="1:9" ht="23.1" customHeight="1" x14ac:dyDescent="0.2">
      <c r="A60" s="9" t="s">
        <v>444</v>
      </c>
      <c r="B60" s="645">
        <v>1</v>
      </c>
      <c r="C60" s="645">
        <v>156</v>
      </c>
      <c r="D60" s="645">
        <v>101</v>
      </c>
      <c r="E60" s="645">
        <v>78</v>
      </c>
      <c r="F60" s="46" t="s">
        <v>8098</v>
      </c>
      <c r="G60" s="46" t="s">
        <v>8098</v>
      </c>
      <c r="H60" s="46" t="s">
        <v>8098</v>
      </c>
      <c r="I60" s="732" t="s">
        <v>3</v>
      </c>
    </row>
    <row r="61" spans="1:9" ht="12" customHeight="1" x14ac:dyDescent="0.2">
      <c r="A61" s="14" t="s">
        <v>131</v>
      </c>
      <c r="B61" s="1">
        <v>1</v>
      </c>
      <c r="C61" s="1">
        <v>156</v>
      </c>
      <c r="D61" s="1">
        <v>101</v>
      </c>
      <c r="E61" s="1">
        <v>78</v>
      </c>
      <c r="F61" s="46" t="s">
        <v>8098</v>
      </c>
      <c r="G61" s="46" t="s">
        <v>8098</v>
      </c>
      <c r="H61" s="46" t="s">
        <v>8098</v>
      </c>
      <c r="I61" s="736" t="s">
        <v>3</v>
      </c>
    </row>
    <row r="62" spans="1:9" ht="23.1" customHeight="1" x14ac:dyDescent="0.2">
      <c r="A62" s="9" t="s">
        <v>443</v>
      </c>
      <c r="B62" s="645">
        <v>2</v>
      </c>
      <c r="C62" s="645">
        <v>1574</v>
      </c>
      <c r="D62" s="645">
        <v>389</v>
      </c>
      <c r="E62" s="645">
        <v>491</v>
      </c>
      <c r="F62" s="645">
        <v>1</v>
      </c>
      <c r="G62" s="645">
        <v>426</v>
      </c>
      <c r="H62" s="645">
        <v>374</v>
      </c>
      <c r="I62" s="732">
        <v>29</v>
      </c>
    </row>
    <row r="63" spans="1:9" ht="12" customHeight="1" x14ac:dyDescent="0.2">
      <c r="A63" s="14" t="s">
        <v>135</v>
      </c>
      <c r="B63" s="1">
        <v>2</v>
      </c>
      <c r="C63" s="1">
        <v>1574</v>
      </c>
      <c r="D63" s="1">
        <v>389</v>
      </c>
      <c r="E63" s="1">
        <v>491</v>
      </c>
      <c r="F63" s="1">
        <v>1</v>
      </c>
      <c r="G63" s="1">
        <v>426</v>
      </c>
      <c r="H63" s="1">
        <v>374</v>
      </c>
      <c r="I63" s="736">
        <v>29</v>
      </c>
    </row>
    <row r="64" spans="1:9" ht="23.1" customHeight="1" x14ac:dyDescent="0.2">
      <c r="A64" s="9" t="s">
        <v>442</v>
      </c>
      <c r="B64" s="645">
        <v>1</v>
      </c>
      <c r="C64" s="645">
        <v>612</v>
      </c>
      <c r="D64" s="645">
        <v>202</v>
      </c>
      <c r="E64" s="645">
        <v>220</v>
      </c>
      <c r="F64" s="645">
        <v>1</v>
      </c>
      <c r="G64" s="645">
        <v>530</v>
      </c>
      <c r="H64" s="645">
        <v>408</v>
      </c>
      <c r="I64" s="732">
        <v>248</v>
      </c>
    </row>
    <row r="65" spans="1:11" ht="12" customHeight="1" x14ac:dyDescent="0.2">
      <c r="A65" s="14" t="s">
        <v>141</v>
      </c>
      <c r="B65" s="1">
        <v>1</v>
      </c>
      <c r="C65" s="1">
        <v>612</v>
      </c>
      <c r="D65" s="1">
        <v>202</v>
      </c>
      <c r="E65" s="1">
        <v>220</v>
      </c>
      <c r="F65" s="1">
        <v>1</v>
      </c>
      <c r="G65" s="1">
        <v>530</v>
      </c>
      <c r="H65" s="1">
        <v>408</v>
      </c>
      <c r="I65" s="736">
        <v>248</v>
      </c>
    </row>
    <row r="66" spans="1:11" s="30" customFormat="1" ht="9.9499999999999993" customHeight="1" x14ac:dyDescent="0.2">
      <c r="A66" s="31"/>
      <c r="B66" s="65"/>
      <c r="C66" s="84"/>
      <c r="D66" s="54"/>
      <c r="E66" s="54"/>
      <c r="F66" s="36"/>
      <c r="G66" s="55"/>
      <c r="H66" s="102"/>
      <c r="I66" s="54"/>
      <c r="J66" s="54"/>
      <c r="K66" s="20"/>
    </row>
    <row r="67" spans="1:11" ht="12" customHeight="1" x14ac:dyDescent="0.2">
      <c r="A67" s="746" t="s">
        <v>8097</v>
      </c>
      <c r="B67" s="1"/>
      <c r="C67" s="1"/>
      <c r="D67" s="1"/>
      <c r="E67" s="1"/>
      <c r="F67" s="1"/>
      <c r="G67" s="1"/>
      <c r="H67" s="1"/>
      <c r="I67" s="736"/>
    </row>
    <row r="68" spans="1:11" ht="9.9499999999999993" customHeight="1" x14ac:dyDescent="0.2">
      <c r="A68" s="745"/>
      <c r="E68" s="745"/>
      <c r="F68" s="744"/>
      <c r="G68" s="744"/>
      <c r="H68" s="744"/>
      <c r="I68" s="744"/>
    </row>
    <row r="69" spans="1:11" x14ac:dyDescent="0.2">
      <c r="A69" s="17" t="s">
        <v>8096</v>
      </c>
    </row>
  </sheetData>
  <mergeCells count="10">
    <mergeCell ref="E4:E5"/>
    <mergeCell ref="F4:F5"/>
    <mergeCell ref="A1:I1"/>
    <mergeCell ref="A3:A5"/>
    <mergeCell ref="B3:E3"/>
    <mergeCell ref="I4:I5"/>
    <mergeCell ref="F3:I3"/>
    <mergeCell ref="B4:B5"/>
    <mergeCell ref="C4:D4"/>
    <mergeCell ref="G4:H4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1" manualBreakCount="1">
    <brk id="36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5"/>
  <sheetViews>
    <sheetView zoomScaleNormal="100" zoomScaleSheetLayoutView="100" workbookViewId="0">
      <pane xSplit="1" ySplit="5" topLeftCell="B6" activePane="bottomRight" state="frozen"/>
      <selection pane="topRight" activeCell="D1" sqref="D1"/>
      <selection pane="bottomLeft" activeCell="A13" sqref="A13"/>
      <selection pane="bottomRight" activeCell="A3" sqref="A3:A5"/>
    </sheetView>
  </sheetViews>
  <sheetFormatPr defaultRowHeight="11.25" x14ac:dyDescent="0.2"/>
  <cols>
    <col min="1" max="1" width="23.7109375" style="750" customWidth="1"/>
    <col min="2" max="7" width="9.42578125" style="168" customWidth="1"/>
    <col min="8" max="8" width="9.42578125" style="749" customWidth="1"/>
    <col min="9" max="16384" width="9.140625" style="17"/>
  </cols>
  <sheetData>
    <row r="1" spans="1:16" s="3" customFormat="1" ht="12.75" customHeight="1" x14ac:dyDescent="0.2">
      <c r="A1" s="835" t="s">
        <v>8165</v>
      </c>
      <c r="B1" s="835"/>
      <c r="C1" s="835"/>
      <c r="D1" s="835"/>
      <c r="E1" s="835"/>
      <c r="F1" s="835"/>
      <c r="G1" s="835"/>
      <c r="H1" s="835"/>
    </row>
    <row r="2" spans="1:16" s="675" customFormat="1" ht="9.9499999999999993" customHeight="1" thickBot="1" x14ac:dyDescent="0.25">
      <c r="A2" s="25"/>
      <c r="B2" s="25"/>
      <c r="C2" s="25"/>
      <c r="D2" s="25"/>
      <c r="E2" s="25"/>
      <c r="F2" s="25"/>
      <c r="G2" s="25"/>
      <c r="H2" s="25"/>
    </row>
    <row r="3" spans="1:16" ht="17.100000000000001" customHeight="1" x14ac:dyDescent="0.2">
      <c r="A3" s="855" t="s">
        <v>274</v>
      </c>
      <c r="B3" s="836" t="s">
        <v>8164</v>
      </c>
      <c r="C3" s="840" t="s">
        <v>8163</v>
      </c>
      <c r="D3" s="868"/>
      <c r="E3" s="868"/>
      <c r="F3" s="868"/>
      <c r="G3" s="868"/>
      <c r="H3" s="868"/>
    </row>
    <row r="4" spans="1:16" ht="17.100000000000001" customHeight="1" x14ac:dyDescent="0.2">
      <c r="A4" s="856"/>
      <c r="B4" s="848"/>
      <c r="C4" s="852" t="s">
        <v>265</v>
      </c>
      <c r="D4" s="852" t="s">
        <v>8162</v>
      </c>
      <c r="E4" s="846" t="s">
        <v>8161</v>
      </c>
      <c r="F4" s="955"/>
      <c r="G4" s="847"/>
      <c r="H4" s="937" t="s">
        <v>8160</v>
      </c>
    </row>
    <row r="5" spans="1:16" ht="24.95" customHeight="1" x14ac:dyDescent="0.2">
      <c r="A5" s="857"/>
      <c r="B5" s="837"/>
      <c r="C5" s="837"/>
      <c r="D5" s="837"/>
      <c r="E5" s="21" t="s">
        <v>265</v>
      </c>
      <c r="F5" s="21" t="s">
        <v>8159</v>
      </c>
      <c r="G5" s="21" t="s">
        <v>8158</v>
      </c>
      <c r="H5" s="845"/>
    </row>
    <row r="6" spans="1:16" ht="20.100000000000001" customHeight="1" x14ac:dyDescent="0.2">
      <c r="A6" s="145" t="s">
        <v>1</v>
      </c>
      <c r="B6" s="733">
        <v>94</v>
      </c>
      <c r="C6" s="733">
        <v>25012</v>
      </c>
      <c r="D6" s="733">
        <v>12943</v>
      </c>
      <c r="E6" s="733">
        <v>24397</v>
      </c>
      <c r="F6" s="733">
        <v>13431</v>
      </c>
      <c r="G6" s="733">
        <v>10966</v>
      </c>
      <c r="H6" s="733">
        <v>615</v>
      </c>
    </row>
    <row r="7" spans="1:16" ht="11.25" customHeight="1" x14ac:dyDescent="0.2">
      <c r="A7" s="93" t="s">
        <v>8111</v>
      </c>
      <c r="B7" s="735">
        <v>34</v>
      </c>
      <c r="C7" s="735">
        <v>15764</v>
      </c>
      <c r="D7" s="735">
        <v>8269</v>
      </c>
      <c r="E7" s="735">
        <v>15616</v>
      </c>
      <c r="F7" s="735">
        <v>6453</v>
      </c>
      <c r="G7" s="735">
        <v>9163</v>
      </c>
      <c r="H7" s="735">
        <v>148</v>
      </c>
    </row>
    <row r="8" spans="1:16" ht="11.25" customHeight="1" x14ac:dyDescent="0.2">
      <c r="A8" s="93" t="s">
        <v>8106</v>
      </c>
      <c r="B8" s="735">
        <v>60</v>
      </c>
      <c r="C8" s="735">
        <v>9248</v>
      </c>
      <c r="D8" s="735">
        <v>4674</v>
      </c>
      <c r="E8" s="735">
        <v>8781</v>
      </c>
      <c r="F8" s="735">
        <v>6978</v>
      </c>
      <c r="G8" s="735">
        <v>1803</v>
      </c>
      <c r="H8" s="735">
        <v>467</v>
      </c>
    </row>
    <row r="9" spans="1:16" ht="20.100000000000001" customHeight="1" x14ac:dyDescent="0.2">
      <c r="A9" s="9" t="s">
        <v>8157</v>
      </c>
      <c r="B9" s="733">
        <v>69</v>
      </c>
      <c r="C9" s="733">
        <v>19135</v>
      </c>
      <c r="D9" s="733">
        <v>9811</v>
      </c>
      <c r="E9" s="733">
        <v>18821</v>
      </c>
      <c r="F9" s="733">
        <v>7879</v>
      </c>
      <c r="G9" s="733">
        <v>10942</v>
      </c>
      <c r="H9" s="733">
        <v>314</v>
      </c>
    </row>
    <row r="10" spans="1:16" ht="11.25" customHeight="1" x14ac:dyDescent="0.2">
      <c r="A10" s="93" t="s">
        <v>8111</v>
      </c>
      <c r="B10" s="735">
        <v>24</v>
      </c>
      <c r="C10" s="735">
        <v>12427</v>
      </c>
      <c r="D10" s="735">
        <v>6611</v>
      </c>
      <c r="E10" s="735">
        <v>12425</v>
      </c>
      <c r="F10" s="735">
        <v>3262</v>
      </c>
      <c r="G10" s="735">
        <v>9163</v>
      </c>
      <c r="H10" s="735">
        <v>2</v>
      </c>
    </row>
    <row r="11" spans="1:16" ht="11.25" customHeight="1" x14ac:dyDescent="0.2">
      <c r="A11" s="93" t="s">
        <v>8106</v>
      </c>
      <c r="B11" s="735">
        <v>45</v>
      </c>
      <c r="C11" s="735">
        <v>6708</v>
      </c>
      <c r="D11" s="735">
        <v>3200</v>
      </c>
      <c r="E11" s="735">
        <v>6396</v>
      </c>
      <c r="F11" s="735">
        <v>4617</v>
      </c>
      <c r="G11" s="735">
        <v>1779</v>
      </c>
      <c r="H11" s="735">
        <v>312</v>
      </c>
    </row>
    <row r="12" spans="1:16" ht="20.100000000000001" customHeight="1" x14ac:dyDescent="0.2">
      <c r="A12" s="9" t="s">
        <v>8156</v>
      </c>
      <c r="B12" s="733">
        <v>25</v>
      </c>
      <c r="C12" s="733">
        <v>5877</v>
      </c>
      <c r="D12" s="733">
        <v>3132</v>
      </c>
      <c r="E12" s="733">
        <v>5576</v>
      </c>
      <c r="F12" s="733">
        <v>5552</v>
      </c>
      <c r="G12" s="733">
        <v>24</v>
      </c>
      <c r="H12" s="733">
        <v>301</v>
      </c>
    </row>
    <row r="13" spans="1:16" ht="11.25" customHeight="1" x14ac:dyDescent="0.2">
      <c r="A13" s="93" t="s">
        <v>8111</v>
      </c>
      <c r="B13" s="735">
        <v>10</v>
      </c>
      <c r="C13" s="735">
        <v>3337</v>
      </c>
      <c r="D13" s="735">
        <v>1658</v>
      </c>
      <c r="E13" s="735">
        <v>3191</v>
      </c>
      <c r="F13" s="735">
        <v>3191</v>
      </c>
      <c r="G13" s="735" t="s">
        <v>3</v>
      </c>
      <c r="H13" s="735">
        <v>146</v>
      </c>
    </row>
    <row r="14" spans="1:16" ht="11.25" customHeight="1" x14ac:dyDescent="0.2">
      <c r="A14" s="93" t="s">
        <v>8106</v>
      </c>
      <c r="B14" s="735">
        <v>15</v>
      </c>
      <c r="C14" s="735">
        <v>2540</v>
      </c>
      <c r="D14" s="735">
        <v>1474</v>
      </c>
      <c r="E14" s="735">
        <v>2385</v>
      </c>
      <c r="F14" s="735">
        <v>2361</v>
      </c>
      <c r="G14" s="735">
        <v>24</v>
      </c>
      <c r="H14" s="735">
        <v>155</v>
      </c>
    </row>
    <row r="15" spans="1:16" ht="20.100000000000001" customHeight="1" x14ac:dyDescent="0.2">
      <c r="A15" s="9" t="s">
        <v>212</v>
      </c>
      <c r="B15" s="733">
        <v>28</v>
      </c>
      <c r="C15" s="733">
        <v>13150</v>
      </c>
      <c r="D15" s="733">
        <v>6975</v>
      </c>
      <c r="E15" s="733">
        <v>12952</v>
      </c>
      <c r="F15" s="733">
        <v>4860</v>
      </c>
      <c r="G15" s="733">
        <v>8092</v>
      </c>
      <c r="H15" s="733">
        <v>198</v>
      </c>
      <c r="J15" s="132"/>
      <c r="K15" s="132"/>
      <c r="L15" s="132"/>
      <c r="M15" s="132"/>
      <c r="N15" s="132"/>
      <c r="O15" s="132"/>
      <c r="P15" s="132"/>
    </row>
    <row r="16" spans="1:16" ht="11.25" customHeight="1" x14ac:dyDescent="0.2">
      <c r="A16" s="93" t="s">
        <v>8111</v>
      </c>
      <c r="B16" s="735">
        <v>15</v>
      </c>
      <c r="C16" s="735">
        <v>10083</v>
      </c>
      <c r="D16" s="735">
        <v>5331</v>
      </c>
      <c r="E16" s="735">
        <v>10083</v>
      </c>
      <c r="F16" s="735">
        <v>2104</v>
      </c>
      <c r="G16" s="735">
        <v>7979</v>
      </c>
      <c r="H16" s="735" t="s">
        <v>3</v>
      </c>
      <c r="J16" s="132"/>
      <c r="K16" s="132"/>
      <c r="L16" s="132"/>
      <c r="M16" s="132"/>
      <c r="N16" s="132"/>
      <c r="O16" s="132"/>
      <c r="P16" s="126"/>
    </row>
    <row r="17" spans="1:16" ht="11.25" customHeight="1" x14ac:dyDescent="0.2">
      <c r="A17" s="93" t="s">
        <v>8106</v>
      </c>
      <c r="B17" s="735">
        <v>13</v>
      </c>
      <c r="C17" s="735">
        <v>3067</v>
      </c>
      <c r="D17" s="735">
        <v>1444</v>
      </c>
      <c r="E17" s="735">
        <v>2869</v>
      </c>
      <c r="F17" s="735">
        <v>2765</v>
      </c>
      <c r="G17" s="735">
        <v>113</v>
      </c>
      <c r="H17" s="735">
        <v>198</v>
      </c>
      <c r="J17" s="132"/>
      <c r="K17" s="132"/>
      <c r="L17" s="132"/>
      <c r="M17" s="132"/>
      <c r="N17" s="132"/>
      <c r="O17" s="132"/>
      <c r="P17" s="126"/>
    </row>
    <row r="18" spans="1:16" ht="11.25" customHeight="1" x14ac:dyDescent="0.2">
      <c r="A18" s="14" t="s">
        <v>8155</v>
      </c>
      <c r="B18" s="735">
        <v>2</v>
      </c>
      <c r="C18" s="735">
        <v>1027</v>
      </c>
      <c r="D18" s="735">
        <v>604</v>
      </c>
      <c r="E18" s="735">
        <v>1027</v>
      </c>
      <c r="F18" s="735" t="s">
        <v>3</v>
      </c>
      <c r="G18" s="735">
        <v>1027</v>
      </c>
      <c r="H18" s="735" t="s">
        <v>3</v>
      </c>
      <c r="J18" s="132"/>
      <c r="K18" s="132"/>
      <c r="L18" s="132"/>
      <c r="M18" s="132"/>
      <c r="N18" s="132"/>
      <c r="O18" s="132"/>
      <c r="P18" s="126"/>
    </row>
    <row r="19" spans="1:16" ht="11.25" customHeight="1" x14ac:dyDescent="0.2">
      <c r="A19" s="93" t="s">
        <v>8111</v>
      </c>
      <c r="B19" s="735">
        <v>2</v>
      </c>
      <c r="C19" s="735">
        <v>1027</v>
      </c>
      <c r="D19" s="735">
        <v>604</v>
      </c>
      <c r="E19" s="735">
        <v>1027</v>
      </c>
      <c r="F19" s="735" t="s">
        <v>3</v>
      </c>
      <c r="G19" s="735">
        <v>1027</v>
      </c>
      <c r="H19" s="735" t="s">
        <v>3</v>
      </c>
      <c r="J19" s="132"/>
      <c r="K19" s="132"/>
      <c r="L19" s="132"/>
      <c r="M19" s="132"/>
      <c r="N19" s="132"/>
      <c r="O19" s="132"/>
      <c r="P19" s="126"/>
    </row>
    <row r="20" spans="1:16" ht="11.25" customHeight="1" x14ac:dyDescent="0.2">
      <c r="A20" s="14" t="s">
        <v>8154</v>
      </c>
      <c r="B20" s="735">
        <v>3</v>
      </c>
      <c r="C20" s="735">
        <v>480</v>
      </c>
      <c r="D20" s="735">
        <v>353</v>
      </c>
      <c r="E20" s="735">
        <v>480</v>
      </c>
      <c r="F20" s="735">
        <v>480</v>
      </c>
      <c r="G20" s="735" t="s">
        <v>3</v>
      </c>
      <c r="H20" s="735" t="s">
        <v>3</v>
      </c>
      <c r="J20" s="132"/>
      <c r="K20" s="132"/>
      <c r="L20" s="132"/>
      <c r="M20" s="132"/>
      <c r="N20" s="132"/>
      <c r="O20" s="132"/>
      <c r="P20" s="126"/>
    </row>
    <row r="21" spans="1:16" ht="11.25" customHeight="1" x14ac:dyDescent="0.2">
      <c r="A21" s="93" t="s">
        <v>8106</v>
      </c>
      <c r="B21" s="735">
        <v>3</v>
      </c>
      <c r="C21" s="735">
        <v>480</v>
      </c>
      <c r="D21" s="735">
        <v>353</v>
      </c>
      <c r="E21" s="735">
        <v>480</v>
      </c>
      <c r="F21" s="735">
        <v>480</v>
      </c>
      <c r="G21" s="735" t="s">
        <v>3</v>
      </c>
      <c r="H21" s="735" t="s">
        <v>3</v>
      </c>
      <c r="J21" s="132"/>
      <c r="K21" s="132"/>
      <c r="L21" s="132"/>
      <c r="M21" s="132"/>
      <c r="N21" s="132"/>
      <c r="O21" s="132"/>
      <c r="P21" s="126"/>
    </row>
    <row r="22" spans="1:16" ht="11.25" customHeight="1" x14ac:dyDescent="0.2">
      <c r="A22" s="14" t="s">
        <v>8153</v>
      </c>
      <c r="B22" s="735">
        <v>5</v>
      </c>
      <c r="C22" s="735">
        <v>2907</v>
      </c>
      <c r="D22" s="735">
        <v>1441</v>
      </c>
      <c r="E22" s="735">
        <v>2722</v>
      </c>
      <c r="F22" s="735">
        <v>2000</v>
      </c>
      <c r="G22" s="735">
        <v>722</v>
      </c>
      <c r="H22" s="735">
        <v>185</v>
      </c>
      <c r="J22" s="132"/>
      <c r="K22" s="132"/>
      <c r="L22" s="132"/>
      <c r="M22" s="132"/>
      <c r="N22" s="132"/>
      <c r="O22" s="132"/>
      <c r="P22" s="126"/>
    </row>
    <row r="23" spans="1:16" ht="11.25" customHeight="1" x14ac:dyDescent="0.2">
      <c r="A23" s="93" t="s">
        <v>8111</v>
      </c>
      <c r="B23" s="735">
        <v>3</v>
      </c>
      <c r="C23" s="735">
        <v>2297</v>
      </c>
      <c r="D23" s="735">
        <v>1185</v>
      </c>
      <c r="E23" s="735">
        <v>2297</v>
      </c>
      <c r="F23" s="735">
        <v>1575</v>
      </c>
      <c r="G23" s="735">
        <v>722</v>
      </c>
      <c r="H23" s="735" t="s">
        <v>3</v>
      </c>
      <c r="J23" s="132"/>
      <c r="K23" s="132"/>
      <c r="L23" s="132"/>
      <c r="M23" s="132"/>
      <c r="N23" s="132"/>
      <c r="O23" s="132"/>
      <c r="P23" s="126"/>
    </row>
    <row r="24" spans="1:16" ht="11.25" customHeight="1" x14ac:dyDescent="0.2">
      <c r="A24" s="93" t="s">
        <v>8106</v>
      </c>
      <c r="B24" s="735">
        <v>2</v>
      </c>
      <c r="C24" s="735">
        <v>610</v>
      </c>
      <c r="D24" s="735">
        <v>256</v>
      </c>
      <c r="E24" s="735">
        <v>425</v>
      </c>
      <c r="F24" s="735">
        <v>425</v>
      </c>
      <c r="G24" s="735" t="s">
        <v>3</v>
      </c>
      <c r="H24" s="735">
        <v>185</v>
      </c>
      <c r="J24" s="132"/>
      <c r="K24" s="132"/>
      <c r="L24" s="132"/>
      <c r="M24" s="132"/>
      <c r="N24" s="132"/>
      <c r="O24" s="132"/>
      <c r="P24" s="126"/>
    </row>
    <row r="25" spans="1:16" ht="11.25" customHeight="1" x14ac:dyDescent="0.2">
      <c r="A25" s="14" t="s">
        <v>8152</v>
      </c>
      <c r="B25" s="735">
        <v>1</v>
      </c>
      <c r="C25" s="735">
        <v>198</v>
      </c>
      <c r="D25" s="735">
        <v>99</v>
      </c>
      <c r="E25" s="735">
        <v>195</v>
      </c>
      <c r="F25" s="735">
        <v>195</v>
      </c>
      <c r="G25" s="735" t="s">
        <v>3</v>
      </c>
      <c r="H25" s="735">
        <v>3</v>
      </c>
      <c r="J25" s="132"/>
      <c r="K25" s="132"/>
      <c r="L25" s="132"/>
      <c r="M25" s="132"/>
      <c r="N25" s="126"/>
      <c r="O25" s="132"/>
      <c r="P25" s="126"/>
    </row>
    <row r="26" spans="1:16" ht="11.25" customHeight="1" x14ac:dyDescent="0.2">
      <c r="A26" s="93" t="s">
        <v>8106</v>
      </c>
      <c r="B26" s="735">
        <v>1</v>
      </c>
      <c r="C26" s="735">
        <v>198</v>
      </c>
      <c r="D26" s="735">
        <v>99</v>
      </c>
      <c r="E26" s="735">
        <v>195</v>
      </c>
      <c r="F26" s="735">
        <v>195</v>
      </c>
      <c r="G26" s="735" t="s">
        <v>3</v>
      </c>
      <c r="H26" s="735">
        <v>3</v>
      </c>
      <c r="J26" s="132"/>
      <c r="K26" s="132"/>
      <c r="L26" s="132"/>
      <c r="M26" s="132"/>
      <c r="N26" s="132"/>
      <c r="O26" s="132"/>
      <c r="P26" s="126"/>
    </row>
    <row r="27" spans="1:16" ht="11.25" customHeight="1" x14ac:dyDescent="0.2">
      <c r="A27" s="14" t="s">
        <v>8151</v>
      </c>
      <c r="B27" s="735">
        <v>4</v>
      </c>
      <c r="C27" s="735">
        <v>4419</v>
      </c>
      <c r="D27" s="735">
        <v>2492</v>
      </c>
      <c r="E27" s="735">
        <v>4419</v>
      </c>
      <c r="F27" s="735" t="s">
        <v>3</v>
      </c>
      <c r="G27" s="735">
        <v>4419</v>
      </c>
      <c r="H27" s="735" t="s">
        <v>3</v>
      </c>
      <c r="J27" s="132"/>
      <c r="K27" s="132"/>
      <c r="L27" s="132"/>
      <c r="M27" s="132"/>
      <c r="N27" s="132"/>
      <c r="O27" s="126"/>
      <c r="P27" s="126"/>
    </row>
    <row r="28" spans="1:16" ht="11.25" customHeight="1" x14ac:dyDescent="0.2">
      <c r="A28" s="93" t="s">
        <v>8111</v>
      </c>
      <c r="B28" s="735">
        <v>4</v>
      </c>
      <c r="C28" s="735">
        <v>4419</v>
      </c>
      <c r="D28" s="735">
        <v>2492</v>
      </c>
      <c r="E28" s="735">
        <v>4419</v>
      </c>
      <c r="F28" s="735" t="s">
        <v>3</v>
      </c>
      <c r="G28" s="735">
        <v>4419</v>
      </c>
      <c r="H28" s="735" t="s">
        <v>3</v>
      </c>
      <c r="J28" s="132"/>
      <c r="K28" s="132"/>
      <c r="L28" s="132"/>
      <c r="M28" s="132"/>
      <c r="N28" s="132"/>
      <c r="O28" s="126"/>
      <c r="P28" s="126"/>
    </row>
    <row r="29" spans="1:16" ht="11.25" customHeight="1" x14ac:dyDescent="0.2">
      <c r="A29" s="14" t="s">
        <v>8150</v>
      </c>
      <c r="B29" s="735">
        <v>9</v>
      </c>
      <c r="C29" s="735">
        <v>3136</v>
      </c>
      <c r="D29" s="735">
        <v>1532</v>
      </c>
      <c r="E29" s="735">
        <v>3126</v>
      </c>
      <c r="F29" s="735">
        <v>1843</v>
      </c>
      <c r="G29" s="735">
        <v>1283</v>
      </c>
      <c r="H29" s="735">
        <v>10</v>
      </c>
      <c r="J29" s="132"/>
      <c r="K29" s="132"/>
      <c r="L29" s="132"/>
      <c r="M29" s="132"/>
      <c r="N29" s="132"/>
      <c r="O29" s="126"/>
      <c r="P29" s="126"/>
    </row>
    <row r="30" spans="1:16" ht="11.25" customHeight="1" x14ac:dyDescent="0.2">
      <c r="A30" s="93" t="s">
        <v>8111</v>
      </c>
      <c r="B30" s="735">
        <v>4</v>
      </c>
      <c r="C30" s="735">
        <v>1660</v>
      </c>
      <c r="D30" s="735">
        <v>940</v>
      </c>
      <c r="E30" s="735">
        <v>1660</v>
      </c>
      <c r="F30" s="735">
        <v>490</v>
      </c>
      <c r="G30" s="735">
        <v>1170</v>
      </c>
      <c r="H30" s="735" t="s">
        <v>3</v>
      </c>
    </row>
    <row r="31" spans="1:16" ht="11.25" customHeight="1" x14ac:dyDescent="0.2">
      <c r="A31" s="93" t="s">
        <v>8106</v>
      </c>
      <c r="B31" s="735">
        <v>5</v>
      </c>
      <c r="C31" s="735">
        <v>1476</v>
      </c>
      <c r="D31" s="735">
        <v>592</v>
      </c>
      <c r="E31" s="735">
        <v>1466</v>
      </c>
      <c r="F31" s="735">
        <v>1353</v>
      </c>
      <c r="G31" s="735">
        <v>113</v>
      </c>
      <c r="H31" s="735">
        <v>10</v>
      </c>
    </row>
    <row r="32" spans="1:16" ht="11.25" customHeight="1" x14ac:dyDescent="0.2">
      <c r="A32" s="14" t="s">
        <v>8149</v>
      </c>
      <c r="B32" s="735">
        <v>2</v>
      </c>
      <c r="C32" s="735">
        <v>459</v>
      </c>
      <c r="D32" s="735">
        <v>243</v>
      </c>
      <c r="E32" s="735">
        <v>459</v>
      </c>
      <c r="F32" s="735">
        <v>125</v>
      </c>
      <c r="G32" s="735">
        <v>334</v>
      </c>
      <c r="H32" s="735" t="s">
        <v>3</v>
      </c>
    </row>
    <row r="33" spans="1:16" ht="11.25" customHeight="1" x14ac:dyDescent="0.2">
      <c r="A33" s="93" t="s">
        <v>8111</v>
      </c>
      <c r="B33" s="735">
        <v>1</v>
      </c>
      <c r="C33" s="735">
        <v>347</v>
      </c>
      <c r="D33" s="735">
        <v>165</v>
      </c>
      <c r="E33" s="735">
        <v>347</v>
      </c>
      <c r="F33" s="735">
        <v>13</v>
      </c>
      <c r="G33" s="735">
        <v>334</v>
      </c>
      <c r="H33" s="735" t="s">
        <v>3</v>
      </c>
      <c r="J33" s="147"/>
      <c r="K33" s="147"/>
      <c r="L33" s="147"/>
      <c r="M33" s="147"/>
      <c r="N33" s="147"/>
      <c r="O33" s="147"/>
      <c r="P33" s="147"/>
    </row>
    <row r="34" spans="1:16" ht="11.25" customHeight="1" x14ac:dyDescent="0.2">
      <c r="A34" s="93" t="s">
        <v>8106</v>
      </c>
      <c r="B34" s="735">
        <v>1</v>
      </c>
      <c r="C34" s="735">
        <v>112</v>
      </c>
      <c r="D34" s="735">
        <v>78</v>
      </c>
      <c r="E34" s="735">
        <v>112</v>
      </c>
      <c r="F34" s="735">
        <v>112</v>
      </c>
      <c r="G34" s="735" t="s">
        <v>3</v>
      </c>
      <c r="H34" s="735" t="s">
        <v>3</v>
      </c>
    </row>
    <row r="35" spans="1:16" ht="11.25" customHeight="1" x14ac:dyDescent="0.2">
      <c r="A35" s="14" t="s">
        <v>8148</v>
      </c>
      <c r="B35" s="735">
        <v>1</v>
      </c>
      <c r="C35" s="735">
        <v>191</v>
      </c>
      <c r="D35" s="735">
        <v>66</v>
      </c>
      <c r="E35" s="735">
        <v>191</v>
      </c>
      <c r="F35" s="735">
        <v>191</v>
      </c>
      <c r="G35" s="735" t="s">
        <v>3</v>
      </c>
      <c r="H35" s="735" t="s">
        <v>3</v>
      </c>
      <c r="J35" s="147"/>
      <c r="K35" s="147"/>
      <c r="L35" s="147"/>
      <c r="M35" s="147"/>
      <c r="N35" s="147"/>
      <c r="O35" s="147"/>
      <c r="P35" s="147"/>
    </row>
    <row r="36" spans="1:16" ht="11.25" customHeight="1" x14ac:dyDescent="0.2">
      <c r="A36" s="93" t="s">
        <v>8106</v>
      </c>
      <c r="B36" s="735">
        <v>1</v>
      </c>
      <c r="C36" s="735">
        <v>191</v>
      </c>
      <c r="D36" s="735">
        <v>66</v>
      </c>
      <c r="E36" s="735">
        <v>191</v>
      </c>
      <c r="F36" s="735">
        <v>191</v>
      </c>
      <c r="G36" s="735" t="s">
        <v>3</v>
      </c>
      <c r="H36" s="735" t="s">
        <v>3</v>
      </c>
    </row>
    <row r="37" spans="1:16" ht="11.25" customHeight="1" x14ac:dyDescent="0.2">
      <c r="A37" s="14" t="s">
        <v>8147</v>
      </c>
      <c r="B37" s="735">
        <v>1</v>
      </c>
      <c r="C37" s="735">
        <v>333</v>
      </c>
      <c r="D37" s="735">
        <v>145</v>
      </c>
      <c r="E37" s="735">
        <v>333</v>
      </c>
      <c r="F37" s="735">
        <v>26</v>
      </c>
      <c r="G37" s="735">
        <v>307</v>
      </c>
      <c r="H37" s="735" t="s">
        <v>3</v>
      </c>
    </row>
    <row r="38" spans="1:16" ht="11.25" customHeight="1" x14ac:dyDescent="0.2">
      <c r="A38" s="93" t="s">
        <v>8111</v>
      </c>
      <c r="B38" s="735">
        <v>1</v>
      </c>
      <c r="C38" s="735">
        <v>333</v>
      </c>
      <c r="D38" s="735">
        <v>145</v>
      </c>
      <c r="E38" s="735">
        <v>333</v>
      </c>
      <c r="F38" s="735">
        <v>26</v>
      </c>
      <c r="G38" s="735">
        <v>307</v>
      </c>
      <c r="H38" s="735" t="s">
        <v>3</v>
      </c>
    </row>
    <row r="39" spans="1:16" ht="20.100000000000001" customHeight="1" x14ac:dyDescent="0.2">
      <c r="A39" s="9" t="s">
        <v>8146</v>
      </c>
      <c r="B39" s="733">
        <v>4</v>
      </c>
      <c r="C39" s="733">
        <v>1187</v>
      </c>
      <c r="D39" s="733">
        <v>604</v>
      </c>
      <c r="E39" s="733">
        <v>1086</v>
      </c>
      <c r="F39" s="733">
        <v>1080</v>
      </c>
      <c r="G39" s="733">
        <v>6</v>
      </c>
      <c r="H39" s="735">
        <v>101</v>
      </c>
    </row>
    <row r="40" spans="1:16" ht="11.25" customHeight="1" x14ac:dyDescent="0.2">
      <c r="A40" s="93" t="s">
        <v>8111</v>
      </c>
      <c r="B40" s="735">
        <v>2</v>
      </c>
      <c r="C40" s="735">
        <v>745</v>
      </c>
      <c r="D40" s="735">
        <v>363</v>
      </c>
      <c r="E40" s="735">
        <v>745</v>
      </c>
      <c r="F40" s="735">
        <v>745</v>
      </c>
      <c r="G40" s="735" t="s">
        <v>3</v>
      </c>
      <c r="H40" s="735" t="s">
        <v>3</v>
      </c>
      <c r="J40" s="126"/>
      <c r="K40" s="126"/>
      <c r="L40" s="126"/>
      <c r="M40" s="126"/>
      <c r="N40" s="126"/>
      <c r="O40" s="126"/>
      <c r="P40" s="126"/>
    </row>
    <row r="41" spans="1:16" ht="11.25" customHeight="1" x14ac:dyDescent="0.2">
      <c r="A41" s="93" t="s">
        <v>8106</v>
      </c>
      <c r="B41" s="735">
        <v>2</v>
      </c>
      <c r="C41" s="735">
        <v>442</v>
      </c>
      <c r="D41" s="735">
        <v>241</v>
      </c>
      <c r="E41" s="735">
        <v>341</v>
      </c>
      <c r="F41" s="735">
        <v>335</v>
      </c>
      <c r="G41" s="735">
        <v>6</v>
      </c>
      <c r="H41" s="735">
        <v>101</v>
      </c>
      <c r="J41" s="126"/>
      <c r="K41" s="126"/>
      <c r="L41" s="126"/>
      <c r="M41" s="126"/>
      <c r="N41" s="126"/>
      <c r="O41" s="126"/>
      <c r="P41" s="126"/>
    </row>
    <row r="42" spans="1:16" ht="11.25" customHeight="1" x14ac:dyDescent="0.2">
      <c r="A42" s="14" t="s">
        <v>8145</v>
      </c>
      <c r="B42" s="735">
        <v>4</v>
      </c>
      <c r="C42" s="735">
        <v>1187</v>
      </c>
      <c r="D42" s="735">
        <v>604</v>
      </c>
      <c r="E42" s="735">
        <v>1086</v>
      </c>
      <c r="F42" s="735">
        <v>1080</v>
      </c>
      <c r="G42" s="735">
        <v>6</v>
      </c>
      <c r="H42" s="735">
        <v>101</v>
      </c>
      <c r="J42" s="126"/>
      <c r="K42" s="126"/>
      <c r="L42" s="126"/>
      <c r="M42" s="126"/>
      <c r="N42" s="126"/>
      <c r="O42" s="126"/>
      <c r="P42" s="126"/>
    </row>
    <row r="43" spans="1:16" ht="11.25" customHeight="1" x14ac:dyDescent="0.2">
      <c r="A43" s="93" t="s">
        <v>8111</v>
      </c>
      <c r="B43" s="735">
        <v>2</v>
      </c>
      <c r="C43" s="735">
        <v>745</v>
      </c>
      <c r="D43" s="735">
        <v>363</v>
      </c>
      <c r="E43" s="735">
        <v>745</v>
      </c>
      <c r="F43" s="735">
        <v>745</v>
      </c>
      <c r="G43" s="735" t="s">
        <v>3</v>
      </c>
      <c r="H43" s="735" t="s">
        <v>3</v>
      </c>
      <c r="J43" s="126"/>
      <c r="K43" s="126"/>
      <c r="L43" s="126"/>
      <c r="M43" s="126"/>
      <c r="N43" s="126"/>
      <c r="O43" s="126"/>
      <c r="P43" s="126"/>
    </row>
    <row r="44" spans="1:16" ht="11.25" customHeight="1" x14ac:dyDescent="0.2">
      <c r="A44" s="93" t="s">
        <v>8106</v>
      </c>
      <c r="B44" s="735">
        <v>2</v>
      </c>
      <c r="C44" s="735">
        <v>442</v>
      </c>
      <c r="D44" s="735">
        <v>241</v>
      </c>
      <c r="E44" s="735">
        <v>341</v>
      </c>
      <c r="F44" s="735">
        <v>335</v>
      </c>
      <c r="G44" s="735">
        <v>6</v>
      </c>
      <c r="H44" s="735">
        <v>101</v>
      </c>
      <c r="J44" s="126"/>
      <c r="K44" s="126"/>
      <c r="L44" s="126"/>
      <c r="M44" s="126"/>
      <c r="N44" s="126"/>
      <c r="O44" s="126"/>
      <c r="P44" s="126"/>
    </row>
    <row r="45" spans="1:16" ht="20.100000000000001" customHeight="1" x14ac:dyDescent="0.2">
      <c r="A45" s="9" t="s">
        <v>470</v>
      </c>
      <c r="B45" s="733">
        <v>2</v>
      </c>
      <c r="C45" s="733">
        <v>462</v>
      </c>
      <c r="D45" s="733">
        <v>156</v>
      </c>
      <c r="E45" s="733">
        <v>462</v>
      </c>
      <c r="F45" s="733">
        <v>462</v>
      </c>
      <c r="G45" s="735" t="s">
        <v>3</v>
      </c>
      <c r="H45" s="735" t="s">
        <v>3</v>
      </c>
      <c r="J45" s="126"/>
      <c r="K45" s="126"/>
      <c r="L45" s="126"/>
      <c r="M45" s="126"/>
      <c r="N45" s="126"/>
      <c r="O45" s="126"/>
      <c r="P45" s="126"/>
    </row>
    <row r="46" spans="1:16" ht="11.25" customHeight="1" x14ac:dyDescent="0.2">
      <c r="A46" s="93" t="s">
        <v>8111</v>
      </c>
      <c r="B46" s="735">
        <v>1</v>
      </c>
      <c r="C46" s="735">
        <v>205</v>
      </c>
      <c r="D46" s="735" t="s">
        <v>3</v>
      </c>
      <c r="E46" s="735">
        <v>205</v>
      </c>
      <c r="F46" s="735">
        <v>205</v>
      </c>
      <c r="G46" s="735" t="s">
        <v>3</v>
      </c>
      <c r="H46" s="735" t="s">
        <v>3</v>
      </c>
      <c r="J46" s="126"/>
      <c r="K46" s="126"/>
      <c r="L46" s="126"/>
      <c r="M46" s="126"/>
      <c r="N46" s="126"/>
      <c r="O46" s="126"/>
      <c r="P46" s="126"/>
    </row>
    <row r="47" spans="1:16" ht="11.25" customHeight="1" x14ac:dyDescent="0.2">
      <c r="A47" s="93" t="s">
        <v>8106</v>
      </c>
      <c r="B47" s="735">
        <v>1</v>
      </c>
      <c r="C47" s="735">
        <v>257</v>
      </c>
      <c r="D47" s="735">
        <v>156</v>
      </c>
      <c r="E47" s="735">
        <v>257</v>
      </c>
      <c r="F47" s="735">
        <v>257</v>
      </c>
      <c r="G47" s="735" t="s">
        <v>3</v>
      </c>
      <c r="H47" s="735" t="s">
        <v>3</v>
      </c>
      <c r="J47" s="147"/>
      <c r="K47" s="147"/>
      <c r="L47" s="147"/>
      <c r="M47" s="147"/>
      <c r="N47" s="147"/>
      <c r="O47" s="147"/>
      <c r="P47" s="147"/>
    </row>
    <row r="48" spans="1:16" ht="11.25" customHeight="1" x14ac:dyDescent="0.2">
      <c r="A48" s="14" t="s">
        <v>8144</v>
      </c>
      <c r="B48" s="735">
        <v>2</v>
      </c>
      <c r="C48" s="735">
        <v>462</v>
      </c>
      <c r="D48" s="735">
        <v>156</v>
      </c>
      <c r="E48" s="735">
        <v>462</v>
      </c>
      <c r="F48" s="735">
        <v>462</v>
      </c>
      <c r="G48" s="735" t="s">
        <v>3</v>
      </c>
      <c r="H48" s="735" t="s">
        <v>3</v>
      </c>
    </row>
    <row r="49" spans="1:16" ht="11.25" customHeight="1" x14ac:dyDescent="0.2">
      <c r="A49" s="93" t="s">
        <v>8111</v>
      </c>
      <c r="B49" s="735">
        <v>1</v>
      </c>
      <c r="C49" s="735">
        <v>205</v>
      </c>
      <c r="D49" s="735" t="s">
        <v>3</v>
      </c>
      <c r="E49" s="735">
        <v>205</v>
      </c>
      <c r="F49" s="735">
        <v>205</v>
      </c>
      <c r="G49" s="735" t="s">
        <v>3</v>
      </c>
      <c r="H49" s="735" t="s">
        <v>3</v>
      </c>
    </row>
    <row r="50" spans="1:16" ht="11.25" customHeight="1" x14ac:dyDescent="0.2">
      <c r="A50" s="93" t="s">
        <v>8106</v>
      </c>
      <c r="B50" s="735">
        <v>1</v>
      </c>
      <c r="C50" s="735">
        <v>257</v>
      </c>
      <c r="D50" s="735">
        <v>156</v>
      </c>
      <c r="E50" s="735">
        <v>257</v>
      </c>
      <c r="F50" s="735">
        <v>257</v>
      </c>
      <c r="G50" s="735" t="s">
        <v>3</v>
      </c>
      <c r="H50" s="735" t="s">
        <v>3</v>
      </c>
    </row>
    <row r="51" spans="1:16" ht="20.100000000000001" customHeight="1" x14ac:dyDescent="0.2">
      <c r="A51" s="9" t="s">
        <v>469</v>
      </c>
      <c r="B51" s="733">
        <v>2</v>
      </c>
      <c r="C51" s="733">
        <v>130</v>
      </c>
      <c r="D51" s="733">
        <v>65</v>
      </c>
      <c r="E51" s="733">
        <v>130</v>
      </c>
      <c r="F51" s="733">
        <v>130</v>
      </c>
      <c r="G51" s="735" t="s">
        <v>3</v>
      </c>
      <c r="H51" s="735" t="s">
        <v>3</v>
      </c>
    </row>
    <row r="52" spans="1:16" ht="12" customHeight="1" x14ac:dyDescent="0.2">
      <c r="A52" s="93" t="s">
        <v>8111</v>
      </c>
      <c r="B52" s="735">
        <v>1</v>
      </c>
      <c r="C52" s="735">
        <v>62</v>
      </c>
      <c r="D52" s="735">
        <v>21</v>
      </c>
      <c r="E52" s="735">
        <v>62</v>
      </c>
      <c r="F52" s="735">
        <v>62</v>
      </c>
      <c r="G52" s="735" t="s">
        <v>3</v>
      </c>
      <c r="H52" s="735" t="s">
        <v>3</v>
      </c>
    </row>
    <row r="53" spans="1:16" ht="12" customHeight="1" x14ac:dyDescent="0.2">
      <c r="A53" s="93" t="s">
        <v>8106</v>
      </c>
      <c r="B53" s="735">
        <v>1</v>
      </c>
      <c r="C53" s="735">
        <v>68</v>
      </c>
      <c r="D53" s="735">
        <v>44</v>
      </c>
      <c r="E53" s="735">
        <v>68</v>
      </c>
      <c r="F53" s="735">
        <v>68</v>
      </c>
      <c r="G53" s="735" t="s">
        <v>3</v>
      </c>
      <c r="H53" s="735" t="s">
        <v>3</v>
      </c>
      <c r="J53" s="126"/>
      <c r="K53" s="126"/>
      <c r="L53" s="126"/>
      <c r="M53" s="126"/>
      <c r="N53" s="126"/>
      <c r="O53" s="126"/>
      <c r="P53" s="126"/>
    </row>
    <row r="54" spans="1:16" ht="12" customHeight="1" x14ac:dyDescent="0.2">
      <c r="A54" s="14" t="s">
        <v>8143</v>
      </c>
      <c r="B54" s="735">
        <v>1</v>
      </c>
      <c r="C54" s="735">
        <v>68</v>
      </c>
      <c r="D54" s="735">
        <v>44</v>
      </c>
      <c r="E54" s="735">
        <v>68</v>
      </c>
      <c r="F54" s="735">
        <v>68</v>
      </c>
      <c r="G54" s="735" t="s">
        <v>3</v>
      </c>
      <c r="H54" s="735" t="s">
        <v>3</v>
      </c>
      <c r="J54" s="126"/>
      <c r="K54" s="126"/>
      <c r="L54" s="126"/>
      <c r="M54" s="126"/>
      <c r="N54" s="126"/>
      <c r="O54" s="126"/>
      <c r="P54" s="126"/>
    </row>
    <row r="55" spans="1:16" ht="12" customHeight="1" x14ac:dyDescent="0.2">
      <c r="A55" s="93" t="s">
        <v>8106</v>
      </c>
      <c r="B55" s="735">
        <v>1</v>
      </c>
      <c r="C55" s="735">
        <v>68</v>
      </c>
      <c r="D55" s="735">
        <v>44</v>
      </c>
      <c r="E55" s="735">
        <v>68</v>
      </c>
      <c r="F55" s="735">
        <v>68</v>
      </c>
      <c r="G55" s="735" t="s">
        <v>3</v>
      </c>
      <c r="H55" s="735" t="s">
        <v>3</v>
      </c>
      <c r="J55" s="126"/>
      <c r="K55" s="126"/>
      <c r="L55" s="126"/>
      <c r="M55" s="126"/>
      <c r="N55" s="126"/>
      <c r="O55" s="126"/>
      <c r="P55" s="126"/>
    </row>
    <row r="56" spans="1:16" ht="12" customHeight="1" x14ac:dyDescent="0.2">
      <c r="A56" s="14" t="s">
        <v>16</v>
      </c>
      <c r="B56" s="735">
        <v>1</v>
      </c>
      <c r="C56" s="735">
        <v>62</v>
      </c>
      <c r="D56" s="735">
        <v>21</v>
      </c>
      <c r="E56" s="735">
        <v>62</v>
      </c>
      <c r="F56" s="735">
        <v>62</v>
      </c>
      <c r="G56" s="735" t="s">
        <v>3</v>
      </c>
      <c r="H56" s="735" t="s">
        <v>3</v>
      </c>
      <c r="J56" s="126"/>
      <c r="K56" s="126"/>
      <c r="L56" s="126"/>
      <c r="M56" s="126"/>
      <c r="N56" s="126"/>
      <c r="O56" s="126"/>
      <c r="P56" s="126"/>
    </row>
    <row r="57" spans="1:16" ht="12" customHeight="1" x14ac:dyDescent="0.2">
      <c r="A57" s="93" t="s">
        <v>8111</v>
      </c>
      <c r="B57" s="735">
        <v>1</v>
      </c>
      <c r="C57" s="735">
        <v>62</v>
      </c>
      <c r="D57" s="735">
        <v>21</v>
      </c>
      <c r="E57" s="735">
        <v>62</v>
      </c>
      <c r="F57" s="735">
        <v>62</v>
      </c>
      <c r="G57" s="735" t="s">
        <v>3</v>
      </c>
      <c r="H57" s="735" t="s">
        <v>3</v>
      </c>
      <c r="J57" s="126"/>
      <c r="K57" s="126"/>
      <c r="L57" s="126"/>
      <c r="M57" s="126"/>
      <c r="N57" s="126"/>
      <c r="O57" s="126"/>
      <c r="P57" s="126"/>
    </row>
    <row r="58" spans="1:16" ht="20.100000000000001" customHeight="1" x14ac:dyDescent="0.2">
      <c r="A58" s="9" t="s">
        <v>468</v>
      </c>
      <c r="B58" s="733">
        <v>1</v>
      </c>
      <c r="C58" s="733">
        <v>210</v>
      </c>
      <c r="D58" s="733">
        <v>160</v>
      </c>
      <c r="E58" s="733">
        <v>210</v>
      </c>
      <c r="F58" s="733">
        <v>210</v>
      </c>
      <c r="G58" s="735" t="s">
        <v>3</v>
      </c>
      <c r="H58" s="735" t="s">
        <v>3</v>
      </c>
      <c r="J58" s="126"/>
      <c r="K58" s="126"/>
      <c r="L58" s="126"/>
      <c r="M58" s="126"/>
      <c r="N58" s="126"/>
      <c r="O58" s="126"/>
      <c r="P58" s="126"/>
    </row>
    <row r="59" spans="1:16" ht="12" customHeight="1" x14ac:dyDescent="0.2">
      <c r="A59" s="93" t="s">
        <v>8106</v>
      </c>
      <c r="B59" s="735">
        <v>1</v>
      </c>
      <c r="C59" s="735">
        <v>210</v>
      </c>
      <c r="D59" s="735">
        <v>160</v>
      </c>
      <c r="E59" s="735">
        <v>210</v>
      </c>
      <c r="F59" s="735">
        <v>210</v>
      </c>
      <c r="G59" s="735" t="s">
        <v>3</v>
      </c>
      <c r="H59" s="735" t="s">
        <v>3</v>
      </c>
      <c r="J59" s="126"/>
      <c r="K59" s="126"/>
      <c r="L59" s="126"/>
      <c r="M59" s="126"/>
      <c r="N59" s="126"/>
      <c r="O59" s="126"/>
      <c r="P59" s="126"/>
    </row>
    <row r="60" spans="1:16" ht="12" customHeight="1" x14ac:dyDescent="0.2">
      <c r="A60" s="14" t="s">
        <v>8142</v>
      </c>
      <c r="B60" s="735">
        <v>1</v>
      </c>
      <c r="C60" s="735">
        <v>210</v>
      </c>
      <c r="D60" s="735">
        <v>160</v>
      </c>
      <c r="E60" s="735">
        <v>210</v>
      </c>
      <c r="F60" s="735">
        <v>210</v>
      </c>
      <c r="G60" s="735" t="s">
        <v>3</v>
      </c>
      <c r="H60" s="735" t="s">
        <v>3</v>
      </c>
      <c r="J60" s="126"/>
      <c r="K60" s="126"/>
      <c r="L60" s="126"/>
      <c r="M60" s="126"/>
      <c r="N60" s="126"/>
      <c r="O60" s="126"/>
      <c r="P60" s="126"/>
    </row>
    <row r="61" spans="1:16" ht="12" customHeight="1" x14ac:dyDescent="0.2">
      <c r="A61" s="93" t="s">
        <v>8106</v>
      </c>
      <c r="B61" s="735">
        <v>1</v>
      </c>
      <c r="C61" s="735">
        <v>210</v>
      </c>
      <c r="D61" s="735">
        <v>160</v>
      </c>
      <c r="E61" s="735">
        <v>210</v>
      </c>
      <c r="F61" s="735">
        <v>210</v>
      </c>
      <c r="G61" s="735" t="s">
        <v>3</v>
      </c>
      <c r="H61" s="735" t="s">
        <v>3</v>
      </c>
      <c r="J61" s="126"/>
      <c r="K61" s="126"/>
      <c r="L61" s="126"/>
      <c r="M61" s="126"/>
      <c r="N61" s="126"/>
      <c r="O61" s="126"/>
      <c r="P61" s="126"/>
    </row>
    <row r="62" spans="1:16" ht="20.100000000000001" customHeight="1" x14ac:dyDescent="0.2">
      <c r="A62" s="9" t="s">
        <v>467</v>
      </c>
      <c r="B62" s="733">
        <v>4</v>
      </c>
      <c r="C62" s="733">
        <v>429</v>
      </c>
      <c r="D62" s="733">
        <v>273</v>
      </c>
      <c r="E62" s="733">
        <v>375</v>
      </c>
      <c r="F62" s="733">
        <v>373</v>
      </c>
      <c r="G62" s="733">
        <v>2</v>
      </c>
      <c r="H62" s="733">
        <v>54</v>
      </c>
      <c r="J62" s="126"/>
      <c r="K62" s="126"/>
      <c r="L62" s="126"/>
      <c r="M62" s="126"/>
      <c r="N62" s="126"/>
      <c r="O62" s="126"/>
      <c r="P62" s="126"/>
    </row>
    <row r="63" spans="1:16" ht="12" customHeight="1" x14ac:dyDescent="0.2">
      <c r="A63" s="93" t="s">
        <v>8106</v>
      </c>
      <c r="B63" s="735">
        <v>4</v>
      </c>
      <c r="C63" s="735">
        <v>429</v>
      </c>
      <c r="D63" s="735">
        <v>273</v>
      </c>
      <c r="E63" s="735">
        <v>375</v>
      </c>
      <c r="F63" s="735">
        <v>373</v>
      </c>
      <c r="G63" s="735">
        <v>2</v>
      </c>
      <c r="H63" s="735">
        <v>54</v>
      </c>
      <c r="J63" s="126"/>
      <c r="K63" s="126"/>
      <c r="L63" s="126"/>
      <c r="M63" s="126"/>
      <c r="N63" s="126"/>
      <c r="O63" s="126"/>
      <c r="P63" s="126"/>
    </row>
    <row r="64" spans="1:16" ht="12" customHeight="1" x14ac:dyDescent="0.2">
      <c r="A64" s="14" t="s">
        <v>26</v>
      </c>
      <c r="B64" s="735">
        <v>1</v>
      </c>
      <c r="C64" s="735">
        <v>79</v>
      </c>
      <c r="D64" s="735">
        <v>15</v>
      </c>
      <c r="E64" s="735">
        <v>75</v>
      </c>
      <c r="F64" s="735">
        <v>75</v>
      </c>
      <c r="G64" s="735" t="s">
        <v>3</v>
      </c>
      <c r="H64" s="735">
        <v>4</v>
      </c>
      <c r="J64" s="126"/>
      <c r="K64" s="126"/>
      <c r="L64" s="126"/>
      <c r="M64" s="126"/>
      <c r="N64" s="126"/>
      <c r="O64" s="126"/>
      <c r="P64" s="126"/>
    </row>
    <row r="65" spans="1:17" ht="12" customHeight="1" x14ac:dyDescent="0.2">
      <c r="A65" s="93" t="s">
        <v>8106</v>
      </c>
      <c r="B65" s="735">
        <v>1</v>
      </c>
      <c r="C65" s="735">
        <v>79</v>
      </c>
      <c r="D65" s="735">
        <v>15</v>
      </c>
      <c r="E65" s="735">
        <v>75</v>
      </c>
      <c r="F65" s="735">
        <v>75</v>
      </c>
      <c r="G65" s="735" t="s">
        <v>3</v>
      </c>
      <c r="H65" s="735">
        <v>4</v>
      </c>
      <c r="J65" s="126"/>
      <c r="K65" s="126"/>
      <c r="L65" s="126"/>
      <c r="M65" s="126"/>
      <c r="N65" s="126"/>
      <c r="O65" s="126"/>
      <c r="P65" s="126"/>
    </row>
    <row r="66" spans="1:17" ht="12" customHeight="1" x14ac:dyDescent="0.2">
      <c r="A66" s="14" t="s">
        <v>27</v>
      </c>
      <c r="B66" s="735">
        <v>1</v>
      </c>
      <c r="C66" s="735">
        <v>41</v>
      </c>
      <c r="D66" s="735">
        <v>25</v>
      </c>
      <c r="E66" s="735">
        <v>34</v>
      </c>
      <c r="F66" s="735">
        <v>32</v>
      </c>
      <c r="G66" s="735">
        <v>2</v>
      </c>
      <c r="H66" s="735">
        <v>7</v>
      </c>
      <c r="J66" s="126"/>
      <c r="K66" s="126"/>
      <c r="L66" s="126"/>
      <c r="M66" s="126"/>
      <c r="N66" s="126"/>
      <c r="O66" s="126"/>
      <c r="P66" s="126"/>
    </row>
    <row r="67" spans="1:17" ht="12" customHeight="1" x14ac:dyDescent="0.2">
      <c r="A67" s="93" t="s">
        <v>8106</v>
      </c>
      <c r="B67" s="735">
        <v>1</v>
      </c>
      <c r="C67" s="735">
        <v>41</v>
      </c>
      <c r="D67" s="735">
        <v>25</v>
      </c>
      <c r="E67" s="735">
        <v>34</v>
      </c>
      <c r="F67" s="735">
        <v>32</v>
      </c>
      <c r="G67" s="735">
        <v>2</v>
      </c>
      <c r="H67" s="735">
        <v>7</v>
      </c>
      <c r="J67" s="126"/>
      <c r="K67" s="126"/>
      <c r="L67" s="126"/>
      <c r="M67" s="126"/>
      <c r="N67" s="126"/>
      <c r="O67" s="126"/>
      <c r="P67" s="126"/>
    </row>
    <row r="68" spans="1:17" ht="12" customHeight="1" x14ac:dyDescent="0.2">
      <c r="A68" s="14" t="s">
        <v>29</v>
      </c>
      <c r="B68" s="735">
        <v>2</v>
      </c>
      <c r="C68" s="735">
        <v>309</v>
      </c>
      <c r="D68" s="735">
        <v>233</v>
      </c>
      <c r="E68" s="735">
        <v>266</v>
      </c>
      <c r="F68" s="735">
        <v>266</v>
      </c>
      <c r="G68" s="735" t="s">
        <v>3</v>
      </c>
      <c r="H68" s="735">
        <v>43</v>
      </c>
      <c r="J68" s="126"/>
      <c r="K68" s="126"/>
      <c r="L68" s="126"/>
      <c r="M68" s="126"/>
      <c r="N68" s="126"/>
      <c r="O68" s="126"/>
      <c r="P68" s="126"/>
    </row>
    <row r="69" spans="1:17" ht="12" customHeight="1" x14ac:dyDescent="0.2">
      <c r="A69" s="93" t="s">
        <v>8106</v>
      </c>
      <c r="B69" s="735">
        <v>2</v>
      </c>
      <c r="C69" s="735">
        <v>309</v>
      </c>
      <c r="D69" s="735">
        <v>233</v>
      </c>
      <c r="E69" s="735">
        <v>266</v>
      </c>
      <c r="F69" s="735">
        <v>266</v>
      </c>
      <c r="G69" s="735" t="s">
        <v>3</v>
      </c>
      <c r="H69" s="735">
        <v>43</v>
      </c>
    </row>
    <row r="70" spans="1:17" ht="20.100000000000001" customHeight="1" x14ac:dyDescent="0.2">
      <c r="A70" s="9" t="s">
        <v>466</v>
      </c>
      <c r="B70" s="733">
        <v>11</v>
      </c>
      <c r="C70" s="733">
        <v>3297</v>
      </c>
      <c r="D70" s="733">
        <v>1776</v>
      </c>
      <c r="E70" s="733">
        <v>3151</v>
      </c>
      <c r="F70" s="733">
        <v>3135</v>
      </c>
      <c r="G70" s="733">
        <v>16</v>
      </c>
      <c r="H70" s="733">
        <v>146</v>
      </c>
    </row>
    <row r="71" spans="1:17" ht="12" customHeight="1" x14ac:dyDescent="0.2">
      <c r="A71" s="93" t="s">
        <v>8111</v>
      </c>
      <c r="B71" s="735">
        <v>7</v>
      </c>
      <c r="C71" s="735">
        <v>2387</v>
      </c>
      <c r="D71" s="735">
        <v>1295</v>
      </c>
      <c r="E71" s="735">
        <v>2241</v>
      </c>
      <c r="F71" s="735">
        <v>2241</v>
      </c>
      <c r="G71" s="735" t="s">
        <v>3</v>
      </c>
      <c r="H71" s="735">
        <v>146</v>
      </c>
      <c r="J71" s="147"/>
      <c r="K71" s="147"/>
      <c r="L71" s="147"/>
      <c r="M71" s="147"/>
      <c r="N71" s="147"/>
      <c r="O71" s="147"/>
      <c r="P71" s="147"/>
    </row>
    <row r="72" spans="1:17" ht="12" customHeight="1" x14ac:dyDescent="0.2">
      <c r="A72" s="93" t="s">
        <v>8106</v>
      </c>
      <c r="B72" s="735">
        <v>4</v>
      </c>
      <c r="C72" s="735">
        <v>910</v>
      </c>
      <c r="D72" s="735">
        <v>481</v>
      </c>
      <c r="E72" s="735">
        <v>910</v>
      </c>
      <c r="F72" s="735">
        <v>894</v>
      </c>
      <c r="G72" s="735">
        <v>16</v>
      </c>
      <c r="H72" s="735" t="s">
        <v>3</v>
      </c>
    </row>
    <row r="73" spans="1:17" ht="12" customHeight="1" x14ac:dyDescent="0.2">
      <c r="A73" s="14" t="s">
        <v>32</v>
      </c>
      <c r="B73" s="735">
        <v>1</v>
      </c>
      <c r="C73" s="735">
        <v>84</v>
      </c>
      <c r="D73" s="735">
        <v>49</v>
      </c>
      <c r="E73" s="735">
        <v>84</v>
      </c>
      <c r="F73" s="735">
        <v>84</v>
      </c>
      <c r="G73" s="735" t="s">
        <v>3</v>
      </c>
      <c r="H73" s="735" t="s">
        <v>3</v>
      </c>
    </row>
    <row r="74" spans="1:17" ht="12" customHeight="1" x14ac:dyDescent="0.2">
      <c r="A74" s="93" t="s">
        <v>8106</v>
      </c>
      <c r="B74" s="735">
        <v>1</v>
      </c>
      <c r="C74" s="735">
        <v>84</v>
      </c>
      <c r="D74" s="735">
        <v>49</v>
      </c>
      <c r="E74" s="735">
        <v>84</v>
      </c>
      <c r="F74" s="735">
        <v>84</v>
      </c>
      <c r="G74" s="735" t="s">
        <v>3</v>
      </c>
      <c r="H74" s="735" t="s">
        <v>3</v>
      </c>
    </row>
    <row r="75" spans="1:17" ht="12" customHeight="1" x14ac:dyDescent="0.2">
      <c r="A75" s="14" t="s">
        <v>8141</v>
      </c>
      <c r="B75" s="735">
        <v>10</v>
      </c>
      <c r="C75" s="735">
        <v>3213</v>
      </c>
      <c r="D75" s="735">
        <v>1727</v>
      </c>
      <c r="E75" s="735">
        <v>3067</v>
      </c>
      <c r="F75" s="735">
        <v>3051</v>
      </c>
      <c r="G75" s="735">
        <v>16</v>
      </c>
      <c r="H75" s="735">
        <v>146</v>
      </c>
    </row>
    <row r="76" spans="1:17" ht="12" customHeight="1" x14ac:dyDescent="0.2">
      <c r="A76" s="93" t="s">
        <v>8111</v>
      </c>
      <c r="B76" s="735">
        <v>7</v>
      </c>
      <c r="C76" s="735">
        <v>2387</v>
      </c>
      <c r="D76" s="735">
        <v>1295</v>
      </c>
      <c r="E76" s="735">
        <v>2241</v>
      </c>
      <c r="F76" s="735">
        <v>2241</v>
      </c>
      <c r="G76" s="735" t="s">
        <v>3</v>
      </c>
      <c r="H76" s="735">
        <v>146</v>
      </c>
    </row>
    <row r="77" spans="1:17" ht="12" customHeight="1" x14ac:dyDescent="0.2">
      <c r="A77" s="93" t="s">
        <v>8106</v>
      </c>
      <c r="B77" s="735">
        <v>3</v>
      </c>
      <c r="C77" s="735">
        <v>826</v>
      </c>
      <c r="D77" s="735">
        <v>432</v>
      </c>
      <c r="E77" s="735">
        <v>826</v>
      </c>
      <c r="F77" s="735">
        <v>810</v>
      </c>
      <c r="G77" s="735">
        <v>16</v>
      </c>
      <c r="H77" s="735" t="s">
        <v>3</v>
      </c>
    </row>
    <row r="78" spans="1:17" ht="20.100000000000001" customHeight="1" x14ac:dyDescent="0.2">
      <c r="A78" s="9" t="s">
        <v>465</v>
      </c>
      <c r="B78" s="733">
        <v>1</v>
      </c>
      <c r="C78" s="733">
        <v>162</v>
      </c>
      <c r="D78" s="733">
        <v>98</v>
      </c>
      <c r="E78" s="733">
        <v>162</v>
      </c>
      <c r="F78" s="733">
        <v>162</v>
      </c>
      <c r="G78" s="735" t="s">
        <v>3</v>
      </c>
      <c r="H78" s="735" t="s">
        <v>3</v>
      </c>
    </row>
    <row r="79" spans="1:17" ht="12" customHeight="1" x14ac:dyDescent="0.2">
      <c r="A79" s="93" t="s">
        <v>8106</v>
      </c>
      <c r="B79" s="735">
        <v>1</v>
      </c>
      <c r="C79" s="735">
        <v>162</v>
      </c>
      <c r="D79" s="735">
        <v>98</v>
      </c>
      <c r="E79" s="735">
        <v>162</v>
      </c>
      <c r="F79" s="735">
        <v>162</v>
      </c>
      <c r="G79" s="735" t="s">
        <v>3</v>
      </c>
      <c r="H79" s="735" t="s">
        <v>3</v>
      </c>
      <c r="K79" s="147"/>
      <c r="L79" s="147"/>
      <c r="M79" s="147"/>
      <c r="N79" s="147"/>
      <c r="O79" s="147"/>
      <c r="P79" s="147"/>
      <c r="Q79" s="147"/>
    </row>
    <row r="80" spans="1:17" ht="12" customHeight="1" x14ac:dyDescent="0.2">
      <c r="A80" s="14" t="s">
        <v>8140</v>
      </c>
      <c r="B80" s="735">
        <v>1</v>
      </c>
      <c r="C80" s="735">
        <v>162</v>
      </c>
      <c r="D80" s="735">
        <v>98</v>
      </c>
      <c r="E80" s="735">
        <v>162</v>
      </c>
      <c r="F80" s="735">
        <v>162</v>
      </c>
      <c r="G80" s="735" t="s">
        <v>3</v>
      </c>
      <c r="H80" s="735" t="s">
        <v>3</v>
      </c>
    </row>
    <row r="81" spans="1:8" ht="12" customHeight="1" x14ac:dyDescent="0.2">
      <c r="A81" s="93" t="s">
        <v>8106</v>
      </c>
      <c r="B81" s="735">
        <v>1</v>
      </c>
      <c r="C81" s="735">
        <v>162</v>
      </c>
      <c r="D81" s="735">
        <v>98</v>
      </c>
      <c r="E81" s="735">
        <v>162</v>
      </c>
      <c r="F81" s="735">
        <v>162</v>
      </c>
      <c r="G81" s="735" t="s">
        <v>3</v>
      </c>
      <c r="H81" s="735" t="s">
        <v>3</v>
      </c>
    </row>
    <row r="82" spans="1:8" ht="20.100000000000001" customHeight="1" x14ac:dyDescent="0.2">
      <c r="A82" s="9" t="s">
        <v>454</v>
      </c>
      <c r="B82" s="733">
        <v>3</v>
      </c>
      <c r="C82" s="733">
        <v>1092</v>
      </c>
      <c r="D82" s="733">
        <v>705</v>
      </c>
      <c r="E82" s="733">
        <v>1091</v>
      </c>
      <c r="F82" s="733">
        <v>1091</v>
      </c>
      <c r="G82" s="735" t="s">
        <v>3</v>
      </c>
      <c r="H82" s="733">
        <v>1</v>
      </c>
    </row>
    <row r="83" spans="1:8" ht="12" customHeight="1" x14ac:dyDescent="0.2">
      <c r="A83" s="93" t="s">
        <v>8111</v>
      </c>
      <c r="B83" s="735">
        <v>1</v>
      </c>
      <c r="C83" s="735">
        <v>602</v>
      </c>
      <c r="D83" s="735">
        <v>387</v>
      </c>
      <c r="E83" s="735">
        <v>602</v>
      </c>
      <c r="F83" s="735">
        <v>602</v>
      </c>
      <c r="G83" s="735" t="s">
        <v>3</v>
      </c>
      <c r="H83" s="735" t="s">
        <v>3</v>
      </c>
    </row>
    <row r="84" spans="1:8" ht="12" customHeight="1" x14ac:dyDescent="0.2">
      <c r="A84" s="93" t="s">
        <v>8106</v>
      </c>
      <c r="B84" s="735">
        <v>2</v>
      </c>
      <c r="C84" s="735">
        <v>490</v>
      </c>
      <c r="D84" s="735">
        <v>318</v>
      </c>
      <c r="E84" s="735">
        <v>489</v>
      </c>
      <c r="F84" s="735">
        <v>489</v>
      </c>
      <c r="G84" s="735" t="s">
        <v>3</v>
      </c>
      <c r="H84" s="735">
        <v>1</v>
      </c>
    </row>
    <row r="85" spans="1:8" ht="12" customHeight="1" x14ac:dyDescent="0.2">
      <c r="A85" s="14" t="s">
        <v>8139</v>
      </c>
      <c r="B85" s="735">
        <v>3</v>
      </c>
      <c r="C85" s="735">
        <v>1092</v>
      </c>
      <c r="D85" s="735">
        <v>705</v>
      </c>
      <c r="E85" s="735">
        <v>1091</v>
      </c>
      <c r="F85" s="735">
        <v>1091</v>
      </c>
      <c r="G85" s="735" t="s">
        <v>3</v>
      </c>
      <c r="H85" s="735">
        <v>1</v>
      </c>
    </row>
    <row r="86" spans="1:8" ht="12" customHeight="1" x14ac:dyDescent="0.2">
      <c r="A86" s="93" t="s">
        <v>8111</v>
      </c>
      <c r="B86" s="735">
        <v>1</v>
      </c>
      <c r="C86" s="735">
        <v>602</v>
      </c>
      <c r="D86" s="735">
        <v>387</v>
      </c>
      <c r="E86" s="735">
        <v>602</v>
      </c>
      <c r="F86" s="735">
        <v>602</v>
      </c>
      <c r="G86" s="735" t="s">
        <v>3</v>
      </c>
      <c r="H86" s="735" t="s">
        <v>3</v>
      </c>
    </row>
    <row r="87" spans="1:8" ht="12" customHeight="1" x14ac:dyDescent="0.2">
      <c r="A87" s="93" t="s">
        <v>8106</v>
      </c>
      <c r="B87" s="735">
        <v>2</v>
      </c>
      <c r="C87" s="735">
        <v>490</v>
      </c>
      <c r="D87" s="735">
        <v>318</v>
      </c>
      <c r="E87" s="735">
        <v>489</v>
      </c>
      <c r="F87" s="735">
        <v>489</v>
      </c>
      <c r="G87" s="735" t="s">
        <v>3</v>
      </c>
      <c r="H87" s="735">
        <v>1</v>
      </c>
    </row>
    <row r="88" spans="1:8" ht="20.100000000000001" customHeight="1" x14ac:dyDescent="0.2">
      <c r="A88" s="9" t="s">
        <v>453</v>
      </c>
      <c r="B88" s="733">
        <v>4</v>
      </c>
      <c r="C88" s="733">
        <v>837</v>
      </c>
      <c r="D88" s="733">
        <v>342</v>
      </c>
      <c r="E88" s="733">
        <v>837</v>
      </c>
      <c r="F88" s="733">
        <v>529</v>
      </c>
      <c r="G88" s="733">
        <v>308</v>
      </c>
      <c r="H88" s="733" t="s">
        <v>3</v>
      </c>
    </row>
    <row r="89" spans="1:8" ht="12" customHeight="1" x14ac:dyDescent="0.2">
      <c r="A89" s="93" t="s">
        <v>8106</v>
      </c>
      <c r="B89" s="735">
        <v>4</v>
      </c>
      <c r="C89" s="735">
        <v>837</v>
      </c>
      <c r="D89" s="735">
        <v>342</v>
      </c>
      <c r="E89" s="735">
        <v>837</v>
      </c>
      <c r="F89" s="735">
        <v>529</v>
      </c>
      <c r="G89" s="735">
        <v>308</v>
      </c>
      <c r="H89" s="735" t="s">
        <v>3</v>
      </c>
    </row>
    <row r="90" spans="1:8" ht="12" customHeight="1" x14ac:dyDescent="0.2">
      <c r="A90" s="14" t="s">
        <v>8138</v>
      </c>
      <c r="B90" s="735">
        <v>1</v>
      </c>
      <c r="C90" s="735">
        <v>286</v>
      </c>
      <c r="D90" s="735">
        <v>156</v>
      </c>
      <c r="E90" s="735">
        <v>286</v>
      </c>
      <c r="F90" s="735" t="s">
        <v>3</v>
      </c>
      <c r="G90" s="735">
        <v>286</v>
      </c>
      <c r="H90" s="735" t="s">
        <v>3</v>
      </c>
    </row>
    <row r="91" spans="1:8" ht="12" customHeight="1" x14ac:dyDescent="0.2">
      <c r="A91" s="93" t="s">
        <v>8106</v>
      </c>
      <c r="B91" s="735">
        <v>1</v>
      </c>
      <c r="C91" s="735">
        <v>286</v>
      </c>
      <c r="D91" s="735">
        <v>156</v>
      </c>
      <c r="E91" s="735">
        <v>286</v>
      </c>
      <c r="F91" s="735" t="s">
        <v>3</v>
      </c>
      <c r="G91" s="735">
        <v>286</v>
      </c>
      <c r="H91" s="735" t="s">
        <v>3</v>
      </c>
    </row>
    <row r="92" spans="1:8" ht="12" customHeight="1" x14ac:dyDescent="0.2">
      <c r="A92" s="14" t="s">
        <v>8137</v>
      </c>
      <c r="B92" s="735">
        <v>1</v>
      </c>
      <c r="C92" s="735">
        <v>85</v>
      </c>
      <c r="D92" s="735">
        <v>22</v>
      </c>
      <c r="E92" s="735">
        <v>85</v>
      </c>
      <c r="F92" s="735">
        <v>85</v>
      </c>
      <c r="G92" s="735" t="s">
        <v>3</v>
      </c>
      <c r="H92" s="735" t="s">
        <v>3</v>
      </c>
    </row>
    <row r="93" spans="1:8" ht="12" customHeight="1" x14ac:dyDescent="0.2">
      <c r="A93" s="93" t="s">
        <v>8106</v>
      </c>
      <c r="B93" s="735">
        <v>1</v>
      </c>
      <c r="C93" s="735">
        <v>85</v>
      </c>
      <c r="D93" s="735">
        <v>22</v>
      </c>
      <c r="E93" s="735">
        <v>85</v>
      </c>
      <c r="F93" s="735">
        <v>85</v>
      </c>
      <c r="G93" s="735" t="s">
        <v>3</v>
      </c>
      <c r="H93" s="735" t="s">
        <v>3</v>
      </c>
    </row>
    <row r="94" spans="1:8" ht="12" customHeight="1" x14ac:dyDescent="0.2">
      <c r="A94" s="14" t="s">
        <v>8136</v>
      </c>
      <c r="B94" s="735">
        <v>1</v>
      </c>
      <c r="C94" s="735">
        <v>367</v>
      </c>
      <c r="D94" s="735">
        <v>104</v>
      </c>
      <c r="E94" s="735">
        <v>367</v>
      </c>
      <c r="F94" s="735">
        <v>345</v>
      </c>
      <c r="G94" s="735">
        <v>22</v>
      </c>
      <c r="H94" s="735" t="s">
        <v>3</v>
      </c>
    </row>
    <row r="95" spans="1:8" ht="12" customHeight="1" x14ac:dyDescent="0.2">
      <c r="A95" s="93" t="s">
        <v>8106</v>
      </c>
      <c r="B95" s="735">
        <v>1</v>
      </c>
      <c r="C95" s="735">
        <v>367</v>
      </c>
      <c r="D95" s="735">
        <v>104</v>
      </c>
      <c r="E95" s="735">
        <v>367</v>
      </c>
      <c r="F95" s="735">
        <v>345</v>
      </c>
      <c r="G95" s="735">
        <v>22</v>
      </c>
      <c r="H95" s="735" t="s">
        <v>3</v>
      </c>
    </row>
    <row r="96" spans="1:8" ht="12" customHeight="1" x14ac:dyDescent="0.2">
      <c r="A96" s="14" t="s">
        <v>8135</v>
      </c>
      <c r="B96" s="735">
        <v>1</v>
      </c>
      <c r="C96" s="735">
        <v>99</v>
      </c>
      <c r="D96" s="735">
        <v>60</v>
      </c>
      <c r="E96" s="735">
        <v>99</v>
      </c>
      <c r="F96" s="735">
        <v>99</v>
      </c>
      <c r="G96" s="735" t="s">
        <v>3</v>
      </c>
      <c r="H96" s="735" t="s">
        <v>3</v>
      </c>
    </row>
    <row r="97" spans="1:8" ht="12" customHeight="1" x14ac:dyDescent="0.2">
      <c r="A97" s="93" t="s">
        <v>8106</v>
      </c>
      <c r="B97" s="735">
        <v>1</v>
      </c>
      <c r="C97" s="735">
        <v>99</v>
      </c>
      <c r="D97" s="735">
        <v>60</v>
      </c>
      <c r="E97" s="735">
        <v>99</v>
      </c>
      <c r="F97" s="735">
        <v>99</v>
      </c>
      <c r="G97" s="735" t="s">
        <v>3</v>
      </c>
      <c r="H97" s="735" t="s">
        <v>3</v>
      </c>
    </row>
    <row r="98" spans="1:8" ht="20.100000000000001" customHeight="1" x14ac:dyDescent="0.2">
      <c r="A98" s="9" t="s">
        <v>452</v>
      </c>
      <c r="B98" s="733">
        <v>3</v>
      </c>
      <c r="C98" s="733">
        <v>392</v>
      </c>
      <c r="D98" s="733">
        <v>163</v>
      </c>
      <c r="E98" s="733">
        <v>392</v>
      </c>
      <c r="F98" s="733">
        <v>378</v>
      </c>
      <c r="G98" s="733">
        <v>14</v>
      </c>
      <c r="H98" s="733" t="s">
        <v>3</v>
      </c>
    </row>
    <row r="99" spans="1:8" ht="12" customHeight="1" x14ac:dyDescent="0.2">
      <c r="A99" s="93" t="s">
        <v>8111</v>
      </c>
      <c r="B99" s="735">
        <v>1</v>
      </c>
      <c r="C99" s="735">
        <v>286</v>
      </c>
      <c r="D99" s="735">
        <v>118</v>
      </c>
      <c r="E99" s="735">
        <v>286</v>
      </c>
      <c r="F99" s="735">
        <v>286</v>
      </c>
      <c r="G99" s="735" t="s">
        <v>3</v>
      </c>
      <c r="H99" s="735" t="s">
        <v>3</v>
      </c>
    </row>
    <row r="100" spans="1:8" ht="12" customHeight="1" x14ac:dyDescent="0.2">
      <c r="A100" s="93" t="s">
        <v>8106</v>
      </c>
      <c r="B100" s="735">
        <v>2</v>
      </c>
      <c r="C100" s="735">
        <v>106</v>
      </c>
      <c r="D100" s="735">
        <v>45</v>
      </c>
      <c r="E100" s="735">
        <v>106</v>
      </c>
      <c r="F100" s="735">
        <v>92</v>
      </c>
      <c r="G100" s="735">
        <v>14</v>
      </c>
      <c r="H100" s="735" t="s">
        <v>3</v>
      </c>
    </row>
    <row r="101" spans="1:8" ht="12" customHeight="1" x14ac:dyDescent="0.2">
      <c r="A101" s="14" t="s">
        <v>8134</v>
      </c>
      <c r="B101" s="735">
        <v>1</v>
      </c>
      <c r="C101" s="735">
        <v>286</v>
      </c>
      <c r="D101" s="735">
        <v>118</v>
      </c>
      <c r="E101" s="735">
        <v>286</v>
      </c>
      <c r="F101" s="735">
        <v>286</v>
      </c>
      <c r="G101" s="735" t="s">
        <v>3</v>
      </c>
      <c r="H101" s="735" t="s">
        <v>3</v>
      </c>
    </row>
    <row r="102" spans="1:8" ht="12" customHeight="1" x14ac:dyDescent="0.2">
      <c r="A102" s="93" t="s">
        <v>8111</v>
      </c>
      <c r="B102" s="735">
        <v>1</v>
      </c>
      <c r="C102" s="735">
        <v>286</v>
      </c>
      <c r="D102" s="735">
        <v>118</v>
      </c>
      <c r="E102" s="735">
        <v>286</v>
      </c>
      <c r="F102" s="735">
        <v>286</v>
      </c>
      <c r="G102" s="735" t="s">
        <v>3</v>
      </c>
      <c r="H102" s="735" t="s">
        <v>3</v>
      </c>
    </row>
    <row r="103" spans="1:8" ht="12" customHeight="1" x14ac:dyDescent="0.2">
      <c r="A103" s="14" t="s">
        <v>8133</v>
      </c>
      <c r="B103" s="735">
        <v>1</v>
      </c>
      <c r="C103" s="735">
        <v>14</v>
      </c>
      <c r="D103" s="735">
        <v>3</v>
      </c>
      <c r="E103" s="735">
        <v>14</v>
      </c>
      <c r="F103" s="735" t="s">
        <v>3</v>
      </c>
      <c r="G103" s="735">
        <v>14</v>
      </c>
      <c r="H103" s="735" t="s">
        <v>3</v>
      </c>
    </row>
    <row r="104" spans="1:8" ht="12" customHeight="1" x14ac:dyDescent="0.2">
      <c r="A104" s="93" t="s">
        <v>8106</v>
      </c>
      <c r="B104" s="735">
        <v>1</v>
      </c>
      <c r="C104" s="735">
        <v>14</v>
      </c>
      <c r="D104" s="735">
        <v>3</v>
      </c>
      <c r="E104" s="735">
        <v>14</v>
      </c>
      <c r="F104" s="735" t="s">
        <v>3</v>
      </c>
      <c r="G104" s="735">
        <v>14</v>
      </c>
      <c r="H104" s="735" t="s">
        <v>3</v>
      </c>
    </row>
    <row r="105" spans="1:8" ht="12" customHeight="1" x14ac:dyDescent="0.2">
      <c r="A105" s="14" t="s">
        <v>8132</v>
      </c>
      <c r="B105" s="735">
        <v>1</v>
      </c>
      <c r="C105" s="735">
        <v>92</v>
      </c>
      <c r="D105" s="735">
        <v>42</v>
      </c>
      <c r="E105" s="735">
        <v>92</v>
      </c>
      <c r="F105" s="735">
        <v>92</v>
      </c>
      <c r="G105" s="735" t="s">
        <v>3</v>
      </c>
      <c r="H105" s="735" t="s">
        <v>3</v>
      </c>
    </row>
    <row r="106" spans="1:8" ht="12" customHeight="1" x14ac:dyDescent="0.2">
      <c r="A106" s="93" t="s">
        <v>8106</v>
      </c>
      <c r="B106" s="735">
        <v>1</v>
      </c>
      <c r="C106" s="735">
        <v>92</v>
      </c>
      <c r="D106" s="735">
        <v>42</v>
      </c>
      <c r="E106" s="735">
        <v>92</v>
      </c>
      <c r="F106" s="735">
        <v>92</v>
      </c>
      <c r="G106" s="735" t="s">
        <v>3</v>
      </c>
      <c r="H106" s="735" t="s">
        <v>3</v>
      </c>
    </row>
    <row r="107" spans="1:8" ht="20.100000000000001" customHeight="1" x14ac:dyDescent="0.2">
      <c r="A107" s="9" t="s">
        <v>451</v>
      </c>
      <c r="B107" s="733">
        <v>2</v>
      </c>
      <c r="C107" s="733">
        <v>300</v>
      </c>
      <c r="D107" s="733">
        <v>187</v>
      </c>
      <c r="E107" s="733">
        <v>282</v>
      </c>
      <c r="F107" s="733">
        <v>35</v>
      </c>
      <c r="G107" s="733">
        <v>247</v>
      </c>
      <c r="H107" s="733">
        <v>18</v>
      </c>
    </row>
    <row r="108" spans="1:8" ht="12" customHeight="1" x14ac:dyDescent="0.2">
      <c r="A108" s="93" t="s">
        <v>8106</v>
      </c>
      <c r="B108" s="735">
        <v>2</v>
      </c>
      <c r="C108" s="735">
        <v>300</v>
      </c>
      <c r="D108" s="735">
        <v>187</v>
      </c>
      <c r="E108" s="735">
        <v>282</v>
      </c>
      <c r="F108" s="735">
        <v>35</v>
      </c>
      <c r="G108" s="735">
        <v>247</v>
      </c>
      <c r="H108" s="735">
        <v>18</v>
      </c>
    </row>
    <row r="109" spans="1:8" ht="12" customHeight="1" x14ac:dyDescent="0.2">
      <c r="A109" s="14" t="s">
        <v>8131</v>
      </c>
      <c r="B109" s="735">
        <v>1</v>
      </c>
      <c r="C109" s="735">
        <v>250</v>
      </c>
      <c r="D109" s="735">
        <v>165</v>
      </c>
      <c r="E109" s="735">
        <v>247</v>
      </c>
      <c r="F109" s="735" t="s">
        <v>3</v>
      </c>
      <c r="G109" s="735">
        <v>247</v>
      </c>
      <c r="H109" s="735">
        <v>3</v>
      </c>
    </row>
    <row r="110" spans="1:8" ht="12" customHeight="1" x14ac:dyDescent="0.2">
      <c r="A110" s="93" t="s">
        <v>8106</v>
      </c>
      <c r="B110" s="735">
        <v>1</v>
      </c>
      <c r="C110" s="735">
        <v>250</v>
      </c>
      <c r="D110" s="735">
        <v>165</v>
      </c>
      <c r="E110" s="735">
        <v>247</v>
      </c>
      <c r="F110" s="735" t="s">
        <v>3</v>
      </c>
      <c r="G110" s="735">
        <v>247</v>
      </c>
      <c r="H110" s="735">
        <v>3</v>
      </c>
    </row>
    <row r="111" spans="1:8" ht="12" customHeight="1" x14ac:dyDescent="0.2">
      <c r="A111" s="14" t="s">
        <v>8130</v>
      </c>
      <c r="B111" s="735">
        <v>1</v>
      </c>
      <c r="C111" s="735">
        <v>50</v>
      </c>
      <c r="D111" s="735">
        <v>22</v>
      </c>
      <c r="E111" s="735">
        <v>35</v>
      </c>
      <c r="F111" s="735">
        <v>35</v>
      </c>
      <c r="G111" s="735" t="s">
        <v>3</v>
      </c>
      <c r="H111" s="735">
        <v>15</v>
      </c>
    </row>
    <row r="112" spans="1:8" ht="12" customHeight="1" x14ac:dyDescent="0.2">
      <c r="A112" s="93" t="s">
        <v>8106</v>
      </c>
      <c r="B112" s="735">
        <v>1</v>
      </c>
      <c r="C112" s="735">
        <v>50</v>
      </c>
      <c r="D112" s="735">
        <v>22</v>
      </c>
      <c r="E112" s="735">
        <v>35</v>
      </c>
      <c r="F112" s="735">
        <v>35</v>
      </c>
      <c r="G112" s="735" t="s">
        <v>3</v>
      </c>
      <c r="H112" s="735">
        <v>15</v>
      </c>
    </row>
    <row r="113" spans="1:8" ht="20.100000000000001" customHeight="1" x14ac:dyDescent="0.2">
      <c r="A113" s="9" t="s">
        <v>450</v>
      </c>
      <c r="B113" s="733">
        <v>2</v>
      </c>
      <c r="C113" s="733">
        <v>259</v>
      </c>
      <c r="D113" s="733">
        <v>175</v>
      </c>
      <c r="E113" s="733">
        <v>259</v>
      </c>
      <c r="F113" s="733">
        <v>259</v>
      </c>
      <c r="G113" s="733" t="s">
        <v>3</v>
      </c>
      <c r="H113" s="733" t="s">
        <v>3</v>
      </c>
    </row>
    <row r="114" spans="1:8" ht="12" customHeight="1" x14ac:dyDescent="0.2">
      <c r="A114" s="93" t="s">
        <v>8111</v>
      </c>
      <c r="B114" s="735">
        <v>1</v>
      </c>
      <c r="C114" s="735">
        <v>127</v>
      </c>
      <c r="D114" s="735">
        <v>91</v>
      </c>
      <c r="E114" s="735">
        <v>127</v>
      </c>
      <c r="F114" s="735">
        <v>127</v>
      </c>
      <c r="G114" s="735" t="s">
        <v>3</v>
      </c>
      <c r="H114" s="735" t="s">
        <v>3</v>
      </c>
    </row>
    <row r="115" spans="1:8" ht="12" customHeight="1" x14ac:dyDescent="0.2">
      <c r="A115" s="93" t="s">
        <v>8106</v>
      </c>
      <c r="B115" s="735">
        <v>1</v>
      </c>
      <c r="C115" s="735">
        <v>132</v>
      </c>
      <c r="D115" s="735">
        <v>84</v>
      </c>
      <c r="E115" s="735">
        <v>132</v>
      </c>
      <c r="F115" s="735">
        <v>132</v>
      </c>
      <c r="G115" s="735" t="s">
        <v>3</v>
      </c>
      <c r="H115" s="735" t="s">
        <v>3</v>
      </c>
    </row>
    <row r="116" spans="1:8" ht="12" customHeight="1" x14ac:dyDescent="0.2">
      <c r="A116" s="14" t="s">
        <v>8129</v>
      </c>
      <c r="B116" s="735">
        <v>2</v>
      </c>
      <c r="C116" s="735">
        <v>259</v>
      </c>
      <c r="D116" s="735">
        <v>175</v>
      </c>
      <c r="E116" s="735">
        <v>259</v>
      </c>
      <c r="F116" s="735">
        <v>259</v>
      </c>
      <c r="G116" s="735" t="s">
        <v>3</v>
      </c>
      <c r="H116" s="735" t="s">
        <v>3</v>
      </c>
    </row>
    <row r="117" spans="1:8" ht="12" customHeight="1" x14ac:dyDescent="0.2">
      <c r="A117" s="93" t="s">
        <v>8111</v>
      </c>
      <c r="B117" s="735">
        <v>1</v>
      </c>
      <c r="C117" s="735">
        <v>127</v>
      </c>
      <c r="D117" s="735">
        <v>91</v>
      </c>
      <c r="E117" s="735">
        <v>127</v>
      </c>
      <c r="F117" s="735">
        <v>127</v>
      </c>
      <c r="G117" s="735" t="s">
        <v>3</v>
      </c>
      <c r="H117" s="735" t="s">
        <v>3</v>
      </c>
    </row>
    <row r="118" spans="1:8" ht="12" customHeight="1" x14ac:dyDescent="0.2">
      <c r="A118" s="93" t="s">
        <v>8106</v>
      </c>
      <c r="B118" s="735">
        <v>1</v>
      </c>
      <c r="C118" s="735">
        <v>132</v>
      </c>
      <c r="D118" s="735">
        <v>84</v>
      </c>
      <c r="E118" s="735">
        <v>132</v>
      </c>
      <c r="F118" s="735">
        <v>132</v>
      </c>
      <c r="G118" s="735" t="s">
        <v>3</v>
      </c>
      <c r="H118" s="735" t="s">
        <v>3</v>
      </c>
    </row>
    <row r="119" spans="1:8" ht="20.100000000000001" customHeight="1" x14ac:dyDescent="0.2">
      <c r="A119" s="9" t="s">
        <v>449</v>
      </c>
      <c r="B119" s="733">
        <v>3</v>
      </c>
      <c r="C119" s="733">
        <v>399</v>
      </c>
      <c r="D119" s="733">
        <v>198</v>
      </c>
      <c r="E119" s="733">
        <v>399</v>
      </c>
      <c r="F119" s="733" t="s">
        <v>3</v>
      </c>
      <c r="G119" s="733">
        <v>399</v>
      </c>
      <c r="H119" s="733" t="s">
        <v>3</v>
      </c>
    </row>
    <row r="120" spans="1:8" ht="12" customHeight="1" x14ac:dyDescent="0.2">
      <c r="A120" s="93" t="s">
        <v>8111</v>
      </c>
      <c r="B120" s="735">
        <v>1</v>
      </c>
      <c r="C120" s="735">
        <v>207</v>
      </c>
      <c r="D120" s="735">
        <v>90</v>
      </c>
      <c r="E120" s="735">
        <v>207</v>
      </c>
      <c r="F120" s="733" t="s">
        <v>3</v>
      </c>
      <c r="G120" s="735">
        <v>207</v>
      </c>
      <c r="H120" s="735" t="s">
        <v>3</v>
      </c>
    </row>
    <row r="121" spans="1:8" ht="12" customHeight="1" x14ac:dyDescent="0.2">
      <c r="A121" s="93" t="s">
        <v>8106</v>
      </c>
      <c r="B121" s="735">
        <v>2</v>
      </c>
      <c r="C121" s="735">
        <v>192</v>
      </c>
      <c r="D121" s="735">
        <v>108</v>
      </c>
      <c r="E121" s="735">
        <v>192</v>
      </c>
      <c r="F121" s="733" t="s">
        <v>3</v>
      </c>
      <c r="G121" s="735">
        <v>192</v>
      </c>
      <c r="H121" s="735" t="s">
        <v>3</v>
      </c>
    </row>
    <row r="122" spans="1:8" ht="12" customHeight="1" x14ac:dyDescent="0.2">
      <c r="A122" s="14" t="s">
        <v>8128</v>
      </c>
      <c r="B122" s="735">
        <v>1</v>
      </c>
      <c r="C122" s="735">
        <v>63</v>
      </c>
      <c r="D122" s="735">
        <v>22</v>
      </c>
      <c r="E122" s="735">
        <v>63</v>
      </c>
      <c r="F122" s="733" t="s">
        <v>3</v>
      </c>
      <c r="G122" s="735">
        <v>63</v>
      </c>
      <c r="H122" s="735" t="s">
        <v>3</v>
      </c>
    </row>
    <row r="123" spans="1:8" ht="12" customHeight="1" x14ac:dyDescent="0.2">
      <c r="A123" s="93" t="s">
        <v>8106</v>
      </c>
      <c r="B123" s="735">
        <v>1</v>
      </c>
      <c r="C123" s="735">
        <v>63</v>
      </c>
      <c r="D123" s="735">
        <v>22</v>
      </c>
      <c r="E123" s="735">
        <v>63</v>
      </c>
      <c r="F123" s="733" t="s">
        <v>3</v>
      </c>
      <c r="G123" s="735">
        <v>63</v>
      </c>
      <c r="H123" s="735" t="s">
        <v>3</v>
      </c>
    </row>
    <row r="124" spans="1:8" ht="12" customHeight="1" x14ac:dyDescent="0.2">
      <c r="A124" s="14" t="s">
        <v>8127</v>
      </c>
      <c r="B124" s="735">
        <v>2</v>
      </c>
      <c r="C124" s="735">
        <v>336</v>
      </c>
      <c r="D124" s="735">
        <v>176</v>
      </c>
      <c r="E124" s="735">
        <v>336</v>
      </c>
      <c r="F124" s="733" t="s">
        <v>3</v>
      </c>
      <c r="G124" s="735">
        <v>336</v>
      </c>
      <c r="H124" s="735" t="s">
        <v>3</v>
      </c>
    </row>
    <row r="125" spans="1:8" ht="12" customHeight="1" x14ac:dyDescent="0.2">
      <c r="A125" s="93" t="s">
        <v>8111</v>
      </c>
      <c r="B125" s="735">
        <v>1</v>
      </c>
      <c r="C125" s="735">
        <v>207</v>
      </c>
      <c r="D125" s="735">
        <v>90</v>
      </c>
      <c r="E125" s="735">
        <v>207</v>
      </c>
      <c r="F125" s="733" t="s">
        <v>3</v>
      </c>
      <c r="G125" s="735">
        <v>207</v>
      </c>
      <c r="H125" s="735" t="s">
        <v>3</v>
      </c>
    </row>
    <row r="126" spans="1:8" ht="12" customHeight="1" x14ac:dyDescent="0.2">
      <c r="A126" s="93" t="s">
        <v>8106</v>
      </c>
      <c r="B126" s="735">
        <v>1</v>
      </c>
      <c r="C126" s="735">
        <v>129</v>
      </c>
      <c r="D126" s="735">
        <v>86</v>
      </c>
      <c r="E126" s="735">
        <v>129</v>
      </c>
      <c r="F126" s="733" t="s">
        <v>3</v>
      </c>
      <c r="G126" s="735">
        <v>129</v>
      </c>
      <c r="H126" s="735" t="s">
        <v>3</v>
      </c>
    </row>
    <row r="127" spans="1:8" ht="20.100000000000001" customHeight="1" x14ac:dyDescent="0.2">
      <c r="A127" s="9" t="s">
        <v>448</v>
      </c>
      <c r="B127" s="733">
        <v>3</v>
      </c>
      <c r="C127" s="733">
        <v>433</v>
      </c>
      <c r="D127" s="733">
        <v>111</v>
      </c>
      <c r="E127" s="733">
        <v>433</v>
      </c>
      <c r="F127" s="733" t="s">
        <v>3</v>
      </c>
      <c r="G127" s="733">
        <v>433</v>
      </c>
      <c r="H127" s="733" t="s">
        <v>3</v>
      </c>
    </row>
    <row r="128" spans="1:8" x14ac:dyDescent="0.2">
      <c r="A128" s="93" t="s">
        <v>8111</v>
      </c>
      <c r="B128" s="735">
        <v>1</v>
      </c>
      <c r="C128" s="735">
        <v>68</v>
      </c>
      <c r="D128" s="735">
        <v>12</v>
      </c>
      <c r="E128" s="735">
        <v>68</v>
      </c>
      <c r="F128" s="735" t="s">
        <v>3</v>
      </c>
      <c r="G128" s="735">
        <v>68</v>
      </c>
      <c r="H128" s="733"/>
    </row>
    <row r="129" spans="1:8" ht="12" customHeight="1" x14ac:dyDescent="0.2">
      <c r="A129" s="93" t="s">
        <v>8106</v>
      </c>
      <c r="B129" s="735">
        <v>2</v>
      </c>
      <c r="C129" s="735">
        <v>365</v>
      </c>
      <c r="D129" s="735">
        <v>99</v>
      </c>
      <c r="E129" s="735">
        <v>365</v>
      </c>
      <c r="F129" s="733" t="s">
        <v>3</v>
      </c>
      <c r="G129" s="735">
        <v>365</v>
      </c>
      <c r="H129" s="735" t="s">
        <v>3</v>
      </c>
    </row>
    <row r="130" spans="1:8" ht="12" customHeight="1" x14ac:dyDescent="0.2">
      <c r="A130" s="14" t="s">
        <v>8126</v>
      </c>
      <c r="B130" s="735">
        <v>1</v>
      </c>
      <c r="C130" s="735">
        <v>85</v>
      </c>
      <c r="D130" s="735">
        <v>44</v>
      </c>
      <c r="E130" s="735">
        <v>85</v>
      </c>
      <c r="F130" s="733" t="s">
        <v>3</v>
      </c>
      <c r="G130" s="735">
        <v>85</v>
      </c>
      <c r="H130" s="735" t="s">
        <v>3</v>
      </c>
    </row>
    <row r="131" spans="1:8" ht="12" customHeight="1" x14ac:dyDescent="0.2">
      <c r="A131" s="93" t="s">
        <v>8106</v>
      </c>
      <c r="B131" s="735">
        <v>1</v>
      </c>
      <c r="C131" s="735">
        <v>85</v>
      </c>
      <c r="D131" s="735">
        <v>44</v>
      </c>
      <c r="E131" s="735">
        <v>85</v>
      </c>
      <c r="F131" s="733" t="s">
        <v>3</v>
      </c>
      <c r="G131" s="735">
        <v>85</v>
      </c>
      <c r="H131" s="735" t="s">
        <v>3</v>
      </c>
    </row>
    <row r="132" spans="1:8" ht="12" customHeight="1" x14ac:dyDescent="0.2">
      <c r="A132" s="14" t="s">
        <v>8125</v>
      </c>
      <c r="B132" s="735">
        <v>2</v>
      </c>
      <c r="C132" s="735">
        <v>348</v>
      </c>
      <c r="D132" s="735">
        <v>67</v>
      </c>
      <c r="E132" s="735">
        <v>348</v>
      </c>
      <c r="F132" s="733" t="s">
        <v>3</v>
      </c>
      <c r="G132" s="735">
        <v>348</v>
      </c>
      <c r="H132" s="735" t="s">
        <v>3</v>
      </c>
    </row>
    <row r="133" spans="1:8" ht="12" customHeight="1" x14ac:dyDescent="0.2">
      <c r="A133" s="93" t="s">
        <v>8111</v>
      </c>
      <c r="B133" s="735">
        <v>1</v>
      </c>
      <c r="C133" s="735">
        <v>68</v>
      </c>
      <c r="D133" s="735">
        <v>12</v>
      </c>
      <c r="E133" s="735">
        <v>68</v>
      </c>
      <c r="F133" s="733" t="s">
        <v>3</v>
      </c>
      <c r="G133" s="735">
        <v>68</v>
      </c>
      <c r="H133" s="735" t="s">
        <v>3</v>
      </c>
    </row>
    <row r="134" spans="1:8" ht="12" customHeight="1" x14ac:dyDescent="0.2">
      <c r="A134" s="93" t="s">
        <v>8106</v>
      </c>
      <c r="B134" s="735">
        <v>1</v>
      </c>
      <c r="C134" s="735">
        <v>280</v>
      </c>
      <c r="D134" s="735">
        <v>55</v>
      </c>
      <c r="E134" s="735">
        <v>280</v>
      </c>
      <c r="F134" s="733" t="s">
        <v>3</v>
      </c>
      <c r="G134" s="735">
        <v>280</v>
      </c>
      <c r="H134" s="735" t="s">
        <v>3</v>
      </c>
    </row>
    <row r="135" spans="1:8" ht="12" customHeight="1" x14ac:dyDescent="0.2">
      <c r="A135" s="14" t="s">
        <v>8124</v>
      </c>
      <c r="B135" s="735" t="s">
        <v>3</v>
      </c>
      <c r="C135" s="735" t="s">
        <v>3</v>
      </c>
      <c r="D135" s="735" t="s">
        <v>3</v>
      </c>
      <c r="E135" s="735" t="s">
        <v>3</v>
      </c>
      <c r="F135" s="735" t="s">
        <v>3</v>
      </c>
      <c r="G135" s="735" t="s">
        <v>3</v>
      </c>
      <c r="H135" s="735" t="s">
        <v>3</v>
      </c>
    </row>
    <row r="136" spans="1:8" ht="12" customHeight="1" x14ac:dyDescent="0.2">
      <c r="A136" s="93" t="s">
        <v>8106</v>
      </c>
      <c r="B136" s="735" t="s">
        <v>3</v>
      </c>
      <c r="C136" s="735" t="s">
        <v>3</v>
      </c>
      <c r="D136" s="735" t="s">
        <v>3</v>
      </c>
      <c r="E136" s="735" t="s">
        <v>3</v>
      </c>
      <c r="F136" s="735" t="s">
        <v>3</v>
      </c>
      <c r="G136" s="735" t="s">
        <v>3</v>
      </c>
      <c r="H136" s="735" t="s">
        <v>3</v>
      </c>
    </row>
    <row r="137" spans="1:8" ht="20.100000000000001" customHeight="1" x14ac:dyDescent="0.2">
      <c r="A137" s="9" t="s">
        <v>447</v>
      </c>
      <c r="B137" s="733">
        <v>2</v>
      </c>
      <c r="C137" s="733">
        <v>187</v>
      </c>
      <c r="D137" s="733">
        <v>81</v>
      </c>
      <c r="E137" s="733">
        <v>187</v>
      </c>
      <c r="F137" s="733" t="s">
        <v>3</v>
      </c>
      <c r="G137" s="733">
        <v>187</v>
      </c>
      <c r="H137" s="733" t="s">
        <v>3</v>
      </c>
    </row>
    <row r="138" spans="1:8" ht="12" customHeight="1" x14ac:dyDescent="0.2">
      <c r="A138" s="93" t="s">
        <v>8106</v>
      </c>
      <c r="B138" s="735">
        <v>2</v>
      </c>
      <c r="C138" s="735">
        <v>187</v>
      </c>
      <c r="D138" s="735">
        <v>81</v>
      </c>
      <c r="E138" s="735">
        <v>187</v>
      </c>
      <c r="F138" s="733" t="s">
        <v>3</v>
      </c>
      <c r="G138" s="735">
        <v>187</v>
      </c>
      <c r="H138" s="735" t="s">
        <v>3</v>
      </c>
    </row>
    <row r="139" spans="1:8" ht="12" customHeight="1" x14ac:dyDescent="0.2">
      <c r="A139" s="14" t="s">
        <v>8123</v>
      </c>
      <c r="B139" s="735">
        <v>1</v>
      </c>
      <c r="C139" s="735">
        <v>132</v>
      </c>
      <c r="D139" s="735">
        <v>81</v>
      </c>
      <c r="E139" s="735">
        <v>132</v>
      </c>
      <c r="F139" s="733" t="s">
        <v>3</v>
      </c>
      <c r="G139" s="735">
        <v>132</v>
      </c>
      <c r="H139" s="735" t="s">
        <v>3</v>
      </c>
    </row>
    <row r="140" spans="1:8" ht="12" customHeight="1" x14ac:dyDescent="0.2">
      <c r="A140" s="93" t="s">
        <v>8106</v>
      </c>
      <c r="B140" s="735">
        <v>1</v>
      </c>
      <c r="C140" s="735">
        <v>132</v>
      </c>
      <c r="D140" s="735">
        <v>81</v>
      </c>
      <c r="E140" s="735">
        <v>132</v>
      </c>
      <c r="F140" s="733" t="s">
        <v>3</v>
      </c>
      <c r="G140" s="735">
        <v>132</v>
      </c>
      <c r="H140" s="735" t="s">
        <v>3</v>
      </c>
    </row>
    <row r="141" spans="1:8" ht="12" customHeight="1" x14ac:dyDescent="0.2">
      <c r="A141" s="14" t="s">
        <v>8122</v>
      </c>
      <c r="B141" s="735">
        <v>1</v>
      </c>
      <c r="C141" s="735">
        <v>55</v>
      </c>
      <c r="D141" s="735" t="s">
        <v>3</v>
      </c>
      <c r="E141" s="735">
        <v>55</v>
      </c>
      <c r="F141" s="733" t="s">
        <v>3</v>
      </c>
      <c r="G141" s="735">
        <v>55</v>
      </c>
      <c r="H141" s="735" t="s">
        <v>3</v>
      </c>
    </row>
    <row r="142" spans="1:8" ht="12" customHeight="1" x14ac:dyDescent="0.2">
      <c r="A142" s="93" t="s">
        <v>8106</v>
      </c>
      <c r="B142" s="735">
        <v>1</v>
      </c>
      <c r="C142" s="735">
        <v>55</v>
      </c>
      <c r="D142" s="735" t="s">
        <v>3</v>
      </c>
      <c r="E142" s="735">
        <v>55</v>
      </c>
      <c r="F142" s="733" t="s">
        <v>3</v>
      </c>
      <c r="G142" s="735">
        <v>55</v>
      </c>
      <c r="H142" s="735" t="s">
        <v>3</v>
      </c>
    </row>
    <row r="143" spans="1:8" ht="20.100000000000001" customHeight="1" x14ac:dyDescent="0.2">
      <c r="A143" s="9" t="s">
        <v>446</v>
      </c>
      <c r="B143" s="733">
        <v>7</v>
      </c>
      <c r="C143" s="733">
        <v>1292</v>
      </c>
      <c r="D143" s="733">
        <v>474</v>
      </c>
      <c r="E143" s="733">
        <v>1237</v>
      </c>
      <c r="F143" s="733" t="s">
        <v>3</v>
      </c>
      <c r="G143" s="733">
        <v>1237</v>
      </c>
      <c r="H143" s="733">
        <v>55</v>
      </c>
    </row>
    <row r="144" spans="1:8" ht="12" customHeight="1" x14ac:dyDescent="0.2">
      <c r="A144" s="93" t="s">
        <v>8111</v>
      </c>
      <c r="B144" s="735">
        <v>3</v>
      </c>
      <c r="C144" s="735">
        <v>911</v>
      </c>
      <c r="D144" s="735">
        <v>310</v>
      </c>
      <c r="E144" s="735">
        <v>909</v>
      </c>
      <c r="F144" s="733" t="s">
        <v>3</v>
      </c>
      <c r="G144" s="735">
        <v>909</v>
      </c>
      <c r="H144" s="735">
        <v>2</v>
      </c>
    </row>
    <row r="145" spans="1:8" ht="12" customHeight="1" x14ac:dyDescent="0.2">
      <c r="A145" s="93" t="s">
        <v>8106</v>
      </c>
      <c r="B145" s="735">
        <v>4</v>
      </c>
      <c r="C145" s="735">
        <v>381</v>
      </c>
      <c r="D145" s="735">
        <v>164</v>
      </c>
      <c r="E145" s="735">
        <v>328</v>
      </c>
      <c r="F145" s="733" t="s">
        <v>3</v>
      </c>
      <c r="G145" s="735">
        <v>328</v>
      </c>
      <c r="H145" s="735">
        <v>53</v>
      </c>
    </row>
    <row r="146" spans="1:8" ht="12" customHeight="1" x14ac:dyDescent="0.2">
      <c r="A146" s="753" t="s">
        <v>8121</v>
      </c>
      <c r="B146" s="741">
        <v>6</v>
      </c>
      <c r="C146" s="741">
        <v>1189</v>
      </c>
      <c r="D146" s="741">
        <v>446</v>
      </c>
      <c r="E146" s="741">
        <v>1137</v>
      </c>
      <c r="F146" s="733" t="s">
        <v>3</v>
      </c>
      <c r="G146" s="735">
        <v>1137</v>
      </c>
      <c r="H146" s="735">
        <v>52</v>
      </c>
    </row>
    <row r="147" spans="1:8" ht="12" customHeight="1" x14ac:dyDescent="0.2">
      <c r="A147" s="93" t="s">
        <v>8111</v>
      </c>
      <c r="B147" s="735">
        <v>3</v>
      </c>
      <c r="C147" s="735">
        <v>911</v>
      </c>
      <c r="D147" s="735">
        <v>310</v>
      </c>
      <c r="E147" s="735">
        <v>909</v>
      </c>
      <c r="F147" s="733" t="s">
        <v>3</v>
      </c>
      <c r="G147" s="735">
        <v>909</v>
      </c>
      <c r="H147" s="735">
        <v>2</v>
      </c>
    </row>
    <row r="148" spans="1:8" ht="12" customHeight="1" x14ac:dyDescent="0.2">
      <c r="A148" s="93" t="s">
        <v>8106</v>
      </c>
      <c r="B148" s="735">
        <v>3</v>
      </c>
      <c r="C148" s="735">
        <v>278</v>
      </c>
      <c r="D148" s="735">
        <v>136</v>
      </c>
      <c r="E148" s="735">
        <v>228</v>
      </c>
      <c r="F148" s="733" t="s">
        <v>3</v>
      </c>
      <c r="G148" s="735">
        <v>228</v>
      </c>
      <c r="H148" s="735">
        <v>50</v>
      </c>
    </row>
    <row r="149" spans="1:8" ht="12" customHeight="1" x14ac:dyDescent="0.2">
      <c r="A149" s="14" t="s">
        <v>8120</v>
      </c>
      <c r="B149" s="527">
        <v>2</v>
      </c>
      <c r="C149" s="527">
        <v>571</v>
      </c>
      <c r="D149" s="527">
        <v>227</v>
      </c>
      <c r="E149" s="527">
        <v>569</v>
      </c>
      <c r="F149" s="733" t="s">
        <v>3</v>
      </c>
      <c r="G149" s="735">
        <v>569</v>
      </c>
      <c r="H149" s="735">
        <v>2</v>
      </c>
    </row>
    <row r="150" spans="1:8" ht="12" customHeight="1" x14ac:dyDescent="0.2">
      <c r="A150" s="93" t="s">
        <v>8111</v>
      </c>
      <c r="B150" s="527">
        <v>2</v>
      </c>
      <c r="C150" s="527">
        <v>571</v>
      </c>
      <c r="D150" s="527">
        <v>227</v>
      </c>
      <c r="E150" s="527">
        <v>569</v>
      </c>
      <c r="F150" s="733" t="s">
        <v>3</v>
      </c>
      <c r="G150" s="735">
        <v>569</v>
      </c>
      <c r="H150" s="735">
        <v>2</v>
      </c>
    </row>
    <row r="151" spans="1:8" ht="12" customHeight="1" x14ac:dyDescent="0.2">
      <c r="A151" s="14" t="s">
        <v>8119</v>
      </c>
      <c r="B151" s="527">
        <v>2</v>
      </c>
      <c r="C151" s="527">
        <v>183</v>
      </c>
      <c r="D151" s="527">
        <v>136</v>
      </c>
      <c r="E151" s="528">
        <v>133</v>
      </c>
      <c r="F151" s="733" t="s">
        <v>3</v>
      </c>
      <c r="G151" s="735">
        <v>133</v>
      </c>
      <c r="H151" s="735">
        <v>50</v>
      </c>
    </row>
    <row r="152" spans="1:8" ht="12" customHeight="1" x14ac:dyDescent="0.2">
      <c r="A152" s="93" t="s">
        <v>8106</v>
      </c>
      <c r="B152" s="527">
        <v>2</v>
      </c>
      <c r="C152" s="527">
        <v>183</v>
      </c>
      <c r="D152" s="527">
        <v>136</v>
      </c>
      <c r="E152" s="528">
        <v>133</v>
      </c>
      <c r="F152" s="733" t="s">
        <v>3</v>
      </c>
      <c r="G152" s="735">
        <v>133</v>
      </c>
      <c r="H152" s="735">
        <v>50</v>
      </c>
    </row>
    <row r="153" spans="1:8" ht="12" customHeight="1" x14ac:dyDescent="0.2">
      <c r="A153" s="14" t="s">
        <v>8118</v>
      </c>
      <c r="B153" s="527">
        <v>1</v>
      </c>
      <c r="C153" s="527">
        <v>95</v>
      </c>
      <c r="D153" s="528" t="s">
        <v>3</v>
      </c>
      <c r="E153" s="527">
        <v>95</v>
      </c>
      <c r="F153" s="733" t="s">
        <v>3</v>
      </c>
      <c r="G153" s="735">
        <v>95</v>
      </c>
      <c r="H153" s="735" t="s">
        <v>3</v>
      </c>
    </row>
    <row r="154" spans="1:8" ht="12" customHeight="1" x14ac:dyDescent="0.2">
      <c r="A154" s="93" t="s">
        <v>8106</v>
      </c>
      <c r="B154" s="527">
        <v>1</v>
      </c>
      <c r="C154" s="527">
        <v>95</v>
      </c>
      <c r="D154" s="528" t="s">
        <v>3</v>
      </c>
      <c r="E154" s="527">
        <v>95</v>
      </c>
      <c r="F154" s="733" t="s">
        <v>3</v>
      </c>
      <c r="G154" s="735">
        <v>95</v>
      </c>
      <c r="H154" s="735" t="s">
        <v>3</v>
      </c>
    </row>
    <row r="155" spans="1:8" ht="12" customHeight="1" x14ac:dyDescent="0.2">
      <c r="A155" s="14" t="s">
        <v>8117</v>
      </c>
      <c r="B155" s="527">
        <v>1</v>
      </c>
      <c r="C155" s="527">
        <v>340</v>
      </c>
      <c r="D155" s="527">
        <v>83</v>
      </c>
      <c r="E155" s="527">
        <v>340</v>
      </c>
      <c r="F155" s="733" t="s">
        <v>3</v>
      </c>
      <c r="G155" s="735">
        <v>340</v>
      </c>
      <c r="H155" s="735" t="s">
        <v>3</v>
      </c>
    </row>
    <row r="156" spans="1:8" ht="12" customHeight="1" x14ac:dyDescent="0.2">
      <c r="A156" s="93" t="s">
        <v>8111</v>
      </c>
      <c r="B156" s="527">
        <v>1</v>
      </c>
      <c r="C156" s="527">
        <v>340</v>
      </c>
      <c r="D156" s="527">
        <v>83</v>
      </c>
      <c r="E156" s="527">
        <v>340</v>
      </c>
      <c r="F156" s="733" t="s">
        <v>3</v>
      </c>
      <c r="G156" s="735">
        <v>340</v>
      </c>
      <c r="H156" s="735" t="s">
        <v>3</v>
      </c>
    </row>
    <row r="157" spans="1:8" ht="12" customHeight="1" x14ac:dyDescent="0.2">
      <c r="A157" s="14" t="s">
        <v>8116</v>
      </c>
      <c r="B157" s="735">
        <v>1</v>
      </c>
      <c r="C157" s="735">
        <v>103</v>
      </c>
      <c r="D157" s="735">
        <v>28</v>
      </c>
      <c r="E157" s="735">
        <v>100</v>
      </c>
      <c r="F157" s="733" t="s">
        <v>3</v>
      </c>
      <c r="G157" s="735">
        <v>100</v>
      </c>
      <c r="H157" s="735">
        <v>3</v>
      </c>
    </row>
    <row r="158" spans="1:8" ht="12" customHeight="1" x14ac:dyDescent="0.2">
      <c r="A158" s="93" t="s">
        <v>8106</v>
      </c>
      <c r="B158" s="735">
        <v>1</v>
      </c>
      <c r="C158" s="735">
        <v>103</v>
      </c>
      <c r="D158" s="735">
        <v>28</v>
      </c>
      <c r="E158" s="735">
        <v>100</v>
      </c>
      <c r="F158" s="733" t="s">
        <v>3</v>
      </c>
      <c r="G158" s="735">
        <v>100</v>
      </c>
      <c r="H158" s="735">
        <v>3</v>
      </c>
    </row>
    <row r="159" spans="1:8" ht="20.100000000000001" customHeight="1" x14ac:dyDescent="0.2">
      <c r="A159" s="9" t="s">
        <v>445</v>
      </c>
      <c r="B159" s="733">
        <v>2</v>
      </c>
      <c r="C159" s="733">
        <v>87</v>
      </c>
      <c r="D159" s="733">
        <v>58</v>
      </c>
      <c r="E159" s="733">
        <v>76</v>
      </c>
      <c r="F159" s="733">
        <v>76</v>
      </c>
      <c r="G159" s="733" t="s">
        <v>3</v>
      </c>
      <c r="H159" s="733">
        <v>11</v>
      </c>
    </row>
    <row r="160" spans="1:8" ht="12" customHeight="1" x14ac:dyDescent="0.2">
      <c r="A160" s="93" t="s">
        <v>8106</v>
      </c>
      <c r="B160" s="735">
        <v>2</v>
      </c>
      <c r="C160" s="735">
        <v>87</v>
      </c>
      <c r="D160" s="735">
        <v>58</v>
      </c>
      <c r="E160" s="735">
        <v>76</v>
      </c>
      <c r="F160" s="735">
        <v>76</v>
      </c>
      <c r="G160" s="735" t="s">
        <v>3</v>
      </c>
      <c r="H160" s="735">
        <v>11</v>
      </c>
    </row>
    <row r="161" spans="1:8" ht="12" customHeight="1" x14ac:dyDescent="0.2">
      <c r="A161" s="14" t="s">
        <v>8115</v>
      </c>
      <c r="B161" s="735">
        <v>2</v>
      </c>
      <c r="C161" s="735">
        <v>87</v>
      </c>
      <c r="D161" s="735">
        <v>58</v>
      </c>
      <c r="E161" s="735">
        <v>76</v>
      </c>
      <c r="F161" s="735">
        <v>76</v>
      </c>
      <c r="G161" s="735" t="s">
        <v>3</v>
      </c>
      <c r="H161" s="735">
        <v>11</v>
      </c>
    </row>
    <row r="162" spans="1:8" ht="12" customHeight="1" x14ac:dyDescent="0.2">
      <c r="A162" s="93" t="s">
        <v>8106</v>
      </c>
      <c r="B162" s="735">
        <v>2</v>
      </c>
      <c r="C162" s="735">
        <v>87</v>
      </c>
      <c r="D162" s="735">
        <v>58</v>
      </c>
      <c r="E162" s="735">
        <v>76</v>
      </c>
      <c r="F162" s="735">
        <v>76</v>
      </c>
      <c r="G162" s="735" t="s">
        <v>3</v>
      </c>
      <c r="H162" s="735">
        <v>11</v>
      </c>
    </row>
    <row r="163" spans="1:8" ht="20.100000000000001" customHeight="1" x14ac:dyDescent="0.2">
      <c r="A163" s="9" t="s">
        <v>444</v>
      </c>
      <c r="B163" s="733">
        <v>2</v>
      </c>
      <c r="C163" s="733">
        <v>72</v>
      </c>
      <c r="D163" s="733">
        <v>35</v>
      </c>
      <c r="E163" s="733">
        <v>50</v>
      </c>
      <c r="F163" s="733">
        <v>50</v>
      </c>
      <c r="G163" s="733" t="s">
        <v>3</v>
      </c>
      <c r="H163" s="733">
        <v>22</v>
      </c>
    </row>
    <row r="164" spans="1:8" ht="12" customHeight="1" x14ac:dyDescent="0.2">
      <c r="A164" s="93" t="s">
        <v>8106</v>
      </c>
      <c r="B164" s="735">
        <v>2</v>
      </c>
      <c r="C164" s="735">
        <v>72</v>
      </c>
      <c r="D164" s="735">
        <v>35</v>
      </c>
      <c r="E164" s="735">
        <v>50</v>
      </c>
      <c r="F164" s="735">
        <v>50</v>
      </c>
      <c r="G164" s="733" t="s">
        <v>3</v>
      </c>
      <c r="H164" s="735">
        <v>22</v>
      </c>
    </row>
    <row r="165" spans="1:8" ht="12" customHeight="1" x14ac:dyDescent="0.2">
      <c r="A165" s="14" t="s">
        <v>8114</v>
      </c>
      <c r="B165" s="735">
        <v>1</v>
      </c>
      <c r="C165" s="735">
        <v>19</v>
      </c>
      <c r="D165" s="735">
        <v>5</v>
      </c>
      <c r="E165" s="735" t="s">
        <v>3</v>
      </c>
      <c r="F165" s="733" t="s">
        <v>3</v>
      </c>
      <c r="G165" s="735" t="s">
        <v>3</v>
      </c>
      <c r="H165" s="735">
        <v>19</v>
      </c>
    </row>
    <row r="166" spans="1:8" ht="12" customHeight="1" x14ac:dyDescent="0.2">
      <c r="A166" s="93" t="s">
        <v>8106</v>
      </c>
      <c r="B166" s="735">
        <v>1</v>
      </c>
      <c r="C166" s="735">
        <v>19</v>
      </c>
      <c r="D166" s="735">
        <v>5</v>
      </c>
      <c r="E166" s="735" t="s">
        <v>3</v>
      </c>
      <c r="F166" s="733" t="s">
        <v>3</v>
      </c>
      <c r="G166" s="735" t="s">
        <v>3</v>
      </c>
      <c r="H166" s="735">
        <v>19</v>
      </c>
    </row>
    <row r="167" spans="1:8" ht="12" customHeight="1" x14ac:dyDescent="0.2">
      <c r="A167" s="14" t="s">
        <v>8113</v>
      </c>
      <c r="B167" s="735">
        <v>1</v>
      </c>
      <c r="C167" s="735">
        <v>53</v>
      </c>
      <c r="D167" s="735">
        <v>30</v>
      </c>
      <c r="E167" s="735">
        <v>50</v>
      </c>
      <c r="F167" s="735">
        <v>50</v>
      </c>
      <c r="G167" s="735" t="s">
        <v>3</v>
      </c>
      <c r="H167" s="735">
        <v>3</v>
      </c>
    </row>
    <row r="168" spans="1:8" ht="12" customHeight="1" x14ac:dyDescent="0.2">
      <c r="A168" s="93" t="s">
        <v>8106</v>
      </c>
      <c r="B168" s="735">
        <v>1</v>
      </c>
      <c r="C168" s="735">
        <v>53</v>
      </c>
      <c r="D168" s="735">
        <v>30</v>
      </c>
      <c r="E168" s="735">
        <v>50</v>
      </c>
      <c r="F168" s="735">
        <v>50</v>
      </c>
      <c r="G168" s="735" t="s">
        <v>3</v>
      </c>
      <c r="H168" s="735">
        <v>3</v>
      </c>
    </row>
    <row r="169" spans="1:8" ht="20.100000000000001" customHeight="1" x14ac:dyDescent="0.2">
      <c r="A169" s="9" t="s">
        <v>443</v>
      </c>
      <c r="B169" s="733">
        <v>3</v>
      </c>
      <c r="C169" s="733">
        <v>305</v>
      </c>
      <c r="D169" s="733">
        <v>178</v>
      </c>
      <c r="E169" s="733">
        <v>296</v>
      </c>
      <c r="F169" s="733">
        <v>296</v>
      </c>
      <c r="G169" s="733" t="s">
        <v>3</v>
      </c>
      <c r="H169" s="733">
        <v>9</v>
      </c>
    </row>
    <row r="170" spans="1:8" ht="12" customHeight="1" x14ac:dyDescent="0.2">
      <c r="A170" s="93" t="s">
        <v>8111</v>
      </c>
      <c r="B170" s="735">
        <v>1</v>
      </c>
      <c r="C170" s="735">
        <v>143</v>
      </c>
      <c r="D170" s="735">
        <v>72</v>
      </c>
      <c r="E170" s="735">
        <v>143</v>
      </c>
      <c r="F170" s="735">
        <v>143</v>
      </c>
      <c r="G170" s="735" t="s">
        <v>3</v>
      </c>
      <c r="H170" s="735" t="s">
        <v>3</v>
      </c>
    </row>
    <row r="171" spans="1:8" ht="12" customHeight="1" x14ac:dyDescent="0.2">
      <c r="A171" s="93" t="s">
        <v>8106</v>
      </c>
      <c r="B171" s="735">
        <v>2</v>
      </c>
      <c r="C171" s="735">
        <v>162</v>
      </c>
      <c r="D171" s="735">
        <v>106</v>
      </c>
      <c r="E171" s="735">
        <v>153</v>
      </c>
      <c r="F171" s="735">
        <v>153</v>
      </c>
      <c r="G171" s="735" t="s">
        <v>3</v>
      </c>
      <c r="H171" s="735">
        <v>9</v>
      </c>
    </row>
    <row r="172" spans="1:8" ht="12" customHeight="1" x14ac:dyDescent="0.2">
      <c r="A172" s="14" t="s">
        <v>8112</v>
      </c>
      <c r="B172" s="735">
        <v>2</v>
      </c>
      <c r="C172" s="735">
        <v>243</v>
      </c>
      <c r="D172" s="735">
        <v>154</v>
      </c>
      <c r="E172" s="735">
        <v>243</v>
      </c>
      <c r="F172" s="735">
        <v>243</v>
      </c>
      <c r="G172" s="735" t="s">
        <v>3</v>
      </c>
      <c r="H172" s="735" t="s">
        <v>3</v>
      </c>
    </row>
    <row r="173" spans="1:8" ht="12" customHeight="1" x14ac:dyDescent="0.2">
      <c r="A173" s="93" t="s">
        <v>8111</v>
      </c>
      <c r="B173" s="735">
        <v>1</v>
      </c>
      <c r="C173" s="735">
        <v>143</v>
      </c>
      <c r="D173" s="735">
        <v>72</v>
      </c>
      <c r="E173" s="735">
        <v>143</v>
      </c>
      <c r="F173" s="735">
        <v>143</v>
      </c>
      <c r="G173" s="735" t="s">
        <v>3</v>
      </c>
      <c r="H173" s="735" t="s">
        <v>3</v>
      </c>
    </row>
    <row r="174" spans="1:8" ht="12" customHeight="1" x14ac:dyDescent="0.2">
      <c r="A174" s="93" t="s">
        <v>8106</v>
      </c>
      <c r="B174" s="735">
        <v>1</v>
      </c>
      <c r="C174" s="735">
        <v>100</v>
      </c>
      <c r="D174" s="735">
        <v>82</v>
      </c>
      <c r="E174" s="735">
        <v>100</v>
      </c>
      <c r="F174" s="735">
        <v>100</v>
      </c>
      <c r="G174" s="735" t="s">
        <v>3</v>
      </c>
      <c r="H174" s="735" t="s">
        <v>3</v>
      </c>
    </row>
    <row r="175" spans="1:8" ht="12" customHeight="1" x14ac:dyDescent="0.2">
      <c r="A175" s="14" t="s">
        <v>8110</v>
      </c>
      <c r="B175" s="735">
        <v>1</v>
      </c>
      <c r="C175" s="735">
        <v>62</v>
      </c>
      <c r="D175" s="735">
        <v>24</v>
      </c>
      <c r="E175" s="735">
        <v>53</v>
      </c>
      <c r="F175" s="735">
        <v>53</v>
      </c>
      <c r="G175" s="735" t="s">
        <v>3</v>
      </c>
      <c r="H175" s="735">
        <v>9</v>
      </c>
    </row>
    <row r="176" spans="1:8" ht="12" customHeight="1" x14ac:dyDescent="0.2">
      <c r="A176" s="93" t="s">
        <v>8106</v>
      </c>
      <c r="B176" s="735">
        <v>1</v>
      </c>
      <c r="C176" s="735">
        <v>62</v>
      </c>
      <c r="D176" s="735">
        <v>24</v>
      </c>
      <c r="E176" s="735">
        <v>53</v>
      </c>
      <c r="F176" s="735">
        <v>53</v>
      </c>
      <c r="G176" s="735" t="s">
        <v>3</v>
      </c>
      <c r="H176" s="735">
        <v>9</v>
      </c>
    </row>
    <row r="177" spans="1:8" ht="20.100000000000001" customHeight="1" x14ac:dyDescent="0.2">
      <c r="A177" s="9" t="s">
        <v>442</v>
      </c>
      <c r="B177" s="733">
        <v>5</v>
      </c>
      <c r="C177" s="733">
        <v>330</v>
      </c>
      <c r="D177" s="733">
        <v>129</v>
      </c>
      <c r="E177" s="733">
        <v>330</v>
      </c>
      <c r="F177" s="733">
        <v>305</v>
      </c>
      <c r="G177" s="733">
        <v>25</v>
      </c>
      <c r="H177" s="733" t="s">
        <v>3</v>
      </c>
    </row>
    <row r="178" spans="1:8" ht="12" customHeight="1" x14ac:dyDescent="0.2">
      <c r="A178" s="93" t="s">
        <v>8106</v>
      </c>
      <c r="B178" s="735">
        <v>5</v>
      </c>
      <c r="C178" s="735">
        <v>330</v>
      </c>
      <c r="D178" s="735">
        <v>129</v>
      </c>
      <c r="E178" s="735">
        <v>330</v>
      </c>
      <c r="F178" s="735">
        <v>305</v>
      </c>
      <c r="G178" s="735">
        <v>25</v>
      </c>
      <c r="H178" s="735" t="s">
        <v>3</v>
      </c>
    </row>
    <row r="179" spans="1:8" ht="12" customHeight="1" x14ac:dyDescent="0.2">
      <c r="A179" s="14" t="s">
        <v>8109</v>
      </c>
      <c r="B179" s="735">
        <v>3</v>
      </c>
      <c r="C179" s="735">
        <v>25</v>
      </c>
      <c r="D179" s="735">
        <v>8</v>
      </c>
      <c r="E179" s="735">
        <v>25</v>
      </c>
      <c r="F179" s="735" t="s">
        <v>3</v>
      </c>
      <c r="G179" s="735">
        <v>25</v>
      </c>
      <c r="H179" s="735" t="s">
        <v>3</v>
      </c>
    </row>
    <row r="180" spans="1:8" ht="12" customHeight="1" x14ac:dyDescent="0.2">
      <c r="A180" s="93" t="s">
        <v>8106</v>
      </c>
      <c r="B180" s="735">
        <v>3</v>
      </c>
      <c r="C180" s="735">
        <v>25</v>
      </c>
      <c r="D180" s="735">
        <v>8</v>
      </c>
      <c r="E180" s="735">
        <v>25</v>
      </c>
      <c r="F180" s="735" t="s">
        <v>3</v>
      </c>
      <c r="G180" s="735">
        <v>25</v>
      </c>
      <c r="H180" s="735" t="s">
        <v>3</v>
      </c>
    </row>
    <row r="181" spans="1:8" ht="12" customHeight="1" x14ac:dyDescent="0.2">
      <c r="A181" s="14" t="s">
        <v>8108</v>
      </c>
      <c r="B181" s="735">
        <v>1</v>
      </c>
      <c r="C181" s="735">
        <v>205</v>
      </c>
      <c r="D181" s="735">
        <v>121</v>
      </c>
      <c r="E181" s="735">
        <v>205</v>
      </c>
      <c r="F181" s="735">
        <v>205</v>
      </c>
      <c r="G181" s="735" t="s">
        <v>3</v>
      </c>
      <c r="H181" s="735" t="s">
        <v>3</v>
      </c>
    </row>
    <row r="182" spans="1:8" ht="12" customHeight="1" x14ac:dyDescent="0.2">
      <c r="A182" s="93" t="s">
        <v>8106</v>
      </c>
      <c r="B182" s="735">
        <v>1</v>
      </c>
      <c r="C182" s="735">
        <v>205</v>
      </c>
      <c r="D182" s="735">
        <v>121</v>
      </c>
      <c r="E182" s="735">
        <v>205</v>
      </c>
      <c r="F182" s="735">
        <v>205</v>
      </c>
      <c r="G182" s="735" t="s">
        <v>3</v>
      </c>
      <c r="H182" s="735" t="s">
        <v>3</v>
      </c>
    </row>
    <row r="183" spans="1:8" ht="12" customHeight="1" x14ac:dyDescent="0.2">
      <c r="A183" s="14" t="s">
        <v>8107</v>
      </c>
      <c r="B183" s="735">
        <v>1</v>
      </c>
      <c r="C183" s="735">
        <v>100</v>
      </c>
      <c r="D183" s="735" t="s">
        <v>3</v>
      </c>
      <c r="E183" s="735">
        <v>100</v>
      </c>
      <c r="F183" s="735">
        <v>100</v>
      </c>
      <c r="G183" s="735" t="s">
        <v>3</v>
      </c>
      <c r="H183" s="735" t="s">
        <v>3</v>
      </c>
    </row>
    <row r="184" spans="1:8" ht="12" customHeight="1" x14ac:dyDescent="0.2">
      <c r="A184" s="93" t="s">
        <v>8106</v>
      </c>
      <c r="B184" s="735">
        <v>1</v>
      </c>
      <c r="C184" s="735">
        <v>100</v>
      </c>
      <c r="D184" s="735" t="s">
        <v>3</v>
      </c>
      <c r="E184" s="735">
        <v>100</v>
      </c>
      <c r="F184" s="735">
        <v>100</v>
      </c>
      <c r="G184" s="735" t="s">
        <v>3</v>
      </c>
      <c r="H184" s="735" t="s">
        <v>3</v>
      </c>
    </row>
    <row r="190" spans="1:8" x14ac:dyDescent="0.2">
      <c r="B190" s="5"/>
      <c r="C190" s="5"/>
      <c r="D190" s="5"/>
      <c r="E190" s="5"/>
      <c r="F190" s="5"/>
      <c r="G190" s="5"/>
      <c r="H190" s="752"/>
    </row>
    <row r="191" spans="1:8" x14ac:dyDescent="0.2">
      <c r="B191" s="5"/>
      <c r="C191" s="5"/>
      <c r="D191" s="5"/>
      <c r="E191" s="5"/>
      <c r="F191" s="5"/>
      <c r="G191" s="7"/>
      <c r="H191" s="751"/>
    </row>
    <row r="192" spans="1:8" x14ac:dyDescent="0.2">
      <c r="B192" s="5"/>
      <c r="C192" s="5"/>
      <c r="D192" s="5"/>
      <c r="E192" s="5"/>
      <c r="F192" s="5"/>
      <c r="G192" s="7"/>
      <c r="H192" s="751"/>
    </row>
    <row r="193" spans="2:8" x14ac:dyDescent="0.2">
      <c r="B193" s="5"/>
      <c r="C193" s="5"/>
      <c r="D193" s="5"/>
      <c r="E193" s="5"/>
      <c r="F193" s="5"/>
      <c r="G193" s="7"/>
      <c r="H193" s="751"/>
    </row>
    <row r="194" spans="2:8" x14ac:dyDescent="0.2">
      <c r="B194" s="5"/>
      <c r="C194" s="5"/>
      <c r="D194" s="5"/>
      <c r="E194" s="5"/>
      <c r="F194" s="5"/>
      <c r="G194" s="5"/>
      <c r="H194" s="751"/>
    </row>
    <row r="195" spans="2:8" x14ac:dyDescent="0.2">
      <c r="B195" s="5"/>
      <c r="C195" s="5"/>
      <c r="D195" s="5"/>
      <c r="E195" s="5"/>
      <c r="F195" s="7"/>
      <c r="G195" s="5"/>
      <c r="H195" s="751"/>
    </row>
    <row r="196" spans="2:8" x14ac:dyDescent="0.2">
      <c r="B196" s="5"/>
      <c r="C196" s="5"/>
      <c r="D196" s="5"/>
      <c r="E196" s="5"/>
      <c r="F196" s="5"/>
      <c r="G196" s="5"/>
      <c r="H196" s="751"/>
    </row>
    <row r="197" spans="2:8" x14ac:dyDescent="0.2">
      <c r="B197" s="5"/>
      <c r="C197" s="5"/>
      <c r="D197" s="5"/>
      <c r="E197" s="5"/>
      <c r="F197" s="5"/>
      <c r="G197" s="5"/>
      <c r="H197" s="751"/>
    </row>
    <row r="198" spans="2:8" x14ac:dyDescent="0.2">
      <c r="B198" s="5"/>
      <c r="C198" s="5"/>
      <c r="D198" s="5"/>
      <c r="E198" s="5"/>
      <c r="F198" s="5"/>
      <c r="G198" s="5"/>
      <c r="H198" s="751"/>
    </row>
    <row r="199" spans="2:8" x14ac:dyDescent="0.2">
      <c r="B199" s="5"/>
      <c r="C199" s="5"/>
      <c r="D199" s="5"/>
      <c r="E199" s="5"/>
      <c r="F199" s="5"/>
      <c r="G199" s="5"/>
      <c r="H199" s="751"/>
    </row>
    <row r="200" spans="2:8" x14ac:dyDescent="0.2">
      <c r="B200" s="5"/>
      <c r="C200" s="5"/>
      <c r="D200" s="5"/>
      <c r="E200" s="5"/>
      <c r="F200" s="5"/>
      <c r="G200" s="5"/>
      <c r="H200" s="751"/>
    </row>
    <row r="201" spans="2:8" x14ac:dyDescent="0.2">
      <c r="B201" s="5"/>
      <c r="C201" s="5"/>
      <c r="D201" s="5"/>
      <c r="E201" s="5"/>
      <c r="F201" s="5"/>
      <c r="G201" s="5"/>
      <c r="H201" s="751"/>
    </row>
    <row r="202" spans="2:8" x14ac:dyDescent="0.2">
      <c r="B202" s="5"/>
      <c r="C202" s="5"/>
      <c r="D202" s="5"/>
      <c r="E202" s="5"/>
      <c r="F202" s="5"/>
      <c r="G202" s="5"/>
      <c r="H202" s="751"/>
    </row>
    <row r="203" spans="2:8" x14ac:dyDescent="0.2">
      <c r="B203" s="5"/>
      <c r="C203" s="5"/>
      <c r="D203" s="5"/>
      <c r="E203" s="5"/>
      <c r="F203" s="5"/>
      <c r="G203" s="5"/>
      <c r="H203" s="751"/>
    </row>
    <row r="209" spans="2:8" x14ac:dyDescent="0.2">
      <c r="B209" s="5"/>
      <c r="C209" s="5"/>
      <c r="D209" s="5"/>
      <c r="E209" s="5"/>
      <c r="F209" s="5"/>
      <c r="G209" s="5"/>
      <c r="H209" s="752"/>
    </row>
    <row r="210" spans="2:8" x14ac:dyDescent="0.2">
      <c r="B210" s="5"/>
      <c r="C210" s="5"/>
      <c r="D210" s="5"/>
      <c r="E210" s="5"/>
      <c r="F210" s="5"/>
      <c r="G210" s="5"/>
      <c r="H210" s="751"/>
    </row>
    <row r="211" spans="2:8" x14ac:dyDescent="0.2">
      <c r="B211" s="5"/>
      <c r="C211" s="5"/>
      <c r="D211" s="5"/>
      <c r="E211" s="5"/>
      <c r="F211" s="5"/>
      <c r="G211" s="5"/>
      <c r="H211" s="752"/>
    </row>
    <row r="212" spans="2:8" x14ac:dyDescent="0.2">
      <c r="B212" s="5"/>
      <c r="C212" s="5"/>
      <c r="D212" s="5"/>
      <c r="E212" s="5"/>
      <c r="F212" s="5"/>
      <c r="G212" s="5"/>
      <c r="H212" s="752"/>
    </row>
    <row r="213" spans="2:8" x14ac:dyDescent="0.2">
      <c r="B213" s="5"/>
      <c r="C213" s="5"/>
      <c r="D213" s="5"/>
      <c r="E213" s="5"/>
      <c r="F213" s="5"/>
      <c r="G213" s="5"/>
      <c r="H213" s="752"/>
    </row>
    <row r="214" spans="2:8" x14ac:dyDescent="0.2">
      <c r="B214" s="5"/>
      <c r="C214" s="5"/>
      <c r="D214" s="5"/>
      <c r="E214" s="5"/>
      <c r="F214" s="5"/>
      <c r="G214" s="5"/>
      <c r="H214" s="751"/>
    </row>
    <row r="215" spans="2:8" x14ac:dyDescent="0.2">
      <c r="B215" s="5"/>
      <c r="C215" s="5"/>
      <c r="D215" s="5"/>
      <c r="E215" s="5"/>
      <c r="F215" s="5"/>
      <c r="G215" s="5"/>
      <c r="H215" s="751"/>
    </row>
  </sheetData>
  <mergeCells count="8">
    <mergeCell ref="A1:H1"/>
    <mergeCell ref="A3:A5"/>
    <mergeCell ref="B3:B5"/>
    <mergeCell ref="C3:H3"/>
    <mergeCell ref="C4:C5"/>
    <mergeCell ref="D4:D5"/>
    <mergeCell ref="E4:G4"/>
    <mergeCell ref="H4:H5"/>
  </mergeCells>
  <printOptions horizontalCentered="1"/>
  <pageMargins left="0.59055118110236215" right="0.59055118110236215" top="0.98425196850393704" bottom="1.0629921259842521" header="0.6889763779527559" footer="0.49212598425196852"/>
  <pageSetup paperSize="9" scale="98" pageOrder="overThenDown" orientation="portrait" blackAndWhite="1" r:id="rId1"/>
  <headerFooter alignWithMargins="0"/>
  <rowBreaks count="3" manualBreakCount="3">
    <brk id="50" max="16383" man="1"/>
    <brk id="97" max="16383" man="1"/>
    <brk id="142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9"/>
  <sheetViews>
    <sheetView zoomScaleNormal="100" zoomScaleSheetLayoutView="100" workbookViewId="0">
      <pane xSplit="1" ySplit="4" topLeftCell="B5" activePane="bottomRight" state="frozen"/>
      <selection activeCell="C7" sqref="C7"/>
      <selection pane="topRight" activeCell="D7" sqref="D7"/>
      <selection pane="bottomLeft" activeCell="C11" sqref="C11"/>
      <selection pane="bottomRight" activeCell="A3" sqref="A3:A4"/>
    </sheetView>
  </sheetViews>
  <sheetFormatPr defaultRowHeight="11.25" x14ac:dyDescent="0.2"/>
  <cols>
    <col min="1" max="1" width="23.7109375" style="1" customWidth="1"/>
    <col min="2" max="2" width="10.7109375" style="12" customWidth="1"/>
    <col min="3" max="7" width="10.7109375" style="1" customWidth="1"/>
    <col min="8" max="16384" width="9.140625" style="1"/>
  </cols>
  <sheetData>
    <row r="1" spans="1:7" s="3" customFormat="1" ht="24.95" customHeight="1" x14ac:dyDescent="0.2">
      <c r="A1" s="1000" t="s">
        <v>8278</v>
      </c>
      <c r="B1" s="835"/>
      <c r="C1" s="835"/>
      <c r="D1" s="835"/>
      <c r="E1" s="835"/>
      <c r="F1" s="835"/>
      <c r="G1" s="835"/>
    </row>
    <row r="2" spans="1:7" s="675" customFormat="1" ht="5.0999999999999996" customHeight="1" thickBot="1" x14ac:dyDescent="0.25">
      <c r="A2" s="25"/>
      <c r="B2" s="25"/>
      <c r="C2" s="25"/>
      <c r="D2" s="25"/>
      <c r="E2" s="25"/>
      <c r="F2" s="25"/>
      <c r="G2" s="25"/>
    </row>
    <row r="3" spans="1:7" ht="12" customHeight="1" x14ac:dyDescent="0.2">
      <c r="A3" s="866" t="s">
        <v>7670</v>
      </c>
      <c r="B3" s="836" t="s">
        <v>8277</v>
      </c>
      <c r="C3" s="836" t="s">
        <v>8276</v>
      </c>
      <c r="D3" s="840" t="s">
        <v>8275</v>
      </c>
      <c r="E3" s="868"/>
      <c r="F3" s="841"/>
      <c r="G3" s="844" t="s">
        <v>8274</v>
      </c>
    </row>
    <row r="4" spans="1:7" ht="20.100000000000001" customHeight="1" x14ac:dyDescent="0.2">
      <c r="A4" s="873"/>
      <c r="B4" s="837"/>
      <c r="C4" s="837"/>
      <c r="D4" s="21" t="s">
        <v>8273</v>
      </c>
      <c r="E4" s="770" t="s">
        <v>8272</v>
      </c>
      <c r="F4" s="22" t="s">
        <v>8271</v>
      </c>
      <c r="G4" s="845"/>
    </row>
    <row r="5" spans="1:7" s="345" customFormat="1" ht="15" customHeight="1" x14ac:dyDescent="0.2">
      <c r="A5" s="769" t="s">
        <v>1</v>
      </c>
      <c r="B5" s="759">
        <v>1970</v>
      </c>
      <c r="C5" s="758">
        <v>173203</v>
      </c>
      <c r="D5" s="758">
        <f t="shared" ref="D5:E7" si="0">D10+D15</f>
        <v>53473</v>
      </c>
      <c r="E5" s="758">
        <f t="shared" si="0"/>
        <v>119671</v>
      </c>
      <c r="F5" s="758">
        <v>59</v>
      </c>
      <c r="G5" s="758">
        <f>G10+G15</f>
        <v>31749</v>
      </c>
    </row>
    <row r="6" spans="1:7" ht="9.9499999999999993" customHeight="1" x14ac:dyDescent="0.2">
      <c r="A6" s="756" t="s">
        <v>8172</v>
      </c>
      <c r="B6" s="755">
        <v>47</v>
      </c>
      <c r="C6" s="754">
        <f>C11+C16</f>
        <v>3970</v>
      </c>
      <c r="D6" s="754">
        <f t="shared" si="0"/>
        <v>202</v>
      </c>
      <c r="E6" s="754">
        <f t="shared" si="0"/>
        <v>3768</v>
      </c>
      <c r="F6" s="754" t="s">
        <v>3</v>
      </c>
      <c r="G6" s="754">
        <f>G11+G16</f>
        <v>369</v>
      </c>
    </row>
    <row r="7" spans="1:7" ht="9.9499999999999993" customHeight="1" x14ac:dyDescent="0.2">
      <c r="A7" s="756" t="s">
        <v>8166</v>
      </c>
      <c r="B7" s="755">
        <v>1711</v>
      </c>
      <c r="C7" s="754">
        <f>C12+C17</f>
        <v>164525</v>
      </c>
      <c r="D7" s="754">
        <f t="shared" si="0"/>
        <v>48591</v>
      </c>
      <c r="E7" s="754">
        <f t="shared" si="0"/>
        <v>115875</v>
      </c>
      <c r="F7" s="754">
        <v>59</v>
      </c>
      <c r="G7" s="754">
        <f>G12+G17</f>
        <v>28926</v>
      </c>
    </row>
    <row r="8" spans="1:7" ht="9.9499999999999993" customHeight="1" x14ac:dyDescent="0.2">
      <c r="A8" s="756" t="s">
        <v>8178</v>
      </c>
      <c r="B8" s="755">
        <v>197</v>
      </c>
      <c r="C8" s="754">
        <f>C13+C18</f>
        <v>4521</v>
      </c>
      <c r="D8" s="754">
        <f>D13+D18</f>
        <v>4521</v>
      </c>
      <c r="E8" s="754" t="s">
        <v>3</v>
      </c>
      <c r="F8" s="754" t="s">
        <v>3</v>
      </c>
      <c r="G8" s="754">
        <f>G13+G18</f>
        <v>2347</v>
      </c>
    </row>
    <row r="9" spans="1:7" ht="9.9499999999999993" customHeight="1" x14ac:dyDescent="0.2">
      <c r="A9" s="756" t="s">
        <v>8220</v>
      </c>
      <c r="B9" s="755">
        <v>15</v>
      </c>
      <c r="C9" s="754">
        <f>C14+C19</f>
        <v>187</v>
      </c>
      <c r="D9" s="754">
        <f>D14+D19</f>
        <v>159</v>
      </c>
      <c r="E9" s="754">
        <v>28</v>
      </c>
      <c r="F9" s="754" t="s">
        <v>3</v>
      </c>
      <c r="G9" s="754">
        <f>G14+G19</f>
        <v>107</v>
      </c>
    </row>
    <row r="10" spans="1:7" s="345" customFormat="1" ht="12" customHeight="1" x14ac:dyDescent="0.2">
      <c r="A10" s="760" t="s">
        <v>8157</v>
      </c>
      <c r="B10" s="759">
        <v>1328</v>
      </c>
      <c r="C10" s="758">
        <v>122507</v>
      </c>
      <c r="D10" s="758">
        <v>33856</v>
      </c>
      <c r="E10" s="758">
        <v>88592</v>
      </c>
      <c r="F10" s="758">
        <v>59</v>
      </c>
      <c r="G10" s="758">
        <v>23762</v>
      </c>
    </row>
    <row r="11" spans="1:7" ht="9.9499999999999993" customHeight="1" x14ac:dyDescent="0.2">
      <c r="A11" s="756" t="s">
        <v>8172</v>
      </c>
      <c r="B11" s="755">
        <v>32</v>
      </c>
      <c r="C11" s="754">
        <v>2888</v>
      </c>
      <c r="D11" s="754">
        <v>142</v>
      </c>
      <c r="E11" s="754">
        <v>2746</v>
      </c>
      <c r="F11" s="754" t="s">
        <v>3</v>
      </c>
      <c r="G11" s="754">
        <v>208</v>
      </c>
    </row>
    <row r="12" spans="1:7" ht="9.9499999999999993" customHeight="1" x14ac:dyDescent="0.2">
      <c r="A12" s="756" t="s">
        <v>8166</v>
      </c>
      <c r="B12" s="755">
        <v>1187</v>
      </c>
      <c r="C12" s="754">
        <v>117608</v>
      </c>
      <c r="D12" s="754">
        <v>31731</v>
      </c>
      <c r="E12" s="754">
        <v>85818</v>
      </c>
      <c r="F12" s="754">
        <v>59</v>
      </c>
      <c r="G12" s="754">
        <v>21970</v>
      </c>
    </row>
    <row r="13" spans="1:7" ht="9.9499999999999993" customHeight="1" x14ac:dyDescent="0.2">
      <c r="A13" s="756" t="s">
        <v>8178</v>
      </c>
      <c r="B13" s="755">
        <v>98</v>
      </c>
      <c r="C13" s="754">
        <v>1877</v>
      </c>
      <c r="D13" s="754">
        <v>1877</v>
      </c>
      <c r="E13" s="754" t="s">
        <v>3</v>
      </c>
      <c r="F13" s="754" t="s">
        <v>3</v>
      </c>
      <c r="G13" s="754">
        <v>1478</v>
      </c>
    </row>
    <row r="14" spans="1:7" ht="9.9499999999999993" customHeight="1" x14ac:dyDescent="0.2">
      <c r="A14" s="756" t="s">
        <v>8220</v>
      </c>
      <c r="B14" s="755">
        <v>11</v>
      </c>
      <c r="C14" s="754">
        <v>134</v>
      </c>
      <c r="D14" s="754">
        <v>106</v>
      </c>
      <c r="E14" s="754">
        <v>28</v>
      </c>
      <c r="F14" s="754" t="s">
        <v>3</v>
      </c>
      <c r="G14" s="754">
        <v>106</v>
      </c>
    </row>
    <row r="15" spans="1:7" s="345" customFormat="1" ht="12" customHeight="1" x14ac:dyDescent="0.2">
      <c r="A15" s="760" t="s">
        <v>8156</v>
      </c>
      <c r="B15" s="759">
        <v>642</v>
      </c>
      <c r="C15" s="758">
        <v>50696</v>
      </c>
      <c r="D15" s="758">
        <v>19617</v>
      </c>
      <c r="E15" s="758">
        <v>31079</v>
      </c>
      <c r="F15" s="758" t="s">
        <v>3</v>
      </c>
      <c r="G15" s="758">
        <v>7987</v>
      </c>
    </row>
    <row r="16" spans="1:7" ht="9.9499999999999993" customHeight="1" x14ac:dyDescent="0.2">
      <c r="A16" s="756" t="s">
        <v>8172</v>
      </c>
      <c r="B16" s="755">
        <v>15</v>
      </c>
      <c r="C16" s="754">
        <v>1082</v>
      </c>
      <c r="D16" s="754">
        <v>60</v>
      </c>
      <c r="E16" s="754">
        <v>1022</v>
      </c>
      <c r="F16" s="754" t="s">
        <v>3</v>
      </c>
      <c r="G16" s="754">
        <v>161</v>
      </c>
    </row>
    <row r="17" spans="1:7" ht="9.9499999999999993" customHeight="1" x14ac:dyDescent="0.2">
      <c r="A17" s="756" t="s">
        <v>8166</v>
      </c>
      <c r="B17" s="755">
        <v>524</v>
      </c>
      <c r="C17" s="754">
        <v>46917</v>
      </c>
      <c r="D17" s="754">
        <v>16860</v>
      </c>
      <c r="E17" s="754">
        <v>30057</v>
      </c>
      <c r="F17" s="754" t="s">
        <v>3</v>
      </c>
      <c r="G17" s="754">
        <v>6956</v>
      </c>
    </row>
    <row r="18" spans="1:7" ht="9.9499999999999993" customHeight="1" x14ac:dyDescent="0.2">
      <c r="A18" s="756" t="s">
        <v>8178</v>
      </c>
      <c r="B18" s="755">
        <v>99</v>
      </c>
      <c r="C18" s="754">
        <v>2644</v>
      </c>
      <c r="D18" s="754">
        <v>2644</v>
      </c>
      <c r="E18" s="754" t="s">
        <v>3</v>
      </c>
      <c r="F18" s="754" t="s">
        <v>3</v>
      </c>
      <c r="G18" s="754">
        <v>869</v>
      </c>
    </row>
    <row r="19" spans="1:7" ht="9.9499999999999993" customHeight="1" x14ac:dyDescent="0.2">
      <c r="A19" s="756" t="s">
        <v>8220</v>
      </c>
      <c r="B19" s="755">
        <v>4</v>
      </c>
      <c r="C19" s="754">
        <v>53</v>
      </c>
      <c r="D19" s="754">
        <v>53</v>
      </c>
      <c r="E19" s="754" t="s">
        <v>3</v>
      </c>
      <c r="F19" s="754" t="s">
        <v>3</v>
      </c>
      <c r="G19" s="754">
        <v>1</v>
      </c>
    </row>
    <row r="20" spans="1:7" s="345" customFormat="1" ht="12" customHeight="1" x14ac:dyDescent="0.2">
      <c r="A20" s="760" t="s">
        <v>8270</v>
      </c>
      <c r="B20" s="759">
        <v>324</v>
      </c>
      <c r="C20" s="758">
        <v>46657</v>
      </c>
      <c r="D20" s="758">
        <v>4639</v>
      </c>
      <c r="E20" s="758">
        <v>41979</v>
      </c>
      <c r="F20" s="758">
        <v>39</v>
      </c>
      <c r="G20" s="758">
        <v>4384</v>
      </c>
    </row>
    <row r="21" spans="1:7" ht="9.9499999999999993" customHeight="1" x14ac:dyDescent="0.2">
      <c r="A21" s="756" t="s">
        <v>8172</v>
      </c>
      <c r="B21" s="755">
        <v>23</v>
      </c>
      <c r="C21" s="754">
        <v>1929</v>
      </c>
      <c r="D21" s="754">
        <v>73</v>
      </c>
      <c r="E21" s="754">
        <v>1856</v>
      </c>
      <c r="F21" s="754" t="s">
        <v>3</v>
      </c>
      <c r="G21" s="754">
        <v>92</v>
      </c>
    </row>
    <row r="22" spans="1:7" ht="9.9499999999999993" customHeight="1" x14ac:dyDescent="0.2">
      <c r="A22" s="756" t="s">
        <v>8166</v>
      </c>
      <c r="B22" s="755">
        <v>300</v>
      </c>
      <c r="C22" s="754">
        <v>44700</v>
      </c>
      <c r="D22" s="754">
        <v>4566</v>
      </c>
      <c r="E22" s="754">
        <v>40095</v>
      </c>
      <c r="F22" s="754">
        <v>39</v>
      </c>
      <c r="G22" s="754">
        <v>4292</v>
      </c>
    </row>
    <row r="23" spans="1:7" ht="9.9499999999999993" customHeight="1" x14ac:dyDescent="0.2">
      <c r="A23" s="756" t="s">
        <v>8220</v>
      </c>
      <c r="B23" s="755">
        <v>1</v>
      </c>
      <c r="C23" s="754">
        <v>28</v>
      </c>
      <c r="D23" s="754" t="s">
        <v>3</v>
      </c>
      <c r="E23" s="754">
        <v>28</v>
      </c>
      <c r="F23" s="754" t="s">
        <v>3</v>
      </c>
      <c r="G23" s="754" t="s">
        <v>3</v>
      </c>
    </row>
    <row r="24" spans="1:7" ht="9.9499999999999993" customHeight="1" x14ac:dyDescent="0.2">
      <c r="A24" s="757" t="s">
        <v>8269</v>
      </c>
      <c r="B24" s="755">
        <v>13</v>
      </c>
      <c r="C24" s="754">
        <v>464</v>
      </c>
      <c r="D24" s="754">
        <v>169</v>
      </c>
      <c r="E24" s="754">
        <v>295</v>
      </c>
      <c r="F24" s="754" t="s">
        <v>3</v>
      </c>
      <c r="G24" s="754">
        <v>188</v>
      </c>
    </row>
    <row r="25" spans="1:7" ht="9.9499999999999993" customHeight="1" x14ac:dyDescent="0.2">
      <c r="A25" s="756" t="s">
        <v>8166</v>
      </c>
      <c r="B25" s="755">
        <v>13</v>
      </c>
      <c r="C25" s="754">
        <v>464</v>
      </c>
      <c r="D25" s="754">
        <v>169</v>
      </c>
      <c r="E25" s="754">
        <v>295</v>
      </c>
      <c r="F25" s="754" t="s">
        <v>3</v>
      </c>
      <c r="G25" s="754">
        <v>188</v>
      </c>
    </row>
    <row r="26" spans="1:7" ht="9.9499999999999993" customHeight="1" x14ac:dyDescent="0.2">
      <c r="A26" s="757" t="s">
        <v>8155</v>
      </c>
      <c r="B26" s="755">
        <v>30</v>
      </c>
      <c r="C26" s="754">
        <v>4330</v>
      </c>
      <c r="D26" s="754">
        <v>566</v>
      </c>
      <c r="E26" s="754">
        <v>3764</v>
      </c>
      <c r="F26" s="754" t="s">
        <v>3</v>
      </c>
      <c r="G26" s="754">
        <v>666</v>
      </c>
    </row>
    <row r="27" spans="1:7" ht="9.9499999999999993" customHeight="1" x14ac:dyDescent="0.2">
      <c r="A27" s="756" t="s">
        <v>8172</v>
      </c>
      <c r="B27" s="755">
        <v>5</v>
      </c>
      <c r="C27" s="754">
        <v>416</v>
      </c>
      <c r="D27" s="754" t="s">
        <v>3</v>
      </c>
      <c r="E27" s="754">
        <v>416</v>
      </c>
      <c r="F27" s="754" t="s">
        <v>3</v>
      </c>
      <c r="G27" s="754">
        <v>6</v>
      </c>
    </row>
    <row r="28" spans="1:7" ht="9.9499999999999993" customHeight="1" x14ac:dyDescent="0.2">
      <c r="A28" s="756" t="s">
        <v>8166</v>
      </c>
      <c r="B28" s="755">
        <v>25</v>
      </c>
      <c r="C28" s="754">
        <v>3914</v>
      </c>
      <c r="D28" s="754">
        <v>566</v>
      </c>
      <c r="E28" s="754">
        <v>3348</v>
      </c>
      <c r="F28" s="754" t="s">
        <v>3</v>
      </c>
      <c r="G28" s="754">
        <v>660</v>
      </c>
    </row>
    <row r="29" spans="1:7" ht="9.9499999999999993" customHeight="1" x14ac:dyDescent="0.2">
      <c r="A29" s="757" t="s">
        <v>8154</v>
      </c>
      <c r="B29" s="755">
        <v>17</v>
      </c>
      <c r="C29" s="754">
        <v>2205</v>
      </c>
      <c r="D29" s="754" t="s">
        <v>3</v>
      </c>
      <c r="E29" s="754">
        <v>2205</v>
      </c>
      <c r="F29" s="754" t="s">
        <v>3</v>
      </c>
      <c r="G29" s="754">
        <v>374</v>
      </c>
    </row>
    <row r="30" spans="1:7" ht="9.9499999999999993" customHeight="1" x14ac:dyDescent="0.2">
      <c r="A30" s="756" t="s">
        <v>8172</v>
      </c>
      <c r="B30" s="755">
        <v>3</v>
      </c>
      <c r="C30" s="754">
        <v>174</v>
      </c>
      <c r="D30" s="754" t="s">
        <v>3</v>
      </c>
      <c r="E30" s="754">
        <v>174</v>
      </c>
      <c r="F30" s="754" t="s">
        <v>3</v>
      </c>
      <c r="G30" s="754">
        <v>6</v>
      </c>
    </row>
    <row r="31" spans="1:7" ht="9.9499999999999993" customHeight="1" x14ac:dyDescent="0.2">
      <c r="A31" s="756" t="s">
        <v>8166</v>
      </c>
      <c r="B31" s="755">
        <v>14</v>
      </c>
      <c r="C31" s="754">
        <v>2031</v>
      </c>
      <c r="D31" s="754" t="s">
        <v>3</v>
      </c>
      <c r="E31" s="754">
        <v>2031</v>
      </c>
      <c r="F31" s="754" t="s">
        <v>3</v>
      </c>
      <c r="G31" s="754">
        <v>368</v>
      </c>
    </row>
    <row r="32" spans="1:7" ht="9.9499999999999993" customHeight="1" x14ac:dyDescent="0.2">
      <c r="A32" s="757" t="s">
        <v>8268</v>
      </c>
      <c r="B32" s="755">
        <v>17</v>
      </c>
      <c r="C32" s="754">
        <v>1789</v>
      </c>
      <c r="D32" s="754">
        <v>696</v>
      </c>
      <c r="E32" s="754">
        <v>1093</v>
      </c>
      <c r="F32" s="754" t="s">
        <v>3</v>
      </c>
      <c r="G32" s="754">
        <v>87</v>
      </c>
    </row>
    <row r="33" spans="1:7" ht="9.9499999999999993" customHeight="1" x14ac:dyDescent="0.2">
      <c r="A33" s="756" t="s">
        <v>8166</v>
      </c>
      <c r="B33" s="755">
        <v>17</v>
      </c>
      <c r="C33" s="754">
        <v>1789</v>
      </c>
      <c r="D33" s="754">
        <v>696</v>
      </c>
      <c r="E33" s="754">
        <v>1093</v>
      </c>
      <c r="F33" s="754" t="s">
        <v>3</v>
      </c>
      <c r="G33" s="754">
        <v>87</v>
      </c>
    </row>
    <row r="34" spans="1:7" ht="9.9499999999999993" customHeight="1" x14ac:dyDescent="0.2">
      <c r="A34" s="757" t="s">
        <v>8153</v>
      </c>
      <c r="B34" s="755">
        <v>22</v>
      </c>
      <c r="C34" s="754">
        <v>4260</v>
      </c>
      <c r="D34" s="754" t="s">
        <v>3</v>
      </c>
      <c r="E34" s="754">
        <v>4260</v>
      </c>
      <c r="F34" s="754" t="s">
        <v>3</v>
      </c>
      <c r="G34" s="754">
        <v>249</v>
      </c>
    </row>
    <row r="35" spans="1:7" ht="9.9499999999999993" customHeight="1" x14ac:dyDescent="0.2">
      <c r="A35" s="756" t="s">
        <v>8172</v>
      </c>
      <c r="B35" s="755">
        <v>2</v>
      </c>
      <c r="C35" s="754">
        <v>141</v>
      </c>
      <c r="D35" s="754" t="s">
        <v>3</v>
      </c>
      <c r="E35" s="754">
        <v>141</v>
      </c>
      <c r="F35" s="754" t="s">
        <v>3</v>
      </c>
      <c r="G35" s="754">
        <v>5</v>
      </c>
    </row>
    <row r="36" spans="1:7" ht="9.9499999999999993" customHeight="1" x14ac:dyDescent="0.2">
      <c r="A36" s="756" t="s">
        <v>8166</v>
      </c>
      <c r="B36" s="755">
        <v>20</v>
      </c>
      <c r="C36" s="754">
        <v>4119</v>
      </c>
      <c r="D36" s="754" t="s">
        <v>3</v>
      </c>
      <c r="E36" s="754">
        <v>4119</v>
      </c>
      <c r="F36" s="754" t="s">
        <v>3</v>
      </c>
      <c r="G36" s="754">
        <v>244</v>
      </c>
    </row>
    <row r="37" spans="1:7" ht="9.9499999999999993" customHeight="1" x14ac:dyDescent="0.2">
      <c r="A37" s="757" t="s">
        <v>8152</v>
      </c>
      <c r="B37" s="755">
        <v>29</v>
      </c>
      <c r="C37" s="754">
        <v>4308</v>
      </c>
      <c r="D37" s="754">
        <v>506</v>
      </c>
      <c r="E37" s="754">
        <v>3802</v>
      </c>
      <c r="F37" s="754" t="s">
        <v>3</v>
      </c>
      <c r="G37" s="754">
        <v>106</v>
      </c>
    </row>
    <row r="38" spans="1:7" ht="9.9499999999999993" customHeight="1" x14ac:dyDescent="0.2">
      <c r="A38" s="756" t="s">
        <v>8172</v>
      </c>
      <c r="B38" s="755">
        <v>3</v>
      </c>
      <c r="C38" s="754">
        <v>249</v>
      </c>
      <c r="D38" s="754" t="s">
        <v>3</v>
      </c>
      <c r="E38" s="754">
        <v>249</v>
      </c>
      <c r="F38" s="754" t="s">
        <v>3</v>
      </c>
      <c r="G38" s="754">
        <v>2</v>
      </c>
    </row>
    <row r="39" spans="1:7" ht="9.9499999999999993" customHeight="1" x14ac:dyDescent="0.2">
      <c r="A39" s="756" t="s">
        <v>8166</v>
      </c>
      <c r="B39" s="755">
        <v>25</v>
      </c>
      <c r="C39" s="754">
        <v>4031</v>
      </c>
      <c r="D39" s="754">
        <v>506</v>
      </c>
      <c r="E39" s="754">
        <v>3525</v>
      </c>
      <c r="F39" s="754" t="s">
        <v>3</v>
      </c>
      <c r="G39" s="754">
        <v>104</v>
      </c>
    </row>
    <row r="40" spans="1:7" ht="9.9499999999999993" customHeight="1" x14ac:dyDescent="0.2">
      <c r="A40" s="756" t="s">
        <v>8220</v>
      </c>
      <c r="B40" s="755">
        <v>1</v>
      </c>
      <c r="C40" s="754">
        <v>28</v>
      </c>
      <c r="D40" s="754" t="s">
        <v>3</v>
      </c>
      <c r="E40" s="754">
        <v>28</v>
      </c>
      <c r="F40" s="754" t="s">
        <v>3</v>
      </c>
      <c r="G40" s="754"/>
    </row>
    <row r="41" spans="1:7" ht="9.9499999999999993" customHeight="1" x14ac:dyDescent="0.2">
      <c r="A41" s="757" t="s">
        <v>8267</v>
      </c>
      <c r="B41" s="755">
        <v>22</v>
      </c>
      <c r="C41" s="754">
        <v>1324</v>
      </c>
      <c r="D41" s="754">
        <v>521</v>
      </c>
      <c r="E41" s="754">
        <v>803</v>
      </c>
      <c r="F41" s="754" t="s">
        <v>3</v>
      </c>
      <c r="G41" s="754">
        <v>179</v>
      </c>
    </row>
    <row r="42" spans="1:7" ht="9.9499999999999993" customHeight="1" x14ac:dyDescent="0.2">
      <c r="A42" s="756" t="s">
        <v>8166</v>
      </c>
      <c r="B42" s="755">
        <v>22</v>
      </c>
      <c r="C42" s="754">
        <v>1324</v>
      </c>
      <c r="D42" s="754">
        <v>521</v>
      </c>
      <c r="E42" s="754">
        <v>803</v>
      </c>
      <c r="F42" s="754" t="s">
        <v>3</v>
      </c>
      <c r="G42" s="754">
        <v>179</v>
      </c>
    </row>
    <row r="43" spans="1:7" ht="9.9499999999999993" customHeight="1" x14ac:dyDescent="0.2">
      <c r="A43" s="757" t="s">
        <v>8266</v>
      </c>
      <c r="B43" s="755">
        <v>17</v>
      </c>
      <c r="C43" s="754">
        <v>1025</v>
      </c>
      <c r="D43" s="754">
        <v>202</v>
      </c>
      <c r="E43" s="754">
        <v>823</v>
      </c>
      <c r="F43" s="754" t="s">
        <v>3</v>
      </c>
      <c r="G43" s="754">
        <v>220</v>
      </c>
    </row>
    <row r="44" spans="1:7" ht="9.9499999999999993" customHeight="1" x14ac:dyDescent="0.2">
      <c r="A44" s="756" t="s">
        <v>8166</v>
      </c>
      <c r="B44" s="755">
        <v>17</v>
      </c>
      <c r="C44" s="754">
        <v>1025</v>
      </c>
      <c r="D44" s="754">
        <v>202</v>
      </c>
      <c r="E44" s="754">
        <v>823</v>
      </c>
      <c r="F44" s="754" t="s">
        <v>3</v>
      </c>
      <c r="G44" s="754">
        <v>220</v>
      </c>
    </row>
    <row r="45" spans="1:7" ht="9.9499999999999993" customHeight="1" x14ac:dyDescent="0.2">
      <c r="A45" s="757" t="s">
        <v>8151</v>
      </c>
      <c r="B45" s="755">
        <v>34</v>
      </c>
      <c r="C45" s="754">
        <v>6825</v>
      </c>
      <c r="D45" s="754">
        <v>10</v>
      </c>
      <c r="E45" s="754">
        <v>6815</v>
      </c>
      <c r="F45" s="754" t="s">
        <v>3</v>
      </c>
      <c r="G45" s="754">
        <v>286</v>
      </c>
    </row>
    <row r="46" spans="1:7" ht="9.9499999999999993" customHeight="1" x14ac:dyDescent="0.2">
      <c r="A46" s="756" t="s">
        <v>8172</v>
      </c>
      <c r="B46" s="755">
        <v>2</v>
      </c>
      <c r="C46" s="754">
        <v>273</v>
      </c>
      <c r="D46" s="754" t="s">
        <v>3</v>
      </c>
      <c r="E46" s="754">
        <v>273</v>
      </c>
      <c r="F46" s="754" t="s">
        <v>3</v>
      </c>
      <c r="G46" s="754">
        <v>4</v>
      </c>
    </row>
    <row r="47" spans="1:7" ht="9.9499999999999993" customHeight="1" x14ac:dyDescent="0.2">
      <c r="A47" s="756" t="s">
        <v>8166</v>
      </c>
      <c r="B47" s="755">
        <v>32</v>
      </c>
      <c r="C47" s="754">
        <v>6552</v>
      </c>
      <c r="D47" s="754">
        <v>10</v>
      </c>
      <c r="E47" s="754">
        <v>6542</v>
      </c>
      <c r="F47" s="754" t="s">
        <v>3</v>
      </c>
      <c r="G47" s="754">
        <v>282</v>
      </c>
    </row>
    <row r="48" spans="1:7" ht="9.9499999999999993" customHeight="1" x14ac:dyDescent="0.2">
      <c r="A48" s="757" t="s">
        <v>8265</v>
      </c>
      <c r="B48" s="755">
        <v>15</v>
      </c>
      <c r="C48" s="754">
        <v>1738</v>
      </c>
      <c r="D48" s="754">
        <v>301</v>
      </c>
      <c r="E48" s="754">
        <v>1437</v>
      </c>
      <c r="F48" s="754" t="s">
        <v>3</v>
      </c>
      <c r="G48" s="754">
        <v>313</v>
      </c>
    </row>
    <row r="49" spans="1:7" ht="9.9499999999999993" customHeight="1" x14ac:dyDescent="0.2">
      <c r="A49" s="756" t="s">
        <v>8166</v>
      </c>
      <c r="B49" s="755">
        <v>15</v>
      </c>
      <c r="C49" s="754">
        <v>1738</v>
      </c>
      <c r="D49" s="754">
        <v>301</v>
      </c>
      <c r="E49" s="754">
        <v>1437</v>
      </c>
      <c r="F49" s="754" t="s">
        <v>3</v>
      </c>
      <c r="G49" s="754">
        <v>313</v>
      </c>
    </row>
    <row r="50" spans="1:7" ht="9.9499999999999993" customHeight="1" x14ac:dyDescent="0.2">
      <c r="A50" s="757" t="s">
        <v>8264</v>
      </c>
      <c r="B50" s="755">
        <v>29</v>
      </c>
      <c r="C50" s="754">
        <v>4215</v>
      </c>
      <c r="D50" s="754">
        <v>35</v>
      </c>
      <c r="E50" s="754">
        <v>4180</v>
      </c>
      <c r="F50" s="754" t="s">
        <v>3</v>
      </c>
      <c r="G50" s="754">
        <v>76</v>
      </c>
    </row>
    <row r="51" spans="1:7" ht="9.9499999999999993" customHeight="1" x14ac:dyDescent="0.2">
      <c r="A51" s="756" t="s">
        <v>8172</v>
      </c>
      <c r="B51" s="755">
        <v>3</v>
      </c>
      <c r="C51" s="754">
        <v>298</v>
      </c>
      <c r="D51" s="754" t="s">
        <v>3</v>
      </c>
      <c r="E51" s="754">
        <v>298</v>
      </c>
      <c r="F51" s="754" t="s">
        <v>3</v>
      </c>
      <c r="G51" s="754">
        <v>4</v>
      </c>
    </row>
    <row r="52" spans="1:7" ht="9.9499999999999993" customHeight="1" x14ac:dyDescent="0.2">
      <c r="A52" s="756" t="s">
        <v>8166</v>
      </c>
      <c r="B52" s="755">
        <v>26</v>
      </c>
      <c r="C52" s="754">
        <v>3917</v>
      </c>
      <c r="D52" s="754">
        <v>35</v>
      </c>
      <c r="E52" s="754">
        <v>3882</v>
      </c>
      <c r="F52" s="754" t="s">
        <v>3</v>
      </c>
      <c r="G52" s="754">
        <v>72</v>
      </c>
    </row>
    <row r="53" spans="1:7" ht="9.9499999999999993" customHeight="1" x14ac:dyDescent="0.2">
      <c r="A53" s="757" t="s">
        <v>8263</v>
      </c>
      <c r="B53" s="755">
        <v>13</v>
      </c>
      <c r="C53" s="754">
        <v>3440</v>
      </c>
      <c r="D53" s="754">
        <v>335</v>
      </c>
      <c r="E53" s="754">
        <v>3105</v>
      </c>
      <c r="F53" s="754" t="s">
        <v>3</v>
      </c>
      <c r="G53" s="754">
        <v>452</v>
      </c>
    </row>
    <row r="54" spans="1:7" ht="9.9499999999999993" customHeight="1" x14ac:dyDescent="0.2">
      <c r="A54" s="756" t="s">
        <v>8172</v>
      </c>
      <c r="B54" s="755">
        <v>2</v>
      </c>
      <c r="C54" s="754">
        <v>90</v>
      </c>
      <c r="D54" s="754">
        <v>54</v>
      </c>
      <c r="E54" s="754">
        <v>36</v>
      </c>
      <c r="F54" s="754" t="s">
        <v>3</v>
      </c>
      <c r="G54" s="754">
        <v>57</v>
      </c>
    </row>
    <row r="55" spans="1:7" ht="9.9499999999999993" customHeight="1" x14ac:dyDescent="0.2">
      <c r="A55" s="756" t="s">
        <v>8166</v>
      </c>
      <c r="B55" s="755">
        <v>11</v>
      </c>
      <c r="C55" s="754">
        <v>3350</v>
      </c>
      <c r="D55" s="754">
        <v>281</v>
      </c>
      <c r="E55" s="754">
        <v>3069</v>
      </c>
      <c r="F55" s="754" t="s">
        <v>3</v>
      </c>
      <c r="G55" s="754">
        <v>395</v>
      </c>
    </row>
    <row r="56" spans="1:7" ht="9.9499999999999993" customHeight="1" x14ac:dyDescent="0.2">
      <c r="A56" s="757" t="s">
        <v>8149</v>
      </c>
      <c r="B56" s="755">
        <v>22</v>
      </c>
      <c r="C56" s="754">
        <v>2239</v>
      </c>
      <c r="D56" s="754">
        <v>86</v>
      </c>
      <c r="E56" s="754">
        <v>2114</v>
      </c>
      <c r="F56" s="754">
        <v>39</v>
      </c>
      <c r="G56" s="754">
        <v>492</v>
      </c>
    </row>
    <row r="57" spans="1:7" ht="9.9499999999999993" customHeight="1" x14ac:dyDescent="0.2">
      <c r="A57" s="756" t="s">
        <v>8166</v>
      </c>
      <c r="B57" s="755">
        <v>22</v>
      </c>
      <c r="C57" s="754">
        <v>2239</v>
      </c>
      <c r="D57" s="754">
        <v>86</v>
      </c>
      <c r="E57" s="754">
        <v>2114</v>
      </c>
      <c r="F57" s="754">
        <v>39</v>
      </c>
      <c r="G57" s="754">
        <v>492</v>
      </c>
    </row>
    <row r="58" spans="1:7" ht="9.9499999999999993" customHeight="1" x14ac:dyDescent="0.2">
      <c r="A58" s="757" t="s">
        <v>8262</v>
      </c>
      <c r="B58" s="755">
        <v>9</v>
      </c>
      <c r="C58" s="754">
        <v>413</v>
      </c>
      <c r="D58" s="754">
        <v>128</v>
      </c>
      <c r="E58" s="754">
        <v>285</v>
      </c>
      <c r="F58" s="754" t="s">
        <v>3</v>
      </c>
      <c r="G58" s="754">
        <v>79</v>
      </c>
    </row>
    <row r="59" spans="1:7" ht="9.9499999999999993" customHeight="1" x14ac:dyDescent="0.2">
      <c r="A59" s="756" t="s">
        <v>8172</v>
      </c>
      <c r="B59" s="755">
        <v>2</v>
      </c>
      <c r="C59" s="754">
        <v>115</v>
      </c>
      <c r="D59" s="754">
        <v>19</v>
      </c>
      <c r="E59" s="754">
        <v>96</v>
      </c>
      <c r="F59" s="754" t="s">
        <v>3</v>
      </c>
      <c r="G59" s="754">
        <v>8</v>
      </c>
    </row>
    <row r="60" spans="1:7" ht="9.9499999999999993" customHeight="1" x14ac:dyDescent="0.2">
      <c r="A60" s="756" t="s">
        <v>8166</v>
      </c>
      <c r="B60" s="755">
        <v>7</v>
      </c>
      <c r="C60" s="754">
        <v>298</v>
      </c>
      <c r="D60" s="754">
        <v>109</v>
      </c>
      <c r="E60" s="754">
        <v>189</v>
      </c>
      <c r="F60" s="754" t="s">
        <v>3</v>
      </c>
      <c r="G60" s="754">
        <v>71</v>
      </c>
    </row>
    <row r="61" spans="1:7" ht="9.9499999999999993" customHeight="1" x14ac:dyDescent="0.2">
      <c r="A61" s="757" t="s">
        <v>8148</v>
      </c>
      <c r="B61" s="755">
        <v>10</v>
      </c>
      <c r="C61" s="754">
        <v>2076</v>
      </c>
      <c r="D61" s="754">
        <v>162</v>
      </c>
      <c r="E61" s="754">
        <v>1914</v>
      </c>
      <c r="F61" s="754" t="s">
        <v>3</v>
      </c>
      <c r="G61" s="754">
        <v>118</v>
      </c>
    </row>
    <row r="62" spans="1:7" ht="9.9499999999999993" customHeight="1" x14ac:dyDescent="0.2">
      <c r="A62" s="756" t="s">
        <v>8172</v>
      </c>
      <c r="B62" s="755">
        <v>1</v>
      </c>
      <c r="C62" s="754">
        <v>173</v>
      </c>
      <c r="D62" s="754" t="s">
        <v>3</v>
      </c>
      <c r="E62" s="754">
        <v>173</v>
      </c>
      <c r="F62" s="754" t="s">
        <v>3</v>
      </c>
      <c r="G62" s="754"/>
    </row>
    <row r="63" spans="1:7" ht="9.9499999999999993" customHeight="1" x14ac:dyDescent="0.2">
      <c r="A63" s="756" t="s">
        <v>8166</v>
      </c>
      <c r="B63" s="768">
        <v>9</v>
      </c>
      <c r="C63" s="767">
        <v>1903</v>
      </c>
      <c r="D63" s="767">
        <v>162</v>
      </c>
      <c r="E63" s="767">
        <v>1741</v>
      </c>
      <c r="F63" s="754" t="s">
        <v>3</v>
      </c>
      <c r="G63" s="766">
        <v>118</v>
      </c>
    </row>
    <row r="64" spans="1:7" ht="9.9499999999999993" customHeight="1" x14ac:dyDescent="0.2">
      <c r="A64" s="757" t="s">
        <v>8261</v>
      </c>
      <c r="B64" s="768">
        <v>8</v>
      </c>
      <c r="C64" s="767">
        <v>1016</v>
      </c>
      <c r="D64" s="767">
        <v>280</v>
      </c>
      <c r="E64" s="767">
        <v>736</v>
      </c>
      <c r="F64" s="754" t="s">
        <v>3</v>
      </c>
      <c r="G64" s="766">
        <v>17</v>
      </c>
    </row>
    <row r="65" spans="1:7" ht="9.9499999999999993" customHeight="1" x14ac:dyDescent="0.2">
      <c r="A65" s="756" t="s">
        <v>8166</v>
      </c>
      <c r="B65" s="768">
        <v>8</v>
      </c>
      <c r="C65" s="767">
        <v>1016</v>
      </c>
      <c r="D65" s="767">
        <v>280</v>
      </c>
      <c r="E65" s="767">
        <v>736</v>
      </c>
      <c r="F65" s="754" t="s">
        <v>3</v>
      </c>
      <c r="G65" s="766">
        <v>17</v>
      </c>
    </row>
    <row r="66" spans="1:7" ht="9.9499999999999993" customHeight="1" x14ac:dyDescent="0.2">
      <c r="A66" s="757" t="s">
        <v>8147</v>
      </c>
      <c r="B66" s="755">
        <v>17</v>
      </c>
      <c r="C66" s="754">
        <v>4990</v>
      </c>
      <c r="D66" s="754">
        <v>642</v>
      </c>
      <c r="E66" s="754">
        <v>4348</v>
      </c>
      <c r="F66" s="754" t="s">
        <v>3</v>
      </c>
      <c r="G66" s="754">
        <v>482</v>
      </c>
    </row>
    <row r="67" spans="1:7" ht="9.9499999999999993" customHeight="1" x14ac:dyDescent="0.2">
      <c r="A67" s="756" t="s">
        <v>8166</v>
      </c>
      <c r="B67" s="755">
        <v>17</v>
      </c>
      <c r="C67" s="754">
        <v>4990</v>
      </c>
      <c r="D67" s="754">
        <v>642</v>
      </c>
      <c r="E67" s="754">
        <v>4348</v>
      </c>
      <c r="F67" s="754" t="s">
        <v>3</v>
      </c>
      <c r="G67" s="754">
        <v>482</v>
      </c>
    </row>
    <row r="68" spans="1:7" s="345" customFormat="1" ht="12" customHeight="1" x14ac:dyDescent="0.2">
      <c r="A68" s="760" t="s">
        <v>213</v>
      </c>
      <c r="B68" s="759">
        <v>65</v>
      </c>
      <c r="C68" s="758">
        <v>5364</v>
      </c>
      <c r="D68" s="758">
        <v>2060</v>
      </c>
      <c r="E68" s="758">
        <v>3304</v>
      </c>
      <c r="F68" s="758" t="s">
        <v>3</v>
      </c>
      <c r="G68" s="758">
        <v>778</v>
      </c>
    </row>
    <row r="69" spans="1:7" ht="9.9499999999999993" customHeight="1" x14ac:dyDescent="0.2">
      <c r="A69" s="756" t="s">
        <v>8172</v>
      </c>
      <c r="B69" s="755">
        <v>2</v>
      </c>
      <c r="C69" s="754">
        <v>124</v>
      </c>
      <c r="D69" s="754" t="s">
        <v>3</v>
      </c>
      <c r="E69" s="754">
        <v>124</v>
      </c>
      <c r="F69" s="758" t="s">
        <v>3</v>
      </c>
      <c r="G69" s="754">
        <v>16</v>
      </c>
    </row>
    <row r="70" spans="1:7" ht="9.9499999999999993" customHeight="1" x14ac:dyDescent="0.2">
      <c r="A70" s="756" t="s">
        <v>8166</v>
      </c>
      <c r="B70" s="755">
        <v>57</v>
      </c>
      <c r="C70" s="754">
        <v>4941</v>
      </c>
      <c r="D70" s="754">
        <v>1761</v>
      </c>
      <c r="E70" s="754">
        <v>3180</v>
      </c>
      <c r="F70" s="758" t="s">
        <v>3</v>
      </c>
      <c r="G70" s="754">
        <v>716</v>
      </c>
    </row>
    <row r="71" spans="1:7" ht="9.9499999999999993" customHeight="1" x14ac:dyDescent="0.2">
      <c r="A71" s="756" t="s">
        <v>8178</v>
      </c>
      <c r="B71" s="755">
        <v>6</v>
      </c>
      <c r="C71" s="754">
        <v>299</v>
      </c>
      <c r="D71" s="754" t="s">
        <v>3</v>
      </c>
      <c r="E71" s="754">
        <v>299</v>
      </c>
      <c r="F71" s="758" t="s">
        <v>3</v>
      </c>
      <c r="G71" s="754">
        <v>46</v>
      </c>
    </row>
    <row r="72" spans="1:7" ht="9.9499999999999993" customHeight="1" x14ac:dyDescent="0.2">
      <c r="A72" s="757" t="s">
        <v>8260</v>
      </c>
      <c r="B72" s="755">
        <v>14</v>
      </c>
      <c r="C72" s="754">
        <v>801</v>
      </c>
      <c r="D72" s="754">
        <v>565</v>
      </c>
      <c r="E72" s="754">
        <v>236</v>
      </c>
      <c r="F72" s="758" t="s">
        <v>3</v>
      </c>
      <c r="G72" s="754">
        <v>113</v>
      </c>
    </row>
    <row r="73" spans="1:7" ht="9.9499999999999993" customHeight="1" x14ac:dyDescent="0.2">
      <c r="A73" s="756" t="s">
        <v>8166</v>
      </c>
      <c r="B73" s="755">
        <v>14</v>
      </c>
      <c r="C73" s="754">
        <v>801</v>
      </c>
      <c r="D73" s="754">
        <v>565</v>
      </c>
      <c r="E73" s="754">
        <v>236</v>
      </c>
      <c r="F73" s="758" t="s">
        <v>3</v>
      </c>
      <c r="G73" s="754">
        <v>113</v>
      </c>
    </row>
    <row r="74" spans="1:7" ht="9.9499999999999993" customHeight="1" x14ac:dyDescent="0.2">
      <c r="A74" s="757" t="s">
        <v>8259</v>
      </c>
      <c r="B74" s="755">
        <v>4</v>
      </c>
      <c r="C74" s="754">
        <v>361</v>
      </c>
      <c r="D74" s="754">
        <v>307</v>
      </c>
      <c r="E74" s="754">
        <v>54</v>
      </c>
      <c r="F74" s="758" t="s">
        <v>3</v>
      </c>
      <c r="G74" s="754">
        <v>84</v>
      </c>
    </row>
    <row r="75" spans="1:7" ht="9.9499999999999993" customHeight="1" x14ac:dyDescent="0.2">
      <c r="A75" s="756" t="s">
        <v>8166</v>
      </c>
      <c r="B75" s="755">
        <v>4</v>
      </c>
      <c r="C75" s="754">
        <v>361</v>
      </c>
      <c r="D75" s="754">
        <v>307</v>
      </c>
      <c r="E75" s="754">
        <v>54</v>
      </c>
      <c r="F75" s="758" t="s">
        <v>3</v>
      </c>
      <c r="G75" s="754">
        <v>84</v>
      </c>
    </row>
    <row r="76" spans="1:7" ht="9.9499999999999993" customHeight="1" x14ac:dyDescent="0.2">
      <c r="A76" s="757" t="s">
        <v>8145</v>
      </c>
      <c r="B76" s="755">
        <v>47</v>
      </c>
      <c r="C76" s="754">
        <v>4202</v>
      </c>
      <c r="D76" s="754">
        <v>1188</v>
      </c>
      <c r="E76" s="754">
        <v>3014</v>
      </c>
      <c r="F76" s="758" t="s">
        <v>3</v>
      </c>
      <c r="G76" s="754">
        <v>581</v>
      </c>
    </row>
    <row r="77" spans="1:7" ht="9.9499999999999993" customHeight="1" x14ac:dyDescent="0.2">
      <c r="A77" s="756" t="s">
        <v>8172</v>
      </c>
      <c r="B77" s="755">
        <v>2</v>
      </c>
      <c r="C77" s="754">
        <v>124</v>
      </c>
      <c r="D77" s="754" t="s">
        <v>3</v>
      </c>
      <c r="E77" s="754">
        <v>124</v>
      </c>
      <c r="F77" s="758" t="s">
        <v>3</v>
      </c>
      <c r="G77" s="754">
        <v>16</v>
      </c>
    </row>
    <row r="78" spans="1:7" ht="9.9499999999999993" customHeight="1" x14ac:dyDescent="0.2">
      <c r="A78" s="756" t="s">
        <v>8166</v>
      </c>
      <c r="B78" s="755">
        <v>39</v>
      </c>
      <c r="C78" s="754">
        <v>3779</v>
      </c>
      <c r="D78" s="754">
        <v>889</v>
      </c>
      <c r="E78" s="754">
        <v>2890</v>
      </c>
      <c r="F78" s="758" t="s">
        <v>3</v>
      </c>
      <c r="G78" s="754">
        <v>519</v>
      </c>
    </row>
    <row r="79" spans="1:7" ht="9.9499999999999993" customHeight="1" x14ac:dyDescent="0.2">
      <c r="A79" s="756" t="s">
        <v>8178</v>
      </c>
      <c r="B79" s="755">
        <v>6</v>
      </c>
      <c r="C79" s="754">
        <v>299</v>
      </c>
      <c r="D79" s="754" t="s">
        <v>3</v>
      </c>
      <c r="E79" s="754">
        <v>299</v>
      </c>
      <c r="F79" s="758" t="s">
        <v>3</v>
      </c>
      <c r="G79" s="754">
        <v>46</v>
      </c>
    </row>
    <row r="80" spans="1:7" s="345" customFormat="1" ht="11.1" customHeight="1" x14ac:dyDescent="0.2">
      <c r="A80" s="760" t="s">
        <v>214</v>
      </c>
      <c r="B80" s="759">
        <v>75</v>
      </c>
      <c r="C80" s="758">
        <v>4596</v>
      </c>
      <c r="D80" s="758">
        <v>2248</v>
      </c>
      <c r="E80" s="758">
        <v>2348</v>
      </c>
      <c r="F80" s="758" t="s">
        <v>3</v>
      </c>
      <c r="G80" s="758">
        <v>779</v>
      </c>
    </row>
    <row r="81" spans="1:7" ht="9.9499999999999993" customHeight="1" x14ac:dyDescent="0.2">
      <c r="A81" s="756" t="s">
        <v>8166</v>
      </c>
      <c r="B81" s="755">
        <v>48</v>
      </c>
      <c r="C81" s="754">
        <v>3813</v>
      </c>
      <c r="D81" s="754">
        <v>1465</v>
      </c>
      <c r="E81" s="754">
        <v>2348</v>
      </c>
      <c r="F81" s="758" t="s">
        <v>3</v>
      </c>
      <c r="G81" s="754">
        <v>633</v>
      </c>
    </row>
    <row r="82" spans="1:7" ht="9.9499999999999993" customHeight="1" x14ac:dyDescent="0.2">
      <c r="A82" s="756" t="s">
        <v>8178</v>
      </c>
      <c r="B82" s="755">
        <v>27</v>
      </c>
      <c r="C82" s="754">
        <v>783</v>
      </c>
      <c r="D82" s="754">
        <v>783</v>
      </c>
      <c r="E82" s="754" t="s">
        <v>3</v>
      </c>
      <c r="F82" s="758" t="s">
        <v>3</v>
      </c>
      <c r="G82" s="754">
        <v>146</v>
      </c>
    </row>
    <row r="83" spans="1:7" ht="9.9499999999999993" customHeight="1" x14ac:dyDescent="0.2">
      <c r="A83" s="757" t="s">
        <v>7</v>
      </c>
      <c r="B83" s="755">
        <v>11</v>
      </c>
      <c r="C83" s="754">
        <v>301</v>
      </c>
      <c r="D83" s="754" t="s">
        <v>3</v>
      </c>
      <c r="E83" s="754">
        <v>301</v>
      </c>
      <c r="F83" s="758" t="s">
        <v>3</v>
      </c>
      <c r="G83" s="754">
        <v>115</v>
      </c>
    </row>
    <row r="84" spans="1:7" ht="9.9499999999999993" customHeight="1" x14ac:dyDescent="0.2">
      <c r="A84" s="756" t="s">
        <v>8186</v>
      </c>
      <c r="B84" s="755">
        <v>11</v>
      </c>
      <c r="C84" s="754">
        <v>301</v>
      </c>
      <c r="D84" s="754" t="s">
        <v>3</v>
      </c>
      <c r="E84" s="754">
        <v>301</v>
      </c>
      <c r="F84" s="758" t="s">
        <v>3</v>
      </c>
      <c r="G84" s="754">
        <v>115</v>
      </c>
    </row>
    <row r="85" spans="1:7" ht="9.9499999999999993" customHeight="1" x14ac:dyDescent="0.2">
      <c r="A85" s="757" t="s">
        <v>8</v>
      </c>
      <c r="B85" s="755">
        <v>40</v>
      </c>
      <c r="C85" s="754">
        <v>3207</v>
      </c>
      <c r="D85" s="754">
        <v>1078</v>
      </c>
      <c r="E85" s="754">
        <v>2129</v>
      </c>
      <c r="F85" s="758" t="s">
        <v>3</v>
      </c>
      <c r="G85" s="754">
        <v>445</v>
      </c>
    </row>
    <row r="86" spans="1:7" ht="9.9499999999999993" customHeight="1" x14ac:dyDescent="0.2">
      <c r="A86" s="756" t="s">
        <v>8186</v>
      </c>
      <c r="B86" s="755">
        <v>19</v>
      </c>
      <c r="C86" s="754">
        <v>2669</v>
      </c>
      <c r="D86" s="754">
        <v>540</v>
      </c>
      <c r="E86" s="754">
        <v>2129</v>
      </c>
      <c r="F86" s="758" t="s">
        <v>3</v>
      </c>
      <c r="G86" s="754">
        <v>357</v>
      </c>
    </row>
    <row r="87" spans="1:7" ht="9.9499999999999993" customHeight="1" x14ac:dyDescent="0.2">
      <c r="A87" s="756" t="s">
        <v>8187</v>
      </c>
      <c r="B87" s="755">
        <v>21</v>
      </c>
      <c r="C87" s="754">
        <v>538</v>
      </c>
      <c r="D87" s="754">
        <v>538</v>
      </c>
      <c r="E87" s="754" t="s">
        <v>3</v>
      </c>
      <c r="F87" s="758" t="s">
        <v>3</v>
      </c>
      <c r="G87" s="754">
        <v>88</v>
      </c>
    </row>
    <row r="88" spans="1:7" ht="9.9499999999999993" customHeight="1" x14ac:dyDescent="0.2">
      <c r="A88" s="757" t="s">
        <v>9</v>
      </c>
      <c r="B88" s="755">
        <v>6</v>
      </c>
      <c r="C88" s="754">
        <v>245</v>
      </c>
      <c r="D88" s="754" t="s">
        <v>3</v>
      </c>
      <c r="E88" s="754">
        <v>245</v>
      </c>
      <c r="F88" s="758" t="s">
        <v>3</v>
      </c>
      <c r="G88" s="754">
        <v>58</v>
      </c>
    </row>
    <row r="89" spans="1:7" ht="9.9499999999999993" customHeight="1" x14ac:dyDescent="0.2">
      <c r="A89" s="756" t="s">
        <v>8187</v>
      </c>
      <c r="B89" s="755">
        <v>6</v>
      </c>
      <c r="C89" s="754">
        <v>245</v>
      </c>
      <c r="D89" s="754" t="s">
        <v>3</v>
      </c>
      <c r="E89" s="754">
        <v>245</v>
      </c>
      <c r="F89" s="758" t="s">
        <v>3</v>
      </c>
      <c r="G89" s="754">
        <v>58</v>
      </c>
    </row>
    <row r="90" spans="1:7" ht="9.9499999999999993" customHeight="1" x14ac:dyDescent="0.2">
      <c r="A90" s="757" t="s">
        <v>10</v>
      </c>
      <c r="B90" s="755">
        <v>8</v>
      </c>
      <c r="C90" s="754">
        <v>567</v>
      </c>
      <c r="D90" s="754">
        <v>407</v>
      </c>
      <c r="E90" s="754">
        <v>160</v>
      </c>
      <c r="F90" s="758" t="s">
        <v>3</v>
      </c>
      <c r="G90" s="754">
        <v>106</v>
      </c>
    </row>
    <row r="91" spans="1:7" ht="9.9499999999999993" customHeight="1" x14ac:dyDescent="0.2">
      <c r="A91" s="756" t="s">
        <v>8186</v>
      </c>
      <c r="B91" s="755">
        <v>8</v>
      </c>
      <c r="C91" s="754">
        <v>567</v>
      </c>
      <c r="D91" s="754">
        <v>407</v>
      </c>
      <c r="E91" s="754">
        <v>160</v>
      </c>
      <c r="F91" s="758" t="s">
        <v>3</v>
      </c>
      <c r="G91" s="754">
        <v>106</v>
      </c>
    </row>
    <row r="92" spans="1:7" ht="9.9499999999999993" customHeight="1" x14ac:dyDescent="0.2">
      <c r="A92" s="757" t="s">
        <v>11</v>
      </c>
      <c r="B92" s="755">
        <v>10</v>
      </c>
      <c r="C92" s="754">
        <v>276</v>
      </c>
      <c r="D92" s="754">
        <v>217</v>
      </c>
      <c r="E92" s="754">
        <v>59</v>
      </c>
      <c r="F92" s="758" t="s">
        <v>3</v>
      </c>
      <c r="G92" s="754">
        <v>55</v>
      </c>
    </row>
    <row r="93" spans="1:7" ht="9.9499999999999993" customHeight="1" x14ac:dyDescent="0.2">
      <c r="A93" s="756" t="s">
        <v>8186</v>
      </c>
      <c r="B93" s="755">
        <v>10</v>
      </c>
      <c r="C93" s="754">
        <v>276</v>
      </c>
      <c r="D93" s="754">
        <v>217</v>
      </c>
      <c r="E93" s="754">
        <v>59</v>
      </c>
      <c r="F93" s="758" t="s">
        <v>3</v>
      </c>
      <c r="G93" s="754">
        <v>55</v>
      </c>
    </row>
    <row r="94" spans="1:7" s="345" customFormat="1" ht="11.1" customHeight="1" x14ac:dyDescent="0.2">
      <c r="A94" s="760" t="s">
        <v>215</v>
      </c>
      <c r="B94" s="759">
        <v>67</v>
      </c>
      <c r="C94" s="758">
        <v>4381</v>
      </c>
      <c r="D94" s="758">
        <v>2526</v>
      </c>
      <c r="E94" s="758">
        <v>1855</v>
      </c>
      <c r="F94" s="758" t="s">
        <v>3</v>
      </c>
      <c r="G94" s="758">
        <v>538</v>
      </c>
    </row>
    <row r="95" spans="1:7" ht="9.9499999999999993" customHeight="1" x14ac:dyDescent="0.2">
      <c r="A95" s="756" t="s">
        <v>8258</v>
      </c>
      <c r="B95" s="755">
        <v>2</v>
      </c>
      <c r="C95" s="754">
        <v>151</v>
      </c>
      <c r="D95" s="754">
        <v>5</v>
      </c>
      <c r="E95" s="754">
        <v>146</v>
      </c>
      <c r="F95" s="758" t="s">
        <v>3</v>
      </c>
      <c r="G95" s="754">
        <v>46</v>
      </c>
    </row>
    <row r="96" spans="1:7" ht="9.9499999999999993" customHeight="1" x14ac:dyDescent="0.2">
      <c r="A96" s="756" t="s">
        <v>8186</v>
      </c>
      <c r="B96" s="755">
        <v>65</v>
      </c>
      <c r="C96" s="754">
        <v>4230</v>
      </c>
      <c r="D96" s="754">
        <v>2521</v>
      </c>
      <c r="E96" s="754">
        <v>1709</v>
      </c>
      <c r="F96" s="758" t="s">
        <v>3</v>
      </c>
      <c r="G96" s="754">
        <v>492</v>
      </c>
    </row>
    <row r="97" spans="1:7" ht="9.9499999999999993" customHeight="1" x14ac:dyDescent="0.2">
      <c r="A97" s="757" t="s">
        <v>12</v>
      </c>
      <c r="B97" s="755">
        <v>12</v>
      </c>
      <c r="C97" s="754">
        <v>588</v>
      </c>
      <c r="D97" s="765">
        <v>402</v>
      </c>
      <c r="E97" s="754">
        <v>186</v>
      </c>
      <c r="F97" s="758" t="s">
        <v>3</v>
      </c>
      <c r="G97" s="754">
        <v>96</v>
      </c>
    </row>
    <row r="98" spans="1:7" ht="9.9499999999999993" customHeight="1" x14ac:dyDescent="0.2">
      <c r="A98" s="756" t="s">
        <v>8258</v>
      </c>
      <c r="B98" s="755">
        <v>2</v>
      </c>
      <c r="C98" s="754">
        <v>151</v>
      </c>
      <c r="D98" s="754">
        <v>5</v>
      </c>
      <c r="E98" s="754">
        <v>146</v>
      </c>
      <c r="F98" s="758" t="s">
        <v>3</v>
      </c>
      <c r="G98" s="754">
        <v>46</v>
      </c>
    </row>
    <row r="99" spans="1:7" ht="9.9499999999999993" customHeight="1" x14ac:dyDescent="0.2">
      <c r="A99" s="756" t="s">
        <v>8186</v>
      </c>
      <c r="B99" s="755">
        <v>10</v>
      </c>
      <c r="C99" s="754">
        <v>437</v>
      </c>
      <c r="D99" s="754">
        <v>397</v>
      </c>
      <c r="E99" s="754">
        <v>40</v>
      </c>
      <c r="F99" s="758" t="s">
        <v>3</v>
      </c>
      <c r="G99" s="754">
        <v>50</v>
      </c>
    </row>
    <row r="100" spans="1:7" ht="9.9499999999999993" customHeight="1" x14ac:dyDescent="0.2">
      <c r="A100" s="757" t="s">
        <v>13</v>
      </c>
      <c r="B100" s="755">
        <v>12</v>
      </c>
      <c r="C100" s="754">
        <v>657</v>
      </c>
      <c r="D100" s="754">
        <v>489</v>
      </c>
      <c r="E100" s="754">
        <v>168</v>
      </c>
      <c r="F100" s="758" t="s">
        <v>3</v>
      </c>
      <c r="G100" s="754">
        <v>86</v>
      </c>
    </row>
    <row r="101" spans="1:7" ht="9.9499999999999993" customHeight="1" x14ac:dyDescent="0.2">
      <c r="A101" s="756" t="s">
        <v>8186</v>
      </c>
      <c r="B101" s="755">
        <v>12</v>
      </c>
      <c r="C101" s="754">
        <v>657</v>
      </c>
      <c r="D101" s="754">
        <v>489</v>
      </c>
      <c r="E101" s="754">
        <v>168</v>
      </c>
      <c r="F101" s="758" t="s">
        <v>3</v>
      </c>
      <c r="G101" s="754">
        <v>86</v>
      </c>
    </row>
    <row r="102" spans="1:7" ht="9.9499999999999993" customHeight="1" x14ac:dyDescent="0.2">
      <c r="A102" s="757" t="s">
        <v>14</v>
      </c>
      <c r="B102" s="755">
        <v>18</v>
      </c>
      <c r="C102" s="754">
        <v>1650</v>
      </c>
      <c r="D102" s="754">
        <v>887</v>
      </c>
      <c r="E102" s="754">
        <v>763</v>
      </c>
      <c r="F102" s="758" t="s">
        <v>3</v>
      </c>
      <c r="G102" s="754">
        <v>146</v>
      </c>
    </row>
    <row r="103" spans="1:7" ht="9.9499999999999993" customHeight="1" x14ac:dyDescent="0.2">
      <c r="A103" s="756" t="s">
        <v>8186</v>
      </c>
      <c r="B103" s="755">
        <v>18</v>
      </c>
      <c r="C103" s="754">
        <v>1650</v>
      </c>
      <c r="D103" s="754">
        <v>887</v>
      </c>
      <c r="E103" s="754">
        <v>763</v>
      </c>
      <c r="F103" s="758" t="s">
        <v>3</v>
      </c>
      <c r="G103" s="754">
        <v>146</v>
      </c>
    </row>
    <row r="104" spans="1:7" ht="9.9499999999999993" customHeight="1" x14ac:dyDescent="0.2">
      <c r="A104" s="757" t="s">
        <v>15</v>
      </c>
      <c r="B104" s="755">
        <v>7</v>
      </c>
      <c r="C104" s="754">
        <v>351</v>
      </c>
      <c r="D104" s="754">
        <v>237</v>
      </c>
      <c r="E104" s="754">
        <v>114</v>
      </c>
      <c r="F104" s="758" t="s">
        <v>3</v>
      </c>
      <c r="G104" s="754">
        <v>49</v>
      </c>
    </row>
    <row r="105" spans="1:7" ht="9.9499999999999993" customHeight="1" x14ac:dyDescent="0.2">
      <c r="A105" s="756" t="s">
        <v>8186</v>
      </c>
      <c r="B105" s="755">
        <v>7</v>
      </c>
      <c r="C105" s="754">
        <v>351</v>
      </c>
      <c r="D105" s="754">
        <v>237</v>
      </c>
      <c r="E105" s="754">
        <v>114</v>
      </c>
      <c r="F105" s="758" t="s">
        <v>3</v>
      </c>
      <c r="G105" s="754">
        <v>49</v>
      </c>
    </row>
    <row r="106" spans="1:7" ht="9.9499999999999993" customHeight="1" x14ac:dyDescent="0.2">
      <c r="A106" s="757" t="s">
        <v>16</v>
      </c>
      <c r="B106" s="755">
        <v>11</v>
      </c>
      <c r="C106" s="754">
        <v>757</v>
      </c>
      <c r="D106" s="754">
        <v>242</v>
      </c>
      <c r="E106" s="754">
        <v>515</v>
      </c>
      <c r="F106" s="758" t="s">
        <v>3</v>
      </c>
      <c r="G106" s="754">
        <v>122</v>
      </c>
    </row>
    <row r="107" spans="1:7" ht="9.9499999999999993" customHeight="1" x14ac:dyDescent="0.2">
      <c r="A107" s="756" t="s">
        <v>8186</v>
      </c>
      <c r="B107" s="755">
        <v>11</v>
      </c>
      <c r="C107" s="754">
        <v>757</v>
      </c>
      <c r="D107" s="754">
        <v>242</v>
      </c>
      <c r="E107" s="754">
        <v>515</v>
      </c>
      <c r="F107" s="758" t="s">
        <v>3</v>
      </c>
      <c r="G107" s="754">
        <v>122</v>
      </c>
    </row>
    <row r="108" spans="1:7" ht="9.9499999999999993" customHeight="1" x14ac:dyDescent="0.2">
      <c r="A108" s="757" t="s">
        <v>17</v>
      </c>
      <c r="B108" s="755">
        <v>7</v>
      </c>
      <c r="C108" s="754">
        <v>378</v>
      </c>
      <c r="D108" s="754">
        <v>269</v>
      </c>
      <c r="E108" s="754">
        <v>109</v>
      </c>
      <c r="F108" s="758" t="s">
        <v>3</v>
      </c>
      <c r="G108" s="754">
        <v>39</v>
      </c>
    </row>
    <row r="109" spans="1:7" ht="9.9499999999999993" customHeight="1" x14ac:dyDescent="0.2">
      <c r="A109" s="756" t="s">
        <v>8186</v>
      </c>
      <c r="B109" s="755">
        <v>7</v>
      </c>
      <c r="C109" s="754">
        <v>378</v>
      </c>
      <c r="D109" s="754">
        <v>269</v>
      </c>
      <c r="E109" s="754">
        <v>109</v>
      </c>
      <c r="F109" s="758" t="s">
        <v>3</v>
      </c>
      <c r="G109" s="754">
        <v>39</v>
      </c>
    </row>
    <row r="110" spans="1:7" s="345" customFormat="1" ht="11.1" customHeight="1" x14ac:dyDescent="0.2">
      <c r="A110" s="760" t="s">
        <v>216</v>
      </c>
      <c r="B110" s="759">
        <v>97</v>
      </c>
      <c r="C110" s="758">
        <v>6139</v>
      </c>
      <c r="D110" s="758">
        <v>2852</v>
      </c>
      <c r="E110" s="758">
        <v>3287</v>
      </c>
      <c r="F110" s="758" t="s">
        <v>3</v>
      </c>
      <c r="G110" s="758">
        <v>940</v>
      </c>
    </row>
    <row r="111" spans="1:7" ht="9.9499999999999993" customHeight="1" x14ac:dyDescent="0.2">
      <c r="A111" s="756" t="s">
        <v>8258</v>
      </c>
      <c r="B111" s="755">
        <v>1</v>
      </c>
      <c r="C111" s="754">
        <v>40</v>
      </c>
      <c r="D111" s="754" t="s">
        <v>3</v>
      </c>
      <c r="E111" s="754">
        <v>40</v>
      </c>
      <c r="F111" s="758" t="s">
        <v>3</v>
      </c>
      <c r="G111" s="754">
        <v>4</v>
      </c>
    </row>
    <row r="112" spans="1:7" ht="9.9499999999999993" customHeight="1" x14ac:dyDescent="0.2">
      <c r="A112" s="756" t="s">
        <v>8186</v>
      </c>
      <c r="B112" s="755">
        <v>80</v>
      </c>
      <c r="C112" s="754">
        <v>5608</v>
      </c>
      <c r="D112" s="754">
        <v>2361</v>
      </c>
      <c r="E112" s="754">
        <v>3247</v>
      </c>
      <c r="F112" s="758" t="s">
        <v>3</v>
      </c>
      <c r="G112" s="754">
        <v>752</v>
      </c>
    </row>
    <row r="113" spans="1:7" ht="9.9499999999999993" customHeight="1" x14ac:dyDescent="0.2">
      <c r="A113" s="756" t="s">
        <v>8187</v>
      </c>
      <c r="B113" s="755">
        <v>16</v>
      </c>
      <c r="C113" s="754">
        <v>491</v>
      </c>
      <c r="D113" s="754">
        <v>491</v>
      </c>
      <c r="E113" s="754" t="s">
        <v>3</v>
      </c>
      <c r="F113" s="758" t="s">
        <v>3</v>
      </c>
      <c r="G113" s="754">
        <v>184</v>
      </c>
    </row>
    <row r="114" spans="1:7" ht="9.9499999999999993" customHeight="1" x14ac:dyDescent="0.2">
      <c r="A114" s="757" t="s">
        <v>18</v>
      </c>
      <c r="B114" s="755">
        <v>11</v>
      </c>
      <c r="C114" s="754">
        <v>455</v>
      </c>
      <c r="D114" s="754">
        <v>223</v>
      </c>
      <c r="E114" s="754">
        <v>232</v>
      </c>
      <c r="F114" s="758" t="s">
        <v>3</v>
      </c>
      <c r="G114" s="754">
        <v>86</v>
      </c>
    </row>
    <row r="115" spans="1:7" ht="9.9499999999999993" customHeight="1" x14ac:dyDescent="0.2">
      <c r="A115" s="756" t="s">
        <v>8186</v>
      </c>
      <c r="B115" s="755">
        <v>11</v>
      </c>
      <c r="C115" s="754">
        <v>455</v>
      </c>
      <c r="D115" s="754">
        <v>223</v>
      </c>
      <c r="E115" s="754">
        <v>232</v>
      </c>
      <c r="F115" s="758" t="s">
        <v>3</v>
      </c>
      <c r="G115" s="754">
        <v>86</v>
      </c>
    </row>
    <row r="116" spans="1:7" ht="9.9499999999999993" customHeight="1" x14ac:dyDescent="0.2">
      <c r="A116" s="757" t="s">
        <v>19</v>
      </c>
      <c r="B116" s="755">
        <v>11</v>
      </c>
      <c r="C116" s="754">
        <v>340</v>
      </c>
      <c r="D116" s="754">
        <v>260</v>
      </c>
      <c r="E116" s="754">
        <v>80</v>
      </c>
      <c r="F116" s="758" t="s">
        <v>3</v>
      </c>
      <c r="G116" s="754">
        <v>20</v>
      </c>
    </row>
    <row r="117" spans="1:7" ht="9.9499999999999993" customHeight="1" x14ac:dyDescent="0.2">
      <c r="A117" s="756" t="s">
        <v>8186</v>
      </c>
      <c r="B117" s="755">
        <v>11</v>
      </c>
      <c r="C117" s="754">
        <v>340</v>
      </c>
      <c r="D117" s="754">
        <v>260</v>
      </c>
      <c r="E117" s="754">
        <v>80</v>
      </c>
      <c r="F117" s="758" t="s">
        <v>3</v>
      </c>
      <c r="G117" s="754">
        <v>20</v>
      </c>
    </row>
    <row r="118" spans="1:7" ht="9.9499999999999993" customHeight="1" x14ac:dyDescent="0.2">
      <c r="A118" s="757" t="s">
        <v>20</v>
      </c>
      <c r="B118" s="755">
        <v>17</v>
      </c>
      <c r="C118" s="754">
        <v>1137</v>
      </c>
      <c r="D118" s="754">
        <v>502</v>
      </c>
      <c r="E118" s="754">
        <v>635</v>
      </c>
      <c r="F118" s="758" t="s">
        <v>3</v>
      </c>
      <c r="G118" s="754">
        <v>168</v>
      </c>
    </row>
    <row r="119" spans="1:7" ht="9.9499999999999993" customHeight="1" x14ac:dyDescent="0.2">
      <c r="A119" s="756" t="s">
        <v>8186</v>
      </c>
      <c r="B119" s="755">
        <v>8</v>
      </c>
      <c r="C119" s="754">
        <v>948</v>
      </c>
      <c r="D119" s="754">
        <v>313</v>
      </c>
      <c r="E119" s="754">
        <v>635</v>
      </c>
      <c r="F119" s="758" t="s">
        <v>3</v>
      </c>
      <c r="G119" s="754">
        <v>48</v>
      </c>
    </row>
    <row r="120" spans="1:7" ht="9.9499999999999993" customHeight="1" x14ac:dyDescent="0.2">
      <c r="A120" s="756" t="s">
        <v>8187</v>
      </c>
      <c r="B120" s="755">
        <v>9</v>
      </c>
      <c r="C120" s="754">
        <v>189</v>
      </c>
      <c r="D120" s="754">
        <v>189</v>
      </c>
      <c r="E120" s="754" t="s">
        <v>3</v>
      </c>
      <c r="F120" s="758" t="s">
        <v>3</v>
      </c>
      <c r="G120" s="754">
        <v>120</v>
      </c>
    </row>
    <row r="121" spans="1:7" ht="9.9499999999999993" customHeight="1" x14ac:dyDescent="0.2">
      <c r="A121" s="757" t="s">
        <v>21</v>
      </c>
      <c r="B121" s="755">
        <v>7</v>
      </c>
      <c r="C121" s="754">
        <v>455</v>
      </c>
      <c r="D121" s="754">
        <v>328</v>
      </c>
      <c r="E121" s="754">
        <v>127</v>
      </c>
      <c r="F121" s="758" t="s">
        <v>3</v>
      </c>
      <c r="G121" s="754">
        <v>53</v>
      </c>
    </row>
    <row r="122" spans="1:7" ht="9.9499999999999993" customHeight="1" x14ac:dyDescent="0.2">
      <c r="A122" s="756" t="s">
        <v>8186</v>
      </c>
      <c r="B122" s="755">
        <v>7</v>
      </c>
      <c r="C122" s="754">
        <v>455</v>
      </c>
      <c r="D122" s="754">
        <v>328</v>
      </c>
      <c r="E122" s="754">
        <v>127</v>
      </c>
      <c r="F122" s="758" t="s">
        <v>3</v>
      </c>
      <c r="G122" s="754">
        <v>53</v>
      </c>
    </row>
    <row r="123" spans="1:7" ht="9.9499999999999993" customHeight="1" x14ac:dyDescent="0.2">
      <c r="A123" s="757" t="s">
        <v>22</v>
      </c>
      <c r="B123" s="755">
        <v>10</v>
      </c>
      <c r="C123" s="754">
        <v>572</v>
      </c>
      <c r="D123" s="754">
        <v>407</v>
      </c>
      <c r="E123" s="754">
        <v>165</v>
      </c>
      <c r="F123" s="758" t="s">
        <v>3</v>
      </c>
      <c r="G123" s="754">
        <v>85</v>
      </c>
    </row>
    <row r="124" spans="1:7" ht="9.9499999999999993" customHeight="1" x14ac:dyDescent="0.2">
      <c r="A124" s="756" t="s">
        <v>8186</v>
      </c>
      <c r="B124" s="755">
        <v>9</v>
      </c>
      <c r="C124" s="754">
        <v>566</v>
      </c>
      <c r="D124" s="754">
        <v>401</v>
      </c>
      <c r="E124" s="754">
        <v>165</v>
      </c>
      <c r="F124" s="758" t="s">
        <v>3</v>
      </c>
      <c r="G124" s="754">
        <v>79</v>
      </c>
    </row>
    <row r="125" spans="1:7" ht="9.9499999999999993" customHeight="1" x14ac:dyDescent="0.2">
      <c r="A125" s="756" t="s">
        <v>8187</v>
      </c>
      <c r="B125" s="755">
        <v>1</v>
      </c>
      <c r="C125" s="754">
        <v>6</v>
      </c>
      <c r="D125" s="754">
        <v>6</v>
      </c>
      <c r="E125" s="754" t="s">
        <v>3</v>
      </c>
      <c r="F125" s="758" t="s">
        <v>3</v>
      </c>
      <c r="G125" s="754">
        <v>6</v>
      </c>
    </row>
    <row r="126" spans="1:7" ht="9.9499999999999993" customHeight="1" x14ac:dyDescent="0.2">
      <c r="A126" s="757" t="s">
        <v>23</v>
      </c>
      <c r="B126" s="755">
        <v>4</v>
      </c>
      <c r="C126" s="754">
        <v>178</v>
      </c>
      <c r="D126" s="754">
        <v>117</v>
      </c>
      <c r="E126" s="754">
        <v>61</v>
      </c>
      <c r="F126" s="758" t="s">
        <v>3</v>
      </c>
      <c r="G126" s="754">
        <v>25</v>
      </c>
    </row>
    <row r="127" spans="1:7" ht="9.9499999999999993" customHeight="1" x14ac:dyDescent="0.2">
      <c r="A127" s="756" t="s">
        <v>8186</v>
      </c>
      <c r="B127" s="755">
        <v>4</v>
      </c>
      <c r="C127" s="754">
        <v>178</v>
      </c>
      <c r="D127" s="754">
        <v>117</v>
      </c>
      <c r="E127" s="754">
        <v>61</v>
      </c>
      <c r="F127" s="758" t="s">
        <v>3</v>
      </c>
      <c r="G127" s="754">
        <v>25</v>
      </c>
    </row>
    <row r="128" spans="1:7" ht="9.9499999999999993" customHeight="1" x14ac:dyDescent="0.2">
      <c r="A128" s="757" t="s">
        <v>24</v>
      </c>
      <c r="B128" s="755">
        <v>27</v>
      </c>
      <c r="C128" s="754">
        <v>2692</v>
      </c>
      <c r="D128" s="754">
        <v>872</v>
      </c>
      <c r="E128" s="754">
        <v>1820</v>
      </c>
      <c r="F128" s="758" t="s">
        <v>3</v>
      </c>
      <c r="G128" s="754">
        <v>455</v>
      </c>
    </row>
    <row r="129" spans="1:7" ht="9.9499999999999993" customHeight="1" x14ac:dyDescent="0.2">
      <c r="A129" s="756" t="s">
        <v>8258</v>
      </c>
      <c r="B129" s="755">
        <v>1</v>
      </c>
      <c r="C129" s="754">
        <v>40</v>
      </c>
      <c r="D129" s="754" t="s">
        <v>3</v>
      </c>
      <c r="E129" s="754">
        <v>40</v>
      </c>
      <c r="F129" s="758" t="s">
        <v>3</v>
      </c>
      <c r="G129" s="754">
        <v>4</v>
      </c>
    </row>
    <row r="130" spans="1:7" ht="9.9499999999999993" customHeight="1" x14ac:dyDescent="0.2">
      <c r="A130" s="756" t="s">
        <v>8186</v>
      </c>
      <c r="B130" s="755">
        <v>20</v>
      </c>
      <c r="C130" s="754">
        <v>2356</v>
      </c>
      <c r="D130" s="754">
        <v>576</v>
      </c>
      <c r="E130" s="754">
        <v>1780</v>
      </c>
      <c r="F130" s="758" t="s">
        <v>3</v>
      </c>
      <c r="G130" s="754">
        <v>393</v>
      </c>
    </row>
    <row r="131" spans="1:7" ht="9.9499999999999993" customHeight="1" x14ac:dyDescent="0.2">
      <c r="A131" s="756" t="s">
        <v>8187</v>
      </c>
      <c r="B131" s="755">
        <v>6</v>
      </c>
      <c r="C131" s="754">
        <v>296</v>
      </c>
      <c r="D131" s="754">
        <v>296</v>
      </c>
      <c r="E131" s="754"/>
      <c r="F131" s="758" t="s">
        <v>3</v>
      </c>
      <c r="G131" s="754">
        <v>58</v>
      </c>
    </row>
    <row r="132" spans="1:7" ht="9.9499999999999993" customHeight="1" x14ac:dyDescent="0.2">
      <c r="A132" s="757" t="s">
        <v>25</v>
      </c>
      <c r="B132" s="755">
        <v>10</v>
      </c>
      <c r="C132" s="754">
        <v>310</v>
      </c>
      <c r="D132" s="754">
        <v>143</v>
      </c>
      <c r="E132" s="754">
        <v>167</v>
      </c>
      <c r="F132" s="758" t="s">
        <v>3</v>
      </c>
      <c r="G132" s="754">
        <v>48</v>
      </c>
    </row>
    <row r="133" spans="1:7" ht="9.9499999999999993" customHeight="1" x14ac:dyDescent="0.2">
      <c r="A133" s="756" t="s">
        <v>8186</v>
      </c>
      <c r="B133" s="755">
        <v>10</v>
      </c>
      <c r="C133" s="754">
        <v>310</v>
      </c>
      <c r="D133" s="754">
        <v>143</v>
      </c>
      <c r="E133" s="754">
        <v>167</v>
      </c>
      <c r="F133" s="758" t="s">
        <v>3</v>
      </c>
      <c r="G133" s="754">
        <v>48</v>
      </c>
    </row>
    <row r="134" spans="1:7" s="345" customFormat="1" ht="14.1" customHeight="1" x14ac:dyDescent="0.2">
      <c r="A134" s="760" t="s">
        <v>217</v>
      </c>
      <c r="B134" s="759">
        <v>61</v>
      </c>
      <c r="C134" s="758">
        <v>4198</v>
      </c>
      <c r="D134" s="758">
        <v>2089</v>
      </c>
      <c r="E134" s="758">
        <v>2109</v>
      </c>
      <c r="F134" s="758" t="s">
        <v>3</v>
      </c>
      <c r="G134" s="758">
        <v>679</v>
      </c>
    </row>
    <row r="135" spans="1:7" ht="12" customHeight="1" x14ac:dyDescent="0.2">
      <c r="A135" s="756" t="s">
        <v>8258</v>
      </c>
      <c r="B135" s="755">
        <v>1</v>
      </c>
      <c r="C135" s="754">
        <v>81</v>
      </c>
      <c r="D135" s="754" t="s">
        <v>3</v>
      </c>
      <c r="E135" s="754">
        <v>81</v>
      </c>
      <c r="F135" s="758" t="s">
        <v>3</v>
      </c>
      <c r="G135" s="754">
        <v>5</v>
      </c>
    </row>
    <row r="136" spans="1:7" ht="12" customHeight="1" x14ac:dyDescent="0.2">
      <c r="A136" s="756" t="s">
        <v>8186</v>
      </c>
      <c r="B136" s="755">
        <v>60</v>
      </c>
      <c r="C136" s="754">
        <v>4117</v>
      </c>
      <c r="D136" s="754">
        <v>2089</v>
      </c>
      <c r="E136" s="754">
        <v>2028</v>
      </c>
      <c r="F136" s="758" t="s">
        <v>3</v>
      </c>
      <c r="G136" s="754">
        <v>674</v>
      </c>
    </row>
    <row r="137" spans="1:7" ht="12" customHeight="1" x14ac:dyDescent="0.2">
      <c r="A137" s="757" t="s">
        <v>26</v>
      </c>
      <c r="B137" s="755">
        <v>9</v>
      </c>
      <c r="C137" s="754">
        <v>680</v>
      </c>
      <c r="D137" s="754">
        <v>430</v>
      </c>
      <c r="E137" s="754">
        <v>250</v>
      </c>
      <c r="F137" s="758" t="s">
        <v>3</v>
      </c>
      <c r="G137" s="754">
        <v>55</v>
      </c>
    </row>
    <row r="138" spans="1:7" ht="12" customHeight="1" x14ac:dyDescent="0.2">
      <c r="A138" s="756" t="s">
        <v>8186</v>
      </c>
      <c r="B138" s="755">
        <v>9</v>
      </c>
      <c r="C138" s="754">
        <v>680</v>
      </c>
      <c r="D138" s="754">
        <v>430</v>
      </c>
      <c r="E138" s="754">
        <v>250</v>
      </c>
      <c r="F138" s="758" t="s">
        <v>3</v>
      </c>
      <c r="G138" s="754">
        <v>55</v>
      </c>
    </row>
    <row r="139" spans="1:7" ht="12" customHeight="1" x14ac:dyDescent="0.2">
      <c r="A139" s="757" t="s">
        <v>27</v>
      </c>
      <c r="B139" s="755">
        <v>12</v>
      </c>
      <c r="C139" s="754">
        <v>1241</v>
      </c>
      <c r="D139" s="754">
        <v>491</v>
      </c>
      <c r="E139" s="754">
        <v>750</v>
      </c>
      <c r="F139" s="758" t="s">
        <v>3</v>
      </c>
      <c r="G139" s="754">
        <v>298</v>
      </c>
    </row>
    <row r="140" spans="1:7" ht="12" customHeight="1" x14ac:dyDescent="0.2">
      <c r="A140" s="756" t="s">
        <v>8186</v>
      </c>
      <c r="B140" s="755">
        <v>12</v>
      </c>
      <c r="C140" s="754">
        <v>1241</v>
      </c>
      <c r="D140" s="754">
        <v>491</v>
      </c>
      <c r="E140" s="754">
        <v>750</v>
      </c>
      <c r="F140" s="758" t="s">
        <v>3</v>
      </c>
      <c r="G140" s="754">
        <v>298</v>
      </c>
    </row>
    <row r="141" spans="1:7" ht="12" customHeight="1" x14ac:dyDescent="0.2">
      <c r="A141" s="757" t="s">
        <v>28</v>
      </c>
      <c r="B141" s="755">
        <v>10</v>
      </c>
      <c r="C141" s="754">
        <v>482</v>
      </c>
      <c r="D141" s="754">
        <v>310</v>
      </c>
      <c r="E141" s="754">
        <v>172</v>
      </c>
      <c r="F141" s="758" t="s">
        <v>3</v>
      </c>
      <c r="G141" s="754">
        <v>124</v>
      </c>
    </row>
    <row r="142" spans="1:7" ht="12" customHeight="1" x14ac:dyDescent="0.2">
      <c r="A142" s="756" t="s">
        <v>8186</v>
      </c>
      <c r="B142" s="755">
        <v>10</v>
      </c>
      <c r="C142" s="754">
        <v>482</v>
      </c>
      <c r="D142" s="754">
        <v>310</v>
      </c>
      <c r="E142" s="754">
        <v>172</v>
      </c>
      <c r="F142" s="758" t="s">
        <v>3</v>
      </c>
      <c r="G142" s="754">
        <v>124</v>
      </c>
    </row>
    <row r="143" spans="1:7" ht="12" customHeight="1" x14ac:dyDescent="0.2">
      <c r="A143" s="757" t="s">
        <v>29</v>
      </c>
      <c r="B143" s="755">
        <v>30</v>
      </c>
      <c r="C143" s="754">
        <v>1795</v>
      </c>
      <c r="D143" s="754">
        <v>858</v>
      </c>
      <c r="E143" s="754">
        <v>937</v>
      </c>
      <c r="F143" s="758" t="s">
        <v>3</v>
      </c>
      <c r="G143" s="754">
        <v>202</v>
      </c>
    </row>
    <row r="144" spans="1:7" ht="12" customHeight="1" x14ac:dyDescent="0.2">
      <c r="A144" s="756" t="s">
        <v>8258</v>
      </c>
      <c r="B144" s="755">
        <v>1</v>
      </c>
      <c r="C144" s="754">
        <v>81</v>
      </c>
      <c r="D144" s="754" t="s">
        <v>3</v>
      </c>
      <c r="E144" s="754">
        <v>81</v>
      </c>
      <c r="F144" s="758" t="s">
        <v>3</v>
      </c>
      <c r="G144" s="754">
        <v>5</v>
      </c>
    </row>
    <row r="145" spans="1:7" ht="12" customHeight="1" x14ac:dyDescent="0.2">
      <c r="A145" s="756" t="s">
        <v>8186</v>
      </c>
      <c r="B145" s="755">
        <v>29</v>
      </c>
      <c r="C145" s="754">
        <v>1714</v>
      </c>
      <c r="D145" s="754">
        <v>858</v>
      </c>
      <c r="E145" s="754">
        <v>856</v>
      </c>
      <c r="F145" s="758" t="s">
        <v>3</v>
      </c>
      <c r="G145" s="754">
        <v>197</v>
      </c>
    </row>
    <row r="146" spans="1:7" s="345" customFormat="1" ht="14.1" customHeight="1" x14ac:dyDescent="0.2">
      <c r="A146" s="760" t="s">
        <v>974</v>
      </c>
      <c r="B146" s="759">
        <v>166</v>
      </c>
      <c r="C146" s="758">
        <v>18977</v>
      </c>
      <c r="D146" s="758">
        <v>5088</v>
      </c>
      <c r="E146" s="758">
        <v>13889</v>
      </c>
      <c r="F146" s="758" t="s">
        <v>3</v>
      </c>
      <c r="G146" s="758">
        <v>2942</v>
      </c>
    </row>
    <row r="147" spans="1:7" ht="12" customHeight="1" x14ac:dyDescent="0.2">
      <c r="A147" s="756" t="s">
        <v>8258</v>
      </c>
      <c r="B147" s="755">
        <v>7</v>
      </c>
      <c r="C147" s="754">
        <v>505</v>
      </c>
      <c r="D147" s="754">
        <v>55</v>
      </c>
      <c r="E147" s="754">
        <v>450</v>
      </c>
      <c r="F147" s="758" t="s">
        <v>3</v>
      </c>
      <c r="G147" s="754">
        <v>76</v>
      </c>
    </row>
    <row r="148" spans="1:7" ht="12" customHeight="1" x14ac:dyDescent="0.2">
      <c r="A148" s="756" t="s">
        <v>8186</v>
      </c>
      <c r="B148" s="755">
        <v>147</v>
      </c>
      <c r="C148" s="754">
        <v>18130</v>
      </c>
      <c r="D148" s="754">
        <v>4691</v>
      </c>
      <c r="E148" s="754">
        <v>13439</v>
      </c>
      <c r="F148" s="758" t="s">
        <v>3</v>
      </c>
      <c r="G148" s="754">
        <v>2744</v>
      </c>
    </row>
    <row r="149" spans="1:7" ht="12" customHeight="1" x14ac:dyDescent="0.2">
      <c r="A149" s="756" t="s">
        <v>8187</v>
      </c>
      <c r="B149" s="755">
        <v>9</v>
      </c>
      <c r="C149" s="754">
        <v>299</v>
      </c>
      <c r="D149" s="754">
        <v>299</v>
      </c>
      <c r="E149" s="754"/>
      <c r="F149" s="758" t="s">
        <v>3</v>
      </c>
      <c r="G149" s="754">
        <v>122</v>
      </c>
    </row>
    <row r="150" spans="1:7" ht="12" customHeight="1" x14ac:dyDescent="0.2">
      <c r="A150" s="756" t="s">
        <v>8257</v>
      </c>
      <c r="B150" s="755">
        <v>3</v>
      </c>
      <c r="C150" s="754">
        <v>43</v>
      </c>
      <c r="D150" s="754">
        <v>43</v>
      </c>
      <c r="E150" s="754"/>
      <c r="F150" s="758" t="s">
        <v>3</v>
      </c>
      <c r="G150" s="754"/>
    </row>
    <row r="151" spans="1:7" ht="12" customHeight="1" x14ac:dyDescent="0.2">
      <c r="A151" s="757" t="s">
        <v>30</v>
      </c>
      <c r="B151" s="755">
        <v>7</v>
      </c>
      <c r="C151" s="754">
        <v>239</v>
      </c>
      <c r="D151" s="754">
        <v>148</v>
      </c>
      <c r="E151" s="754">
        <v>91</v>
      </c>
      <c r="F151" s="758" t="s">
        <v>3</v>
      </c>
      <c r="G151" s="754">
        <v>28</v>
      </c>
    </row>
    <row r="152" spans="1:7" ht="12" customHeight="1" x14ac:dyDescent="0.2">
      <c r="A152" s="756" t="s">
        <v>8186</v>
      </c>
      <c r="B152" s="755">
        <v>7</v>
      </c>
      <c r="C152" s="754">
        <v>239</v>
      </c>
      <c r="D152" s="754">
        <v>148</v>
      </c>
      <c r="E152" s="754">
        <v>91</v>
      </c>
      <c r="F152" s="758" t="s">
        <v>3</v>
      </c>
      <c r="G152" s="754">
        <v>28</v>
      </c>
    </row>
    <row r="153" spans="1:7" ht="12" customHeight="1" x14ac:dyDescent="0.2">
      <c r="A153" s="757" t="s">
        <v>8256</v>
      </c>
      <c r="B153" s="755">
        <v>19</v>
      </c>
      <c r="C153" s="754">
        <v>1102</v>
      </c>
      <c r="D153" s="754">
        <v>687</v>
      </c>
      <c r="E153" s="754">
        <v>415</v>
      </c>
      <c r="F153" s="758" t="s">
        <v>3</v>
      </c>
      <c r="G153" s="754">
        <v>205</v>
      </c>
    </row>
    <row r="154" spans="1:7" ht="12" customHeight="1" x14ac:dyDescent="0.2">
      <c r="A154" s="756" t="s">
        <v>8172</v>
      </c>
      <c r="B154" s="755">
        <v>1</v>
      </c>
      <c r="C154" s="754">
        <v>50</v>
      </c>
      <c r="D154" s="754" t="s">
        <v>3</v>
      </c>
      <c r="E154" s="754">
        <v>50</v>
      </c>
      <c r="F154" s="758" t="s">
        <v>3</v>
      </c>
      <c r="G154" s="754">
        <v>2</v>
      </c>
    </row>
    <row r="155" spans="1:7" ht="12" customHeight="1" x14ac:dyDescent="0.2">
      <c r="A155" s="756" t="s">
        <v>8166</v>
      </c>
      <c r="B155" s="755">
        <v>6</v>
      </c>
      <c r="C155" s="754">
        <v>710</v>
      </c>
      <c r="D155" s="754">
        <v>345</v>
      </c>
      <c r="E155" s="754">
        <v>365</v>
      </c>
      <c r="F155" s="758" t="s">
        <v>3</v>
      </c>
      <c r="G155" s="754">
        <v>81</v>
      </c>
    </row>
    <row r="156" spans="1:7" ht="12" customHeight="1" x14ac:dyDescent="0.2">
      <c r="A156" s="756" t="s">
        <v>8178</v>
      </c>
      <c r="B156" s="755">
        <v>9</v>
      </c>
      <c r="C156" s="754">
        <v>299</v>
      </c>
      <c r="D156" s="754">
        <v>299</v>
      </c>
      <c r="E156" s="754"/>
      <c r="F156" s="758" t="s">
        <v>3</v>
      </c>
      <c r="G156" s="754">
        <v>122</v>
      </c>
    </row>
    <row r="157" spans="1:7" ht="12" customHeight="1" x14ac:dyDescent="0.2">
      <c r="A157" s="756" t="s">
        <v>8220</v>
      </c>
      <c r="B157" s="755">
        <v>3</v>
      </c>
      <c r="C157" s="754">
        <v>43</v>
      </c>
      <c r="D157" s="754">
        <v>43</v>
      </c>
      <c r="E157" s="754"/>
      <c r="F157" s="758" t="s">
        <v>3</v>
      </c>
      <c r="G157" s="754"/>
    </row>
    <row r="158" spans="1:7" ht="12" customHeight="1" x14ac:dyDescent="0.2">
      <c r="A158" s="757" t="s">
        <v>8255</v>
      </c>
      <c r="B158" s="755">
        <v>4</v>
      </c>
      <c r="C158" s="754">
        <v>342</v>
      </c>
      <c r="D158" s="754">
        <v>192</v>
      </c>
      <c r="E158" s="754">
        <v>150</v>
      </c>
      <c r="F158" s="758" t="s">
        <v>3</v>
      </c>
      <c r="G158" s="754">
        <v>45</v>
      </c>
    </row>
    <row r="159" spans="1:7" ht="12" customHeight="1" x14ac:dyDescent="0.2">
      <c r="A159" s="756" t="s">
        <v>8166</v>
      </c>
      <c r="B159" s="755">
        <v>4</v>
      </c>
      <c r="C159" s="754">
        <v>342</v>
      </c>
      <c r="D159" s="754">
        <v>192</v>
      </c>
      <c r="E159" s="754">
        <v>150</v>
      </c>
      <c r="F159" s="758" t="s">
        <v>3</v>
      </c>
      <c r="G159" s="754">
        <v>45</v>
      </c>
    </row>
    <row r="160" spans="1:7" ht="12" customHeight="1" x14ac:dyDescent="0.2">
      <c r="A160" s="757" t="s">
        <v>8254</v>
      </c>
      <c r="B160" s="755">
        <v>11</v>
      </c>
      <c r="C160" s="754">
        <v>393</v>
      </c>
      <c r="D160" s="754">
        <v>182</v>
      </c>
      <c r="E160" s="754">
        <v>211</v>
      </c>
      <c r="F160" s="758" t="s">
        <v>3</v>
      </c>
      <c r="G160" s="754">
        <v>97</v>
      </c>
    </row>
    <row r="161" spans="1:7" ht="12" customHeight="1" x14ac:dyDescent="0.2">
      <c r="A161" s="756" t="s">
        <v>8172</v>
      </c>
      <c r="B161" s="755">
        <v>1</v>
      </c>
      <c r="C161" s="754">
        <v>26</v>
      </c>
      <c r="D161" s="754" t="s">
        <v>3</v>
      </c>
      <c r="E161" s="754">
        <v>26</v>
      </c>
      <c r="F161" s="758" t="s">
        <v>3</v>
      </c>
      <c r="G161" s="754">
        <v>3</v>
      </c>
    </row>
    <row r="162" spans="1:7" ht="12" customHeight="1" x14ac:dyDescent="0.2">
      <c r="A162" s="756" t="s">
        <v>8166</v>
      </c>
      <c r="B162" s="755">
        <v>10</v>
      </c>
      <c r="C162" s="754">
        <v>367</v>
      </c>
      <c r="D162" s="754">
        <v>182</v>
      </c>
      <c r="E162" s="754">
        <v>185</v>
      </c>
      <c r="F162" s="758" t="s">
        <v>3</v>
      </c>
      <c r="G162" s="754"/>
    </row>
    <row r="163" spans="1:7" ht="12" customHeight="1" x14ac:dyDescent="0.2">
      <c r="A163" s="757" t="s">
        <v>8253</v>
      </c>
      <c r="B163" s="755">
        <v>17</v>
      </c>
      <c r="C163" s="754">
        <v>1217</v>
      </c>
      <c r="D163" s="754">
        <v>722</v>
      </c>
      <c r="E163" s="754">
        <v>495</v>
      </c>
      <c r="F163" s="758" t="s">
        <v>3</v>
      </c>
      <c r="G163" s="754">
        <v>242</v>
      </c>
    </row>
    <row r="164" spans="1:7" ht="12" customHeight="1" x14ac:dyDescent="0.2">
      <c r="A164" s="756" t="s">
        <v>8172</v>
      </c>
      <c r="B164" s="755">
        <v>1</v>
      </c>
      <c r="C164" s="754">
        <v>102</v>
      </c>
      <c r="D164" s="754">
        <v>15</v>
      </c>
      <c r="E164" s="754">
        <v>87</v>
      </c>
      <c r="F164" s="758" t="s">
        <v>3</v>
      </c>
      <c r="G164" s="754">
        <v>13</v>
      </c>
    </row>
    <row r="165" spans="1:7" ht="12" customHeight="1" x14ac:dyDescent="0.2">
      <c r="A165" s="756" t="s">
        <v>8166</v>
      </c>
      <c r="B165" s="755">
        <v>16</v>
      </c>
      <c r="C165" s="754">
        <v>1115</v>
      </c>
      <c r="D165" s="754">
        <v>707</v>
      </c>
      <c r="E165" s="754">
        <v>408</v>
      </c>
      <c r="F165" s="758" t="s">
        <v>3</v>
      </c>
      <c r="G165" s="754">
        <v>229</v>
      </c>
    </row>
    <row r="166" spans="1:7" ht="12" customHeight="1" x14ac:dyDescent="0.2">
      <c r="A166" s="757" t="s">
        <v>8252</v>
      </c>
      <c r="B166" s="755">
        <v>12</v>
      </c>
      <c r="C166" s="754">
        <v>1311</v>
      </c>
      <c r="D166" s="754">
        <v>502</v>
      </c>
      <c r="E166" s="754">
        <v>809</v>
      </c>
      <c r="F166" s="758" t="s">
        <v>3</v>
      </c>
      <c r="G166" s="754">
        <v>291</v>
      </c>
    </row>
    <row r="167" spans="1:7" ht="12" customHeight="1" x14ac:dyDescent="0.2">
      <c r="A167" s="756" t="s">
        <v>8166</v>
      </c>
      <c r="B167" s="755">
        <v>12</v>
      </c>
      <c r="C167" s="754">
        <v>1311</v>
      </c>
      <c r="D167" s="754">
        <v>502</v>
      </c>
      <c r="E167" s="754">
        <v>809</v>
      </c>
      <c r="F167" s="758" t="s">
        <v>3</v>
      </c>
      <c r="G167" s="754">
        <v>291</v>
      </c>
    </row>
    <row r="168" spans="1:7" ht="12" customHeight="1" x14ac:dyDescent="0.2">
      <c r="A168" s="757" t="s">
        <v>36</v>
      </c>
      <c r="B168" s="755">
        <v>4</v>
      </c>
      <c r="C168" s="754">
        <v>630</v>
      </c>
      <c r="D168" s="754">
        <v>376</v>
      </c>
      <c r="E168" s="754">
        <v>254</v>
      </c>
      <c r="F168" s="758" t="s">
        <v>3</v>
      </c>
      <c r="G168" s="754">
        <v>147</v>
      </c>
    </row>
    <row r="169" spans="1:7" ht="12" customHeight="1" x14ac:dyDescent="0.2">
      <c r="A169" s="756" t="s">
        <v>8186</v>
      </c>
      <c r="B169" s="755">
        <v>4</v>
      </c>
      <c r="C169" s="754">
        <v>630</v>
      </c>
      <c r="D169" s="754">
        <v>376</v>
      </c>
      <c r="E169" s="754">
        <v>254</v>
      </c>
      <c r="F169" s="758" t="s">
        <v>3</v>
      </c>
      <c r="G169" s="754">
        <v>147</v>
      </c>
    </row>
    <row r="170" spans="1:7" ht="12" customHeight="1" x14ac:dyDescent="0.2">
      <c r="A170" s="757" t="s">
        <v>8141</v>
      </c>
      <c r="B170" s="755">
        <v>70</v>
      </c>
      <c r="C170" s="754">
        <v>12047</v>
      </c>
      <c r="D170" s="754">
        <v>1276</v>
      </c>
      <c r="E170" s="754">
        <v>10771</v>
      </c>
      <c r="F170" s="758" t="s">
        <v>3</v>
      </c>
      <c r="G170" s="754">
        <v>1582</v>
      </c>
    </row>
    <row r="171" spans="1:7" ht="12" customHeight="1" x14ac:dyDescent="0.2">
      <c r="A171" s="756" t="s">
        <v>8172</v>
      </c>
      <c r="B171" s="755">
        <v>3</v>
      </c>
      <c r="C171" s="754">
        <v>248</v>
      </c>
      <c r="D171" s="754" t="s">
        <v>3</v>
      </c>
      <c r="E171" s="754">
        <v>248</v>
      </c>
      <c r="F171" s="758" t="s">
        <v>3</v>
      </c>
      <c r="G171" s="754">
        <v>15</v>
      </c>
    </row>
    <row r="172" spans="1:7" ht="12" customHeight="1" x14ac:dyDescent="0.2">
      <c r="A172" s="756" t="s">
        <v>8166</v>
      </c>
      <c r="B172" s="755">
        <v>67</v>
      </c>
      <c r="C172" s="754">
        <v>11799</v>
      </c>
      <c r="D172" s="754">
        <v>1276</v>
      </c>
      <c r="E172" s="754">
        <v>10523</v>
      </c>
      <c r="F172" s="758" t="s">
        <v>3</v>
      </c>
      <c r="G172" s="754">
        <v>1567</v>
      </c>
    </row>
    <row r="173" spans="1:7" ht="12" customHeight="1" x14ac:dyDescent="0.2">
      <c r="A173" s="757" t="s">
        <v>8251</v>
      </c>
      <c r="B173" s="755">
        <v>9</v>
      </c>
      <c r="C173" s="754">
        <v>418</v>
      </c>
      <c r="D173" s="754">
        <v>369</v>
      </c>
      <c r="E173" s="754">
        <v>49</v>
      </c>
      <c r="F173" s="758" t="s">
        <v>3</v>
      </c>
      <c r="G173" s="754">
        <v>59</v>
      </c>
    </row>
    <row r="174" spans="1:7" ht="12" customHeight="1" x14ac:dyDescent="0.2">
      <c r="A174" s="756" t="s">
        <v>8166</v>
      </c>
      <c r="B174" s="755">
        <v>9</v>
      </c>
      <c r="C174" s="754">
        <v>418</v>
      </c>
      <c r="D174" s="754">
        <v>369</v>
      </c>
      <c r="E174" s="754">
        <v>49</v>
      </c>
      <c r="F174" s="758" t="s">
        <v>3</v>
      </c>
      <c r="G174" s="754">
        <v>59</v>
      </c>
    </row>
    <row r="175" spans="1:7" ht="12" customHeight="1" x14ac:dyDescent="0.2">
      <c r="A175" s="757" t="s">
        <v>8250</v>
      </c>
      <c r="B175" s="755">
        <v>1</v>
      </c>
      <c r="C175" s="754">
        <v>266</v>
      </c>
      <c r="D175" s="754">
        <v>45</v>
      </c>
      <c r="E175" s="754">
        <v>221</v>
      </c>
      <c r="F175" s="758" t="s">
        <v>3</v>
      </c>
      <c r="G175" s="754">
        <v>50</v>
      </c>
    </row>
    <row r="176" spans="1:7" ht="12" customHeight="1" x14ac:dyDescent="0.2">
      <c r="A176" s="756" t="s">
        <v>8166</v>
      </c>
      <c r="B176" s="755">
        <v>1</v>
      </c>
      <c r="C176" s="754">
        <v>266</v>
      </c>
      <c r="D176" s="754">
        <v>45</v>
      </c>
      <c r="E176" s="754">
        <v>221</v>
      </c>
      <c r="F176" s="758" t="s">
        <v>3</v>
      </c>
      <c r="G176" s="754">
        <v>50</v>
      </c>
    </row>
    <row r="177" spans="1:7" ht="12" customHeight="1" x14ac:dyDescent="0.2">
      <c r="A177" s="757" t="s">
        <v>8249</v>
      </c>
      <c r="B177" s="755">
        <v>5</v>
      </c>
      <c r="C177" s="754">
        <v>754</v>
      </c>
      <c r="D177" s="754">
        <v>370</v>
      </c>
      <c r="E177" s="754">
        <v>384</v>
      </c>
      <c r="F177" s="758" t="s">
        <v>3</v>
      </c>
      <c r="G177" s="754">
        <v>71</v>
      </c>
    </row>
    <row r="178" spans="1:7" ht="12" customHeight="1" x14ac:dyDescent="0.2">
      <c r="A178" s="756" t="s">
        <v>8166</v>
      </c>
      <c r="B178" s="755">
        <v>5</v>
      </c>
      <c r="C178" s="754">
        <v>754</v>
      </c>
      <c r="D178" s="754">
        <v>370</v>
      </c>
      <c r="E178" s="754">
        <v>384</v>
      </c>
      <c r="F178" s="758" t="s">
        <v>3</v>
      </c>
      <c r="G178" s="754">
        <v>71</v>
      </c>
    </row>
    <row r="179" spans="1:7" ht="12" customHeight="1" x14ac:dyDescent="0.2">
      <c r="A179" s="757" t="s">
        <v>8248</v>
      </c>
      <c r="B179" s="755">
        <v>7</v>
      </c>
      <c r="C179" s="754">
        <v>258</v>
      </c>
      <c r="D179" s="754">
        <v>219</v>
      </c>
      <c r="E179" s="754">
        <v>39</v>
      </c>
      <c r="F179" s="758" t="s">
        <v>3</v>
      </c>
      <c r="G179" s="754">
        <v>125</v>
      </c>
    </row>
    <row r="180" spans="1:7" ht="12" customHeight="1" x14ac:dyDescent="0.2">
      <c r="A180" s="756" t="s">
        <v>8172</v>
      </c>
      <c r="B180" s="755">
        <v>1</v>
      </c>
      <c r="C180" s="754">
        <v>79</v>
      </c>
      <c r="D180" s="754">
        <v>40</v>
      </c>
      <c r="E180" s="754">
        <v>39</v>
      </c>
      <c r="F180" s="758" t="s">
        <v>3</v>
      </c>
      <c r="G180" s="754">
        <v>43</v>
      </c>
    </row>
    <row r="181" spans="1:7" ht="12" customHeight="1" x14ac:dyDescent="0.2">
      <c r="A181" s="756" t="s">
        <v>8166</v>
      </c>
      <c r="B181" s="755">
        <v>6</v>
      </c>
      <c r="C181" s="754">
        <v>179</v>
      </c>
      <c r="D181" s="754">
        <v>179</v>
      </c>
      <c r="E181" s="754"/>
      <c r="F181" s="758" t="s">
        <v>3</v>
      </c>
      <c r="G181" s="754">
        <v>82</v>
      </c>
    </row>
    <row r="182" spans="1:7" s="345" customFormat="1" ht="12.95" customHeight="1" x14ac:dyDescent="0.2">
      <c r="A182" s="760" t="s">
        <v>220</v>
      </c>
      <c r="B182" s="759">
        <v>111</v>
      </c>
      <c r="C182" s="758">
        <v>7041</v>
      </c>
      <c r="D182" s="758">
        <v>2754</v>
      </c>
      <c r="E182" s="758">
        <v>4287</v>
      </c>
      <c r="F182" s="758" t="s">
        <v>3</v>
      </c>
      <c r="G182" s="758">
        <v>1331</v>
      </c>
    </row>
    <row r="183" spans="1:7" ht="9.9499999999999993" customHeight="1" x14ac:dyDescent="0.2">
      <c r="A183" s="756" t="s">
        <v>8172</v>
      </c>
      <c r="B183" s="755">
        <v>2</v>
      </c>
      <c r="C183" s="754">
        <v>181</v>
      </c>
      <c r="D183" s="754" t="s">
        <v>3</v>
      </c>
      <c r="E183" s="754">
        <v>181</v>
      </c>
      <c r="F183" s="758" t="s">
        <v>3</v>
      </c>
      <c r="G183" s="754">
        <v>14</v>
      </c>
    </row>
    <row r="184" spans="1:7" ht="9.9499999999999993" customHeight="1" x14ac:dyDescent="0.2">
      <c r="A184" s="756" t="s">
        <v>8166</v>
      </c>
      <c r="B184" s="755">
        <v>67</v>
      </c>
      <c r="C184" s="754">
        <v>6078</v>
      </c>
      <c r="D184" s="754">
        <v>1972</v>
      </c>
      <c r="E184" s="754">
        <v>4106</v>
      </c>
      <c r="F184" s="758" t="s">
        <v>3</v>
      </c>
      <c r="G184" s="754" t="s">
        <v>3</v>
      </c>
    </row>
    <row r="185" spans="1:7" ht="9.9499999999999993" customHeight="1" x14ac:dyDescent="0.2">
      <c r="A185" s="756" t="s">
        <v>8178</v>
      </c>
      <c r="B185" s="755">
        <v>41</v>
      </c>
      <c r="C185" s="754">
        <v>772</v>
      </c>
      <c r="D185" s="754">
        <v>772</v>
      </c>
      <c r="E185" s="754" t="s">
        <v>3</v>
      </c>
      <c r="F185" s="758" t="s">
        <v>3</v>
      </c>
      <c r="G185" s="754" t="s">
        <v>3</v>
      </c>
    </row>
    <row r="186" spans="1:7" ht="9.9499999999999993" customHeight="1" x14ac:dyDescent="0.2">
      <c r="A186" s="756" t="s">
        <v>8220</v>
      </c>
      <c r="B186" s="755">
        <v>1</v>
      </c>
      <c r="C186" s="754">
        <v>10</v>
      </c>
      <c r="D186" s="754">
        <v>10</v>
      </c>
      <c r="E186" s="754" t="s">
        <v>3</v>
      </c>
      <c r="F186" s="758" t="s">
        <v>3</v>
      </c>
      <c r="G186" s="754" t="s">
        <v>3</v>
      </c>
    </row>
    <row r="187" spans="1:7" ht="9.9499999999999993" customHeight="1" x14ac:dyDescent="0.2">
      <c r="A187" s="757" t="s">
        <v>8247</v>
      </c>
      <c r="B187" s="755">
        <v>14</v>
      </c>
      <c r="C187" s="754">
        <v>1066</v>
      </c>
      <c r="D187" s="754">
        <v>414</v>
      </c>
      <c r="E187" s="754">
        <v>652</v>
      </c>
      <c r="F187" s="758" t="s">
        <v>3</v>
      </c>
      <c r="G187" s="754">
        <v>172</v>
      </c>
    </row>
    <row r="188" spans="1:7" ht="9.9499999999999993" customHeight="1" x14ac:dyDescent="0.2">
      <c r="A188" s="756" t="s">
        <v>8166</v>
      </c>
      <c r="B188" s="755">
        <v>3</v>
      </c>
      <c r="C188" s="754">
        <v>731</v>
      </c>
      <c r="D188" s="754">
        <v>79</v>
      </c>
      <c r="E188" s="754">
        <v>652</v>
      </c>
      <c r="F188" s="758" t="s">
        <v>3</v>
      </c>
      <c r="G188" s="754">
        <v>111</v>
      </c>
    </row>
    <row r="189" spans="1:7" ht="9.9499999999999993" customHeight="1" x14ac:dyDescent="0.2">
      <c r="A189" s="756" t="s">
        <v>8178</v>
      </c>
      <c r="B189" s="755">
        <v>10</v>
      </c>
      <c r="C189" s="754">
        <v>325</v>
      </c>
      <c r="D189" s="754">
        <v>325</v>
      </c>
      <c r="E189" s="754" t="s">
        <v>3</v>
      </c>
      <c r="F189" s="758" t="s">
        <v>3</v>
      </c>
      <c r="G189" s="754">
        <v>60</v>
      </c>
    </row>
    <row r="190" spans="1:7" ht="9.9499999999999993" customHeight="1" x14ac:dyDescent="0.2">
      <c r="A190" s="756" t="s">
        <v>8220</v>
      </c>
      <c r="B190" s="755">
        <v>1</v>
      </c>
      <c r="C190" s="754">
        <v>10</v>
      </c>
      <c r="D190" s="754">
        <v>10</v>
      </c>
      <c r="E190" s="754" t="s">
        <v>3</v>
      </c>
      <c r="F190" s="758" t="s">
        <v>3</v>
      </c>
      <c r="G190" s="754">
        <v>1</v>
      </c>
    </row>
    <row r="191" spans="1:7" ht="9.9499999999999993" customHeight="1" x14ac:dyDescent="0.2">
      <c r="A191" s="757" t="s">
        <v>8246</v>
      </c>
      <c r="B191" s="755">
        <v>7</v>
      </c>
      <c r="C191" s="754">
        <v>217</v>
      </c>
      <c r="D191" s="754">
        <v>132</v>
      </c>
      <c r="E191" s="754">
        <v>85</v>
      </c>
      <c r="F191" s="758" t="s">
        <v>3</v>
      </c>
      <c r="G191" s="754">
        <v>88</v>
      </c>
    </row>
    <row r="192" spans="1:7" ht="9.9499999999999993" customHeight="1" x14ac:dyDescent="0.2">
      <c r="A192" s="756" t="s">
        <v>8166</v>
      </c>
      <c r="B192" s="755">
        <v>2</v>
      </c>
      <c r="C192" s="754">
        <v>155</v>
      </c>
      <c r="D192" s="754">
        <v>70</v>
      </c>
      <c r="E192" s="754">
        <v>85</v>
      </c>
      <c r="F192" s="758" t="s">
        <v>3</v>
      </c>
      <c r="G192" s="754">
        <v>26</v>
      </c>
    </row>
    <row r="193" spans="1:7" ht="9.9499999999999993" customHeight="1" x14ac:dyDescent="0.2">
      <c r="A193" s="756" t="s">
        <v>8178</v>
      </c>
      <c r="B193" s="755">
        <v>5</v>
      </c>
      <c r="C193" s="754">
        <v>62</v>
      </c>
      <c r="D193" s="754">
        <v>62</v>
      </c>
      <c r="E193" s="754" t="s">
        <v>3</v>
      </c>
      <c r="F193" s="758" t="s">
        <v>3</v>
      </c>
      <c r="G193" s="754">
        <v>62</v>
      </c>
    </row>
    <row r="194" spans="1:7" ht="9.9499999999999993" customHeight="1" x14ac:dyDescent="0.2">
      <c r="A194" s="757" t="s">
        <v>8245</v>
      </c>
      <c r="B194" s="755">
        <v>15</v>
      </c>
      <c r="C194" s="754">
        <v>478</v>
      </c>
      <c r="D194" s="754">
        <v>294</v>
      </c>
      <c r="E194" s="754">
        <v>184</v>
      </c>
      <c r="F194" s="758" t="s">
        <v>3</v>
      </c>
      <c r="G194" s="754">
        <v>37</v>
      </c>
    </row>
    <row r="195" spans="1:7" ht="9.9499999999999993" customHeight="1" x14ac:dyDescent="0.2">
      <c r="A195" s="756" t="s">
        <v>8166</v>
      </c>
      <c r="B195" s="755">
        <v>15</v>
      </c>
      <c r="C195" s="754">
        <v>478</v>
      </c>
      <c r="D195" s="754">
        <v>294</v>
      </c>
      <c r="E195" s="754">
        <v>184</v>
      </c>
      <c r="F195" s="758" t="s">
        <v>3</v>
      </c>
      <c r="G195" s="754">
        <v>37</v>
      </c>
    </row>
    <row r="196" spans="1:7" ht="9.9499999999999993" customHeight="1" x14ac:dyDescent="0.2">
      <c r="A196" s="757" t="s">
        <v>8244</v>
      </c>
      <c r="B196" s="755">
        <v>19</v>
      </c>
      <c r="C196" s="754">
        <v>1009</v>
      </c>
      <c r="D196" s="754">
        <v>399</v>
      </c>
      <c r="E196" s="754">
        <v>610</v>
      </c>
      <c r="F196" s="758" t="s">
        <v>3</v>
      </c>
      <c r="G196" s="754">
        <v>436</v>
      </c>
    </row>
    <row r="197" spans="1:7" ht="9.9499999999999993" customHeight="1" x14ac:dyDescent="0.2">
      <c r="A197" s="756" t="s">
        <v>8172</v>
      </c>
      <c r="B197" s="755">
        <v>1</v>
      </c>
      <c r="C197" s="754">
        <v>61</v>
      </c>
      <c r="D197" s="754" t="s">
        <v>3</v>
      </c>
      <c r="E197" s="754">
        <v>61</v>
      </c>
      <c r="F197" s="758" t="s">
        <v>3</v>
      </c>
      <c r="G197" s="754">
        <v>3</v>
      </c>
    </row>
    <row r="198" spans="1:7" ht="9.9499999999999993" customHeight="1" x14ac:dyDescent="0.2">
      <c r="A198" s="756" t="s">
        <v>8166</v>
      </c>
      <c r="B198" s="755">
        <v>18</v>
      </c>
      <c r="C198" s="754">
        <v>948</v>
      </c>
      <c r="D198" s="754">
        <v>399</v>
      </c>
      <c r="E198" s="754">
        <v>549</v>
      </c>
      <c r="F198" s="758" t="s">
        <v>3</v>
      </c>
      <c r="G198" s="754">
        <v>433</v>
      </c>
    </row>
    <row r="199" spans="1:7" ht="9.9499999999999993" customHeight="1" x14ac:dyDescent="0.2">
      <c r="A199" s="757" t="s">
        <v>8140</v>
      </c>
      <c r="B199" s="755">
        <v>27</v>
      </c>
      <c r="C199" s="754">
        <v>1784</v>
      </c>
      <c r="D199" s="754">
        <v>570</v>
      </c>
      <c r="E199" s="754">
        <v>1214</v>
      </c>
      <c r="F199" s="758" t="s">
        <v>3</v>
      </c>
      <c r="G199" s="754">
        <v>385</v>
      </c>
    </row>
    <row r="200" spans="1:7" ht="9.9499999999999993" customHeight="1" x14ac:dyDescent="0.2">
      <c r="A200" s="756" t="s">
        <v>8172</v>
      </c>
      <c r="B200" s="755">
        <v>1</v>
      </c>
      <c r="C200" s="754">
        <v>120</v>
      </c>
      <c r="D200" s="754" t="s">
        <v>3</v>
      </c>
      <c r="E200" s="754">
        <v>120</v>
      </c>
      <c r="F200" s="758" t="s">
        <v>3</v>
      </c>
      <c r="G200" s="754">
        <v>11</v>
      </c>
    </row>
    <row r="201" spans="1:7" ht="9.9499999999999993" customHeight="1" x14ac:dyDescent="0.2">
      <c r="A201" s="756" t="s">
        <v>8166</v>
      </c>
      <c r="B201" s="755">
        <v>8</v>
      </c>
      <c r="C201" s="754">
        <v>1419</v>
      </c>
      <c r="D201" s="754">
        <v>325</v>
      </c>
      <c r="E201" s="754">
        <v>1094</v>
      </c>
      <c r="F201" s="758" t="s">
        <v>3</v>
      </c>
      <c r="G201" s="754">
        <v>129</v>
      </c>
    </row>
    <row r="202" spans="1:7" ht="9.9499999999999993" customHeight="1" x14ac:dyDescent="0.2">
      <c r="A202" s="756" t="s">
        <v>8178</v>
      </c>
      <c r="B202" s="755">
        <v>18</v>
      </c>
      <c r="C202" s="754">
        <v>245</v>
      </c>
      <c r="D202" s="754">
        <v>245</v>
      </c>
      <c r="E202" s="754" t="s">
        <v>3</v>
      </c>
      <c r="F202" s="758" t="s">
        <v>3</v>
      </c>
      <c r="G202" s="754">
        <v>245</v>
      </c>
    </row>
    <row r="203" spans="1:7" ht="9.9499999999999993" customHeight="1" x14ac:dyDescent="0.2">
      <c r="A203" s="757" t="s">
        <v>8243</v>
      </c>
      <c r="B203" s="755">
        <v>10</v>
      </c>
      <c r="C203" s="754">
        <v>1717</v>
      </c>
      <c r="D203" s="754">
        <v>478</v>
      </c>
      <c r="E203" s="754">
        <v>1239</v>
      </c>
      <c r="F203" s="758" t="s">
        <v>3</v>
      </c>
      <c r="G203" s="754">
        <v>158</v>
      </c>
    </row>
    <row r="204" spans="1:7" ht="9.9499999999999993" customHeight="1" x14ac:dyDescent="0.2">
      <c r="A204" s="756" t="s">
        <v>8166</v>
      </c>
      <c r="B204" s="755">
        <v>10</v>
      </c>
      <c r="C204" s="754">
        <v>1717</v>
      </c>
      <c r="D204" s="754">
        <v>478</v>
      </c>
      <c r="E204" s="754">
        <v>1239</v>
      </c>
      <c r="F204" s="758" t="s">
        <v>3</v>
      </c>
      <c r="G204" s="754">
        <v>158</v>
      </c>
    </row>
    <row r="205" spans="1:7" ht="9.9499999999999993" customHeight="1" x14ac:dyDescent="0.2">
      <c r="A205" s="757" t="s">
        <v>8242</v>
      </c>
      <c r="B205" s="755">
        <v>19</v>
      </c>
      <c r="C205" s="754">
        <v>770</v>
      </c>
      <c r="D205" s="754">
        <v>467</v>
      </c>
      <c r="E205" s="754">
        <v>303</v>
      </c>
      <c r="F205" s="758" t="s">
        <v>3</v>
      </c>
      <c r="G205" s="441">
        <v>55</v>
      </c>
    </row>
    <row r="206" spans="1:7" ht="9.9499999999999993" customHeight="1" x14ac:dyDescent="0.2">
      <c r="A206" s="756" t="s">
        <v>8166</v>
      </c>
      <c r="B206" s="755">
        <v>11</v>
      </c>
      <c r="C206" s="754">
        <v>630</v>
      </c>
      <c r="D206" s="754">
        <v>327</v>
      </c>
      <c r="E206" s="754">
        <v>303</v>
      </c>
      <c r="F206" s="758" t="s">
        <v>3</v>
      </c>
      <c r="G206" s="441">
        <v>51</v>
      </c>
    </row>
    <row r="207" spans="1:7" ht="9.9499999999999993" customHeight="1" x14ac:dyDescent="0.2">
      <c r="A207" s="756" t="s">
        <v>8178</v>
      </c>
      <c r="B207" s="755">
        <v>8</v>
      </c>
      <c r="C207" s="754">
        <v>140</v>
      </c>
      <c r="D207" s="754">
        <v>140</v>
      </c>
      <c r="E207" s="754" t="s">
        <v>3</v>
      </c>
      <c r="F207" s="758" t="s">
        <v>3</v>
      </c>
      <c r="G207" s="441">
        <v>4</v>
      </c>
    </row>
    <row r="208" spans="1:7" s="345" customFormat="1" ht="12.95" customHeight="1" x14ac:dyDescent="0.2">
      <c r="A208" s="760" t="s">
        <v>221</v>
      </c>
      <c r="B208" s="759">
        <v>64</v>
      </c>
      <c r="C208" s="758">
        <v>5743</v>
      </c>
      <c r="D208" s="758">
        <v>2939</v>
      </c>
      <c r="E208" s="758">
        <v>2804</v>
      </c>
      <c r="F208" s="758" t="s">
        <v>3</v>
      </c>
      <c r="G208" s="764">
        <v>3137</v>
      </c>
    </row>
    <row r="209" spans="1:7" ht="9.9499999999999993" customHeight="1" x14ac:dyDescent="0.2">
      <c r="A209" s="756" t="s">
        <v>8172</v>
      </c>
      <c r="B209" s="755">
        <v>2</v>
      </c>
      <c r="C209" s="754">
        <v>167</v>
      </c>
      <c r="D209" s="754" t="s">
        <v>3</v>
      </c>
      <c r="E209" s="754">
        <v>167</v>
      </c>
      <c r="F209" s="758" t="s">
        <v>3</v>
      </c>
      <c r="G209" s="441">
        <v>15</v>
      </c>
    </row>
    <row r="210" spans="1:7" ht="9.9499999999999993" customHeight="1" x14ac:dyDescent="0.2">
      <c r="A210" s="756" t="s">
        <v>8166</v>
      </c>
      <c r="B210" s="755">
        <v>60</v>
      </c>
      <c r="C210" s="754">
        <v>5556</v>
      </c>
      <c r="D210" s="754">
        <v>2919</v>
      </c>
      <c r="E210" s="754">
        <v>2637</v>
      </c>
      <c r="F210" s="758" t="s">
        <v>3</v>
      </c>
      <c r="G210" s="441">
        <v>3102</v>
      </c>
    </row>
    <row r="211" spans="1:7" ht="9.9499999999999993" customHeight="1" x14ac:dyDescent="0.2">
      <c r="A211" s="756" t="s">
        <v>8178</v>
      </c>
      <c r="B211" s="755">
        <v>2</v>
      </c>
      <c r="C211" s="754">
        <v>20</v>
      </c>
      <c r="D211" s="754">
        <v>20</v>
      </c>
      <c r="E211" s="754" t="s">
        <v>3</v>
      </c>
      <c r="F211" s="758" t="s">
        <v>3</v>
      </c>
      <c r="G211" s="754">
        <v>20</v>
      </c>
    </row>
    <row r="212" spans="1:7" ht="9.9499999999999993" customHeight="1" x14ac:dyDescent="0.2">
      <c r="A212" s="757" t="s">
        <v>8241</v>
      </c>
      <c r="B212" s="755">
        <v>1</v>
      </c>
      <c r="C212" s="754">
        <v>478</v>
      </c>
      <c r="D212" s="754">
        <v>345</v>
      </c>
      <c r="E212" s="754">
        <v>133</v>
      </c>
      <c r="F212" s="758" t="s">
        <v>3</v>
      </c>
      <c r="G212" s="754">
        <v>345</v>
      </c>
    </row>
    <row r="213" spans="1:7" ht="9.9499999999999993" customHeight="1" x14ac:dyDescent="0.2">
      <c r="A213" s="756" t="s">
        <v>8166</v>
      </c>
      <c r="B213" s="755">
        <v>1</v>
      </c>
      <c r="C213" s="754">
        <v>478</v>
      </c>
      <c r="D213" s="754">
        <v>345</v>
      </c>
      <c r="E213" s="754">
        <v>133</v>
      </c>
      <c r="F213" s="758" t="s">
        <v>3</v>
      </c>
      <c r="G213" s="754">
        <v>345</v>
      </c>
    </row>
    <row r="214" spans="1:7" ht="9.9499999999999993" customHeight="1" x14ac:dyDescent="0.2">
      <c r="A214" s="757" t="s">
        <v>8240</v>
      </c>
      <c r="B214" s="755">
        <v>2</v>
      </c>
      <c r="C214" s="754">
        <v>258</v>
      </c>
      <c r="D214" s="754">
        <v>182</v>
      </c>
      <c r="E214" s="754">
        <v>76</v>
      </c>
      <c r="F214" s="758" t="s">
        <v>3</v>
      </c>
      <c r="G214" s="754">
        <v>166</v>
      </c>
    </row>
    <row r="215" spans="1:7" ht="9.9499999999999993" customHeight="1" x14ac:dyDescent="0.2">
      <c r="A215" s="756" t="s">
        <v>8166</v>
      </c>
      <c r="B215" s="755">
        <v>2</v>
      </c>
      <c r="C215" s="754">
        <v>258</v>
      </c>
      <c r="D215" s="754">
        <v>182</v>
      </c>
      <c r="E215" s="754">
        <v>76</v>
      </c>
      <c r="F215" s="758" t="s">
        <v>3</v>
      </c>
      <c r="G215" s="754">
        <v>166</v>
      </c>
    </row>
    <row r="216" spans="1:7" ht="9.9499999999999993" customHeight="1" x14ac:dyDescent="0.2">
      <c r="A216" s="757" t="s">
        <v>8239</v>
      </c>
      <c r="B216" s="755">
        <v>1</v>
      </c>
      <c r="C216" s="754">
        <v>310</v>
      </c>
      <c r="D216" s="754">
        <v>199</v>
      </c>
      <c r="E216" s="754">
        <v>111</v>
      </c>
      <c r="F216" s="758" t="s">
        <v>3</v>
      </c>
      <c r="G216" s="754">
        <v>199</v>
      </c>
    </row>
    <row r="217" spans="1:7" ht="9.9499999999999993" customHeight="1" x14ac:dyDescent="0.2">
      <c r="A217" s="756" t="s">
        <v>8166</v>
      </c>
      <c r="B217" s="755">
        <v>1</v>
      </c>
      <c r="C217" s="754">
        <v>310</v>
      </c>
      <c r="D217" s="754">
        <v>199</v>
      </c>
      <c r="E217" s="754">
        <v>111</v>
      </c>
      <c r="F217" s="758" t="s">
        <v>3</v>
      </c>
      <c r="G217" s="754">
        <v>199</v>
      </c>
    </row>
    <row r="218" spans="1:7" ht="9.9499999999999993" customHeight="1" x14ac:dyDescent="0.2">
      <c r="A218" s="757" t="s">
        <v>8238</v>
      </c>
      <c r="B218" s="755">
        <v>1</v>
      </c>
      <c r="C218" s="754">
        <v>277</v>
      </c>
      <c r="D218" s="754">
        <v>165</v>
      </c>
      <c r="E218" s="754">
        <v>112</v>
      </c>
      <c r="F218" s="758" t="s">
        <v>3</v>
      </c>
      <c r="G218" s="754">
        <v>165</v>
      </c>
    </row>
    <row r="219" spans="1:7" ht="9.9499999999999993" customHeight="1" x14ac:dyDescent="0.2">
      <c r="A219" s="756" t="s">
        <v>8166</v>
      </c>
      <c r="B219" s="755">
        <v>1</v>
      </c>
      <c r="C219" s="754">
        <v>277</v>
      </c>
      <c r="D219" s="754">
        <v>165</v>
      </c>
      <c r="E219" s="754">
        <v>112</v>
      </c>
      <c r="F219" s="758" t="s">
        <v>3</v>
      </c>
      <c r="G219" s="754">
        <v>165</v>
      </c>
    </row>
    <row r="220" spans="1:7" ht="9.9499999999999993" customHeight="1" x14ac:dyDescent="0.2">
      <c r="A220" s="757" t="s">
        <v>8237</v>
      </c>
      <c r="B220" s="755">
        <v>6</v>
      </c>
      <c r="C220" s="754">
        <v>1413</v>
      </c>
      <c r="D220" s="754">
        <v>673</v>
      </c>
      <c r="E220" s="754">
        <v>74</v>
      </c>
      <c r="F220" s="758" t="s">
        <v>3</v>
      </c>
      <c r="G220" s="754">
        <v>741</v>
      </c>
    </row>
    <row r="221" spans="1:7" ht="9.9499999999999993" customHeight="1" x14ac:dyDescent="0.2">
      <c r="A221" s="756" t="s">
        <v>8172</v>
      </c>
      <c r="B221" s="755">
        <v>1</v>
      </c>
      <c r="C221" s="754">
        <v>71</v>
      </c>
      <c r="D221" s="754" t="s">
        <v>3</v>
      </c>
      <c r="E221" s="754">
        <v>71</v>
      </c>
      <c r="F221" s="758" t="s">
        <v>3</v>
      </c>
      <c r="G221" s="754">
        <v>9</v>
      </c>
    </row>
    <row r="222" spans="1:7" ht="9.9499999999999993" customHeight="1" x14ac:dyDescent="0.2">
      <c r="A222" s="756" t="s">
        <v>8166</v>
      </c>
      <c r="B222" s="755">
        <v>5</v>
      </c>
      <c r="C222" s="754">
        <v>1342</v>
      </c>
      <c r="D222" s="754">
        <v>673</v>
      </c>
      <c r="E222" s="754">
        <v>669</v>
      </c>
      <c r="F222" s="758" t="s">
        <v>3</v>
      </c>
      <c r="G222" s="754">
        <v>732</v>
      </c>
    </row>
    <row r="223" spans="1:7" ht="9.9499999999999993" customHeight="1" x14ac:dyDescent="0.2">
      <c r="A223" s="757" t="s">
        <v>8236</v>
      </c>
      <c r="B223" s="755">
        <v>1</v>
      </c>
      <c r="C223" s="754">
        <v>333</v>
      </c>
      <c r="D223" s="754">
        <v>229</v>
      </c>
      <c r="E223" s="754">
        <v>104</v>
      </c>
      <c r="F223" s="758" t="s">
        <v>3</v>
      </c>
      <c r="G223" s="754">
        <v>237</v>
      </c>
    </row>
    <row r="224" spans="1:7" ht="9.9499999999999993" customHeight="1" x14ac:dyDescent="0.2">
      <c r="A224" s="756" t="s">
        <v>8166</v>
      </c>
      <c r="B224" s="755">
        <v>1</v>
      </c>
      <c r="C224" s="754">
        <v>333</v>
      </c>
      <c r="D224" s="754">
        <v>229</v>
      </c>
      <c r="E224" s="754">
        <v>104</v>
      </c>
      <c r="F224" s="758" t="s">
        <v>3</v>
      </c>
      <c r="G224" s="754">
        <v>237</v>
      </c>
    </row>
    <row r="225" spans="1:7" ht="9.9499999999999993" customHeight="1" x14ac:dyDescent="0.2">
      <c r="A225" s="757" t="s">
        <v>8235</v>
      </c>
      <c r="B225" s="755">
        <v>1</v>
      </c>
      <c r="C225" s="754">
        <v>314</v>
      </c>
      <c r="D225" s="754">
        <v>178</v>
      </c>
      <c r="E225" s="754">
        <v>136</v>
      </c>
      <c r="F225" s="758" t="s">
        <v>3</v>
      </c>
      <c r="G225" s="754">
        <v>194</v>
      </c>
    </row>
    <row r="226" spans="1:7" ht="9.9499999999999993" customHeight="1" x14ac:dyDescent="0.2">
      <c r="A226" s="756" t="s">
        <v>8166</v>
      </c>
      <c r="B226" s="755">
        <v>1</v>
      </c>
      <c r="C226" s="754">
        <v>314</v>
      </c>
      <c r="D226" s="754">
        <v>178</v>
      </c>
      <c r="E226" s="754">
        <v>136</v>
      </c>
      <c r="F226" s="758" t="s">
        <v>3</v>
      </c>
      <c r="G226" s="754">
        <v>194</v>
      </c>
    </row>
    <row r="227" spans="1:7" ht="9.9499999999999993" customHeight="1" x14ac:dyDescent="0.2">
      <c r="A227" s="757" t="s">
        <v>8234</v>
      </c>
      <c r="B227" s="755">
        <v>51</v>
      </c>
      <c r="C227" s="754">
        <v>2360</v>
      </c>
      <c r="D227" s="754">
        <v>968</v>
      </c>
      <c r="E227" s="754">
        <v>1392</v>
      </c>
      <c r="F227" s="758" t="s">
        <v>3</v>
      </c>
      <c r="G227" s="754">
        <v>1090</v>
      </c>
    </row>
    <row r="228" spans="1:7" ht="9.9499999999999993" customHeight="1" x14ac:dyDescent="0.2">
      <c r="A228" s="756" t="s">
        <v>8172</v>
      </c>
      <c r="B228" s="755">
        <v>1</v>
      </c>
      <c r="C228" s="754">
        <v>96</v>
      </c>
      <c r="D228" s="754" t="s">
        <v>3</v>
      </c>
      <c r="E228" s="754">
        <v>96</v>
      </c>
      <c r="F228" s="758" t="s">
        <v>3</v>
      </c>
      <c r="G228" s="754">
        <v>6</v>
      </c>
    </row>
    <row r="229" spans="1:7" ht="9.9499999999999993" customHeight="1" x14ac:dyDescent="0.2">
      <c r="A229" s="756" t="s">
        <v>8166</v>
      </c>
      <c r="B229" s="755">
        <v>48</v>
      </c>
      <c r="C229" s="754">
        <v>2244</v>
      </c>
      <c r="D229" s="754">
        <v>948</v>
      </c>
      <c r="E229" s="754">
        <v>1296</v>
      </c>
      <c r="F229" s="758" t="s">
        <v>3</v>
      </c>
      <c r="G229" s="754">
        <v>1064</v>
      </c>
    </row>
    <row r="230" spans="1:7" ht="11.1" customHeight="1" x14ac:dyDescent="0.2">
      <c r="A230" s="756" t="s">
        <v>8178</v>
      </c>
      <c r="B230" s="755">
        <v>2</v>
      </c>
      <c r="C230" s="754">
        <v>20</v>
      </c>
      <c r="D230" s="754">
        <v>20</v>
      </c>
      <c r="E230" s="754" t="s">
        <v>3</v>
      </c>
      <c r="F230" s="758" t="s">
        <v>3</v>
      </c>
      <c r="G230" s="754">
        <v>20</v>
      </c>
    </row>
    <row r="231" spans="1:7" s="345" customFormat="1" ht="12.95" customHeight="1" x14ac:dyDescent="0.2">
      <c r="A231" s="760" t="s">
        <v>222</v>
      </c>
      <c r="B231" s="759">
        <v>14</v>
      </c>
      <c r="C231" s="758">
        <v>3644</v>
      </c>
      <c r="D231" s="758">
        <v>1353</v>
      </c>
      <c r="E231" s="758">
        <v>2291</v>
      </c>
      <c r="F231" s="758" t="s">
        <v>3</v>
      </c>
      <c r="G231" s="758">
        <v>1335</v>
      </c>
    </row>
    <row r="232" spans="1:7" ht="9.9499999999999993" customHeight="1" x14ac:dyDescent="0.2">
      <c r="A232" s="756" t="s">
        <v>8166</v>
      </c>
      <c r="B232" s="755">
        <v>14</v>
      </c>
      <c r="C232" s="754">
        <v>3644</v>
      </c>
      <c r="D232" s="754">
        <v>1353</v>
      </c>
      <c r="E232" s="754">
        <v>2291</v>
      </c>
      <c r="F232" s="758" t="s">
        <v>3</v>
      </c>
      <c r="G232" s="754">
        <v>1335</v>
      </c>
    </row>
    <row r="233" spans="1:7" ht="9.9499999999999993" customHeight="1" x14ac:dyDescent="0.2">
      <c r="A233" s="757" t="s">
        <v>8233</v>
      </c>
      <c r="B233" s="755">
        <v>8</v>
      </c>
      <c r="C233" s="754">
        <v>1753</v>
      </c>
      <c r="D233" s="754">
        <v>462</v>
      </c>
      <c r="E233" s="754">
        <v>1291</v>
      </c>
      <c r="F233" s="758" t="s">
        <v>3</v>
      </c>
      <c r="G233" s="754">
        <v>462</v>
      </c>
    </row>
    <row r="234" spans="1:7" ht="9.9499999999999993" customHeight="1" x14ac:dyDescent="0.2">
      <c r="A234" s="756" t="s">
        <v>8166</v>
      </c>
      <c r="B234" s="755">
        <v>8</v>
      </c>
      <c r="C234" s="754">
        <v>1753</v>
      </c>
      <c r="D234" s="754">
        <v>462</v>
      </c>
      <c r="E234" s="754">
        <v>1291</v>
      </c>
      <c r="F234" s="758" t="s">
        <v>3</v>
      </c>
      <c r="G234" s="754">
        <v>462</v>
      </c>
    </row>
    <row r="235" spans="1:7" ht="9.9499999999999993" customHeight="1" x14ac:dyDescent="0.2">
      <c r="A235" s="757" t="s">
        <v>8232</v>
      </c>
      <c r="B235" s="755">
        <v>1</v>
      </c>
      <c r="C235" s="754">
        <v>469</v>
      </c>
      <c r="D235" s="754">
        <v>194</v>
      </c>
      <c r="E235" s="754">
        <v>275</v>
      </c>
      <c r="F235" s="758" t="s">
        <v>3</v>
      </c>
      <c r="G235" s="754">
        <v>196</v>
      </c>
    </row>
    <row r="236" spans="1:7" ht="9.9499999999999993" customHeight="1" x14ac:dyDescent="0.2">
      <c r="A236" s="756" t="s">
        <v>8166</v>
      </c>
      <c r="B236" s="755">
        <v>1</v>
      </c>
      <c r="C236" s="754">
        <v>469</v>
      </c>
      <c r="D236" s="754">
        <v>194</v>
      </c>
      <c r="E236" s="754">
        <v>275</v>
      </c>
      <c r="F236" s="758" t="s">
        <v>3</v>
      </c>
      <c r="G236" s="754">
        <v>196</v>
      </c>
    </row>
    <row r="237" spans="1:7" ht="9.9499999999999993" customHeight="1" x14ac:dyDescent="0.2">
      <c r="A237" s="757" t="s">
        <v>8231</v>
      </c>
      <c r="B237" s="755">
        <v>2</v>
      </c>
      <c r="C237" s="754">
        <v>348</v>
      </c>
      <c r="D237" s="754">
        <v>200</v>
      </c>
      <c r="E237" s="754">
        <v>148</v>
      </c>
      <c r="F237" s="758" t="s">
        <v>3</v>
      </c>
      <c r="G237" s="754">
        <v>135</v>
      </c>
    </row>
    <row r="238" spans="1:7" ht="9.9499999999999993" customHeight="1" x14ac:dyDescent="0.2">
      <c r="A238" s="756" t="s">
        <v>8166</v>
      </c>
      <c r="B238" s="755">
        <v>2</v>
      </c>
      <c r="C238" s="754">
        <v>348</v>
      </c>
      <c r="D238" s="754">
        <v>200</v>
      </c>
      <c r="E238" s="754">
        <v>148</v>
      </c>
      <c r="F238" s="758" t="s">
        <v>3</v>
      </c>
      <c r="G238" s="754">
        <v>135</v>
      </c>
    </row>
    <row r="239" spans="1:7" ht="9.9499999999999993" customHeight="1" x14ac:dyDescent="0.2">
      <c r="A239" s="757" t="s">
        <v>8230</v>
      </c>
      <c r="B239" s="755">
        <v>1</v>
      </c>
      <c r="C239" s="754">
        <v>324</v>
      </c>
      <c r="D239" s="754">
        <v>115</v>
      </c>
      <c r="E239" s="754">
        <v>209</v>
      </c>
      <c r="F239" s="758" t="s">
        <v>3</v>
      </c>
      <c r="G239" s="754">
        <v>155</v>
      </c>
    </row>
    <row r="240" spans="1:7" ht="9.9499999999999993" customHeight="1" x14ac:dyDescent="0.2">
      <c r="A240" s="756" t="s">
        <v>8166</v>
      </c>
      <c r="B240" s="755">
        <v>1</v>
      </c>
      <c r="C240" s="754">
        <v>324</v>
      </c>
      <c r="D240" s="754">
        <v>115</v>
      </c>
      <c r="E240" s="754">
        <v>209</v>
      </c>
      <c r="F240" s="758" t="s">
        <v>3</v>
      </c>
      <c r="G240" s="754">
        <v>155</v>
      </c>
    </row>
    <row r="241" spans="1:7" ht="9.9499999999999993" customHeight="1" x14ac:dyDescent="0.2">
      <c r="A241" s="757" t="s">
        <v>8229</v>
      </c>
      <c r="B241" s="755">
        <v>1</v>
      </c>
      <c r="C241" s="754">
        <v>268</v>
      </c>
      <c r="D241" s="754">
        <v>165</v>
      </c>
      <c r="E241" s="754">
        <v>103</v>
      </c>
      <c r="F241" s="758" t="s">
        <v>3</v>
      </c>
      <c r="G241" s="754">
        <v>170</v>
      </c>
    </row>
    <row r="242" spans="1:7" ht="9.9499999999999993" customHeight="1" x14ac:dyDescent="0.2">
      <c r="A242" s="756" t="s">
        <v>8166</v>
      </c>
      <c r="B242" s="755">
        <v>1</v>
      </c>
      <c r="C242" s="754">
        <v>268</v>
      </c>
      <c r="D242" s="754">
        <v>165</v>
      </c>
      <c r="E242" s="754">
        <v>103</v>
      </c>
      <c r="F242" s="758" t="s">
        <v>3</v>
      </c>
      <c r="G242" s="754">
        <v>170</v>
      </c>
    </row>
    <row r="243" spans="1:7" ht="9.9499999999999993" customHeight="1" x14ac:dyDescent="0.2">
      <c r="A243" s="757" t="s">
        <v>8228</v>
      </c>
      <c r="B243" s="755">
        <v>1</v>
      </c>
      <c r="C243" s="754">
        <v>482</v>
      </c>
      <c r="D243" s="754">
        <v>217</v>
      </c>
      <c r="E243" s="754">
        <v>265</v>
      </c>
      <c r="F243" s="758" t="s">
        <v>3</v>
      </c>
      <c r="G243" s="754">
        <v>217</v>
      </c>
    </row>
    <row r="244" spans="1:7" ht="9.9499999999999993" customHeight="1" x14ac:dyDescent="0.2">
      <c r="A244" s="756" t="s">
        <v>8166</v>
      </c>
      <c r="B244" s="755">
        <v>1</v>
      </c>
      <c r="C244" s="754">
        <v>482</v>
      </c>
      <c r="D244" s="754">
        <v>217</v>
      </c>
      <c r="E244" s="754">
        <v>265</v>
      </c>
      <c r="F244" s="758" t="s">
        <v>3</v>
      </c>
      <c r="G244" s="754">
        <v>217</v>
      </c>
    </row>
    <row r="245" spans="1:7" s="345" customFormat="1" ht="11.1" customHeight="1" x14ac:dyDescent="0.2">
      <c r="A245" s="760" t="s">
        <v>223</v>
      </c>
      <c r="B245" s="759">
        <v>67</v>
      </c>
      <c r="C245" s="758">
        <v>4225</v>
      </c>
      <c r="D245" s="758">
        <v>1670</v>
      </c>
      <c r="E245" s="758">
        <v>2555</v>
      </c>
      <c r="F245" s="758" t="s">
        <v>3</v>
      </c>
      <c r="G245" s="758">
        <v>880</v>
      </c>
    </row>
    <row r="246" spans="1:7" ht="9.9499999999999993" customHeight="1" x14ac:dyDescent="0.2">
      <c r="A246" s="756" t="s">
        <v>8166</v>
      </c>
      <c r="B246" s="755">
        <v>66</v>
      </c>
      <c r="C246" s="754">
        <v>4201</v>
      </c>
      <c r="D246" s="754">
        <v>1646</v>
      </c>
      <c r="E246" s="754">
        <v>2555</v>
      </c>
      <c r="F246" s="758" t="s">
        <v>3</v>
      </c>
      <c r="G246" s="754">
        <v>880</v>
      </c>
    </row>
    <row r="247" spans="1:7" ht="9.9499999999999993" customHeight="1" x14ac:dyDescent="0.2">
      <c r="A247" s="756" t="s">
        <v>8178</v>
      </c>
      <c r="B247" s="755">
        <v>1</v>
      </c>
      <c r="C247" s="754">
        <v>24</v>
      </c>
      <c r="D247" s="754">
        <v>24</v>
      </c>
      <c r="E247" s="754" t="s">
        <v>3</v>
      </c>
      <c r="F247" s="758" t="s">
        <v>3</v>
      </c>
      <c r="G247" s="754" t="s">
        <v>3</v>
      </c>
    </row>
    <row r="248" spans="1:7" ht="9.9499999999999993" customHeight="1" x14ac:dyDescent="0.2">
      <c r="A248" s="757" t="s">
        <v>8227</v>
      </c>
      <c r="B248" s="755">
        <v>16</v>
      </c>
      <c r="C248" s="754">
        <v>737</v>
      </c>
      <c r="D248" s="754">
        <v>391</v>
      </c>
      <c r="E248" s="754">
        <v>346</v>
      </c>
      <c r="F248" s="758" t="s">
        <v>3</v>
      </c>
      <c r="G248" s="754">
        <v>15</v>
      </c>
    </row>
    <row r="249" spans="1:7" ht="9.9499999999999993" customHeight="1" x14ac:dyDescent="0.2">
      <c r="A249" s="756" t="s">
        <v>8166</v>
      </c>
      <c r="B249" s="755">
        <v>16</v>
      </c>
      <c r="C249" s="754">
        <v>737</v>
      </c>
      <c r="D249" s="754">
        <v>391</v>
      </c>
      <c r="E249" s="754">
        <v>346</v>
      </c>
      <c r="F249" s="758" t="s">
        <v>3</v>
      </c>
      <c r="G249" s="754">
        <v>15</v>
      </c>
    </row>
    <row r="250" spans="1:7" ht="9.9499999999999993" customHeight="1" x14ac:dyDescent="0.2">
      <c r="A250" s="757" t="s">
        <v>8226</v>
      </c>
      <c r="B250" s="755">
        <v>33</v>
      </c>
      <c r="C250" s="754">
        <v>2271</v>
      </c>
      <c r="D250" s="754">
        <v>849</v>
      </c>
      <c r="E250" s="754">
        <v>1422</v>
      </c>
      <c r="F250" s="758" t="s">
        <v>3</v>
      </c>
      <c r="G250" s="754">
        <v>420</v>
      </c>
    </row>
    <row r="251" spans="1:7" ht="9.9499999999999993" customHeight="1" x14ac:dyDescent="0.2">
      <c r="A251" s="756" t="s">
        <v>8166</v>
      </c>
      <c r="B251" s="755">
        <v>32</v>
      </c>
      <c r="C251" s="754">
        <v>2247</v>
      </c>
      <c r="D251" s="754">
        <v>825</v>
      </c>
      <c r="E251" s="754">
        <v>1422</v>
      </c>
      <c r="F251" s="758" t="s">
        <v>3</v>
      </c>
      <c r="G251" s="754">
        <v>420</v>
      </c>
    </row>
    <row r="252" spans="1:7" ht="9.9499999999999993" customHeight="1" x14ac:dyDescent="0.2">
      <c r="A252" s="756" t="s">
        <v>8178</v>
      </c>
      <c r="B252" s="755">
        <v>1</v>
      </c>
      <c r="C252" s="754">
        <v>24</v>
      </c>
      <c r="D252" s="754">
        <v>24</v>
      </c>
      <c r="E252" s="754" t="s">
        <v>3</v>
      </c>
      <c r="F252" s="758" t="s">
        <v>3</v>
      </c>
      <c r="G252" s="754" t="s">
        <v>3</v>
      </c>
    </row>
    <row r="253" spans="1:7" ht="9.9499999999999993" customHeight="1" x14ac:dyDescent="0.2">
      <c r="A253" s="757" t="s">
        <v>8225</v>
      </c>
      <c r="B253" s="755">
        <v>18</v>
      </c>
      <c r="C253" s="754">
        <v>1217</v>
      </c>
      <c r="D253" s="754">
        <v>430</v>
      </c>
      <c r="E253" s="754">
        <v>787</v>
      </c>
      <c r="F253" s="758" t="s">
        <v>3</v>
      </c>
      <c r="G253" s="754">
        <v>445</v>
      </c>
    </row>
    <row r="254" spans="1:7" ht="9.9499999999999993" customHeight="1" x14ac:dyDescent="0.2">
      <c r="A254" s="756" t="s">
        <v>8166</v>
      </c>
      <c r="B254" s="755">
        <v>18</v>
      </c>
      <c r="C254" s="754">
        <v>1217</v>
      </c>
      <c r="D254" s="754">
        <v>430</v>
      </c>
      <c r="E254" s="754">
        <v>787</v>
      </c>
      <c r="F254" s="758" t="s">
        <v>3</v>
      </c>
      <c r="G254" s="754">
        <v>445</v>
      </c>
    </row>
    <row r="255" spans="1:7" s="345" customFormat="1" ht="9.9499999999999993" customHeight="1" x14ac:dyDescent="0.2">
      <c r="A255" s="760" t="s">
        <v>224</v>
      </c>
      <c r="B255" s="759">
        <v>64</v>
      </c>
      <c r="C255" s="758">
        <v>3025</v>
      </c>
      <c r="D255" s="758">
        <v>788</v>
      </c>
      <c r="E255" s="758">
        <v>2237</v>
      </c>
      <c r="F255" s="758" t="s">
        <v>3</v>
      </c>
      <c r="G255" s="758">
        <v>549</v>
      </c>
    </row>
    <row r="256" spans="1:7" ht="9.9499999999999993" customHeight="1" x14ac:dyDescent="0.2">
      <c r="A256" s="756" t="s">
        <v>8172</v>
      </c>
      <c r="B256" s="755">
        <v>1</v>
      </c>
      <c r="C256" s="754">
        <v>22</v>
      </c>
      <c r="D256" s="754" t="s">
        <v>3</v>
      </c>
      <c r="E256" s="754">
        <v>22</v>
      </c>
      <c r="F256" s="758" t="s">
        <v>3</v>
      </c>
      <c r="G256" s="754">
        <v>5</v>
      </c>
    </row>
    <row r="257" spans="1:7" ht="9.9499999999999993" customHeight="1" x14ac:dyDescent="0.2">
      <c r="A257" s="756" t="s">
        <v>8166</v>
      </c>
      <c r="B257" s="755">
        <v>35</v>
      </c>
      <c r="C257" s="754">
        <v>2736</v>
      </c>
      <c r="D257" s="754">
        <v>521</v>
      </c>
      <c r="E257" s="754">
        <v>2215</v>
      </c>
      <c r="F257" s="758" t="s">
        <v>3</v>
      </c>
      <c r="G257" s="754">
        <v>372</v>
      </c>
    </row>
    <row r="258" spans="1:7" ht="9.9499999999999993" customHeight="1" x14ac:dyDescent="0.2">
      <c r="A258" s="756" t="s">
        <v>8178</v>
      </c>
      <c r="B258" s="755">
        <v>18</v>
      </c>
      <c r="C258" s="754">
        <v>161</v>
      </c>
      <c r="D258" s="754">
        <v>161</v>
      </c>
      <c r="E258" s="754" t="s">
        <v>3</v>
      </c>
      <c r="F258" s="758" t="s">
        <v>3</v>
      </c>
      <c r="G258" s="754">
        <v>66</v>
      </c>
    </row>
    <row r="259" spans="1:7" ht="9.9499999999999993" customHeight="1" x14ac:dyDescent="0.2">
      <c r="A259" s="756" t="s">
        <v>8220</v>
      </c>
      <c r="B259" s="755">
        <v>10</v>
      </c>
      <c r="C259" s="754">
        <v>106</v>
      </c>
      <c r="D259" s="754">
        <v>106</v>
      </c>
      <c r="E259" s="754" t="s">
        <v>3</v>
      </c>
      <c r="F259" s="758" t="s">
        <v>3</v>
      </c>
      <c r="G259" s="754">
        <v>106</v>
      </c>
    </row>
    <row r="260" spans="1:7" ht="9.9499999999999993" customHeight="1" x14ac:dyDescent="0.2">
      <c r="A260" s="757" t="s">
        <v>8224</v>
      </c>
      <c r="B260" s="755">
        <v>14</v>
      </c>
      <c r="C260" s="754">
        <v>334</v>
      </c>
      <c r="D260" s="754">
        <v>141</v>
      </c>
      <c r="E260" s="754">
        <v>193</v>
      </c>
      <c r="F260" s="758" t="s">
        <v>3</v>
      </c>
      <c r="G260" s="754">
        <v>73</v>
      </c>
    </row>
    <row r="261" spans="1:7" ht="9.9499999999999993" customHeight="1" x14ac:dyDescent="0.2">
      <c r="A261" s="756" t="s">
        <v>8172</v>
      </c>
      <c r="B261" s="755">
        <v>1</v>
      </c>
      <c r="C261" s="754">
        <v>22</v>
      </c>
      <c r="D261" s="754" t="s">
        <v>3</v>
      </c>
      <c r="E261" s="754">
        <v>22</v>
      </c>
      <c r="F261" s="758" t="s">
        <v>3</v>
      </c>
      <c r="G261" s="754">
        <v>5</v>
      </c>
    </row>
    <row r="262" spans="1:7" ht="9.9499999999999993" customHeight="1" x14ac:dyDescent="0.2">
      <c r="A262" s="756" t="s">
        <v>8166</v>
      </c>
      <c r="B262" s="755">
        <v>13</v>
      </c>
      <c r="C262" s="754">
        <v>312</v>
      </c>
      <c r="D262" s="754">
        <v>141</v>
      </c>
      <c r="E262" s="754">
        <v>171</v>
      </c>
      <c r="F262" s="758" t="s">
        <v>3</v>
      </c>
      <c r="G262" s="754">
        <v>68</v>
      </c>
    </row>
    <row r="263" spans="1:7" ht="9.9499999999999993" customHeight="1" x14ac:dyDescent="0.2">
      <c r="A263" s="757" t="s">
        <v>8223</v>
      </c>
      <c r="B263" s="755">
        <v>4</v>
      </c>
      <c r="C263" s="754">
        <v>139</v>
      </c>
      <c r="D263" s="754">
        <v>82</v>
      </c>
      <c r="E263" s="754">
        <v>57</v>
      </c>
      <c r="F263" s="758" t="s">
        <v>3</v>
      </c>
      <c r="G263" s="754">
        <v>58</v>
      </c>
    </row>
    <row r="264" spans="1:7" ht="9.9499999999999993" customHeight="1" x14ac:dyDescent="0.2">
      <c r="A264" s="756" t="s">
        <v>8166</v>
      </c>
      <c r="B264" s="755">
        <v>1</v>
      </c>
      <c r="C264" s="754">
        <v>100</v>
      </c>
      <c r="D264" s="754">
        <v>43</v>
      </c>
      <c r="E264" s="754">
        <v>57</v>
      </c>
      <c r="F264" s="758" t="s">
        <v>3</v>
      </c>
      <c r="G264" s="754">
        <v>36</v>
      </c>
    </row>
    <row r="265" spans="1:7" ht="9.9499999999999993" customHeight="1" x14ac:dyDescent="0.2">
      <c r="A265" s="756" t="s">
        <v>8178</v>
      </c>
      <c r="B265" s="755">
        <v>3</v>
      </c>
      <c r="C265" s="754">
        <v>3</v>
      </c>
      <c r="D265" s="754">
        <v>39</v>
      </c>
      <c r="E265" s="754">
        <v>39</v>
      </c>
      <c r="F265" s="758" t="s">
        <v>3</v>
      </c>
      <c r="G265" s="754">
        <v>22</v>
      </c>
    </row>
    <row r="266" spans="1:7" ht="9.9499999999999993" customHeight="1" x14ac:dyDescent="0.2">
      <c r="A266" s="757" t="s">
        <v>67</v>
      </c>
      <c r="B266" s="755">
        <v>6</v>
      </c>
      <c r="C266" s="754">
        <v>199</v>
      </c>
      <c r="D266" s="754">
        <v>117</v>
      </c>
      <c r="E266" s="754">
        <v>82</v>
      </c>
      <c r="F266" s="758" t="s">
        <v>3</v>
      </c>
      <c r="G266" s="754">
        <v>18</v>
      </c>
    </row>
    <row r="267" spans="1:7" ht="9.9499999999999993" customHeight="1" x14ac:dyDescent="0.2">
      <c r="A267" s="756" t="s">
        <v>8166</v>
      </c>
      <c r="B267" s="755">
        <v>2</v>
      </c>
      <c r="C267" s="754">
        <v>160</v>
      </c>
      <c r="D267" s="754">
        <v>78</v>
      </c>
      <c r="E267" s="754">
        <v>82</v>
      </c>
      <c r="F267" s="758" t="s">
        <v>3</v>
      </c>
      <c r="G267" s="754">
        <v>18</v>
      </c>
    </row>
    <row r="268" spans="1:7" ht="9.9499999999999993" customHeight="1" x14ac:dyDescent="0.2">
      <c r="A268" s="756" t="s">
        <v>8178</v>
      </c>
      <c r="B268" s="755">
        <v>4</v>
      </c>
      <c r="C268" s="754">
        <v>39</v>
      </c>
      <c r="D268" s="754">
        <v>39</v>
      </c>
      <c r="E268" s="754" t="s">
        <v>3</v>
      </c>
      <c r="F268" s="758" t="s">
        <v>3</v>
      </c>
      <c r="G268" s="754" t="s">
        <v>3</v>
      </c>
    </row>
    <row r="269" spans="1:7" ht="9.9499999999999993" customHeight="1" x14ac:dyDescent="0.2">
      <c r="A269" s="757" t="s">
        <v>68</v>
      </c>
      <c r="B269" s="755">
        <v>5</v>
      </c>
      <c r="C269" s="754">
        <v>154</v>
      </c>
      <c r="D269" s="754">
        <v>69</v>
      </c>
      <c r="E269" s="754">
        <v>85</v>
      </c>
      <c r="F269" s="758" t="s">
        <v>3</v>
      </c>
      <c r="G269" s="754">
        <v>89</v>
      </c>
    </row>
    <row r="270" spans="1:7" ht="9.9499999999999993" customHeight="1" x14ac:dyDescent="0.2">
      <c r="A270" s="756" t="s">
        <v>8166</v>
      </c>
      <c r="B270" s="755">
        <v>4</v>
      </c>
      <c r="C270" s="754">
        <v>141</v>
      </c>
      <c r="D270" s="754">
        <v>56</v>
      </c>
      <c r="E270" s="754">
        <v>85</v>
      </c>
      <c r="F270" s="758" t="s">
        <v>3</v>
      </c>
      <c r="G270" s="754">
        <v>76</v>
      </c>
    </row>
    <row r="271" spans="1:7" ht="9.9499999999999993" customHeight="1" x14ac:dyDescent="0.2">
      <c r="A271" s="756" t="s">
        <v>8178</v>
      </c>
      <c r="B271" s="755">
        <v>1</v>
      </c>
      <c r="C271" s="754">
        <v>13</v>
      </c>
      <c r="D271" s="754">
        <v>13</v>
      </c>
      <c r="E271" s="754" t="s">
        <v>3</v>
      </c>
      <c r="F271" s="758" t="s">
        <v>3</v>
      </c>
      <c r="G271" s="754">
        <v>13</v>
      </c>
    </row>
    <row r="272" spans="1:7" ht="9.9499999999999993" customHeight="1" x14ac:dyDescent="0.2">
      <c r="A272" s="757" t="s">
        <v>8222</v>
      </c>
      <c r="B272" s="755">
        <v>12</v>
      </c>
      <c r="C272" s="754">
        <v>249</v>
      </c>
      <c r="D272" s="754">
        <v>96</v>
      </c>
      <c r="E272" s="754">
        <v>153</v>
      </c>
      <c r="F272" s="758" t="s">
        <v>3</v>
      </c>
      <c r="G272" s="754">
        <v>57</v>
      </c>
    </row>
    <row r="273" spans="1:7" ht="9.9499999999999993" customHeight="1" x14ac:dyDescent="0.2">
      <c r="A273" s="756" t="s">
        <v>8166</v>
      </c>
      <c r="B273" s="755">
        <v>4</v>
      </c>
      <c r="C273" s="754">
        <v>190</v>
      </c>
      <c r="D273" s="754">
        <v>37</v>
      </c>
      <c r="E273" s="754">
        <v>153</v>
      </c>
      <c r="F273" s="758" t="s">
        <v>3</v>
      </c>
      <c r="G273" s="754">
        <v>37</v>
      </c>
    </row>
    <row r="274" spans="1:7" ht="9.9499999999999993" customHeight="1" x14ac:dyDescent="0.2">
      <c r="A274" s="756" t="s">
        <v>8178</v>
      </c>
      <c r="B274" s="755">
        <v>8</v>
      </c>
      <c r="C274" s="754">
        <v>59</v>
      </c>
      <c r="D274" s="754">
        <v>59</v>
      </c>
      <c r="E274" s="754" t="s">
        <v>3</v>
      </c>
      <c r="F274" s="758" t="s">
        <v>3</v>
      </c>
      <c r="G274" s="754">
        <v>20</v>
      </c>
    </row>
    <row r="275" spans="1:7" ht="9.9499999999999993" customHeight="1" x14ac:dyDescent="0.2">
      <c r="A275" s="757" t="s">
        <v>8221</v>
      </c>
      <c r="B275" s="755">
        <v>12</v>
      </c>
      <c r="C275" s="754">
        <v>137</v>
      </c>
      <c r="D275" s="754">
        <v>117</v>
      </c>
      <c r="E275" s="754">
        <v>20</v>
      </c>
      <c r="F275" s="758" t="s">
        <v>3</v>
      </c>
      <c r="G275" s="754">
        <v>117</v>
      </c>
    </row>
    <row r="276" spans="1:7" ht="9.9499999999999993" customHeight="1" x14ac:dyDescent="0.2">
      <c r="A276" s="756" t="s">
        <v>8166</v>
      </c>
      <c r="B276" s="755">
        <v>2</v>
      </c>
      <c r="C276" s="754">
        <v>31</v>
      </c>
      <c r="D276" s="754">
        <v>11</v>
      </c>
      <c r="E276" s="754">
        <v>20</v>
      </c>
      <c r="F276" s="758" t="s">
        <v>3</v>
      </c>
      <c r="G276" s="754">
        <v>11</v>
      </c>
    </row>
    <row r="277" spans="1:7" ht="9.9499999999999993" customHeight="1" x14ac:dyDescent="0.2">
      <c r="A277" s="756" t="s">
        <v>8220</v>
      </c>
      <c r="B277" s="755">
        <v>10</v>
      </c>
      <c r="C277" s="754">
        <v>106</v>
      </c>
      <c r="D277" s="754">
        <v>106</v>
      </c>
      <c r="E277" s="754" t="s">
        <v>3</v>
      </c>
      <c r="F277" s="758" t="s">
        <v>3</v>
      </c>
      <c r="G277" s="754">
        <v>106</v>
      </c>
    </row>
    <row r="278" spans="1:7" ht="9.9499999999999993" customHeight="1" x14ac:dyDescent="0.2">
      <c r="A278" s="757" t="s">
        <v>8219</v>
      </c>
      <c r="B278" s="755">
        <v>3</v>
      </c>
      <c r="C278" s="754">
        <v>459</v>
      </c>
      <c r="D278" s="754">
        <v>166</v>
      </c>
      <c r="E278" s="754">
        <v>293</v>
      </c>
      <c r="F278" s="758" t="s">
        <v>3</v>
      </c>
      <c r="G278" s="754">
        <v>57</v>
      </c>
    </row>
    <row r="279" spans="1:7" ht="9.9499999999999993" customHeight="1" x14ac:dyDescent="0.2">
      <c r="A279" s="756" t="s">
        <v>8166</v>
      </c>
      <c r="B279" s="755">
        <v>1</v>
      </c>
      <c r="C279" s="754">
        <v>448</v>
      </c>
      <c r="D279" s="754">
        <v>155</v>
      </c>
      <c r="E279" s="754">
        <v>293</v>
      </c>
      <c r="F279" s="758" t="s">
        <v>3</v>
      </c>
      <c r="G279" s="754">
        <v>46</v>
      </c>
    </row>
    <row r="280" spans="1:7" ht="9.9499999999999993" customHeight="1" x14ac:dyDescent="0.2">
      <c r="A280" s="756" t="s">
        <v>8178</v>
      </c>
      <c r="B280" s="755">
        <v>2</v>
      </c>
      <c r="C280" s="754">
        <v>11</v>
      </c>
      <c r="D280" s="754">
        <v>11</v>
      </c>
      <c r="E280" s="754" t="s">
        <v>3</v>
      </c>
      <c r="F280" s="758" t="s">
        <v>3</v>
      </c>
      <c r="G280" s="754">
        <v>11</v>
      </c>
    </row>
    <row r="281" spans="1:7" ht="9.9499999999999993" customHeight="1" x14ac:dyDescent="0.2">
      <c r="A281" s="757" t="s">
        <v>8218</v>
      </c>
      <c r="B281" s="755">
        <v>8</v>
      </c>
      <c r="C281" s="754">
        <v>1354</v>
      </c>
      <c r="D281" s="754" t="s">
        <v>3</v>
      </c>
      <c r="E281" s="754">
        <v>1354</v>
      </c>
      <c r="F281" s="758" t="s">
        <v>3</v>
      </c>
      <c r="G281" s="754">
        <v>80</v>
      </c>
    </row>
    <row r="282" spans="1:7" ht="9.9499999999999993" customHeight="1" x14ac:dyDescent="0.2">
      <c r="A282" s="756" t="s">
        <v>8166</v>
      </c>
      <c r="B282" s="755">
        <v>8</v>
      </c>
      <c r="C282" s="754">
        <v>1354</v>
      </c>
      <c r="D282" s="754" t="s">
        <v>3</v>
      </c>
      <c r="E282" s="754">
        <v>1354</v>
      </c>
      <c r="F282" s="758" t="s">
        <v>3</v>
      </c>
      <c r="G282" s="754">
        <v>80</v>
      </c>
    </row>
    <row r="283" spans="1:7" s="345" customFormat="1" ht="9.9499999999999993" customHeight="1" x14ac:dyDescent="0.2">
      <c r="A283" s="760" t="s">
        <v>225</v>
      </c>
      <c r="B283" s="759">
        <v>65</v>
      </c>
      <c r="C283" s="758">
        <v>6231</v>
      </c>
      <c r="D283" s="758">
        <v>1785</v>
      </c>
      <c r="E283" s="758">
        <v>4446</v>
      </c>
      <c r="F283" s="758" t="s">
        <v>3</v>
      </c>
      <c r="G283" s="758">
        <v>1890</v>
      </c>
    </row>
    <row r="284" spans="1:7" ht="9.9499999999999993" customHeight="1" x14ac:dyDescent="0.2">
      <c r="A284" s="756" t="s">
        <v>8172</v>
      </c>
      <c r="B284" s="755">
        <v>1</v>
      </c>
      <c r="C284" s="754">
        <v>51</v>
      </c>
      <c r="D284" s="754" t="s">
        <v>3</v>
      </c>
      <c r="E284" s="754">
        <v>51</v>
      </c>
      <c r="F284" s="758" t="s">
        <v>3</v>
      </c>
      <c r="G284" s="754">
        <v>3</v>
      </c>
    </row>
    <row r="285" spans="1:7" ht="9.9499999999999993" customHeight="1" x14ac:dyDescent="0.2">
      <c r="A285" s="756" t="s">
        <v>8166</v>
      </c>
      <c r="B285" s="755">
        <v>64</v>
      </c>
      <c r="C285" s="754">
        <v>6180</v>
      </c>
      <c r="D285" s="754">
        <v>1785</v>
      </c>
      <c r="E285" s="754">
        <v>4395</v>
      </c>
      <c r="F285" s="758" t="s">
        <v>3</v>
      </c>
      <c r="G285" s="754">
        <v>1887</v>
      </c>
    </row>
    <row r="286" spans="1:7" ht="9.9499999999999993" customHeight="1" x14ac:dyDescent="0.2">
      <c r="A286" s="757" t="s">
        <v>8217</v>
      </c>
      <c r="B286" s="755">
        <v>11</v>
      </c>
      <c r="C286" s="754">
        <v>1038</v>
      </c>
      <c r="D286" s="754">
        <v>335</v>
      </c>
      <c r="E286" s="754">
        <v>703</v>
      </c>
      <c r="F286" s="758" t="s">
        <v>3</v>
      </c>
      <c r="G286" s="754">
        <v>384</v>
      </c>
    </row>
    <row r="287" spans="1:7" ht="9.9499999999999993" customHeight="1" x14ac:dyDescent="0.2">
      <c r="A287" s="756" t="s">
        <v>8166</v>
      </c>
      <c r="B287" s="755">
        <v>11</v>
      </c>
      <c r="C287" s="754">
        <v>1038</v>
      </c>
      <c r="D287" s="754">
        <v>335</v>
      </c>
      <c r="E287" s="754">
        <v>703</v>
      </c>
      <c r="F287" s="758" t="s">
        <v>3</v>
      </c>
      <c r="G287" s="754">
        <v>384</v>
      </c>
    </row>
    <row r="288" spans="1:7" ht="9.9499999999999993" customHeight="1" x14ac:dyDescent="0.2">
      <c r="A288" s="757" t="s">
        <v>8216</v>
      </c>
      <c r="B288" s="755">
        <v>2</v>
      </c>
      <c r="C288" s="754">
        <v>259</v>
      </c>
      <c r="D288" s="754">
        <v>137</v>
      </c>
      <c r="E288" s="754">
        <v>122</v>
      </c>
      <c r="F288" s="758" t="s">
        <v>3</v>
      </c>
      <c r="G288" s="754">
        <v>70</v>
      </c>
    </row>
    <row r="289" spans="1:7" ht="9.9499999999999993" customHeight="1" x14ac:dyDescent="0.2">
      <c r="A289" s="756" t="s">
        <v>8166</v>
      </c>
      <c r="B289" s="755">
        <v>2</v>
      </c>
      <c r="C289" s="754">
        <v>259</v>
      </c>
      <c r="D289" s="754">
        <v>137</v>
      </c>
      <c r="E289" s="754">
        <v>122</v>
      </c>
      <c r="F289" s="758" t="s">
        <v>3</v>
      </c>
      <c r="G289" s="754">
        <v>70</v>
      </c>
    </row>
    <row r="290" spans="1:7" ht="9.9499999999999993" customHeight="1" x14ac:dyDescent="0.2">
      <c r="A290" s="757" t="s">
        <v>8215</v>
      </c>
      <c r="B290" s="755">
        <v>10</v>
      </c>
      <c r="C290" s="754">
        <v>210</v>
      </c>
      <c r="D290" s="754">
        <v>141</v>
      </c>
      <c r="E290" s="754">
        <v>69</v>
      </c>
      <c r="F290" s="758" t="s">
        <v>3</v>
      </c>
      <c r="G290" s="754">
        <v>19</v>
      </c>
    </row>
    <row r="291" spans="1:7" ht="9.9499999999999993" customHeight="1" x14ac:dyDescent="0.2">
      <c r="A291" s="756" t="s">
        <v>8214</v>
      </c>
      <c r="B291" s="755">
        <v>10</v>
      </c>
      <c r="C291" s="754">
        <v>210</v>
      </c>
      <c r="D291" s="754">
        <v>141</v>
      </c>
      <c r="E291" s="754">
        <v>69</v>
      </c>
      <c r="F291" s="758" t="s">
        <v>3</v>
      </c>
      <c r="G291" s="754">
        <v>19</v>
      </c>
    </row>
    <row r="292" spans="1:7" ht="9.9499999999999993" customHeight="1" x14ac:dyDescent="0.2">
      <c r="A292" s="757" t="s">
        <v>8139</v>
      </c>
      <c r="B292" s="755">
        <v>31</v>
      </c>
      <c r="C292" s="754">
        <v>3934</v>
      </c>
      <c r="D292" s="754">
        <v>770</v>
      </c>
      <c r="E292" s="754">
        <v>3164</v>
      </c>
      <c r="F292" s="758" t="s">
        <v>3</v>
      </c>
      <c r="G292" s="754">
        <v>990</v>
      </c>
    </row>
    <row r="293" spans="1:7" ht="9.9499999999999993" customHeight="1" x14ac:dyDescent="0.2">
      <c r="A293" s="756" t="s">
        <v>8172</v>
      </c>
      <c r="B293" s="755">
        <v>1</v>
      </c>
      <c r="C293" s="754">
        <v>51</v>
      </c>
      <c r="D293" s="754" t="s">
        <v>3</v>
      </c>
      <c r="E293" s="754">
        <v>51</v>
      </c>
      <c r="F293" s="758" t="s">
        <v>3</v>
      </c>
      <c r="G293" s="754">
        <v>3</v>
      </c>
    </row>
    <row r="294" spans="1:7" ht="9.9499999999999993" customHeight="1" x14ac:dyDescent="0.2">
      <c r="A294" s="756" t="s">
        <v>8166</v>
      </c>
      <c r="B294" s="755">
        <v>30</v>
      </c>
      <c r="C294" s="754">
        <v>3883</v>
      </c>
      <c r="D294" s="754">
        <v>770</v>
      </c>
      <c r="E294" s="754">
        <v>3113</v>
      </c>
      <c r="F294" s="758" t="s">
        <v>3</v>
      </c>
      <c r="G294" s="754">
        <v>987</v>
      </c>
    </row>
    <row r="295" spans="1:7" ht="9.9499999999999993" customHeight="1" x14ac:dyDescent="0.2">
      <c r="A295" s="757" t="s">
        <v>8213</v>
      </c>
      <c r="B295" s="755">
        <v>1</v>
      </c>
      <c r="C295" s="754">
        <v>222</v>
      </c>
      <c r="D295" s="754">
        <v>188</v>
      </c>
      <c r="E295" s="754">
        <v>34</v>
      </c>
      <c r="F295" s="758" t="s">
        <v>3</v>
      </c>
      <c r="G295" s="754">
        <v>116</v>
      </c>
    </row>
    <row r="296" spans="1:7" ht="9.9499999999999993" customHeight="1" x14ac:dyDescent="0.2">
      <c r="A296" s="756" t="s">
        <v>8166</v>
      </c>
      <c r="B296" s="755">
        <v>1</v>
      </c>
      <c r="C296" s="754">
        <v>222</v>
      </c>
      <c r="D296" s="754">
        <v>188</v>
      </c>
      <c r="E296" s="754">
        <v>34</v>
      </c>
      <c r="F296" s="758" t="s">
        <v>3</v>
      </c>
      <c r="G296" s="754">
        <v>116</v>
      </c>
    </row>
    <row r="297" spans="1:7" ht="9.9499999999999993" customHeight="1" x14ac:dyDescent="0.2">
      <c r="A297" s="757" t="s">
        <v>8212</v>
      </c>
      <c r="B297" s="755">
        <v>9</v>
      </c>
      <c r="C297" s="754">
        <v>351</v>
      </c>
      <c r="D297" s="754">
        <v>175</v>
      </c>
      <c r="E297" s="754">
        <v>176</v>
      </c>
      <c r="F297" s="758" t="s">
        <v>3</v>
      </c>
      <c r="G297" s="754">
        <v>309</v>
      </c>
    </row>
    <row r="298" spans="1:7" ht="9.9499999999999993" customHeight="1" x14ac:dyDescent="0.2">
      <c r="A298" s="756" t="s">
        <v>8166</v>
      </c>
      <c r="B298" s="755">
        <v>9</v>
      </c>
      <c r="C298" s="754">
        <v>351</v>
      </c>
      <c r="D298" s="754">
        <v>175</v>
      </c>
      <c r="E298" s="754">
        <v>176</v>
      </c>
      <c r="F298" s="758" t="s">
        <v>3</v>
      </c>
      <c r="G298" s="754">
        <v>309</v>
      </c>
    </row>
    <row r="299" spans="1:7" ht="9.9499999999999993" customHeight="1" x14ac:dyDescent="0.2">
      <c r="A299" s="757" t="s">
        <v>8211</v>
      </c>
      <c r="B299" s="755">
        <v>1</v>
      </c>
      <c r="C299" s="754">
        <v>217</v>
      </c>
      <c r="D299" s="754">
        <v>39</v>
      </c>
      <c r="E299" s="754">
        <v>178</v>
      </c>
      <c r="F299" s="758" t="s">
        <v>3</v>
      </c>
      <c r="G299" s="754">
        <v>2</v>
      </c>
    </row>
    <row r="300" spans="1:7" ht="9.9499999999999993" customHeight="1" x14ac:dyDescent="0.2">
      <c r="A300" s="756" t="s">
        <v>8166</v>
      </c>
      <c r="B300" s="755">
        <v>1</v>
      </c>
      <c r="C300" s="754">
        <v>217</v>
      </c>
      <c r="D300" s="754">
        <v>39</v>
      </c>
      <c r="E300" s="754">
        <v>178</v>
      </c>
      <c r="F300" s="758" t="s">
        <v>3</v>
      </c>
      <c r="G300" s="754">
        <v>2</v>
      </c>
    </row>
    <row r="301" spans="1:7" ht="9.9499999999999993" customHeight="1" x14ac:dyDescent="0.2">
      <c r="A301" s="760" t="s">
        <v>227</v>
      </c>
      <c r="B301" s="755">
        <v>45</v>
      </c>
      <c r="C301" s="754">
        <v>4101</v>
      </c>
      <c r="D301" s="754">
        <v>1376</v>
      </c>
      <c r="E301" s="754">
        <v>2725</v>
      </c>
      <c r="F301" s="758" t="s">
        <v>3</v>
      </c>
      <c r="G301" s="754">
        <v>793</v>
      </c>
    </row>
    <row r="302" spans="1:7" ht="9.9499999999999993" customHeight="1" x14ac:dyDescent="0.2">
      <c r="A302" s="756" t="s">
        <v>8166</v>
      </c>
      <c r="B302" s="755">
        <v>45</v>
      </c>
      <c r="C302" s="754">
        <v>4101</v>
      </c>
      <c r="D302" s="754">
        <v>1376</v>
      </c>
      <c r="E302" s="754">
        <v>2725</v>
      </c>
      <c r="F302" s="758" t="s">
        <v>3</v>
      </c>
      <c r="G302" s="754">
        <v>793</v>
      </c>
    </row>
    <row r="303" spans="1:7" ht="9.9499999999999993" customHeight="1" x14ac:dyDescent="0.2">
      <c r="A303" s="757" t="s">
        <v>8210</v>
      </c>
      <c r="B303" s="755">
        <v>9</v>
      </c>
      <c r="C303" s="754">
        <v>253</v>
      </c>
      <c r="D303" s="754">
        <v>117</v>
      </c>
      <c r="E303" s="754">
        <v>136</v>
      </c>
      <c r="F303" s="758" t="s">
        <v>3</v>
      </c>
      <c r="G303" s="754">
        <v>127</v>
      </c>
    </row>
    <row r="304" spans="1:7" ht="9.9499999999999993" customHeight="1" x14ac:dyDescent="0.2">
      <c r="A304" s="756" t="s">
        <v>8166</v>
      </c>
      <c r="B304" s="755">
        <v>9</v>
      </c>
      <c r="C304" s="754">
        <v>253</v>
      </c>
      <c r="D304" s="754">
        <v>117</v>
      </c>
      <c r="E304" s="754">
        <v>136</v>
      </c>
      <c r="F304" s="758" t="s">
        <v>3</v>
      </c>
      <c r="G304" s="754">
        <v>127</v>
      </c>
    </row>
    <row r="305" spans="1:7" ht="9.9499999999999993" customHeight="1" x14ac:dyDescent="0.2">
      <c r="A305" s="757" t="s">
        <v>8209</v>
      </c>
      <c r="B305" s="755">
        <v>5</v>
      </c>
      <c r="C305" s="754">
        <v>968</v>
      </c>
      <c r="D305" s="754">
        <v>403</v>
      </c>
      <c r="E305" s="754">
        <v>565</v>
      </c>
      <c r="F305" s="758" t="s">
        <v>3</v>
      </c>
      <c r="G305" s="754">
        <v>480</v>
      </c>
    </row>
    <row r="306" spans="1:7" ht="9.9499999999999993" customHeight="1" x14ac:dyDescent="0.2">
      <c r="A306" s="756" t="s">
        <v>8166</v>
      </c>
      <c r="B306" s="755">
        <v>5</v>
      </c>
      <c r="C306" s="754">
        <v>968</v>
      </c>
      <c r="D306" s="754">
        <v>403</v>
      </c>
      <c r="E306" s="754">
        <v>565</v>
      </c>
      <c r="F306" s="758" t="s">
        <v>3</v>
      </c>
      <c r="G306" s="754">
        <v>480</v>
      </c>
    </row>
    <row r="307" spans="1:7" ht="9.9499999999999993" customHeight="1" x14ac:dyDescent="0.2">
      <c r="A307" s="757" t="s">
        <v>8137</v>
      </c>
      <c r="B307" s="755">
        <v>1</v>
      </c>
      <c r="C307" s="754">
        <v>142</v>
      </c>
      <c r="D307" s="754">
        <v>82</v>
      </c>
      <c r="E307" s="754">
        <v>60</v>
      </c>
      <c r="F307" s="758" t="s">
        <v>3</v>
      </c>
      <c r="G307" s="754">
        <v>78</v>
      </c>
    </row>
    <row r="308" spans="1:7" ht="9.9499999999999993" customHeight="1" x14ac:dyDescent="0.2">
      <c r="A308" s="756" t="s">
        <v>8166</v>
      </c>
      <c r="B308" s="755">
        <v>1</v>
      </c>
      <c r="C308" s="754">
        <v>142</v>
      </c>
      <c r="D308" s="754">
        <v>82</v>
      </c>
      <c r="E308" s="754">
        <v>60</v>
      </c>
      <c r="F308" s="758" t="s">
        <v>3</v>
      </c>
      <c r="G308" s="754">
        <v>78</v>
      </c>
    </row>
    <row r="309" spans="1:7" ht="9.9499999999999993" customHeight="1" x14ac:dyDescent="0.2">
      <c r="A309" s="757" t="s">
        <v>8138</v>
      </c>
      <c r="B309" s="755">
        <v>15</v>
      </c>
      <c r="C309" s="754">
        <v>1538</v>
      </c>
      <c r="D309" s="754">
        <v>264</v>
      </c>
      <c r="E309" s="754">
        <v>1274</v>
      </c>
      <c r="F309" s="758" t="s">
        <v>3</v>
      </c>
      <c r="G309" s="754">
        <v>76</v>
      </c>
    </row>
    <row r="310" spans="1:7" ht="9" customHeight="1" x14ac:dyDescent="0.2">
      <c r="A310" s="756" t="s">
        <v>8166</v>
      </c>
      <c r="B310" s="755">
        <v>15</v>
      </c>
      <c r="C310" s="754">
        <v>1538</v>
      </c>
      <c r="D310" s="754">
        <v>264</v>
      </c>
      <c r="E310" s="754">
        <v>1274</v>
      </c>
      <c r="F310" s="758" t="s">
        <v>3</v>
      </c>
      <c r="G310" s="754">
        <v>76</v>
      </c>
    </row>
    <row r="311" spans="1:7" ht="9.9499999999999993" customHeight="1" x14ac:dyDescent="0.2">
      <c r="A311" s="757" t="s">
        <v>8136</v>
      </c>
      <c r="B311" s="755">
        <v>1</v>
      </c>
      <c r="C311" s="754">
        <v>520</v>
      </c>
      <c r="D311" s="754">
        <v>205</v>
      </c>
      <c r="E311" s="754">
        <v>315</v>
      </c>
      <c r="F311" s="758" t="s">
        <v>3</v>
      </c>
      <c r="G311" s="754" t="s">
        <v>3</v>
      </c>
    </row>
    <row r="312" spans="1:7" ht="9" customHeight="1" x14ac:dyDescent="0.2">
      <c r="A312" s="756" t="s">
        <v>8166</v>
      </c>
      <c r="B312" s="755">
        <v>1</v>
      </c>
      <c r="C312" s="754">
        <v>520</v>
      </c>
      <c r="D312" s="754">
        <v>205</v>
      </c>
      <c r="E312" s="754">
        <v>315</v>
      </c>
      <c r="F312" s="758" t="s">
        <v>3</v>
      </c>
      <c r="G312" s="754" t="s">
        <v>3</v>
      </c>
    </row>
    <row r="313" spans="1:7" ht="9.9499999999999993" customHeight="1" x14ac:dyDescent="0.2">
      <c r="A313" s="757" t="s">
        <v>8135</v>
      </c>
      <c r="B313" s="755">
        <v>14</v>
      </c>
      <c r="C313" s="754">
        <v>680</v>
      </c>
      <c r="D313" s="754">
        <v>305</v>
      </c>
      <c r="E313" s="754">
        <v>375</v>
      </c>
      <c r="F313" s="758" t="s">
        <v>3</v>
      </c>
      <c r="G313" s="754">
        <v>32</v>
      </c>
    </row>
    <row r="314" spans="1:7" ht="9" customHeight="1" x14ac:dyDescent="0.2">
      <c r="A314" s="756" t="s">
        <v>8166</v>
      </c>
      <c r="B314" s="755">
        <v>14</v>
      </c>
      <c r="C314" s="754">
        <v>680</v>
      </c>
      <c r="D314" s="754">
        <v>305</v>
      </c>
      <c r="E314" s="754">
        <v>375</v>
      </c>
      <c r="F314" s="758" t="s">
        <v>3</v>
      </c>
      <c r="G314" s="754">
        <v>32</v>
      </c>
    </row>
    <row r="315" spans="1:7" s="345" customFormat="1" ht="12.95" customHeight="1" x14ac:dyDescent="0.2">
      <c r="A315" s="760" t="s">
        <v>228</v>
      </c>
      <c r="B315" s="759">
        <v>25</v>
      </c>
      <c r="C315" s="758">
        <v>2213</v>
      </c>
      <c r="D315" s="758">
        <v>509</v>
      </c>
      <c r="E315" s="758">
        <v>1704</v>
      </c>
      <c r="F315" s="758" t="s">
        <v>3</v>
      </c>
      <c r="G315" s="758">
        <v>256</v>
      </c>
    </row>
    <row r="316" spans="1:7" ht="11.1" customHeight="1" x14ac:dyDescent="0.2">
      <c r="A316" s="756" t="s">
        <v>8166</v>
      </c>
      <c r="B316" s="755">
        <v>15</v>
      </c>
      <c r="C316" s="754">
        <v>2117</v>
      </c>
      <c r="D316" s="754">
        <v>413</v>
      </c>
      <c r="E316" s="754">
        <v>1704</v>
      </c>
      <c r="F316" s="758" t="s">
        <v>3</v>
      </c>
      <c r="G316" s="754">
        <v>160</v>
      </c>
    </row>
    <row r="317" spans="1:7" ht="11.1" customHeight="1" x14ac:dyDescent="0.2">
      <c r="A317" s="756" t="s">
        <v>8178</v>
      </c>
      <c r="B317" s="755">
        <v>10</v>
      </c>
      <c r="C317" s="754">
        <v>96</v>
      </c>
      <c r="D317" s="754">
        <v>96</v>
      </c>
      <c r="E317" s="754" t="s">
        <v>3</v>
      </c>
      <c r="F317" s="758" t="s">
        <v>3</v>
      </c>
      <c r="G317" s="754">
        <v>96</v>
      </c>
    </row>
    <row r="318" spans="1:7" ht="11.1" customHeight="1" x14ac:dyDescent="0.2">
      <c r="A318" s="757" t="s">
        <v>8134</v>
      </c>
      <c r="B318" s="755">
        <v>16</v>
      </c>
      <c r="C318" s="754">
        <v>930</v>
      </c>
      <c r="D318" s="754">
        <v>290</v>
      </c>
      <c r="E318" s="754">
        <v>640</v>
      </c>
      <c r="F318" s="758" t="s">
        <v>3</v>
      </c>
      <c r="G318" s="754">
        <v>96</v>
      </c>
    </row>
    <row r="319" spans="1:7" ht="11.1" customHeight="1" x14ac:dyDescent="0.2">
      <c r="A319" s="756" t="s">
        <v>8166</v>
      </c>
      <c r="B319" s="755">
        <v>6</v>
      </c>
      <c r="C319" s="754">
        <v>834</v>
      </c>
      <c r="D319" s="754">
        <v>194</v>
      </c>
      <c r="E319" s="754">
        <v>640</v>
      </c>
      <c r="F319" s="758" t="s">
        <v>3</v>
      </c>
      <c r="G319" s="754" t="s">
        <v>3</v>
      </c>
    </row>
    <row r="320" spans="1:7" ht="11.1" customHeight="1" x14ac:dyDescent="0.2">
      <c r="A320" s="756" t="s">
        <v>8178</v>
      </c>
      <c r="B320" s="755">
        <v>10</v>
      </c>
      <c r="C320" s="754">
        <v>96</v>
      </c>
      <c r="D320" s="754">
        <v>96</v>
      </c>
      <c r="E320" s="754" t="s">
        <v>3</v>
      </c>
      <c r="F320" s="758" t="s">
        <v>3</v>
      </c>
      <c r="G320" s="754">
        <v>96</v>
      </c>
    </row>
    <row r="321" spans="1:7" ht="11.1" customHeight="1" x14ac:dyDescent="0.2">
      <c r="A321" s="757" t="s">
        <v>8208</v>
      </c>
      <c r="B321" s="755">
        <v>3</v>
      </c>
      <c r="C321" s="754">
        <v>335</v>
      </c>
      <c r="D321" s="754">
        <v>26</v>
      </c>
      <c r="E321" s="754">
        <v>309</v>
      </c>
      <c r="F321" s="758" t="s">
        <v>3</v>
      </c>
      <c r="G321" s="754">
        <v>24</v>
      </c>
    </row>
    <row r="322" spans="1:7" ht="11.1" customHeight="1" x14ac:dyDescent="0.2">
      <c r="A322" s="756" t="s">
        <v>8166</v>
      </c>
      <c r="B322" s="755">
        <v>3</v>
      </c>
      <c r="C322" s="754">
        <v>335</v>
      </c>
      <c r="D322" s="754">
        <v>26</v>
      </c>
      <c r="E322" s="754">
        <v>309</v>
      </c>
      <c r="F322" s="758" t="s">
        <v>3</v>
      </c>
      <c r="G322" s="754">
        <v>24</v>
      </c>
    </row>
    <row r="323" spans="1:7" ht="11.1" customHeight="1" x14ac:dyDescent="0.2">
      <c r="A323" s="757" t="s">
        <v>8133</v>
      </c>
      <c r="B323" s="755">
        <v>5</v>
      </c>
      <c r="C323" s="754">
        <v>313</v>
      </c>
      <c r="D323" s="754">
        <v>127</v>
      </c>
      <c r="E323" s="754">
        <v>186</v>
      </c>
      <c r="F323" s="758" t="s">
        <v>3</v>
      </c>
      <c r="G323" s="754">
        <v>65</v>
      </c>
    </row>
    <row r="324" spans="1:7" ht="11.1" customHeight="1" x14ac:dyDescent="0.2">
      <c r="A324" s="756" t="s">
        <v>8166</v>
      </c>
      <c r="B324" s="755">
        <v>5</v>
      </c>
      <c r="C324" s="754">
        <v>313</v>
      </c>
      <c r="D324" s="754">
        <v>127</v>
      </c>
      <c r="E324" s="754">
        <v>186</v>
      </c>
      <c r="F324" s="758" t="s">
        <v>3</v>
      </c>
      <c r="G324" s="754">
        <v>65</v>
      </c>
    </row>
    <row r="325" spans="1:7" ht="11.1" customHeight="1" x14ac:dyDescent="0.2">
      <c r="A325" s="757" t="s">
        <v>8132</v>
      </c>
      <c r="B325" s="755">
        <v>1</v>
      </c>
      <c r="C325" s="754">
        <v>635</v>
      </c>
      <c r="D325" s="754">
        <v>66</v>
      </c>
      <c r="E325" s="754">
        <v>569</v>
      </c>
      <c r="F325" s="758" t="s">
        <v>3</v>
      </c>
      <c r="G325" s="754">
        <v>71</v>
      </c>
    </row>
    <row r="326" spans="1:7" ht="11.1" customHeight="1" x14ac:dyDescent="0.2">
      <c r="A326" s="756" t="s">
        <v>8166</v>
      </c>
      <c r="B326" s="755">
        <v>1</v>
      </c>
      <c r="C326" s="754">
        <v>635</v>
      </c>
      <c r="D326" s="754">
        <v>66</v>
      </c>
      <c r="E326" s="754">
        <v>569</v>
      </c>
      <c r="F326" s="758" t="s">
        <v>3</v>
      </c>
      <c r="G326" s="754">
        <v>71</v>
      </c>
    </row>
    <row r="327" spans="1:7" s="345" customFormat="1" ht="12" customHeight="1" x14ac:dyDescent="0.2">
      <c r="A327" s="760" t="s">
        <v>229</v>
      </c>
      <c r="B327" s="759">
        <v>34</v>
      </c>
      <c r="C327" s="758">
        <v>2345</v>
      </c>
      <c r="D327" s="758">
        <v>692</v>
      </c>
      <c r="E327" s="758">
        <v>1653</v>
      </c>
      <c r="F327" s="758" t="s">
        <v>3</v>
      </c>
      <c r="G327" s="758">
        <v>903</v>
      </c>
    </row>
    <row r="328" spans="1:7" ht="11.1" customHeight="1" x14ac:dyDescent="0.2">
      <c r="A328" s="756" t="s">
        <v>8166</v>
      </c>
      <c r="B328" s="755">
        <v>23</v>
      </c>
      <c r="C328" s="754">
        <v>2018</v>
      </c>
      <c r="D328" s="754">
        <v>365</v>
      </c>
      <c r="E328" s="754">
        <v>1653</v>
      </c>
      <c r="F328" s="758" t="s">
        <v>3</v>
      </c>
      <c r="G328" s="754">
        <v>576</v>
      </c>
    </row>
    <row r="329" spans="1:7" ht="11.1" customHeight="1" x14ac:dyDescent="0.2">
      <c r="A329" s="756" t="s">
        <v>8178</v>
      </c>
      <c r="B329" s="755">
        <v>11</v>
      </c>
      <c r="C329" s="754">
        <v>327</v>
      </c>
      <c r="D329" s="754">
        <v>327</v>
      </c>
      <c r="E329" s="754" t="s">
        <v>3</v>
      </c>
      <c r="F329" s="758" t="s">
        <v>3</v>
      </c>
      <c r="G329" s="754">
        <v>327</v>
      </c>
    </row>
    <row r="330" spans="1:7" ht="11.1" customHeight="1" x14ac:dyDescent="0.2">
      <c r="A330" s="757" t="s">
        <v>8207</v>
      </c>
      <c r="B330" s="755">
        <v>7</v>
      </c>
      <c r="C330" s="754">
        <v>151</v>
      </c>
      <c r="D330" s="754">
        <v>73</v>
      </c>
      <c r="E330" s="754">
        <v>78</v>
      </c>
      <c r="F330" s="758" t="s">
        <v>3</v>
      </c>
      <c r="G330" s="754">
        <v>59</v>
      </c>
    </row>
    <row r="331" spans="1:7" ht="11.1" customHeight="1" x14ac:dyDescent="0.2">
      <c r="A331" s="756" t="s">
        <v>8166</v>
      </c>
      <c r="B331" s="755">
        <v>7</v>
      </c>
      <c r="C331" s="754">
        <v>151</v>
      </c>
      <c r="D331" s="754">
        <v>73</v>
      </c>
      <c r="E331" s="754">
        <v>78</v>
      </c>
      <c r="F331" s="758" t="s">
        <v>3</v>
      </c>
      <c r="G331" s="754">
        <v>59</v>
      </c>
    </row>
    <row r="332" spans="1:7" ht="11.1" customHeight="1" x14ac:dyDescent="0.2">
      <c r="A332" s="757" t="s">
        <v>8131</v>
      </c>
      <c r="B332" s="755">
        <v>17</v>
      </c>
      <c r="C332" s="754">
        <v>1111</v>
      </c>
      <c r="D332" s="754">
        <v>356</v>
      </c>
      <c r="E332" s="754">
        <v>755</v>
      </c>
      <c r="F332" s="758" t="s">
        <v>3</v>
      </c>
      <c r="G332" s="754">
        <v>420</v>
      </c>
    </row>
    <row r="333" spans="1:7" ht="11.1" customHeight="1" x14ac:dyDescent="0.2">
      <c r="A333" s="756" t="s">
        <v>8166</v>
      </c>
      <c r="B333" s="755">
        <v>6</v>
      </c>
      <c r="C333" s="754">
        <v>784</v>
      </c>
      <c r="D333" s="754">
        <v>29</v>
      </c>
      <c r="E333" s="754">
        <v>755</v>
      </c>
      <c r="F333" s="758" t="s">
        <v>3</v>
      </c>
      <c r="G333" s="754">
        <v>93</v>
      </c>
    </row>
    <row r="334" spans="1:7" ht="11.1" customHeight="1" x14ac:dyDescent="0.2">
      <c r="A334" s="756" t="s">
        <v>8178</v>
      </c>
      <c r="B334" s="755">
        <v>11</v>
      </c>
      <c r="C334" s="754">
        <v>327</v>
      </c>
      <c r="D334" s="754">
        <v>327</v>
      </c>
      <c r="E334" s="754" t="s">
        <v>3</v>
      </c>
      <c r="F334" s="758" t="s">
        <v>3</v>
      </c>
      <c r="G334" s="754">
        <v>327</v>
      </c>
    </row>
    <row r="335" spans="1:7" ht="11.1" customHeight="1" x14ac:dyDescent="0.2">
      <c r="A335" s="757" t="s">
        <v>8130</v>
      </c>
      <c r="B335" s="755">
        <v>9</v>
      </c>
      <c r="C335" s="754">
        <v>758</v>
      </c>
      <c r="D335" s="754">
        <v>116</v>
      </c>
      <c r="E335" s="754">
        <v>642</v>
      </c>
      <c r="F335" s="758" t="s">
        <v>3</v>
      </c>
      <c r="G335" s="754">
        <v>303</v>
      </c>
    </row>
    <row r="336" spans="1:7" ht="11.1" customHeight="1" x14ac:dyDescent="0.2">
      <c r="A336" s="756" t="s">
        <v>8166</v>
      </c>
      <c r="B336" s="755">
        <v>9</v>
      </c>
      <c r="C336" s="754">
        <v>758</v>
      </c>
      <c r="D336" s="754">
        <v>116</v>
      </c>
      <c r="E336" s="754">
        <v>642</v>
      </c>
      <c r="F336" s="758" t="s">
        <v>3</v>
      </c>
      <c r="G336" s="754">
        <v>303</v>
      </c>
    </row>
    <row r="337" spans="1:7" ht="11.1" customHeight="1" x14ac:dyDescent="0.2">
      <c r="A337" s="757" t="s">
        <v>8206</v>
      </c>
      <c r="B337" s="755">
        <v>1</v>
      </c>
      <c r="C337" s="754">
        <v>325</v>
      </c>
      <c r="D337" s="754">
        <v>147</v>
      </c>
      <c r="E337" s="754">
        <v>178</v>
      </c>
      <c r="F337" s="758" t="s">
        <v>3</v>
      </c>
      <c r="G337" s="754">
        <v>121</v>
      </c>
    </row>
    <row r="338" spans="1:7" ht="11.1" customHeight="1" x14ac:dyDescent="0.2">
      <c r="A338" s="756" t="s">
        <v>8166</v>
      </c>
      <c r="B338" s="755">
        <v>1</v>
      </c>
      <c r="C338" s="754">
        <v>325</v>
      </c>
      <c r="D338" s="754">
        <v>147</v>
      </c>
      <c r="E338" s="754">
        <v>178</v>
      </c>
      <c r="F338" s="758" t="s">
        <v>3</v>
      </c>
      <c r="G338" s="754">
        <v>121</v>
      </c>
    </row>
    <row r="339" spans="1:7" s="345" customFormat="1" ht="12" customHeight="1" x14ac:dyDescent="0.2">
      <c r="A339" s="760" t="s">
        <v>230</v>
      </c>
      <c r="B339" s="759">
        <v>36</v>
      </c>
      <c r="C339" s="758">
        <v>6465</v>
      </c>
      <c r="D339" s="758">
        <v>1920</v>
      </c>
      <c r="E339" s="758">
        <v>4545</v>
      </c>
      <c r="F339" s="758" t="s">
        <v>3</v>
      </c>
      <c r="G339" s="758">
        <v>1750</v>
      </c>
    </row>
    <row r="340" spans="1:7" ht="11.1" customHeight="1" x14ac:dyDescent="0.2">
      <c r="A340" s="756" t="s">
        <v>8166</v>
      </c>
      <c r="B340" s="755">
        <v>18</v>
      </c>
      <c r="C340" s="754">
        <v>6045</v>
      </c>
      <c r="D340" s="754">
        <v>1500</v>
      </c>
      <c r="E340" s="754">
        <v>4545</v>
      </c>
      <c r="F340" s="758" t="s">
        <v>3</v>
      </c>
      <c r="G340" s="754">
        <v>1330</v>
      </c>
    </row>
    <row r="341" spans="1:7" ht="11.1" customHeight="1" x14ac:dyDescent="0.2">
      <c r="A341" s="756" t="s">
        <v>8178</v>
      </c>
      <c r="B341" s="755">
        <v>18</v>
      </c>
      <c r="C341" s="754">
        <v>420</v>
      </c>
      <c r="D341" s="754">
        <v>420</v>
      </c>
      <c r="E341" s="754" t="s">
        <v>3</v>
      </c>
      <c r="F341" s="758" t="s">
        <v>3</v>
      </c>
      <c r="G341" s="754">
        <v>420</v>
      </c>
    </row>
    <row r="342" spans="1:7" ht="11.1" customHeight="1" x14ac:dyDescent="0.2">
      <c r="A342" s="757" t="s">
        <v>8205</v>
      </c>
      <c r="B342" s="755">
        <v>1</v>
      </c>
      <c r="C342" s="754">
        <v>580</v>
      </c>
      <c r="D342" s="754">
        <v>135</v>
      </c>
      <c r="E342" s="754">
        <v>445</v>
      </c>
      <c r="F342" s="758" t="s">
        <v>3</v>
      </c>
      <c r="G342" s="754">
        <v>141</v>
      </c>
    </row>
    <row r="343" spans="1:7" ht="11.1" customHeight="1" x14ac:dyDescent="0.2">
      <c r="A343" s="756" t="s">
        <v>8166</v>
      </c>
      <c r="B343" s="755">
        <v>1</v>
      </c>
      <c r="C343" s="754">
        <v>580</v>
      </c>
      <c r="D343" s="754">
        <v>135</v>
      </c>
      <c r="E343" s="754">
        <v>445</v>
      </c>
      <c r="F343" s="758" t="s">
        <v>3</v>
      </c>
      <c r="G343" s="754">
        <v>141</v>
      </c>
    </row>
    <row r="344" spans="1:7" ht="11.1" customHeight="1" x14ac:dyDescent="0.2">
      <c r="A344" s="757" t="s">
        <v>8204</v>
      </c>
      <c r="B344" s="755">
        <v>1</v>
      </c>
      <c r="C344" s="754">
        <v>591</v>
      </c>
      <c r="D344" s="754">
        <v>188</v>
      </c>
      <c r="E344" s="754">
        <v>403</v>
      </c>
      <c r="F344" s="758" t="s">
        <v>3</v>
      </c>
      <c r="G344" s="754">
        <v>68</v>
      </c>
    </row>
    <row r="345" spans="1:7" ht="11.1" customHeight="1" x14ac:dyDescent="0.2">
      <c r="A345" s="756" t="s">
        <v>8166</v>
      </c>
      <c r="B345" s="755">
        <v>1</v>
      </c>
      <c r="C345" s="754">
        <v>591</v>
      </c>
      <c r="D345" s="754">
        <v>188</v>
      </c>
      <c r="E345" s="754">
        <v>403</v>
      </c>
      <c r="F345" s="758" t="s">
        <v>3</v>
      </c>
      <c r="G345" s="754">
        <v>68</v>
      </c>
    </row>
    <row r="346" spans="1:7" ht="11.1" customHeight="1" x14ac:dyDescent="0.2">
      <c r="A346" s="757" t="s">
        <v>8203</v>
      </c>
      <c r="B346" s="755">
        <v>1</v>
      </c>
      <c r="C346" s="754">
        <v>187</v>
      </c>
      <c r="D346" s="754">
        <v>82</v>
      </c>
      <c r="E346" s="754">
        <v>105</v>
      </c>
      <c r="F346" s="758" t="s">
        <v>3</v>
      </c>
      <c r="G346" s="754">
        <v>82</v>
      </c>
    </row>
    <row r="347" spans="1:7" ht="11.1" customHeight="1" x14ac:dyDescent="0.2">
      <c r="A347" s="756" t="s">
        <v>8166</v>
      </c>
      <c r="B347" s="755">
        <v>1</v>
      </c>
      <c r="C347" s="754">
        <v>187</v>
      </c>
      <c r="D347" s="754">
        <v>82</v>
      </c>
      <c r="E347" s="754">
        <v>105</v>
      </c>
      <c r="F347" s="758" t="s">
        <v>3</v>
      </c>
      <c r="G347" s="754">
        <v>82</v>
      </c>
    </row>
    <row r="348" spans="1:7" ht="11.1" customHeight="1" x14ac:dyDescent="0.2">
      <c r="A348" s="757" t="s">
        <v>8202</v>
      </c>
      <c r="B348" s="755">
        <v>1</v>
      </c>
      <c r="C348" s="754">
        <v>256</v>
      </c>
      <c r="D348" s="754">
        <v>77</v>
      </c>
      <c r="E348" s="754">
        <v>179</v>
      </c>
      <c r="F348" s="758" t="s">
        <v>3</v>
      </c>
      <c r="G348" s="754">
        <v>77</v>
      </c>
    </row>
    <row r="349" spans="1:7" ht="11.1" customHeight="1" x14ac:dyDescent="0.2">
      <c r="A349" s="756" t="s">
        <v>8166</v>
      </c>
      <c r="B349" s="755">
        <v>1</v>
      </c>
      <c r="C349" s="754">
        <v>256</v>
      </c>
      <c r="D349" s="754">
        <v>77</v>
      </c>
      <c r="E349" s="754">
        <v>179</v>
      </c>
      <c r="F349" s="758" t="s">
        <v>3</v>
      </c>
      <c r="G349" s="754">
        <v>77</v>
      </c>
    </row>
    <row r="350" spans="1:7" ht="11.1" customHeight="1" x14ac:dyDescent="0.2">
      <c r="A350" s="757" t="s">
        <v>8201</v>
      </c>
      <c r="B350" s="755">
        <v>1</v>
      </c>
      <c r="C350" s="754">
        <v>777</v>
      </c>
      <c r="D350" s="754">
        <v>120</v>
      </c>
      <c r="E350" s="754">
        <v>657</v>
      </c>
      <c r="F350" s="758" t="s">
        <v>3</v>
      </c>
      <c r="G350" s="754">
        <v>100</v>
      </c>
    </row>
    <row r="351" spans="1:7" ht="11.1" customHeight="1" x14ac:dyDescent="0.2">
      <c r="A351" s="756" t="s">
        <v>8166</v>
      </c>
      <c r="B351" s="755">
        <v>1</v>
      </c>
      <c r="C351" s="754">
        <v>777</v>
      </c>
      <c r="D351" s="754">
        <v>120</v>
      </c>
      <c r="E351" s="754">
        <v>657</v>
      </c>
      <c r="F351" s="758" t="s">
        <v>3</v>
      </c>
      <c r="G351" s="754">
        <v>100</v>
      </c>
    </row>
    <row r="352" spans="1:7" ht="11.1" customHeight="1" x14ac:dyDescent="0.2">
      <c r="A352" s="757" t="s">
        <v>8200</v>
      </c>
      <c r="B352" s="755">
        <v>2</v>
      </c>
      <c r="C352" s="754">
        <v>566</v>
      </c>
      <c r="D352" s="754">
        <v>260</v>
      </c>
      <c r="E352" s="754">
        <v>306</v>
      </c>
      <c r="F352" s="758" t="s">
        <v>3</v>
      </c>
      <c r="G352" s="754">
        <v>260</v>
      </c>
    </row>
    <row r="353" spans="1:7" ht="11.1" customHeight="1" x14ac:dyDescent="0.2">
      <c r="A353" s="756" t="s">
        <v>8166</v>
      </c>
      <c r="B353" s="755">
        <v>2</v>
      </c>
      <c r="C353" s="754">
        <v>566</v>
      </c>
      <c r="D353" s="754">
        <v>260</v>
      </c>
      <c r="E353" s="754">
        <v>306</v>
      </c>
      <c r="F353" s="758" t="s">
        <v>3</v>
      </c>
      <c r="G353" s="754">
        <v>260</v>
      </c>
    </row>
    <row r="354" spans="1:7" ht="11.1" customHeight="1" x14ac:dyDescent="0.2">
      <c r="A354" s="757" t="s">
        <v>99</v>
      </c>
      <c r="B354" s="755">
        <v>1</v>
      </c>
      <c r="C354" s="754">
        <v>680</v>
      </c>
      <c r="D354" s="754">
        <v>244</v>
      </c>
      <c r="E354" s="754">
        <v>436</v>
      </c>
      <c r="F354" s="758" t="s">
        <v>3</v>
      </c>
      <c r="G354" s="754">
        <v>244</v>
      </c>
    </row>
    <row r="355" spans="1:7" ht="11.1" customHeight="1" x14ac:dyDescent="0.2">
      <c r="A355" s="756" t="s">
        <v>8199</v>
      </c>
      <c r="B355" s="755">
        <v>1</v>
      </c>
      <c r="C355" s="754">
        <v>680</v>
      </c>
      <c r="D355" s="754">
        <v>244</v>
      </c>
      <c r="E355" s="754">
        <v>436</v>
      </c>
      <c r="F355" s="758" t="s">
        <v>3</v>
      </c>
      <c r="G355" s="754">
        <v>244</v>
      </c>
    </row>
    <row r="356" spans="1:7" ht="11.1" customHeight="1" x14ac:dyDescent="0.2">
      <c r="A356" s="757" t="s">
        <v>8198</v>
      </c>
      <c r="B356" s="755">
        <v>1</v>
      </c>
      <c r="C356" s="754">
        <v>488</v>
      </c>
      <c r="D356" s="754">
        <v>329</v>
      </c>
      <c r="E356" s="754">
        <v>159</v>
      </c>
      <c r="F356" s="758" t="s">
        <v>3</v>
      </c>
      <c r="G356" s="754">
        <v>329</v>
      </c>
    </row>
    <row r="357" spans="1:7" ht="11.1" customHeight="1" x14ac:dyDescent="0.2">
      <c r="A357" s="756" t="s">
        <v>8166</v>
      </c>
      <c r="B357" s="755">
        <v>1</v>
      </c>
      <c r="C357" s="754">
        <v>488</v>
      </c>
      <c r="D357" s="754">
        <v>329</v>
      </c>
      <c r="E357" s="754">
        <v>159</v>
      </c>
      <c r="F357" s="758" t="s">
        <v>3</v>
      </c>
      <c r="G357" s="754">
        <v>329</v>
      </c>
    </row>
    <row r="358" spans="1:7" ht="11.1" customHeight="1" x14ac:dyDescent="0.2">
      <c r="A358" s="757" t="s">
        <v>8129</v>
      </c>
      <c r="B358" s="755">
        <v>26</v>
      </c>
      <c r="C358" s="754">
        <v>1948</v>
      </c>
      <c r="D358" s="754">
        <v>442</v>
      </c>
      <c r="E358" s="754">
        <v>1506</v>
      </c>
      <c r="F358" s="758" t="s">
        <v>3</v>
      </c>
      <c r="G358" s="754">
        <v>439</v>
      </c>
    </row>
    <row r="359" spans="1:7" ht="11.1" customHeight="1" x14ac:dyDescent="0.2">
      <c r="A359" s="756" t="s">
        <v>8166</v>
      </c>
      <c r="B359" s="755">
        <v>8</v>
      </c>
      <c r="C359" s="754">
        <v>1528</v>
      </c>
      <c r="D359" s="754">
        <v>22</v>
      </c>
      <c r="E359" s="754">
        <v>1506</v>
      </c>
      <c r="F359" s="758" t="s">
        <v>3</v>
      </c>
      <c r="G359" s="754">
        <v>19</v>
      </c>
    </row>
    <row r="360" spans="1:7" ht="11.1" customHeight="1" x14ac:dyDescent="0.2">
      <c r="A360" s="756" t="s">
        <v>8178</v>
      </c>
      <c r="B360" s="755">
        <v>18</v>
      </c>
      <c r="C360" s="754">
        <v>420</v>
      </c>
      <c r="D360" s="754">
        <v>420</v>
      </c>
      <c r="E360" s="754" t="s">
        <v>3</v>
      </c>
      <c r="F360" s="758" t="s">
        <v>3</v>
      </c>
      <c r="G360" s="754">
        <v>420</v>
      </c>
    </row>
    <row r="361" spans="1:7" ht="11.1" customHeight="1" x14ac:dyDescent="0.2">
      <c r="A361" s="757" t="s">
        <v>8197</v>
      </c>
      <c r="B361" s="755">
        <v>1</v>
      </c>
      <c r="C361" s="754">
        <v>392</v>
      </c>
      <c r="D361" s="754">
        <v>43</v>
      </c>
      <c r="E361" s="754">
        <v>349</v>
      </c>
      <c r="F361" s="758" t="s">
        <v>3</v>
      </c>
      <c r="G361" s="754">
        <v>10</v>
      </c>
    </row>
    <row r="362" spans="1:7" ht="11.1" customHeight="1" x14ac:dyDescent="0.2">
      <c r="A362" s="756" t="s">
        <v>8166</v>
      </c>
      <c r="B362" s="755">
        <v>1</v>
      </c>
      <c r="C362" s="754">
        <v>392</v>
      </c>
      <c r="D362" s="754">
        <v>43</v>
      </c>
      <c r="E362" s="754">
        <v>349</v>
      </c>
      <c r="F362" s="758" t="s">
        <v>3</v>
      </c>
      <c r="G362" s="754">
        <v>10</v>
      </c>
    </row>
    <row r="363" spans="1:7" s="345" customFormat="1" ht="12" customHeight="1" x14ac:dyDescent="0.2">
      <c r="A363" s="760" t="s">
        <v>231</v>
      </c>
      <c r="B363" s="759">
        <v>53</v>
      </c>
      <c r="C363" s="758">
        <v>5278</v>
      </c>
      <c r="D363" s="758">
        <v>1308</v>
      </c>
      <c r="E363" s="758">
        <v>3970</v>
      </c>
      <c r="F363" s="758" t="s">
        <v>3</v>
      </c>
      <c r="G363" s="758">
        <v>1448</v>
      </c>
    </row>
    <row r="364" spans="1:7" ht="11.1" customHeight="1" x14ac:dyDescent="0.2">
      <c r="A364" s="756" t="s">
        <v>8172</v>
      </c>
      <c r="B364" s="755">
        <v>1</v>
      </c>
      <c r="C364" s="754">
        <v>139</v>
      </c>
      <c r="D364" s="754" t="s">
        <v>3</v>
      </c>
      <c r="E364" s="754">
        <v>139</v>
      </c>
      <c r="F364" s="758" t="s">
        <v>3</v>
      </c>
      <c r="G364" s="754">
        <v>7</v>
      </c>
    </row>
    <row r="365" spans="1:7" ht="11.1" customHeight="1" x14ac:dyDescent="0.2">
      <c r="A365" s="756" t="s">
        <v>8166</v>
      </c>
      <c r="B365" s="755">
        <v>50</v>
      </c>
      <c r="C365" s="754">
        <v>5118</v>
      </c>
      <c r="D365" s="754">
        <v>1287</v>
      </c>
      <c r="E365" s="754">
        <v>3831</v>
      </c>
      <c r="F365" s="758" t="s">
        <v>3</v>
      </c>
      <c r="G365" s="754">
        <v>1420</v>
      </c>
    </row>
    <row r="366" spans="1:7" ht="11.1" customHeight="1" x14ac:dyDescent="0.2">
      <c r="A366" s="756" t="s">
        <v>8178</v>
      </c>
      <c r="B366" s="755">
        <v>2</v>
      </c>
      <c r="C366" s="754">
        <v>21</v>
      </c>
      <c r="D366" s="754">
        <v>21</v>
      </c>
      <c r="E366" s="754" t="s">
        <v>3</v>
      </c>
      <c r="F366" s="758" t="s">
        <v>3</v>
      </c>
      <c r="G366" s="754">
        <v>21</v>
      </c>
    </row>
    <row r="367" spans="1:7" ht="11.1" customHeight="1" x14ac:dyDescent="0.2">
      <c r="A367" s="757" t="s">
        <v>8196</v>
      </c>
      <c r="B367" s="755">
        <v>5</v>
      </c>
      <c r="C367" s="754">
        <v>1086</v>
      </c>
      <c r="D367" s="754">
        <v>286</v>
      </c>
      <c r="E367" s="754">
        <v>800</v>
      </c>
      <c r="F367" s="758" t="s">
        <v>3</v>
      </c>
      <c r="G367" s="754">
        <v>84</v>
      </c>
    </row>
    <row r="368" spans="1:7" ht="11.1" customHeight="1" x14ac:dyDescent="0.2">
      <c r="A368" s="756" t="s">
        <v>8166</v>
      </c>
      <c r="B368" s="755">
        <v>5</v>
      </c>
      <c r="C368" s="754">
        <v>1086</v>
      </c>
      <c r="D368" s="754">
        <v>286</v>
      </c>
      <c r="E368" s="754">
        <v>800</v>
      </c>
      <c r="F368" s="758" t="s">
        <v>3</v>
      </c>
      <c r="G368" s="754">
        <v>84</v>
      </c>
    </row>
    <row r="369" spans="1:7" ht="11.1" customHeight="1" x14ac:dyDescent="0.2">
      <c r="A369" s="757" t="s">
        <v>8128</v>
      </c>
      <c r="B369" s="755">
        <v>13</v>
      </c>
      <c r="C369" s="754">
        <v>541</v>
      </c>
      <c r="D369" s="754">
        <v>231</v>
      </c>
      <c r="E369" s="754">
        <v>310</v>
      </c>
      <c r="F369" s="758" t="s">
        <v>3</v>
      </c>
      <c r="G369" s="754">
        <v>281</v>
      </c>
    </row>
    <row r="370" spans="1:7" ht="11.1" customHeight="1" x14ac:dyDescent="0.2">
      <c r="A370" s="756" t="s">
        <v>8166</v>
      </c>
      <c r="B370" s="755">
        <v>11</v>
      </c>
      <c r="C370" s="754">
        <v>520</v>
      </c>
      <c r="D370" s="754">
        <v>210</v>
      </c>
      <c r="E370" s="754">
        <v>310</v>
      </c>
      <c r="F370" s="758" t="s">
        <v>3</v>
      </c>
      <c r="G370" s="754">
        <v>260</v>
      </c>
    </row>
    <row r="371" spans="1:7" ht="11.1" customHeight="1" x14ac:dyDescent="0.2">
      <c r="A371" s="756" t="s">
        <v>8178</v>
      </c>
      <c r="B371" s="755">
        <v>2</v>
      </c>
      <c r="C371" s="754">
        <v>21</v>
      </c>
      <c r="D371" s="754">
        <v>21</v>
      </c>
      <c r="E371" s="754" t="s">
        <v>3</v>
      </c>
      <c r="F371" s="758" t="s">
        <v>3</v>
      </c>
      <c r="G371" s="754">
        <v>21</v>
      </c>
    </row>
    <row r="372" spans="1:7" ht="11.1" customHeight="1" x14ac:dyDescent="0.2">
      <c r="A372" s="757" t="s">
        <v>8195</v>
      </c>
      <c r="B372" s="755">
        <v>5</v>
      </c>
      <c r="C372" s="754">
        <v>369</v>
      </c>
      <c r="D372" s="754">
        <v>56</v>
      </c>
      <c r="E372" s="754">
        <v>313</v>
      </c>
      <c r="F372" s="758" t="s">
        <v>3</v>
      </c>
      <c r="G372" s="754">
        <v>47</v>
      </c>
    </row>
    <row r="373" spans="1:7" ht="11.1" customHeight="1" x14ac:dyDescent="0.2">
      <c r="A373" s="756" t="s">
        <v>8166</v>
      </c>
      <c r="B373" s="755">
        <v>5</v>
      </c>
      <c r="C373" s="754">
        <v>369</v>
      </c>
      <c r="D373" s="754">
        <v>56</v>
      </c>
      <c r="E373" s="754">
        <v>313</v>
      </c>
      <c r="F373" s="758" t="s">
        <v>3</v>
      </c>
      <c r="G373" s="754">
        <v>47</v>
      </c>
    </row>
    <row r="374" spans="1:7" ht="11.1" customHeight="1" x14ac:dyDescent="0.2">
      <c r="A374" s="757" t="s">
        <v>8127</v>
      </c>
      <c r="B374" s="755">
        <v>30</v>
      </c>
      <c r="C374" s="754">
        <v>3282</v>
      </c>
      <c r="D374" s="754">
        <v>735</v>
      </c>
      <c r="E374" s="754">
        <v>2547</v>
      </c>
      <c r="F374" s="758" t="s">
        <v>3</v>
      </c>
      <c r="G374" s="754">
        <v>1036</v>
      </c>
    </row>
    <row r="375" spans="1:7" ht="11.1" customHeight="1" x14ac:dyDescent="0.2">
      <c r="A375" s="756" t="s">
        <v>8172</v>
      </c>
      <c r="B375" s="755">
        <v>1</v>
      </c>
      <c r="C375" s="754">
        <v>139</v>
      </c>
      <c r="D375" s="754" t="s">
        <v>3</v>
      </c>
      <c r="E375" s="754">
        <v>139</v>
      </c>
      <c r="F375" s="758" t="s">
        <v>3</v>
      </c>
      <c r="G375" s="754">
        <v>7</v>
      </c>
    </row>
    <row r="376" spans="1:7" ht="11.1" customHeight="1" x14ac:dyDescent="0.2">
      <c r="A376" s="756" t="s">
        <v>8166</v>
      </c>
      <c r="B376" s="755">
        <v>29</v>
      </c>
      <c r="C376" s="754">
        <v>3143</v>
      </c>
      <c r="D376" s="754">
        <v>735</v>
      </c>
      <c r="E376" s="754">
        <v>2408</v>
      </c>
      <c r="F376" s="758" t="s">
        <v>3</v>
      </c>
      <c r="G376" s="754">
        <v>1029</v>
      </c>
    </row>
    <row r="377" spans="1:7" s="345" customFormat="1" ht="12.95" customHeight="1" x14ac:dyDescent="0.2">
      <c r="A377" s="760" t="s">
        <v>232</v>
      </c>
      <c r="B377" s="759">
        <v>80</v>
      </c>
      <c r="C377" s="758">
        <v>6708</v>
      </c>
      <c r="D377" s="758">
        <v>2662</v>
      </c>
      <c r="E377" s="758">
        <v>4046</v>
      </c>
      <c r="F377" s="758" t="s">
        <v>3</v>
      </c>
      <c r="G377" s="758">
        <v>1797</v>
      </c>
    </row>
    <row r="378" spans="1:7" ht="9.9499999999999993" customHeight="1" x14ac:dyDescent="0.2">
      <c r="A378" s="756" t="s">
        <v>8172</v>
      </c>
      <c r="B378" s="755">
        <v>2</v>
      </c>
      <c r="C378" s="754">
        <v>122</v>
      </c>
      <c r="D378" s="754">
        <v>49</v>
      </c>
      <c r="E378" s="754">
        <v>73</v>
      </c>
      <c r="F378" s="758" t="s">
        <v>3</v>
      </c>
      <c r="G378" s="754">
        <v>51</v>
      </c>
    </row>
    <row r="379" spans="1:7" ht="9.9499999999999993" customHeight="1" x14ac:dyDescent="0.2">
      <c r="A379" s="756" t="s">
        <v>8166</v>
      </c>
      <c r="B379" s="755">
        <v>69</v>
      </c>
      <c r="C379" s="754">
        <v>6526</v>
      </c>
      <c r="D379" s="754">
        <v>2553</v>
      </c>
      <c r="E379" s="754">
        <v>3973</v>
      </c>
      <c r="F379" s="758" t="s">
        <v>3</v>
      </c>
      <c r="G379" s="754">
        <v>1686</v>
      </c>
    </row>
    <row r="380" spans="1:7" ht="9.9499999999999993" customHeight="1" x14ac:dyDescent="0.2">
      <c r="A380" s="756" t="s">
        <v>8178</v>
      </c>
      <c r="B380" s="755">
        <v>9</v>
      </c>
      <c r="C380" s="754">
        <v>60</v>
      </c>
      <c r="D380" s="754">
        <v>60</v>
      </c>
      <c r="E380" s="754" t="s">
        <v>3</v>
      </c>
      <c r="F380" s="758" t="s">
        <v>3</v>
      </c>
      <c r="G380" s="754">
        <v>60</v>
      </c>
    </row>
    <row r="381" spans="1:7" ht="9.9499999999999993" customHeight="1" x14ac:dyDescent="0.2">
      <c r="A381" s="757" t="s">
        <v>8126</v>
      </c>
      <c r="B381" s="755">
        <v>5</v>
      </c>
      <c r="C381" s="754">
        <v>586</v>
      </c>
      <c r="D381" s="754">
        <v>147</v>
      </c>
      <c r="E381" s="754">
        <v>439</v>
      </c>
      <c r="F381" s="758" t="s">
        <v>3</v>
      </c>
      <c r="G381" s="754">
        <v>204</v>
      </c>
    </row>
    <row r="382" spans="1:7" ht="9.9499999999999993" customHeight="1" x14ac:dyDescent="0.2">
      <c r="A382" s="756" t="s">
        <v>8166</v>
      </c>
      <c r="B382" s="755">
        <v>5</v>
      </c>
      <c r="C382" s="754">
        <v>586</v>
      </c>
      <c r="D382" s="754">
        <v>147</v>
      </c>
      <c r="E382" s="754">
        <v>439</v>
      </c>
      <c r="F382" s="758" t="s">
        <v>3</v>
      </c>
      <c r="G382" s="754">
        <v>204</v>
      </c>
    </row>
    <row r="383" spans="1:7" ht="9.9499999999999993" customHeight="1" x14ac:dyDescent="0.2">
      <c r="A383" s="757" t="s">
        <v>8125</v>
      </c>
      <c r="B383" s="755">
        <v>38</v>
      </c>
      <c r="C383" s="754">
        <v>2824</v>
      </c>
      <c r="D383" s="754">
        <v>1000</v>
      </c>
      <c r="E383" s="754">
        <v>1824</v>
      </c>
      <c r="F383" s="758" t="s">
        <v>3</v>
      </c>
      <c r="G383" s="754">
        <v>1047</v>
      </c>
    </row>
    <row r="384" spans="1:7" ht="9.9499999999999993" customHeight="1" x14ac:dyDescent="0.2">
      <c r="A384" s="756" t="s">
        <v>8172</v>
      </c>
      <c r="B384" s="755">
        <v>2</v>
      </c>
      <c r="C384" s="754">
        <v>122</v>
      </c>
      <c r="D384" s="754">
        <v>49</v>
      </c>
      <c r="E384" s="754">
        <v>73</v>
      </c>
      <c r="F384" s="758" t="s">
        <v>3</v>
      </c>
      <c r="G384" s="754">
        <v>51</v>
      </c>
    </row>
    <row r="385" spans="1:7" ht="9.9499999999999993" customHeight="1" x14ac:dyDescent="0.2">
      <c r="A385" s="756" t="s">
        <v>8166</v>
      </c>
      <c r="B385" s="755">
        <v>36</v>
      </c>
      <c r="C385" s="754">
        <v>2702</v>
      </c>
      <c r="D385" s="754">
        <v>951</v>
      </c>
      <c r="E385" s="754">
        <v>1751</v>
      </c>
      <c r="F385" s="758" t="s">
        <v>3</v>
      </c>
      <c r="G385" s="754">
        <v>996</v>
      </c>
    </row>
    <row r="386" spans="1:7" ht="9.9499999999999993" customHeight="1" x14ac:dyDescent="0.2">
      <c r="A386" s="757" t="s">
        <v>8124</v>
      </c>
      <c r="B386" s="755">
        <v>3</v>
      </c>
      <c r="C386" s="754">
        <v>1942</v>
      </c>
      <c r="D386" s="754">
        <v>895</v>
      </c>
      <c r="E386" s="754">
        <v>1047</v>
      </c>
      <c r="F386" s="758" t="s">
        <v>3</v>
      </c>
      <c r="G386" s="754" t="s">
        <v>3</v>
      </c>
    </row>
    <row r="387" spans="1:7" ht="9.9499999999999993" customHeight="1" x14ac:dyDescent="0.2">
      <c r="A387" s="756" t="s">
        <v>8166</v>
      </c>
      <c r="B387" s="755">
        <v>3</v>
      </c>
      <c r="C387" s="754">
        <v>1942</v>
      </c>
      <c r="D387" s="754">
        <v>895</v>
      </c>
      <c r="E387" s="754">
        <v>1047</v>
      </c>
      <c r="F387" s="758" t="s">
        <v>3</v>
      </c>
      <c r="G387" s="754" t="s">
        <v>3</v>
      </c>
    </row>
    <row r="388" spans="1:7" ht="9.9499999999999993" customHeight="1" x14ac:dyDescent="0.2">
      <c r="A388" s="757" t="s">
        <v>8194</v>
      </c>
      <c r="B388" s="755">
        <v>4</v>
      </c>
      <c r="C388" s="754">
        <v>671</v>
      </c>
      <c r="D388" s="754">
        <v>118</v>
      </c>
      <c r="E388" s="754">
        <v>553</v>
      </c>
      <c r="F388" s="758" t="s">
        <v>3</v>
      </c>
      <c r="G388" s="754">
        <v>43</v>
      </c>
    </row>
    <row r="389" spans="1:7" ht="9.9499999999999993" customHeight="1" x14ac:dyDescent="0.2">
      <c r="A389" s="756" t="s">
        <v>8166</v>
      </c>
      <c r="B389" s="755">
        <v>4</v>
      </c>
      <c r="C389" s="754">
        <v>671</v>
      </c>
      <c r="D389" s="754">
        <v>118</v>
      </c>
      <c r="E389" s="754">
        <v>553</v>
      </c>
      <c r="F389" s="758" t="s">
        <v>3</v>
      </c>
      <c r="G389" s="754">
        <v>43</v>
      </c>
    </row>
    <row r="390" spans="1:7" ht="9.9499999999999993" customHeight="1" x14ac:dyDescent="0.2">
      <c r="A390" s="757" t="s">
        <v>8193</v>
      </c>
      <c r="B390" s="755">
        <v>30</v>
      </c>
      <c r="C390" s="754">
        <v>685</v>
      </c>
      <c r="D390" s="754">
        <v>502</v>
      </c>
      <c r="E390" s="754">
        <v>183</v>
      </c>
      <c r="F390" s="758" t="s">
        <v>3</v>
      </c>
      <c r="G390" s="754">
        <v>503</v>
      </c>
    </row>
    <row r="391" spans="1:7" ht="9.9499999999999993" customHeight="1" x14ac:dyDescent="0.2">
      <c r="A391" s="756" t="s">
        <v>8166</v>
      </c>
      <c r="B391" s="755">
        <v>21</v>
      </c>
      <c r="C391" s="754">
        <v>625</v>
      </c>
      <c r="D391" s="754">
        <v>442</v>
      </c>
      <c r="E391" s="754">
        <v>183</v>
      </c>
      <c r="F391" s="758" t="s">
        <v>3</v>
      </c>
      <c r="G391" s="754">
        <v>443</v>
      </c>
    </row>
    <row r="392" spans="1:7" ht="9.9499999999999993" customHeight="1" x14ac:dyDescent="0.2">
      <c r="A392" s="756" t="s">
        <v>8178</v>
      </c>
      <c r="B392" s="755">
        <v>9</v>
      </c>
      <c r="C392" s="754">
        <v>60</v>
      </c>
      <c r="D392" s="754">
        <v>60</v>
      </c>
      <c r="E392" s="754" t="s">
        <v>3</v>
      </c>
      <c r="F392" s="758" t="s">
        <v>3</v>
      </c>
      <c r="G392" s="754">
        <v>60</v>
      </c>
    </row>
    <row r="393" spans="1:7" s="345" customFormat="1" ht="12.95" customHeight="1" x14ac:dyDescent="0.2">
      <c r="A393" s="760" t="s">
        <v>233</v>
      </c>
      <c r="B393" s="759">
        <v>134</v>
      </c>
      <c r="C393" s="758">
        <v>6291</v>
      </c>
      <c r="D393" s="758">
        <v>2787</v>
      </c>
      <c r="E393" s="758">
        <v>3504</v>
      </c>
      <c r="F393" s="758" t="s">
        <v>3</v>
      </c>
      <c r="G393" s="758">
        <v>1072</v>
      </c>
    </row>
    <row r="394" spans="1:7" ht="9.9499999999999993" customHeight="1" x14ac:dyDescent="0.2">
      <c r="A394" s="756" t="s">
        <v>8172</v>
      </c>
      <c r="B394" s="755">
        <v>1</v>
      </c>
      <c r="C394" s="754">
        <v>265</v>
      </c>
      <c r="D394" s="754">
        <v>20</v>
      </c>
      <c r="E394" s="754">
        <v>245</v>
      </c>
      <c r="F394" s="758" t="s">
        <v>3</v>
      </c>
      <c r="G394" s="754">
        <v>35</v>
      </c>
    </row>
    <row r="395" spans="1:7" ht="9.9499999999999993" customHeight="1" x14ac:dyDescent="0.2">
      <c r="A395" s="756" t="s">
        <v>8166</v>
      </c>
      <c r="B395" s="755">
        <v>130</v>
      </c>
      <c r="C395" s="754">
        <v>5988</v>
      </c>
      <c r="D395" s="754">
        <v>2729</v>
      </c>
      <c r="E395" s="754">
        <v>3259</v>
      </c>
      <c r="F395" s="758" t="s">
        <v>3</v>
      </c>
      <c r="G395" s="754">
        <v>1033</v>
      </c>
    </row>
    <row r="396" spans="1:7" ht="9.9499999999999993" customHeight="1" x14ac:dyDescent="0.2">
      <c r="A396" s="756" t="s">
        <v>8178</v>
      </c>
      <c r="B396" s="755">
        <v>3</v>
      </c>
      <c r="C396" s="754">
        <v>38</v>
      </c>
      <c r="D396" s="754">
        <v>38</v>
      </c>
      <c r="E396" s="754" t="s">
        <v>3</v>
      </c>
      <c r="F396" s="758" t="s">
        <v>3</v>
      </c>
      <c r="G396" s="754">
        <v>4</v>
      </c>
    </row>
    <row r="397" spans="1:7" ht="9.9499999999999993" customHeight="1" x14ac:dyDescent="0.2">
      <c r="A397" s="757" t="s">
        <v>8192</v>
      </c>
      <c r="B397" s="755">
        <v>23</v>
      </c>
      <c r="C397" s="754">
        <v>818</v>
      </c>
      <c r="D397" s="754">
        <v>430</v>
      </c>
      <c r="E397" s="754">
        <v>388</v>
      </c>
      <c r="F397" s="758" t="s">
        <v>3</v>
      </c>
      <c r="G397" s="754">
        <v>102</v>
      </c>
    </row>
    <row r="398" spans="1:7" ht="9.9499999999999993" customHeight="1" x14ac:dyDescent="0.2">
      <c r="A398" s="756" t="s">
        <v>8166</v>
      </c>
      <c r="B398" s="755">
        <v>20</v>
      </c>
      <c r="C398" s="754">
        <v>780</v>
      </c>
      <c r="D398" s="754">
        <v>392</v>
      </c>
      <c r="E398" s="754">
        <v>388</v>
      </c>
      <c r="F398" s="758" t="s">
        <v>3</v>
      </c>
      <c r="G398" s="754">
        <v>98</v>
      </c>
    </row>
    <row r="399" spans="1:7" ht="9.9499999999999993" customHeight="1" x14ac:dyDescent="0.2">
      <c r="A399" s="756" t="s">
        <v>8178</v>
      </c>
      <c r="B399" s="755">
        <v>3</v>
      </c>
      <c r="C399" s="754">
        <v>38</v>
      </c>
      <c r="D399" s="754">
        <v>38</v>
      </c>
      <c r="E399" s="754" t="s">
        <v>3</v>
      </c>
      <c r="F399" s="758" t="s">
        <v>3</v>
      </c>
      <c r="G399" s="754">
        <v>4</v>
      </c>
    </row>
    <row r="400" spans="1:7" ht="9.9499999999999993" customHeight="1" x14ac:dyDescent="0.2">
      <c r="A400" s="757" t="s">
        <v>8191</v>
      </c>
      <c r="B400" s="755">
        <v>13</v>
      </c>
      <c r="C400" s="754">
        <v>390</v>
      </c>
      <c r="D400" s="754">
        <v>199</v>
      </c>
      <c r="E400" s="754">
        <v>191</v>
      </c>
      <c r="F400" s="758" t="s">
        <v>3</v>
      </c>
      <c r="G400" s="754">
        <v>223</v>
      </c>
    </row>
    <row r="401" spans="1:7" ht="9.9499999999999993" customHeight="1" x14ac:dyDescent="0.2">
      <c r="A401" s="756" t="s">
        <v>8166</v>
      </c>
      <c r="B401" s="755">
        <v>13</v>
      </c>
      <c r="C401" s="754">
        <v>390</v>
      </c>
      <c r="D401" s="754">
        <v>199</v>
      </c>
      <c r="E401" s="754">
        <v>191</v>
      </c>
      <c r="F401" s="758" t="s">
        <v>3</v>
      </c>
      <c r="G401" s="754">
        <v>223</v>
      </c>
    </row>
    <row r="402" spans="1:7" ht="9.9499999999999993" customHeight="1" x14ac:dyDescent="0.2">
      <c r="A402" s="757" t="s">
        <v>8190</v>
      </c>
      <c r="B402" s="755">
        <v>11</v>
      </c>
      <c r="C402" s="754">
        <v>321</v>
      </c>
      <c r="D402" s="754">
        <v>169</v>
      </c>
      <c r="E402" s="754">
        <v>152</v>
      </c>
      <c r="F402" s="758" t="s">
        <v>3</v>
      </c>
      <c r="G402" s="754">
        <v>184</v>
      </c>
    </row>
    <row r="403" spans="1:7" ht="9.9499999999999993" customHeight="1" x14ac:dyDescent="0.2">
      <c r="A403" s="756" t="s">
        <v>8166</v>
      </c>
      <c r="B403" s="755">
        <v>11</v>
      </c>
      <c r="C403" s="754">
        <v>321</v>
      </c>
      <c r="D403" s="754">
        <v>169</v>
      </c>
      <c r="E403" s="754">
        <v>152</v>
      </c>
      <c r="F403" s="758" t="s">
        <v>3</v>
      </c>
      <c r="G403" s="754">
        <v>184</v>
      </c>
    </row>
    <row r="404" spans="1:7" ht="9.9499999999999993" customHeight="1" x14ac:dyDescent="0.2">
      <c r="A404" s="757" t="s">
        <v>8123</v>
      </c>
      <c r="B404" s="755">
        <v>63</v>
      </c>
      <c r="C404" s="754">
        <v>3541</v>
      </c>
      <c r="D404" s="754">
        <v>1521</v>
      </c>
      <c r="E404" s="754">
        <v>2020</v>
      </c>
      <c r="F404" s="758" t="s">
        <v>3</v>
      </c>
      <c r="G404" s="754">
        <v>538</v>
      </c>
    </row>
    <row r="405" spans="1:7" ht="9.9499999999999993" customHeight="1" x14ac:dyDescent="0.2">
      <c r="A405" s="756" t="s">
        <v>8172</v>
      </c>
      <c r="B405" s="755">
        <v>1</v>
      </c>
      <c r="C405" s="754">
        <v>265</v>
      </c>
      <c r="D405" s="754">
        <v>20</v>
      </c>
      <c r="E405" s="754">
        <v>245</v>
      </c>
      <c r="F405" s="758" t="s">
        <v>3</v>
      </c>
      <c r="G405" s="754">
        <v>35</v>
      </c>
    </row>
    <row r="406" spans="1:7" ht="9.9499999999999993" customHeight="1" x14ac:dyDescent="0.2">
      <c r="A406" s="756" t="s">
        <v>8166</v>
      </c>
      <c r="B406" s="755">
        <v>62</v>
      </c>
      <c r="C406" s="754">
        <v>3276</v>
      </c>
      <c r="D406" s="754">
        <v>1501</v>
      </c>
      <c r="E406" s="754">
        <v>1775</v>
      </c>
      <c r="F406" s="758" t="s">
        <v>3</v>
      </c>
      <c r="G406" s="754">
        <v>503</v>
      </c>
    </row>
    <row r="407" spans="1:7" ht="9.9499999999999993" customHeight="1" x14ac:dyDescent="0.2">
      <c r="A407" s="757" t="s">
        <v>8122</v>
      </c>
      <c r="B407" s="755">
        <v>18</v>
      </c>
      <c r="C407" s="754">
        <v>990</v>
      </c>
      <c r="D407" s="754">
        <v>332</v>
      </c>
      <c r="E407" s="754">
        <v>658</v>
      </c>
      <c r="F407" s="758" t="s">
        <v>3</v>
      </c>
      <c r="G407" s="754">
        <v>25</v>
      </c>
    </row>
    <row r="408" spans="1:7" ht="9.9499999999999993" customHeight="1" x14ac:dyDescent="0.2">
      <c r="A408" s="756" t="s">
        <v>8166</v>
      </c>
      <c r="B408" s="755">
        <v>18</v>
      </c>
      <c r="C408" s="754">
        <v>990</v>
      </c>
      <c r="D408" s="754">
        <v>332</v>
      </c>
      <c r="E408" s="754">
        <v>658</v>
      </c>
      <c r="F408" s="758" t="s">
        <v>3</v>
      </c>
      <c r="G408" s="754">
        <v>25</v>
      </c>
    </row>
    <row r="409" spans="1:7" ht="9.9499999999999993" customHeight="1" x14ac:dyDescent="0.2">
      <c r="A409" s="757" t="s">
        <v>8189</v>
      </c>
      <c r="B409" s="755">
        <v>6</v>
      </c>
      <c r="C409" s="754">
        <v>231</v>
      </c>
      <c r="D409" s="754">
        <v>136</v>
      </c>
      <c r="E409" s="754">
        <v>95</v>
      </c>
      <c r="F409" s="758" t="s">
        <v>3</v>
      </c>
      <c r="G409" s="763" t="s">
        <v>3</v>
      </c>
    </row>
    <row r="410" spans="1:7" ht="9.9499999999999993" customHeight="1" x14ac:dyDescent="0.2">
      <c r="A410" s="756" t="s">
        <v>8166</v>
      </c>
      <c r="B410" s="755">
        <v>6</v>
      </c>
      <c r="C410" s="754">
        <v>231</v>
      </c>
      <c r="D410" s="754">
        <v>136</v>
      </c>
      <c r="E410" s="754">
        <v>95</v>
      </c>
      <c r="F410" s="758" t="s">
        <v>3</v>
      </c>
      <c r="G410" s="754" t="s">
        <v>3</v>
      </c>
    </row>
    <row r="411" spans="1:7" s="345" customFormat="1" ht="12.95" customHeight="1" x14ac:dyDescent="0.2">
      <c r="A411" s="760" t="s">
        <v>234</v>
      </c>
      <c r="B411" s="759">
        <v>130</v>
      </c>
      <c r="C411" s="758">
        <v>7455</v>
      </c>
      <c r="D411" s="758">
        <v>2919</v>
      </c>
      <c r="E411" s="758">
        <v>4536</v>
      </c>
      <c r="F411" s="758" t="s">
        <v>3</v>
      </c>
      <c r="G411" s="758">
        <v>1139</v>
      </c>
    </row>
    <row r="412" spans="1:7" ht="9.9499999999999993" customHeight="1" x14ac:dyDescent="0.2">
      <c r="A412" s="756" t="s">
        <v>8166</v>
      </c>
      <c r="B412" s="755">
        <v>108</v>
      </c>
      <c r="C412" s="754">
        <v>6828</v>
      </c>
      <c r="D412" s="754">
        <v>2292</v>
      </c>
      <c r="E412" s="754">
        <v>4536</v>
      </c>
      <c r="F412" s="758" t="s">
        <v>3</v>
      </c>
      <c r="G412" s="762">
        <v>691</v>
      </c>
    </row>
    <row r="413" spans="1:7" ht="9.9499999999999993" customHeight="1" x14ac:dyDescent="0.2">
      <c r="A413" s="756" t="s">
        <v>8178</v>
      </c>
      <c r="B413" s="755">
        <v>22</v>
      </c>
      <c r="C413" s="754">
        <v>627</v>
      </c>
      <c r="D413" s="754">
        <v>627</v>
      </c>
      <c r="E413" s="754" t="s">
        <v>3</v>
      </c>
      <c r="F413" s="758" t="s">
        <v>3</v>
      </c>
      <c r="G413" s="762">
        <v>448</v>
      </c>
    </row>
    <row r="414" spans="1:7" ht="10.5" customHeight="1" x14ac:dyDescent="0.2">
      <c r="A414" s="761" t="s">
        <v>8121</v>
      </c>
      <c r="B414" s="755">
        <v>68</v>
      </c>
      <c r="C414" s="754">
        <f t="shared" ref="C414:D416" si="1">C417+C420+C423+C426+C429</f>
        <v>5727</v>
      </c>
      <c r="D414" s="754">
        <f t="shared" si="1"/>
        <v>1727</v>
      </c>
      <c r="E414" s="754">
        <v>4000</v>
      </c>
      <c r="F414" s="758" t="s">
        <v>3</v>
      </c>
      <c r="G414" s="754">
        <f>G417+G420+G423+G426+G429</f>
        <v>989</v>
      </c>
    </row>
    <row r="415" spans="1:7" ht="9.9499999999999993" customHeight="1" x14ac:dyDescent="0.2">
      <c r="A415" s="756" t="s">
        <v>8166</v>
      </c>
      <c r="B415" s="755">
        <v>46</v>
      </c>
      <c r="C415" s="754">
        <f t="shared" si="1"/>
        <v>5100</v>
      </c>
      <c r="D415" s="754">
        <f t="shared" si="1"/>
        <v>1100</v>
      </c>
      <c r="E415" s="754">
        <v>4000</v>
      </c>
      <c r="F415" s="758" t="s">
        <v>3</v>
      </c>
      <c r="G415" s="754">
        <f>G418+G421+G424+G427+G430</f>
        <v>541</v>
      </c>
    </row>
    <row r="416" spans="1:7" ht="9.9499999999999993" customHeight="1" x14ac:dyDescent="0.2">
      <c r="A416" s="756" t="s">
        <v>8178</v>
      </c>
      <c r="B416" s="755">
        <v>22</v>
      </c>
      <c r="C416" s="754">
        <f t="shared" si="1"/>
        <v>627</v>
      </c>
      <c r="D416" s="754">
        <f t="shared" si="1"/>
        <v>627</v>
      </c>
      <c r="E416" s="754" t="s">
        <v>3</v>
      </c>
      <c r="F416" s="758" t="s">
        <v>3</v>
      </c>
      <c r="G416" s="754">
        <v>260</v>
      </c>
    </row>
    <row r="417" spans="1:7" ht="9.9499999999999993" customHeight="1" x14ac:dyDescent="0.2">
      <c r="A417" s="757" t="s">
        <v>8120</v>
      </c>
      <c r="B417" s="755">
        <v>18</v>
      </c>
      <c r="C417" s="754">
        <v>2916</v>
      </c>
      <c r="D417" s="754">
        <v>459</v>
      </c>
      <c r="E417" s="754">
        <v>2457</v>
      </c>
      <c r="F417" s="758" t="s">
        <v>3</v>
      </c>
      <c r="G417" s="754">
        <v>424</v>
      </c>
    </row>
    <row r="418" spans="1:7" ht="9.9499999999999993" customHeight="1" x14ac:dyDescent="0.2">
      <c r="A418" s="756" t="s">
        <v>8186</v>
      </c>
      <c r="B418" s="755">
        <v>15</v>
      </c>
      <c r="C418" s="754">
        <v>2765</v>
      </c>
      <c r="D418" s="754">
        <v>308</v>
      </c>
      <c r="E418" s="754">
        <v>2457</v>
      </c>
      <c r="F418" s="758" t="s">
        <v>3</v>
      </c>
      <c r="G418" s="754">
        <v>293</v>
      </c>
    </row>
    <row r="419" spans="1:7" ht="9.9499999999999993" customHeight="1" x14ac:dyDescent="0.2">
      <c r="A419" s="756" t="s">
        <v>8187</v>
      </c>
      <c r="B419" s="755">
        <v>3</v>
      </c>
      <c r="C419" s="754">
        <v>151</v>
      </c>
      <c r="D419" s="754">
        <v>151</v>
      </c>
      <c r="E419" s="754" t="s">
        <v>3</v>
      </c>
      <c r="F419" s="758" t="s">
        <v>3</v>
      </c>
      <c r="G419" s="754">
        <v>131</v>
      </c>
    </row>
    <row r="420" spans="1:7" ht="9.9499999999999993" customHeight="1" x14ac:dyDescent="0.2">
      <c r="A420" s="757" t="s">
        <v>8188</v>
      </c>
      <c r="B420" s="755">
        <v>6</v>
      </c>
      <c r="C420" s="754">
        <v>151</v>
      </c>
      <c r="D420" s="754">
        <v>151</v>
      </c>
      <c r="E420" s="754" t="s">
        <v>3</v>
      </c>
      <c r="F420" s="758" t="s">
        <v>3</v>
      </c>
      <c r="G420" s="754">
        <v>11</v>
      </c>
    </row>
    <row r="421" spans="1:7" ht="9.9499999999999993" customHeight="1" x14ac:dyDescent="0.2">
      <c r="A421" s="756" t="s">
        <v>8186</v>
      </c>
      <c r="B421" s="755">
        <v>4</v>
      </c>
      <c r="C421" s="754">
        <v>114</v>
      </c>
      <c r="D421" s="754">
        <v>114</v>
      </c>
      <c r="E421" s="754" t="s">
        <v>3</v>
      </c>
      <c r="F421" s="758" t="s">
        <v>3</v>
      </c>
      <c r="G421" s="754">
        <v>11</v>
      </c>
    </row>
    <row r="422" spans="1:7" ht="9.9499999999999993" customHeight="1" x14ac:dyDescent="0.2">
      <c r="A422" s="756" t="s">
        <v>8187</v>
      </c>
      <c r="B422" s="755">
        <v>2</v>
      </c>
      <c r="C422" s="754">
        <v>37</v>
      </c>
      <c r="D422" s="754">
        <v>37</v>
      </c>
      <c r="E422" s="754" t="s">
        <v>3</v>
      </c>
      <c r="F422" s="758" t="s">
        <v>3</v>
      </c>
      <c r="G422" s="754" t="s">
        <v>3</v>
      </c>
    </row>
    <row r="423" spans="1:7" ht="9.9499999999999993" customHeight="1" x14ac:dyDescent="0.2">
      <c r="A423" s="757" t="s">
        <v>8119</v>
      </c>
      <c r="B423" s="755">
        <v>19</v>
      </c>
      <c r="C423" s="754">
        <v>1176</v>
      </c>
      <c r="D423" s="754">
        <v>472</v>
      </c>
      <c r="E423" s="754">
        <v>704</v>
      </c>
      <c r="F423" s="758" t="s">
        <v>3</v>
      </c>
      <c r="G423" s="754">
        <v>133</v>
      </c>
    </row>
    <row r="424" spans="1:7" ht="9.9499999999999993" customHeight="1" x14ac:dyDescent="0.2">
      <c r="A424" s="756" t="s">
        <v>8186</v>
      </c>
      <c r="B424" s="755">
        <v>16</v>
      </c>
      <c r="C424" s="754">
        <v>1097</v>
      </c>
      <c r="D424" s="754">
        <v>393</v>
      </c>
      <c r="E424" s="754">
        <v>704</v>
      </c>
      <c r="F424" s="758" t="s">
        <v>3</v>
      </c>
      <c r="G424" s="754">
        <v>116</v>
      </c>
    </row>
    <row r="425" spans="1:7" ht="9.9499999999999993" customHeight="1" x14ac:dyDescent="0.2">
      <c r="A425" s="756" t="s">
        <v>8178</v>
      </c>
      <c r="B425" s="755">
        <v>3</v>
      </c>
      <c r="C425" s="754">
        <v>79</v>
      </c>
      <c r="D425" s="754">
        <v>79</v>
      </c>
      <c r="E425" s="754" t="s">
        <v>3</v>
      </c>
      <c r="F425" s="758" t="s">
        <v>3</v>
      </c>
      <c r="G425" s="754">
        <v>17</v>
      </c>
    </row>
    <row r="426" spans="1:7" ht="9.9499999999999993" customHeight="1" x14ac:dyDescent="0.2">
      <c r="A426" s="757" t="s">
        <v>8118</v>
      </c>
      <c r="B426" s="755">
        <v>13</v>
      </c>
      <c r="C426" s="754">
        <v>975</v>
      </c>
      <c r="D426" s="754">
        <v>339</v>
      </c>
      <c r="E426" s="754">
        <v>636</v>
      </c>
      <c r="F426" s="758" t="s">
        <v>3</v>
      </c>
      <c r="G426" s="754">
        <v>276</v>
      </c>
    </row>
    <row r="427" spans="1:7" ht="9.9499999999999993" customHeight="1" x14ac:dyDescent="0.2">
      <c r="A427" s="756" t="s">
        <v>8166</v>
      </c>
      <c r="B427" s="755">
        <v>6</v>
      </c>
      <c r="C427" s="754">
        <v>787</v>
      </c>
      <c r="D427" s="754">
        <v>151</v>
      </c>
      <c r="E427" s="754">
        <v>636</v>
      </c>
      <c r="F427" s="758" t="s">
        <v>3</v>
      </c>
      <c r="G427" s="754">
        <v>88</v>
      </c>
    </row>
    <row r="428" spans="1:7" ht="9.9499999999999993" customHeight="1" x14ac:dyDescent="0.2">
      <c r="A428" s="756" t="s">
        <v>8178</v>
      </c>
      <c r="B428" s="755">
        <v>7</v>
      </c>
      <c r="C428" s="754">
        <v>188</v>
      </c>
      <c r="D428" s="754">
        <v>188</v>
      </c>
      <c r="E428" s="754" t="s">
        <v>3</v>
      </c>
      <c r="F428" s="758" t="s">
        <v>3</v>
      </c>
      <c r="G428" s="754" t="s">
        <v>3</v>
      </c>
    </row>
    <row r="429" spans="1:7" ht="9.9499999999999993" customHeight="1" x14ac:dyDescent="0.2">
      <c r="A429" s="757" t="s">
        <v>8117</v>
      </c>
      <c r="B429" s="755">
        <v>12</v>
      </c>
      <c r="C429" s="754">
        <v>509</v>
      </c>
      <c r="D429" s="754">
        <v>306</v>
      </c>
      <c r="E429" s="754">
        <v>203</v>
      </c>
      <c r="F429" s="758" t="s">
        <v>3</v>
      </c>
      <c r="G429" s="754">
        <v>145</v>
      </c>
    </row>
    <row r="430" spans="1:7" ht="9.9499999999999993" customHeight="1" x14ac:dyDescent="0.2">
      <c r="A430" s="756" t="s">
        <v>8186</v>
      </c>
      <c r="B430" s="755">
        <v>5</v>
      </c>
      <c r="C430" s="754">
        <v>337</v>
      </c>
      <c r="D430" s="754">
        <v>134</v>
      </c>
      <c r="E430" s="754">
        <v>203</v>
      </c>
      <c r="F430" s="758" t="s">
        <v>3</v>
      </c>
      <c r="G430" s="754">
        <v>33</v>
      </c>
    </row>
    <row r="431" spans="1:7" ht="9.9499999999999993" customHeight="1" x14ac:dyDescent="0.2">
      <c r="A431" s="756" t="s">
        <v>8178</v>
      </c>
      <c r="B431" s="755">
        <v>7</v>
      </c>
      <c r="C431" s="754">
        <v>172</v>
      </c>
      <c r="D431" s="754">
        <v>172</v>
      </c>
      <c r="E431" s="754" t="s">
        <v>3</v>
      </c>
      <c r="F431" s="758" t="s">
        <v>3</v>
      </c>
      <c r="G431" s="754">
        <v>112</v>
      </c>
    </row>
    <row r="432" spans="1:7" ht="9.9499999999999993" customHeight="1" x14ac:dyDescent="0.2">
      <c r="A432" s="757" t="s">
        <v>8116</v>
      </c>
      <c r="B432" s="755">
        <v>30</v>
      </c>
      <c r="C432" s="754">
        <v>929</v>
      </c>
      <c r="D432" s="754">
        <v>589</v>
      </c>
      <c r="E432" s="754">
        <v>340</v>
      </c>
      <c r="F432" s="758" t="s">
        <v>3</v>
      </c>
      <c r="G432" s="754">
        <v>40</v>
      </c>
    </row>
    <row r="433" spans="1:7" ht="9.9499999999999993" customHeight="1" x14ac:dyDescent="0.2">
      <c r="A433" s="756" t="s">
        <v>8166</v>
      </c>
      <c r="B433" s="755">
        <v>30</v>
      </c>
      <c r="C433" s="754">
        <v>929</v>
      </c>
      <c r="D433" s="754">
        <v>589</v>
      </c>
      <c r="E433" s="754">
        <v>340</v>
      </c>
      <c r="F433" s="758" t="s">
        <v>3</v>
      </c>
      <c r="G433" s="754">
        <v>40</v>
      </c>
    </row>
    <row r="434" spans="1:7" ht="9.9499999999999993" customHeight="1" x14ac:dyDescent="0.2">
      <c r="A434" s="757" t="s">
        <v>8185</v>
      </c>
      <c r="B434" s="755">
        <v>4</v>
      </c>
      <c r="C434" s="754">
        <v>88</v>
      </c>
      <c r="D434" s="754">
        <v>74</v>
      </c>
      <c r="E434" s="754">
        <v>14</v>
      </c>
      <c r="F434" s="758" t="s">
        <v>3</v>
      </c>
      <c r="G434" s="754">
        <v>7</v>
      </c>
    </row>
    <row r="435" spans="1:7" ht="9.9499999999999993" customHeight="1" x14ac:dyDescent="0.2">
      <c r="A435" s="756" t="s">
        <v>8166</v>
      </c>
      <c r="B435" s="755">
        <v>4</v>
      </c>
      <c r="C435" s="754">
        <v>88</v>
      </c>
      <c r="D435" s="754">
        <v>74</v>
      </c>
      <c r="E435" s="754">
        <v>14</v>
      </c>
      <c r="F435" s="758" t="s">
        <v>3</v>
      </c>
      <c r="G435" s="754">
        <v>7</v>
      </c>
    </row>
    <row r="436" spans="1:7" ht="9.9499999999999993" customHeight="1" x14ac:dyDescent="0.2">
      <c r="A436" s="757" t="s">
        <v>8184</v>
      </c>
      <c r="B436" s="755">
        <v>12</v>
      </c>
      <c r="C436" s="754">
        <v>235</v>
      </c>
      <c r="D436" s="754">
        <v>209</v>
      </c>
      <c r="E436" s="754">
        <v>26</v>
      </c>
      <c r="F436" s="758" t="s">
        <v>3</v>
      </c>
      <c r="G436" s="754">
        <v>4</v>
      </c>
    </row>
    <row r="437" spans="1:7" ht="9.9499999999999993" customHeight="1" x14ac:dyDescent="0.2">
      <c r="A437" s="756" t="s">
        <v>8166</v>
      </c>
      <c r="B437" s="755">
        <v>12</v>
      </c>
      <c r="C437" s="754">
        <v>235</v>
      </c>
      <c r="D437" s="754">
        <v>209</v>
      </c>
      <c r="E437" s="754">
        <v>26</v>
      </c>
      <c r="F437" s="758" t="s">
        <v>3</v>
      </c>
      <c r="G437" s="754">
        <v>4</v>
      </c>
    </row>
    <row r="438" spans="1:7" ht="9.9499999999999993" customHeight="1" x14ac:dyDescent="0.2">
      <c r="A438" s="757" t="s">
        <v>8183</v>
      </c>
      <c r="B438" s="755">
        <v>9</v>
      </c>
      <c r="C438" s="754">
        <v>193</v>
      </c>
      <c r="D438" s="754">
        <v>166</v>
      </c>
      <c r="E438" s="754">
        <v>27</v>
      </c>
      <c r="F438" s="758" t="s">
        <v>3</v>
      </c>
      <c r="G438" s="754">
        <v>4</v>
      </c>
    </row>
    <row r="439" spans="1:7" ht="9.9499999999999993" customHeight="1" x14ac:dyDescent="0.2">
      <c r="A439" s="756" t="s">
        <v>8166</v>
      </c>
      <c r="B439" s="755">
        <v>9</v>
      </c>
      <c r="C439" s="754">
        <v>193</v>
      </c>
      <c r="D439" s="754">
        <v>166</v>
      </c>
      <c r="E439" s="754">
        <v>27</v>
      </c>
      <c r="F439" s="758" t="s">
        <v>3</v>
      </c>
      <c r="G439" s="754">
        <v>4</v>
      </c>
    </row>
    <row r="440" spans="1:7" ht="9.9499999999999993" customHeight="1" x14ac:dyDescent="0.2">
      <c r="A440" s="757" t="s">
        <v>8182</v>
      </c>
      <c r="B440" s="755">
        <v>6</v>
      </c>
      <c r="C440" s="754">
        <v>158</v>
      </c>
      <c r="D440" s="754">
        <v>89</v>
      </c>
      <c r="E440" s="754">
        <v>69</v>
      </c>
      <c r="F440" s="758" t="s">
        <v>3</v>
      </c>
      <c r="G440" s="754">
        <v>89</v>
      </c>
    </row>
    <row r="441" spans="1:7" ht="9.9499999999999993" customHeight="1" x14ac:dyDescent="0.2">
      <c r="A441" s="756" t="s">
        <v>8166</v>
      </c>
      <c r="B441" s="755">
        <v>6</v>
      </c>
      <c r="C441" s="754">
        <v>158</v>
      </c>
      <c r="D441" s="754">
        <v>89</v>
      </c>
      <c r="E441" s="754">
        <v>69</v>
      </c>
      <c r="F441" s="758" t="s">
        <v>3</v>
      </c>
      <c r="G441" s="754">
        <v>89</v>
      </c>
    </row>
    <row r="442" spans="1:7" ht="9.9499999999999993" customHeight="1" x14ac:dyDescent="0.2">
      <c r="A442" s="757" t="s">
        <v>8181</v>
      </c>
      <c r="B442" s="755">
        <v>1</v>
      </c>
      <c r="C442" s="754">
        <v>125</v>
      </c>
      <c r="D442" s="754">
        <v>65</v>
      </c>
      <c r="E442" s="754">
        <v>60</v>
      </c>
      <c r="F442" s="758" t="s">
        <v>3</v>
      </c>
      <c r="G442" s="754">
        <v>6</v>
      </c>
    </row>
    <row r="443" spans="1:7" ht="9.9499999999999993" customHeight="1" x14ac:dyDescent="0.2">
      <c r="A443" s="756" t="s">
        <v>8166</v>
      </c>
      <c r="B443" s="755">
        <v>1</v>
      </c>
      <c r="C443" s="754">
        <v>125</v>
      </c>
      <c r="D443" s="754">
        <v>65</v>
      </c>
      <c r="E443" s="754">
        <v>60</v>
      </c>
      <c r="F443" s="758" t="s">
        <v>3</v>
      </c>
      <c r="G443" s="754">
        <v>6</v>
      </c>
    </row>
    <row r="444" spans="1:7" s="345" customFormat="1" ht="14.1" customHeight="1" x14ac:dyDescent="0.2">
      <c r="A444" s="760" t="s">
        <v>236</v>
      </c>
      <c r="B444" s="759">
        <v>26</v>
      </c>
      <c r="C444" s="758">
        <v>1677</v>
      </c>
      <c r="D444" s="758">
        <v>912</v>
      </c>
      <c r="E444" s="758">
        <v>765</v>
      </c>
      <c r="F444" s="758" t="s">
        <v>3</v>
      </c>
      <c r="G444" s="758">
        <v>93</v>
      </c>
    </row>
    <row r="445" spans="1:7" ht="11.1" customHeight="1" x14ac:dyDescent="0.2">
      <c r="A445" s="756" t="s">
        <v>8166</v>
      </c>
      <c r="B445" s="755">
        <v>24</v>
      </c>
      <c r="C445" s="754">
        <v>1594</v>
      </c>
      <c r="D445" s="754">
        <v>829</v>
      </c>
      <c r="E445" s="754">
        <v>765</v>
      </c>
      <c r="F445" s="758" t="s">
        <v>3</v>
      </c>
      <c r="G445" s="754">
        <v>77</v>
      </c>
    </row>
    <row r="446" spans="1:7" ht="11.1" customHeight="1" x14ac:dyDescent="0.2">
      <c r="A446" s="756" t="s">
        <v>8178</v>
      </c>
      <c r="B446" s="755">
        <v>2</v>
      </c>
      <c r="C446" s="754">
        <v>83</v>
      </c>
      <c r="D446" s="754">
        <v>83</v>
      </c>
      <c r="E446" s="754" t="s">
        <v>3</v>
      </c>
      <c r="F446" s="758" t="s">
        <v>3</v>
      </c>
      <c r="G446" s="754">
        <v>16</v>
      </c>
    </row>
    <row r="447" spans="1:7" ht="11.1" customHeight="1" x14ac:dyDescent="0.2">
      <c r="A447" s="757" t="s">
        <v>8180</v>
      </c>
      <c r="B447" s="755">
        <v>4</v>
      </c>
      <c r="C447" s="754">
        <v>205</v>
      </c>
      <c r="D447" s="754">
        <v>96</v>
      </c>
      <c r="E447" s="754">
        <v>109</v>
      </c>
      <c r="F447" s="758" t="s">
        <v>3</v>
      </c>
      <c r="G447" s="754">
        <v>23</v>
      </c>
    </row>
    <row r="448" spans="1:7" ht="11.1" customHeight="1" x14ac:dyDescent="0.2">
      <c r="A448" s="756" t="s">
        <v>8166</v>
      </c>
      <c r="B448" s="755">
        <v>4</v>
      </c>
      <c r="C448" s="754">
        <v>205</v>
      </c>
      <c r="D448" s="754">
        <v>96</v>
      </c>
      <c r="E448" s="754">
        <v>109</v>
      </c>
      <c r="F448" s="758" t="s">
        <v>3</v>
      </c>
      <c r="G448" s="754">
        <v>23</v>
      </c>
    </row>
    <row r="449" spans="1:7" ht="11.1" customHeight="1" x14ac:dyDescent="0.2">
      <c r="A449" s="757" t="s">
        <v>125</v>
      </c>
      <c r="B449" s="755">
        <v>6</v>
      </c>
      <c r="C449" s="754">
        <v>190</v>
      </c>
      <c r="D449" s="754">
        <v>163</v>
      </c>
      <c r="E449" s="754">
        <v>27</v>
      </c>
      <c r="F449" s="758" t="s">
        <v>3</v>
      </c>
      <c r="G449" s="754">
        <v>27</v>
      </c>
    </row>
    <row r="450" spans="1:7" ht="11.1" customHeight="1" x14ac:dyDescent="0.2">
      <c r="A450" s="756" t="s">
        <v>8166</v>
      </c>
      <c r="B450" s="755">
        <v>6</v>
      </c>
      <c r="C450" s="754">
        <v>190</v>
      </c>
      <c r="D450" s="754">
        <v>163</v>
      </c>
      <c r="E450" s="754">
        <v>27</v>
      </c>
      <c r="F450" s="758" t="s">
        <v>3</v>
      </c>
      <c r="G450" s="754">
        <v>27</v>
      </c>
    </row>
    <row r="451" spans="1:7" ht="11.1" customHeight="1" x14ac:dyDescent="0.2">
      <c r="A451" s="757" t="s">
        <v>8179</v>
      </c>
      <c r="B451" s="755">
        <v>1</v>
      </c>
      <c r="C451" s="754">
        <v>394</v>
      </c>
      <c r="D451" s="754">
        <v>160</v>
      </c>
      <c r="E451" s="754">
        <v>234</v>
      </c>
      <c r="F451" s="758" t="s">
        <v>3</v>
      </c>
      <c r="G451" s="754">
        <v>8</v>
      </c>
    </row>
    <row r="452" spans="1:7" ht="11.1" customHeight="1" x14ac:dyDescent="0.2">
      <c r="A452" s="756" t="s">
        <v>8166</v>
      </c>
      <c r="B452" s="755">
        <v>1</v>
      </c>
      <c r="C452" s="754">
        <v>394</v>
      </c>
      <c r="D452" s="754">
        <v>160</v>
      </c>
      <c r="E452" s="754">
        <v>234</v>
      </c>
      <c r="F452" s="758" t="s">
        <v>3</v>
      </c>
      <c r="G452" s="754">
        <v>8</v>
      </c>
    </row>
    <row r="453" spans="1:7" ht="11.1" customHeight="1" x14ac:dyDescent="0.2">
      <c r="A453" s="757" t="s">
        <v>8115</v>
      </c>
      <c r="B453" s="755">
        <v>15</v>
      </c>
      <c r="C453" s="754">
        <v>888</v>
      </c>
      <c r="D453" s="754">
        <v>493</v>
      </c>
      <c r="E453" s="754">
        <v>395</v>
      </c>
      <c r="F453" s="758" t="s">
        <v>3</v>
      </c>
      <c r="G453" s="754">
        <v>35</v>
      </c>
    </row>
    <row r="454" spans="1:7" ht="11.1" customHeight="1" x14ac:dyDescent="0.2">
      <c r="A454" s="756" t="s">
        <v>8166</v>
      </c>
      <c r="B454" s="755">
        <v>13</v>
      </c>
      <c r="C454" s="754">
        <v>805</v>
      </c>
      <c r="D454" s="754">
        <v>410</v>
      </c>
      <c r="E454" s="754">
        <v>395</v>
      </c>
      <c r="F454" s="758" t="s">
        <v>3</v>
      </c>
      <c r="G454" s="754">
        <v>19</v>
      </c>
    </row>
    <row r="455" spans="1:7" ht="11.1" customHeight="1" x14ac:dyDescent="0.2">
      <c r="A455" s="756" t="s">
        <v>8178</v>
      </c>
      <c r="B455" s="755">
        <v>2</v>
      </c>
      <c r="C455" s="754">
        <v>83</v>
      </c>
      <c r="D455" s="754">
        <v>83</v>
      </c>
      <c r="E455" s="754" t="s">
        <v>3</v>
      </c>
      <c r="F455" s="758" t="s">
        <v>3</v>
      </c>
      <c r="G455" s="754">
        <v>16</v>
      </c>
    </row>
    <row r="456" spans="1:7" s="345" customFormat="1" ht="14.1" customHeight="1" x14ac:dyDescent="0.2">
      <c r="A456" s="760" t="s">
        <v>237</v>
      </c>
      <c r="B456" s="759">
        <v>16</v>
      </c>
      <c r="C456" s="758">
        <v>1779</v>
      </c>
      <c r="D456" s="758">
        <v>810</v>
      </c>
      <c r="E456" s="758">
        <v>969</v>
      </c>
      <c r="F456" s="758" t="s">
        <v>3</v>
      </c>
      <c r="G456" s="758">
        <v>76</v>
      </c>
    </row>
    <row r="457" spans="1:7" ht="11.1" customHeight="1" x14ac:dyDescent="0.2">
      <c r="A457" s="756" t="s">
        <v>8166</v>
      </c>
      <c r="B457" s="755">
        <v>16</v>
      </c>
      <c r="C457" s="754">
        <v>1779</v>
      </c>
      <c r="D457" s="754">
        <v>810</v>
      </c>
      <c r="E457" s="754">
        <v>969</v>
      </c>
      <c r="F457" s="758" t="s">
        <v>3</v>
      </c>
      <c r="G457" s="754">
        <v>76</v>
      </c>
    </row>
    <row r="458" spans="1:7" ht="11.1" customHeight="1" x14ac:dyDescent="0.2">
      <c r="A458" s="757" t="s">
        <v>8114</v>
      </c>
      <c r="B458" s="755">
        <v>1</v>
      </c>
      <c r="C458" s="754">
        <v>122</v>
      </c>
      <c r="D458" s="754">
        <v>81</v>
      </c>
      <c r="E458" s="754">
        <v>41</v>
      </c>
      <c r="F458" s="758" t="s">
        <v>3</v>
      </c>
      <c r="G458" s="754">
        <v>7</v>
      </c>
    </row>
    <row r="459" spans="1:7" ht="11.1" customHeight="1" x14ac:dyDescent="0.2">
      <c r="A459" s="756" t="s">
        <v>8166</v>
      </c>
      <c r="B459" s="755">
        <v>1</v>
      </c>
      <c r="C459" s="754">
        <v>122</v>
      </c>
      <c r="D459" s="754">
        <v>81</v>
      </c>
      <c r="E459" s="754">
        <v>41</v>
      </c>
      <c r="F459" s="758" t="s">
        <v>3</v>
      </c>
      <c r="G459" s="754">
        <v>7</v>
      </c>
    </row>
    <row r="460" spans="1:7" ht="11.1" customHeight="1" x14ac:dyDescent="0.2">
      <c r="A460" s="757" t="s">
        <v>8177</v>
      </c>
      <c r="B460" s="755">
        <v>4</v>
      </c>
      <c r="C460" s="754">
        <v>233</v>
      </c>
      <c r="D460" s="754">
        <v>94</v>
      </c>
      <c r="E460" s="754">
        <v>139</v>
      </c>
      <c r="F460" s="758" t="s">
        <v>3</v>
      </c>
      <c r="G460" s="754">
        <v>51</v>
      </c>
    </row>
    <row r="461" spans="1:7" ht="11.1" customHeight="1" x14ac:dyDescent="0.2">
      <c r="A461" s="756" t="s">
        <v>8166</v>
      </c>
      <c r="B461" s="755">
        <v>4</v>
      </c>
      <c r="C461" s="754">
        <v>233</v>
      </c>
      <c r="D461" s="754">
        <v>94</v>
      </c>
      <c r="E461" s="754">
        <v>139</v>
      </c>
      <c r="F461" s="758" t="s">
        <v>3</v>
      </c>
      <c r="G461" s="754">
        <v>51</v>
      </c>
    </row>
    <row r="462" spans="1:7" ht="11.1" customHeight="1" x14ac:dyDescent="0.2">
      <c r="A462" s="757" t="s">
        <v>8176</v>
      </c>
      <c r="B462" s="755">
        <v>3</v>
      </c>
      <c r="C462" s="754">
        <v>246</v>
      </c>
      <c r="D462" s="754">
        <v>97</v>
      </c>
      <c r="E462" s="754">
        <v>149</v>
      </c>
      <c r="F462" s="758" t="s">
        <v>3</v>
      </c>
      <c r="G462" s="754">
        <v>18</v>
      </c>
    </row>
    <row r="463" spans="1:7" ht="11.1" customHeight="1" x14ac:dyDescent="0.2">
      <c r="A463" s="756" t="s">
        <v>8166</v>
      </c>
      <c r="B463" s="755">
        <v>3</v>
      </c>
      <c r="C463" s="754">
        <v>246</v>
      </c>
      <c r="D463" s="754">
        <v>97</v>
      </c>
      <c r="E463" s="754">
        <v>149</v>
      </c>
      <c r="F463" s="758" t="s">
        <v>3</v>
      </c>
      <c r="G463" s="754">
        <v>18</v>
      </c>
    </row>
    <row r="464" spans="1:7" ht="11.1" customHeight="1" x14ac:dyDescent="0.2">
      <c r="A464" s="757" t="s">
        <v>8113</v>
      </c>
      <c r="B464" s="755">
        <v>8</v>
      </c>
      <c r="C464" s="754">
        <v>1178</v>
      </c>
      <c r="D464" s="754">
        <v>538</v>
      </c>
      <c r="E464" s="754">
        <v>640</v>
      </c>
      <c r="F464" s="758" t="s">
        <v>3</v>
      </c>
      <c r="G464" s="754" t="s">
        <v>3</v>
      </c>
    </row>
    <row r="465" spans="1:7" ht="11.1" customHeight="1" x14ac:dyDescent="0.2">
      <c r="A465" s="756" t="s">
        <v>8166</v>
      </c>
      <c r="B465" s="755">
        <v>8</v>
      </c>
      <c r="C465" s="754">
        <v>1178</v>
      </c>
      <c r="D465" s="754">
        <v>538</v>
      </c>
      <c r="E465" s="754">
        <v>640</v>
      </c>
      <c r="F465" s="758" t="s">
        <v>3</v>
      </c>
      <c r="G465" s="754" t="s">
        <v>3</v>
      </c>
    </row>
    <row r="466" spans="1:7" s="345" customFormat="1" ht="14.1" customHeight="1" x14ac:dyDescent="0.2">
      <c r="A466" s="760" t="s">
        <v>238</v>
      </c>
      <c r="B466" s="759">
        <v>71</v>
      </c>
      <c r="C466" s="758">
        <v>4177</v>
      </c>
      <c r="D466" s="758">
        <v>2143</v>
      </c>
      <c r="E466" s="758">
        <v>2014</v>
      </c>
      <c r="F466" s="758">
        <v>20</v>
      </c>
      <c r="G466" s="758">
        <v>1382</v>
      </c>
    </row>
    <row r="467" spans="1:7" ht="11.1" customHeight="1" x14ac:dyDescent="0.2">
      <c r="A467" s="756" t="s">
        <v>8172</v>
      </c>
      <c r="B467" s="755">
        <v>1</v>
      </c>
      <c r="C467" s="754">
        <v>193</v>
      </c>
      <c r="D467" s="754"/>
      <c r="E467" s="754">
        <v>193</v>
      </c>
      <c r="F467" s="754" t="s">
        <v>3</v>
      </c>
      <c r="G467" s="754" t="s">
        <v>3</v>
      </c>
    </row>
    <row r="468" spans="1:7" ht="11.1" customHeight="1" x14ac:dyDescent="0.2">
      <c r="A468" s="756" t="s">
        <v>8166</v>
      </c>
      <c r="B468" s="755">
        <v>70</v>
      </c>
      <c r="C468" s="754">
        <v>3984</v>
      </c>
      <c r="D468" s="754">
        <v>2143</v>
      </c>
      <c r="E468" s="754">
        <v>1821</v>
      </c>
      <c r="F468" s="754">
        <v>20</v>
      </c>
      <c r="G468" s="754">
        <v>1382</v>
      </c>
    </row>
    <row r="469" spans="1:7" ht="11.1" customHeight="1" x14ac:dyDescent="0.2">
      <c r="A469" s="757" t="s">
        <v>8175</v>
      </c>
      <c r="B469" s="755">
        <v>1</v>
      </c>
      <c r="C469" s="754">
        <v>209</v>
      </c>
      <c r="D469" s="754">
        <v>178</v>
      </c>
      <c r="E469" s="754">
        <v>31</v>
      </c>
      <c r="F469" s="754" t="s">
        <v>3</v>
      </c>
      <c r="G469" s="754">
        <v>120</v>
      </c>
    </row>
    <row r="470" spans="1:7" ht="11.1" customHeight="1" x14ac:dyDescent="0.2">
      <c r="A470" s="756" t="s">
        <v>8166</v>
      </c>
      <c r="B470" s="755">
        <v>1</v>
      </c>
      <c r="C470" s="754">
        <v>209</v>
      </c>
      <c r="D470" s="754">
        <v>178</v>
      </c>
      <c r="E470" s="754">
        <v>31</v>
      </c>
      <c r="F470" s="754" t="s">
        <v>3</v>
      </c>
      <c r="G470" s="754">
        <v>120</v>
      </c>
    </row>
    <row r="471" spans="1:7" ht="11.1" customHeight="1" x14ac:dyDescent="0.2">
      <c r="A471" s="757" t="s">
        <v>8174</v>
      </c>
      <c r="B471" s="755">
        <v>10</v>
      </c>
      <c r="C471" s="754">
        <v>828</v>
      </c>
      <c r="D471" s="754">
        <v>502</v>
      </c>
      <c r="E471" s="754">
        <v>326</v>
      </c>
      <c r="F471" s="754" t="s">
        <v>3</v>
      </c>
      <c r="G471" s="754">
        <v>310</v>
      </c>
    </row>
    <row r="472" spans="1:7" ht="11.1" customHeight="1" x14ac:dyDescent="0.2">
      <c r="A472" s="756" t="s">
        <v>8166</v>
      </c>
      <c r="B472" s="755">
        <v>10</v>
      </c>
      <c r="C472" s="754">
        <v>828</v>
      </c>
      <c r="D472" s="754">
        <v>502</v>
      </c>
      <c r="E472" s="754">
        <v>326</v>
      </c>
      <c r="F472" s="754" t="s">
        <v>3</v>
      </c>
      <c r="G472" s="754">
        <v>310</v>
      </c>
    </row>
    <row r="473" spans="1:7" ht="11.1" customHeight="1" x14ac:dyDescent="0.2">
      <c r="A473" s="757" t="s">
        <v>8173</v>
      </c>
      <c r="B473" s="755">
        <v>12</v>
      </c>
      <c r="C473" s="754">
        <v>382</v>
      </c>
      <c r="D473" s="754">
        <v>245</v>
      </c>
      <c r="E473" s="754">
        <v>137</v>
      </c>
      <c r="F473" s="754" t="s">
        <v>3</v>
      </c>
      <c r="G473" s="754">
        <v>93</v>
      </c>
    </row>
    <row r="474" spans="1:7" ht="11.1" customHeight="1" x14ac:dyDescent="0.2">
      <c r="A474" s="756" t="s">
        <v>8166</v>
      </c>
      <c r="B474" s="755">
        <v>12</v>
      </c>
      <c r="C474" s="754">
        <v>382</v>
      </c>
      <c r="D474" s="754">
        <v>245</v>
      </c>
      <c r="E474" s="754">
        <v>137</v>
      </c>
      <c r="F474" s="754" t="s">
        <v>3</v>
      </c>
      <c r="G474" s="754">
        <v>93</v>
      </c>
    </row>
    <row r="475" spans="1:7" ht="11.1" customHeight="1" x14ac:dyDescent="0.2">
      <c r="A475" s="757" t="s">
        <v>8112</v>
      </c>
      <c r="B475" s="755">
        <v>42</v>
      </c>
      <c r="C475" s="754">
        <v>2551</v>
      </c>
      <c r="D475" s="754">
        <v>1096</v>
      </c>
      <c r="E475" s="754">
        <v>1435</v>
      </c>
      <c r="F475" s="754">
        <v>20</v>
      </c>
      <c r="G475" s="754">
        <v>769</v>
      </c>
    </row>
    <row r="476" spans="1:7" ht="11.1" customHeight="1" x14ac:dyDescent="0.2">
      <c r="A476" s="756" t="s">
        <v>8172</v>
      </c>
      <c r="B476" s="755">
        <v>1</v>
      </c>
      <c r="C476" s="754">
        <v>193</v>
      </c>
      <c r="D476" s="754"/>
      <c r="E476" s="754">
        <v>193</v>
      </c>
      <c r="F476" s="754" t="s">
        <v>3</v>
      </c>
      <c r="G476" s="754" t="s">
        <v>3</v>
      </c>
    </row>
    <row r="477" spans="1:7" ht="11.1" customHeight="1" x14ac:dyDescent="0.2">
      <c r="A477" s="756" t="s">
        <v>8166</v>
      </c>
      <c r="B477" s="755">
        <v>41</v>
      </c>
      <c r="C477" s="754">
        <v>2358</v>
      </c>
      <c r="D477" s="754">
        <v>1096</v>
      </c>
      <c r="E477" s="754">
        <v>1242</v>
      </c>
      <c r="F477" s="754">
        <v>20</v>
      </c>
      <c r="G477" s="754">
        <v>769</v>
      </c>
    </row>
    <row r="478" spans="1:7" ht="11.1" customHeight="1" x14ac:dyDescent="0.2">
      <c r="A478" s="757" t="s">
        <v>8171</v>
      </c>
      <c r="B478" s="755">
        <v>5</v>
      </c>
      <c r="C478" s="754">
        <v>178</v>
      </c>
      <c r="D478" s="754">
        <v>101</v>
      </c>
      <c r="E478" s="754">
        <v>77</v>
      </c>
      <c r="F478" s="754" t="s">
        <v>3</v>
      </c>
      <c r="G478" s="754">
        <v>71</v>
      </c>
    </row>
    <row r="479" spans="1:7" ht="11.1" customHeight="1" x14ac:dyDescent="0.2">
      <c r="A479" s="756" t="s">
        <v>8166</v>
      </c>
      <c r="B479" s="755">
        <v>5</v>
      </c>
      <c r="C479" s="754">
        <v>178</v>
      </c>
      <c r="D479" s="754">
        <v>101</v>
      </c>
      <c r="E479" s="754">
        <v>77</v>
      </c>
      <c r="F479" s="754" t="s">
        <v>3</v>
      </c>
      <c r="G479" s="754">
        <v>71</v>
      </c>
    </row>
    <row r="480" spans="1:7" ht="11.1" customHeight="1" x14ac:dyDescent="0.2">
      <c r="A480" s="757" t="s">
        <v>8110</v>
      </c>
      <c r="B480" s="755">
        <v>1</v>
      </c>
      <c r="C480" s="754">
        <v>29</v>
      </c>
      <c r="D480" s="754">
        <v>21</v>
      </c>
      <c r="E480" s="754">
        <v>8</v>
      </c>
      <c r="F480" s="754" t="s">
        <v>3</v>
      </c>
      <c r="G480" s="754">
        <v>19</v>
      </c>
    </row>
    <row r="481" spans="1:7" ht="11.1" customHeight="1" x14ac:dyDescent="0.2">
      <c r="A481" s="756" t="s">
        <v>8166</v>
      </c>
      <c r="B481" s="755">
        <v>1</v>
      </c>
      <c r="C481" s="754">
        <v>29</v>
      </c>
      <c r="D481" s="754">
        <v>21</v>
      </c>
      <c r="E481" s="754">
        <v>8</v>
      </c>
      <c r="F481" s="754" t="s">
        <v>3</v>
      </c>
      <c r="G481" s="754">
        <v>19</v>
      </c>
    </row>
    <row r="482" spans="1:7" s="345" customFormat="1" ht="14.1" customHeight="1" x14ac:dyDescent="0.2">
      <c r="A482" s="760" t="s">
        <v>239</v>
      </c>
      <c r="B482" s="759">
        <v>80</v>
      </c>
      <c r="C482" s="758">
        <v>4493</v>
      </c>
      <c r="D482" s="758">
        <v>2644</v>
      </c>
      <c r="E482" s="758">
        <v>1849</v>
      </c>
      <c r="F482" s="754" t="s">
        <v>3</v>
      </c>
      <c r="G482" s="758">
        <v>878</v>
      </c>
    </row>
    <row r="483" spans="1:7" ht="11.1" customHeight="1" x14ac:dyDescent="0.2">
      <c r="A483" s="756" t="s">
        <v>8166</v>
      </c>
      <c r="B483" s="755">
        <v>80</v>
      </c>
      <c r="C483" s="754">
        <v>4493</v>
      </c>
      <c r="D483" s="754">
        <v>2644</v>
      </c>
      <c r="E483" s="754">
        <v>1849</v>
      </c>
      <c r="F483" s="754" t="s">
        <v>3</v>
      </c>
      <c r="G483" s="754">
        <v>878</v>
      </c>
    </row>
    <row r="484" spans="1:7" ht="11.1" customHeight="1" x14ac:dyDescent="0.2">
      <c r="A484" s="757" t="s">
        <v>8109</v>
      </c>
      <c r="B484" s="755">
        <v>1</v>
      </c>
      <c r="C484" s="754">
        <v>83</v>
      </c>
      <c r="D484" s="754">
        <v>47</v>
      </c>
      <c r="E484" s="754">
        <v>36</v>
      </c>
      <c r="F484" s="754" t="s">
        <v>3</v>
      </c>
      <c r="G484" s="754" t="s">
        <v>3</v>
      </c>
    </row>
    <row r="485" spans="1:7" ht="11.1" customHeight="1" x14ac:dyDescent="0.2">
      <c r="A485" s="756" t="s">
        <v>8166</v>
      </c>
      <c r="B485" s="755">
        <v>1</v>
      </c>
      <c r="C485" s="754">
        <v>83</v>
      </c>
      <c r="D485" s="754">
        <v>47</v>
      </c>
      <c r="E485" s="754">
        <v>36</v>
      </c>
      <c r="F485" s="754" t="s">
        <v>3</v>
      </c>
      <c r="G485" s="754" t="s">
        <v>3</v>
      </c>
    </row>
    <row r="486" spans="1:7" ht="11.1" customHeight="1" x14ac:dyDescent="0.2">
      <c r="A486" s="757" t="s">
        <v>8170</v>
      </c>
      <c r="B486" s="755">
        <v>27</v>
      </c>
      <c r="C486" s="754">
        <v>689</v>
      </c>
      <c r="D486" s="754">
        <v>503</v>
      </c>
      <c r="E486" s="754">
        <v>186</v>
      </c>
      <c r="F486" s="754" t="s">
        <v>3</v>
      </c>
      <c r="G486" s="754">
        <v>494</v>
      </c>
    </row>
    <row r="487" spans="1:7" ht="11.1" customHeight="1" x14ac:dyDescent="0.2">
      <c r="A487" s="756" t="s">
        <v>8166</v>
      </c>
      <c r="B487" s="755">
        <v>27</v>
      </c>
      <c r="C487" s="754">
        <v>689</v>
      </c>
      <c r="D487" s="754">
        <v>503</v>
      </c>
      <c r="E487" s="754">
        <v>186</v>
      </c>
      <c r="F487" s="754" t="s">
        <v>3</v>
      </c>
      <c r="G487" s="754">
        <v>494</v>
      </c>
    </row>
    <row r="488" spans="1:7" ht="11.1" customHeight="1" x14ac:dyDescent="0.2">
      <c r="A488" s="757" t="s">
        <v>8169</v>
      </c>
      <c r="B488" s="755">
        <v>11</v>
      </c>
      <c r="C488" s="754">
        <v>276</v>
      </c>
      <c r="D488" s="754">
        <v>216</v>
      </c>
      <c r="E488" s="754">
        <v>60</v>
      </c>
      <c r="F488" s="754" t="s">
        <v>3</v>
      </c>
      <c r="G488" s="754">
        <v>8</v>
      </c>
    </row>
    <row r="489" spans="1:7" ht="11.1" customHeight="1" x14ac:dyDescent="0.2">
      <c r="A489" s="756" t="s">
        <v>8166</v>
      </c>
      <c r="B489" s="755">
        <v>11</v>
      </c>
      <c r="C489" s="754">
        <v>276</v>
      </c>
      <c r="D489" s="754">
        <v>216</v>
      </c>
      <c r="E489" s="754">
        <v>60</v>
      </c>
      <c r="F489" s="754" t="s">
        <v>3</v>
      </c>
      <c r="G489" s="754">
        <v>8</v>
      </c>
    </row>
    <row r="490" spans="1:7" ht="11.1" customHeight="1" x14ac:dyDescent="0.2">
      <c r="A490" s="757" t="s">
        <v>8108</v>
      </c>
      <c r="B490" s="755">
        <v>29</v>
      </c>
      <c r="C490" s="754">
        <v>2250</v>
      </c>
      <c r="D490" s="754">
        <v>935</v>
      </c>
      <c r="E490" s="754">
        <v>1315</v>
      </c>
      <c r="F490" s="754" t="s">
        <v>3</v>
      </c>
      <c r="G490" s="754">
        <v>362</v>
      </c>
    </row>
    <row r="491" spans="1:7" ht="11.1" customHeight="1" x14ac:dyDescent="0.2">
      <c r="A491" s="756" t="s">
        <v>8166</v>
      </c>
      <c r="B491" s="755">
        <v>29</v>
      </c>
      <c r="C491" s="754">
        <v>2250</v>
      </c>
      <c r="D491" s="754">
        <v>935</v>
      </c>
      <c r="E491" s="754">
        <v>1315</v>
      </c>
      <c r="F491" s="754" t="s">
        <v>3</v>
      </c>
      <c r="G491" s="754">
        <v>362</v>
      </c>
    </row>
    <row r="492" spans="1:7" ht="11.1" customHeight="1" x14ac:dyDescent="0.2">
      <c r="A492" s="757" t="s">
        <v>8168</v>
      </c>
      <c r="B492" s="755">
        <v>1</v>
      </c>
      <c r="C492" s="754">
        <v>684</v>
      </c>
      <c r="D492" s="754">
        <v>631</v>
      </c>
      <c r="E492" s="754">
        <v>53</v>
      </c>
      <c r="F492" s="754" t="s">
        <v>3</v>
      </c>
      <c r="G492" s="754" t="s">
        <v>3</v>
      </c>
    </row>
    <row r="493" spans="1:7" ht="11.1" customHeight="1" x14ac:dyDescent="0.2">
      <c r="A493" s="756" t="s">
        <v>8166</v>
      </c>
      <c r="B493" s="755">
        <v>1</v>
      </c>
      <c r="C493" s="754">
        <v>684</v>
      </c>
      <c r="D493" s="754">
        <v>631</v>
      </c>
      <c r="E493" s="754">
        <v>53</v>
      </c>
      <c r="F493" s="754" t="s">
        <v>3</v>
      </c>
      <c r="G493" s="754" t="s">
        <v>3</v>
      </c>
    </row>
    <row r="494" spans="1:7" ht="11.1" customHeight="1" x14ac:dyDescent="0.2">
      <c r="A494" s="757" t="s">
        <v>8107</v>
      </c>
      <c r="B494" s="755">
        <v>8</v>
      </c>
      <c r="C494" s="754">
        <v>441</v>
      </c>
      <c r="D494" s="754">
        <v>268</v>
      </c>
      <c r="E494" s="754">
        <v>173</v>
      </c>
      <c r="F494" s="754" t="s">
        <v>3</v>
      </c>
      <c r="G494" s="754" t="s">
        <v>3</v>
      </c>
    </row>
    <row r="495" spans="1:7" ht="11.1" customHeight="1" x14ac:dyDescent="0.2">
      <c r="A495" s="756" t="s">
        <v>8166</v>
      </c>
      <c r="B495" s="755">
        <v>8</v>
      </c>
      <c r="C495" s="754">
        <v>441</v>
      </c>
      <c r="D495" s="754">
        <v>268</v>
      </c>
      <c r="E495" s="754">
        <v>173</v>
      </c>
      <c r="F495" s="754" t="s">
        <v>3</v>
      </c>
      <c r="G495" s="754" t="s">
        <v>3</v>
      </c>
    </row>
    <row r="496" spans="1:7" ht="11.1" customHeight="1" x14ac:dyDescent="0.2">
      <c r="A496" s="757" t="s">
        <v>8167</v>
      </c>
      <c r="B496" s="755">
        <v>3</v>
      </c>
      <c r="C496" s="754">
        <v>70</v>
      </c>
      <c r="D496" s="754">
        <v>44</v>
      </c>
      <c r="E496" s="754">
        <v>26</v>
      </c>
      <c r="F496" s="754" t="s">
        <v>3</v>
      </c>
      <c r="G496" s="441">
        <v>14</v>
      </c>
    </row>
    <row r="497" spans="1:7" ht="11.1" customHeight="1" x14ac:dyDescent="0.2">
      <c r="A497" s="756" t="s">
        <v>8166</v>
      </c>
      <c r="B497" s="755">
        <v>3</v>
      </c>
      <c r="C497" s="754">
        <v>70</v>
      </c>
      <c r="D497" s="754">
        <v>44</v>
      </c>
      <c r="E497" s="754">
        <v>26</v>
      </c>
      <c r="F497" s="754" t="s">
        <v>3</v>
      </c>
      <c r="G497" s="441">
        <v>14</v>
      </c>
    </row>
    <row r="498" spans="1:7" ht="9.9499999999999993" customHeight="1" x14ac:dyDescent="0.2">
      <c r="A498" s="2"/>
      <c r="B498" s="735"/>
      <c r="C498" s="736"/>
      <c r="D498" s="736"/>
      <c r="E498" s="736"/>
      <c r="F498" s="736"/>
    </row>
    <row r="499" spans="1:7" x14ac:dyDescent="0.2">
      <c r="A499" s="502"/>
      <c r="B499" s="10"/>
      <c r="C499" s="2"/>
      <c r="D499" s="2"/>
      <c r="E499" s="2"/>
      <c r="F499" s="2"/>
    </row>
  </sheetData>
  <mergeCells count="6">
    <mergeCell ref="A1:G1"/>
    <mergeCell ref="G3:G4"/>
    <mergeCell ref="C3:C4"/>
    <mergeCell ref="D3:F3"/>
    <mergeCell ref="A3:A4"/>
    <mergeCell ref="B3:B4"/>
  </mergeCells>
  <printOptions horizontalCentered="1"/>
  <pageMargins left="0.59055118110236204" right="0.59055118110236204" top="0.98425196850393704" bottom="1.0629921259842501" header="0.68897637795275601" footer="0.49212598425196902"/>
  <pageSetup paperSize="9" scale="95" pageOrder="overThenDown" orientation="portrait" blackAndWhite="1" horizontalDpi="300" verticalDpi="300" r:id="rId1"/>
  <headerFooter alignWithMargins="0"/>
  <rowBreaks count="7" manualBreakCount="7">
    <brk id="67" max="13" man="1"/>
    <brk id="133" max="13" man="1"/>
    <brk id="181" max="13" man="1"/>
    <brk id="244" max="13" man="1"/>
    <brk id="314" max="13" man="1"/>
    <brk id="376" max="13" man="1"/>
    <brk id="443" max="1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7"/>
  <sheetViews>
    <sheetView zoomScaleNormal="100" zoomScaleSheetLayoutView="100" workbookViewId="0">
      <pane xSplit="1" ySplit="4" topLeftCell="B5" activePane="bottomRight" state="frozen"/>
      <selection activeCell="C7" sqref="C7"/>
      <selection pane="topRight" activeCell="D7" sqref="D7"/>
      <selection pane="bottomLeft" activeCell="C11" sqref="C11"/>
      <selection pane="bottomRight" activeCell="A3" sqref="A3:A4"/>
    </sheetView>
  </sheetViews>
  <sheetFormatPr defaultRowHeight="11.25" x14ac:dyDescent="0.2"/>
  <cols>
    <col min="1" max="1" width="23.7109375" style="17" customWidth="1"/>
    <col min="2" max="2" width="8.7109375" style="17" customWidth="1"/>
    <col min="3" max="3" width="7.7109375" style="17" customWidth="1"/>
    <col min="4" max="4" width="6.5703125" style="17" customWidth="1"/>
    <col min="5" max="5" width="7.42578125" style="17" customWidth="1"/>
    <col min="6" max="6" width="7.7109375" style="17" customWidth="1"/>
    <col min="7" max="7" width="7.42578125" style="17" customWidth="1"/>
    <col min="8" max="8" width="7.7109375" style="17" customWidth="1"/>
    <col min="9" max="9" width="8.7109375" style="17" customWidth="1"/>
    <col min="10" max="10" width="9.7109375" style="17" customWidth="1"/>
    <col min="11" max="16384" width="9.140625" style="17"/>
  </cols>
  <sheetData>
    <row r="1" spans="1:10" s="3" customFormat="1" ht="12.75" x14ac:dyDescent="0.2">
      <c r="A1" s="854" t="s">
        <v>8290</v>
      </c>
      <c r="B1" s="854"/>
      <c r="C1" s="854"/>
      <c r="D1" s="854"/>
      <c r="E1" s="854"/>
      <c r="F1" s="854"/>
      <c r="G1" s="854"/>
      <c r="H1" s="854"/>
      <c r="I1" s="854"/>
      <c r="J1" s="854"/>
    </row>
    <row r="2" spans="1:10" s="3" customFormat="1" ht="9.9499999999999993" customHeight="1" thickBot="1" x14ac:dyDescent="0.25">
      <c r="A2" s="773"/>
      <c r="B2" s="772"/>
      <c r="C2" s="772"/>
      <c r="D2" s="772"/>
      <c r="E2" s="772"/>
      <c r="F2" s="772"/>
      <c r="G2" s="772"/>
      <c r="H2" s="772"/>
      <c r="I2" s="772"/>
      <c r="J2" s="772"/>
    </row>
    <row r="3" spans="1:10" s="501" customFormat="1" ht="17.100000000000001" customHeight="1" x14ac:dyDescent="0.2">
      <c r="A3" s="958" t="s">
        <v>274</v>
      </c>
      <c r="B3" s="837" t="s">
        <v>8289</v>
      </c>
      <c r="C3" s="837" t="s">
        <v>8288</v>
      </c>
      <c r="D3" s="837" t="s">
        <v>8287</v>
      </c>
      <c r="E3" s="837"/>
      <c r="F3" s="837" t="s">
        <v>8286</v>
      </c>
      <c r="G3" s="837"/>
      <c r="H3" s="837" t="s">
        <v>8285</v>
      </c>
      <c r="I3" s="837" t="s">
        <v>8284</v>
      </c>
      <c r="J3" s="845" t="s">
        <v>8283</v>
      </c>
    </row>
    <row r="4" spans="1:10" s="501" customFormat="1" ht="39.950000000000003" customHeight="1" x14ac:dyDescent="0.2">
      <c r="A4" s="873"/>
      <c r="B4" s="960"/>
      <c r="C4" s="960"/>
      <c r="D4" s="24" t="s">
        <v>265</v>
      </c>
      <c r="E4" s="24" t="s">
        <v>8282</v>
      </c>
      <c r="F4" s="24" t="s">
        <v>265</v>
      </c>
      <c r="G4" s="24" t="s">
        <v>8282</v>
      </c>
      <c r="H4" s="960"/>
      <c r="I4" s="960"/>
      <c r="J4" s="846"/>
    </row>
    <row r="5" spans="1:10" ht="18" customHeight="1" x14ac:dyDescent="0.2">
      <c r="A5" s="145" t="s">
        <v>1</v>
      </c>
      <c r="B5" s="147">
        <v>120</v>
      </c>
      <c r="C5" s="147">
        <v>48398</v>
      </c>
      <c r="D5" s="147">
        <v>59173</v>
      </c>
      <c r="E5" s="147">
        <v>11495</v>
      </c>
      <c r="F5" s="147">
        <v>1720223</v>
      </c>
      <c r="G5" s="147">
        <v>489893</v>
      </c>
      <c r="H5" s="147">
        <v>7.1</v>
      </c>
      <c r="I5" s="147">
        <v>232.06</v>
      </c>
      <c r="J5" s="147">
        <v>25</v>
      </c>
    </row>
    <row r="6" spans="1:10" ht="12" customHeight="1" x14ac:dyDescent="0.2">
      <c r="A6" s="9" t="s">
        <v>210</v>
      </c>
      <c r="B6" s="131">
        <v>98</v>
      </c>
      <c r="C6" s="131">
        <v>41528</v>
      </c>
      <c r="D6" s="131">
        <v>51164</v>
      </c>
      <c r="E6" s="131">
        <v>9857</v>
      </c>
      <c r="F6" s="131">
        <v>1461597</v>
      </c>
      <c r="G6" s="131">
        <v>407775</v>
      </c>
      <c r="H6" s="131">
        <v>6.8</v>
      </c>
      <c r="I6" s="131">
        <v>253.32</v>
      </c>
      <c r="J6" s="131">
        <v>29</v>
      </c>
    </row>
    <row r="7" spans="1:10" ht="12" customHeight="1" x14ac:dyDescent="0.2">
      <c r="A7" s="9" t="s">
        <v>211</v>
      </c>
      <c r="B7" s="131">
        <v>22</v>
      </c>
      <c r="C7" s="131">
        <v>6870</v>
      </c>
      <c r="D7" s="131">
        <v>8009</v>
      </c>
      <c r="E7" s="131">
        <v>1638</v>
      </c>
      <c r="F7" s="131">
        <v>258626</v>
      </c>
      <c r="G7" s="131">
        <v>82118</v>
      </c>
      <c r="H7" s="131">
        <v>9.3000000000000007</v>
      </c>
      <c r="I7" s="131">
        <v>111.93</v>
      </c>
      <c r="J7" s="131">
        <v>14</v>
      </c>
    </row>
    <row r="8" spans="1:10" ht="18" customHeight="1" x14ac:dyDescent="0.2">
      <c r="A8" s="9" t="s">
        <v>212</v>
      </c>
      <c r="B8" s="131">
        <v>37</v>
      </c>
      <c r="C8" s="131">
        <v>16995</v>
      </c>
      <c r="D8" s="131">
        <v>38662</v>
      </c>
      <c r="E8" s="131">
        <v>6488</v>
      </c>
      <c r="F8" s="131">
        <v>1186646</v>
      </c>
      <c r="G8" s="131">
        <v>271535</v>
      </c>
      <c r="H8" s="131">
        <v>7.4</v>
      </c>
      <c r="I8" s="131">
        <v>185.75</v>
      </c>
      <c r="J8" s="131">
        <v>79</v>
      </c>
    </row>
    <row r="9" spans="1:10" ht="12" customHeight="1" x14ac:dyDescent="0.2">
      <c r="A9" s="14" t="s">
        <v>179</v>
      </c>
      <c r="B9" s="46">
        <v>1</v>
      </c>
      <c r="C9" s="46">
        <v>478</v>
      </c>
      <c r="D9" s="46">
        <v>9992</v>
      </c>
      <c r="E9" s="46">
        <v>821</v>
      </c>
      <c r="F9" s="46">
        <v>231321</v>
      </c>
      <c r="G9" s="46">
        <v>27231</v>
      </c>
      <c r="H9" s="46">
        <v>4.8</v>
      </c>
      <c r="I9" s="46">
        <v>240.95</v>
      </c>
      <c r="J9" s="49">
        <v>433</v>
      </c>
    </row>
    <row r="10" spans="1:10" ht="12" customHeight="1" x14ac:dyDescent="0.2">
      <c r="A10" s="14" t="s">
        <v>183</v>
      </c>
      <c r="B10" s="46">
        <v>1</v>
      </c>
      <c r="C10" s="46">
        <v>566</v>
      </c>
      <c r="D10" s="46">
        <v>391</v>
      </c>
      <c r="E10" s="46">
        <v>61</v>
      </c>
      <c r="F10" s="46">
        <v>14962</v>
      </c>
      <c r="G10" s="46">
        <v>7305</v>
      </c>
      <c r="H10" s="46">
        <v>6.8</v>
      </c>
      <c r="I10" s="46">
        <v>100.2</v>
      </c>
      <c r="J10" s="49">
        <v>27</v>
      </c>
    </row>
    <row r="11" spans="1:10" ht="12" customHeight="1" x14ac:dyDescent="0.2">
      <c r="A11" s="14" t="s">
        <v>184</v>
      </c>
      <c r="B11" s="46">
        <v>1</v>
      </c>
      <c r="C11" s="46">
        <v>332</v>
      </c>
      <c r="D11" s="46">
        <v>109</v>
      </c>
      <c r="E11" s="46">
        <v>30</v>
      </c>
      <c r="F11" s="46">
        <v>6665</v>
      </c>
      <c r="G11" s="46">
        <v>4023</v>
      </c>
      <c r="H11" s="46">
        <v>18.399999999999999</v>
      </c>
      <c r="I11" s="46">
        <v>95.1</v>
      </c>
      <c r="J11" s="49">
        <v>14</v>
      </c>
    </row>
    <row r="12" spans="1:10" ht="12" customHeight="1" x14ac:dyDescent="0.2">
      <c r="A12" s="14" t="s">
        <v>185</v>
      </c>
      <c r="B12" s="46">
        <v>6</v>
      </c>
      <c r="C12" s="46">
        <v>5226</v>
      </c>
      <c r="D12" s="46">
        <v>633</v>
      </c>
      <c r="E12" s="46">
        <v>107</v>
      </c>
      <c r="F12" s="46">
        <v>210267</v>
      </c>
      <c r="G12" s="46">
        <v>77678</v>
      </c>
      <c r="H12" s="46">
        <v>21.4</v>
      </c>
      <c r="I12" s="46">
        <v>96.11</v>
      </c>
      <c r="J12" s="49">
        <v>101</v>
      </c>
    </row>
    <row r="13" spans="1:10" ht="12" customHeight="1" x14ac:dyDescent="0.2">
      <c r="A13" s="14" t="s">
        <v>186</v>
      </c>
      <c r="B13" s="46">
        <v>2</v>
      </c>
      <c r="C13" s="46">
        <v>1199</v>
      </c>
      <c r="D13" s="46">
        <v>448</v>
      </c>
      <c r="E13" s="46">
        <v>28</v>
      </c>
      <c r="F13" s="46">
        <v>12802</v>
      </c>
      <c r="G13" s="46">
        <v>7482</v>
      </c>
      <c r="H13" s="46">
        <v>5.5</v>
      </c>
      <c r="I13" s="46">
        <v>150</v>
      </c>
      <c r="J13" s="49">
        <v>19</v>
      </c>
    </row>
    <row r="14" spans="1:10" ht="12" customHeight="1" x14ac:dyDescent="0.2">
      <c r="A14" s="14" t="s">
        <v>189</v>
      </c>
      <c r="B14" s="46">
        <v>4</v>
      </c>
      <c r="C14" s="46">
        <v>930</v>
      </c>
      <c r="D14" s="46">
        <v>4199</v>
      </c>
      <c r="E14" s="46">
        <v>477</v>
      </c>
      <c r="F14" s="46">
        <v>36810</v>
      </c>
      <c r="G14" s="46">
        <v>4119</v>
      </c>
      <c r="H14" s="46">
        <v>3</v>
      </c>
      <c r="I14" s="46">
        <v>153.78</v>
      </c>
      <c r="J14" s="49">
        <v>95</v>
      </c>
    </row>
    <row r="15" spans="1:10" ht="12" customHeight="1" x14ac:dyDescent="0.2">
      <c r="A15" s="14" t="s">
        <v>190</v>
      </c>
      <c r="B15" s="46">
        <v>1</v>
      </c>
      <c r="C15" s="46">
        <v>303</v>
      </c>
      <c r="D15" s="46">
        <v>9</v>
      </c>
      <c r="E15" s="46">
        <v>8</v>
      </c>
      <c r="F15" s="46">
        <v>1755</v>
      </c>
      <c r="G15" s="46">
        <v>1733</v>
      </c>
      <c r="H15" s="46">
        <v>64.400000000000006</v>
      </c>
      <c r="I15" s="46">
        <v>60.52</v>
      </c>
      <c r="J15" s="49">
        <v>9</v>
      </c>
    </row>
    <row r="16" spans="1:10" ht="12" customHeight="1" x14ac:dyDescent="0.2">
      <c r="A16" s="14" t="s">
        <v>8281</v>
      </c>
      <c r="B16" s="46">
        <v>16</v>
      </c>
      <c r="C16" s="46">
        <v>6947</v>
      </c>
      <c r="D16" s="46">
        <v>15822</v>
      </c>
      <c r="E16" s="46">
        <v>2865</v>
      </c>
      <c r="F16" s="46">
        <v>449806</v>
      </c>
      <c r="G16" s="46">
        <v>97963</v>
      </c>
      <c r="H16" s="46">
        <v>6.3</v>
      </c>
      <c r="I16" s="46">
        <v>195.43</v>
      </c>
      <c r="J16" s="49">
        <v>881</v>
      </c>
    </row>
    <row r="17" spans="1:10" ht="12" customHeight="1" x14ac:dyDescent="0.2">
      <c r="A17" s="14" t="s">
        <v>8280</v>
      </c>
      <c r="B17" s="46">
        <v>5</v>
      </c>
      <c r="C17" s="46">
        <v>1014</v>
      </c>
      <c r="D17" s="46">
        <v>7059</v>
      </c>
      <c r="E17" s="46">
        <v>2091</v>
      </c>
      <c r="F17" s="46">
        <v>222258</v>
      </c>
      <c r="G17" s="46">
        <v>44001</v>
      </c>
      <c r="H17" s="46">
        <v>15.4</v>
      </c>
      <c r="I17" s="46">
        <v>210.34</v>
      </c>
      <c r="J17" s="49">
        <v>135</v>
      </c>
    </row>
    <row r="18" spans="1:10" ht="18" customHeight="1" x14ac:dyDescent="0.2">
      <c r="A18" s="9" t="s">
        <v>213</v>
      </c>
      <c r="B18" s="131">
        <v>3</v>
      </c>
      <c r="C18" s="131">
        <v>648</v>
      </c>
      <c r="D18" s="131">
        <v>1937</v>
      </c>
      <c r="E18" s="131">
        <v>247</v>
      </c>
      <c r="F18" s="131">
        <v>28337</v>
      </c>
      <c r="G18" s="131">
        <v>4839</v>
      </c>
      <c r="H18" s="131">
        <v>6.9</v>
      </c>
      <c r="I18" s="131">
        <v>143.69999999999999</v>
      </c>
      <c r="J18" s="147">
        <v>15</v>
      </c>
    </row>
    <row r="19" spans="1:10" ht="12" customHeight="1" x14ac:dyDescent="0.2">
      <c r="A19" s="14" t="s">
        <v>4</v>
      </c>
      <c r="B19" s="46">
        <v>1</v>
      </c>
      <c r="C19" s="46">
        <v>223</v>
      </c>
      <c r="D19" s="46">
        <v>152</v>
      </c>
      <c r="E19" s="46">
        <v>18</v>
      </c>
      <c r="F19" s="46">
        <v>5959</v>
      </c>
      <c r="G19" s="46">
        <v>979</v>
      </c>
      <c r="H19" s="46">
        <v>17.600000000000001</v>
      </c>
      <c r="I19" s="46">
        <v>92.66</v>
      </c>
      <c r="J19" s="17">
        <v>17</v>
      </c>
    </row>
    <row r="20" spans="1:10" ht="12" customHeight="1" x14ac:dyDescent="0.2">
      <c r="A20" s="14" t="s">
        <v>6</v>
      </c>
      <c r="B20" s="46">
        <v>2</v>
      </c>
      <c r="C20" s="46">
        <v>425</v>
      </c>
      <c r="D20" s="46">
        <v>1785</v>
      </c>
      <c r="E20" s="46">
        <v>229</v>
      </c>
      <c r="F20" s="46">
        <v>22378</v>
      </c>
      <c r="G20" s="46">
        <v>3860</v>
      </c>
      <c r="H20" s="46">
        <v>5.9</v>
      </c>
      <c r="I20" s="46">
        <v>157.29</v>
      </c>
      <c r="J20" s="17">
        <v>16</v>
      </c>
    </row>
    <row r="21" spans="1:10" ht="18" customHeight="1" x14ac:dyDescent="0.2">
      <c r="A21" s="9" t="s">
        <v>214</v>
      </c>
      <c r="B21" s="131">
        <v>3</v>
      </c>
      <c r="C21" s="131">
        <v>1190</v>
      </c>
      <c r="D21" s="131">
        <v>669</v>
      </c>
      <c r="E21" s="131">
        <v>208</v>
      </c>
      <c r="F21" s="131">
        <v>33938</v>
      </c>
      <c r="G21" s="131">
        <v>20604</v>
      </c>
      <c r="H21" s="131">
        <v>15.5</v>
      </c>
      <c r="I21" s="131">
        <v>84.58</v>
      </c>
      <c r="J21" s="147">
        <v>18</v>
      </c>
    </row>
    <row r="22" spans="1:10" ht="12" customHeight="1" x14ac:dyDescent="0.2">
      <c r="A22" s="14" t="s">
        <v>8</v>
      </c>
      <c r="B22" s="46">
        <v>2</v>
      </c>
      <c r="C22" s="46">
        <v>796</v>
      </c>
      <c r="D22" s="46">
        <v>546</v>
      </c>
      <c r="E22" s="46">
        <v>163</v>
      </c>
      <c r="F22" s="46">
        <v>26988</v>
      </c>
      <c r="G22" s="46">
        <v>14664</v>
      </c>
      <c r="H22" s="46">
        <v>15.9</v>
      </c>
      <c r="I22" s="46">
        <v>101.58</v>
      </c>
      <c r="J22" s="17">
        <v>22</v>
      </c>
    </row>
    <row r="23" spans="1:10" ht="12" customHeight="1" x14ac:dyDescent="0.2">
      <c r="A23" s="14" t="s">
        <v>11</v>
      </c>
      <c r="B23" s="46">
        <v>1</v>
      </c>
      <c r="C23" s="46">
        <v>394</v>
      </c>
      <c r="D23" s="46">
        <v>123</v>
      </c>
      <c r="E23" s="46">
        <v>45</v>
      </c>
      <c r="F23" s="46">
        <v>6950</v>
      </c>
      <c r="G23" s="46">
        <v>5940</v>
      </c>
      <c r="H23" s="46">
        <v>14.3</v>
      </c>
      <c r="I23" s="46">
        <v>18.559999999999999</v>
      </c>
      <c r="J23" s="17">
        <v>48</v>
      </c>
    </row>
    <row r="24" spans="1:10" ht="18" customHeight="1" x14ac:dyDescent="0.2">
      <c r="A24" s="9" t="s">
        <v>215</v>
      </c>
      <c r="B24" s="131">
        <v>2</v>
      </c>
      <c r="C24" s="131">
        <v>520</v>
      </c>
      <c r="D24" s="131">
        <v>160</v>
      </c>
      <c r="E24" s="131">
        <v>10</v>
      </c>
      <c r="F24" s="131">
        <v>3225</v>
      </c>
      <c r="G24" s="131">
        <v>170</v>
      </c>
      <c r="H24" s="131">
        <v>7.7</v>
      </c>
      <c r="I24" s="131">
        <v>105.64</v>
      </c>
      <c r="J24" s="147">
        <v>2</v>
      </c>
    </row>
    <row r="25" spans="1:10" ht="12" customHeight="1" x14ac:dyDescent="0.2">
      <c r="A25" s="14" t="s">
        <v>13</v>
      </c>
      <c r="B25" s="46">
        <v>1</v>
      </c>
      <c r="C25" s="46">
        <v>320</v>
      </c>
      <c r="D25" s="46">
        <v>82</v>
      </c>
      <c r="E25" s="46">
        <v>9</v>
      </c>
      <c r="F25" s="46">
        <v>1584</v>
      </c>
      <c r="G25" s="46">
        <v>157</v>
      </c>
      <c r="H25" s="46">
        <v>6</v>
      </c>
      <c r="I25" s="46">
        <v>111.48</v>
      </c>
      <c r="J25" s="17">
        <v>13</v>
      </c>
    </row>
    <row r="26" spans="1:10" ht="12" customHeight="1" x14ac:dyDescent="0.2">
      <c r="A26" s="14" t="s">
        <v>16</v>
      </c>
      <c r="B26" s="46">
        <v>1</v>
      </c>
      <c r="C26" s="46">
        <v>200</v>
      </c>
      <c r="D26" s="46">
        <v>78</v>
      </c>
      <c r="E26" s="46">
        <v>1</v>
      </c>
      <c r="F26" s="46">
        <v>1641</v>
      </c>
      <c r="G26" s="46">
        <v>13</v>
      </c>
      <c r="H26" s="46">
        <v>10.5</v>
      </c>
      <c r="I26" s="46">
        <v>100</v>
      </c>
      <c r="J26" s="17">
        <v>7</v>
      </c>
    </row>
    <row r="27" spans="1:10" ht="18" customHeight="1" x14ac:dyDescent="0.2">
      <c r="A27" s="9" t="s">
        <v>216</v>
      </c>
      <c r="B27" s="131">
        <v>4</v>
      </c>
      <c r="C27" s="131">
        <v>1149</v>
      </c>
      <c r="D27" s="131">
        <v>1195</v>
      </c>
      <c r="E27" s="131">
        <v>265</v>
      </c>
      <c r="F27" s="131">
        <v>36041</v>
      </c>
      <c r="G27" s="131">
        <v>8915</v>
      </c>
      <c r="H27" s="131">
        <v>8.4</v>
      </c>
      <c r="I27" s="131">
        <v>79.55</v>
      </c>
      <c r="J27" s="147">
        <v>12</v>
      </c>
    </row>
    <row r="28" spans="1:10" ht="12" customHeight="1" x14ac:dyDescent="0.2">
      <c r="A28" s="14" t="s">
        <v>20</v>
      </c>
      <c r="B28" s="46">
        <v>1</v>
      </c>
      <c r="C28" s="46">
        <v>62</v>
      </c>
      <c r="D28" s="46">
        <v>119</v>
      </c>
      <c r="E28" s="46">
        <v>54</v>
      </c>
      <c r="F28" s="46">
        <v>680</v>
      </c>
      <c r="G28" s="46">
        <v>394</v>
      </c>
      <c r="H28" s="46">
        <v>9.1999999999999993</v>
      </c>
      <c r="I28" s="46">
        <v>53.28</v>
      </c>
      <c r="J28" s="17">
        <v>1</v>
      </c>
    </row>
    <row r="29" spans="1:10" ht="12" customHeight="1" x14ac:dyDescent="0.2">
      <c r="A29" s="14" t="s">
        <v>22</v>
      </c>
      <c r="B29" s="46">
        <v>2</v>
      </c>
      <c r="C29" s="46">
        <v>710</v>
      </c>
      <c r="D29" s="46">
        <v>290</v>
      </c>
      <c r="E29" s="46">
        <v>51</v>
      </c>
      <c r="F29" s="46">
        <v>7619</v>
      </c>
      <c r="G29" s="46">
        <v>1970</v>
      </c>
      <c r="H29" s="46">
        <v>6.2</v>
      </c>
      <c r="I29" s="46">
        <v>74.16</v>
      </c>
      <c r="J29" s="17">
        <v>22</v>
      </c>
    </row>
    <row r="30" spans="1:10" ht="12" customHeight="1" x14ac:dyDescent="0.2">
      <c r="A30" s="14" t="s">
        <v>24</v>
      </c>
      <c r="B30" s="46">
        <v>1</v>
      </c>
      <c r="C30" s="46">
        <v>377</v>
      </c>
      <c r="D30" s="46">
        <v>786</v>
      </c>
      <c r="E30" s="46">
        <v>160</v>
      </c>
      <c r="F30" s="46">
        <v>27742</v>
      </c>
      <c r="G30" s="46">
        <v>6551</v>
      </c>
      <c r="H30" s="46">
        <v>9.4</v>
      </c>
      <c r="I30" s="46">
        <v>81.67</v>
      </c>
      <c r="J30" s="17">
        <v>23</v>
      </c>
    </row>
    <row r="31" spans="1:10" ht="18" customHeight="1" x14ac:dyDescent="0.2">
      <c r="A31" s="9" t="s">
        <v>217</v>
      </c>
      <c r="B31" s="131">
        <v>2</v>
      </c>
      <c r="C31" s="131">
        <v>439</v>
      </c>
      <c r="D31" s="131">
        <v>650</v>
      </c>
      <c r="E31" s="131">
        <v>123</v>
      </c>
      <c r="F31" s="131">
        <v>15806</v>
      </c>
      <c r="G31" s="131">
        <v>5662</v>
      </c>
      <c r="H31" s="131">
        <v>11.1</v>
      </c>
      <c r="I31" s="131">
        <v>94.15</v>
      </c>
      <c r="J31" s="147">
        <v>8</v>
      </c>
    </row>
    <row r="32" spans="1:10" ht="12" customHeight="1" x14ac:dyDescent="0.2">
      <c r="A32" s="14" t="s">
        <v>26</v>
      </c>
      <c r="B32" s="46">
        <v>1</v>
      </c>
      <c r="C32" s="46">
        <v>258</v>
      </c>
      <c r="D32" s="46">
        <v>315</v>
      </c>
      <c r="E32" s="46">
        <v>60</v>
      </c>
      <c r="F32" s="46">
        <v>7802</v>
      </c>
      <c r="G32" s="46">
        <v>2076</v>
      </c>
      <c r="H32" s="46">
        <v>9.6</v>
      </c>
      <c r="I32" s="46">
        <v>100.05</v>
      </c>
      <c r="J32" s="17">
        <v>26</v>
      </c>
    </row>
    <row r="33" spans="1:10" ht="12" customHeight="1" x14ac:dyDescent="0.2">
      <c r="A33" s="14" t="s">
        <v>29</v>
      </c>
      <c r="B33" s="46">
        <v>1</v>
      </c>
      <c r="C33" s="46">
        <v>181</v>
      </c>
      <c r="D33" s="46">
        <v>335</v>
      </c>
      <c r="E33" s="46">
        <v>63</v>
      </c>
      <c r="F33" s="46">
        <v>8004</v>
      </c>
      <c r="G33" s="46">
        <v>3586</v>
      </c>
      <c r="H33" s="46">
        <v>13.2</v>
      </c>
      <c r="I33" s="46">
        <v>88.41</v>
      </c>
      <c r="J33" s="17">
        <v>9</v>
      </c>
    </row>
    <row r="34" spans="1:10" ht="18" customHeight="1" x14ac:dyDescent="0.2">
      <c r="A34" s="9" t="s">
        <v>8279</v>
      </c>
      <c r="B34" s="131">
        <v>4</v>
      </c>
      <c r="C34" s="131">
        <v>1538</v>
      </c>
      <c r="D34" s="131">
        <v>2661</v>
      </c>
      <c r="E34" s="131">
        <v>608</v>
      </c>
      <c r="F34" s="131">
        <v>122155</v>
      </c>
      <c r="G34" s="131">
        <v>32641</v>
      </c>
      <c r="H34" s="131">
        <v>9.1</v>
      </c>
      <c r="I34" s="131">
        <v>125.7</v>
      </c>
      <c r="J34" s="135">
        <v>22</v>
      </c>
    </row>
    <row r="35" spans="1:10" ht="12" customHeight="1" x14ac:dyDescent="0.2">
      <c r="A35" s="14" t="s">
        <v>35</v>
      </c>
      <c r="B35" s="46">
        <v>1</v>
      </c>
      <c r="C35" s="46">
        <v>175</v>
      </c>
      <c r="D35" s="46">
        <v>240</v>
      </c>
      <c r="E35" s="46">
        <v>36</v>
      </c>
      <c r="F35" s="46">
        <v>6024</v>
      </c>
      <c r="G35" s="46">
        <v>2702</v>
      </c>
      <c r="H35" s="46">
        <v>14.3</v>
      </c>
      <c r="I35" s="46">
        <v>112.44</v>
      </c>
      <c r="J35" s="17">
        <v>14</v>
      </c>
    </row>
    <row r="36" spans="1:10" ht="12" customHeight="1" x14ac:dyDescent="0.2">
      <c r="A36" s="14" t="s">
        <v>219</v>
      </c>
      <c r="B36" s="46">
        <v>3</v>
      </c>
      <c r="C36" s="46">
        <v>1363</v>
      </c>
      <c r="D36" s="46">
        <v>2421</v>
      </c>
      <c r="E36" s="46">
        <v>572</v>
      </c>
      <c r="F36" s="46">
        <v>116131</v>
      </c>
      <c r="G36" s="46">
        <v>29939</v>
      </c>
      <c r="H36" s="46">
        <v>8.9</v>
      </c>
      <c r="I36" s="46">
        <v>126.38</v>
      </c>
      <c r="J36" s="17">
        <v>39</v>
      </c>
    </row>
    <row r="37" spans="1:10" ht="12" customHeight="1" x14ac:dyDescent="0.2">
      <c r="A37" s="14" t="s">
        <v>39</v>
      </c>
    </row>
    <row r="38" spans="1:10" ht="18" customHeight="1" x14ac:dyDescent="0.2">
      <c r="A38" s="9" t="s">
        <v>220</v>
      </c>
      <c r="B38" s="131">
        <v>4</v>
      </c>
      <c r="C38" s="131">
        <v>1386</v>
      </c>
      <c r="D38" s="131">
        <v>737</v>
      </c>
      <c r="E38" s="131">
        <v>177</v>
      </c>
      <c r="F38" s="131">
        <v>19124</v>
      </c>
      <c r="G38" s="131">
        <v>9287</v>
      </c>
      <c r="H38" s="131">
        <v>9.1999999999999993</v>
      </c>
      <c r="I38" s="131">
        <v>102.24</v>
      </c>
      <c r="J38" s="147">
        <v>6</v>
      </c>
    </row>
    <row r="39" spans="1:10" ht="12" customHeight="1" x14ac:dyDescent="0.2">
      <c r="A39" s="14" t="s">
        <v>44</v>
      </c>
      <c r="B39" s="46">
        <v>1</v>
      </c>
      <c r="C39" s="46">
        <v>262</v>
      </c>
      <c r="D39" s="46">
        <v>581</v>
      </c>
      <c r="E39" s="46">
        <v>118</v>
      </c>
      <c r="F39" s="46">
        <v>12885</v>
      </c>
      <c r="G39" s="46">
        <v>4598</v>
      </c>
      <c r="H39" s="46">
        <v>8.5</v>
      </c>
      <c r="I39" s="46">
        <v>110.47</v>
      </c>
      <c r="J39" s="17">
        <v>23</v>
      </c>
    </row>
    <row r="40" spans="1:10" ht="12" customHeight="1" x14ac:dyDescent="0.2">
      <c r="A40" s="14" t="s">
        <v>45</v>
      </c>
      <c r="B40" s="46">
        <v>1</v>
      </c>
      <c r="C40" s="46">
        <v>450</v>
      </c>
      <c r="D40" s="46">
        <v>18</v>
      </c>
      <c r="E40" s="46">
        <v>18</v>
      </c>
      <c r="F40" s="46">
        <v>859</v>
      </c>
      <c r="G40" s="46">
        <v>859</v>
      </c>
      <c r="H40" s="46">
        <v>10.6</v>
      </c>
      <c r="I40" s="46">
        <v>150</v>
      </c>
      <c r="J40" s="17">
        <v>1</v>
      </c>
    </row>
    <row r="41" spans="1:10" ht="12" customHeight="1" x14ac:dyDescent="0.2">
      <c r="A41" s="14" t="s">
        <v>47</v>
      </c>
      <c r="B41" s="46">
        <v>2</v>
      </c>
      <c r="C41" s="46">
        <v>674</v>
      </c>
      <c r="D41" s="46">
        <v>138</v>
      </c>
      <c r="E41" s="46">
        <v>41</v>
      </c>
      <c r="F41" s="46">
        <v>5380</v>
      </c>
      <c r="G41" s="46">
        <v>3830</v>
      </c>
      <c r="H41" s="46">
        <v>11.6</v>
      </c>
      <c r="I41" s="46">
        <v>74.89</v>
      </c>
      <c r="J41" s="17">
        <v>15</v>
      </c>
    </row>
    <row r="42" spans="1:10" ht="18" customHeight="1" x14ac:dyDescent="0.2">
      <c r="A42" s="9" t="s">
        <v>221</v>
      </c>
      <c r="B42" s="131">
        <v>4</v>
      </c>
      <c r="C42" s="131">
        <v>1151</v>
      </c>
      <c r="D42" s="131">
        <v>806</v>
      </c>
      <c r="E42" s="131">
        <v>177</v>
      </c>
      <c r="F42" s="131">
        <v>16569</v>
      </c>
      <c r="G42" s="131">
        <v>10696</v>
      </c>
      <c r="H42" s="131">
        <v>11.6</v>
      </c>
      <c r="I42" s="131">
        <v>112.38</v>
      </c>
      <c r="J42" s="131">
        <v>5</v>
      </c>
    </row>
    <row r="43" spans="1:10" ht="12" customHeight="1" x14ac:dyDescent="0.2">
      <c r="A43" s="14" t="s">
        <v>51</v>
      </c>
      <c r="B43" s="46">
        <v>1</v>
      </c>
      <c r="C43" s="46">
        <v>348</v>
      </c>
      <c r="D43" s="46">
        <v>4</v>
      </c>
      <c r="E43" s="46">
        <v>4</v>
      </c>
      <c r="F43" s="46">
        <v>351</v>
      </c>
      <c r="G43" s="46">
        <v>351</v>
      </c>
      <c r="H43" s="46">
        <v>25.2</v>
      </c>
      <c r="I43" s="46">
        <v>100</v>
      </c>
      <c r="J43" s="49">
        <v>2</v>
      </c>
    </row>
    <row r="44" spans="1:10" ht="12" customHeight="1" x14ac:dyDescent="0.2">
      <c r="A44" s="14" t="s">
        <v>52</v>
      </c>
      <c r="B44" s="46">
        <v>1</v>
      </c>
      <c r="C44" s="46">
        <v>321</v>
      </c>
      <c r="D44" s="46">
        <v>275</v>
      </c>
      <c r="E44" s="46">
        <v>42</v>
      </c>
      <c r="F44" s="46">
        <v>8465</v>
      </c>
      <c r="G44" s="46">
        <v>6874</v>
      </c>
      <c r="H44" s="46">
        <v>9.6</v>
      </c>
      <c r="I44" s="46">
        <v>73.37</v>
      </c>
      <c r="J44" s="49">
        <v>11</v>
      </c>
    </row>
    <row r="45" spans="1:10" ht="12" customHeight="1" x14ac:dyDescent="0.2">
      <c r="A45" s="14" t="s">
        <v>53</v>
      </c>
      <c r="B45" s="46">
        <v>1</v>
      </c>
      <c r="C45" s="46">
        <v>386</v>
      </c>
      <c r="D45" s="46">
        <v>8</v>
      </c>
      <c r="E45" s="46">
        <v>5</v>
      </c>
      <c r="F45" s="46">
        <v>902</v>
      </c>
      <c r="G45" s="46">
        <v>649</v>
      </c>
      <c r="H45" s="46">
        <v>29.2</v>
      </c>
      <c r="I45" s="46">
        <v>30.79</v>
      </c>
      <c r="J45" s="49">
        <v>6</v>
      </c>
    </row>
    <row r="46" spans="1:10" ht="12" customHeight="1" x14ac:dyDescent="0.2">
      <c r="A46" s="14" t="s">
        <v>55</v>
      </c>
      <c r="B46" s="46">
        <v>1</v>
      </c>
      <c r="C46" s="46">
        <v>96</v>
      </c>
      <c r="D46" s="46">
        <v>519</v>
      </c>
      <c r="E46" s="46">
        <v>126</v>
      </c>
      <c r="F46" s="46">
        <v>6851</v>
      </c>
      <c r="G46" s="46">
        <v>2822</v>
      </c>
      <c r="H46" s="46">
        <v>13.8</v>
      </c>
      <c r="I46" s="46">
        <v>171.96</v>
      </c>
      <c r="J46" s="49">
        <v>6</v>
      </c>
    </row>
    <row r="47" spans="1:10" ht="18" customHeight="1" x14ac:dyDescent="0.2">
      <c r="A47" s="9" t="s">
        <v>222</v>
      </c>
      <c r="B47" s="131">
        <v>2</v>
      </c>
      <c r="C47" s="131">
        <v>594</v>
      </c>
      <c r="D47" s="131">
        <v>42</v>
      </c>
      <c r="E47" s="131">
        <v>31</v>
      </c>
      <c r="F47" s="131">
        <v>2657</v>
      </c>
      <c r="G47" s="131">
        <v>2391</v>
      </c>
      <c r="H47" s="131">
        <v>21.4</v>
      </c>
      <c r="I47" s="131">
        <v>18.02</v>
      </c>
      <c r="J47" s="131">
        <v>1</v>
      </c>
    </row>
    <row r="48" spans="1:10" ht="12" customHeight="1" x14ac:dyDescent="0.2">
      <c r="A48" s="14" t="s">
        <v>60</v>
      </c>
      <c r="B48" s="46">
        <v>1</v>
      </c>
      <c r="C48" s="46">
        <v>300</v>
      </c>
      <c r="D48" s="46">
        <v>11</v>
      </c>
      <c r="E48" s="46">
        <v>3</v>
      </c>
      <c r="F48" s="46">
        <v>246</v>
      </c>
      <c r="G48" s="46">
        <v>93</v>
      </c>
      <c r="H48" s="46">
        <v>7.5</v>
      </c>
      <c r="I48" s="46">
        <v>87.56</v>
      </c>
      <c r="J48" s="49">
        <v>2</v>
      </c>
    </row>
    <row r="49" spans="1:10" ht="12" customHeight="1" x14ac:dyDescent="0.2">
      <c r="A49" s="14" t="s">
        <v>61</v>
      </c>
      <c r="B49" s="46">
        <v>1</v>
      </c>
      <c r="C49" s="46">
        <v>294</v>
      </c>
      <c r="D49" s="46">
        <v>31</v>
      </c>
      <c r="E49" s="46">
        <v>28</v>
      </c>
      <c r="F49" s="46">
        <v>2411</v>
      </c>
      <c r="G49" s="46">
        <v>2298</v>
      </c>
      <c r="H49" s="46">
        <v>26.5</v>
      </c>
      <c r="I49" s="46">
        <v>10.93</v>
      </c>
      <c r="J49" s="49">
        <v>8</v>
      </c>
    </row>
    <row r="50" spans="1:10" ht="18" customHeight="1" x14ac:dyDescent="0.2">
      <c r="A50" s="9" t="s">
        <v>223</v>
      </c>
      <c r="B50" s="131">
        <v>3</v>
      </c>
      <c r="C50" s="131">
        <v>1970</v>
      </c>
      <c r="D50" s="131">
        <v>1083</v>
      </c>
      <c r="E50" s="131">
        <v>253</v>
      </c>
      <c r="F50" s="131">
        <v>32985</v>
      </c>
      <c r="G50" s="131">
        <v>12930</v>
      </c>
      <c r="H50" s="131">
        <v>4.5999999999999996</v>
      </c>
      <c r="I50" s="131">
        <v>99.72</v>
      </c>
      <c r="J50" s="131">
        <v>17</v>
      </c>
    </row>
    <row r="51" spans="1:10" ht="12" customHeight="1" x14ac:dyDescent="0.2">
      <c r="A51" s="14" t="s">
        <v>62</v>
      </c>
      <c r="B51" s="46">
        <v>1</v>
      </c>
      <c r="C51" s="46">
        <v>532</v>
      </c>
      <c r="D51" s="46">
        <v>20</v>
      </c>
      <c r="E51" s="46">
        <v>20</v>
      </c>
      <c r="F51" s="46">
        <v>2905</v>
      </c>
      <c r="G51" s="46">
        <v>2905</v>
      </c>
      <c r="H51" s="46">
        <v>27.3</v>
      </c>
      <c r="I51" s="46">
        <v>61.93</v>
      </c>
      <c r="J51" s="49">
        <v>7</v>
      </c>
    </row>
    <row r="52" spans="1:10" ht="12" customHeight="1" x14ac:dyDescent="0.2">
      <c r="A52" s="14" t="s">
        <v>63</v>
      </c>
      <c r="B52" s="46">
        <v>2</v>
      </c>
      <c r="C52" s="46">
        <v>1438</v>
      </c>
      <c r="D52" s="46">
        <v>1063</v>
      </c>
      <c r="E52" s="46">
        <v>233</v>
      </c>
      <c r="F52" s="46">
        <v>30080</v>
      </c>
      <c r="G52" s="46">
        <v>10025</v>
      </c>
      <c r="H52" s="46">
        <v>4.2</v>
      </c>
      <c r="I52" s="46">
        <v>118.61</v>
      </c>
      <c r="J52" s="49">
        <v>29</v>
      </c>
    </row>
    <row r="53" spans="1:10" ht="18" customHeight="1" x14ac:dyDescent="0.2">
      <c r="A53" s="9" t="s">
        <v>224</v>
      </c>
      <c r="B53" s="131">
        <v>2</v>
      </c>
      <c r="C53" s="131">
        <v>423</v>
      </c>
      <c r="D53" s="131">
        <v>132</v>
      </c>
      <c r="E53" s="131">
        <v>42</v>
      </c>
      <c r="F53" s="131">
        <v>6860</v>
      </c>
      <c r="G53" s="131">
        <v>5650</v>
      </c>
      <c r="H53" s="131">
        <v>29.1</v>
      </c>
      <c r="I53" s="131">
        <v>26.98</v>
      </c>
      <c r="J53" s="131">
        <v>4</v>
      </c>
    </row>
    <row r="54" spans="1:10" ht="12" customHeight="1" x14ac:dyDescent="0.2">
      <c r="A54" s="14" t="s">
        <v>65</v>
      </c>
      <c r="B54" s="46">
        <v>1</v>
      </c>
      <c r="C54" s="46">
        <v>250</v>
      </c>
      <c r="D54" s="46">
        <v>10</v>
      </c>
      <c r="E54" s="46">
        <v>10</v>
      </c>
      <c r="F54" s="46">
        <v>340</v>
      </c>
      <c r="G54" s="46">
        <v>340</v>
      </c>
      <c r="H54" s="46">
        <v>13.6</v>
      </c>
      <c r="I54" s="46">
        <v>55.88</v>
      </c>
      <c r="J54" s="49">
        <v>2</v>
      </c>
    </row>
    <row r="55" spans="1:10" ht="12" customHeight="1" x14ac:dyDescent="0.2">
      <c r="A55" s="14" t="s">
        <v>72</v>
      </c>
      <c r="B55" s="46">
        <v>1</v>
      </c>
      <c r="C55" s="46">
        <v>173</v>
      </c>
      <c r="D55" s="46">
        <v>122</v>
      </c>
      <c r="E55" s="46">
        <v>32</v>
      </c>
      <c r="F55" s="46">
        <v>6520</v>
      </c>
      <c r="G55" s="46">
        <v>5310</v>
      </c>
      <c r="H55" s="46">
        <v>30.9</v>
      </c>
      <c r="I55" s="46">
        <v>25.47</v>
      </c>
      <c r="J55" s="49">
        <v>9</v>
      </c>
    </row>
    <row r="56" spans="1:10" ht="18" customHeight="1" x14ac:dyDescent="0.2">
      <c r="A56" s="9" t="s">
        <v>225</v>
      </c>
      <c r="B56" s="131">
        <v>3</v>
      </c>
      <c r="C56" s="131">
        <v>1965</v>
      </c>
      <c r="D56" s="131">
        <v>890</v>
      </c>
      <c r="E56" s="131">
        <v>208</v>
      </c>
      <c r="F56" s="131">
        <v>31330</v>
      </c>
      <c r="G56" s="131">
        <v>15556</v>
      </c>
      <c r="H56" s="131">
        <v>3.9</v>
      </c>
      <c r="I56" s="131">
        <v>122.07</v>
      </c>
      <c r="J56" s="131">
        <v>11</v>
      </c>
    </row>
    <row r="57" spans="1:10" ht="12" customHeight="1" x14ac:dyDescent="0.2">
      <c r="A57" s="14" t="s">
        <v>73</v>
      </c>
      <c r="B57" s="46">
        <v>1</v>
      </c>
      <c r="C57" s="46">
        <v>701</v>
      </c>
      <c r="D57" s="46">
        <v>153</v>
      </c>
      <c r="E57" s="46">
        <v>41</v>
      </c>
      <c r="F57" s="46">
        <v>2982</v>
      </c>
      <c r="G57" s="46">
        <v>1752</v>
      </c>
      <c r="H57" s="46">
        <v>2.8</v>
      </c>
      <c r="I57" s="46">
        <v>113.8</v>
      </c>
      <c r="J57" s="49">
        <v>7</v>
      </c>
    </row>
    <row r="58" spans="1:10" ht="12" customHeight="1" x14ac:dyDescent="0.2">
      <c r="A58" s="14" t="s">
        <v>226</v>
      </c>
      <c r="B58" s="46">
        <v>1</v>
      </c>
      <c r="C58" s="46">
        <v>999</v>
      </c>
      <c r="D58" s="46">
        <v>693</v>
      </c>
      <c r="E58" s="46">
        <v>140</v>
      </c>
      <c r="F58" s="46">
        <v>26740</v>
      </c>
      <c r="G58" s="46">
        <v>12409</v>
      </c>
      <c r="H58" s="46">
        <v>3.9</v>
      </c>
      <c r="I58" s="46">
        <v>124.02</v>
      </c>
      <c r="J58" s="49">
        <v>16</v>
      </c>
    </row>
    <row r="59" spans="1:10" ht="12" customHeight="1" x14ac:dyDescent="0.2">
      <c r="A59" s="14" t="s">
        <v>78</v>
      </c>
      <c r="B59" s="46">
        <v>1</v>
      </c>
      <c r="C59" s="46">
        <v>265</v>
      </c>
      <c r="D59" s="46">
        <v>44</v>
      </c>
      <c r="E59" s="46">
        <v>27</v>
      </c>
      <c r="F59" s="46">
        <v>1608</v>
      </c>
      <c r="G59" s="46">
        <v>1395</v>
      </c>
      <c r="H59" s="46">
        <v>13.8</v>
      </c>
      <c r="I59" s="46">
        <v>105</v>
      </c>
      <c r="J59" s="49">
        <v>7</v>
      </c>
    </row>
    <row r="60" spans="1:10" ht="18" customHeight="1" x14ac:dyDescent="0.2">
      <c r="A60" s="9" t="s">
        <v>227</v>
      </c>
      <c r="B60" s="131">
        <v>2</v>
      </c>
      <c r="C60" s="131">
        <v>798</v>
      </c>
      <c r="D60" s="131">
        <v>1020</v>
      </c>
      <c r="E60" s="131">
        <v>119</v>
      </c>
      <c r="F60" s="131">
        <v>17572</v>
      </c>
      <c r="G60" s="131">
        <v>1818</v>
      </c>
      <c r="H60" s="131">
        <v>4</v>
      </c>
      <c r="I60" s="131">
        <v>91.91</v>
      </c>
      <c r="J60" s="131">
        <v>8</v>
      </c>
    </row>
    <row r="61" spans="1:10" ht="12" customHeight="1" x14ac:dyDescent="0.2">
      <c r="A61" s="14" t="s">
        <v>80</v>
      </c>
      <c r="B61" s="46">
        <v>1</v>
      </c>
      <c r="C61" s="46">
        <v>438</v>
      </c>
      <c r="D61" s="46">
        <v>987</v>
      </c>
      <c r="E61" s="46">
        <v>100</v>
      </c>
      <c r="F61" s="46">
        <v>17027</v>
      </c>
      <c r="G61" s="46">
        <v>1612</v>
      </c>
      <c r="H61" s="46">
        <v>3.9</v>
      </c>
      <c r="I61" s="46">
        <v>84.91</v>
      </c>
      <c r="J61" s="49">
        <v>26</v>
      </c>
    </row>
    <row r="62" spans="1:10" ht="12" customHeight="1" x14ac:dyDescent="0.2">
      <c r="A62" s="14" t="s">
        <v>84</v>
      </c>
      <c r="B62" s="46">
        <v>1</v>
      </c>
      <c r="C62" s="46">
        <v>360</v>
      </c>
      <c r="D62" s="46">
        <v>33</v>
      </c>
      <c r="E62" s="46">
        <v>19</v>
      </c>
      <c r="F62" s="46">
        <v>545</v>
      </c>
      <c r="G62" s="46">
        <v>206</v>
      </c>
      <c r="H62" s="46">
        <v>4.5999999999999996</v>
      </c>
      <c r="I62" s="46">
        <v>310.62</v>
      </c>
      <c r="J62" s="49">
        <v>2</v>
      </c>
    </row>
    <row r="63" spans="1:10" ht="18" customHeight="1" x14ac:dyDescent="0.2">
      <c r="A63" s="9" t="s">
        <v>228</v>
      </c>
      <c r="B63" s="131">
        <v>3</v>
      </c>
      <c r="C63" s="131">
        <v>1172</v>
      </c>
      <c r="D63" s="131">
        <v>960</v>
      </c>
      <c r="E63" s="131">
        <v>158</v>
      </c>
      <c r="F63" s="131">
        <v>12909</v>
      </c>
      <c r="G63" s="131">
        <v>6450</v>
      </c>
      <c r="H63" s="131">
        <v>2.5</v>
      </c>
      <c r="I63" s="131">
        <v>52</v>
      </c>
      <c r="J63" s="131">
        <v>10</v>
      </c>
    </row>
    <row r="64" spans="1:10" ht="12" customHeight="1" x14ac:dyDescent="0.2">
      <c r="A64" s="14" t="s">
        <v>85</v>
      </c>
      <c r="B64" s="46">
        <v>1</v>
      </c>
      <c r="C64" s="46">
        <v>622</v>
      </c>
      <c r="D64" s="46">
        <v>737</v>
      </c>
      <c r="E64" s="46">
        <v>116</v>
      </c>
      <c r="F64" s="46">
        <v>6150</v>
      </c>
      <c r="G64" s="46">
        <v>2822</v>
      </c>
      <c r="H64" s="46">
        <v>1.3</v>
      </c>
      <c r="I64" s="46">
        <v>14.71</v>
      </c>
      <c r="J64" s="49">
        <v>12</v>
      </c>
    </row>
    <row r="65" spans="1:10" ht="12" customHeight="1" x14ac:dyDescent="0.2">
      <c r="A65" s="14" t="s">
        <v>86</v>
      </c>
      <c r="B65" s="46">
        <v>1</v>
      </c>
      <c r="C65" s="46">
        <v>350</v>
      </c>
      <c r="D65" s="46">
        <v>150</v>
      </c>
      <c r="E65" s="46">
        <v>17</v>
      </c>
      <c r="F65" s="46">
        <v>3898</v>
      </c>
      <c r="G65" s="46">
        <v>1339</v>
      </c>
      <c r="H65" s="46">
        <v>7.4</v>
      </c>
      <c r="I65" s="46">
        <v>97.28</v>
      </c>
      <c r="J65" s="49">
        <v>18</v>
      </c>
    </row>
    <row r="66" spans="1:10" ht="12" customHeight="1" x14ac:dyDescent="0.2">
      <c r="A66" s="14" t="s">
        <v>88</v>
      </c>
      <c r="B66" s="46">
        <v>1</v>
      </c>
      <c r="C66" s="46">
        <v>200</v>
      </c>
      <c r="D66" s="46">
        <v>73</v>
      </c>
      <c r="E66" s="46">
        <v>25</v>
      </c>
      <c r="F66" s="46">
        <v>2861</v>
      </c>
      <c r="G66" s="46">
        <v>2289</v>
      </c>
      <c r="H66" s="46">
        <v>19.600000000000001</v>
      </c>
      <c r="I66" s="46">
        <v>70.45</v>
      </c>
      <c r="J66" s="49">
        <v>7</v>
      </c>
    </row>
    <row r="67" spans="1:10" ht="18" customHeight="1" x14ac:dyDescent="0.2">
      <c r="A67" s="9" t="s">
        <v>229</v>
      </c>
      <c r="B67" s="131">
        <v>3</v>
      </c>
      <c r="C67" s="131">
        <v>1058</v>
      </c>
      <c r="D67" s="131">
        <v>1081</v>
      </c>
      <c r="E67" s="131">
        <v>481</v>
      </c>
      <c r="F67" s="131">
        <v>11504</v>
      </c>
      <c r="G67" s="131">
        <v>9750</v>
      </c>
      <c r="H67" s="131">
        <v>3.6</v>
      </c>
      <c r="I67" s="131">
        <v>76.19</v>
      </c>
      <c r="J67" s="131">
        <v>9</v>
      </c>
    </row>
    <row r="68" spans="1:10" ht="12" customHeight="1" x14ac:dyDescent="0.2">
      <c r="A68" s="14" t="s">
        <v>89</v>
      </c>
      <c r="B68" s="46">
        <v>1</v>
      </c>
      <c r="C68" s="46">
        <v>306</v>
      </c>
      <c r="D68" s="46">
        <v>33</v>
      </c>
      <c r="E68" s="46">
        <v>19</v>
      </c>
      <c r="F68" s="46">
        <v>805</v>
      </c>
      <c r="G68" s="46">
        <v>726</v>
      </c>
      <c r="H68" s="46">
        <v>8.1999999999999993</v>
      </c>
      <c r="I68" s="46">
        <v>80.09</v>
      </c>
      <c r="J68" s="49">
        <v>6</v>
      </c>
    </row>
    <row r="69" spans="1:10" ht="12" customHeight="1" x14ac:dyDescent="0.2">
      <c r="A69" s="14" t="s">
        <v>90</v>
      </c>
      <c r="B69" s="46">
        <v>1</v>
      </c>
      <c r="C69" s="46">
        <v>262</v>
      </c>
      <c r="D69" s="46">
        <v>895</v>
      </c>
      <c r="E69" s="46">
        <v>432</v>
      </c>
      <c r="F69" s="46">
        <v>7175</v>
      </c>
      <c r="G69" s="46">
        <v>7175</v>
      </c>
      <c r="H69" s="46">
        <v>3.1</v>
      </c>
      <c r="I69" s="46">
        <v>72.28</v>
      </c>
      <c r="J69" s="49">
        <v>12</v>
      </c>
    </row>
    <row r="70" spans="1:10" ht="12" customHeight="1" x14ac:dyDescent="0.2">
      <c r="A70" s="14" t="s">
        <v>91</v>
      </c>
      <c r="B70" s="46">
        <v>1</v>
      </c>
      <c r="C70" s="46">
        <v>490</v>
      </c>
      <c r="D70" s="46">
        <v>153</v>
      </c>
      <c r="E70" s="46">
        <v>30</v>
      </c>
      <c r="F70" s="46">
        <v>3524</v>
      </c>
      <c r="G70" s="46">
        <v>1849</v>
      </c>
      <c r="H70" s="46">
        <v>4.7</v>
      </c>
      <c r="I70" s="46">
        <v>76.19</v>
      </c>
      <c r="J70" s="49">
        <v>11</v>
      </c>
    </row>
    <row r="71" spans="1:10" ht="18" customHeight="1" x14ac:dyDescent="0.2">
      <c r="A71" s="9" t="s">
        <v>230</v>
      </c>
      <c r="B71" s="131">
        <v>6</v>
      </c>
      <c r="C71" s="131">
        <v>2150</v>
      </c>
      <c r="D71" s="131">
        <v>850</v>
      </c>
      <c r="E71" s="131">
        <v>202</v>
      </c>
      <c r="F71" s="131">
        <v>22834</v>
      </c>
      <c r="G71" s="131">
        <v>9146</v>
      </c>
      <c r="H71" s="131">
        <v>7.7</v>
      </c>
      <c r="I71" s="131">
        <v>99.29</v>
      </c>
      <c r="J71" s="131">
        <v>8</v>
      </c>
    </row>
    <row r="72" spans="1:10" ht="12" customHeight="1" x14ac:dyDescent="0.2">
      <c r="A72" s="14" t="s">
        <v>93</v>
      </c>
      <c r="B72" s="46">
        <v>1</v>
      </c>
      <c r="C72" s="46">
        <v>194</v>
      </c>
      <c r="D72" s="46">
        <v>271</v>
      </c>
      <c r="E72" s="46">
        <v>42</v>
      </c>
      <c r="F72" s="46">
        <v>7310</v>
      </c>
      <c r="G72" s="46">
        <v>2608</v>
      </c>
      <c r="H72" s="46">
        <v>13.9</v>
      </c>
      <c r="I72" s="46">
        <v>91.72</v>
      </c>
      <c r="J72" s="49">
        <v>40</v>
      </c>
    </row>
    <row r="73" spans="1:10" ht="12" customHeight="1" x14ac:dyDescent="0.2">
      <c r="A73" s="14" t="s">
        <v>94</v>
      </c>
      <c r="B73" s="46">
        <v>1</v>
      </c>
      <c r="C73" s="46">
        <v>230</v>
      </c>
      <c r="D73" s="46">
        <v>22</v>
      </c>
      <c r="E73" s="46">
        <v>16</v>
      </c>
      <c r="F73" s="46">
        <v>1145</v>
      </c>
      <c r="G73" s="46">
        <v>202</v>
      </c>
      <c r="H73" s="46">
        <v>22.6</v>
      </c>
      <c r="I73" s="46">
        <v>108.47</v>
      </c>
      <c r="J73" s="49">
        <v>4</v>
      </c>
    </row>
    <row r="74" spans="1:10" ht="12" customHeight="1" x14ac:dyDescent="0.2">
      <c r="A74" s="14" t="s">
        <v>96</v>
      </c>
      <c r="B74" s="46">
        <v>1</v>
      </c>
      <c r="C74" s="46">
        <v>406</v>
      </c>
      <c r="D74" s="46">
        <v>234</v>
      </c>
      <c r="E74" s="46">
        <v>47</v>
      </c>
      <c r="F74" s="46">
        <v>5544</v>
      </c>
      <c r="G74" s="46">
        <v>1764</v>
      </c>
      <c r="H74" s="46">
        <v>5.8</v>
      </c>
      <c r="I74" s="46">
        <v>92.45</v>
      </c>
      <c r="J74" s="49">
        <v>31</v>
      </c>
    </row>
    <row r="75" spans="1:10" ht="12" customHeight="1" x14ac:dyDescent="0.2">
      <c r="A75" s="14" t="s">
        <v>97</v>
      </c>
      <c r="B75" s="46">
        <v>1</v>
      </c>
      <c r="C75" s="46">
        <v>380</v>
      </c>
      <c r="D75" s="46">
        <v>170</v>
      </c>
      <c r="E75" s="46">
        <v>40</v>
      </c>
      <c r="F75" s="46">
        <v>2560</v>
      </c>
      <c r="G75" s="46">
        <v>861</v>
      </c>
      <c r="H75" s="46">
        <v>4</v>
      </c>
      <c r="I75" s="46">
        <v>154.52000000000001</v>
      </c>
      <c r="J75" s="49">
        <v>9</v>
      </c>
    </row>
    <row r="76" spans="1:10" ht="12" customHeight="1" x14ac:dyDescent="0.2">
      <c r="A76" s="14" t="s">
        <v>98</v>
      </c>
      <c r="B76" s="46">
        <v>1</v>
      </c>
      <c r="C76" s="46">
        <v>340</v>
      </c>
      <c r="D76" s="46">
        <v>55</v>
      </c>
      <c r="E76" s="46">
        <v>12</v>
      </c>
      <c r="F76" s="46">
        <v>1811</v>
      </c>
      <c r="G76" s="46">
        <v>686</v>
      </c>
      <c r="H76" s="46">
        <v>9.6999999999999993</v>
      </c>
      <c r="I76" s="46">
        <v>127</v>
      </c>
      <c r="J76" s="49">
        <v>7</v>
      </c>
    </row>
    <row r="77" spans="1:10" ht="12" customHeight="1" x14ac:dyDescent="0.2">
      <c r="A77" s="14" t="s">
        <v>99</v>
      </c>
      <c r="B77" s="46">
        <v>1</v>
      </c>
      <c r="C77" s="46">
        <v>600</v>
      </c>
      <c r="D77" s="46">
        <v>98</v>
      </c>
      <c r="E77" s="46">
        <v>45</v>
      </c>
      <c r="F77" s="46">
        <v>4464</v>
      </c>
      <c r="G77" s="46">
        <v>3025</v>
      </c>
      <c r="H77" s="46">
        <v>7.6</v>
      </c>
      <c r="I77" s="46">
        <v>74.930000000000007</v>
      </c>
      <c r="J77" s="49">
        <v>12</v>
      </c>
    </row>
    <row r="78" spans="1:10" ht="18" customHeight="1" x14ac:dyDescent="0.2">
      <c r="A78" s="9" t="s">
        <v>231</v>
      </c>
      <c r="B78" s="131">
        <v>4</v>
      </c>
      <c r="C78" s="131">
        <v>1718</v>
      </c>
      <c r="D78" s="131">
        <v>657</v>
      </c>
      <c r="E78" s="131">
        <v>202</v>
      </c>
      <c r="F78" s="131">
        <v>17341</v>
      </c>
      <c r="G78" s="131">
        <v>11620</v>
      </c>
      <c r="H78" s="131">
        <v>6.6</v>
      </c>
      <c r="I78" s="131">
        <v>115.18</v>
      </c>
      <c r="J78" s="131">
        <v>8</v>
      </c>
    </row>
    <row r="79" spans="1:10" ht="12" customHeight="1" x14ac:dyDescent="0.2">
      <c r="A79" s="14" t="s">
        <v>103</v>
      </c>
      <c r="B79" s="46">
        <v>1</v>
      </c>
      <c r="C79" s="46">
        <v>288</v>
      </c>
      <c r="D79" s="46">
        <v>12</v>
      </c>
      <c r="E79" s="46">
        <v>12</v>
      </c>
      <c r="F79" s="46">
        <v>2420</v>
      </c>
      <c r="G79" s="46">
        <v>2420</v>
      </c>
      <c r="H79" s="46">
        <v>70</v>
      </c>
      <c r="I79" s="46">
        <v>100</v>
      </c>
      <c r="J79" s="49">
        <v>5</v>
      </c>
    </row>
    <row r="80" spans="1:10" ht="12" customHeight="1" x14ac:dyDescent="0.2">
      <c r="A80" s="14" t="s">
        <v>105</v>
      </c>
      <c r="B80" s="46">
        <v>1</v>
      </c>
      <c r="C80" s="46">
        <v>290</v>
      </c>
      <c r="D80" s="46">
        <v>13</v>
      </c>
      <c r="E80" s="46">
        <v>10</v>
      </c>
      <c r="F80" s="46">
        <v>1175</v>
      </c>
      <c r="G80" s="46">
        <v>1072</v>
      </c>
      <c r="H80" s="46">
        <v>31.2</v>
      </c>
      <c r="I80" s="46">
        <v>152.83000000000001</v>
      </c>
      <c r="J80" s="49">
        <v>5</v>
      </c>
    </row>
    <row r="81" spans="1:12" ht="12" customHeight="1" x14ac:dyDescent="0.2">
      <c r="A81" s="14" t="s">
        <v>106</v>
      </c>
      <c r="B81" s="46">
        <v>2</v>
      </c>
      <c r="C81" s="46">
        <v>1140</v>
      </c>
      <c r="D81" s="46">
        <v>632</v>
      </c>
      <c r="E81" s="46">
        <v>180</v>
      </c>
      <c r="F81" s="46">
        <v>13746</v>
      </c>
      <c r="G81" s="46">
        <v>8128</v>
      </c>
      <c r="H81" s="46">
        <v>5.4</v>
      </c>
      <c r="I81" s="46">
        <v>114.63</v>
      </c>
      <c r="J81" s="49">
        <v>12</v>
      </c>
    </row>
    <row r="82" spans="1:12" ht="18" customHeight="1" x14ac:dyDescent="0.2">
      <c r="A82" s="9" t="s">
        <v>232</v>
      </c>
      <c r="B82" s="131">
        <v>2</v>
      </c>
      <c r="C82" s="131">
        <v>718</v>
      </c>
      <c r="D82" s="131">
        <v>1351</v>
      </c>
      <c r="E82" s="131">
        <v>265</v>
      </c>
      <c r="F82" s="131">
        <v>37542</v>
      </c>
      <c r="G82" s="131">
        <v>12501</v>
      </c>
      <c r="H82" s="131">
        <v>9.9</v>
      </c>
      <c r="I82" s="131">
        <v>138.27000000000001</v>
      </c>
      <c r="J82" s="131">
        <v>14</v>
      </c>
    </row>
    <row r="83" spans="1:12" ht="12" customHeight="1" x14ac:dyDescent="0.2">
      <c r="A83" s="14" t="s">
        <v>108</v>
      </c>
      <c r="B83" s="46">
        <v>1</v>
      </c>
      <c r="C83" s="46">
        <v>248</v>
      </c>
      <c r="D83" s="46">
        <v>1104</v>
      </c>
      <c r="E83" s="46">
        <v>235</v>
      </c>
      <c r="F83" s="46">
        <v>32493</v>
      </c>
      <c r="G83" s="46">
        <v>11096</v>
      </c>
      <c r="H83" s="46">
        <v>12.3</v>
      </c>
      <c r="I83" s="46">
        <v>137</v>
      </c>
      <c r="J83" s="49">
        <v>29</v>
      </c>
    </row>
    <row r="84" spans="1:12" ht="12" customHeight="1" x14ac:dyDescent="0.2">
      <c r="A84" s="14" t="s">
        <v>109</v>
      </c>
      <c r="B84" s="46">
        <v>1</v>
      </c>
      <c r="C84" s="46">
        <v>470</v>
      </c>
      <c r="D84" s="46">
        <v>247</v>
      </c>
      <c r="E84" s="46">
        <v>30</v>
      </c>
      <c r="F84" s="46">
        <v>5049</v>
      </c>
      <c r="G84" s="46">
        <v>1405</v>
      </c>
      <c r="H84" s="46">
        <v>4.3</v>
      </c>
      <c r="I84" s="46">
        <v>146.44</v>
      </c>
      <c r="J84" s="49">
        <v>6</v>
      </c>
    </row>
    <row r="85" spans="1:12" ht="18" customHeight="1" x14ac:dyDescent="0.2">
      <c r="A85" s="9" t="s">
        <v>233</v>
      </c>
      <c r="B85" s="131">
        <v>6</v>
      </c>
      <c r="C85" s="131">
        <v>2630</v>
      </c>
      <c r="D85" s="131">
        <v>1404</v>
      </c>
      <c r="E85" s="131">
        <v>163</v>
      </c>
      <c r="F85" s="131">
        <v>24771</v>
      </c>
      <c r="G85" s="131">
        <v>10165</v>
      </c>
      <c r="H85" s="131">
        <v>3.6</v>
      </c>
      <c r="I85" s="131">
        <v>97.09</v>
      </c>
      <c r="J85" s="131">
        <v>10</v>
      </c>
    </row>
    <row r="86" spans="1:12" ht="12" customHeight="1" x14ac:dyDescent="0.2">
      <c r="A86" s="14" t="s">
        <v>112</v>
      </c>
      <c r="B86" s="46">
        <v>1</v>
      </c>
      <c r="C86" s="46">
        <v>388</v>
      </c>
      <c r="D86" s="46">
        <v>64</v>
      </c>
      <c r="E86" s="46">
        <v>24</v>
      </c>
      <c r="F86" s="46">
        <v>2130</v>
      </c>
      <c r="G86" s="46">
        <v>1252</v>
      </c>
      <c r="H86" s="46">
        <v>8.6</v>
      </c>
      <c r="I86" s="46">
        <v>33.28</v>
      </c>
      <c r="J86" s="49">
        <v>8</v>
      </c>
    </row>
    <row r="87" spans="1:12" ht="12" customHeight="1" x14ac:dyDescent="0.2">
      <c r="A87" s="14" t="s">
        <v>114</v>
      </c>
      <c r="B87" s="46">
        <v>1</v>
      </c>
      <c r="C87" s="46">
        <v>372</v>
      </c>
      <c r="D87" s="46">
        <v>9</v>
      </c>
      <c r="E87" s="46">
        <v>9</v>
      </c>
      <c r="F87" s="46">
        <v>943</v>
      </c>
      <c r="G87" s="46">
        <v>943</v>
      </c>
      <c r="H87" s="46">
        <v>28.2</v>
      </c>
      <c r="I87" s="46">
        <v>55.73</v>
      </c>
      <c r="J87" s="49">
        <v>5</v>
      </c>
    </row>
    <row r="88" spans="1:12" ht="12" customHeight="1" x14ac:dyDescent="0.2">
      <c r="A88" s="14" t="s">
        <v>115</v>
      </c>
      <c r="B88" s="46">
        <v>2</v>
      </c>
      <c r="C88" s="46">
        <v>882</v>
      </c>
      <c r="D88" s="46">
        <v>1211</v>
      </c>
      <c r="E88" s="46">
        <v>102</v>
      </c>
      <c r="F88" s="46">
        <v>17013</v>
      </c>
      <c r="G88" s="46">
        <v>5415</v>
      </c>
      <c r="H88" s="46">
        <v>2.9</v>
      </c>
      <c r="I88" s="46">
        <v>111.89</v>
      </c>
      <c r="J88" s="49">
        <v>14</v>
      </c>
    </row>
    <row r="89" spans="1:12" ht="12" customHeight="1" x14ac:dyDescent="0.2">
      <c r="A89" s="14" t="s">
        <v>122</v>
      </c>
      <c r="B89" s="46">
        <v>1</v>
      </c>
      <c r="C89" s="46">
        <v>309</v>
      </c>
      <c r="D89" s="46">
        <v>8</v>
      </c>
      <c r="E89" s="46">
        <v>8</v>
      </c>
      <c r="F89" s="46">
        <v>362</v>
      </c>
      <c r="G89" s="46">
        <v>362</v>
      </c>
      <c r="H89" s="46">
        <v>14.6</v>
      </c>
      <c r="I89" s="46">
        <v>141.16</v>
      </c>
      <c r="J89" s="49"/>
    </row>
    <row r="90" spans="1:12" ht="12" customHeight="1" x14ac:dyDescent="0.2">
      <c r="A90" s="14" t="s">
        <v>116</v>
      </c>
      <c r="B90" s="46">
        <v>1</v>
      </c>
      <c r="C90" s="46">
        <v>638</v>
      </c>
      <c r="D90" s="46">
        <v>108</v>
      </c>
      <c r="E90" s="46">
        <v>18</v>
      </c>
      <c r="F90" s="46">
        <v>4406</v>
      </c>
      <c r="G90" s="46">
        <v>2354</v>
      </c>
      <c r="H90" s="46">
        <v>6.4</v>
      </c>
      <c r="I90" s="46">
        <v>77.31</v>
      </c>
      <c r="J90" s="49">
        <v>10</v>
      </c>
    </row>
    <row r="91" spans="1:12" ht="12" customHeight="1" x14ac:dyDescent="0.2">
      <c r="A91" s="14" t="s">
        <v>117</v>
      </c>
      <c r="B91" s="46">
        <v>1</v>
      </c>
      <c r="C91" s="46">
        <v>350</v>
      </c>
      <c r="D91" s="46">
        <v>12</v>
      </c>
      <c r="E91" s="46">
        <v>10</v>
      </c>
      <c r="F91" s="46">
        <v>279</v>
      </c>
      <c r="G91" s="46">
        <v>201</v>
      </c>
      <c r="H91" s="46">
        <v>6.6</v>
      </c>
      <c r="I91" s="46">
        <v>133.87</v>
      </c>
      <c r="J91" s="49">
        <v>3</v>
      </c>
    </row>
    <row r="92" spans="1:12" ht="18" customHeight="1" x14ac:dyDescent="0.2">
      <c r="A92" s="9" t="s">
        <v>234</v>
      </c>
      <c r="B92" s="131">
        <v>10</v>
      </c>
      <c r="C92" s="131">
        <v>3894</v>
      </c>
      <c r="D92" s="131">
        <v>1416</v>
      </c>
      <c r="E92" s="131">
        <v>662</v>
      </c>
      <c r="F92" s="131">
        <v>17906</v>
      </c>
      <c r="G92" s="131">
        <v>10001</v>
      </c>
      <c r="H92" s="131">
        <v>3.3</v>
      </c>
      <c r="I92" s="131">
        <v>102.57</v>
      </c>
      <c r="J92" s="131">
        <v>5</v>
      </c>
    </row>
    <row r="93" spans="1:12" ht="12" customHeight="1" x14ac:dyDescent="0.2">
      <c r="A93" s="92" t="s">
        <v>235</v>
      </c>
      <c r="B93" s="136">
        <v>3</v>
      </c>
      <c r="C93" s="136">
        <v>1161</v>
      </c>
      <c r="D93" s="136">
        <v>1102</v>
      </c>
      <c r="E93" s="136">
        <v>518</v>
      </c>
      <c r="F93" s="136">
        <v>7446</v>
      </c>
      <c r="G93" s="136">
        <v>2035</v>
      </c>
      <c r="H93" s="136">
        <v>1.9</v>
      </c>
      <c r="I93" s="136">
        <v>151.36000000000001</v>
      </c>
      <c r="J93" s="136">
        <v>9</v>
      </c>
    </row>
    <row r="94" spans="1:12" ht="12" customHeight="1" x14ac:dyDescent="0.2">
      <c r="A94" s="93" t="s">
        <v>201</v>
      </c>
      <c r="B94" s="46">
        <v>3</v>
      </c>
      <c r="C94" s="46">
        <v>1161</v>
      </c>
      <c r="D94" s="46">
        <v>1102</v>
      </c>
      <c r="E94" s="46">
        <v>518</v>
      </c>
      <c r="F94" s="46">
        <v>7446</v>
      </c>
      <c r="G94" s="46">
        <v>2035</v>
      </c>
      <c r="H94" s="46">
        <v>1.9</v>
      </c>
      <c r="I94" s="46">
        <v>151.36000000000001</v>
      </c>
      <c r="J94" s="49">
        <v>9</v>
      </c>
    </row>
    <row r="95" spans="1:12" s="1" customFormat="1" ht="12" customHeight="1" x14ac:dyDescent="0.2">
      <c r="A95" s="14" t="s">
        <v>118</v>
      </c>
      <c r="B95" s="46">
        <v>4</v>
      </c>
      <c r="C95" s="46">
        <v>1802</v>
      </c>
      <c r="D95" s="46">
        <v>293</v>
      </c>
      <c r="E95" s="46">
        <v>123</v>
      </c>
      <c r="F95" s="46">
        <v>9055</v>
      </c>
      <c r="G95" s="46">
        <v>6561</v>
      </c>
      <c r="H95" s="46">
        <v>6.6</v>
      </c>
      <c r="I95" s="46">
        <v>68.44</v>
      </c>
      <c r="J95" s="49">
        <v>17</v>
      </c>
      <c r="K95" s="557"/>
      <c r="L95" s="557"/>
    </row>
    <row r="96" spans="1:12" ht="12" customHeight="1" x14ac:dyDescent="0.2">
      <c r="A96" s="14" t="s">
        <v>120</v>
      </c>
      <c r="B96" s="46">
        <v>1</v>
      </c>
      <c r="C96" s="46">
        <v>356</v>
      </c>
      <c r="D96" s="46">
        <v>6</v>
      </c>
      <c r="E96" s="46">
        <v>6</v>
      </c>
      <c r="F96" s="46">
        <v>671</v>
      </c>
      <c r="G96" s="46">
        <v>671</v>
      </c>
      <c r="H96" s="46">
        <v>31.4</v>
      </c>
      <c r="I96" s="46">
        <v>26.99</v>
      </c>
      <c r="J96" s="49">
        <v>4</v>
      </c>
    </row>
    <row r="97" spans="1:10" ht="12" customHeight="1" x14ac:dyDescent="0.2">
      <c r="A97" s="14" t="s">
        <v>121</v>
      </c>
      <c r="B97" s="46">
        <v>1</v>
      </c>
      <c r="C97" s="46">
        <v>266</v>
      </c>
      <c r="D97" s="46">
        <v>7</v>
      </c>
      <c r="E97" s="46">
        <v>7</v>
      </c>
      <c r="F97" s="46">
        <v>372</v>
      </c>
      <c r="G97" s="46">
        <v>372</v>
      </c>
      <c r="H97" s="46">
        <v>20</v>
      </c>
      <c r="I97" s="46">
        <v>55.38</v>
      </c>
      <c r="J97" s="49">
        <v>3</v>
      </c>
    </row>
    <row r="98" spans="1:10" ht="12" customHeight="1" x14ac:dyDescent="0.2">
      <c r="A98" s="14" t="s">
        <v>122</v>
      </c>
      <c r="B98" s="46">
        <v>1</v>
      </c>
      <c r="C98" s="46">
        <v>309</v>
      </c>
      <c r="D98" s="46">
        <v>8</v>
      </c>
      <c r="E98" s="46">
        <v>8</v>
      </c>
      <c r="F98" s="46">
        <v>362</v>
      </c>
      <c r="G98" s="46">
        <v>362</v>
      </c>
      <c r="H98" s="46">
        <v>14.6</v>
      </c>
      <c r="I98" s="46">
        <v>141.16</v>
      </c>
      <c r="J98" s="49">
        <v>4</v>
      </c>
    </row>
    <row r="99" spans="1:10" ht="18" customHeight="1" x14ac:dyDescent="0.2">
      <c r="A99" s="9" t="s">
        <v>236</v>
      </c>
      <c r="B99" s="131">
        <v>3</v>
      </c>
      <c r="C99" s="131">
        <v>1328</v>
      </c>
      <c r="D99" s="131">
        <v>171</v>
      </c>
      <c r="E99" s="131">
        <v>64</v>
      </c>
      <c r="F99" s="131">
        <v>4953</v>
      </c>
      <c r="G99" s="131">
        <v>3974</v>
      </c>
      <c r="H99" s="131">
        <v>6.9</v>
      </c>
      <c r="I99" s="131">
        <v>38.99</v>
      </c>
      <c r="J99" s="131">
        <v>5</v>
      </c>
    </row>
    <row r="100" spans="1:10" ht="12" customHeight="1" x14ac:dyDescent="0.2">
      <c r="A100" s="14" t="s">
        <v>124</v>
      </c>
      <c r="B100" s="46">
        <v>1</v>
      </c>
      <c r="C100" s="46">
        <v>507</v>
      </c>
      <c r="D100" s="46">
        <v>35</v>
      </c>
      <c r="E100" s="46">
        <v>12</v>
      </c>
      <c r="F100" s="46">
        <v>1306</v>
      </c>
      <c r="G100" s="46">
        <v>692</v>
      </c>
      <c r="H100" s="46">
        <v>7.4</v>
      </c>
      <c r="I100" s="46">
        <v>69.73</v>
      </c>
      <c r="J100" s="49">
        <v>10</v>
      </c>
    </row>
    <row r="101" spans="1:10" ht="12" customHeight="1" x14ac:dyDescent="0.2">
      <c r="A101" s="14" t="s">
        <v>125</v>
      </c>
      <c r="B101" s="46">
        <v>1</v>
      </c>
      <c r="C101" s="46">
        <v>426</v>
      </c>
      <c r="D101" s="46">
        <v>9</v>
      </c>
      <c r="E101" s="46">
        <v>8</v>
      </c>
      <c r="F101" s="46">
        <v>1195</v>
      </c>
      <c r="G101" s="46">
        <v>1164</v>
      </c>
      <c r="H101" s="46">
        <v>31.2</v>
      </c>
      <c r="I101" s="46">
        <v>52.23</v>
      </c>
      <c r="J101" s="49">
        <v>7</v>
      </c>
    </row>
    <row r="102" spans="1:10" ht="12" customHeight="1" x14ac:dyDescent="0.2">
      <c r="A102" s="14" t="s">
        <v>127</v>
      </c>
      <c r="B102" s="46">
        <v>1</v>
      </c>
      <c r="C102" s="46">
        <v>395</v>
      </c>
      <c r="D102" s="46">
        <v>127</v>
      </c>
      <c r="E102" s="46">
        <v>44</v>
      </c>
      <c r="F102" s="46">
        <v>2452</v>
      </c>
      <c r="G102" s="46">
        <v>2118</v>
      </c>
      <c r="H102" s="46">
        <v>4.9000000000000004</v>
      </c>
      <c r="I102" s="46">
        <v>16.170000000000002</v>
      </c>
      <c r="J102" s="49">
        <v>5</v>
      </c>
    </row>
    <row r="103" spans="1:10" ht="18" customHeight="1" x14ac:dyDescent="0.2">
      <c r="A103" s="9" t="s">
        <v>237</v>
      </c>
      <c r="B103" s="131">
        <v>3</v>
      </c>
      <c r="C103" s="131">
        <v>1083</v>
      </c>
      <c r="D103" s="131">
        <v>319</v>
      </c>
      <c r="E103" s="131">
        <v>130</v>
      </c>
      <c r="F103" s="131">
        <v>6436</v>
      </c>
      <c r="G103" s="131">
        <v>4152</v>
      </c>
      <c r="H103" s="131">
        <v>5.5</v>
      </c>
      <c r="I103" s="131">
        <v>80.09</v>
      </c>
      <c r="J103" s="131">
        <v>7</v>
      </c>
    </row>
    <row r="104" spans="1:10" s="147" customFormat="1" ht="12" customHeight="1" x14ac:dyDescent="0.2">
      <c r="A104" s="14" t="s">
        <v>128</v>
      </c>
      <c r="B104" s="46">
        <v>1</v>
      </c>
      <c r="C104" s="46">
        <v>359</v>
      </c>
      <c r="D104" s="46">
        <v>19</v>
      </c>
      <c r="E104" s="46">
        <v>4</v>
      </c>
      <c r="F104" s="46">
        <v>1048</v>
      </c>
      <c r="G104" s="46">
        <v>471</v>
      </c>
      <c r="H104" s="46">
        <v>15.4</v>
      </c>
      <c r="I104" s="46">
        <v>59.67</v>
      </c>
      <c r="J104" s="49">
        <v>8</v>
      </c>
    </row>
    <row r="105" spans="1:10" ht="12" customHeight="1" x14ac:dyDescent="0.2">
      <c r="A105" s="14" t="s">
        <v>130</v>
      </c>
      <c r="B105" s="46">
        <v>1</v>
      </c>
      <c r="C105" s="46">
        <v>354</v>
      </c>
      <c r="D105" s="46">
        <v>3</v>
      </c>
      <c r="E105" s="46">
        <v>3</v>
      </c>
      <c r="F105" s="46">
        <v>72</v>
      </c>
      <c r="G105" s="46">
        <v>72</v>
      </c>
      <c r="H105" s="46">
        <v>6.8</v>
      </c>
      <c r="I105" s="46">
        <v>60</v>
      </c>
      <c r="J105" s="49">
        <v>1</v>
      </c>
    </row>
    <row r="106" spans="1:10" ht="12" customHeight="1" x14ac:dyDescent="0.2">
      <c r="A106" s="14" t="s">
        <v>131</v>
      </c>
      <c r="B106" s="46">
        <v>1</v>
      </c>
      <c r="C106" s="46">
        <v>370</v>
      </c>
      <c r="D106" s="46">
        <v>297</v>
      </c>
      <c r="E106" s="46">
        <v>123</v>
      </c>
      <c r="F106" s="46">
        <v>5316</v>
      </c>
      <c r="G106" s="46">
        <v>3609</v>
      </c>
      <c r="H106" s="46">
        <v>4.8</v>
      </c>
      <c r="I106" s="46">
        <v>84.38</v>
      </c>
      <c r="J106" s="49">
        <v>9</v>
      </c>
    </row>
    <row r="107" spans="1:10" ht="18" customHeight="1" x14ac:dyDescent="0.2">
      <c r="A107" s="9" t="s">
        <v>238</v>
      </c>
      <c r="B107" s="131">
        <v>2</v>
      </c>
      <c r="C107" s="131">
        <v>687</v>
      </c>
      <c r="D107" s="131">
        <v>248</v>
      </c>
      <c r="E107" s="131">
        <v>174</v>
      </c>
      <c r="F107" s="131">
        <v>6915</v>
      </c>
      <c r="G107" s="131">
        <v>6247</v>
      </c>
      <c r="H107" s="131">
        <v>15.6</v>
      </c>
      <c r="I107" s="131">
        <v>66.56</v>
      </c>
      <c r="J107" s="131">
        <v>3</v>
      </c>
    </row>
    <row r="108" spans="1:10" s="147" customFormat="1" ht="12" customHeight="1" x14ac:dyDescent="0.2">
      <c r="A108" s="14" t="s">
        <v>134</v>
      </c>
      <c r="B108" s="46">
        <v>1</v>
      </c>
      <c r="C108" s="46">
        <v>517</v>
      </c>
      <c r="D108" s="46">
        <v>7</v>
      </c>
      <c r="E108" s="46">
        <v>7</v>
      </c>
      <c r="F108" s="46">
        <v>941</v>
      </c>
      <c r="G108" s="46">
        <v>941</v>
      </c>
      <c r="H108" s="46">
        <v>26</v>
      </c>
      <c r="I108" s="46">
        <v>42.45</v>
      </c>
      <c r="J108" s="49">
        <v>4</v>
      </c>
    </row>
    <row r="109" spans="1:10" ht="12" customHeight="1" x14ac:dyDescent="0.2">
      <c r="A109" s="14" t="s">
        <v>135</v>
      </c>
      <c r="B109" s="46">
        <v>1</v>
      </c>
      <c r="C109" s="46">
        <v>170</v>
      </c>
      <c r="D109" s="46">
        <v>241</v>
      </c>
      <c r="E109" s="46">
        <v>167</v>
      </c>
      <c r="F109" s="46">
        <v>5974</v>
      </c>
      <c r="G109" s="46">
        <v>5306</v>
      </c>
      <c r="H109" s="46">
        <v>14.6</v>
      </c>
      <c r="I109" s="46">
        <v>70.36</v>
      </c>
      <c r="J109" s="49">
        <v>4</v>
      </c>
    </row>
    <row r="110" spans="1:10" ht="18" customHeight="1" x14ac:dyDescent="0.2">
      <c r="A110" s="9" t="s">
        <v>239</v>
      </c>
      <c r="B110" s="131">
        <v>3</v>
      </c>
      <c r="C110" s="131">
        <v>1194</v>
      </c>
      <c r="D110" s="131">
        <v>72</v>
      </c>
      <c r="E110" s="131">
        <v>38</v>
      </c>
      <c r="F110" s="131">
        <v>3867</v>
      </c>
      <c r="G110" s="131">
        <v>3193</v>
      </c>
      <c r="H110" s="131">
        <v>14.1</v>
      </c>
      <c r="I110" s="131">
        <v>79.099999999999994</v>
      </c>
      <c r="J110" s="131">
        <v>2</v>
      </c>
    </row>
    <row r="111" spans="1:10" s="147" customFormat="1" ht="12" customHeight="1" x14ac:dyDescent="0.2">
      <c r="A111" s="14" t="s">
        <v>139</v>
      </c>
      <c r="B111" s="46">
        <v>1</v>
      </c>
      <c r="C111" s="46">
        <v>462</v>
      </c>
      <c r="D111" s="46">
        <v>11</v>
      </c>
      <c r="E111" s="46">
        <v>8</v>
      </c>
      <c r="F111" s="46">
        <v>1105</v>
      </c>
      <c r="G111" s="46">
        <v>905</v>
      </c>
      <c r="H111" s="46">
        <v>21.7</v>
      </c>
      <c r="I111" s="46">
        <v>58.01</v>
      </c>
      <c r="J111" s="49">
        <v>3</v>
      </c>
    </row>
    <row r="112" spans="1:10" ht="12" customHeight="1" x14ac:dyDescent="0.2">
      <c r="A112" s="14" t="s">
        <v>140</v>
      </c>
      <c r="B112" s="46">
        <v>1</v>
      </c>
      <c r="C112" s="46">
        <v>342</v>
      </c>
      <c r="D112" s="46">
        <v>29</v>
      </c>
      <c r="E112" s="46">
        <v>22</v>
      </c>
      <c r="F112" s="46">
        <v>2160</v>
      </c>
      <c r="G112" s="46">
        <v>2084</v>
      </c>
      <c r="H112" s="46">
        <v>21.8</v>
      </c>
      <c r="I112" s="46">
        <v>84.01</v>
      </c>
      <c r="J112" s="49">
        <v>10</v>
      </c>
    </row>
    <row r="113" spans="1:10" ht="12" customHeight="1" x14ac:dyDescent="0.2">
      <c r="A113" s="14" t="s">
        <v>143</v>
      </c>
      <c r="B113" s="46">
        <v>1</v>
      </c>
      <c r="C113" s="46">
        <v>390</v>
      </c>
      <c r="D113" s="46">
        <v>32</v>
      </c>
      <c r="E113" s="46">
        <v>8</v>
      </c>
      <c r="F113" s="46">
        <v>602</v>
      </c>
      <c r="G113" s="46">
        <v>204</v>
      </c>
      <c r="H113" s="46">
        <v>4.8</v>
      </c>
      <c r="I113" s="46">
        <v>100.17</v>
      </c>
      <c r="J113" s="49">
        <v>3</v>
      </c>
    </row>
    <row r="114" spans="1:10" ht="12" customHeight="1" x14ac:dyDescent="0.2">
      <c r="A114" s="771"/>
      <c r="B114" s="771"/>
      <c r="C114" s="771"/>
      <c r="D114" s="771"/>
      <c r="E114" s="771"/>
      <c r="F114" s="771"/>
      <c r="G114" s="771"/>
      <c r="H114" s="771"/>
      <c r="I114" s="771"/>
      <c r="J114" s="771"/>
    </row>
    <row r="115" spans="1:10" x14ac:dyDescent="0.2">
      <c r="A115" s="771"/>
      <c r="B115" s="771"/>
      <c r="C115" s="771"/>
      <c r="D115" s="771"/>
      <c r="E115" s="771"/>
      <c r="F115" s="771"/>
      <c r="G115" s="771"/>
      <c r="H115" s="771"/>
      <c r="I115" s="771"/>
      <c r="J115" s="771"/>
    </row>
    <row r="116" spans="1:10" x14ac:dyDescent="0.2">
      <c r="A116" s="80"/>
      <c r="B116" s="80"/>
      <c r="C116" s="80"/>
      <c r="D116" s="80"/>
      <c r="E116" s="80"/>
      <c r="F116" s="80"/>
      <c r="G116" s="80"/>
      <c r="H116" s="80"/>
      <c r="I116" s="80"/>
      <c r="J116" s="80"/>
    </row>
    <row r="117" spans="1:10" x14ac:dyDescent="0.2">
      <c r="A117" s="121"/>
    </row>
  </sheetData>
  <mergeCells count="9">
    <mergeCell ref="A1:J1"/>
    <mergeCell ref="A3:A4"/>
    <mergeCell ref="B3:B4"/>
    <mergeCell ref="C3:C4"/>
    <mergeCell ref="I3:I4"/>
    <mergeCell ref="J3:J4"/>
    <mergeCell ref="D3:E3"/>
    <mergeCell ref="F3:G3"/>
    <mergeCell ref="H3:H4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2" manualBreakCount="2">
    <brk id="46" max="9" man="1"/>
    <brk id="77" max="9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4"/>
  <sheetViews>
    <sheetView zoomScaleNormal="100" zoomScaleSheetLayoutView="100" workbookViewId="0">
      <pane xSplit="1" ySplit="4" topLeftCell="B5" activePane="bottomRight" state="frozen"/>
      <selection pane="topRight" activeCell="D1" sqref="D1"/>
      <selection pane="bottomLeft" activeCell="A9" sqref="A9"/>
      <selection pane="bottomRight" activeCell="A3" sqref="A3:A4"/>
    </sheetView>
  </sheetViews>
  <sheetFormatPr defaultRowHeight="11.25" x14ac:dyDescent="0.2"/>
  <cols>
    <col min="1" max="1" width="23.7109375" style="1" customWidth="1"/>
    <col min="2" max="3" width="8.7109375" style="1" customWidth="1"/>
    <col min="4" max="7" width="10.7109375" style="1" customWidth="1"/>
    <col min="8" max="8" width="8.7109375" style="1" customWidth="1"/>
    <col min="9" max="16384" width="9.140625" style="1"/>
  </cols>
  <sheetData>
    <row r="1" spans="1:8" ht="30" customHeight="1" x14ac:dyDescent="0.2">
      <c r="A1" s="853" t="s">
        <v>8301</v>
      </c>
      <c r="B1" s="853"/>
      <c r="C1" s="853"/>
      <c r="D1" s="853"/>
      <c r="E1" s="853"/>
      <c r="F1" s="853"/>
      <c r="G1" s="853"/>
      <c r="H1" s="458"/>
    </row>
    <row r="2" spans="1:8" ht="9.9499999999999993" customHeight="1" thickBot="1" x14ac:dyDescent="0.25">
      <c r="A2" s="280"/>
    </row>
    <row r="3" spans="1:8" ht="17.100000000000001" customHeight="1" x14ac:dyDescent="0.2">
      <c r="A3" s="866" t="s">
        <v>274</v>
      </c>
      <c r="B3" s="840" t="s">
        <v>8300</v>
      </c>
      <c r="C3" s="1002"/>
      <c r="D3" s="1002"/>
      <c r="E3" s="1003"/>
      <c r="F3" s="836" t="s">
        <v>8299</v>
      </c>
      <c r="G3" s="844" t="s">
        <v>8298</v>
      </c>
      <c r="H3" s="844" t="s">
        <v>8297</v>
      </c>
    </row>
    <row r="4" spans="1:8" s="32" customFormat="1" ht="54" customHeight="1" x14ac:dyDescent="0.15">
      <c r="A4" s="1001"/>
      <c r="B4" s="119" t="s">
        <v>8296</v>
      </c>
      <c r="C4" s="457" t="s">
        <v>8295</v>
      </c>
      <c r="D4" s="457" t="s">
        <v>8294</v>
      </c>
      <c r="E4" s="119" t="s">
        <v>8293</v>
      </c>
      <c r="F4" s="889"/>
      <c r="G4" s="845"/>
      <c r="H4" s="845"/>
    </row>
    <row r="5" spans="1:8" ht="18" customHeight="1" x14ac:dyDescent="0.2">
      <c r="A5" s="145" t="s">
        <v>1</v>
      </c>
      <c r="B5" s="778">
        <v>19644</v>
      </c>
      <c r="C5" s="778">
        <v>3091</v>
      </c>
      <c r="D5" s="778">
        <v>1567</v>
      </c>
      <c r="E5" s="778">
        <v>14986</v>
      </c>
      <c r="F5" s="778">
        <v>2460</v>
      </c>
      <c r="G5" s="778">
        <v>1877</v>
      </c>
      <c r="H5" s="777">
        <v>377.2942883323152</v>
      </c>
    </row>
    <row r="6" spans="1:8" ht="11.1" customHeight="1" x14ac:dyDescent="0.2">
      <c r="A6" s="9" t="s">
        <v>210</v>
      </c>
      <c r="B6" s="778">
        <v>15166</v>
      </c>
      <c r="C6" s="778">
        <v>2144</v>
      </c>
      <c r="D6" s="778">
        <v>1202</v>
      </c>
      <c r="E6" s="778">
        <v>11820</v>
      </c>
      <c r="F6" s="778">
        <v>1889</v>
      </c>
      <c r="G6" s="778">
        <v>1467</v>
      </c>
      <c r="H6" s="777">
        <v>356.65112752208887</v>
      </c>
    </row>
    <row r="7" spans="1:8" ht="11.1" customHeight="1" x14ac:dyDescent="0.2">
      <c r="A7" s="9" t="s">
        <v>211</v>
      </c>
      <c r="B7" s="778">
        <v>4478</v>
      </c>
      <c r="C7" s="779">
        <v>947</v>
      </c>
      <c r="D7" s="779">
        <v>365</v>
      </c>
      <c r="E7" s="779">
        <v>3166</v>
      </c>
      <c r="F7" s="779">
        <v>571</v>
      </c>
      <c r="G7" s="778">
        <v>410</v>
      </c>
      <c r="H7" s="777">
        <v>447.20812862885219</v>
      </c>
    </row>
    <row r="8" spans="1:8" ht="18" customHeight="1" x14ac:dyDescent="0.2">
      <c r="A8" s="9" t="s">
        <v>212</v>
      </c>
      <c r="B8" s="778">
        <v>5705</v>
      </c>
      <c r="C8" s="779">
        <v>653</v>
      </c>
      <c r="D8" s="779">
        <v>264</v>
      </c>
      <c r="E8" s="779">
        <v>4788</v>
      </c>
      <c r="F8" s="779">
        <v>665</v>
      </c>
      <c r="G8" s="778">
        <v>645</v>
      </c>
      <c r="H8" s="777">
        <v>280.95723049956177</v>
      </c>
    </row>
    <row r="9" spans="1:8" ht="11.1" customHeight="1" x14ac:dyDescent="0.2">
      <c r="A9" s="14" t="s">
        <v>177</v>
      </c>
      <c r="B9" s="542">
        <v>29</v>
      </c>
      <c r="C9" s="542">
        <v>9</v>
      </c>
      <c r="D9" s="542">
        <v>3</v>
      </c>
      <c r="E9" s="542">
        <v>17</v>
      </c>
      <c r="F9" s="542">
        <v>7</v>
      </c>
      <c r="G9" s="542">
        <v>3</v>
      </c>
      <c r="H9" s="775">
        <v>863.89655172413791</v>
      </c>
    </row>
    <row r="10" spans="1:8" ht="11.1" customHeight="1" x14ac:dyDescent="0.2">
      <c r="A10" s="14" t="s">
        <v>178</v>
      </c>
      <c r="B10" s="542">
        <v>196</v>
      </c>
      <c r="C10" s="542">
        <v>28</v>
      </c>
      <c r="D10" s="542">
        <v>5</v>
      </c>
      <c r="E10" s="542">
        <v>163</v>
      </c>
      <c r="F10" s="542">
        <v>42</v>
      </c>
      <c r="G10" s="542">
        <v>13</v>
      </c>
      <c r="H10" s="775">
        <v>785.00510204081638</v>
      </c>
    </row>
    <row r="11" spans="1:8" ht="11.1" customHeight="1" x14ac:dyDescent="0.2">
      <c r="A11" s="14" t="s">
        <v>179</v>
      </c>
      <c r="B11" s="542">
        <v>185</v>
      </c>
      <c r="C11" s="542">
        <v>27</v>
      </c>
      <c r="D11" s="468" t="s">
        <v>509</v>
      </c>
      <c r="E11" s="542">
        <v>158</v>
      </c>
      <c r="F11" s="542">
        <v>48</v>
      </c>
      <c r="G11" s="542">
        <v>425</v>
      </c>
      <c r="H11" s="775">
        <v>302.98918918918918</v>
      </c>
    </row>
    <row r="12" spans="1:8" ht="11.1" customHeight="1" x14ac:dyDescent="0.2">
      <c r="A12" s="14" t="s">
        <v>180</v>
      </c>
      <c r="B12" s="542">
        <v>95</v>
      </c>
      <c r="C12" s="542">
        <v>37</v>
      </c>
      <c r="D12" s="542">
        <v>6</v>
      </c>
      <c r="E12" s="542">
        <v>52</v>
      </c>
      <c r="F12" s="542">
        <v>21</v>
      </c>
      <c r="G12" s="542">
        <v>12</v>
      </c>
      <c r="H12" s="775">
        <v>833.1894736842105</v>
      </c>
    </row>
    <row r="13" spans="1:8" ht="11.1" customHeight="1" x14ac:dyDescent="0.2">
      <c r="A13" s="14" t="s">
        <v>181</v>
      </c>
      <c r="B13" s="542">
        <v>451</v>
      </c>
      <c r="C13" s="542">
        <v>30</v>
      </c>
      <c r="D13" s="542">
        <v>19</v>
      </c>
      <c r="E13" s="542">
        <v>402</v>
      </c>
      <c r="F13" s="542">
        <v>31</v>
      </c>
      <c r="G13" s="542">
        <v>8</v>
      </c>
      <c r="H13" s="775">
        <v>307.59866962305989</v>
      </c>
    </row>
    <row r="14" spans="1:8" ht="11.1" customHeight="1" x14ac:dyDescent="0.2">
      <c r="A14" s="14" t="s">
        <v>182</v>
      </c>
      <c r="B14" s="542">
        <v>572</v>
      </c>
      <c r="C14" s="542">
        <v>60</v>
      </c>
      <c r="D14" s="542">
        <v>18</v>
      </c>
      <c r="E14" s="542">
        <v>494</v>
      </c>
      <c r="F14" s="542">
        <v>54</v>
      </c>
      <c r="G14" s="542">
        <v>17</v>
      </c>
      <c r="H14" s="775">
        <v>272.51923076923077</v>
      </c>
    </row>
    <row r="15" spans="1:8" ht="11.1" customHeight="1" x14ac:dyDescent="0.2">
      <c r="A15" s="14" t="s">
        <v>183</v>
      </c>
      <c r="B15" s="542">
        <v>108</v>
      </c>
      <c r="C15" s="542">
        <v>38</v>
      </c>
      <c r="D15" s="542">
        <v>12</v>
      </c>
      <c r="E15" s="542">
        <v>58</v>
      </c>
      <c r="F15" s="542">
        <v>21</v>
      </c>
      <c r="G15" s="468" t="s">
        <v>509</v>
      </c>
      <c r="H15" s="775">
        <v>544.11111111111109</v>
      </c>
    </row>
    <row r="16" spans="1:8" ht="11.1" customHeight="1" x14ac:dyDescent="0.2">
      <c r="A16" s="14" t="s">
        <v>184</v>
      </c>
      <c r="B16" s="542">
        <v>87</v>
      </c>
      <c r="C16" s="542">
        <v>19</v>
      </c>
      <c r="D16" s="542">
        <v>11</v>
      </c>
      <c r="E16" s="542">
        <v>57</v>
      </c>
      <c r="F16" s="542">
        <v>12</v>
      </c>
      <c r="G16" s="542">
        <v>12</v>
      </c>
      <c r="H16" s="775">
        <v>598.17241379310349</v>
      </c>
    </row>
    <row r="17" spans="1:11" ht="11.1" customHeight="1" x14ac:dyDescent="0.2">
      <c r="A17" s="14" t="s">
        <v>185</v>
      </c>
      <c r="B17" s="542">
        <v>355</v>
      </c>
      <c r="C17" s="542">
        <v>30</v>
      </c>
      <c r="D17" s="542">
        <v>21</v>
      </c>
      <c r="E17" s="542">
        <v>304</v>
      </c>
      <c r="F17" s="542">
        <v>57</v>
      </c>
      <c r="G17" s="542">
        <v>9</v>
      </c>
      <c r="H17" s="775">
        <v>616.93521126760561</v>
      </c>
    </row>
    <row r="18" spans="1:11" ht="11.1" customHeight="1" x14ac:dyDescent="0.2">
      <c r="A18" s="14" t="s">
        <v>186</v>
      </c>
      <c r="B18" s="542">
        <v>93</v>
      </c>
      <c r="C18" s="542">
        <v>39</v>
      </c>
      <c r="D18" s="542">
        <v>12</v>
      </c>
      <c r="E18" s="542">
        <v>42</v>
      </c>
      <c r="F18" s="542">
        <v>23</v>
      </c>
      <c r="G18" s="542">
        <v>14</v>
      </c>
      <c r="H18" s="775">
        <v>767.61290322580646</v>
      </c>
    </row>
    <row r="19" spans="1:11" ht="11.1" customHeight="1" x14ac:dyDescent="0.2">
      <c r="A19" s="14" t="s">
        <v>187</v>
      </c>
      <c r="B19" s="542">
        <v>209</v>
      </c>
      <c r="C19" s="542">
        <v>38</v>
      </c>
      <c r="D19" s="542">
        <v>8</v>
      </c>
      <c r="E19" s="542">
        <v>163</v>
      </c>
      <c r="F19" s="542">
        <v>46</v>
      </c>
      <c r="G19" s="542">
        <v>2</v>
      </c>
      <c r="H19" s="775">
        <v>773.93779904306223</v>
      </c>
    </row>
    <row r="20" spans="1:11" ht="11.1" customHeight="1" x14ac:dyDescent="0.2">
      <c r="A20" s="14" t="s">
        <v>188</v>
      </c>
      <c r="B20" s="542">
        <v>107</v>
      </c>
      <c r="C20" s="542">
        <v>25</v>
      </c>
      <c r="D20" s="468" t="s">
        <v>509</v>
      </c>
      <c r="E20" s="542">
        <v>82</v>
      </c>
      <c r="F20" s="542">
        <v>27</v>
      </c>
      <c r="G20" s="468" t="s">
        <v>509</v>
      </c>
      <c r="H20" s="775">
        <v>950.31775700934577</v>
      </c>
    </row>
    <row r="21" spans="1:11" ht="11.1" customHeight="1" x14ac:dyDescent="0.2">
      <c r="A21" s="14" t="s">
        <v>189</v>
      </c>
      <c r="B21" s="542">
        <v>2730</v>
      </c>
      <c r="C21" s="542">
        <v>182</v>
      </c>
      <c r="D21" s="542">
        <v>129</v>
      </c>
      <c r="E21" s="542">
        <v>2419</v>
      </c>
      <c r="F21" s="542">
        <v>172</v>
      </c>
      <c r="G21" s="542">
        <v>115</v>
      </c>
      <c r="H21" s="775">
        <v>15.040659340659341</v>
      </c>
    </row>
    <row r="22" spans="1:11" ht="11.1" customHeight="1" x14ac:dyDescent="0.2">
      <c r="A22" s="14" t="s">
        <v>190</v>
      </c>
      <c r="B22" s="542">
        <v>26</v>
      </c>
      <c r="C22" s="542">
        <v>10</v>
      </c>
      <c r="D22" s="542">
        <v>1</v>
      </c>
      <c r="E22" s="542">
        <v>15</v>
      </c>
      <c r="F22" s="542">
        <v>5</v>
      </c>
      <c r="G22" s="542">
        <v>5</v>
      </c>
      <c r="H22" s="775">
        <v>779.15384615384619</v>
      </c>
    </row>
    <row r="23" spans="1:11" ht="11.1" customHeight="1" x14ac:dyDescent="0.2">
      <c r="A23" s="14" t="s">
        <v>191</v>
      </c>
      <c r="B23" s="542">
        <v>282</v>
      </c>
      <c r="C23" s="542">
        <v>36</v>
      </c>
      <c r="D23" s="542">
        <v>14</v>
      </c>
      <c r="E23" s="542">
        <v>232</v>
      </c>
      <c r="F23" s="542">
        <v>55</v>
      </c>
      <c r="G23" s="542">
        <v>8</v>
      </c>
      <c r="H23" s="775">
        <v>190.74468085106383</v>
      </c>
    </row>
    <row r="24" spans="1:11" ht="11.1" customHeight="1" x14ac:dyDescent="0.2">
      <c r="A24" s="14" t="s">
        <v>200</v>
      </c>
      <c r="B24" s="69" t="s">
        <v>199</v>
      </c>
      <c r="C24" s="69" t="s">
        <v>199</v>
      </c>
      <c r="D24" s="69" t="s">
        <v>199</v>
      </c>
      <c r="E24" s="69" t="s">
        <v>199</v>
      </c>
      <c r="F24" s="69" t="s">
        <v>199</v>
      </c>
      <c r="G24" s="69" t="s">
        <v>199</v>
      </c>
      <c r="H24" s="69" t="s">
        <v>199</v>
      </c>
      <c r="I24" s="130"/>
      <c r="J24" s="126"/>
      <c r="K24" s="126"/>
    </row>
    <row r="25" spans="1:11" ht="11.1" customHeight="1" x14ac:dyDescent="0.2">
      <c r="A25" s="14" t="s">
        <v>192</v>
      </c>
      <c r="B25" s="542">
        <v>180</v>
      </c>
      <c r="C25" s="542">
        <v>45</v>
      </c>
      <c r="D25" s="542">
        <v>5</v>
      </c>
      <c r="E25" s="542">
        <v>130</v>
      </c>
      <c r="F25" s="542">
        <v>44</v>
      </c>
      <c r="G25" s="542">
        <v>2</v>
      </c>
      <c r="H25" s="775">
        <v>972.64444444444439</v>
      </c>
    </row>
    <row r="26" spans="1:11" ht="18" customHeight="1" x14ac:dyDescent="0.2">
      <c r="A26" s="9" t="s">
        <v>213</v>
      </c>
      <c r="B26" s="778">
        <v>364</v>
      </c>
      <c r="C26" s="779">
        <v>77</v>
      </c>
      <c r="D26" s="779">
        <v>31</v>
      </c>
      <c r="E26" s="779">
        <v>256</v>
      </c>
      <c r="F26" s="779">
        <v>47</v>
      </c>
      <c r="G26" s="778">
        <v>35</v>
      </c>
      <c r="H26" s="777">
        <v>537.72252747252742</v>
      </c>
    </row>
    <row r="27" spans="1:11" ht="11.1" customHeight="1" x14ac:dyDescent="0.2">
      <c r="A27" s="14" t="s">
        <v>4</v>
      </c>
      <c r="B27" s="542">
        <v>49</v>
      </c>
      <c r="C27" s="776">
        <v>14</v>
      </c>
      <c r="D27" s="776">
        <v>4</v>
      </c>
      <c r="E27" s="776">
        <v>31</v>
      </c>
      <c r="F27" s="776">
        <v>3</v>
      </c>
      <c r="G27" s="542">
        <v>3</v>
      </c>
      <c r="H27" s="775">
        <v>745.91836734693879</v>
      </c>
    </row>
    <row r="28" spans="1:11" ht="11.1" customHeight="1" x14ac:dyDescent="0.2">
      <c r="A28" s="14" t="s">
        <v>5</v>
      </c>
      <c r="B28" s="542">
        <v>15</v>
      </c>
      <c r="C28" s="776">
        <v>8</v>
      </c>
      <c r="D28" s="776">
        <v>1</v>
      </c>
      <c r="E28" s="776">
        <v>6</v>
      </c>
      <c r="F28" s="776">
        <v>3</v>
      </c>
      <c r="G28" s="542">
        <v>2</v>
      </c>
      <c r="H28" s="775">
        <v>862.86666666666667</v>
      </c>
    </row>
    <row r="29" spans="1:11" ht="11.1" customHeight="1" x14ac:dyDescent="0.2">
      <c r="A29" s="14" t="s">
        <v>6</v>
      </c>
      <c r="B29" s="542">
        <v>300</v>
      </c>
      <c r="C29" s="776">
        <v>55</v>
      </c>
      <c r="D29" s="776">
        <v>26</v>
      </c>
      <c r="E29" s="776">
        <v>219</v>
      </c>
      <c r="F29" s="776">
        <v>41</v>
      </c>
      <c r="G29" s="542">
        <v>30</v>
      </c>
      <c r="H29" s="775">
        <v>487.46</v>
      </c>
    </row>
    <row r="30" spans="1:11" ht="18" customHeight="1" x14ac:dyDescent="0.2">
      <c r="A30" s="9" t="s">
        <v>214</v>
      </c>
      <c r="B30" s="778">
        <v>404</v>
      </c>
      <c r="C30" s="779">
        <v>102</v>
      </c>
      <c r="D30" s="779">
        <v>28</v>
      </c>
      <c r="E30" s="779">
        <v>274</v>
      </c>
      <c r="F30" s="779">
        <v>60</v>
      </c>
      <c r="G30" s="778">
        <v>61</v>
      </c>
      <c r="H30" s="777">
        <v>495.04702970297029</v>
      </c>
    </row>
    <row r="31" spans="1:11" ht="11.1" customHeight="1" x14ac:dyDescent="0.2">
      <c r="A31" s="14" t="s">
        <v>7</v>
      </c>
      <c r="B31" s="542">
        <v>20</v>
      </c>
      <c r="C31" s="776">
        <v>11</v>
      </c>
      <c r="D31" s="468" t="s">
        <v>509</v>
      </c>
      <c r="E31" s="776">
        <v>9</v>
      </c>
      <c r="F31" s="776">
        <v>4</v>
      </c>
      <c r="G31" s="542">
        <v>2</v>
      </c>
      <c r="H31" s="775">
        <v>950.7</v>
      </c>
    </row>
    <row r="32" spans="1:11" ht="11.1" customHeight="1" x14ac:dyDescent="0.2">
      <c r="A32" s="14" t="s">
        <v>8</v>
      </c>
      <c r="B32" s="542">
        <v>326</v>
      </c>
      <c r="C32" s="776">
        <v>57</v>
      </c>
      <c r="D32" s="776">
        <v>25</v>
      </c>
      <c r="E32" s="776">
        <v>244</v>
      </c>
      <c r="F32" s="776">
        <v>42</v>
      </c>
      <c r="G32" s="542">
        <v>52</v>
      </c>
      <c r="H32" s="775">
        <v>394.25460122699388</v>
      </c>
    </row>
    <row r="33" spans="1:8" ht="11.1" customHeight="1" x14ac:dyDescent="0.2">
      <c r="A33" s="14" t="s">
        <v>9</v>
      </c>
      <c r="B33" s="542">
        <v>12</v>
      </c>
      <c r="C33" s="776">
        <v>8</v>
      </c>
      <c r="D33" s="468" t="s">
        <v>509</v>
      </c>
      <c r="E33" s="776">
        <v>4</v>
      </c>
      <c r="F33" s="776">
        <v>4</v>
      </c>
      <c r="G33" s="542">
        <v>1</v>
      </c>
      <c r="H33" s="775">
        <v>967.66666666666663</v>
      </c>
    </row>
    <row r="34" spans="1:8" ht="11.1" customHeight="1" x14ac:dyDescent="0.2">
      <c r="A34" s="14" t="s">
        <v>10</v>
      </c>
      <c r="B34" s="542">
        <v>27</v>
      </c>
      <c r="C34" s="776">
        <v>13</v>
      </c>
      <c r="D34" s="776">
        <v>3</v>
      </c>
      <c r="E34" s="776">
        <v>11</v>
      </c>
      <c r="F34" s="776">
        <v>5</v>
      </c>
      <c r="G34" s="542">
        <v>4</v>
      </c>
      <c r="H34" s="775">
        <v>948.18518518518522</v>
      </c>
    </row>
    <row r="35" spans="1:8" ht="11.1" customHeight="1" x14ac:dyDescent="0.2">
      <c r="A35" s="14" t="s">
        <v>11</v>
      </c>
      <c r="B35" s="542">
        <v>19</v>
      </c>
      <c r="C35" s="776">
        <v>13</v>
      </c>
      <c r="D35" s="468" t="s">
        <v>509</v>
      </c>
      <c r="E35" s="776">
        <v>6</v>
      </c>
      <c r="F35" s="776">
        <v>5</v>
      </c>
      <c r="G35" s="542">
        <v>2</v>
      </c>
      <c r="H35" s="775">
        <v>802.36842105263156</v>
      </c>
    </row>
    <row r="36" spans="1:8" ht="18" customHeight="1" x14ac:dyDescent="0.2">
      <c r="A36" s="9" t="s">
        <v>215</v>
      </c>
      <c r="B36" s="778">
        <v>310</v>
      </c>
      <c r="C36" s="779">
        <v>84</v>
      </c>
      <c r="D36" s="779">
        <v>20</v>
      </c>
      <c r="E36" s="779">
        <v>206</v>
      </c>
      <c r="F36" s="779">
        <v>36</v>
      </c>
      <c r="G36" s="778">
        <v>29</v>
      </c>
      <c r="H36" s="777">
        <v>512.85161290322583</v>
      </c>
    </row>
    <row r="37" spans="1:8" ht="11.1" customHeight="1" x14ac:dyDescent="0.2">
      <c r="A37" s="14" t="s">
        <v>12</v>
      </c>
      <c r="B37" s="542">
        <v>21</v>
      </c>
      <c r="C37" s="776">
        <v>10</v>
      </c>
      <c r="D37" s="776">
        <v>1</v>
      </c>
      <c r="E37" s="776">
        <v>10</v>
      </c>
      <c r="F37" s="776">
        <v>4</v>
      </c>
      <c r="G37" s="542">
        <v>2</v>
      </c>
      <c r="H37" s="775">
        <v>874.85714285714289</v>
      </c>
    </row>
    <row r="38" spans="1:8" ht="11.1" customHeight="1" x14ac:dyDescent="0.2">
      <c r="A38" s="14" t="s">
        <v>13</v>
      </c>
      <c r="B38" s="542">
        <v>43</v>
      </c>
      <c r="C38" s="776">
        <v>19</v>
      </c>
      <c r="D38" s="776">
        <v>3</v>
      </c>
      <c r="E38" s="776">
        <v>21</v>
      </c>
      <c r="F38" s="776">
        <v>6</v>
      </c>
      <c r="G38" s="542">
        <v>6</v>
      </c>
      <c r="H38" s="775">
        <v>622.18604651162786</v>
      </c>
    </row>
    <row r="39" spans="1:8" ht="11.1" customHeight="1" x14ac:dyDescent="0.2">
      <c r="A39" s="14" t="s">
        <v>14</v>
      </c>
      <c r="B39" s="542">
        <v>128</v>
      </c>
      <c r="C39" s="776">
        <v>27</v>
      </c>
      <c r="D39" s="776">
        <v>6</v>
      </c>
      <c r="E39" s="776">
        <v>95</v>
      </c>
      <c r="F39" s="776">
        <v>16</v>
      </c>
      <c r="G39" s="542">
        <v>16</v>
      </c>
      <c r="H39" s="775">
        <v>500.9296875</v>
      </c>
    </row>
    <row r="40" spans="1:8" ht="11.1" customHeight="1" x14ac:dyDescent="0.2">
      <c r="A40" s="14" t="s">
        <v>15</v>
      </c>
      <c r="B40" s="542">
        <v>28</v>
      </c>
      <c r="C40" s="776">
        <v>7</v>
      </c>
      <c r="D40" s="776">
        <v>5</v>
      </c>
      <c r="E40" s="776">
        <v>16</v>
      </c>
      <c r="F40" s="776">
        <v>2</v>
      </c>
      <c r="G40" s="542">
        <v>1</v>
      </c>
      <c r="H40" s="775">
        <v>434.64285714285717</v>
      </c>
    </row>
    <row r="41" spans="1:8" ht="11.1" customHeight="1" x14ac:dyDescent="0.2">
      <c r="A41" s="14" t="s">
        <v>16</v>
      </c>
      <c r="B41" s="542">
        <v>78</v>
      </c>
      <c r="C41" s="776">
        <v>16</v>
      </c>
      <c r="D41" s="776">
        <v>5</v>
      </c>
      <c r="E41" s="776">
        <v>57</v>
      </c>
      <c r="F41" s="776">
        <v>6</v>
      </c>
      <c r="G41" s="542">
        <v>2</v>
      </c>
      <c r="H41" s="775">
        <v>316.32051282051282</v>
      </c>
    </row>
    <row r="42" spans="1:8" ht="11.1" customHeight="1" x14ac:dyDescent="0.2">
      <c r="A42" s="14" t="s">
        <v>17</v>
      </c>
      <c r="B42" s="542">
        <v>12</v>
      </c>
      <c r="C42" s="776">
        <v>5</v>
      </c>
      <c r="D42" s="468" t="s">
        <v>509</v>
      </c>
      <c r="E42" s="776">
        <v>7</v>
      </c>
      <c r="F42" s="776">
        <v>2</v>
      </c>
      <c r="G42" s="542">
        <v>2</v>
      </c>
      <c r="H42" s="775">
        <v>1074.6666666666667</v>
      </c>
    </row>
    <row r="43" spans="1:8" ht="18" customHeight="1" x14ac:dyDescent="0.2">
      <c r="A43" s="9" t="s">
        <v>216</v>
      </c>
      <c r="B43" s="778">
        <v>671</v>
      </c>
      <c r="C43" s="779">
        <v>157</v>
      </c>
      <c r="D43" s="779">
        <v>66</v>
      </c>
      <c r="E43" s="779">
        <v>448</v>
      </c>
      <c r="F43" s="779">
        <v>92</v>
      </c>
      <c r="G43" s="778">
        <v>70</v>
      </c>
      <c r="H43" s="777">
        <v>460.06855439642322</v>
      </c>
    </row>
    <row r="44" spans="1:8" ht="11.1" customHeight="1" x14ac:dyDescent="0.2">
      <c r="A44" s="14" t="s">
        <v>18</v>
      </c>
      <c r="B44" s="542">
        <v>29</v>
      </c>
      <c r="C44" s="776">
        <v>21</v>
      </c>
      <c r="D44" s="468" t="s">
        <v>509</v>
      </c>
      <c r="E44" s="776">
        <v>8</v>
      </c>
      <c r="F44" s="776">
        <v>7</v>
      </c>
      <c r="G44" s="542">
        <v>4</v>
      </c>
      <c r="H44" s="775">
        <v>756.31034482758616</v>
      </c>
    </row>
    <row r="45" spans="1:8" ht="11.1" customHeight="1" x14ac:dyDescent="0.2">
      <c r="A45" s="14" t="s">
        <v>19</v>
      </c>
      <c r="B45" s="542">
        <v>35</v>
      </c>
      <c r="C45" s="776">
        <v>14</v>
      </c>
      <c r="D45" s="776">
        <v>3</v>
      </c>
      <c r="E45" s="776">
        <v>18</v>
      </c>
      <c r="F45" s="776">
        <v>6</v>
      </c>
      <c r="G45" s="542">
        <v>1</v>
      </c>
      <c r="H45" s="775">
        <v>552.02857142857147</v>
      </c>
    </row>
    <row r="46" spans="1:8" ht="11.1" customHeight="1" x14ac:dyDescent="0.2">
      <c r="A46" s="14" t="s">
        <v>20</v>
      </c>
      <c r="B46" s="542">
        <v>164</v>
      </c>
      <c r="C46" s="776">
        <v>36</v>
      </c>
      <c r="D46" s="776">
        <v>21</v>
      </c>
      <c r="E46" s="776">
        <v>107</v>
      </c>
      <c r="F46" s="776">
        <v>8</v>
      </c>
      <c r="G46" s="542">
        <v>13</v>
      </c>
      <c r="H46" s="775">
        <v>326.70121951219511</v>
      </c>
    </row>
    <row r="47" spans="1:8" ht="11.1" customHeight="1" x14ac:dyDescent="0.2">
      <c r="A47" s="14" t="s">
        <v>21</v>
      </c>
      <c r="B47" s="542">
        <v>30</v>
      </c>
      <c r="C47" s="776">
        <v>17</v>
      </c>
      <c r="D47" s="776">
        <v>2</v>
      </c>
      <c r="E47" s="776">
        <v>11</v>
      </c>
      <c r="F47" s="776">
        <v>6</v>
      </c>
      <c r="G47" s="542">
        <v>4</v>
      </c>
      <c r="H47" s="775">
        <v>902.7</v>
      </c>
    </row>
    <row r="48" spans="1:8" ht="11.1" customHeight="1" x14ac:dyDescent="0.2">
      <c r="A48" s="14" t="s">
        <v>22</v>
      </c>
      <c r="B48" s="542">
        <v>70</v>
      </c>
      <c r="C48" s="776">
        <v>18</v>
      </c>
      <c r="D48" s="776">
        <v>8</v>
      </c>
      <c r="E48" s="776">
        <v>44</v>
      </c>
      <c r="F48" s="776">
        <v>9</v>
      </c>
      <c r="G48" s="542">
        <v>5</v>
      </c>
      <c r="H48" s="775">
        <v>529.65714285714284</v>
      </c>
    </row>
    <row r="49" spans="1:8" ht="11.1" customHeight="1" x14ac:dyDescent="0.2">
      <c r="A49" s="14" t="s">
        <v>23</v>
      </c>
      <c r="B49" s="542">
        <v>14</v>
      </c>
      <c r="C49" s="776">
        <v>4</v>
      </c>
      <c r="D49" s="776">
        <v>4</v>
      </c>
      <c r="E49" s="776">
        <v>6</v>
      </c>
      <c r="F49" s="776">
        <v>4</v>
      </c>
      <c r="G49" s="542">
        <v>1</v>
      </c>
      <c r="H49" s="775">
        <v>777.28571428571433</v>
      </c>
    </row>
    <row r="50" spans="1:8" ht="11.1" customHeight="1" x14ac:dyDescent="0.2">
      <c r="A50" s="14" t="s">
        <v>24</v>
      </c>
      <c r="B50" s="542">
        <v>317</v>
      </c>
      <c r="C50" s="776">
        <v>41</v>
      </c>
      <c r="D50" s="776">
        <v>28</v>
      </c>
      <c r="E50" s="776">
        <v>248</v>
      </c>
      <c r="F50" s="776">
        <v>49</v>
      </c>
      <c r="G50" s="542">
        <v>40</v>
      </c>
      <c r="H50" s="775">
        <v>398.70031545741324</v>
      </c>
    </row>
    <row r="51" spans="1:8" ht="11.1" customHeight="1" x14ac:dyDescent="0.2">
      <c r="A51" s="14" t="s">
        <v>25</v>
      </c>
      <c r="B51" s="542">
        <v>12</v>
      </c>
      <c r="C51" s="776">
        <v>6</v>
      </c>
      <c r="D51" s="468" t="s">
        <v>509</v>
      </c>
      <c r="E51" s="776">
        <v>6</v>
      </c>
      <c r="F51" s="776">
        <v>3</v>
      </c>
      <c r="G51" s="542">
        <v>2</v>
      </c>
      <c r="H51" s="775">
        <v>1037.1666666666667</v>
      </c>
    </row>
    <row r="52" spans="1:8" ht="9.9499999999999993" customHeight="1" x14ac:dyDescent="0.2">
      <c r="A52" s="127"/>
      <c r="H52" s="734"/>
    </row>
    <row r="53" spans="1:8" s="734" customFormat="1" ht="12" customHeight="1" x14ac:dyDescent="0.2">
      <c r="A53" s="26" t="s">
        <v>8292</v>
      </c>
    </row>
    <row r="54" spans="1:8" s="734" customFormat="1" ht="12" customHeight="1" x14ac:dyDescent="0.2">
      <c r="A54" s="26" t="s">
        <v>8291</v>
      </c>
    </row>
    <row r="55" spans="1:8" ht="18" customHeight="1" x14ac:dyDescent="0.2">
      <c r="A55" s="9" t="s">
        <v>217</v>
      </c>
      <c r="B55" s="778">
        <v>412</v>
      </c>
      <c r="C55" s="779">
        <v>90</v>
      </c>
      <c r="D55" s="779">
        <v>38</v>
      </c>
      <c r="E55" s="779">
        <v>284</v>
      </c>
      <c r="F55" s="779">
        <v>53</v>
      </c>
      <c r="G55" s="778">
        <v>44</v>
      </c>
      <c r="H55" s="777">
        <v>495.10922330097088</v>
      </c>
    </row>
    <row r="56" spans="1:8" ht="11.1" customHeight="1" x14ac:dyDescent="0.2">
      <c r="A56" s="14" t="s">
        <v>26</v>
      </c>
      <c r="B56" s="542">
        <v>36</v>
      </c>
      <c r="C56" s="776">
        <v>9</v>
      </c>
      <c r="D56" s="776">
        <v>4</v>
      </c>
      <c r="E56" s="776">
        <v>23</v>
      </c>
      <c r="F56" s="776">
        <v>6</v>
      </c>
      <c r="G56" s="542">
        <v>3</v>
      </c>
      <c r="H56" s="775">
        <v>869.27777777777783</v>
      </c>
    </row>
    <row r="57" spans="1:8" ht="11.1" customHeight="1" x14ac:dyDescent="0.2">
      <c r="A57" s="14" t="s">
        <v>27</v>
      </c>
      <c r="B57" s="542">
        <v>59</v>
      </c>
      <c r="C57" s="776">
        <v>19</v>
      </c>
      <c r="D57" s="776">
        <v>4</v>
      </c>
      <c r="E57" s="776">
        <v>36</v>
      </c>
      <c r="F57" s="776">
        <v>11</v>
      </c>
      <c r="G57" s="542">
        <v>5</v>
      </c>
      <c r="H57" s="775">
        <v>790.35593220338978</v>
      </c>
    </row>
    <row r="58" spans="1:8" ht="11.1" customHeight="1" x14ac:dyDescent="0.2">
      <c r="A58" s="14" t="s">
        <v>28</v>
      </c>
      <c r="B58" s="542">
        <v>45</v>
      </c>
      <c r="C58" s="776">
        <v>21</v>
      </c>
      <c r="D58" s="468" t="s">
        <v>509</v>
      </c>
      <c r="E58" s="776">
        <v>24</v>
      </c>
      <c r="F58" s="776">
        <v>7</v>
      </c>
      <c r="G58" s="542">
        <v>2</v>
      </c>
      <c r="H58" s="775">
        <v>737.17777777777781</v>
      </c>
    </row>
    <row r="59" spans="1:8" ht="11.1" customHeight="1" x14ac:dyDescent="0.2">
      <c r="A59" s="14" t="s">
        <v>29</v>
      </c>
      <c r="B59" s="542">
        <v>272</v>
      </c>
      <c r="C59" s="776">
        <v>41</v>
      </c>
      <c r="D59" s="776">
        <v>30</v>
      </c>
      <c r="E59" s="776">
        <v>201</v>
      </c>
      <c r="F59" s="776">
        <v>29</v>
      </c>
      <c r="G59" s="542">
        <v>34</v>
      </c>
      <c r="H59" s="775">
        <v>341.49632352941177</v>
      </c>
    </row>
    <row r="60" spans="1:8" ht="18" customHeight="1" x14ac:dyDescent="0.2">
      <c r="A60" s="9" t="s">
        <v>218</v>
      </c>
      <c r="B60" s="778">
        <v>1832</v>
      </c>
      <c r="C60" s="779">
        <v>312</v>
      </c>
      <c r="D60" s="779">
        <v>145</v>
      </c>
      <c r="E60" s="779">
        <v>1375</v>
      </c>
      <c r="F60" s="779">
        <v>214</v>
      </c>
      <c r="G60" s="778">
        <v>124</v>
      </c>
      <c r="H60" s="777">
        <v>327.62227074235807</v>
      </c>
    </row>
    <row r="61" spans="1:8" ht="11.1" customHeight="1" x14ac:dyDescent="0.2">
      <c r="A61" s="14" t="s">
        <v>30</v>
      </c>
      <c r="B61" s="542">
        <v>15</v>
      </c>
      <c r="C61" s="776">
        <v>7</v>
      </c>
      <c r="D61" s="468" t="s">
        <v>509</v>
      </c>
      <c r="E61" s="776">
        <v>8</v>
      </c>
      <c r="F61" s="776">
        <v>2</v>
      </c>
      <c r="G61" s="542">
        <v>1</v>
      </c>
      <c r="H61" s="775">
        <v>1032.8666666666666</v>
      </c>
    </row>
    <row r="62" spans="1:8" ht="11.1" customHeight="1" x14ac:dyDescent="0.2">
      <c r="A62" s="14" t="s">
        <v>31</v>
      </c>
      <c r="B62" s="542">
        <v>83</v>
      </c>
      <c r="C62" s="776">
        <v>47</v>
      </c>
      <c r="D62" s="776">
        <v>4</v>
      </c>
      <c r="E62" s="776">
        <v>32</v>
      </c>
      <c r="F62" s="776">
        <v>14</v>
      </c>
      <c r="G62" s="542">
        <v>7</v>
      </c>
      <c r="H62" s="775">
        <v>707.68674698795178</v>
      </c>
    </row>
    <row r="63" spans="1:8" ht="11.1" customHeight="1" x14ac:dyDescent="0.2">
      <c r="A63" s="14" t="s">
        <v>32</v>
      </c>
      <c r="B63" s="542">
        <v>15</v>
      </c>
      <c r="C63" s="776">
        <v>8</v>
      </c>
      <c r="D63" s="468" t="s">
        <v>509</v>
      </c>
      <c r="E63" s="776">
        <v>7</v>
      </c>
      <c r="F63" s="776">
        <v>5</v>
      </c>
      <c r="G63" s="542">
        <v>2</v>
      </c>
      <c r="H63" s="775">
        <v>947</v>
      </c>
    </row>
    <row r="64" spans="1:8" ht="11.1" customHeight="1" x14ac:dyDescent="0.2">
      <c r="A64" s="14" t="s">
        <v>33</v>
      </c>
      <c r="B64" s="542">
        <v>20</v>
      </c>
      <c r="C64" s="776">
        <v>8</v>
      </c>
      <c r="D64" s="776">
        <v>3</v>
      </c>
      <c r="E64" s="776">
        <v>9</v>
      </c>
      <c r="F64" s="776">
        <v>4</v>
      </c>
      <c r="G64" s="542">
        <v>1</v>
      </c>
      <c r="H64" s="775">
        <v>789.95</v>
      </c>
    </row>
    <row r="65" spans="1:8" ht="11.1" customHeight="1" x14ac:dyDescent="0.2">
      <c r="A65" s="14" t="s">
        <v>34</v>
      </c>
      <c r="B65" s="542">
        <v>44</v>
      </c>
      <c r="C65" s="776">
        <v>19</v>
      </c>
      <c r="D65" s="776">
        <v>5</v>
      </c>
      <c r="E65" s="776">
        <v>20</v>
      </c>
      <c r="F65" s="776">
        <v>11</v>
      </c>
      <c r="G65" s="542">
        <v>5</v>
      </c>
      <c r="H65" s="775">
        <v>899.93181818181813</v>
      </c>
    </row>
    <row r="66" spans="1:8" ht="11.1" customHeight="1" x14ac:dyDescent="0.2">
      <c r="A66" s="14" t="s">
        <v>35</v>
      </c>
      <c r="B66" s="542">
        <v>135</v>
      </c>
      <c r="C66" s="776">
        <v>22</v>
      </c>
      <c r="D66" s="776">
        <v>13</v>
      </c>
      <c r="E66" s="776">
        <v>100</v>
      </c>
      <c r="F66" s="776">
        <v>18</v>
      </c>
      <c r="G66" s="776">
        <v>11</v>
      </c>
      <c r="H66" s="775">
        <v>330.14814814814815</v>
      </c>
    </row>
    <row r="67" spans="1:8" ht="11.1" customHeight="1" x14ac:dyDescent="0.2">
      <c r="A67" s="14" t="s">
        <v>36</v>
      </c>
      <c r="B67" s="776">
        <v>33</v>
      </c>
      <c r="C67" s="776">
        <v>15</v>
      </c>
      <c r="D67" s="776">
        <v>3</v>
      </c>
      <c r="E67" s="776">
        <v>15</v>
      </c>
      <c r="F67" s="776">
        <v>7</v>
      </c>
      <c r="G67" s="776">
        <v>1</v>
      </c>
      <c r="H67" s="775">
        <v>813.72727272727275</v>
      </c>
    </row>
    <row r="68" spans="1:8" ht="11.1" customHeight="1" x14ac:dyDescent="0.2">
      <c r="A68" s="14" t="s">
        <v>219</v>
      </c>
      <c r="B68" s="776">
        <v>1423</v>
      </c>
      <c r="C68" s="776">
        <v>149</v>
      </c>
      <c r="D68" s="776">
        <v>111</v>
      </c>
      <c r="E68" s="776">
        <v>1163</v>
      </c>
      <c r="F68" s="776">
        <v>139</v>
      </c>
      <c r="G68" s="776">
        <v>90</v>
      </c>
      <c r="H68" s="775">
        <v>220.7955024595924</v>
      </c>
    </row>
    <row r="69" spans="1:8" ht="11.1" customHeight="1" x14ac:dyDescent="0.2">
      <c r="A69" s="14" t="s">
        <v>37</v>
      </c>
      <c r="B69" s="776">
        <v>22</v>
      </c>
      <c r="C69" s="776">
        <v>10</v>
      </c>
      <c r="D69" s="776">
        <v>4</v>
      </c>
      <c r="E69" s="776">
        <v>8</v>
      </c>
      <c r="F69" s="776">
        <v>5</v>
      </c>
      <c r="G69" s="776">
        <v>2</v>
      </c>
      <c r="H69" s="775">
        <v>780.36363636363637</v>
      </c>
    </row>
    <row r="70" spans="1:8" ht="11.1" customHeight="1" x14ac:dyDescent="0.2">
      <c r="A70" s="14" t="s">
        <v>38</v>
      </c>
      <c r="B70" s="781" t="s">
        <v>635</v>
      </c>
      <c r="C70" s="781" t="s">
        <v>635</v>
      </c>
      <c r="D70" s="781" t="s">
        <v>635</v>
      </c>
      <c r="E70" s="781" t="s">
        <v>635</v>
      </c>
      <c r="F70" s="781" t="s">
        <v>635</v>
      </c>
      <c r="G70" s="781" t="s">
        <v>635</v>
      </c>
      <c r="H70" s="780" t="s">
        <v>635</v>
      </c>
    </row>
    <row r="71" spans="1:8" ht="11.1" customHeight="1" x14ac:dyDescent="0.2">
      <c r="A71" s="14" t="s">
        <v>39</v>
      </c>
      <c r="B71" s="776">
        <v>28</v>
      </c>
      <c r="C71" s="776">
        <v>16</v>
      </c>
      <c r="D71" s="776">
        <v>1</v>
      </c>
      <c r="E71" s="776">
        <v>11</v>
      </c>
      <c r="F71" s="776">
        <v>6</v>
      </c>
      <c r="G71" s="776">
        <v>3</v>
      </c>
      <c r="H71" s="775">
        <v>1010.7142857142857</v>
      </c>
    </row>
    <row r="72" spans="1:8" ht="11.1" customHeight="1" x14ac:dyDescent="0.2">
      <c r="A72" s="14" t="s">
        <v>40</v>
      </c>
      <c r="B72" s="776">
        <v>14</v>
      </c>
      <c r="C72" s="776">
        <v>11</v>
      </c>
      <c r="D72" s="776">
        <v>1</v>
      </c>
      <c r="E72" s="776">
        <v>2</v>
      </c>
      <c r="F72" s="776">
        <v>3</v>
      </c>
      <c r="G72" s="776">
        <v>1</v>
      </c>
      <c r="H72" s="775">
        <v>1179.5</v>
      </c>
    </row>
    <row r="73" spans="1:8" ht="18" customHeight="1" x14ac:dyDescent="0.2">
      <c r="A73" s="9" t="s">
        <v>220</v>
      </c>
      <c r="B73" s="778">
        <v>485</v>
      </c>
      <c r="C73" s="779">
        <v>125</v>
      </c>
      <c r="D73" s="779">
        <v>37</v>
      </c>
      <c r="E73" s="779">
        <v>323</v>
      </c>
      <c r="F73" s="779">
        <v>69</v>
      </c>
      <c r="G73" s="778">
        <v>47</v>
      </c>
      <c r="H73" s="777">
        <v>690.69896907216491</v>
      </c>
    </row>
    <row r="74" spans="1:8" ht="11.1" customHeight="1" x14ac:dyDescent="0.2">
      <c r="A74" s="14" t="s">
        <v>41</v>
      </c>
      <c r="B74" s="542">
        <v>80</v>
      </c>
      <c r="C74" s="776">
        <v>25</v>
      </c>
      <c r="D74" s="776">
        <v>9</v>
      </c>
      <c r="E74" s="776">
        <v>46</v>
      </c>
      <c r="F74" s="776">
        <v>12</v>
      </c>
      <c r="G74" s="542">
        <v>6</v>
      </c>
      <c r="H74" s="775">
        <v>615.72500000000002</v>
      </c>
    </row>
    <row r="75" spans="1:8" ht="11.1" customHeight="1" x14ac:dyDescent="0.2">
      <c r="A75" s="14" t="s">
        <v>42</v>
      </c>
      <c r="B75" s="542">
        <v>13</v>
      </c>
      <c r="C75" s="776">
        <v>7</v>
      </c>
      <c r="D75" s="468" t="s">
        <v>509</v>
      </c>
      <c r="E75" s="776">
        <v>6</v>
      </c>
      <c r="F75" s="776">
        <v>1</v>
      </c>
      <c r="G75" s="468" t="s">
        <v>509</v>
      </c>
      <c r="H75" s="775">
        <v>905</v>
      </c>
    </row>
    <row r="76" spans="1:8" ht="11.1" customHeight="1" x14ac:dyDescent="0.2">
      <c r="A76" s="14" t="s">
        <v>43</v>
      </c>
      <c r="B76" s="542">
        <v>24</v>
      </c>
      <c r="C76" s="776">
        <v>10</v>
      </c>
      <c r="D76" s="776">
        <v>2</v>
      </c>
      <c r="E76" s="776">
        <v>12</v>
      </c>
      <c r="F76" s="776">
        <v>4</v>
      </c>
      <c r="G76" s="542">
        <v>3</v>
      </c>
      <c r="H76" s="775">
        <v>925.95833333333337</v>
      </c>
    </row>
    <row r="77" spans="1:8" ht="11.1" customHeight="1" x14ac:dyDescent="0.2">
      <c r="A77" s="14" t="s">
        <v>44</v>
      </c>
      <c r="B77" s="542">
        <v>55</v>
      </c>
      <c r="C77" s="776">
        <v>27</v>
      </c>
      <c r="D77" s="776">
        <v>1</v>
      </c>
      <c r="E77" s="776">
        <v>27</v>
      </c>
      <c r="F77" s="776">
        <v>11</v>
      </c>
      <c r="G77" s="542">
        <v>5</v>
      </c>
      <c r="H77" s="775">
        <v>1062.8909090909092</v>
      </c>
    </row>
    <row r="78" spans="1:8" ht="11.1" customHeight="1" x14ac:dyDescent="0.2">
      <c r="A78" s="14" t="s">
        <v>45</v>
      </c>
      <c r="B78" s="542">
        <v>201</v>
      </c>
      <c r="C78" s="776">
        <v>20</v>
      </c>
      <c r="D78" s="776">
        <v>20</v>
      </c>
      <c r="E78" s="776">
        <v>161</v>
      </c>
      <c r="F78" s="776">
        <v>19</v>
      </c>
      <c r="G78" s="542">
        <v>23</v>
      </c>
      <c r="H78" s="775">
        <v>417.60696517412936</v>
      </c>
    </row>
    <row r="79" spans="1:8" ht="11.1" customHeight="1" x14ac:dyDescent="0.2">
      <c r="A79" s="14" t="s">
        <v>46</v>
      </c>
      <c r="B79" s="542">
        <v>76</v>
      </c>
      <c r="C79" s="776">
        <v>24</v>
      </c>
      <c r="D79" s="776">
        <v>5</v>
      </c>
      <c r="E79" s="776">
        <v>47</v>
      </c>
      <c r="F79" s="776">
        <v>13</v>
      </c>
      <c r="G79" s="542">
        <v>5</v>
      </c>
      <c r="H79" s="775">
        <v>951.59210526315792</v>
      </c>
    </row>
    <row r="80" spans="1:8" ht="11.1" customHeight="1" x14ac:dyDescent="0.2">
      <c r="A80" s="14" t="s">
        <v>47</v>
      </c>
      <c r="B80" s="542">
        <v>36</v>
      </c>
      <c r="C80" s="776">
        <v>12</v>
      </c>
      <c r="D80" s="468" t="s">
        <v>509</v>
      </c>
      <c r="E80" s="776">
        <v>24</v>
      </c>
      <c r="F80" s="776">
        <v>9</v>
      </c>
      <c r="G80" s="542">
        <v>5</v>
      </c>
      <c r="H80" s="775">
        <v>1028.4444444444443</v>
      </c>
    </row>
    <row r="81" spans="1:8" ht="18" customHeight="1" x14ac:dyDescent="0.2">
      <c r="A81" s="9" t="s">
        <v>221</v>
      </c>
      <c r="B81" s="778">
        <v>604</v>
      </c>
      <c r="C81" s="779">
        <v>122</v>
      </c>
      <c r="D81" s="779">
        <v>65</v>
      </c>
      <c r="E81" s="779">
        <v>417</v>
      </c>
      <c r="F81" s="779">
        <v>72</v>
      </c>
      <c r="G81" s="778">
        <v>80</v>
      </c>
      <c r="H81" s="777">
        <v>529.8493377483444</v>
      </c>
    </row>
    <row r="82" spans="1:8" ht="11.1" customHeight="1" x14ac:dyDescent="0.2">
      <c r="A82" s="14" t="s">
        <v>48</v>
      </c>
      <c r="B82" s="542">
        <v>30</v>
      </c>
      <c r="C82" s="776">
        <v>12</v>
      </c>
      <c r="D82" s="776">
        <v>2</v>
      </c>
      <c r="E82" s="776">
        <v>16</v>
      </c>
      <c r="F82" s="776">
        <v>6</v>
      </c>
      <c r="G82" s="468" t="s">
        <v>509</v>
      </c>
      <c r="H82" s="775">
        <v>1064.7</v>
      </c>
    </row>
    <row r="83" spans="1:8" ht="11.1" customHeight="1" x14ac:dyDescent="0.2">
      <c r="A83" s="14" t="s">
        <v>49</v>
      </c>
      <c r="B83" s="542">
        <v>18</v>
      </c>
      <c r="C83" s="776">
        <v>9</v>
      </c>
      <c r="D83" s="776">
        <v>2</v>
      </c>
      <c r="E83" s="776">
        <v>7</v>
      </c>
      <c r="F83" s="776">
        <v>4</v>
      </c>
      <c r="G83" s="468" t="s">
        <v>509</v>
      </c>
      <c r="H83" s="775">
        <v>1080.2777777777778</v>
      </c>
    </row>
    <row r="84" spans="1:8" ht="11.1" customHeight="1" x14ac:dyDescent="0.2">
      <c r="A84" s="14" t="s">
        <v>50</v>
      </c>
      <c r="B84" s="542">
        <v>15</v>
      </c>
      <c r="C84" s="776">
        <v>5</v>
      </c>
      <c r="D84" s="776">
        <v>2</v>
      </c>
      <c r="E84" s="776">
        <v>8</v>
      </c>
      <c r="F84" s="776">
        <v>3</v>
      </c>
      <c r="G84" s="468" t="s">
        <v>509</v>
      </c>
      <c r="H84" s="775">
        <v>991.06666666666672</v>
      </c>
    </row>
    <row r="85" spans="1:8" ht="11.1" customHeight="1" x14ac:dyDescent="0.2">
      <c r="A85" s="14" t="s">
        <v>51</v>
      </c>
      <c r="B85" s="542">
        <v>13</v>
      </c>
      <c r="C85" s="776">
        <v>2</v>
      </c>
      <c r="D85" s="776">
        <v>1</v>
      </c>
      <c r="E85" s="776">
        <v>10</v>
      </c>
      <c r="F85" s="776">
        <v>2</v>
      </c>
      <c r="G85" s="542">
        <v>1</v>
      </c>
      <c r="H85" s="775">
        <v>1464</v>
      </c>
    </row>
    <row r="86" spans="1:8" ht="11.1" customHeight="1" x14ac:dyDescent="0.2">
      <c r="A86" s="14" t="s">
        <v>52</v>
      </c>
      <c r="B86" s="542">
        <v>183</v>
      </c>
      <c r="C86" s="776">
        <v>21</v>
      </c>
      <c r="D86" s="776">
        <v>19</v>
      </c>
      <c r="E86" s="776">
        <v>143</v>
      </c>
      <c r="F86" s="776">
        <v>18</v>
      </c>
      <c r="G86" s="542">
        <v>34</v>
      </c>
      <c r="H86" s="775">
        <v>462.97814207650271</v>
      </c>
    </row>
    <row r="87" spans="1:8" ht="11.1" customHeight="1" x14ac:dyDescent="0.2">
      <c r="A87" s="14" t="s">
        <v>53</v>
      </c>
      <c r="B87" s="542">
        <v>19</v>
      </c>
      <c r="C87" s="776">
        <v>2</v>
      </c>
      <c r="D87" s="776">
        <v>3</v>
      </c>
      <c r="E87" s="776">
        <v>14</v>
      </c>
      <c r="F87" s="776">
        <v>3</v>
      </c>
      <c r="G87" s="468" t="s">
        <v>509</v>
      </c>
      <c r="H87" s="775">
        <v>835.42105263157896</v>
      </c>
    </row>
    <row r="88" spans="1:8" ht="11.1" customHeight="1" x14ac:dyDescent="0.2">
      <c r="A88" s="14" t="s">
        <v>54</v>
      </c>
      <c r="B88" s="542">
        <v>11</v>
      </c>
      <c r="C88" s="776">
        <v>5</v>
      </c>
      <c r="D88" s="776">
        <v>2</v>
      </c>
      <c r="E88" s="776">
        <v>4</v>
      </c>
      <c r="F88" s="776">
        <v>2</v>
      </c>
      <c r="G88" s="468" t="s">
        <v>509</v>
      </c>
      <c r="H88" s="775">
        <v>1229.1818181818182</v>
      </c>
    </row>
    <row r="89" spans="1:8" ht="11.1" customHeight="1" x14ac:dyDescent="0.2">
      <c r="A89" s="14" t="s">
        <v>55</v>
      </c>
      <c r="B89" s="542">
        <v>315</v>
      </c>
      <c r="C89" s="776">
        <v>66</v>
      </c>
      <c r="D89" s="776">
        <v>34</v>
      </c>
      <c r="E89" s="776">
        <v>215</v>
      </c>
      <c r="F89" s="776">
        <v>34</v>
      </c>
      <c r="G89" s="542">
        <v>45</v>
      </c>
      <c r="H89" s="775">
        <v>382.93968253968256</v>
      </c>
    </row>
    <row r="90" spans="1:8" ht="18" customHeight="1" x14ac:dyDescent="0.2">
      <c r="A90" s="9" t="s">
        <v>222</v>
      </c>
      <c r="B90" s="778">
        <v>360</v>
      </c>
      <c r="C90" s="779">
        <v>66</v>
      </c>
      <c r="D90" s="779">
        <v>29</v>
      </c>
      <c r="E90" s="779">
        <v>265</v>
      </c>
      <c r="F90" s="779">
        <v>51</v>
      </c>
      <c r="G90" s="778">
        <v>36</v>
      </c>
      <c r="H90" s="777">
        <v>516.68611111111113</v>
      </c>
    </row>
    <row r="91" spans="1:8" ht="11.1" customHeight="1" x14ac:dyDescent="0.2">
      <c r="A91" s="14" t="s">
        <v>56</v>
      </c>
      <c r="B91" s="542">
        <v>285</v>
      </c>
      <c r="C91" s="776">
        <v>26</v>
      </c>
      <c r="D91" s="776">
        <v>27</v>
      </c>
      <c r="E91" s="776">
        <v>232</v>
      </c>
      <c r="F91" s="776">
        <v>34</v>
      </c>
      <c r="G91" s="542">
        <v>36</v>
      </c>
      <c r="H91" s="775">
        <v>332.46315789473687</v>
      </c>
    </row>
    <row r="92" spans="1:8" ht="11.1" customHeight="1" x14ac:dyDescent="0.2">
      <c r="A92" s="14" t="s">
        <v>57</v>
      </c>
      <c r="B92" s="542">
        <v>17</v>
      </c>
      <c r="C92" s="776">
        <v>7</v>
      </c>
      <c r="D92" s="468" t="s">
        <v>509</v>
      </c>
      <c r="E92" s="776">
        <v>10</v>
      </c>
      <c r="F92" s="776">
        <v>3</v>
      </c>
      <c r="G92" s="468" t="s">
        <v>509</v>
      </c>
      <c r="H92" s="775">
        <v>963.52941176470586</v>
      </c>
    </row>
    <row r="93" spans="1:8" ht="11.1" customHeight="1" x14ac:dyDescent="0.2">
      <c r="A93" s="14" t="s">
        <v>58</v>
      </c>
      <c r="B93" s="542">
        <v>13</v>
      </c>
      <c r="C93" s="776">
        <v>6</v>
      </c>
      <c r="D93" s="468" t="s">
        <v>509</v>
      </c>
      <c r="E93" s="776">
        <v>7</v>
      </c>
      <c r="F93" s="776">
        <v>4</v>
      </c>
      <c r="G93" s="468" t="s">
        <v>509</v>
      </c>
      <c r="H93" s="775">
        <v>1060.2307692307693</v>
      </c>
    </row>
    <row r="94" spans="1:8" ht="11.1" customHeight="1" x14ac:dyDescent="0.2">
      <c r="A94" s="14" t="s">
        <v>59</v>
      </c>
      <c r="B94" s="542">
        <v>12</v>
      </c>
      <c r="C94" s="776">
        <v>8</v>
      </c>
      <c r="D94" s="468" t="s">
        <v>509</v>
      </c>
      <c r="E94" s="776">
        <v>4</v>
      </c>
      <c r="F94" s="776">
        <v>2</v>
      </c>
      <c r="G94" s="468" t="s">
        <v>509</v>
      </c>
      <c r="H94" s="775">
        <v>1322.5</v>
      </c>
    </row>
    <row r="95" spans="1:8" ht="11.1" customHeight="1" x14ac:dyDescent="0.2">
      <c r="A95" s="14" t="s">
        <v>60</v>
      </c>
      <c r="B95" s="542">
        <v>11</v>
      </c>
      <c r="C95" s="776">
        <v>5</v>
      </c>
      <c r="D95" s="468" t="s">
        <v>509</v>
      </c>
      <c r="E95" s="776">
        <v>6</v>
      </c>
      <c r="F95" s="776">
        <v>2</v>
      </c>
      <c r="G95" s="468" t="s">
        <v>509</v>
      </c>
      <c r="H95" s="775">
        <v>1291.6363636363637</v>
      </c>
    </row>
    <row r="96" spans="1:8" ht="11.1" customHeight="1" x14ac:dyDescent="0.2">
      <c r="A96" s="14" t="s">
        <v>61</v>
      </c>
      <c r="B96" s="542">
        <v>22</v>
      </c>
      <c r="C96" s="776">
        <v>14</v>
      </c>
      <c r="D96" s="776">
        <v>2</v>
      </c>
      <c r="E96" s="776">
        <v>6</v>
      </c>
      <c r="F96" s="776">
        <v>6</v>
      </c>
      <c r="G96" s="468" t="s">
        <v>509</v>
      </c>
      <c r="H96" s="775">
        <v>1409.7272727272727</v>
      </c>
    </row>
    <row r="97" spans="1:8" ht="18" customHeight="1" x14ac:dyDescent="0.2">
      <c r="A97" s="9" t="s">
        <v>223</v>
      </c>
      <c r="B97" s="778">
        <v>407</v>
      </c>
      <c r="C97" s="779">
        <v>66</v>
      </c>
      <c r="D97" s="779">
        <v>57</v>
      </c>
      <c r="E97" s="779">
        <v>284</v>
      </c>
      <c r="F97" s="779">
        <v>58</v>
      </c>
      <c r="G97" s="778">
        <v>43</v>
      </c>
      <c r="H97" s="777">
        <v>509.13267813267811</v>
      </c>
    </row>
    <row r="98" spans="1:8" ht="11.1" customHeight="1" x14ac:dyDescent="0.2">
      <c r="A98" s="14" t="s">
        <v>62</v>
      </c>
      <c r="B98" s="542">
        <v>48</v>
      </c>
      <c r="C98" s="776">
        <v>19</v>
      </c>
      <c r="D98" s="776">
        <v>4</v>
      </c>
      <c r="E98" s="776">
        <v>25</v>
      </c>
      <c r="F98" s="776">
        <v>11</v>
      </c>
      <c r="G98" s="468" t="s">
        <v>509</v>
      </c>
      <c r="H98" s="775">
        <v>905.64583333333337</v>
      </c>
    </row>
    <row r="99" spans="1:8" ht="11.1" customHeight="1" x14ac:dyDescent="0.2">
      <c r="A99" s="14" t="s">
        <v>63</v>
      </c>
      <c r="B99" s="542">
        <v>219</v>
      </c>
      <c r="C99" s="776">
        <v>26</v>
      </c>
      <c r="D99" s="776">
        <v>34</v>
      </c>
      <c r="E99" s="776">
        <v>159</v>
      </c>
      <c r="F99" s="776">
        <v>27</v>
      </c>
      <c r="G99" s="542">
        <v>31</v>
      </c>
      <c r="H99" s="775">
        <v>499.44748858447491</v>
      </c>
    </row>
    <row r="100" spans="1:8" ht="11.1" customHeight="1" x14ac:dyDescent="0.2">
      <c r="A100" s="14" t="s">
        <v>64</v>
      </c>
      <c r="B100" s="542">
        <v>140</v>
      </c>
      <c r="C100" s="776">
        <v>21</v>
      </c>
      <c r="D100" s="776">
        <v>19</v>
      </c>
      <c r="E100" s="776">
        <v>100</v>
      </c>
      <c r="F100" s="776">
        <v>20</v>
      </c>
      <c r="G100" s="542">
        <v>12</v>
      </c>
      <c r="H100" s="775">
        <v>388.33571428571429</v>
      </c>
    </row>
    <row r="101" spans="1:8" ht="9.9499999999999993" customHeight="1" x14ac:dyDescent="0.2">
      <c r="A101" s="127"/>
      <c r="H101" s="734"/>
    </row>
    <row r="102" spans="1:8" s="734" customFormat="1" ht="12" customHeight="1" x14ac:dyDescent="0.2">
      <c r="A102" s="26" t="s">
        <v>8292</v>
      </c>
      <c r="H102" s="43"/>
    </row>
    <row r="103" spans="1:8" s="734" customFormat="1" ht="12" customHeight="1" x14ac:dyDescent="0.2">
      <c r="A103" s="26" t="s">
        <v>8291</v>
      </c>
    </row>
    <row r="104" spans="1:8" ht="16.5" customHeight="1" x14ac:dyDescent="0.2">
      <c r="A104" s="9" t="s">
        <v>224</v>
      </c>
      <c r="B104" s="778">
        <v>414</v>
      </c>
      <c r="C104" s="779">
        <v>104</v>
      </c>
      <c r="D104" s="779">
        <v>30</v>
      </c>
      <c r="E104" s="779">
        <v>280</v>
      </c>
      <c r="F104" s="779">
        <v>51</v>
      </c>
      <c r="G104" s="778">
        <v>48</v>
      </c>
      <c r="H104" s="777">
        <v>472.39130434782606</v>
      </c>
    </row>
    <row r="105" spans="1:8" ht="9.9499999999999993" customHeight="1" x14ac:dyDescent="0.2">
      <c r="A105" s="14" t="s">
        <v>65</v>
      </c>
      <c r="B105" s="542">
        <v>21</v>
      </c>
      <c r="C105" s="776">
        <v>8</v>
      </c>
      <c r="D105" s="776">
        <v>3</v>
      </c>
      <c r="E105" s="776">
        <v>10</v>
      </c>
      <c r="F105" s="776">
        <v>7</v>
      </c>
      <c r="G105" s="468" t="s">
        <v>509</v>
      </c>
      <c r="H105" s="775">
        <v>956.23809523809518</v>
      </c>
    </row>
    <row r="106" spans="1:8" ht="9.9499999999999993" customHeight="1" x14ac:dyDescent="0.2">
      <c r="A106" s="14" t="s">
        <v>66</v>
      </c>
      <c r="B106" s="542">
        <v>12</v>
      </c>
      <c r="C106" s="776">
        <v>3</v>
      </c>
      <c r="D106" s="776">
        <v>2</v>
      </c>
      <c r="E106" s="776">
        <v>7</v>
      </c>
      <c r="F106" s="776">
        <v>3</v>
      </c>
      <c r="G106" s="468" t="s">
        <v>509</v>
      </c>
      <c r="H106" s="775">
        <v>782.66666666666663</v>
      </c>
    </row>
    <row r="107" spans="1:8" ht="11.1" customHeight="1" x14ac:dyDescent="0.2">
      <c r="A107" s="14" t="s">
        <v>67</v>
      </c>
      <c r="B107" s="542">
        <v>12</v>
      </c>
      <c r="C107" s="776">
        <v>5</v>
      </c>
      <c r="D107" s="776">
        <v>3</v>
      </c>
      <c r="E107" s="776">
        <v>4</v>
      </c>
      <c r="F107" s="776">
        <v>2</v>
      </c>
      <c r="G107" s="468" t="s">
        <v>509</v>
      </c>
      <c r="H107" s="775">
        <v>1035.5833333333333</v>
      </c>
    </row>
    <row r="108" spans="1:8" ht="11.1" customHeight="1" x14ac:dyDescent="0.2">
      <c r="A108" s="14" t="s">
        <v>68</v>
      </c>
      <c r="B108" s="542">
        <v>15</v>
      </c>
      <c r="C108" s="776">
        <v>7</v>
      </c>
      <c r="D108" s="776">
        <v>1</v>
      </c>
      <c r="E108" s="776">
        <v>7</v>
      </c>
      <c r="F108" s="776">
        <v>3</v>
      </c>
      <c r="G108" s="468" t="s">
        <v>509</v>
      </c>
      <c r="H108" s="775">
        <v>947</v>
      </c>
    </row>
    <row r="109" spans="1:8" ht="9.9499999999999993" customHeight="1" x14ac:dyDescent="0.2">
      <c r="A109" s="14" t="s">
        <v>69</v>
      </c>
      <c r="B109" s="542">
        <v>19</v>
      </c>
      <c r="C109" s="776">
        <v>6</v>
      </c>
      <c r="D109" s="468" t="s">
        <v>509</v>
      </c>
      <c r="E109" s="776">
        <v>13</v>
      </c>
      <c r="F109" s="776">
        <v>2</v>
      </c>
      <c r="G109" s="468" t="s">
        <v>509</v>
      </c>
      <c r="H109" s="775">
        <v>938.15789473684208</v>
      </c>
    </row>
    <row r="110" spans="1:8" ht="9.9499999999999993" customHeight="1" x14ac:dyDescent="0.2">
      <c r="A110" s="14" t="s">
        <v>70</v>
      </c>
      <c r="B110" s="542">
        <v>9</v>
      </c>
      <c r="C110" s="776">
        <v>7</v>
      </c>
      <c r="D110" s="468" t="s">
        <v>509</v>
      </c>
      <c r="E110" s="776">
        <v>2</v>
      </c>
      <c r="F110" s="776">
        <v>4</v>
      </c>
      <c r="G110" s="468" t="s">
        <v>509</v>
      </c>
      <c r="H110" s="775">
        <v>1473</v>
      </c>
    </row>
    <row r="111" spans="1:8" ht="9.9499999999999993" customHeight="1" x14ac:dyDescent="0.2">
      <c r="A111" s="14" t="s">
        <v>71</v>
      </c>
      <c r="B111" s="542">
        <v>59</v>
      </c>
      <c r="C111" s="776">
        <v>19</v>
      </c>
      <c r="D111" s="776">
        <v>5</v>
      </c>
      <c r="E111" s="776">
        <v>35</v>
      </c>
      <c r="F111" s="776">
        <v>4</v>
      </c>
      <c r="G111" s="468" t="s">
        <v>509</v>
      </c>
      <c r="H111" s="775">
        <v>563.81355932203394</v>
      </c>
    </row>
    <row r="112" spans="1:8" ht="9.9499999999999993" customHeight="1" x14ac:dyDescent="0.2">
      <c r="A112" s="14" t="s">
        <v>72</v>
      </c>
      <c r="B112" s="542">
        <v>267</v>
      </c>
      <c r="C112" s="776">
        <v>49</v>
      </c>
      <c r="D112" s="776">
        <v>16</v>
      </c>
      <c r="E112" s="776">
        <v>202</v>
      </c>
      <c r="F112" s="776">
        <v>26</v>
      </c>
      <c r="G112" s="542">
        <v>48</v>
      </c>
      <c r="H112" s="775">
        <v>281.34082397003743</v>
      </c>
    </row>
    <row r="113" spans="1:8" ht="16.5" customHeight="1" x14ac:dyDescent="0.2">
      <c r="A113" s="9" t="s">
        <v>225</v>
      </c>
      <c r="B113" s="778">
        <v>829</v>
      </c>
      <c r="C113" s="779">
        <v>124</v>
      </c>
      <c r="D113" s="779">
        <v>84</v>
      </c>
      <c r="E113" s="779">
        <v>621</v>
      </c>
      <c r="F113" s="779">
        <v>83</v>
      </c>
      <c r="G113" s="778">
        <v>61</v>
      </c>
      <c r="H113" s="777">
        <v>354.48612786489747</v>
      </c>
    </row>
    <row r="114" spans="1:8" ht="9.9499999999999993" customHeight="1" x14ac:dyDescent="0.2">
      <c r="A114" s="14" t="s">
        <v>73</v>
      </c>
      <c r="B114" s="542">
        <v>108</v>
      </c>
      <c r="C114" s="776">
        <v>23</v>
      </c>
      <c r="D114" s="776">
        <v>13</v>
      </c>
      <c r="E114" s="776">
        <v>72</v>
      </c>
      <c r="F114" s="776">
        <v>17</v>
      </c>
      <c r="G114" s="542">
        <v>12</v>
      </c>
      <c r="H114" s="775">
        <v>440.01851851851853</v>
      </c>
    </row>
    <row r="115" spans="1:8" ht="9.9499999999999993" customHeight="1" x14ac:dyDescent="0.2">
      <c r="A115" s="14" t="s">
        <v>74</v>
      </c>
      <c r="B115" s="542">
        <v>14</v>
      </c>
      <c r="C115" s="776">
        <v>1</v>
      </c>
      <c r="D115" s="776">
        <v>4</v>
      </c>
      <c r="E115" s="776">
        <v>9</v>
      </c>
      <c r="F115" s="776">
        <v>2</v>
      </c>
      <c r="G115" s="468" t="s">
        <v>509</v>
      </c>
      <c r="H115" s="775">
        <v>845.78571428571433</v>
      </c>
    </row>
    <row r="116" spans="1:8" ht="9.9499999999999993" customHeight="1" x14ac:dyDescent="0.2">
      <c r="A116" s="14" t="s">
        <v>75</v>
      </c>
      <c r="B116" s="542">
        <v>20</v>
      </c>
      <c r="C116" s="776">
        <v>9</v>
      </c>
      <c r="D116" s="468" t="s">
        <v>509</v>
      </c>
      <c r="E116" s="776">
        <v>11</v>
      </c>
      <c r="F116" s="776">
        <v>2</v>
      </c>
      <c r="G116" s="468" t="s">
        <v>509</v>
      </c>
      <c r="H116" s="775">
        <v>764.1</v>
      </c>
    </row>
    <row r="117" spans="1:8" ht="9.9499999999999993" customHeight="1" x14ac:dyDescent="0.2">
      <c r="A117" s="14" t="s">
        <v>226</v>
      </c>
      <c r="B117" s="776">
        <v>634</v>
      </c>
      <c r="C117" s="776">
        <v>73</v>
      </c>
      <c r="D117" s="776">
        <v>58</v>
      </c>
      <c r="E117" s="776">
        <v>503</v>
      </c>
      <c r="F117" s="776">
        <v>53</v>
      </c>
      <c r="G117" s="776">
        <v>47</v>
      </c>
      <c r="H117" s="775">
        <v>275.89905362776022</v>
      </c>
    </row>
    <row r="118" spans="1:8" ht="9.9499999999999993" customHeight="1" x14ac:dyDescent="0.2">
      <c r="A118" s="14" t="s">
        <v>76</v>
      </c>
      <c r="B118" s="776">
        <v>10</v>
      </c>
      <c r="C118" s="776">
        <v>4</v>
      </c>
      <c r="D118" s="776">
        <v>1</v>
      </c>
      <c r="E118" s="776">
        <v>5</v>
      </c>
      <c r="F118" s="776">
        <v>1</v>
      </c>
      <c r="G118" s="468" t="s">
        <v>509</v>
      </c>
      <c r="H118" s="775">
        <v>790.5</v>
      </c>
    </row>
    <row r="119" spans="1:8" ht="9.9499999999999993" customHeight="1" x14ac:dyDescent="0.2">
      <c r="A119" s="14" t="s">
        <v>77</v>
      </c>
      <c r="B119" s="776">
        <v>17</v>
      </c>
      <c r="C119" s="776">
        <v>6</v>
      </c>
      <c r="D119" s="776">
        <v>3</v>
      </c>
      <c r="E119" s="776">
        <v>8</v>
      </c>
      <c r="F119" s="776">
        <v>2</v>
      </c>
      <c r="G119" s="468" t="s">
        <v>509</v>
      </c>
      <c r="H119" s="775">
        <v>717.64705882352939</v>
      </c>
    </row>
    <row r="120" spans="1:8" ht="9.9499999999999993" customHeight="1" x14ac:dyDescent="0.2">
      <c r="A120" s="14" t="s">
        <v>78</v>
      </c>
      <c r="B120" s="776">
        <v>26</v>
      </c>
      <c r="C120" s="776">
        <v>8</v>
      </c>
      <c r="D120" s="776">
        <v>5</v>
      </c>
      <c r="E120" s="776">
        <v>13</v>
      </c>
      <c r="F120" s="776">
        <v>6</v>
      </c>
      <c r="G120" s="776">
        <v>2</v>
      </c>
      <c r="H120" s="775">
        <v>930.73076923076928</v>
      </c>
    </row>
    <row r="121" spans="1:8" ht="16.5" customHeight="1" x14ac:dyDescent="0.2">
      <c r="A121" s="9" t="s">
        <v>227</v>
      </c>
      <c r="B121" s="778">
        <v>585</v>
      </c>
      <c r="C121" s="779">
        <v>77</v>
      </c>
      <c r="D121" s="779">
        <v>58</v>
      </c>
      <c r="E121" s="779">
        <v>450</v>
      </c>
      <c r="F121" s="779">
        <v>65</v>
      </c>
      <c r="G121" s="778">
        <v>31</v>
      </c>
      <c r="H121" s="777">
        <v>378.98119658119657</v>
      </c>
    </row>
    <row r="122" spans="1:8" ht="9.9499999999999993" customHeight="1" x14ac:dyDescent="0.2">
      <c r="A122" s="14" t="s">
        <v>79</v>
      </c>
      <c r="B122" s="542">
        <v>39</v>
      </c>
      <c r="C122" s="776">
        <v>7</v>
      </c>
      <c r="D122" s="776">
        <v>7</v>
      </c>
      <c r="E122" s="776">
        <v>25</v>
      </c>
      <c r="F122" s="776">
        <v>8</v>
      </c>
      <c r="G122" s="468" t="s">
        <v>509</v>
      </c>
      <c r="H122" s="775">
        <v>623.61538461538464</v>
      </c>
    </row>
    <row r="123" spans="1:8" ht="9.9499999999999993" customHeight="1" x14ac:dyDescent="0.2">
      <c r="A123" s="14" t="s">
        <v>80</v>
      </c>
      <c r="B123" s="776">
        <v>159</v>
      </c>
      <c r="C123" s="776">
        <v>14</v>
      </c>
      <c r="D123" s="776">
        <v>8</v>
      </c>
      <c r="E123" s="776">
        <v>137</v>
      </c>
      <c r="F123" s="776">
        <v>14</v>
      </c>
      <c r="G123" s="776">
        <v>16</v>
      </c>
      <c r="H123" s="775">
        <v>441.53459119496853</v>
      </c>
    </row>
    <row r="124" spans="1:8" ht="9.9499999999999993" customHeight="1" x14ac:dyDescent="0.2">
      <c r="A124" s="14" t="s">
        <v>81</v>
      </c>
      <c r="B124" s="776">
        <v>128</v>
      </c>
      <c r="C124" s="776">
        <v>13</v>
      </c>
      <c r="D124" s="776">
        <v>18</v>
      </c>
      <c r="E124" s="776">
        <v>97</v>
      </c>
      <c r="F124" s="776">
        <v>18</v>
      </c>
      <c r="G124" s="776">
        <v>5</v>
      </c>
      <c r="H124" s="775">
        <v>447.703125</v>
      </c>
    </row>
    <row r="125" spans="1:8" ht="9.9499999999999993" customHeight="1" x14ac:dyDescent="0.2">
      <c r="A125" s="14" t="s">
        <v>82</v>
      </c>
      <c r="B125" s="776">
        <v>9</v>
      </c>
      <c r="C125" s="776">
        <v>5</v>
      </c>
      <c r="D125" s="468" t="s">
        <v>509</v>
      </c>
      <c r="E125" s="776">
        <v>4</v>
      </c>
      <c r="F125" s="776">
        <v>2</v>
      </c>
      <c r="G125" s="468" t="s">
        <v>509</v>
      </c>
      <c r="H125" s="775">
        <v>1376.4444444444443</v>
      </c>
    </row>
    <row r="126" spans="1:8" ht="9.9499999999999993" customHeight="1" x14ac:dyDescent="0.2">
      <c r="A126" s="14" t="s">
        <v>83</v>
      </c>
      <c r="B126" s="776">
        <v>36</v>
      </c>
      <c r="C126" s="776">
        <v>6</v>
      </c>
      <c r="D126" s="776">
        <v>7</v>
      </c>
      <c r="E126" s="776">
        <v>23</v>
      </c>
      <c r="F126" s="776">
        <v>6</v>
      </c>
      <c r="G126" s="776">
        <v>4</v>
      </c>
      <c r="H126" s="775">
        <v>691.88888888888891</v>
      </c>
    </row>
    <row r="127" spans="1:8" ht="11.1" customHeight="1" x14ac:dyDescent="0.2">
      <c r="A127" s="14" t="s">
        <v>84</v>
      </c>
      <c r="B127" s="776">
        <v>214</v>
      </c>
      <c r="C127" s="776">
        <v>32</v>
      </c>
      <c r="D127" s="776">
        <v>18</v>
      </c>
      <c r="E127" s="776">
        <v>164</v>
      </c>
      <c r="F127" s="776">
        <v>17</v>
      </c>
      <c r="G127" s="776">
        <v>6</v>
      </c>
      <c r="H127" s="775">
        <v>152.22897196261681</v>
      </c>
    </row>
    <row r="128" spans="1:8" ht="16.5" customHeight="1" x14ac:dyDescent="0.2">
      <c r="A128" s="9" t="s">
        <v>228</v>
      </c>
      <c r="B128" s="779">
        <v>375</v>
      </c>
      <c r="C128" s="779">
        <v>75</v>
      </c>
      <c r="D128" s="779">
        <v>44</v>
      </c>
      <c r="E128" s="779">
        <v>256</v>
      </c>
      <c r="F128" s="779">
        <v>48</v>
      </c>
      <c r="G128" s="779">
        <v>33</v>
      </c>
      <c r="H128" s="777">
        <v>369.23200000000003</v>
      </c>
    </row>
    <row r="129" spans="1:8" ht="9.9499999999999993" customHeight="1" x14ac:dyDescent="0.2">
      <c r="A129" s="14" t="s">
        <v>85</v>
      </c>
      <c r="B129" s="542">
        <v>161</v>
      </c>
      <c r="C129" s="776">
        <v>32</v>
      </c>
      <c r="D129" s="776">
        <v>19</v>
      </c>
      <c r="E129" s="776">
        <v>110</v>
      </c>
      <c r="F129" s="776">
        <v>21</v>
      </c>
      <c r="G129" s="542">
        <v>31</v>
      </c>
      <c r="H129" s="775">
        <v>327.64596273291926</v>
      </c>
    </row>
    <row r="130" spans="1:8" ht="9.9499999999999993" customHeight="1" x14ac:dyDescent="0.2">
      <c r="A130" s="14" t="s">
        <v>86</v>
      </c>
      <c r="B130" s="542">
        <v>60</v>
      </c>
      <c r="C130" s="776">
        <v>12</v>
      </c>
      <c r="D130" s="776">
        <v>8</v>
      </c>
      <c r="E130" s="776">
        <v>40</v>
      </c>
      <c r="F130" s="776">
        <v>11</v>
      </c>
      <c r="G130" s="542">
        <v>1</v>
      </c>
      <c r="H130" s="775">
        <v>377.33333333333331</v>
      </c>
    </row>
    <row r="131" spans="1:8" ht="9.9499999999999993" customHeight="1" x14ac:dyDescent="0.2">
      <c r="A131" s="14" t="s">
        <v>87</v>
      </c>
      <c r="B131" s="542">
        <v>46</v>
      </c>
      <c r="C131" s="776">
        <v>11</v>
      </c>
      <c r="D131" s="776">
        <v>5</v>
      </c>
      <c r="E131" s="776">
        <v>30</v>
      </c>
      <c r="F131" s="776">
        <v>5</v>
      </c>
      <c r="G131" s="468" t="s">
        <v>509</v>
      </c>
      <c r="H131" s="775">
        <v>471.54347826086956</v>
      </c>
    </row>
    <row r="132" spans="1:8" ht="9.9499999999999993" customHeight="1" x14ac:dyDescent="0.2">
      <c r="A132" s="14" t="s">
        <v>88</v>
      </c>
      <c r="B132" s="542">
        <v>108</v>
      </c>
      <c r="C132" s="776">
        <v>20</v>
      </c>
      <c r="D132" s="776">
        <v>12</v>
      </c>
      <c r="E132" s="776">
        <v>76</v>
      </c>
      <c r="F132" s="776">
        <v>11</v>
      </c>
      <c r="G132" s="542">
        <v>1</v>
      </c>
      <c r="H132" s="775">
        <v>383.14814814814815</v>
      </c>
    </row>
    <row r="133" spans="1:8" ht="16.5" customHeight="1" x14ac:dyDescent="0.2">
      <c r="A133" s="9" t="s">
        <v>229</v>
      </c>
      <c r="B133" s="778">
        <v>408</v>
      </c>
      <c r="C133" s="779">
        <v>69</v>
      </c>
      <c r="D133" s="779">
        <v>46</v>
      </c>
      <c r="E133" s="779">
        <v>293</v>
      </c>
      <c r="F133" s="779">
        <v>31</v>
      </c>
      <c r="G133" s="778">
        <v>36</v>
      </c>
      <c r="H133" s="777">
        <v>318.4730392156863</v>
      </c>
    </row>
    <row r="134" spans="1:8" ht="9.9499999999999993" customHeight="1" x14ac:dyDescent="0.2">
      <c r="A134" s="14" t="s">
        <v>89</v>
      </c>
      <c r="B134" s="542">
        <v>16</v>
      </c>
      <c r="C134" s="776">
        <v>4</v>
      </c>
      <c r="D134" s="776">
        <v>2</v>
      </c>
      <c r="E134" s="776">
        <v>10</v>
      </c>
      <c r="F134" s="776">
        <v>3</v>
      </c>
      <c r="G134" s="468" t="s">
        <v>509</v>
      </c>
      <c r="H134" s="775">
        <v>913.125</v>
      </c>
    </row>
    <row r="135" spans="1:8" ht="9.9499999999999993" customHeight="1" x14ac:dyDescent="0.2">
      <c r="A135" s="14" t="s">
        <v>90</v>
      </c>
      <c r="B135" s="542">
        <v>211</v>
      </c>
      <c r="C135" s="776">
        <v>33</v>
      </c>
      <c r="D135" s="776">
        <v>16</v>
      </c>
      <c r="E135" s="776">
        <v>162</v>
      </c>
      <c r="F135" s="776">
        <v>13</v>
      </c>
      <c r="G135" s="542">
        <v>33</v>
      </c>
      <c r="H135" s="775">
        <v>300.46445497630333</v>
      </c>
    </row>
    <row r="136" spans="1:8" ht="9.9499999999999993" customHeight="1" x14ac:dyDescent="0.2">
      <c r="A136" s="14" t="s">
        <v>91</v>
      </c>
      <c r="B136" s="542">
        <v>99</v>
      </c>
      <c r="C136" s="776">
        <v>24</v>
      </c>
      <c r="D136" s="776">
        <v>17</v>
      </c>
      <c r="E136" s="776">
        <v>58</v>
      </c>
      <c r="F136" s="776">
        <v>10</v>
      </c>
      <c r="G136" s="542">
        <v>1</v>
      </c>
      <c r="H136" s="775">
        <v>346.91919191919192</v>
      </c>
    </row>
    <row r="137" spans="1:8" ht="9.9499999999999993" customHeight="1" x14ac:dyDescent="0.2">
      <c r="A137" s="14" t="s">
        <v>92</v>
      </c>
      <c r="B137" s="542">
        <v>82</v>
      </c>
      <c r="C137" s="776">
        <v>8</v>
      </c>
      <c r="D137" s="776">
        <v>11</v>
      </c>
      <c r="E137" s="776">
        <v>63</v>
      </c>
      <c r="F137" s="776">
        <v>5</v>
      </c>
      <c r="G137" s="542">
        <v>2</v>
      </c>
      <c r="H137" s="775">
        <v>214.4390243902439</v>
      </c>
    </row>
    <row r="138" spans="1:8" ht="16.5" customHeight="1" x14ac:dyDescent="0.2">
      <c r="A138" s="9" t="s">
        <v>230</v>
      </c>
      <c r="B138" s="778">
        <v>630</v>
      </c>
      <c r="C138" s="779">
        <v>103</v>
      </c>
      <c r="D138" s="779">
        <v>93</v>
      </c>
      <c r="E138" s="779">
        <v>434</v>
      </c>
      <c r="F138" s="779">
        <v>86</v>
      </c>
      <c r="G138" s="778">
        <v>60</v>
      </c>
      <c r="H138" s="777">
        <v>484.24126984126985</v>
      </c>
    </row>
    <row r="139" spans="1:8" ht="9.9499999999999993" customHeight="1" x14ac:dyDescent="0.2">
      <c r="A139" s="14" t="s">
        <v>93</v>
      </c>
      <c r="B139" s="542">
        <v>27</v>
      </c>
      <c r="C139" s="776">
        <v>7</v>
      </c>
      <c r="D139" s="776">
        <v>3</v>
      </c>
      <c r="E139" s="776">
        <v>17</v>
      </c>
      <c r="F139" s="776">
        <v>3</v>
      </c>
      <c r="G139" s="468" t="s">
        <v>509</v>
      </c>
      <c r="H139" s="775">
        <v>720.11111111111109</v>
      </c>
    </row>
    <row r="140" spans="1:8" ht="9.9499999999999993" customHeight="1" x14ac:dyDescent="0.2">
      <c r="A140" s="14" t="s">
        <v>94</v>
      </c>
      <c r="B140" s="542">
        <v>32</v>
      </c>
      <c r="C140" s="776">
        <v>4</v>
      </c>
      <c r="D140" s="776">
        <v>4</v>
      </c>
      <c r="E140" s="776">
        <v>24</v>
      </c>
      <c r="F140" s="776">
        <v>10</v>
      </c>
      <c r="G140" s="542">
        <v>1</v>
      </c>
      <c r="H140" s="775">
        <v>884.84375</v>
      </c>
    </row>
    <row r="141" spans="1:8" ht="9.9499999999999993" customHeight="1" x14ac:dyDescent="0.2">
      <c r="A141" s="14" t="s">
        <v>95</v>
      </c>
      <c r="B141" s="542">
        <v>11</v>
      </c>
      <c r="C141" s="776">
        <v>4</v>
      </c>
      <c r="D141" s="776">
        <v>1</v>
      </c>
      <c r="E141" s="776">
        <v>6</v>
      </c>
      <c r="F141" s="776">
        <v>3</v>
      </c>
      <c r="G141" s="468" t="s">
        <v>509</v>
      </c>
      <c r="H141" s="775">
        <v>1198.4545454545455</v>
      </c>
    </row>
    <row r="142" spans="1:8" ht="9.9499999999999993" customHeight="1" x14ac:dyDescent="0.2">
      <c r="A142" s="14" t="s">
        <v>96</v>
      </c>
      <c r="B142" s="542">
        <v>26</v>
      </c>
      <c r="C142" s="776">
        <v>5</v>
      </c>
      <c r="D142" s="776">
        <v>4</v>
      </c>
      <c r="E142" s="776">
        <v>17</v>
      </c>
      <c r="F142" s="776">
        <v>7</v>
      </c>
      <c r="G142" s="468" t="s">
        <v>509</v>
      </c>
      <c r="H142" s="775">
        <v>730.11538461538464</v>
      </c>
    </row>
    <row r="143" spans="1:8" ht="9.9499999999999993" customHeight="1" x14ac:dyDescent="0.2">
      <c r="A143" s="14" t="s">
        <v>97</v>
      </c>
      <c r="B143" s="542">
        <v>36</v>
      </c>
      <c r="C143" s="776">
        <v>7</v>
      </c>
      <c r="D143" s="776">
        <v>5</v>
      </c>
      <c r="E143" s="776">
        <v>24</v>
      </c>
      <c r="F143" s="776">
        <v>2</v>
      </c>
      <c r="G143" s="468" t="s">
        <v>509</v>
      </c>
      <c r="H143" s="775">
        <v>864.36111111111109</v>
      </c>
    </row>
    <row r="144" spans="1:8" ht="9.9499999999999993" customHeight="1" x14ac:dyDescent="0.2">
      <c r="A144" s="14" t="s">
        <v>98</v>
      </c>
      <c r="B144" s="542">
        <v>57</v>
      </c>
      <c r="C144" s="776">
        <v>9</v>
      </c>
      <c r="D144" s="776">
        <v>12</v>
      </c>
      <c r="E144" s="776">
        <v>36</v>
      </c>
      <c r="F144" s="776">
        <v>11</v>
      </c>
      <c r="G144" s="542">
        <v>2</v>
      </c>
      <c r="H144" s="775">
        <v>510</v>
      </c>
    </row>
    <row r="145" spans="1:8" ht="9.9499999999999993" customHeight="1" x14ac:dyDescent="0.2">
      <c r="A145" s="14" t="s">
        <v>99</v>
      </c>
      <c r="B145" s="542">
        <v>79</v>
      </c>
      <c r="C145" s="776">
        <v>13</v>
      </c>
      <c r="D145" s="776">
        <v>12</v>
      </c>
      <c r="E145" s="776">
        <v>54</v>
      </c>
      <c r="F145" s="776">
        <v>7</v>
      </c>
      <c r="G145" s="542">
        <v>1</v>
      </c>
      <c r="H145" s="775">
        <v>508.58227848101268</v>
      </c>
    </row>
    <row r="146" spans="1:8" ht="9.9499999999999993" customHeight="1" x14ac:dyDescent="0.2">
      <c r="A146" s="14" t="s">
        <v>100</v>
      </c>
      <c r="B146" s="542">
        <v>42</v>
      </c>
      <c r="C146" s="776">
        <v>11</v>
      </c>
      <c r="D146" s="776">
        <v>6</v>
      </c>
      <c r="E146" s="776">
        <v>25</v>
      </c>
      <c r="F146" s="776">
        <v>14</v>
      </c>
      <c r="G146" s="468" t="s">
        <v>509</v>
      </c>
      <c r="H146" s="775">
        <v>667.80952380952385</v>
      </c>
    </row>
    <row r="147" spans="1:8" ht="9.9499999999999993" customHeight="1" x14ac:dyDescent="0.2">
      <c r="A147" s="14" t="s">
        <v>101</v>
      </c>
      <c r="B147" s="542">
        <v>294</v>
      </c>
      <c r="C147" s="776">
        <v>36</v>
      </c>
      <c r="D147" s="776">
        <v>41</v>
      </c>
      <c r="E147" s="776">
        <v>217</v>
      </c>
      <c r="F147" s="776">
        <v>25</v>
      </c>
      <c r="G147" s="542">
        <v>56</v>
      </c>
      <c r="H147" s="775">
        <v>276.60884353741494</v>
      </c>
    </row>
    <row r="148" spans="1:8" ht="11.1" customHeight="1" x14ac:dyDescent="0.2">
      <c r="A148" s="14" t="s">
        <v>102</v>
      </c>
      <c r="B148" s="542">
        <v>26</v>
      </c>
      <c r="C148" s="776">
        <v>7</v>
      </c>
      <c r="D148" s="776">
        <v>5</v>
      </c>
      <c r="E148" s="776">
        <v>14</v>
      </c>
      <c r="F148" s="776">
        <v>4</v>
      </c>
      <c r="G148" s="468" t="s">
        <v>509</v>
      </c>
      <c r="H148" s="775">
        <v>592.76923076923072</v>
      </c>
    </row>
    <row r="149" spans="1:8" ht="16.5" customHeight="1" x14ac:dyDescent="0.2">
      <c r="A149" s="9" t="s">
        <v>231</v>
      </c>
      <c r="B149" s="778">
        <v>459</v>
      </c>
      <c r="C149" s="779">
        <v>37</v>
      </c>
      <c r="D149" s="779">
        <v>45</v>
      </c>
      <c r="E149" s="779">
        <v>377</v>
      </c>
      <c r="F149" s="779">
        <v>67</v>
      </c>
      <c r="G149" s="778">
        <v>63</v>
      </c>
      <c r="H149" s="777">
        <v>479.50762527233115</v>
      </c>
    </row>
    <row r="150" spans="1:8" ht="9.9499999999999993" customHeight="1" x14ac:dyDescent="0.2">
      <c r="A150" s="14" t="s">
        <v>103</v>
      </c>
      <c r="B150" s="542">
        <v>106</v>
      </c>
      <c r="C150" s="776">
        <v>7</v>
      </c>
      <c r="D150" s="776">
        <v>18</v>
      </c>
      <c r="E150" s="776">
        <v>81</v>
      </c>
      <c r="F150" s="776">
        <v>13</v>
      </c>
      <c r="G150" s="542">
        <v>13</v>
      </c>
      <c r="H150" s="775">
        <v>434.83018867924528</v>
      </c>
    </row>
    <row r="151" spans="1:8" ht="9.9499999999999993" customHeight="1" x14ac:dyDescent="0.2">
      <c r="A151" s="14" t="s">
        <v>104</v>
      </c>
      <c r="B151" s="542">
        <v>43</v>
      </c>
      <c r="C151" s="776">
        <v>7</v>
      </c>
      <c r="D151" s="776">
        <v>4</v>
      </c>
      <c r="E151" s="776">
        <v>32</v>
      </c>
      <c r="F151" s="776">
        <v>2</v>
      </c>
      <c r="G151" s="468" t="s">
        <v>509</v>
      </c>
      <c r="H151" s="775">
        <v>797.18604651162786</v>
      </c>
    </row>
    <row r="152" spans="1:8" ht="9.9499999999999993" customHeight="1" x14ac:dyDescent="0.2">
      <c r="A152" s="14" t="s">
        <v>105</v>
      </c>
      <c r="B152" s="542">
        <v>28</v>
      </c>
      <c r="C152" s="776">
        <v>4</v>
      </c>
      <c r="D152" s="776">
        <v>5</v>
      </c>
      <c r="E152" s="776">
        <v>19</v>
      </c>
      <c r="F152" s="776">
        <v>6</v>
      </c>
      <c r="G152" s="468" t="s">
        <v>509</v>
      </c>
      <c r="H152" s="775">
        <v>828.17857142857144</v>
      </c>
    </row>
    <row r="153" spans="1:8" ht="11.1" customHeight="1" x14ac:dyDescent="0.2">
      <c r="A153" s="14" t="s">
        <v>106</v>
      </c>
      <c r="B153" s="542">
        <v>282</v>
      </c>
      <c r="C153" s="776">
        <v>19</v>
      </c>
      <c r="D153" s="776">
        <v>18</v>
      </c>
      <c r="E153" s="776">
        <v>245</v>
      </c>
      <c r="F153" s="776">
        <v>46</v>
      </c>
      <c r="G153" s="542">
        <v>50</v>
      </c>
      <c r="H153" s="775">
        <v>413.24113475177307</v>
      </c>
    </row>
    <row r="154" spans="1:8" ht="9.9499999999999993" customHeight="1" x14ac:dyDescent="0.2">
      <c r="A154" s="127"/>
      <c r="H154" s="734"/>
    </row>
    <row r="155" spans="1:8" s="734" customFormat="1" ht="12" customHeight="1" x14ac:dyDescent="0.2">
      <c r="A155" s="26" t="s">
        <v>8292</v>
      </c>
      <c r="H155" s="43"/>
    </row>
    <row r="156" spans="1:8" s="734" customFormat="1" ht="12" customHeight="1" x14ac:dyDescent="0.2">
      <c r="A156" s="26" t="s">
        <v>8291</v>
      </c>
    </row>
    <row r="157" spans="1:8" ht="18" customHeight="1" x14ac:dyDescent="0.2">
      <c r="A157" s="9" t="s">
        <v>232</v>
      </c>
      <c r="B157" s="778">
        <v>668</v>
      </c>
      <c r="C157" s="779">
        <v>79</v>
      </c>
      <c r="D157" s="779">
        <v>81</v>
      </c>
      <c r="E157" s="779">
        <v>508</v>
      </c>
      <c r="F157" s="779">
        <v>108</v>
      </c>
      <c r="G157" s="778">
        <v>75</v>
      </c>
      <c r="H157" s="777">
        <v>444.25299401197606</v>
      </c>
    </row>
    <row r="158" spans="1:8" ht="9.9499999999999993" customHeight="1" x14ac:dyDescent="0.2">
      <c r="A158" s="14" t="s">
        <v>107</v>
      </c>
      <c r="B158" s="542">
        <v>79</v>
      </c>
      <c r="C158" s="776">
        <v>4</v>
      </c>
      <c r="D158" s="776">
        <v>9</v>
      </c>
      <c r="E158" s="776">
        <v>66</v>
      </c>
      <c r="F158" s="776">
        <v>6</v>
      </c>
      <c r="G158" s="542">
        <v>2</v>
      </c>
      <c r="H158" s="775">
        <v>335.20253164556959</v>
      </c>
    </row>
    <row r="159" spans="1:8" ht="9.9499999999999993" customHeight="1" x14ac:dyDescent="0.2">
      <c r="A159" s="14" t="s">
        <v>108</v>
      </c>
      <c r="B159" s="542">
        <v>337</v>
      </c>
      <c r="C159" s="776">
        <v>41</v>
      </c>
      <c r="D159" s="776">
        <v>32</v>
      </c>
      <c r="E159" s="776">
        <v>264</v>
      </c>
      <c r="F159" s="776">
        <v>50</v>
      </c>
      <c r="G159" s="542">
        <v>64</v>
      </c>
      <c r="H159" s="775">
        <v>356.98516320474778</v>
      </c>
    </row>
    <row r="160" spans="1:8" ht="9.9499999999999993" customHeight="1" x14ac:dyDescent="0.2">
      <c r="A160" s="14" t="s">
        <v>109</v>
      </c>
      <c r="B160" s="542">
        <v>187</v>
      </c>
      <c r="C160" s="776">
        <v>23</v>
      </c>
      <c r="D160" s="776">
        <v>30</v>
      </c>
      <c r="E160" s="776">
        <v>134</v>
      </c>
      <c r="F160" s="776">
        <v>34</v>
      </c>
      <c r="G160" s="542">
        <v>9</v>
      </c>
      <c r="H160" s="775">
        <v>494.49732620320856</v>
      </c>
    </row>
    <row r="161" spans="1:11" ht="9.9499999999999993" customHeight="1" x14ac:dyDescent="0.2">
      <c r="A161" s="14" t="s">
        <v>110</v>
      </c>
      <c r="B161" s="542">
        <v>30</v>
      </c>
      <c r="C161" s="776">
        <v>4</v>
      </c>
      <c r="D161" s="776">
        <v>2</v>
      </c>
      <c r="E161" s="776">
        <v>24</v>
      </c>
      <c r="F161" s="776">
        <v>8</v>
      </c>
      <c r="G161" s="468" t="s">
        <v>509</v>
      </c>
      <c r="H161" s="775">
        <v>869.23333333333335</v>
      </c>
    </row>
    <row r="162" spans="1:11" ht="9.9499999999999993" customHeight="1" x14ac:dyDescent="0.2">
      <c r="A162" s="14" t="s">
        <v>111</v>
      </c>
      <c r="B162" s="542">
        <v>35</v>
      </c>
      <c r="C162" s="776">
        <v>7</v>
      </c>
      <c r="D162" s="776">
        <v>8</v>
      </c>
      <c r="E162" s="776">
        <v>20</v>
      </c>
      <c r="F162" s="776">
        <v>10</v>
      </c>
      <c r="G162" s="468" t="s">
        <v>509</v>
      </c>
      <c r="H162" s="775">
        <v>897.94285714285718</v>
      </c>
    </row>
    <row r="163" spans="1:11" ht="18" customHeight="1" x14ac:dyDescent="0.2">
      <c r="A163" s="9" t="s">
        <v>233</v>
      </c>
      <c r="B163" s="778">
        <v>480</v>
      </c>
      <c r="C163" s="779">
        <v>73</v>
      </c>
      <c r="D163" s="779">
        <v>52</v>
      </c>
      <c r="E163" s="779">
        <v>355</v>
      </c>
      <c r="F163" s="779">
        <v>56</v>
      </c>
      <c r="G163" s="778">
        <v>68</v>
      </c>
      <c r="H163" s="777">
        <v>523.65</v>
      </c>
    </row>
    <row r="164" spans="1:11" ht="9.9499999999999993" customHeight="1" x14ac:dyDescent="0.2">
      <c r="A164" s="14" t="s">
        <v>112</v>
      </c>
      <c r="B164" s="542">
        <v>28</v>
      </c>
      <c r="C164" s="776">
        <v>7</v>
      </c>
      <c r="D164" s="776">
        <v>7</v>
      </c>
      <c r="E164" s="776">
        <v>14</v>
      </c>
      <c r="F164" s="776">
        <v>9</v>
      </c>
      <c r="G164" s="468" t="s">
        <v>509</v>
      </c>
      <c r="H164" s="775">
        <v>1007.7857142857143</v>
      </c>
    </row>
    <row r="165" spans="1:11" ht="9.9499999999999993" customHeight="1" x14ac:dyDescent="0.2">
      <c r="A165" s="14" t="s">
        <v>113</v>
      </c>
      <c r="B165" s="542">
        <v>24</v>
      </c>
      <c r="C165" s="776">
        <v>5</v>
      </c>
      <c r="D165" s="776">
        <v>4</v>
      </c>
      <c r="E165" s="776">
        <v>15</v>
      </c>
      <c r="F165" s="776">
        <v>5</v>
      </c>
      <c r="G165" s="468" t="s">
        <v>509</v>
      </c>
      <c r="H165" s="775">
        <v>737.16666666666663</v>
      </c>
    </row>
    <row r="166" spans="1:11" ht="9.9499999999999993" customHeight="1" x14ac:dyDescent="0.2">
      <c r="A166" s="14" t="s">
        <v>114</v>
      </c>
      <c r="B166" s="542">
        <v>18</v>
      </c>
      <c r="C166" s="776">
        <v>7</v>
      </c>
      <c r="D166" s="776">
        <v>1</v>
      </c>
      <c r="E166" s="776">
        <v>10</v>
      </c>
      <c r="F166" s="776">
        <v>2</v>
      </c>
      <c r="G166" s="468" t="s">
        <v>509</v>
      </c>
      <c r="H166" s="775">
        <v>1064.2777777777778</v>
      </c>
    </row>
    <row r="167" spans="1:11" ht="9.9499999999999993" customHeight="1" x14ac:dyDescent="0.2">
      <c r="A167" s="14" t="s">
        <v>115</v>
      </c>
      <c r="B167" s="542">
        <v>348</v>
      </c>
      <c r="C167" s="776">
        <v>32</v>
      </c>
      <c r="D167" s="776">
        <v>35</v>
      </c>
      <c r="E167" s="776">
        <v>281</v>
      </c>
      <c r="F167" s="776">
        <v>31</v>
      </c>
      <c r="G167" s="542">
        <v>67</v>
      </c>
      <c r="H167" s="775">
        <v>371.75287356321837</v>
      </c>
    </row>
    <row r="168" spans="1:11" ht="9.9499999999999993" customHeight="1" x14ac:dyDescent="0.2">
      <c r="A168" s="14" t="s">
        <v>116</v>
      </c>
      <c r="B168" s="542">
        <v>55</v>
      </c>
      <c r="C168" s="776">
        <v>20</v>
      </c>
      <c r="D168" s="776">
        <v>3</v>
      </c>
      <c r="E168" s="776">
        <v>32</v>
      </c>
      <c r="F168" s="776">
        <v>8</v>
      </c>
      <c r="G168" s="542">
        <v>1</v>
      </c>
      <c r="H168" s="775">
        <v>850.14545454545453</v>
      </c>
    </row>
    <row r="169" spans="1:11" ht="11.1" customHeight="1" x14ac:dyDescent="0.2">
      <c r="A169" s="14" t="s">
        <v>117</v>
      </c>
      <c r="B169" s="542">
        <v>7</v>
      </c>
      <c r="C169" s="776">
        <v>2</v>
      </c>
      <c r="D169" s="776">
        <v>2</v>
      </c>
      <c r="E169" s="776">
        <v>3</v>
      </c>
      <c r="F169" s="776">
        <v>1</v>
      </c>
      <c r="G169" s="468" t="s">
        <v>509</v>
      </c>
      <c r="H169" s="775">
        <v>1451</v>
      </c>
    </row>
    <row r="170" spans="1:11" ht="18" customHeight="1" x14ac:dyDescent="0.2">
      <c r="A170" s="9" t="s">
        <v>234</v>
      </c>
      <c r="B170" s="778">
        <v>1654</v>
      </c>
      <c r="C170" s="779">
        <v>159</v>
      </c>
      <c r="D170" s="779">
        <v>124</v>
      </c>
      <c r="E170" s="779">
        <v>1371</v>
      </c>
      <c r="F170" s="779">
        <v>202</v>
      </c>
      <c r="G170" s="778">
        <v>95</v>
      </c>
      <c r="H170" s="777">
        <v>228.57255139056832</v>
      </c>
    </row>
    <row r="171" spans="1:11" ht="10.5" customHeight="1" x14ac:dyDescent="0.2">
      <c r="A171" s="92" t="s">
        <v>235</v>
      </c>
      <c r="B171" s="542">
        <v>1445</v>
      </c>
      <c r="C171" s="776">
        <v>115</v>
      </c>
      <c r="D171" s="776">
        <v>85</v>
      </c>
      <c r="E171" s="776">
        <v>1245</v>
      </c>
      <c r="F171" s="776">
        <v>168</v>
      </c>
      <c r="G171" s="542">
        <v>89</v>
      </c>
      <c r="H171" s="775">
        <v>175.89204152249135</v>
      </c>
    </row>
    <row r="172" spans="1:11" ht="9.9499999999999993" customHeight="1" x14ac:dyDescent="0.2">
      <c r="A172" s="93" t="s">
        <v>201</v>
      </c>
      <c r="B172" s="49" t="s">
        <v>199</v>
      </c>
      <c r="C172" s="49" t="s">
        <v>199</v>
      </c>
      <c r="D172" s="49" t="s">
        <v>199</v>
      </c>
      <c r="E172" s="49" t="s">
        <v>199</v>
      </c>
      <c r="F172" s="49" t="s">
        <v>199</v>
      </c>
      <c r="G172" s="49" t="s">
        <v>199</v>
      </c>
      <c r="H172" s="49" t="s">
        <v>199</v>
      </c>
      <c r="I172" s="130"/>
      <c r="J172" s="126"/>
      <c r="K172" s="126"/>
    </row>
    <row r="173" spans="1:11" ht="9.9499999999999993" customHeight="1" x14ac:dyDescent="0.2">
      <c r="A173" s="93" t="s">
        <v>202</v>
      </c>
      <c r="B173" s="49" t="s">
        <v>199</v>
      </c>
      <c r="C173" s="49" t="s">
        <v>199</v>
      </c>
      <c r="D173" s="49" t="s">
        <v>199</v>
      </c>
      <c r="E173" s="49" t="s">
        <v>199</v>
      </c>
      <c r="F173" s="49" t="s">
        <v>199</v>
      </c>
      <c r="G173" s="49" t="s">
        <v>199</v>
      </c>
      <c r="H173" s="49" t="s">
        <v>199</v>
      </c>
      <c r="I173" s="130"/>
      <c r="J173" s="126"/>
      <c r="K173" s="126"/>
    </row>
    <row r="174" spans="1:11" ht="9.9499999999999993" customHeight="1" x14ac:dyDescent="0.2">
      <c r="A174" s="93" t="s">
        <v>203</v>
      </c>
      <c r="B174" s="49" t="s">
        <v>199</v>
      </c>
      <c r="C174" s="49" t="s">
        <v>199</v>
      </c>
      <c r="D174" s="49" t="s">
        <v>199</v>
      </c>
      <c r="E174" s="49" t="s">
        <v>199</v>
      </c>
      <c r="F174" s="49" t="s">
        <v>199</v>
      </c>
      <c r="G174" s="49" t="s">
        <v>199</v>
      </c>
      <c r="H174" s="49" t="s">
        <v>199</v>
      </c>
      <c r="I174" s="130"/>
      <c r="J174" s="126"/>
      <c r="K174" s="126"/>
    </row>
    <row r="175" spans="1:11" ht="9.9499999999999993" customHeight="1" x14ac:dyDescent="0.2">
      <c r="A175" s="93" t="s">
        <v>204</v>
      </c>
      <c r="B175" s="49" t="s">
        <v>199</v>
      </c>
      <c r="C175" s="49" t="s">
        <v>199</v>
      </c>
      <c r="D175" s="49" t="s">
        <v>199</v>
      </c>
      <c r="E175" s="49" t="s">
        <v>199</v>
      </c>
      <c r="F175" s="49" t="s">
        <v>199</v>
      </c>
      <c r="G175" s="49" t="s">
        <v>199</v>
      </c>
      <c r="H175" s="49" t="s">
        <v>199</v>
      </c>
      <c r="I175" s="130"/>
      <c r="J175" s="126"/>
      <c r="K175" s="126"/>
    </row>
    <row r="176" spans="1:11" ht="9.9499999999999993" customHeight="1" x14ac:dyDescent="0.2">
      <c r="A176" s="93" t="s">
        <v>205</v>
      </c>
      <c r="B176" s="49" t="s">
        <v>199</v>
      </c>
      <c r="C176" s="49" t="s">
        <v>199</v>
      </c>
      <c r="D176" s="49" t="s">
        <v>199</v>
      </c>
      <c r="E176" s="49" t="s">
        <v>199</v>
      </c>
      <c r="F176" s="49" t="s">
        <v>199</v>
      </c>
      <c r="G176" s="49" t="s">
        <v>199</v>
      </c>
      <c r="H176" s="49" t="s">
        <v>199</v>
      </c>
      <c r="I176" s="130"/>
      <c r="J176" s="126"/>
      <c r="K176" s="126"/>
    </row>
    <row r="177" spans="1:8" ht="9.9499999999999993" customHeight="1" x14ac:dyDescent="0.2">
      <c r="A177" s="14" t="s">
        <v>118</v>
      </c>
      <c r="B177" s="542">
        <v>108</v>
      </c>
      <c r="C177" s="776">
        <v>21</v>
      </c>
      <c r="D177" s="776">
        <v>22</v>
      </c>
      <c r="E177" s="776">
        <v>65</v>
      </c>
      <c r="F177" s="776">
        <v>14</v>
      </c>
      <c r="G177" s="542">
        <v>6</v>
      </c>
      <c r="H177" s="775">
        <v>510.12962962962962</v>
      </c>
    </row>
    <row r="178" spans="1:8" ht="9.9499999999999993" customHeight="1" x14ac:dyDescent="0.2">
      <c r="A178" s="14" t="s">
        <v>119</v>
      </c>
      <c r="B178" s="542">
        <v>20</v>
      </c>
      <c r="C178" s="776">
        <v>5</v>
      </c>
      <c r="D178" s="776">
        <v>2</v>
      </c>
      <c r="E178" s="776">
        <v>13</v>
      </c>
      <c r="F178" s="776">
        <v>4</v>
      </c>
      <c r="G178" s="468" t="s">
        <v>509</v>
      </c>
      <c r="H178" s="775">
        <v>472.25</v>
      </c>
    </row>
    <row r="179" spans="1:8" ht="9.9499999999999993" customHeight="1" x14ac:dyDescent="0.2">
      <c r="A179" s="14" t="s">
        <v>120</v>
      </c>
      <c r="B179" s="542">
        <v>25</v>
      </c>
      <c r="C179" s="776">
        <v>5</v>
      </c>
      <c r="D179" s="776">
        <v>8</v>
      </c>
      <c r="E179" s="776">
        <v>12</v>
      </c>
      <c r="F179" s="776">
        <v>6</v>
      </c>
      <c r="G179" s="468" t="s">
        <v>509</v>
      </c>
      <c r="H179" s="775">
        <v>745.8</v>
      </c>
    </row>
    <row r="180" spans="1:8" ht="9.9499999999999993" customHeight="1" x14ac:dyDescent="0.2">
      <c r="A180" s="14" t="s">
        <v>121</v>
      </c>
      <c r="B180" s="542">
        <v>18</v>
      </c>
      <c r="C180" s="776">
        <v>3</v>
      </c>
      <c r="D180" s="776">
        <v>5</v>
      </c>
      <c r="E180" s="776">
        <v>10</v>
      </c>
      <c r="F180" s="776">
        <v>3</v>
      </c>
      <c r="G180" s="468" t="s">
        <v>509</v>
      </c>
      <c r="H180" s="775">
        <v>791.33333333333337</v>
      </c>
    </row>
    <row r="181" spans="1:8" ht="9.9499999999999993" customHeight="1" x14ac:dyDescent="0.2">
      <c r="A181" s="14" t="s">
        <v>122</v>
      </c>
      <c r="B181" s="542">
        <v>14</v>
      </c>
      <c r="C181" s="776">
        <v>4</v>
      </c>
      <c r="D181" s="468" t="s">
        <v>509</v>
      </c>
      <c r="E181" s="776">
        <v>10</v>
      </c>
      <c r="F181" s="776">
        <v>2</v>
      </c>
      <c r="G181" s="468" t="s">
        <v>509</v>
      </c>
      <c r="H181" s="775">
        <v>730.5</v>
      </c>
    </row>
    <row r="182" spans="1:8" ht="9.9499999999999993" customHeight="1" x14ac:dyDescent="0.2">
      <c r="A182" s="14" t="s">
        <v>123</v>
      </c>
      <c r="B182" s="542">
        <v>24</v>
      </c>
      <c r="C182" s="776">
        <v>6</v>
      </c>
      <c r="D182" s="776">
        <v>2</v>
      </c>
      <c r="E182" s="776">
        <v>16</v>
      </c>
      <c r="F182" s="776">
        <v>5</v>
      </c>
      <c r="G182" s="468" t="s">
        <v>509</v>
      </c>
      <c r="H182" s="775">
        <v>676.66666666666663</v>
      </c>
    </row>
    <row r="183" spans="1:8" ht="18" customHeight="1" x14ac:dyDescent="0.2">
      <c r="A183" s="9" t="s">
        <v>236</v>
      </c>
      <c r="B183" s="778">
        <v>241</v>
      </c>
      <c r="C183" s="779">
        <v>27</v>
      </c>
      <c r="D183" s="779">
        <v>39</v>
      </c>
      <c r="E183" s="779">
        <v>175</v>
      </c>
      <c r="F183" s="779">
        <v>32</v>
      </c>
      <c r="G183" s="778">
        <v>9</v>
      </c>
      <c r="H183" s="777">
        <v>407.59336099585062</v>
      </c>
    </row>
    <row r="184" spans="1:8" ht="9.9499999999999993" customHeight="1" x14ac:dyDescent="0.2">
      <c r="A184" s="14" t="s">
        <v>124</v>
      </c>
      <c r="B184" s="542">
        <v>20</v>
      </c>
      <c r="C184" s="776">
        <v>5</v>
      </c>
      <c r="D184" s="776">
        <v>2</v>
      </c>
      <c r="E184" s="776">
        <v>13</v>
      </c>
      <c r="F184" s="776">
        <v>3</v>
      </c>
      <c r="G184" s="542">
        <v>1</v>
      </c>
      <c r="H184" s="775">
        <v>649.75</v>
      </c>
    </row>
    <row r="185" spans="1:8" ht="11.1" customHeight="1" x14ac:dyDescent="0.2">
      <c r="A185" s="14" t="s">
        <v>125</v>
      </c>
      <c r="B185" s="542">
        <v>17</v>
      </c>
      <c r="C185" s="776">
        <v>3</v>
      </c>
      <c r="D185" s="776">
        <v>5</v>
      </c>
      <c r="E185" s="776">
        <v>9</v>
      </c>
      <c r="F185" s="776">
        <v>9</v>
      </c>
      <c r="G185" s="468" t="s">
        <v>509</v>
      </c>
      <c r="H185" s="775">
        <v>1038.0588235294117</v>
      </c>
    </row>
    <row r="186" spans="1:8" ht="9.9499999999999993" customHeight="1" x14ac:dyDescent="0.2">
      <c r="A186" s="14" t="s">
        <v>126</v>
      </c>
      <c r="B186" s="542">
        <v>36</v>
      </c>
      <c r="C186" s="776">
        <v>4</v>
      </c>
      <c r="D186" s="776">
        <v>6</v>
      </c>
      <c r="E186" s="776">
        <v>26</v>
      </c>
      <c r="F186" s="776">
        <v>5</v>
      </c>
      <c r="G186" s="468" t="s">
        <v>509</v>
      </c>
      <c r="H186" s="775">
        <v>565.58333333333337</v>
      </c>
    </row>
    <row r="187" spans="1:8" ht="9.9499999999999993" customHeight="1" x14ac:dyDescent="0.2">
      <c r="A187" s="14" t="s">
        <v>127</v>
      </c>
      <c r="B187" s="542">
        <v>168</v>
      </c>
      <c r="C187" s="776">
        <v>15</v>
      </c>
      <c r="D187" s="776">
        <v>26</v>
      </c>
      <c r="E187" s="776">
        <v>127</v>
      </c>
      <c r="F187" s="776">
        <v>15</v>
      </c>
      <c r="G187" s="542">
        <v>8</v>
      </c>
      <c r="H187" s="775">
        <v>281.11309523809524</v>
      </c>
    </row>
    <row r="188" spans="1:8" ht="18" customHeight="1" x14ac:dyDescent="0.2">
      <c r="A188" s="9" t="s">
        <v>237</v>
      </c>
      <c r="B188" s="778">
        <v>236</v>
      </c>
      <c r="C188" s="779">
        <v>30</v>
      </c>
      <c r="D188" s="779">
        <v>14</v>
      </c>
      <c r="E188" s="779">
        <v>192</v>
      </c>
      <c r="F188" s="779">
        <v>44</v>
      </c>
      <c r="G188" s="778">
        <v>21</v>
      </c>
      <c r="H188" s="777">
        <v>424.29237288135596</v>
      </c>
    </row>
    <row r="189" spans="1:8" ht="9.9499999999999993" customHeight="1" x14ac:dyDescent="0.2">
      <c r="A189" s="14" t="s">
        <v>128</v>
      </c>
      <c r="B189" s="542">
        <v>18</v>
      </c>
      <c r="C189" s="776">
        <v>4</v>
      </c>
      <c r="D189" s="776">
        <v>2</v>
      </c>
      <c r="E189" s="776">
        <v>12</v>
      </c>
      <c r="F189" s="776">
        <v>5</v>
      </c>
      <c r="G189" s="468" t="s">
        <v>509</v>
      </c>
      <c r="H189" s="775">
        <v>790.11111111111109</v>
      </c>
    </row>
    <row r="190" spans="1:8" ht="9.9499999999999993" customHeight="1" x14ac:dyDescent="0.2">
      <c r="A190" s="14" t="s">
        <v>129</v>
      </c>
      <c r="B190" s="542">
        <v>24</v>
      </c>
      <c r="C190" s="776">
        <v>7</v>
      </c>
      <c r="D190" s="468" t="s">
        <v>509</v>
      </c>
      <c r="E190" s="776">
        <v>17</v>
      </c>
      <c r="F190" s="776">
        <v>6</v>
      </c>
      <c r="G190" s="542">
        <v>1</v>
      </c>
      <c r="H190" s="775">
        <v>557.04166666666663</v>
      </c>
    </row>
    <row r="191" spans="1:8" ht="9.9499999999999993" customHeight="1" x14ac:dyDescent="0.2">
      <c r="A191" s="14" t="s">
        <v>130</v>
      </c>
      <c r="B191" s="542">
        <v>11</v>
      </c>
      <c r="C191" s="776">
        <v>2</v>
      </c>
      <c r="D191" s="776">
        <v>1</v>
      </c>
      <c r="E191" s="776">
        <v>8</v>
      </c>
      <c r="F191" s="776">
        <v>3</v>
      </c>
      <c r="G191" s="468" t="s">
        <v>509</v>
      </c>
      <c r="H191" s="775">
        <v>996.72727272727275</v>
      </c>
    </row>
    <row r="192" spans="1:8" ht="9.9499999999999993" customHeight="1" x14ac:dyDescent="0.2">
      <c r="A192" s="14" t="s">
        <v>131</v>
      </c>
      <c r="B192" s="542">
        <v>183</v>
      </c>
      <c r="C192" s="776">
        <v>17</v>
      </c>
      <c r="D192" s="776">
        <v>11</v>
      </c>
      <c r="E192" s="776">
        <v>155</v>
      </c>
      <c r="F192" s="776">
        <v>30</v>
      </c>
      <c r="G192" s="542">
        <v>20</v>
      </c>
      <c r="H192" s="775">
        <v>336.49180327868851</v>
      </c>
    </row>
    <row r="193" spans="1:8" ht="18" customHeight="1" x14ac:dyDescent="0.2">
      <c r="A193" s="9" t="s">
        <v>238</v>
      </c>
      <c r="B193" s="778">
        <v>582</v>
      </c>
      <c r="C193" s="779">
        <v>153</v>
      </c>
      <c r="D193" s="779">
        <v>26</v>
      </c>
      <c r="E193" s="779">
        <v>403</v>
      </c>
      <c r="F193" s="779">
        <v>96</v>
      </c>
      <c r="G193" s="778">
        <v>37</v>
      </c>
      <c r="H193" s="777">
        <v>402.09278350515461</v>
      </c>
    </row>
    <row r="194" spans="1:8" ht="9.9499999999999993" customHeight="1" x14ac:dyDescent="0.2">
      <c r="A194" s="14" t="s">
        <v>132</v>
      </c>
      <c r="B194" s="542">
        <v>19</v>
      </c>
      <c r="C194" s="776">
        <v>5</v>
      </c>
      <c r="D194" s="776">
        <v>3</v>
      </c>
      <c r="E194" s="776">
        <v>11</v>
      </c>
      <c r="F194" s="776">
        <v>3</v>
      </c>
      <c r="G194" s="468" t="s">
        <v>509</v>
      </c>
      <c r="H194" s="775">
        <v>648.52631578947364</v>
      </c>
    </row>
    <row r="195" spans="1:8" ht="9.9499999999999993" customHeight="1" x14ac:dyDescent="0.2">
      <c r="A195" s="14" t="s">
        <v>133</v>
      </c>
      <c r="B195" s="542">
        <v>39</v>
      </c>
      <c r="C195" s="776">
        <v>15</v>
      </c>
      <c r="D195" s="776">
        <v>1</v>
      </c>
      <c r="E195" s="776">
        <v>23</v>
      </c>
      <c r="F195" s="776">
        <v>8</v>
      </c>
      <c r="G195" s="468" t="s">
        <v>509</v>
      </c>
      <c r="H195" s="775">
        <v>824.69230769230774</v>
      </c>
    </row>
    <row r="196" spans="1:8" ht="9.9499999999999993" customHeight="1" x14ac:dyDescent="0.2">
      <c r="A196" s="14" t="s">
        <v>134</v>
      </c>
      <c r="B196" s="542">
        <v>36</v>
      </c>
      <c r="C196" s="776">
        <v>13</v>
      </c>
      <c r="D196" s="776">
        <v>2</v>
      </c>
      <c r="E196" s="776">
        <v>21</v>
      </c>
      <c r="F196" s="776">
        <v>10</v>
      </c>
      <c r="G196" s="468" t="s">
        <v>509</v>
      </c>
      <c r="H196" s="775">
        <v>666.83333333333337</v>
      </c>
    </row>
    <row r="197" spans="1:8" ht="9.9499999999999993" customHeight="1" x14ac:dyDescent="0.2">
      <c r="A197" s="14" t="s">
        <v>135</v>
      </c>
      <c r="B197" s="542">
        <v>463</v>
      </c>
      <c r="C197" s="776">
        <v>108</v>
      </c>
      <c r="D197" s="776">
        <v>18</v>
      </c>
      <c r="E197" s="776">
        <v>337</v>
      </c>
      <c r="F197" s="776">
        <v>70</v>
      </c>
      <c r="G197" s="542">
        <v>37</v>
      </c>
      <c r="H197" s="775">
        <v>330.63498920086391</v>
      </c>
    </row>
    <row r="198" spans="1:8" ht="9.9499999999999993" customHeight="1" x14ac:dyDescent="0.2">
      <c r="A198" s="14" t="s">
        <v>136</v>
      </c>
      <c r="B198" s="542">
        <v>20</v>
      </c>
      <c r="C198" s="776">
        <v>7</v>
      </c>
      <c r="D198" s="776">
        <v>2</v>
      </c>
      <c r="E198" s="776">
        <v>11</v>
      </c>
      <c r="F198" s="776">
        <v>4</v>
      </c>
      <c r="G198" s="468" t="s">
        <v>509</v>
      </c>
      <c r="H198" s="775">
        <v>520.1</v>
      </c>
    </row>
    <row r="199" spans="1:8" ht="9.9499999999999993" customHeight="1" x14ac:dyDescent="0.2">
      <c r="A199" s="14" t="s">
        <v>137</v>
      </c>
      <c r="B199" s="542">
        <v>5</v>
      </c>
      <c r="C199" s="776">
        <v>5</v>
      </c>
      <c r="D199" s="468" t="s">
        <v>509</v>
      </c>
      <c r="E199" s="468" t="s">
        <v>509</v>
      </c>
      <c r="F199" s="776">
        <v>1</v>
      </c>
      <c r="G199" s="468" t="s">
        <v>509</v>
      </c>
      <c r="H199" s="775">
        <v>408.2</v>
      </c>
    </row>
    <row r="200" spans="1:8" ht="18" customHeight="1" x14ac:dyDescent="0.2">
      <c r="A200" s="9" t="s">
        <v>239</v>
      </c>
      <c r="B200" s="778">
        <v>529</v>
      </c>
      <c r="C200" s="779">
        <v>127</v>
      </c>
      <c r="D200" s="779">
        <v>51</v>
      </c>
      <c r="E200" s="779">
        <v>351</v>
      </c>
      <c r="F200" s="779">
        <v>74</v>
      </c>
      <c r="G200" s="778">
        <v>26</v>
      </c>
      <c r="H200" s="777">
        <v>434.01890359168243</v>
      </c>
    </row>
    <row r="201" spans="1:8" ht="9.9499999999999993" customHeight="1" x14ac:dyDescent="0.2">
      <c r="A201" s="14" t="s">
        <v>138</v>
      </c>
      <c r="B201" s="542">
        <v>16</v>
      </c>
      <c r="C201" s="776">
        <v>4</v>
      </c>
      <c r="D201" s="776">
        <v>3</v>
      </c>
      <c r="E201" s="776">
        <v>9</v>
      </c>
      <c r="F201" s="776">
        <v>4</v>
      </c>
      <c r="G201" s="468" t="s">
        <v>509</v>
      </c>
      <c r="H201" s="775">
        <v>560.8125</v>
      </c>
    </row>
    <row r="202" spans="1:8" ht="9.9499999999999993" customHeight="1" x14ac:dyDescent="0.2">
      <c r="A202" s="14" t="s">
        <v>139</v>
      </c>
      <c r="B202" s="542">
        <v>52</v>
      </c>
      <c r="C202" s="776">
        <v>22</v>
      </c>
      <c r="D202" s="776">
        <v>4</v>
      </c>
      <c r="E202" s="776">
        <v>26</v>
      </c>
      <c r="F202" s="776">
        <v>13</v>
      </c>
      <c r="G202" s="468" t="s">
        <v>509</v>
      </c>
      <c r="H202" s="775">
        <v>867.44230769230774</v>
      </c>
    </row>
    <row r="203" spans="1:8" ht="9.9499999999999993" customHeight="1" x14ac:dyDescent="0.2">
      <c r="A203" s="14" t="s">
        <v>140</v>
      </c>
      <c r="B203" s="542">
        <v>34</v>
      </c>
      <c r="C203" s="776">
        <v>14</v>
      </c>
      <c r="D203" s="776">
        <v>1</v>
      </c>
      <c r="E203" s="776">
        <v>19</v>
      </c>
      <c r="F203" s="776">
        <v>3</v>
      </c>
      <c r="G203" s="468" t="s">
        <v>509</v>
      </c>
      <c r="H203" s="775">
        <v>672.70588235294122</v>
      </c>
    </row>
    <row r="204" spans="1:8" ht="9.9499999999999993" customHeight="1" x14ac:dyDescent="0.2">
      <c r="A204" s="14" t="s">
        <v>141</v>
      </c>
      <c r="B204" s="542">
        <v>306</v>
      </c>
      <c r="C204" s="776">
        <v>53</v>
      </c>
      <c r="D204" s="776">
        <v>25</v>
      </c>
      <c r="E204" s="776">
        <v>228</v>
      </c>
      <c r="F204" s="776">
        <v>34</v>
      </c>
      <c r="G204" s="542">
        <v>26</v>
      </c>
      <c r="H204" s="775">
        <v>284.88235294117646</v>
      </c>
    </row>
    <row r="205" spans="1:8" ht="9.9499999999999993" customHeight="1" x14ac:dyDescent="0.2">
      <c r="A205" s="14" t="s">
        <v>142</v>
      </c>
      <c r="B205" s="542">
        <v>37</v>
      </c>
      <c r="C205" s="776">
        <v>19</v>
      </c>
      <c r="D205" s="776">
        <v>2</v>
      </c>
      <c r="E205" s="776">
        <v>16</v>
      </c>
      <c r="F205" s="776">
        <v>13</v>
      </c>
      <c r="G205" s="468" t="s">
        <v>509</v>
      </c>
      <c r="H205" s="775">
        <v>1037.4324324324325</v>
      </c>
    </row>
    <row r="206" spans="1:8" ht="9.9499999999999993" customHeight="1" x14ac:dyDescent="0.2">
      <c r="A206" s="14" t="s">
        <v>143</v>
      </c>
      <c r="B206" s="542">
        <v>81</v>
      </c>
      <c r="C206" s="776">
        <v>14</v>
      </c>
      <c r="D206" s="776">
        <v>16</v>
      </c>
      <c r="E206" s="776">
        <v>51</v>
      </c>
      <c r="F206" s="776">
        <v>6</v>
      </c>
      <c r="G206" s="468" t="s">
        <v>509</v>
      </c>
      <c r="H206" s="775">
        <v>262.32098765432102</v>
      </c>
    </row>
    <row r="207" spans="1:8" ht="9.9499999999999993" customHeight="1" x14ac:dyDescent="0.2">
      <c r="A207" s="14" t="s">
        <v>144</v>
      </c>
      <c r="B207" s="542">
        <v>3</v>
      </c>
      <c r="C207" s="776">
        <v>1</v>
      </c>
      <c r="D207" s="468" t="s">
        <v>509</v>
      </c>
      <c r="E207" s="776">
        <v>2</v>
      </c>
      <c r="F207" s="776">
        <v>1</v>
      </c>
      <c r="G207" s="468" t="s">
        <v>509</v>
      </c>
      <c r="H207" s="775">
        <v>1945.6666666666667</v>
      </c>
    </row>
    <row r="208" spans="1:8" ht="9.9499999999999993" customHeight="1" x14ac:dyDescent="0.2">
      <c r="A208" s="127"/>
      <c r="B208" s="556"/>
      <c r="C208" s="556"/>
      <c r="D208" s="556"/>
      <c r="E208" s="556"/>
      <c r="F208" s="556"/>
      <c r="G208" s="556"/>
      <c r="H208" s="2"/>
    </row>
    <row r="209" spans="1:8" s="734" customFormat="1" ht="12" customHeight="1" x14ac:dyDescent="0.2">
      <c r="A209" s="26" t="s">
        <v>8292</v>
      </c>
      <c r="B209" s="774"/>
      <c r="C209" s="774"/>
      <c r="D209" s="774"/>
      <c r="E209" s="774"/>
      <c r="F209" s="774"/>
      <c r="G209" s="774"/>
      <c r="H209" s="1"/>
    </row>
    <row r="210" spans="1:8" s="734" customFormat="1" ht="12" customHeight="1" x14ac:dyDescent="0.2">
      <c r="A210" s="26" t="s">
        <v>8291</v>
      </c>
    </row>
    <row r="211" spans="1:8" s="734" customFormat="1" ht="12" customHeight="1" x14ac:dyDescent="0.2">
      <c r="B211" s="745"/>
      <c r="C211" s="745"/>
      <c r="D211" s="745"/>
      <c r="E211" s="745"/>
      <c r="F211" s="745"/>
      <c r="G211" s="745"/>
      <c r="H211" s="1"/>
    </row>
    <row r="212" spans="1:8" x14ac:dyDescent="0.2">
      <c r="A212" s="2"/>
      <c r="B212" s="2"/>
      <c r="C212" s="2"/>
      <c r="D212" s="2"/>
      <c r="E212" s="2"/>
      <c r="F212" s="2"/>
      <c r="G212" s="2"/>
    </row>
    <row r="213" spans="1:8" x14ac:dyDescent="0.2">
      <c r="A213" s="121"/>
    </row>
    <row r="214" spans="1:8" x14ac:dyDescent="0.2">
      <c r="A214" s="502"/>
    </row>
  </sheetData>
  <mergeCells count="6">
    <mergeCell ref="H3:H4"/>
    <mergeCell ref="A1:G1"/>
    <mergeCell ref="A3:A4"/>
    <mergeCell ref="G3:G4"/>
    <mergeCell ref="F3:F4"/>
    <mergeCell ref="B3:E3"/>
  </mergeCells>
  <printOptions horizontalCentered="1"/>
  <pageMargins left="0.59055118110236204" right="0.59055118110236204" top="0.98425196850393704" bottom="1.0629921259842501" header="0.68897637795275601" footer="0.49212598425196902"/>
  <pageSetup paperSize="9" pageOrder="overThenDown" orientation="portrait" blackAndWhite="1" r:id="rId1"/>
  <headerFooter alignWithMargins="0"/>
  <rowBreaks count="3" manualBreakCount="3">
    <brk id="54" max="16383" man="1"/>
    <brk id="103" max="16383" man="1"/>
    <brk id="156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6"/>
  <sheetViews>
    <sheetView zoomScaleNormal="100" zoomScaleSheetLayoutView="100" workbookViewId="0">
      <pane xSplit="1" ySplit="3" topLeftCell="B4" activePane="bottomRight" state="frozen"/>
      <selection pane="topRight" activeCell="D1" sqref="D1"/>
      <selection pane="bottomLeft" activeCell="A6" sqref="A6"/>
      <selection pane="bottomRight" activeCell="L6" sqref="L6"/>
    </sheetView>
  </sheetViews>
  <sheetFormatPr defaultRowHeight="11.25" x14ac:dyDescent="0.2"/>
  <cols>
    <col min="1" max="1" width="23.7109375" style="1" customWidth="1"/>
    <col min="2" max="2" width="8.7109375" style="1" customWidth="1"/>
    <col min="3" max="3" width="9.7109375" style="1" customWidth="1"/>
    <col min="4" max="4" width="9" style="1" customWidth="1"/>
    <col min="5" max="6" width="10" style="1" customWidth="1"/>
    <col min="7" max="7" width="9" style="1" customWidth="1"/>
    <col min="8" max="8" width="10" style="1" customWidth="1"/>
    <col min="9" max="16384" width="9.140625" style="1"/>
  </cols>
  <sheetData>
    <row r="1" spans="1:8" s="224" customFormat="1" ht="12.75" x14ac:dyDescent="0.2">
      <c r="A1" s="835" t="s">
        <v>8313</v>
      </c>
      <c r="B1" s="835"/>
      <c r="C1" s="835"/>
      <c r="D1" s="835"/>
      <c r="E1" s="835"/>
      <c r="F1" s="835"/>
      <c r="G1" s="835"/>
      <c r="H1" s="835"/>
    </row>
    <row r="2" spans="1:8" s="224" customFormat="1" ht="9.9499999999999993" customHeight="1" thickBot="1" x14ac:dyDescent="0.25">
      <c r="A2" s="25"/>
      <c r="B2" s="25"/>
      <c r="C2" s="25"/>
      <c r="D2" s="25"/>
      <c r="E2" s="25"/>
      <c r="F2" s="25"/>
      <c r="G2" s="25"/>
      <c r="H2" s="25"/>
    </row>
    <row r="3" spans="1:8" ht="56.25" x14ac:dyDescent="0.2">
      <c r="A3" s="279" t="s">
        <v>274</v>
      </c>
      <c r="B3" s="459" t="s">
        <v>495</v>
      </c>
      <c r="C3" s="117" t="s">
        <v>8312</v>
      </c>
      <c r="D3" s="117" t="s">
        <v>8311</v>
      </c>
      <c r="E3" s="117" t="s">
        <v>8310</v>
      </c>
      <c r="F3" s="117" t="s">
        <v>8309</v>
      </c>
      <c r="G3" s="117" t="s">
        <v>8308</v>
      </c>
      <c r="H3" s="117" t="s">
        <v>8307</v>
      </c>
    </row>
    <row r="4" spans="1:8" ht="20.100000000000001" customHeight="1" x14ac:dyDescent="0.2">
      <c r="A4" s="145" t="s">
        <v>1</v>
      </c>
      <c r="B4" s="46">
        <f>C4+D4+E4+F4+G4+H4</f>
        <v>112943</v>
      </c>
      <c r="C4" s="46">
        <f t="shared" ref="C4:H4" si="0">C5+C6</f>
        <v>77351</v>
      </c>
      <c r="D4" s="46">
        <f t="shared" si="0"/>
        <v>15979</v>
      </c>
      <c r="E4" s="46">
        <f t="shared" si="0"/>
        <v>5900</v>
      </c>
      <c r="F4" s="46">
        <f t="shared" si="0"/>
        <v>3842</v>
      </c>
      <c r="G4" s="46">
        <f t="shared" si="0"/>
        <v>2124</v>
      </c>
      <c r="H4" s="46">
        <f t="shared" si="0"/>
        <v>7747</v>
      </c>
    </row>
    <row r="5" spans="1:8" ht="11.1" customHeight="1" x14ac:dyDescent="0.2">
      <c r="A5" s="9" t="s">
        <v>210</v>
      </c>
      <c r="B5" s="46">
        <v>78508</v>
      </c>
      <c r="C5" s="46">
        <v>53335</v>
      </c>
      <c r="D5" s="46">
        <v>11402</v>
      </c>
      <c r="E5" s="46">
        <v>3601</v>
      </c>
      <c r="F5" s="46">
        <v>2811</v>
      </c>
      <c r="G5" s="46">
        <v>1608</v>
      </c>
      <c r="H5" s="46">
        <v>5751</v>
      </c>
    </row>
    <row r="6" spans="1:8" ht="11.1" customHeight="1" x14ac:dyDescent="0.2">
      <c r="A6" s="9" t="s">
        <v>211</v>
      </c>
      <c r="B6" s="46">
        <v>34435</v>
      </c>
      <c r="C6" s="46">
        <v>24016</v>
      </c>
      <c r="D6" s="46">
        <v>4577</v>
      </c>
      <c r="E6" s="46">
        <v>2299</v>
      </c>
      <c r="F6" s="46">
        <v>1031</v>
      </c>
      <c r="G6" s="46">
        <v>516</v>
      </c>
      <c r="H6" s="46">
        <v>1996</v>
      </c>
    </row>
    <row r="7" spans="1:8" ht="20.100000000000001" customHeight="1" x14ac:dyDescent="0.2">
      <c r="A7" s="9" t="s">
        <v>212</v>
      </c>
      <c r="B7" s="46">
        <v>14961</v>
      </c>
      <c r="C7" s="46">
        <v>10282</v>
      </c>
      <c r="D7" s="46">
        <v>2232</v>
      </c>
      <c r="E7" s="46">
        <v>624</v>
      </c>
      <c r="F7" s="46">
        <v>507</v>
      </c>
      <c r="G7" s="46">
        <v>498</v>
      </c>
      <c r="H7" s="46">
        <v>818</v>
      </c>
    </row>
    <row r="8" spans="1:8" ht="11.1" customHeight="1" x14ac:dyDescent="0.2">
      <c r="A8" s="14" t="s">
        <v>177</v>
      </c>
      <c r="B8" s="46">
        <v>430</v>
      </c>
      <c r="C8" s="46">
        <v>359</v>
      </c>
      <c r="D8" s="46">
        <v>31</v>
      </c>
      <c r="E8" s="46">
        <v>12</v>
      </c>
      <c r="F8" s="46">
        <v>9</v>
      </c>
      <c r="G8" s="46">
        <v>8</v>
      </c>
      <c r="H8" s="46">
        <v>11</v>
      </c>
    </row>
    <row r="9" spans="1:8" ht="11.1" customHeight="1" x14ac:dyDescent="0.2">
      <c r="A9" s="14" t="s">
        <v>178</v>
      </c>
      <c r="B9" s="46">
        <v>950</v>
      </c>
      <c r="C9" s="46">
        <v>723</v>
      </c>
      <c r="D9" s="46">
        <v>97</v>
      </c>
      <c r="E9" s="46">
        <v>54</v>
      </c>
      <c r="F9" s="46">
        <v>41</v>
      </c>
      <c r="G9" s="46">
        <v>18</v>
      </c>
      <c r="H9" s="46">
        <v>17</v>
      </c>
    </row>
    <row r="10" spans="1:8" ht="11.1" customHeight="1" x14ac:dyDescent="0.2">
      <c r="A10" s="14" t="s">
        <v>179</v>
      </c>
      <c r="B10" s="46">
        <v>508</v>
      </c>
      <c r="C10" s="46">
        <v>331</v>
      </c>
      <c r="D10" s="46">
        <v>79</v>
      </c>
      <c r="E10" s="46">
        <v>16</v>
      </c>
      <c r="F10" s="46">
        <v>15</v>
      </c>
      <c r="G10" s="46">
        <v>15</v>
      </c>
      <c r="H10" s="46">
        <v>52</v>
      </c>
    </row>
    <row r="11" spans="1:8" ht="11.1" customHeight="1" x14ac:dyDescent="0.2">
      <c r="A11" s="14" t="s">
        <v>180</v>
      </c>
      <c r="B11" s="46">
        <v>592</v>
      </c>
      <c r="C11" s="46">
        <v>392</v>
      </c>
      <c r="D11" s="46">
        <v>101</v>
      </c>
      <c r="E11" s="46">
        <v>30</v>
      </c>
      <c r="F11" s="46">
        <v>29</v>
      </c>
      <c r="G11" s="46">
        <v>20</v>
      </c>
      <c r="H11" s="46">
        <v>20</v>
      </c>
    </row>
    <row r="12" spans="1:8" ht="11.1" customHeight="1" x14ac:dyDescent="0.2">
      <c r="A12" s="14" t="s">
        <v>181</v>
      </c>
      <c r="B12" s="46">
        <v>1266</v>
      </c>
      <c r="C12" s="46">
        <v>944</v>
      </c>
      <c r="D12" s="46">
        <v>135</v>
      </c>
      <c r="E12" s="46">
        <v>30</v>
      </c>
      <c r="F12" s="46">
        <v>45</v>
      </c>
      <c r="G12" s="46">
        <v>67</v>
      </c>
      <c r="H12" s="46">
        <v>45</v>
      </c>
    </row>
    <row r="13" spans="1:8" ht="11.1" customHeight="1" x14ac:dyDescent="0.2">
      <c r="A13" s="14" t="s">
        <v>182</v>
      </c>
      <c r="B13" s="46">
        <v>2870</v>
      </c>
      <c r="C13" s="46">
        <v>2145</v>
      </c>
      <c r="D13" s="46">
        <v>360</v>
      </c>
      <c r="E13" s="46">
        <v>75</v>
      </c>
      <c r="F13" s="46">
        <v>72</v>
      </c>
      <c r="G13" s="46">
        <v>74</v>
      </c>
      <c r="H13" s="46">
        <v>144</v>
      </c>
    </row>
    <row r="14" spans="1:8" ht="11.1" customHeight="1" x14ac:dyDescent="0.2">
      <c r="A14" s="14" t="s">
        <v>183</v>
      </c>
      <c r="B14" s="46">
        <v>487</v>
      </c>
      <c r="C14" s="46">
        <v>390</v>
      </c>
      <c r="D14" s="46">
        <v>24</v>
      </c>
      <c r="E14" s="46">
        <v>29</v>
      </c>
      <c r="F14" s="46">
        <v>16</v>
      </c>
      <c r="G14" s="46">
        <v>13</v>
      </c>
      <c r="H14" s="46">
        <v>15</v>
      </c>
    </row>
    <row r="15" spans="1:8" ht="11.1" customHeight="1" x14ac:dyDescent="0.2">
      <c r="A15" s="14" t="s">
        <v>184</v>
      </c>
      <c r="B15" s="46">
        <v>915</v>
      </c>
      <c r="C15" s="46">
        <v>683</v>
      </c>
      <c r="D15" s="46">
        <v>119</v>
      </c>
      <c r="E15" s="46">
        <v>19</v>
      </c>
      <c r="F15" s="46">
        <v>21</v>
      </c>
      <c r="G15" s="46">
        <v>26</v>
      </c>
      <c r="H15" s="46">
        <v>47</v>
      </c>
    </row>
    <row r="16" spans="1:8" ht="11.1" customHeight="1" x14ac:dyDescent="0.2">
      <c r="A16" s="14" t="s">
        <v>185</v>
      </c>
      <c r="B16" s="46">
        <v>1557</v>
      </c>
      <c r="C16" s="46">
        <v>977</v>
      </c>
      <c r="D16" s="46">
        <v>296</v>
      </c>
      <c r="E16" s="46">
        <v>117</v>
      </c>
      <c r="F16" s="46">
        <v>59</v>
      </c>
      <c r="G16" s="46">
        <v>43</v>
      </c>
      <c r="H16" s="46">
        <v>65</v>
      </c>
    </row>
    <row r="17" spans="1:10" ht="11.1" customHeight="1" x14ac:dyDescent="0.2">
      <c r="A17" s="14" t="s">
        <v>186</v>
      </c>
      <c r="B17" s="46">
        <v>846</v>
      </c>
      <c r="C17" s="46">
        <v>436</v>
      </c>
      <c r="D17" s="46">
        <v>138</v>
      </c>
      <c r="E17" s="46">
        <v>55</v>
      </c>
      <c r="F17" s="46">
        <v>25</v>
      </c>
      <c r="G17" s="46">
        <v>20</v>
      </c>
      <c r="H17" s="46">
        <v>172</v>
      </c>
    </row>
    <row r="18" spans="1:10" ht="11.1" customHeight="1" x14ac:dyDescent="0.2">
      <c r="A18" s="14" t="s">
        <v>187</v>
      </c>
      <c r="B18" s="46">
        <v>1976</v>
      </c>
      <c r="C18" s="46">
        <v>1309</v>
      </c>
      <c r="D18" s="46">
        <v>376</v>
      </c>
      <c r="E18" s="46">
        <v>45</v>
      </c>
      <c r="F18" s="46">
        <v>56</v>
      </c>
      <c r="G18" s="46">
        <v>59</v>
      </c>
      <c r="H18" s="46">
        <v>131</v>
      </c>
    </row>
    <row r="19" spans="1:10" ht="11.1" customHeight="1" x14ac:dyDescent="0.2">
      <c r="A19" s="14" t="s">
        <v>188</v>
      </c>
      <c r="B19" s="46">
        <v>582</v>
      </c>
      <c r="C19" s="46">
        <v>317</v>
      </c>
      <c r="D19" s="46">
        <v>136</v>
      </c>
      <c r="E19" s="46">
        <v>36</v>
      </c>
      <c r="F19" s="46">
        <v>35</v>
      </c>
      <c r="G19" s="46">
        <v>33</v>
      </c>
      <c r="H19" s="46">
        <v>25</v>
      </c>
    </row>
    <row r="20" spans="1:10" ht="11.1" customHeight="1" x14ac:dyDescent="0.2">
      <c r="A20" s="14" t="s">
        <v>189</v>
      </c>
      <c r="B20" s="46">
        <v>311</v>
      </c>
      <c r="C20" s="46">
        <v>188</v>
      </c>
      <c r="D20" s="46">
        <v>67</v>
      </c>
      <c r="E20" s="46">
        <v>10</v>
      </c>
      <c r="F20" s="46">
        <v>13</v>
      </c>
      <c r="G20" s="46">
        <v>11</v>
      </c>
      <c r="H20" s="46">
        <v>22</v>
      </c>
    </row>
    <row r="21" spans="1:10" ht="11.1" customHeight="1" x14ac:dyDescent="0.2">
      <c r="A21" s="14" t="s">
        <v>190</v>
      </c>
      <c r="B21" s="46">
        <v>220</v>
      </c>
      <c r="C21" s="46">
        <v>168</v>
      </c>
      <c r="D21" s="46">
        <v>19</v>
      </c>
      <c r="E21" s="46">
        <v>9</v>
      </c>
      <c r="F21" s="46">
        <v>5</v>
      </c>
      <c r="G21" s="46">
        <v>2</v>
      </c>
      <c r="H21" s="46">
        <v>17</v>
      </c>
    </row>
    <row r="22" spans="1:10" ht="11.1" customHeight="1" x14ac:dyDescent="0.2">
      <c r="A22" s="14" t="s">
        <v>191</v>
      </c>
      <c r="B22" s="46">
        <v>366</v>
      </c>
      <c r="C22" s="46">
        <v>236</v>
      </c>
      <c r="D22" s="46">
        <v>70</v>
      </c>
      <c r="E22" s="46">
        <v>18</v>
      </c>
      <c r="F22" s="46">
        <v>10</v>
      </c>
      <c r="G22" s="46">
        <v>23</v>
      </c>
      <c r="H22" s="46">
        <v>9</v>
      </c>
    </row>
    <row r="23" spans="1:10" ht="11.1" customHeight="1" x14ac:dyDescent="0.2">
      <c r="A23" s="14" t="s">
        <v>200</v>
      </c>
      <c r="B23" s="46" t="s">
        <v>8306</v>
      </c>
      <c r="C23" s="46" t="s">
        <v>8305</v>
      </c>
      <c r="D23" s="46" t="s">
        <v>8305</v>
      </c>
      <c r="E23" s="46" t="s">
        <v>8305</v>
      </c>
      <c r="F23" s="46" t="s">
        <v>8302</v>
      </c>
      <c r="G23" s="46" t="s">
        <v>8303</v>
      </c>
      <c r="H23" s="46" t="s">
        <v>8305</v>
      </c>
      <c r="I23" s="126"/>
      <c r="J23" s="126"/>
    </row>
    <row r="24" spans="1:10" ht="11.1" customHeight="1" x14ac:dyDescent="0.2">
      <c r="A24" s="14" t="s">
        <v>192</v>
      </c>
      <c r="B24" s="46">
        <v>1085</v>
      </c>
      <c r="C24" s="46">
        <v>684</v>
      </c>
      <c r="D24" s="46">
        <v>184</v>
      </c>
      <c r="E24" s="46">
        <v>69</v>
      </c>
      <c r="F24" s="46">
        <v>56</v>
      </c>
      <c r="G24" s="46">
        <v>66</v>
      </c>
      <c r="H24" s="46">
        <v>26</v>
      </c>
    </row>
    <row r="25" spans="1:10" ht="20.100000000000001" customHeight="1" x14ac:dyDescent="0.2">
      <c r="A25" s="9" t="s">
        <v>213</v>
      </c>
      <c r="B25" s="46">
        <v>2178</v>
      </c>
      <c r="C25" s="46">
        <v>1281</v>
      </c>
      <c r="D25" s="46">
        <v>516</v>
      </c>
      <c r="E25" s="46">
        <v>155</v>
      </c>
      <c r="F25" s="46">
        <v>142</v>
      </c>
      <c r="G25" s="46">
        <v>56</v>
      </c>
      <c r="H25" s="46">
        <v>28</v>
      </c>
    </row>
    <row r="26" spans="1:10" ht="11.1" customHeight="1" x14ac:dyDescent="0.2">
      <c r="A26" s="14" t="s">
        <v>4</v>
      </c>
      <c r="B26" s="46">
        <v>618</v>
      </c>
      <c r="C26" s="46">
        <v>491</v>
      </c>
      <c r="D26" s="46">
        <v>45</v>
      </c>
      <c r="E26" s="46">
        <v>37</v>
      </c>
      <c r="F26" s="46">
        <v>32</v>
      </c>
      <c r="G26" s="46">
        <v>10</v>
      </c>
      <c r="H26" s="46">
        <v>3</v>
      </c>
    </row>
    <row r="27" spans="1:10" ht="11.1" customHeight="1" x14ac:dyDescent="0.2">
      <c r="A27" s="14" t="s">
        <v>5</v>
      </c>
      <c r="B27" s="46">
        <v>325</v>
      </c>
      <c r="C27" s="46">
        <v>277</v>
      </c>
      <c r="D27" s="46" t="s">
        <v>8302</v>
      </c>
      <c r="E27" s="46">
        <v>42</v>
      </c>
      <c r="F27" s="46">
        <v>5</v>
      </c>
      <c r="G27" s="46">
        <v>1</v>
      </c>
      <c r="H27" s="46" t="s">
        <v>8302</v>
      </c>
    </row>
    <row r="28" spans="1:10" ht="11.1" customHeight="1" x14ac:dyDescent="0.2">
      <c r="A28" s="14" t="s">
        <v>6</v>
      </c>
      <c r="B28" s="46">
        <v>1235</v>
      </c>
      <c r="C28" s="46">
        <v>513</v>
      </c>
      <c r="D28" s="46">
        <v>471</v>
      </c>
      <c r="E28" s="46">
        <v>76</v>
      </c>
      <c r="F28" s="46">
        <v>105</v>
      </c>
      <c r="G28" s="46">
        <v>45</v>
      </c>
      <c r="H28" s="46">
        <v>25</v>
      </c>
    </row>
    <row r="29" spans="1:10" ht="20.100000000000001" customHeight="1" x14ac:dyDescent="0.2">
      <c r="A29" s="9" t="s">
        <v>214</v>
      </c>
      <c r="B29" s="46">
        <v>5381</v>
      </c>
      <c r="C29" s="46">
        <v>4251</v>
      </c>
      <c r="D29" s="46">
        <v>722</v>
      </c>
      <c r="E29" s="46">
        <v>138</v>
      </c>
      <c r="F29" s="46">
        <v>93</v>
      </c>
      <c r="G29" s="46">
        <v>26</v>
      </c>
      <c r="H29" s="46">
        <v>151</v>
      </c>
    </row>
    <row r="30" spans="1:10" ht="11.1" customHeight="1" x14ac:dyDescent="0.2">
      <c r="A30" s="14" t="s">
        <v>7</v>
      </c>
      <c r="B30" s="46">
        <v>792</v>
      </c>
      <c r="C30" s="46">
        <v>621</v>
      </c>
      <c r="D30" s="46">
        <v>80</v>
      </c>
      <c r="E30" s="46">
        <v>27</v>
      </c>
      <c r="F30" s="46">
        <v>8</v>
      </c>
      <c r="G30" s="46">
        <v>11</v>
      </c>
      <c r="H30" s="46">
        <v>45</v>
      </c>
    </row>
    <row r="31" spans="1:10" ht="11.1" customHeight="1" x14ac:dyDescent="0.2">
      <c r="A31" s="14" t="s">
        <v>8</v>
      </c>
      <c r="B31" s="46">
        <v>3299</v>
      </c>
      <c r="C31" s="46">
        <v>2705</v>
      </c>
      <c r="D31" s="46">
        <v>451</v>
      </c>
      <c r="E31" s="46">
        <v>74</v>
      </c>
      <c r="F31" s="46">
        <v>52</v>
      </c>
      <c r="G31" s="46">
        <v>9</v>
      </c>
      <c r="H31" s="46">
        <v>8</v>
      </c>
    </row>
    <row r="32" spans="1:10" ht="11.1" customHeight="1" x14ac:dyDescent="0.2">
      <c r="A32" s="14" t="s">
        <v>9</v>
      </c>
      <c r="B32" s="46">
        <v>813</v>
      </c>
      <c r="C32" s="46">
        <v>680</v>
      </c>
      <c r="D32" s="46">
        <v>36</v>
      </c>
      <c r="E32" s="46">
        <v>8</v>
      </c>
      <c r="F32" s="46">
        <v>4</v>
      </c>
      <c r="G32" s="46">
        <v>2</v>
      </c>
      <c r="H32" s="46">
        <v>83</v>
      </c>
    </row>
    <row r="33" spans="1:8" ht="11.1" customHeight="1" x14ac:dyDescent="0.2">
      <c r="A33" s="14" t="s">
        <v>10</v>
      </c>
      <c r="B33" s="46">
        <v>324</v>
      </c>
      <c r="C33" s="46">
        <v>188</v>
      </c>
      <c r="D33" s="46">
        <v>78</v>
      </c>
      <c r="E33" s="46">
        <v>21</v>
      </c>
      <c r="F33" s="46">
        <v>18</v>
      </c>
      <c r="G33" s="46">
        <v>4</v>
      </c>
      <c r="H33" s="46">
        <v>15</v>
      </c>
    </row>
    <row r="34" spans="1:8" ht="11.1" customHeight="1" x14ac:dyDescent="0.2">
      <c r="A34" s="14" t="s">
        <v>11</v>
      </c>
      <c r="B34" s="46">
        <v>153</v>
      </c>
      <c r="C34" s="46">
        <v>57</v>
      </c>
      <c r="D34" s="46">
        <v>77</v>
      </c>
      <c r="E34" s="46">
        <v>8</v>
      </c>
      <c r="F34" s="46">
        <v>11</v>
      </c>
      <c r="G34" s="46" t="s">
        <v>8302</v>
      </c>
      <c r="H34" s="46" t="s">
        <v>8302</v>
      </c>
    </row>
    <row r="35" spans="1:8" ht="20.100000000000001" customHeight="1" x14ac:dyDescent="0.2">
      <c r="A35" s="9" t="s">
        <v>215</v>
      </c>
      <c r="B35" s="46">
        <v>3651</v>
      </c>
      <c r="C35" s="46">
        <v>2562</v>
      </c>
      <c r="D35" s="46">
        <v>646</v>
      </c>
      <c r="E35" s="46">
        <v>293</v>
      </c>
      <c r="F35" s="46">
        <v>83</v>
      </c>
      <c r="G35" s="46">
        <v>60</v>
      </c>
      <c r="H35" s="46">
        <v>7</v>
      </c>
    </row>
    <row r="36" spans="1:8" ht="11.1" customHeight="1" x14ac:dyDescent="0.2">
      <c r="A36" s="14" t="s">
        <v>12</v>
      </c>
      <c r="B36" s="46">
        <v>319</v>
      </c>
      <c r="C36" s="46">
        <v>278</v>
      </c>
      <c r="D36" s="46">
        <v>17</v>
      </c>
      <c r="E36" s="46">
        <v>9</v>
      </c>
      <c r="F36" s="46">
        <v>4</v>
      </c>
      <c r="G36" s="46">
        <v>10</v>
      </c>
      <c r="H36" s="46">
        <v>1</v>
      </c>
    </row>
    <row r="37" spans="1:8" ht="11.1" customHeight="1" x14ac:dyDescent="0.2">
      <c r="A37" s="14" t="s">
        <v>13</v>
      </c>
      <c r="B37" s="46">
        <v>591</v>
      </c>
      <c r="C37" s="46">
        <v>396</v>
      </c>
      <c r="D37" s="46">
        <v>87</v>
      </c>
      <c r="E37" s="46">
        <v>75</v>
      </c>
      <c r="F37" s="46">
        <v>5</v>
      </c>
      <c r="G37" s="46">
        <v>27</v>
      </c>
      <c r="H37" s="46">
        <v>1</v>
      </c>
    </row>
    <row r="38" spans="1:8" ht="11.1" customHeight="1" x14ac:dyDescent="0.2">
      <c r="A38" s="14" t="s">
        <v>14</v>
      </c>
      <c r="B38" s="46">
        <v>608</v>
      </c>
      <c r="C38" s="46">
        <v>142</v>
      </c>
      <c r="D38" s="46">
        <v>350</v>
      </c>
      <c r="E38" s="46">
        <v>68</v>
      </c>
      <c r="F38" s="46">
        <v>31</v>
      </c>
      <c r="G38" s="46">
        <v>12</v>
      </c>
      <c r="H38" s="46">
        <v>5</v>
      </c>
    </row>
    <row r="39" spans="1:8" ht="11.1" customHeight="1" x14ac:dyDescent="0.2">
      <c r="A39" s="14" t="s">
        <v>15</v>
      </c>
      <c r="B39" s="46">
        <v>747</v>
      </c>
      <c r="C39" s="46">
        <v>663</v>
      </c>
      <c r="D39" s="46">
        <v>19</v>
      </c>
      <c r="E39" s="46">
        <v>51</v>
      </c>
      <c r="F39" s="46">
        <v>9</v>
      </c>
      <c r="G39" s="46">
        <v>5</v>
      </c>
      <c r="H39" s="46" t="s">
        <v>8302</v>
      </c>
    </row>
    <row r="40" spans="1:8" ht="11.1" customHeight="1" x14ac:dyDescent="0.2">
      <c r="A40" s="14" t="s">
        <v>16</v>
      </c>
      <c r="B40" s="46">
        <v>928</v>
      </c>
      <c r="C40" s="46">
        <v>667</v>
      </c>
      <c r="D40" s="46">
        <v>147</v>
      </c>
      <c r="E40" s="46">
        <v>79</v>
      </c>
      <c r="F40" s="46">
        <v>32</v>
      </c>
      <c r="G40" s="46">
        <v>3</v>
      </c>
      <c r="H40" s="46" t="s">
        <v>8302</v>
      </c>
    </row>
    <row r="41" spans="1:8" ht="11.1" customHeight="1" x14ac:dyDescent="0.2">
      <c r="A41" s="14" t="s">
        <v>17</v>
      </c>
      <c r="B41" s="46">
        <v>458</v>
      </c>
      <c r="C41" s="46">
        <v>416</v>
      </c>
      <c r="D41" s="46">
        <v>26</v>
      </c>
      <c r="E41" s="46">
        <v>11</v>
      </c>
      <c r="F41" s="46">
        <v>2</v>
      </c>
      <c r="G41" s="46">
        <v>3</v>
      </c>
      <c r="H41" s="46" t="s">
        <v>8302</v>
      </c>
    </row>
    <row r="42" spans="1:8" ht="20.100000000000001" customHeight="1" x14ac:dyDescent="0.2">
      <c r="A42" s="9" t="s">
        <v>216</v>
      </c>
      <c r="B42" s="46">
        <v>5971</v>
      </c>
      <c r="C42" s="46">
        <v>4080</v>
      </c>
      <c r="D42" s="46">
        <v>653</v>
      </c>
      <c r="E42" s="46">
        <v>497</v>
      </c>
      <c r="F42" s="46">
        <v>249</v>
      </c>
      <c r="G42" s="46">
        <v>83</v>
      </c>
      <c r="H42" s="46">
        <v>409</v>
      </c>
    </row>
    <row r="43" spans="1:8" ht="11.1" customHeight="1" x14ac:dyDescent="0.2">
      <c r="A43" s="14" t="s">
        <v>18</v>
      </c>
      <c r="B43" s="46">
        <v>494</v>
      </c>
      <c r="C43" s="46">
        <v>410</v>
      </c>
      <c r="D43" s="46">
        <v>3</v>
      </c>
      <c r="E43" s="46">
        <v>43</v>
      </c>
      <c r="F43" s="46">
        <v>38</v>
      </c>
      <c r="G43" s="46" t="s">
        <v>8304</v>
      </c>
      <c r="H43" s="46" t="s">
        <v>8302</v>
      </c>
    </row>
    <row r="44" spans="1:8" ht="11.1" customHeight="1" x14ac:dyDescent="0.2">
      <c r="A44" s="14" t="s">
        <v>19</v>
      </c>
      <c r="B44" s="46">
        <v>800</v>
      </c>
      <c r="C44" s="46">
        <v>678</v>
      </c>
      <c r="D44" s="46">
        <v>36</v>
      </c>
      <c r="E44" s="46">
        <v>57</v>
      </c>
      <c r="F44" s="46">
        <v>11</v>
      </c>
      <c r="G44" s="46">
        <v>8</v>
      </c>
      <c r="H44" s="46">
        <v>10</v>
      </c>
    </row>
    <row r="45" spans="1:8" ht="11.1" customHeight="1" x14ac:dyDescent="0.2">
      <c r="A45" s="14" t="s">
        <v>20</v>
      </c>
      <c r="B45" s="46">
        <v>1648</v>
      </c>
      <c r="C45" s="46">
        <v>1408</v>
      </c>
      <c r="D45" s="46">
        <v>107</v>
      </c>
      <c r="E45" s="46">
        <v>88</v>
      </c>
      <c r="F45" s="46">
        <v>37</v>
      </c>
      <c r="G45" s="46">
        <v>8</v>
      </c>
      <c r="H45" s="46" t="s">
        <v>8302</v>
      </c>
    </row>
    <row r="46" spans="1:8" ht="11.1" customHeight="1" x14ac:dyDescent="0.2">
      <c r="A46" s="14" t="s">
        <v>21</v>
      </c>
      <c r="B46" s="46">
        <v>469</v>
      </c>
      <c r="C46" s="46">
        <v>316</v>
      </c>
      <c r="D46" s="46">
        <v>82</v>
      </c>
      <c r="E46" s="46">
        <v>27</v>
      </c>
      <c r="F46" s="46">
        <v>8</v>
      </c>
      <c r="G46" s="46">
        <v>2</v>
      </c>
      <c r="H46" s="46">
        <v>34</v>
      </c>
    </row>
    <row r="47" spans="1:8" ht="11.1" customHeight="1" x14ac:dyDescent="0.2">
      <c r="A47" s="14" t="s">
        <v>22</v>
      </c>
      <c r="B47" s="46">
        <v>937</v>
      </c>
      <c r="C47" s="46">
        <v>521</v>
      </c>
      <c r="D47" s="46">
        <v>36</v>
      </c>
      <c r="E47" s="46">
        <v>161</v>
      </c>
      <c r="F47" s="46">
        <v>89</v>
      </c>
      <c r="G47" s="46">
        <v>44</v>
      </c>
      <c r="H47" s="46">
        <v>86</v>
      </c>
    </row>
    <row r="48" spans="1:8" ht="11.1" customHeight="1" x14ac:dyDescent="0.2">
      <c r="A48" s="14" t="s">
        <v>23</v>
      </c>
      <c r="B48" s="46">
        <v>191</v>
      </c>
      <c r="C48" s="46">
        <v>121</v>
      </c>
      <c r="D48" s="46">
        <v>50</v>
      </c>
      <c r="E48" s="46">
        <v>17</v>
      </c>
      <c r="F48" s="46">
        <v>3</v>
      </c>
      <c r="G48" s="46" t="s">
        <v>8302</v>
      </c>
      <c r="H48" s="46" t="s">
        <v>8302</v>
      </c>
    </row>
    <row r="49" spans="1:8" ht="11.1" customHeight="1" x14ac:dyDescent="0.2">
      <c r="A49" s="14" t="s">
        <v>24</v>
      </c>
      <c r="B49" s="46">
        <v>1020</v>
      </c>
      <c r="C49" s="46">
        <v>346</v>
      </c>
      <c r="D49" s="46">
        <v>318</v>
      </c>
      <c r="E49" s="46">
        <v>86</v>
      </c>
      <c r="F49" s="46">
        <v>55</v>
      </c>
      <c r="G49" s="46">
        <v>15</v>
      </c>
      <c r="H49" s="46">
        <v>200</v>
      </c>
    </row>
    <row r="50" spans="1:8" ht="11.1" customHeight="1" x14ac:dyDescent="0.2">
      <c r="A50" s="14" t="s">
        <v>25</v>
      </c>
      <c r="B50" s="46">
        <v>412</v>
      </c>
      <c r="C50" s="46">
        <v>280</v>
      </c>
      <c r="D50" s="46">
        <v>21</v>
      </c>
      <c r="E50" s="46">
        <v>18</v>
      </c>
      <c r="F50" s="46">
        <v>8</v>
      </c>
      <c r="G50" s="46">
        <v>6</v>
      </c>
      <c r="H50" s="46">
        <v>79</v>
      </c>
    </row>
    <row r="51" spans="1:8" ht="20.100000000000001" customHeight="1" x14ac:dyDescent="0.2">
      <c r="A51" s="9" t="s">
        <v>217</v>
      </c>
      <c r="B51" s="46">
        <v>2503</v>
      </c>
      <c r="C51" s="46">
        <v>1563</v>
      </c>
      <c r="D51" s="46">
        <v>387</v>
      </c>
      <c r="E51" s="46">
        <v>143</v>
      </c>
      <c r="F51" s="46">
        <v>78</v>
      </c>
      <c r="G51" s="46">
        <v>17</v>
      </c>
      <c r="H51" s="46">
        <v>315</v>
      </c>
    </row>
    <row r="52" spans="1:8" ht="11.1" customHeight="1" x14ac:dyDescent="0.2">
      <c r="A52" s="14" t="s">
        <v>26</v>
      </c>
      <c r="B52" s="46">
        <v>693</v>
      </c>
      <c r="C52" s="46">
        <v>459</v>
      </c>
      <c r="D52" s="46">
        <v>145</v>
      </c>
      <c r="E52" s="46">
        <v>37</v>
      </c>
      <c r="F52" s="46">
        <v>15</v>
      </c>
      <c r="G52" s="46">
        <v>10</v>
      </c>
      <c r="H52" s="46">
        <v>27</v>
      </c>
    </row>
    <row r="53" spans="1:8" ht="11.1" customHeight="1" x14ac:dyDescent="0.2">
      <c r="A53" s="14" t="s">
        <v>27</v>
      </c>
      <c r="B53" s="46">
        <v>733</v>
      </c>
      <c r="C53" s="46">
        <v>546</v>
      </c>
      <c r="D53" s="46">
        <v>48</v>
      </c>
      <c r="E53" s="46">
        <v>39</v>
      </c>
      <c r="F53" s="46">
        <v>15</v>
      </c>
      <c r="G53" s="46" t="s">
        <v>8302</v>
      </c>
      <c r="H53" s="46">
        <v>85</v>
      </c>
    </row>
    <row r="54" spans="1:8" ht="11.1" customHeight="1" x14ac:dyDescent="0.2">
      <c r="A54" s="14" t="s">
        <v>28</v>
      </c>
      <c r="B54" s="46">
        <v>317</v>
      </c>
      <c r="C54" s="46">
        <v>179</v>
      </c>
      <c r="D54" s="46">
        <v>21</v>
      </c>
      <c r="E54" s="46">
        <v>33</v>
      </c>
      <c r="F54" s="46">
        <v>10</v>
      </c>
      <c r="G54" s="46">
        <v>7</v>
      </c>
      <c r="H54" s="46">
        <v>67</v>
      </c>
    </row>
    <row r="55" spans="1:8" ht="11.1" customHeight="1" x14ac:dyDescent="0.2">
      <c r="A55" s="14" t="s">
        <v>29</v>
      </c>
      <c r="B55" s="46">
        <v>760</v>
      </c>
      <c r="C55" s="46">
        <v>379</v>
      </c>
      <c r="D55" s="46">
        <v>173</v>
      </c>
      <c r="E55" s="46">
        <v>34</v>
      </c>
      <c r="F55" s="46">
        <v>38</v>
      </c>
      <c r="G55" s="46" t="s">
        <v>8302</v>
      </c>
      <c r="H55" s="46">
        <v>136</v>
      </c>
    </row>
    <row r="56" spans="1:8" ht="20.100000000000001" customHeight="1" x14ac:dyDescent="0.2">
      <c r="A56" s="9" t="s">
        <v>218</v>
      </c>
      <c r="B56" s="46">
        <v>8681</v>
      </c>
      <c r="C56" s="46">
        <v>5747</v>
      </c>
      <c r="D56" s="46">
        <v>1031</v>
      </c>
      <c r="E56" s="46">
        <v>770</v>
      </c>
      <c r="F56" s="46">
        <v>250</v>
      </c>
      <c r="G56" s="46">
        <v>187</v>
      </c>
      <c r="H56" s="46">
        <v>696</v>
      </c>
    </row>
    <row r="57" spans="1:8" ht="11.1" customHeight="1" x14ac:dyDescent="0.2">
      <c r="A57" s="14" t="s">
        <v>30</v>
      </c>
      <c r="B57" s="46">
        <v>361</v>
      </c>
      <c r="C57" s="46">
        <v>172</v>
      </c>
      <c r="D57" s="46">
        <v>37</v>
      </c>
      <c r="E57" s="46">
        <v>121</v>
      </c>
      <c r="F57" s="46">
        <v>23</v>
      </c>
      <c r="G57" s="46">
        <v>7</v>
      </c>
      <c r="H57" s="46">
        <v>1</v>
      </c>
    </row>
    <row r="58" spans="1:8" ht="11.1" customHeight="1" x14ac:dyDescent="0.2">
      <c r="A58" s="14" t="s">
        <v>31</v>
      </c>
      <c r="B58" s="46">
        <v>542</v>
      </c>
      <c r="C58" s="46">
        <v>247</v>
      </c>
      <c r="D58" s="46">
        <v>114</v>
      </c>
      <c r="E58" s="46">
        <v>85</v>
      </c>
      <c r="F58" s="46" t="s">
        <v>8302</v>
      </c>
      <c r="G58" s="46">
        <v>14</v>
      </c>
      <c r="H58" s="46">
        <v>82</v>
      </c>
    </row>
    <row r="59" spans="1:8" ht="11.1" customHeight="1" x14ac:dyDescent="0.2">
      <c r="A59" s="14" t="s">
        <v>32</v>
      </c>
      <c r="B59" s="46">
        <v>612</v>
      </c>
      <c r="C59" s="46">
        <v>494</v>
      </c>
      <c r="D59" s="46">
        <v>55</v>
      </c>
      <c r="E59" s="46">
        <v>48</v>
      </c>
      <c r="F59" s="46">
        <v>9</v>
      </c>
      <c r="G59" s="46">
        <v>3</v>
      </c>
      <c r="H59" s="46">
        <v>3</v>
      </c>
    </row>
    <row r="60" spans="1:8" ht="11.1" customHeight="1" x14ac:dyDescent="0.2">
      <c r="A60" s="14" t="s">
        <v>33</v>
      </c>
      <c r="B60" s="46">
        <v>544</v>
      </c>
      <c r="C60" s="46">
        <v>336</v>
      </c>
      <c r="D60" s="46">
        <v>51</v>
      </c>
      <c r="E60" s="46">
        <v>7</v>
      </c>
      <c r="F60" s="46">
        <v>6</v>
      </c>
      <c r="G60" s="46">
        <v>4</v>
      </c>
      <c r="H60" s="46">
        <v>140</v>
      </c>
    </row>
    <row r="61" spans="1:8" ht="11.1" customHeight="1" x14ac:dyDescent="0.2">
      <c r="A61" s="14" t="s">
        <v>34</v>
      </c>
      <c r="B61" s="46">
        <v>403</v>
      </c>
      <c r="C61" s="46">
        <v>82</v>
      </c>
      <c r="D61" s="46">
        <v>86</v>
      </c>
      <c r="E61" s="46">
        <v>166</v>
      </c>
      <c r="F61" s="46">
        <v>23</v>
      </c>
      <c r="G61" s="46">
        <v>22</v>
      </c>
      <c r="H61" s="46">
        <v>24</v>
      </c>
    </row>
    <row r="62" spans="1:8" ht="11.1" customHeight="1" x14ac:dyDescent="0.2">
      <c r="A62" s="14" t="s">
        <v>35</v>
      </c>
      <c r="B62" s="46">
        <v>650</v>
      </c>
      <c r="C62" s="46">
        <v>416</v>
      </c>
      <c r="D62" s="46">
        <v>67</v>
      </c>
      <c r="E62" s="46">
        <v>50</v>
      </c>
      <c r="F62" s="46">
        <v>11</v>
      </c>
      <c r="G62" s="46">
        <v>13</v>
      </c>
      <c r="H62" s="46">
        <v>93</v>
      </c>
    </row>
    <row r="63" spans="1:8" ht="11.1" customHeight="1" x14ac:dyDescent="0.2">
      <c r="A63" s="14" t="s">
        <v>36</v>
      </c>
      <c r="B63" s="46">
        <v>122</v>
      </c>
      <c r="C63" s="46">
        <v>67</v>
      </c>
      <c r="D63" s="46">
        <v>15</v>
      </c>
      <c r="E63" s="46">
        <v>12</v>
      </c>
      <c r="F63" s="46">
        <v>13</v>
      </c>
      <c r="G63" s="46">
        <v>8</v>
      </c>
      <c r="H63" s="46">
        <v>7</v>
      </c>
    </row>
    <row r="64" spans="1:8" ht="11.1" customHeight="1" x14ac:dyDescent="0.2">
      <c r="A64" s="14" t="s">
        <v>219</v>
      </c>
      <c r="B64" s="46">
        <v>4634</v>
      </c>
      <c r="C64" s="46">
        <v>3466</v>
      </c>
      <c r="D64" s="46">
        <v>478</v>
      </c>
      <c r="E64" s="46">
        <v>129</v>
      </c>
      <c r="F64" s="46">
        <v>135</v>
      </c>
      <c r="G64" s="46">
        <v>103</v>
      </c>
      <c r="H64" s="46">
        <v>323</v>
      </c>
    </row>
    <row r="65" spans="1:8" ht="11.1" customHeight="1" x14ac:dyDescent="0.2">
      <c r="A65" s="14" t="s">
        <v>37</v>
      </c>
      <c r="B65" s="46">
        <v>531</v>
      </c>
      <c r="C65" s="46">
        <v>341</v>
      </c>
      <c r="D65" s="46">
        <v>80</v>
      </c>
      <c r="E65" s="46">
        <v>97</v>
      </c>
      <c r="F65" s="46">
        <v>6</v>
      </c>
      <c r="G65" s="46">
        <v>5</v>
      </c>
      <c r="H65" s="46">
        <v>2</v>
      </c>
    </row>
    <row r="66" spans="1:8" ht="11.1" customHeight="1" x14ac:dyDescent="0.2">
      <c r="A66" s="14" t="s">
        <v>39</v>
      </c>
      <c r="B66" s="46">
        <v>26</v>
      </c>
      <c r="C66" s="46">
        <v>19</v>
      </c>
      <c r="D66" s="46">
        <v>5</v>
      </c>
      <c r="E66" s="46">
        <v>2</v>
      </c>
      <c r="F66" s="46" t="s">
        <v>8302</v>
      </c>
      <c r="G66" s="46" t="s">
        <v>8302</v>
      </c>
      <c r="H66" s="46" t="s">
        <v>8302</v>
      </c>
    </row>
    <row r="67" spans="1:8" ht="11.1" customHeight="1" x14ac:dyDescent="0.2">
      <c r="A67" s="14" t="s">
        <v>40</v>
      </c>
      <c r="B67" s="46">
        <v>256</v>
      </c>
      <c r="C67" s="46">
        <v>107</v>
      </c>
      <c r="D67" s="46">
        <v>43</v>
      </c>
      <c r="E67" s="46">
        <v>53</v>
      </c>
      <c r="F67" s="46">
        <v>24</v>
      </c>
      <c r="G67" s="46">
        <v>8</v>
      </c>
      <c r="H67" s="46">
        <v>21</v>
      </c>
    </row>
    <row r="68" spans="1:8" ht="20.100000000000001" customHeight="1" x14ac:dyDescent="0.2">
      <c r="A68" s="9" t="s">
        <v>220</v>
      </c>
      <c r="B68" s="46">
        <v>6070</v>
      </c>
      <c r="C68" s="46">
        <v>4532</v>
      </c>
      <c r="D68" s="46">
        <v>622</v>
      </c>
      <c r="E68" s="46">
        <v>303</v>
      </c>
      <c r="F68" s="46">
        <v>136</v>
      </c>
      <c r="G68" s="46">
        <v>87</v>
      </c>
      <c r="H68" s="46">
        <v>390</v>
      </c>
    </row>
    <row r="69" spans="1:8" ht="11.1" customHeight="1" x14ac:dyDescent="0.2">
      <c r="A69" s="14" t="s">
        <v>41</v>
      </c>
      <c r="B69" s="46">
        <v>966</v>
      </c>
      <c r="C69" s="46">
        <v>586</v>
      </c>
      <c r="D69" s="46">
        <v>274</v>
      </c>
      <c r="E69" s="46">
        <v>33</v>
      </c>
      <c r="F69" s="46">
        <v>25</v>
      </c>
      <c r="G69" s="46">
        <v>15</v>
      </c>
      <c r="H69" s="46">
        <v>33</v>
      </c>
    </row>
    <row r="70" spans="1:8" ht="11.1" customHeight="1" x14ac:dyDescent="0.2">
      <c r="A70" s="14" t="s">
        <v>42</v>
      </c>
      <c r="B70" s="46">
        <v>291</v>
      </c>
      <c r="C70" s="46">
        <v>179</v>
      </c>
      <c r="D70" s="46">
        <v>15</v>
      </c>
      <c r="E70" s="46">
        <v>9</v>
      </c>
      <c r="F70" s="46">
        <v>8</v>
      </c>
      <c r="G70" s="46">
        <v>4</v>
      </c>
      <c r="H70" s="46">
        <v>76</v>
      </c>
    </row>
    <row r="71" spans="1:8" ht="11.1" customHeight="1" x14ac:dyDescent="0.2">
      <c r="A71" s="14" t="s">
        <v>43</v>
      </c>
      <c r="B71" s="46">
        <v>332</v>
      </c>
      <c r="C71" s="46">
        <v>226</v>
      </c>
      <c r="D71" s="46">
        <v>61</v>
      </c>
      <c r="E71" s="46">
        <v>24</v>
      </c>
      <c r="F71" s="46">
        <v>6</v>
      </c>
      <c r="G71" s="46">
        <v>1</v>
      </c>
      <c r="H71" s="46">
        <v>14</v>
      </c>
    </row>
    <row r="72" spans="1:8" ht="11.1" customHeight="1" x14ac:dyDescent="0.2">
      <c r="A72" s="14" t="s">
        <v>44</v>
      </c>
      <c r="B72" s="46">
        <v>1596</v>
      </c>
      <c r="C72" s="46">
        <v>1369</v>
      </c>
      <c r="D72" s="46">
        <v>72</v>
      </c>
      <c r="E72" s="46">
        <v>115</v>
      </c>
      <c r="F72" s="46">
        <v>22</v>
      </c>
      <c r="G72" s="46" t="s">
        <v>8302</v>
      </c>
      <c r="H72" s="46">
        <v>18</v>
      </c>
    </row>
    <row r="73" spans="1:8" ht="11.1" customHeight="1" x14ac:dyDescent="0.2">
      <c r="A73" s="14" t="s">
        <v>45</v>
      </c>
      <c r="B73" s="46">
        <v>1525</v>
      </c>
      <c r="C73" s="46">
        <v>1261</v>
      </c>
      <c r="D73" s="46">
        <v>69</v>
      </c>
      <c r="E73" s="46">
        <v>33</v>
      </c>
      <c r="F73" s="46">
        <v>30</v>
      </c>
      <c r="G73" s="46">
        <v>46</v>
      </c>
      <c r="H73" s="46">
        <v>86</v>
      </c>
    </row>
    <row r="74" spans="1:8" ht="11.1" customHeight="1" x14ac:dyDescent="0.2">
      <c r="A74" s="14" t="s">
        <v>46</v>
      </c>
      <c r="B74" s="46">
        <v>973</v>
      </c>
      <c r="C74" s="46">
        <v>642</v>
      </c>
      <c r="D74" s="46">
        <v>106</v>
      </c>
      <c r="E74" s="46">
        <v>38</v>
      </c>
      <c r="F74" s="46">
        <v>21</v>
      </c>
      <c r="G74" s="46">
        <v>12</v>
      </c>
      <c r="H74" s="46">
        <v>154</v>
      </c>
    </row>
    <row r="75" spans="1:8" ht="11.1" customHeight="1" x14ac:dyDescent="0.2">
      <c r="A75" s="14" t="s">
        <v>47</v>
      </c>
      <c r="B75" s="46">
        <v>387</v>
      </c>
      <c r="C75" s="46">
        <v>269</v>
      </c>
      <c r="D75" s="46">
        <v>25</v>
      </c>
      <c r="E75" s="46">
        <v>51</v>
      </c>
      <c r="F75" s="46">
        <v>24</v>
      </c>
      <c r="G75" s="46">
        <v>9</v>
      </c>
      <c r="H75" s="46">
        <v>9</v>
      </c>
    </row>
    <row r="76" spans="1:8" ht="20.100000000000001" customHeight="1" x14ac:dyDescent="0.2">
      <c r="A76" s="9" t="s">
        <v>221</v>
      </c>
      <c r="B76" s="46">
        <v>4167</v>
      </c>
      <c r="C76" s="46">
        <v>2695</v>
      </c>
      <c r="D76" s="46">
        <v>617</v>
      </c>
      <c r="E76" s="46">
        <v>237</v>
      </c>
      <c r="F76" s="46">
        <v>162</v>
      </c>
      <c r="G76" s="46">
        <v>91</v>
      </c>
      <c r="H76" s="46">
        <v>365</v>
      </c>
    </row>
    <row r="77" spans="1:8" ht="11.1" customHeight="1" x14ac:dyDescent="0.2">
      <c r="A77" s="14" t="s">
        <v>48</v>
      </c>
      <c r="B77" s="46">
        <v>439</v>
      </c>
      <c r="C77" s="46">
        <v>332</v>
      </c>
      <c r="D77" s="46">
        <v>66</v>
      </c>
      <c r="E77" s="46">
        <v>11</v>
      </c>
      <c r="F77" s="46">
        <v>11</v>
      </c>
      <c r="G77" s="46">
        <v>5</v>
      </c>
      <c r="H77" s="46">
        <v>14</v>
      </c>
    </row>
    <row r="78" spans="1:8" ht="11.1" customHeight="1" x14ac:dyDescent="0.2">
      <c r="A78" s="14" t="s">
        <v>49</v>
      </c>
      <c r="B78" s="46">
        <v>520</v>
      </c>
      <c r="C78" s="46">
        <v>267</v>
      </c>
      <c r="D78" s="46">
        <v>31</v>
      </c>
      <c r="E78" s="46">
        <v>54</v>
      </c>
      <c r="F78" s="46">
        <v>9</v>
      </c>
      <c r="G78" s="46">
        <v>2</v>
      </c>
      <c r="H78" s="46">
        <v>157</v>
      </c>
    </row>
    <row r="79" spans="1:8" ht="11.1" customHeight="1" x14ac:dyDescent="0.2">
      <c r="A79" s="14" t="s">
        <v>50</v>
      </c>
      <c r="B79" s="46">
        <v>262</v>
      </c>
      <c r="C79" s="46">
        <v>215</v>
      </c>
      <c r="D79" s="46">
        <v>24</v>
      </c>
      <c r="E79" s="46">
        <v>7</v>
      </c>
      <c r="F79" s="46">
        <v>10</v>
      </c>
      <c r="G79" s="46">
        <v>3</v>
      </c>
      <c r="H79" s="46">
        <v>3</v>
      </c>
    </row>
    <row r="80" spans="1:8" ht="11.1" customHeight="1" x14ac:dyDescent="0.2">
      <c r="A80" s="14" t="s">
        <v>51</v>
      </c>
      <c r="B80" s="46">
        <v>102</v>
      </c>
      <c r="C80" s="46">
        <v>54</v>
      </c>
      <c r="D80" s="46">
        <v>10</v>
      </c>
      <c r="E80" s="46" t="s">
        <v>3</v>
      </c>
      <c r="F80" s="46" t="s">
        <v>3</v>
      </c>
      <c r="G80" s="46" t="s">
        <v>3</v>
      </c>
      <c r="H80" s="46">
        <v>38</v>
      </c>
    </row>
    <row r="81" spans="1:8" ht="11.1" customHeight="1" x14ac:dyDescent="0.2">
      <c r="A81" s="14" t="s">
        <v>52</v>
      </c>
      <c r="B81" s="46">
        <v>1443</v>
      </c>
      <c r="C81" s="46">
        <v>909</v>
      </c>
      <c r="D81" s="46">
        <v>250</v>
      </c>
      <c r="E81" s="46">
        <v>91</v>
      </c>
      <c r="F81" s="46">
        <v>76</v>
      </c>
      <c r="G81" s="46">
        <v>53</v>
      </c>
      <c r="H81" s="46">
        <v>64</v>
      </c>
    </row>
    <row r="82" spans="1:8" ht="11.1" customHeight="1" x14ac:dyDescent="0.2">
      <c r="A82" s="14" t="s">
        <v>53</v>
      </c>
      <c r="B82" s="46">
        <v>245</v>
      </c>
      <c r="C82" s="46">
        <v>147</v>
      </c>
      <c r="D82" s="46">
        <v>24</v>
      </c>
      <c r="E82" s="46">
        <v>20</v>
      </c>
      <c r="F82" s="46">
        <v>13</v>
      </c>
      <c r="G82" s="46">
        <v>1</v>
      </c>
      <c r="H82" s="46">
        <v>40</v>
      </c>
    </row>
    <row r="83" spans="1:8" ht="11.1" customHeight="1" x14ac:dyDescent="0.2">
      <c r="A83" s="14" t="s">
        <v>54</v>
      </c>
      <c r="B83" s="46">
        <v>200</v>
      </c>
      <c r="C83" s="46">
        <v>153</v>
      </c>
      <c r="D83" s="46">
        <v>9</v>
      </c>
      <c r="E83" s="46">
        <v>11</v>
      </c>
      <c r="F83" s="46">
        <v>4</v>
      </c>
      <c r="G83" s="46">
        <v>3</v>
      </c>
      <c r="H83" s="46">
        <v>20</v>
      </c>
    </row>
    <row r="84" spans="1:8" ht="11.1" customHeight="1" x14ac:dyDescent="0.2">
      <c r="A84" s="14" t="s">
        <v>55</v>
      </c>
      <c r="B84" s="46">
        <v>956</v>
      </c>
      <c r="C84" s="46">
        <v>618</v>
      </c>
      <c r="D84" s="46">
        <v>203</v>
      </c>
      <c r="E84" s="46">
        <v>43</v>
      </c>
      <c r="F84" s="46">
        <v>39</v>
      </c>
      <c r="G84" s="46">
        <v>24</v>
      </c>
      <c r="H84" s="46">
        <v>29</v>
      </c>
    </row>
    <row r="85" spans="1:8" ht="20.100000000000001" customHeight="1" x14ac:dyDescent="0.2">
      <c r="A85" s="9" t="s">
        <v>222</v>
      </c>
      <c r="B85" s="46">
        <v>3859</v>
      </c>
      <c r="C85" s="46">
        <v>2308</v>
      </c>
      <c r="D85" s="46">
        <v>612</v>
      </c>
      <c r="E85" s="46">
        <v>241</v>
      </c>
      <c r="F85" s="46">
        <v>207</v>
      </c>
      <c r="G85" s="46">
        <v>53</v>
      </c>
      <c r="H85" s="46">
        <v>438</v>
      </c>
    </row>
    <row r="86" spans="1:8" ht="11.1" customHeight="1" x14ac:dyDescent="0.2">
      <c r="A86" s="14" t="s">
        <v>56</v>
      </c>
      <c r="B86" s="46">
        <v>757</v>
      </c>
      <c r="C86" s="46">
        <v>476</v>
      </c>
      <c r="D86" s="46">
        <v>153</v>
      </c>
      <c r="E86" s="46">
        <v>22</v>
      </c>
      <c r="F86" s="46">
        <v>43</v>
      </c>
      <c r="G86" s="46">
        <v>29</v>
      </c>
      <c r="H86" s="46">
        <v>34</v>
      </c>
    </row>
    <row r="87" spans="1:8" ht="11.1" customHeight="1" x14ac:dyDescent="0.2">
      <c r="A87" s="14" t="s">
        <v>57</v>
      </c>
      <c r="B87" s="46">
        <v>720</v>
      </c>
      <c r="C87" s="46">
        <v>404</v>
      </c>
      <c r="D87" s="46">
        <v>184</v>
      </c>
      <c r="E87" s="46">
        <v>44</v>
      </c>
      <c r="F87" s="46">
        <v>19</v>
      </c>
      <c r="G87" s="46">
        <v>4</v>
      </c>
      <c r="H87" s="46">
        <v>65</v>
      </c>
    </row>
    <row r="88" spans="1:8" ht="11.1" customHeight="1" x14ac:dyDescent="0.2">
      <c r="A88" s="14" t="s">
        <v>58</v>
      </c>
      <c r="B88" s="46">
        <v>744</v>
      </c>
      <c r="C88" s="46">
        <v>402</v>
      </c>
      <c r="D88" s="46">
        <v>112</v>
      </c>
      <c r="E88" s="46">
        <v>43</v>
      </c>
      <c r="F88" s="46">
        <v>18</v>
      </c>
      <c r="G88" s="46">
        <v>3</v>
      </c>
      <c r="H88" s="46">
        <v>166</v>
      </c>
    </row>
    <row r="89" spans="1:8" ht="11.1" customHeight="1" x14ac:dyDescent="0.2">
      <c r="A89" s="14" t="s">
        <v>59</v>
      </c>
      <c r="B89" s="46">
        <v>999</v>
      </c>
      <c r="C89" s="46">
        <v>574</v>
      </c>
      <c r="D89" s="46">
        <v>90</v>
      </c>
      <c r="E89" s="46">
        <v>94</v>
      </c>
      <c r="F89" s="46">
        <v>76</v>
      </c>
      <c r="G89" s="46">
        <v>6</v>
      </c>
      <c r="H89" s="46">
        <v>159</v>
      </c>
    </row>
    <row r="90" spans="1:8" ht="11.1" customHeight="1" x14ac:dyDescent="0.2">
      <c r="A90" s="14" t="s">
        <v>60</v>
      </c>
      <c r="B90" s="46">
        <v>204</v>
      </c>
      <c r="C90" s="46">
        <v>111</v>
      </c>
      <c r="D90" s="46">
        <v>26</v>
      </c>
      <c r="E90" s="46">
        <v>22</v>
      </c>
      <c r="F90" s="46">
        <v>35</v>
      </c>
      <c r="G90" s="46">
        <v>6</v>
      </c>
      <c r="H90" s="46">
        <v>4</v>
      </c>
    </row>
    <row r="91" spans="1:8" ht="11.1" customHeight="1" x14ac:dyDescent="0.2">
      <c r="A91" s="14" t="s">
        <v>61</v>
      </c>
      <c r="B91" s="46">
        <v>435</v>
      </c>
      <c r="C91" s="46">
        <v>341</v>
      </c>
      <c r="D91" s="46">
        <v>47</v>
      </c>
      <c r="E91" s="46">
        <v>16</v>
      </c>
      <c r="F91" s="46">
        <v>16</v>
      </c>
      <c r="G91" s="46">
        <v>5</v>
      </c>
      <c r="H91" s="46">
        <v>10</v>
      </c>
    </row>
    <row r="92" spans="1:8" ht="20.100000000000001" customHeight="1" x14ac:dyDescent="0.2">
      <c r="A92" s="9" t="s">
        <v>223</v>
      </c>
      <c r="B92" s="46">
        <v>2060</v>
      </c>
      <c r="C92" s="46">
        <v>1318</v>
      </c>
      <c r="D92" s="46">
        <v>376</v>
      </c>
      <c r="E92" s="46">
        <v>81</v>
      </c>
      <c r="F92" s="46">
        <v>58</v>
      </c>
      <c r="G92" s="46">
        <v>55</v>
      </c>
      <c r="H92" s="46">
        <v>172</v>
      </c>
    </row>
    <row r="93" spans="1:8" ht="11.1" customHeight="1" x14ac:dyDescent="0.2">
      <c r="A93" s="14" t="s">
        <v>62</v>
      </c>
      <c r="B93" s="46">
        <v>161</v>
      </c>
      <c r="C93" s="46">
        <v>108</v>
      </c>
      <c r="D93" s="46">
        <v>29</v>
      </c>
      <c r="E93" s="46">
        <v>11</v>
      </c>
      <c r="F93" s="46">
        <v>7</v>
      </c>
      <c r="G93" s="46">
        <v>2</v>
      </c>
      <c r="H93" s="46">
        <v>4</v>
      </c>
    </row>
    <row r="94" spans="1:8" ht="11.1" customHeight="1" x14ac:dyDescent="0.2">
      <c r="A94" s="14" t="s">
        <v>63</v>
      </c>
      <c r="B94" s="46">
        <v>1214</v>
      </c>
      <c r="C94" s="46">
        <v>787</v>
      </c>
      <c r="D94" s="46">
        <v>238</v>
      </c>
      <c r="E94" s="46">
        <v>51</v>
      </c>
      <c r="F94" s="46">
        <v>40</v>
      </c>
      <c r="G94" s="46">
        <v>44</v>
      </c>
      <c r="H94" s="46">
        <v>54</v>
      </c>
    </row>
    <row r="95" spans="1:8" ht="11.1" customHeight="1" x14ac:dyDescent="0.2">
      <c r="A95" s="14" t="s">
        <v>64</v>
      </c>
      <c r="B95" s="46">
        <v>685</v>
      </c>
      <c r="C95" s="46">
        <v>423</v>
      </c>
      <c r="D95" s="46">
        <v>109</v>
      </c>
      <c r="E95" s="46">
        <v>19</v>
      </c>
      <c r="F95" s="46">
        <v>11</v>
      </c>
      <c r="G95" s="46">
        <v>9</v>
      </c>
      <c r="H95" s="46">
        <v>114</v>
      </c>
    </row>
    <row r="96" spans="1:8" ht="20.100000000000001" customHeight="1" x14ac:dyDescent="0.2">
      <c r="A96" s="9" t="s">
        <v>224</v>
      </c>
      <c r="B96" s="46">
        <v>3288</v>
      </c>
      <c r="C96" s="46">
        <v>1598</v>
      </c>
      <c r="D96" s="46">
        <v>836</v>
      </c>
      <c r="E96" s="46">
        <v>259</v>
      </c>
      <c r="F96" s="46">
        <v>145</v>
      </c>
      <c r="G96" s="46">
        <v>91</v>
      </c>
      <c r="H96" s="46">
        <v>359</v>
      </c>
    </row>
    <row r="97" spans="1:8" ht="11.1" customHeight="1" x14ac:dyDescent="0.2">
      <c r="A97" s="14" t="s">
        <v>65</v>
      </c>
      <c r="B97" s="46">
        <v>291</v>
      </c>
      <c r="C97" s="46">
        <v>115</v>
      </c>
      <c r="D97" s="46">
        <v>85</v>
      </c>
      <c r="E97" s="46">
        <v>44</v>
      </c>
      <c r="F97" s="46">
        <v>21</v>
      </c>
      <c r="G97" s="46">
        <v>9</v>
      </c>
      <c r="H97" s="46">
        <v>17</v>
      </c>
    </row>
    <row r="98" spans="1:8" ht="11.1" customHeight="1" x14ac:dyDescent="0.2">
      <c r="A98" s="14" t="s">
        <v>66</v>
      </c>
      <c r="B98" s="46">
        <v>195</v>
      </c>
      <c r="C98" s="46">
        <v>79</v>
      </c>
      <c r="D98" s="46">
        <v>60</v>
      </c>
      <c r="E98" s="46">
        <v>21</v>
      </c>
      <c r="F98" s="46">
        <v>20</v>
      </c>
      <c r="G98" s="46">
        <v>6</v>
      </c>
      <c r="H98" s="46">
        <v>9</v>
      </c>
    </row>
    <row r="99" spans="1:8" ht="11.1" customHeight="1" x14ac:dyDescent="0.2">
      <c r="A99" s="14" t="s">
        <v>67</v>
      </c>
      <c r="B99" s="46">
        <v>198</v>
      </c>
      <c r="C99" s="46">
        <v>96</v>
      </c>
      <c r="D99" s="46">
        <v>28</v>
      </c>
      <c r="E99" s="46">
        <v>17</v>
      </c>
      <c r="F99" s="46">
        <v>4</v>
      </c>
      <c r="G99" s="46">
        <v>4</v>
      </c>
      <c r="H99" s="46">
        <v>49</v>
      </c>
    </row>
    <row r="100" spans="1:8" ht="11.1" customHeight="1" x14ac:dyDescent="0.2">
      <c r="A100" s="14" t="s">
        <v>68</v>
      </c>
      <c r="B100" s="46">
        <v>141</v>
      </c>
      <c r="C100" s="46">
        <v>75</v>
      </c>
      <c r="D100" s="46">
        <v>30</v>
      </c>
      <c r="E100" s="46">
        <v>13</v>
      </c>
      <c r="F100" s="46">
        <v>4</v>
      </c>
      <c r="G100" s="46">
        <v>1</v>
      </c>
      <c r="H100" s="46">
        <v>18</v>
      </c>
    </row>
    <row r="101" spans="1:8" ht="11.1" customHeight="1" x14ac:dyDescent="0.2">
      <c r="A101" s="14" t="s">
        <v>69</v>
      </c>
      <c r="B101" s="46">
        <v>161</v>
      </c>
      <c r="C101" s="46">
        <v>94</v>
      </c>
      <c r="D101" s="46">
        <v>33</v>
      </c>
      <c r="E101" s="46">
        <v>6</v>
      </c>
      <c r="F101" s="46">
        <v>3</v>
      </c>
      <c r="G101" s="46">
        <v>3</v>
      </c>
      <c r="H101" s="46">
        <v>22</v>
      </c>
    </row>
    <row r="102" spans="1:8" ht="11.1" customHeight="1" x14ac:dyDescent="0.2">
      <c r="A102" s="14" t="s">
        <v>70</v>
      </c>
      <c r="B102" s="46">
        <v>226</v>
      </c>
      <c r="C102" s="46">
        <v>146</v>
      </c>
      <c r="D102" s="46">
        <v>17</v>
      </c>
      <c r="E102" s="46">
        <v>28</v>
      </c>
      <c r="F102" s="46">
        <v>15</v>
      </c>
      <c r="G102" s="46">
        <v>9</v>
      </c>
      <c r="H102" s="46">
        <v>11</v>
      </c>
    </row>
    <row r="103" spans="1:8" ht="11.1" customHeight="1" x14ac:dyDescent="0.2">
      <c r="A103" s="14" t="s">
        <v>71</v>
      </c>
      <c r="B103" s="46">
        <v>914</v>
      </c>
      <c r="C103" s="46">
        <v>485</v>
      </c>
      <c r="D103" s="46">
        <v>145</v>
      </c>
      <c r="E103" s="46">
        <v>75</v>
      </c>
      <c r="F103" s="46">
        <v>55</v>
      </c>
      <c r="G103" s="46">
        <v>30</v>
      </c>
      <c r="H103" s="46">
        <v>124</v>
      </c>
    </row>
    <row r="104" spans="1:8" ht="11.1" customHeight="1" x14ac:dyDescent="0.2">
      <c r="A104" s="14" t="s">
        <v>72</v>
      </c>
      <c r="B104" s="46">
        <v>1162</v>
      </c>
      <c r="C104" s="46">
        <v>508</v>
      </c>
      <c r="D104" s="46">
        <v>438</v>
      </c>
      <c r="E104" s="46">
        <v>55</v>
      </c>
      <c r="F104" s="46">
        <v>23</v>
      </c>
      <c r="G104" s="46">
        <v>29</v>
      </c>
      <c r="H104" s="46">
        <v>109</v>
      </c>
    </row>
    <row r="105" spans="1:8" ht="15" customHeight="1" x14ac:dyDescent="0.2">
      <c r="A105" s="9" t="s">
        <v>225</v>
      </c>
      <c r="B105" s="46">
        <v>4231</v>
      </c>
      <c r="C105" s="46">
        <v>3026</v>
      </c>
      <c r="D105" s="46">
        <v>701</v>
      </c>
      <c r="E105" s="46">
        <v>116</v>
      </c>
      <c r="F105" s="46">
        <v>167</v>
      </c>
      <c r="G105" s="46">
        <v>120</v>
      </c>
      <c r="H105" s="46">
        <v>101</v>
      </c>
    </row>
    <row r="106" spans="1:8" ht="11.1" customHeight="1" x14ac:dyDescent="0.2">
      <c r="A106" s="14" t="s">
        <v>73</v>
      </c>
      <c r="B106" s="46">
        <v>1100</v>
      </c>
      <c r="C106" s="46">
        <v>866</v>
      </c>
      <c r="D106" s="46">
        <v>151</v>
      </c>
      <c r="E106" s="46">
        <v>24</v>
      </c>
      <c r="F106" s="46">
        <v>31</v>
      </c>
      <c r="G106" s="46">
        <v>8</v>
      </c>
      <c r="H106" s="46">
        <v>20</v>
      </c>
    </row>
    <row r="107" spans="1:8" ht="11.1" customHeight="1" x14ac:dyDescent="0.2">
      <c r="A107" s="14" t="s">
        <v>74</v>
      </c>
      <c r="B107" s="46">
        <v>365</v>
      </c>
      <c r="C107" s="46">
        <v>280</v>
      </c>
      <c r="D107" s="46">
        <v>43</v>
      </c>
      <c r="E107" s="46">
        <v>16</v>
      </c>
      <c r="F107" s="46">
        <v>6</v>
      </c>
      <c r="G107" s="46" t="s">
        <v>8302</v>
      </c>
      <c r="H107" s="46">
        <v>20</v>
      </c>
    </row>
    <row r="108" spans="1:8" ht="11.1" customHeight="1" x14ac:dyDescent="0.2">
      <c r="A108" s="14" t="s">
        <v>75</v>
      </c>
      <c r="B108" s="46">
        <v>133</v>
      </c>
      <c r="C108" s="46">
        <v>109</v>
      </c>
      <c r="D108" s="46">
        <v>13</v>
      </c>
      <c r="E108" s="46" t="s">
        <v>8302</v>
      </c>
      <c r="F108" s="46">
        <v>3</v>
      </c>
      <c r="G108" s="46">
        <v>8</v>
      </c>
      <c r="H108" s="46" t="s">
        <v>3</v>
      </c>
    </row>
    <row r="109" spans="1:8" ht="11.1" customHeight="1" x14ac:dyDescent="0.2">
      <c r="A109" s="14" t="s">
        <v>226</v>
      </c>
      <c r="B109" s="46">
        <v>1792</v>
      </c>
      <c r="C109" s="46">
        <v>1225</v>
      </c>
      <c r="D109" s="46">
        <v>311</v>
      </c>
      <c r="E109" s="46">
        <v>44</v>
      </c>
      <c r="F109" s="46">
        <v>94</v>
      </c>
      <c r="G109" s="46">
        <v>88</v>
      </c>
      <c r="H109" s="46">
        <v>30</v>
      </c>
    </row>
    <row r="110" spans="1:8" ht="11.1" customHeight="1" x14ac:dyDescent="0.2">
      <c r="A110" s="14" t="s">
        <v>76</v>
      </c>
      <c r="B110" s="46">
        <v>344</v>
      </c>
      <c r="C110" s="46">
        <v>188</v>
      </c>
      <c r="D110" s="46">
        <v>109</v>
      </c>
      <c r="E110" s="46">
        <v>9</v>
      </c>
      <c r="F110" s="46">
        <v>20</v>
      </c>
      <c r="G110" s="46">
        <v>6</v>
      </c>
      <c r="H110" s="46">
        <v>12</v>
      </c>
    </row>
    <row r="111" spans="1:8" ht="11.1" customHeight="1" x14ac:dyDescent="0.2">
      <c r="A111" s="14" t="s">
        <v>77</v>
      </c>
      <c r="B111" s="46">
        <v>99</v>
      </c>
      <c r="C111" s="46">
        <v>72</v>
      </c>
      <c r="D111" s="46">
        <v>10</v>
      </c>
      <c r="E111" s="46" t="s">
        <v>8303</v>
      </c>
      <c r="F111" s="46">
        <v>5</v>
      </c>
      <c r="G111" s="46">
        <v>4</v>
      </c>
      <c r="H111" s="46">
        <v>8</v>
      </c>
    </row>
    <row r="112" spans="1:8" ht="11.1" customHeight="1" x14ac:dyDescent="0.2">
      <c r="A112" s="14" t="s">
        <v>78</v>
      </c>
      <c r="B112" s="46">
        <v>398</v>
      </c>
      <c r="C112" s="46">
        <v>286</v>
      </c>
      <c r="D112" s="46">
        <v>64</v>
      </c>
      <c r="E112" s="46">
        <v>23</v>
      </c>
      <c r="F112" s="46">
        <v>8</v>
      </c>
      <c r="G112" s="46">
        <v>6</v>
      </c>
      <c r="H112" s="46">
        <v>11</v>
      </c>
    </row>
    <row r="113" spans="1:8" ht="15" customHeight="1" x14ac:dyDescent="0.2">
      <c r="A113" s="9" t="s">
        <v>227</v>
      </c>
      <c r="B113" s="46">
        <v>3638</v>
      </c>
      <c r="C113" s="46">
        <v>2291</v>
      </c>
      <c r="D113" s="46">
        <v>776</v>
      </c>
      <c r="E113" s="46">
        <v>151</v>
      </c>
      <c r="F113" s="46">
        <v>71</v>
      </c>
      <c r="G113" s="46">
        <v>44</v>
      </c>
      <c r="H113" s="46">
        <v>305</v>
      </c>
    </row>
    <row r="114" spans="1:8" ht="11.1" customHeight="1" x14ac:dyDescent="0.2">
      <c r="A114" s="14" t="s">
        <v>79</v>
      </c>
      <c r="B114" s="46">
        <v>146</v>
      </c>
      <c r="C114" s="46">
        <v>63</v>
      </c>
      <c r="D114" s="46">
        <v>47</v>
      </c>
      <c r="E114" s="46">
        <v>14</v>
      </c>
      <c r="F114" s="46">
        <v>8</v>
      </c>
      <c r="G114" s="46">
        <v>3</v>
      </c>
      <c r="H114" s="46">
        <v>11</v>
      </c>
    </row>
    <row r="115" spans="1:8" ht="11.1" customHeight="1" x14ac:dyDescent="0.2">
      <c r="A115" s="14" t="s">
        <v>80</v>
      </c>
      <c r="B115" s="46">
        <v>1617</v>
      </c>
      <c r="C115" s="46">
        <v>1013</v>
      </c>
      <c r="D115" s="46">
        <v>262</v>
      </c>
      <c r="E115" s="46">
        <v>55</v>
      </c>
      <c r="F115" s="46">
        <v>27</v>
      </c>
      <c r="G115" s="46">
        <v>8</v>
      </c>
      <c r="H115" s="46">
        <v>252</v>
      </c>
    </row>
    <row r="116" spans="1:8" ht="11.1" customHeight="1" x14ac:dyDescent="0.2">
      <c r="A116" s="14" t="s">
        <v>81</v>
      </c>
      <c r="B116" s="46">
        <v>131</v>
      </c>
      <c r="C116" s="46">
        <v>96</v>
      </c>
      <c r="D116" s="46">
        <v>11</v>
      </c>
      <c r="E116" s="46">
        <v>16</v>
      </c>
      <c r="F116" s="46">
        <v>2</v>
      </c>
      <c r="G116" s="46">
        <v>6</v>
      </c>
      <c r="H116" s="46" t="s">
        <v>8303</v>
      </c>
    </row>
    <row r="117" spans="1:8" ht="11.1" customHeight="1" x14ac:dyDescent="0.2">
      <c r="A117" s="14" t="s">
        <v>82</v>
      </c>
      <c r="B117" s="46">
        <v>1007</v>
      </c>
      <c r="C117" s="46">
        <v>735</v>
      </c>
      <c r="D117" s="46">
        <v>174</v>
      </c>
      <c r="E117" s="46">
        <v>35</v>
      </c>
      <c r="F117" s="46">
        <v>23</v>
      </c>
      <c r="G117" s="46">
        <v>17</v>
      </c>
      <c r="H117" s="46">
        <v>23</v>
      </c>
    </row>
    <row r="118" spans="1:8" ht="11.1" customHeight="1" x14ac:dyDescent="0.2">
      <c r="A118" s="14" t="s">
        <v>83</v>
      </c>
      <c r="B118" s="46">
        <v>339</v>
      </c>
      <c r="C118" s="46">
        <v>191</v>
      </c>
      <c r="D118" s="46">
        <v>109</v>
      </c>
      <c r="E118" s="46">
        <v>12</v>
      </c>
      <c r="F118" s="46">
        <v>3</v>
      </c>
      <c r="G118" s="46">
        <v>6</v>
      </c>
      <c r="H118" s="46">
        <v>18</v>
      </c>
    </row>
    <row r="119" spans="1:8" ht="11.1" customHeight="1" x14ac:dyDescent="0.2">
      <c r="A119" s="14" t="s">
        <v>84</v>
      </c>
      <c r="B119" s="46">
        <v>398</v>
      </c>
      <c r="C119" s="46">
        <v>193</v>
      </c>
      <c r="D119" s="46">
        <v>173</v>
      </c>
      <c r="E119" s="46">
        <v>19</v>
      </c>
      <c r="F119" s="46">
        <v>8</v>
      </c>
      <c r="G119" s="46">
        <v>4</v>
      </c>
      <c r="H119" s="46">
        <v>1</v>
      </c>
    </row>
    <row r="120" spans="1:8" ht="15" customHeight="1" x14ac:dyDescent="0.2">
      <c r="A120" s="9" t="s">
        <v>228</v>
      </c>
      <c r="B120" s="46">
        <v>2975</v>
      </c>
      <c r="C120" s="46">
        <v>1930</v>
      </c>
      <c r="D120" s="46">
        <v>612</v>
      </c>
      <c r="E120" s="46">
        <v>172</v>
      </c>
      <c r="F120" s="46">
        <v>164</v>
      </c>
      <c r="G120" s="46">
        <v>48</v>
      </c>
      <c r="H120" s="46">
        <v>49</v>
      </c>
    </row>
    <row r="121" spans="1:8" ht="11.1" customHeight="1" x14ac:dyDescent="0.2">
      <c r="A121" s="14" t="s">
        <v>85</v>
      </c>
      <c r="B121" s="46">
        <v>1408</v>
      </c>
      <c r="C121" s="46">
        <v>868</v>
      </c>
      <c r="D121" s="46">
        <v>414</v>
      </c>
      <c r="E121" s="46">
        <v>56</v>
      </c>
      <c r="F121" s="46">
        <v>54</v>
      </c>
      <c r="G121" s="46">
        <v>2</v>
      </c>
      <c r="H121" s="46">
        <v>14</v>
      </c>
    </row>
    <row r="122" spans="1:8" ht="11.1" customHeight="1" x14ac:dyDescent="0.2">
      <c r="A122" s="14" t="s">
        <v>86</v>
      </c>
      <c r="B122" s="46">
        <v>691</v>
      </c>
      <c r="C122" s="46">
        <v>505</v>
      </c>
      <c r="D122" s="46">
        <v>56</v>
      </c>
      <c r="E122" s="46">
        <v>37</v>
      </c>
      <c r="F122" s="46">
        <v>49</v>
      </c>
      <c r="G122" s="46">
        <v>31</v>
      </c>
      <c r="H122" s="46">
        <v>13</v>
      </c>
    </row>
    <row r="123" spans="1:8" ht="11.1" customHeight="1" x14ac:dyDescent="0.2">
      <c r="A123" s="14" t="s">
        <v>87</v>
      </c>
      <c r="B123" s="46">
        <v>494</v>
      </c>
      <c r="C123" s="46">
        <v>389</v>
      </c>
      <c r="D123" s="46">
        <v>33</v>
      </c>
      <c r="E123" s="46">
        <v>16</v>
      </c>
      <c r="F123" s="46">
        <v>28</v>
      </c>
      <c r="G123" s="46">
        <v>6</v>
      </c>
      <c r="H123" s="46">
        <v>22</v>
      </c>
    </row>
    <row r="124" spans="1:8" ht="11.1" customHeight="1" x14ac:dyDescent="0.2">
      <c r="A124" s="14" t="s">
        <v>88</v>
      </c>
      <c r="B124" s="46">
        <v>382</v>
      </c>
      <c r="C124" s="46">
        <v>168</v>
      </c>
      <c r="D124" s="46">
        <v>109</v>
      </c>
      <c r="E124" s="46">
        <v>63</v>
      </c>
      <c r="F124" s="46">
        <v>33</v>
      </c>
      <c r="G124" s="46">
        <v>9</v>
      </c>
      <c r="H124" s="46" t="s">
        <v>8302</v>
      </c>
    </row>
    <row r="125" spans="1:8" ht="15" customHeight="1" x14ac:dyDescent="0.2">
      <c r="A125" s="9" t="s">
        <v>229</v>
      </c>
      <c r="B125" s="46">
        <v>5469</v>
      </c>
      <c r="C125" s="46">
        <v>3871</v>
      </c>
      <c r="D125" s="46">
        <v>503</v>
      </c>
      <c r="E125" s="46">
        <v>226</v>
      </c>
      <c r="F125" s="46">
        <v>143</v>
      </c>
      <c r="G125" s="46">
        <v>42</v>
      </c>
      <c r="H125" s="46">
        <v>684</v>
      </c>
    </row>
    <row r="126" spans="1:8" ht="11.1" customHeight="1" x14ac:dyDescent="0.2">
      <c r="A126" s="14" t="s">
        <v>89</v>
      </c>
      <c r="B126" s="46">
        <v>336</v>
      </c>
      <c r="C126" s="46">
        <v>194</v>
      </c>
      <c r="D126" s="46">
        <v>74</v>
      </c>
      <c r="E126" s="46">
        <v>19</v>
      </c>
      <c r="F126" s="46">
        <v>3</v>
      </c>
      <c r="G126" s="46">
        <v>2</v>
      </c>
      <c r="H126" s="46">
        <v>44</v>
      </c>
    </row>
    <row r="127" spans="1:8" ht="11.1" customHeight="1" x14ac:dyDescent="0.2">
      <c r="A127" s="14" t="s">
        <v>90</v>
      </c>
      <c r="B127" s="46">
        <v>1260</v>
      </c>
      <c r="C127" s="46">
        <v>1006</v>
      </c>
      <c r="D127" s="46">
        <v>136</v>
      </c>
      <c r="E127" s="46">
        <v>37</v>
      </c>
      <c r="F127" s="46">
        <v>31</v>
      </c>
      <c r="G127" s="46">
        <v>18</v>
      </c>
      <c r="H127" s="46">
        <v>32</v>
      </c>
    </row>
    <row r="128" spans="1:8" ht="11.1" customHeight="1" x14ac:dyDescent="0.2">
      <c r="A128" s="14" t="s">
        <v>91</v>
      </c>
      <c r="B128" s="46">
        <v>675</v>
      </c>
      <c r="C128" s="46">
        <v>483</v>
      </c>
      <c r="D128" s="46">
        <v>27</v>
      </c>
      <c r="E128" s="46">
        <v>22</v>
      </c>
      <c r="F128" s="46">
        <v>3</v>
      </c>
      <c r="G128" s="46">
        <v>16</v>
      </c>
      <c r="H128" s="46">
        <v>124</v>
      </c>
    </row>
    <row r="129" spans="1:8" ht="11.1" customHeight="1" x14ac:dyDescent="0.2">
      <c r="A129" s="14" t="s">
        <v>92</v>
      </c>
      <c r="B129" s="46">
        <v>3198</v>
      </c>
      <c r="C129" s="46">
        <v>2188</v>
      </c>
      <c r="D129" s="46">
        <v>266</v>
      </c>
      <c r="E129" s="46">
        <v>148</v>
      </c>
      <c r="F129" s="46">
        <v>106</v>
      </c>
      <c r="G129" s="46">
        <v>6</v>
      </c>
      <c r="H129" s="46">
        <v>484</v>
      </c>
    </row>
    <row r="130" spans="1:8" ht="15" customHeight="1" x14ac:dyDescent="0.2">
      <c r="A130" s="9" t="s">
        <v>230</v>
      </c>
      <c r="B130" s="46">
        <v>3690</v>
      </c>
      <c r="C130" s="46">
        <v>2350</v>
      </c>
      <c r="D130" s="46">
        <v>676</v>
      </c>
      <c r="E130" s="46">
        <v>188</v>
      </c>
      <c r="F130" s="46">
        <v>162</v>
      </c>
      <c r="G130" s="46">
        <v>107</v>
      </c>
      <c r="H130" s="46">
        <v>207</v>
      </c>
    </row>
    <row r="131" spans="1:8" ht="11.1" customHeight="1" x14ac:dyDescent="0.2">
      <c r="A131" s="14" t="s">
        <v>93</v>
      </c>
      <c r="B131" s="46">
        <v>188</v>
      </c>
      <c r="C131" s="46">
        <v>80</v>
      </c>
      <c r="D131" s="46">
        <v>58</v>
      </c>
      <c r="E131" s="46">
        <v>10</v>
      </c>
      <c r="F131" s="46">
        <v>12</v>
      </c>
      <c r="G131" s="46">
        <v>6</v>
      </c>
      <c r="H131" s="46">
        <v>22</v>
      </c>
    </row>
    <row r="132" spans="1:8" ht="11.1" customHeight="1" x14ac:dyDescent="0.2">
      <c r="A132" s="14" t="s">
        <v>94</v>
      </c>
      <c r="B132" s="46">
        <v>264</v>
      </c>
      <c r="C132" s="46">
        <v>165</v>
      </c>
      <c r="D132" s="46">
        <v>59</v>
      </c>
      <c r="E132" s="46">
        <v>19</v>
      </c>
      <c r="F132" s="46">
        <v>14</v>
      </c>
      <c r="G132" s="46">
        <v>3</v>
      </c>
      <c r="H132" s="46">
        <v>4</v>
      </c>
    </row>
    <row r="133" spans="1:8" ht="11.1" customHeight="1" x14ac:dyDescent="0.2">
      <c r="A133" s="14" t="s">
        <v>95</v>
      </c>
      <c r="B133" s="46">
        <v>269</v>
      </c>
      <c r="C133" s="46">
        <v>147</v>
      </c>
      <c r="D133" s="46">
        <v>69</v>
      </c>
      <c r="E133" s="46">
        <v>7</v>
      </c>
      <c r="F133" s="46">
        <v>11</v>
      </c>
      <c r="G133" s="46">
        <v>5</v>
      </c>
      <c r="H133" s="46">
        <v>30</v>
      </c>
    </row>
    <row r="134" spans="1:8" ht="11.1" customHeight="1" x14ac:dyDescent="0.2">
      <c r="A134" s="14" t="s">
        <v>96</v>
      </c>
      <c r="B134" s="46">
        <v>79</v>
      </c>
      <c r="C134" s="46">
        <v>49</v>
      </c>
      <c r="D134" s="46">
        <v>1</v>
      </c>
      <c r="E134" s="46">
        <v>8</v>
      </c>
      <c r="F134" s="46">
        <v>8</v>
      </c>
      <c r="G134" s="46">
        <v>6</v>
      </c>
      <c r="H134" s="46">
        <v>7</v>
      </c>
    </row>
    <row r="135" spans="1:8" ht="11.1" customHeight="1" x14ac:dyDescent="0.2">
      <c r="A135" s="14" t="s">
        <v>97</v>
      </c>
      <c r="B135" s="46">
        <v>840</v>
      </c>
      <c r="C135" s="46">
        <v>538</v>
      </c>
      <c r="D135" s="46">
        <v>160</v>
      </c>
      <c r="E135" s="46">
        <v>48</v>
      </c>
      <c r="F135" s="46">
        <v>34</v>
      </c>
      <c r="G135" s="46">
        <v>48</v>
      </c>
      <c r="H135" s="46">
        <v>12</v>
      </c>
    </row>
    <row r="136" spans="1:8" ht="11.1" customHeight="1" x14ac:dyDescent="0.2">
      <c r="A136" s="14" t="s">
        <v>98</v>
      </c>
      <c r="B136" s="46">
        <v>319</v>
      </c>
      <c r="C136" s="46">
        <v>138</v>
      </c>
      <c r="D136" s="46">
        <v>54</v>
      </c>
      <c r="E136" s="46">
        <v>33</v>
      </c>
      <c r="F136" s="46">
        <v>26</v>
      </c>
      <c r="G136" s="46">
        <v>11</v>
      </c>
      <c r="H136" s="46">
        <v>57</v>
      </c>
    </row>
    <row r="137" spans="1:8" ht="11.1" customHeight="1" x14ac:dyDescent="0.2">
      <c r="A137" s="14" t="s">
        <v>99</v>
      </c>
      <c r="B137" s="46">
        <v>722</v>
      </c>
      <c r="C137" s="46">
        <v>615</v>
      </c>
      <c r="D137" s="46">
        <v>33</v>
      </c>
      <c r="E137" s="46">
        <v>26</v>
      </c>
      <c r="F137" s="46">
        <v>13</v>
      </c>
      <c r="G137" s="46">
        <v>11</v>
      </c>
      <c r="H137" s="46">
        <v>24</v>
      </c>
    </row>
    <row r="138" spans="1:8" ht="11.1" customHeight="1" x14ac:dyDescent="0.2">
      <c r="A138" s="14" t="s">
        <v>100</v>
      </c>
      <c r="B138" s="46">
        <v>453</v>
      </c>
      <c r="C138" s="46">
        <v>352</v>
      </c>
      <c r="D138" s="46">
        <v>76</v>
      </c>
      <c r="E138" s="46">
        <v>10</v>
      </c>
      <c r="F138" s="46">
        <v>7</v>
      </c>
      <c r="G138" s="46" t="s">
        <v>3</v>
      </c>
      <c r="H138" s="46">
        <v>8</v>
      </c>
    </row>
    <row r="139" spans="1:8" ht="11.1" customHeight="1" x14ac:dyDescent="0.2">
      <c r="A139" s="14" t="s">
        <v>101</v>
      </c>
      <c r="B139" s="46">
        <v>367</v>
      </c>
      <c r="C139" s="46">
        <v>147</v>
      </c>
      <c r="D139" s="46">
        <v>124</v>
      </c>
      <c r="E139" s="46">
        <v>18</v>
      </c>
      <c r="F139" s="46">
        <v>24</v>
      </c>
      <c r="G139" s="46">
        <v>20</v>
      </c>
      <c r="H139" s="46">
        <v>34</v>
      </c>
    </row>
    <row r="140" spans="1:8" ht="11.1" customHeight="1" x14ac:dyDescent="0.2">
      <c r="A140" s="14" t="s">
        <v>102</v>
      </c>
      <c r="B140" s="46">
        <v>189</v>
      </c>
      <c r="C140" s="46">
        <v>119</v>
      </c>
      <c r="D140" s="46">
        <v>42</v>
      </c>
      <c r="E140" s="46">
        <v>9</v>
      </c>
      <c r="F140" s="46">
        <v>3</v>
      </c>
      <c r="G140" s="46">
        <v>7</v>
      </c>
      <c r="H140" s="46">
        <v>9</v>
      </c>
    </row>
    <row r="141" spans="1:8" ht="15" customHeight="1" x14ac:dyDescent="0.2">
      <c r="A141" s="9" t="s">
        <v>231</v>
      </c>
      <c r="B141" s="46">
        <v>3148</v>
      </c>
      <c r="C141" s="46">
        <v>1364</v>
      </c>
      <c r="D141" s="46">
        <v>781</v>
      </c>
      <c r="E141" s="46">
        <v>98</v>
      </c>
      <c r="F141" s="46">
        <v>138</v>
      </c>
      <c r="G141" s="46">
        <v>52</v>
      </c>
      <c r="H141" s="46">
        <v>715</v>
      </c>
    </row>
    <row r="142" spans="1:8" ht="11.1" customHeight="1" x14ac:dyDescent="0.2">
      <c r="A142" s="14" t="s">
        <v>103</v>
      </c>
      <c r="B142" s="46">
        <v>803</v>
      </c>
      <c r="C142" s="46">
        <v>171</v>
      </c>
      <c r="D142" s="46">
        <v>43</v>
      </c>
      <c r="E142" s="46">
        <v>9</v>
      </c>
      <c r="F142" s="46">
        <v>13</v>
      </c>
      <c r="G142" s="46">
        <v>15</v>
      </c>
      <c r="H142" s="46">
        <v>552</v>
      </c>
    </row>
    <row r="143" spans="1:8" ht="11.1" customHeight="1" x14ac:dyDescent="0.2">
      <c r="A143" s="14" t="s">
        <v>104</v>
      </c>
      <c r="B143" s="46">
        <v>256</v>
      </c>
      <c r="C143" s="46">
        <v>141</v>
      </c>
      <c r="D143" s="46">
        <v>44</v>
      </c>
      <c r="E143" s="46">
        <v>22</v>
      </c>
      <c r="F143" s="46">
        <v>15</v>
      </c>
      <c r="G143" s="46">
        <v>9</v>
      </c>
      <c r="H143" s="46">
        <v>25</v>
      </c>
    </row>
    <row r="144" spans="1:8" ht="11.1" customHeight="1" x14ac:dyDescent="0.2">
      <c r="A144" s="14" t="s">
        <v>105</v>
      </c>
      <c r="B144" s="46">
        <v>246</v>
      </c>
      <c r="C144" s="46">
        <v>166</v>
      </c>
      <c r="D144" s="46">
        <v>38</v>
      </c>
      <c r="E144" s="46">
        <v>10</v>
      </c>
      <c r="F144" s="46">
        <v>8</v>
      </c>
      <c r="G144" s="46">
        <v>6</v>
      </c>
      <c r="H144" s="46">
        <v>18</v>
      </c>
    </row>
    <row r="145" spans="1:8" ht="11.1" customHeight="1" x14ac:dyDescent="0.2">
      <c r="A145" s="14" t="s">
        <v>106</v>
      </c>
      <c r="B145" s="46">
        <v>1843</v>
      </c>
      <c r="C145" s="46">
        <v>886</v>
      </c>
      <c r="D145" s="46">
        <v>656</v>
      </c>
      <c r="E145" s="46">
        <v>57</v>
      </c>
      <c r="F145" s="46">
        <v>102</v>
      </c>
      <c r="G145" s="46">
        <v>22</v>
      </c>
      <c r="H145" s="46">
        <v>120</v>
      </c>
    </row>
    <row r="146" spans="1:8" ht="20.100000000000001" customHeight="1" x14ac:dyDescent="0.2">
      <c r="A146" s="9" t="s">
        <v>232</v>
      </c>
      <c r="B146" s="46">
        <v>7367</v>
      </c>
      <c r="C146" s="46">
        <v>5307</v>
      </c>
      <c r="D146" s="46">
        <v>631</v>
      </c>
      <c r="E146" s="46">
        <v>367</v>
      </c>
      <c r="F146" s="46">
        <v>369</v>
      </c>
      <c r="G146" s="46">
        <v>70</v>
      </c>
      <c r="H146" s="46">
        <v>623</v>
      </c>
    </row>
    <row r="147" spans="1:8" ht="11.1" customHeight="1" x14ac:dyDescent="0.2">
      <c r="A147" s="14" t="s">
        <v>107</v>
      </c>
      <c r="B147" s="46">
        <v>726</v>
      </c>
      <c r="C147" s="46">
        <v>384</v>
      </c>
      <c r="D147" s="46">
        <v>75</v>
      </c>
      <c r="E147" s="46">
        <v>27</v>
      </c>
      <c r="F147" s="46">
        <v>8</v>
      </c>
      <c r="G147" s="46">
        <v>5</v>
      </c>
      <c r="H147" s="46">
        <v>227</v>
      </c>
    </row>
    <row r="148" spans="1:8" ht="11.1" customHeight="1" x14ac:dyDescent="0.2">
      <c r="A148" s="14" t="s">
        <v>108</v>
      </c>
      <c r="B148" s="46">
        <v>1943</v>
      </c>
      <c r="C148" s="46">
        <v>1471</v>
      </c>
      <c r="D148" s="46">
        <v>199</v>
      </c>
      <c r="E148" s="46">
        <v>103</v>
      </c>
      <c r="F148" s="46">
        <v>75</v>
      </c>
      <c r="G148" s="46">
        <v>26</v>
      </c>
      <c r="H148" s="46">
        <v>69</v>
      </c>
    </row>
    <row r="149" spans="1:8" ht="11.1" customHeight="1" x14ac:dyDescent="0.2">
      <c r="A149" s="14" t="s">
        <v>109</v>
      </c>
      <c r="B149" s="46">
        <v>2343</v>
      </c>
      <c r="C149" s="46">
        <v>2070</v>
      </c>
      <c r="D149" s="46">
        <v>175</v>
      </c>
      <c r="E149" s="46">
        <v>55</v>
      </c>
      <c r="F149" s="46">
        <v>31</v>
      </c>
      <c r="G149" s="46">
        <v>8</v>
      </c>
      <c r="H149" s="46">
        <v>4</v>
      </c>
    </row>
    <row r="150" spans="1:8" ht="11.1" customHeight="1" x14ac:dyDescent="0.2">
      <c r="A150" s="14" t="s">
        <v>110</v>
      </c>
      <c r="B150" s="46">
        <v>638</v>
      </c>
      <c r="C150" s="46">
        <v>261</v>
      </c>
      <c r="D150" s="46">
        <v>35</v>
      </c>
      <c r="E150" s="46">
        <v>40</v>
      </c>
      <c r="F150" s="46">
        <v>25</v>
      </c>
      <c r="G150" s="46">
        <v>15</v>
      </c>
      <c r="H150" s="46">
        <v>262</v>
      </c>
    </row>
    <row r="151" spans="1:8" ht="11.1" customHeight="1" x14ac:dyDescent="0.2">
      <c r="A151" s="14" t="s">
        <v>111</v>
      </c>
      <c r="B151" s="46">
        <v>1717</v>
      </c>
      <c r="C151" s="46">
        <v>1121</v>
      </c>
      <c r="D151" s="46">
        <v>147</v>
      </c>
      <c r="E151" s="46">
        <v>142</v>
      </c>
      <c r="F151" s="46">
        <v>230</v>
      </c>
      <c r="G151" s="46">
        <v>16</v>
      </c>
      <c r="H151" s="46">
        <v>61</v>
      </c>
    </row>
    <row r="152" spans="1:8" ht="12.95" customHeight="1" x14ac:dyDescent="0.2">
      <c r="A152" s="9" t="s">
        <v>233</v>
      </c>
      <c r="B152" s="46">
        <v>3691</v>
      </c>
      <c r="C152" s="46">
        <v>2344</v>
      </c>
      <c r="D152" s="46">
        <v>669</v>
      </c>
      <c r="E152" s="46">
        <v>167</v>
      </c>
      <c r="F152" s="46">
        <v>107</v>
      </c>
      <c r="G152" s="46">
        <v>53</v>
      </c>
      <c r="H152" s="46">
        <v>351</v>
      </c>
    </row>
    <row r="153" spans="1:8" ht="11.1" customHeight="1" x14ac:dyDescent="0.2">
      <c r="A153" s="14" t="s">
        <v>112</v>
      </c>
      <c r="B153" s="46">
        <v>521</v>
      </c>
      <c r="C153" s="46">
        <v>251</v>
      </c>
      <c r="D153" s="46">
        <v>46</v>
      </c>
      <c r="E153" s="46">
        <v>7</v>
      </c>
      <c r="F153" s="46">
        <v>9</v>
      </c>
      <c r="G153" s="46">
        <v>11</v>
      </c>
      <c r="H153" s="46">
        <v>197</v>
      </c>
    </row>
    <row r="154" spans="1:8" ht="11.1" customHeight="1" x14ac:dyDescent="0.2">
      <c r="A154" s="14" t="s">
        <v>113</v>
      </c>
      <c r="B154" s="46">
        <v>376</v>
      </c>
      <c r="C154" s="46">
        <v>281</v>
      </c>
      <c r="D154" s="46">
        <v>26</v>
      </c>
      <c r="E154" s="46">
        <v>39</v>
      </c>
      <c r="F154" s="46">
        <v>13</v>
      </c>
      <c r="G154" s="46">
        <v>12</v>
      </c>
      <c r="H154" s="46">
        <v>5</v>
      </c>
    </row>
    <row r="155" spans="1:8" ht="11.1" customHeight="1" x14ac:dyDescent="0.2">
      <c r="A155" s="14" t="s">
        <v>114</v>
      </c>
      <c r="B155" s="46">
        <v>153</v>
      </c>
      <c r="C155" s="46">
        <v>56</v>
      </c>
      <c r="D155" s="46">
        <v>57</v>
      </c>
      <c r="E155" s="46">
        <v>11</v>
      </c>
      <c r="F155" s="46">
        <v>1</v>
      </c>
      <c r="G155" s="46">
        <v>5</v>
      </c>
      <c r="H155" s="46">
        <v>23</v>
      </c>
    </row>
    <row r="156" spans="1:8" ht="11.1" customHeight="1" x14ac:dyDescent="0.2">
      <c r="A156" s="14" t="s">
        <v>115</v>
      </c>
      <c r="B156" s="46">
        <v>2032</v>
      </c>
      <c r="C156" s="46">
        <v>1426</v>
      </c>
      <c r="D156" s="46">
        <v>370</v>
      </c>
      <c r="E156" s="46">
        <v>38</v>
      </c>
      <c r="F156" s="46">
        <v>73</v>
      </c>
      <c r="G156" s="46">
        <v>18</v>
      </c>
      <c r="H156" s="46">
        <v>107</v>
      </c>
    </row>
    <row r="157" spans="1:8" ht="11.1" customHeight="1" x14ac:dyDescent="0.2">
      <c r="A157" s="14" t="s">
        <v>116</v>
      </c>
      <c r="B157" s="46">
        <v>542</v>
      </c>
      <c r="C157" s="46">
        <v>301</v>
      </c>
      <c r="D157" s="46">
        <v>153</v>
      </c>
      <c r="E157" s="46">
        <v>58</v>
      </c>
      <c r="F157" s="46">
        <v>6</v>
      </c>
      <c r="G157" s="46">
        <v>7</v>
      </c>
      <c r="H157" s="46">
        <v>17</v>
      </c>
    </row>
    <row r="158" spans="1:8" ht="11.1" customHeight="1" x14ac:dyDescent="0.2">
      <c r="A158" s="14" t="s">
        <v>117</v>
      </c>
      <c r="B158" s="46">
        <v>67</v>
      </c>
      <c r="C158" s="46">
        <v>29</v>
      </c>
      <c r="D158" s="46">
        <v>17</v>
      </c>
      <c r="E158" s="46">
        <v>14</v>
      </c>
      <c r="F158" s="46">
        <v>5</v>
      </c>
      <c r="G158" s="46" t="s">
        <v>8302</v>
      </c>
      <c r="H158" s="46">
        <v>2</v>
      </c>
    </row>
    <row r="159" spans="1:8" ht="12.95" customHeight="1" x14ac:dyDescent="0.2">
      <c r="A159" s="9" t="s">
        <v>234</v>
      </c>
      <c r="B159" s="46">
        <v>3830</v>
      </c>
      <c r="C159" s="46">
        <v>3044</v>
      </c>
      <c r="D159" s="46">
        <v>279</v>
      </c>
      <c r="E159" s="46">
        <v>209</v>
      </c>
      <c r="F159" s="46">
        <v>115</v>
      </c>
      <c r="G159" s="46">
        <v>52</v>
      </c>
      <c r="H159" s="46">
        <v>131</v>
      </c>
    </row>
    <row r="160" spans="1:8" ht="11.1" customHeight="1" x14ac:dyDescent="0.2">
      <c r="A160" s="92" t="s">
        <v>235</v>
      </c>
      <c r="B160" s="46">
        <v>2232</v>
      </c>
      <c r="C160" s="46">
        <v>1861</v>
      </c>
      <c r="D160" s="46">
        <v>71</v>
      </c>
      <c r="E160" s="46">
        <v>137</v>
      </c>
      <c r="F160" s="46">
        <v>74</v>
      </c>
      <c r="G160" s="46">
        <v>7</v>
      </c>
      <c r="H160" s="46">
        <v>82</v>
      </c>
    </row>
    <row r="161" spans="1:10" ht="11.1" customHeight="1" x14ac:dyDescent="0.2">
      <c r="A161" s="93" t="s">
        <v>201</v>
      </c>
      <c r="B161" s="46">
        <v>2232</v>
      </c>
      <c r="C161" s="46">
        <v>1861</v>
      </c>
      <c r="D161" s="46">
        <v>71</v>
      </c>
      <c r="E161" s="46">
        <v>137</v>
      </c>
      <c r="F161" s="46">
        <v>74</v>
      </c>
      <c r="G161" s="46">
        <v>7</v>
      </c>
      <c r="H161" s="46">
        <v>82</v>
      </c>
      <c r="I161" s="126"/>
      <c r="J161" s="126"/>
    </row>
    <row r="162" spans="1:10" ht="11.1" customHeight="1" x14ac:dyDescent="0.2">
      <c r="A162" s="93" t="s">
        <v>202</v>
      </c>
      <c r="B162" s="46" t="s">
        <v>3</v>
      </c>
      <c r="C162" s="46" t="s">
        <v>3</v>
      </c>
      <c r="D162" s="46" t="s">
        <v>3</v>
      </c>
      <c r="E162" s="46" t="s">
        <v>3</v>
      </c>
      <c r="F162" s="46" t="s">
        <v>3</v>
      </c>
      <c r="G162" s="46" t="s">
        <v>3</v>
      </c>
      <c r="H162" s="46" t="s">
        <v>3</v>
      </c>
      <c r="I162" s="126"/>
      <c r="J162" s="126"/>
    </row>
    <row r="163" spans="1:10" ht="11.1" customHeight="1" x14ac:dyDescent="0.2">
      <c r="A163" s="93" t="s">
        <v>203</v>
      </c>
      <c r="B163" s="46" t="s">
        <v>3</v>
      </c>
      <c r="C163" s="46" t="s">
        <v>3</v>
      </c>
      <c r="D163" s="46" t="s">
        <v>3</v>
      </c>
      <c r="E163" s="46" t="s">
        <v>3</v>
      </c>
      <c r="F163" s="46" t="s">
        <v>3</v>
      </c>
      <c r="G163" s="46" t="s">
        <v>3</v>
      </c>
      <c r="H163" s="46" t="s">
        <v>3</v>
      </c>
      <c r="I163" s="126"/>
      <c r="J163" s="126"/>
    </row>
    <row r="164" spans="1:10" ht="11.1" customHeight="1" x14ac:dyDescent="0.2">
      <c r="A164" s="93" t="s">
        <v>204</v>
      </c>
      <c r="B164" s="46" t="s">
        <v>3</v>
      </c>
      <c r="C164" s="46" t="s">
        <v>3</v>
      </c>
      <c r="D164" s="46" t="s">
        <v>3</v>
      </c>
      <c r="E164" s="46" t="s">
        <v>3</v>
      </c>
      <c r="F164" s="46" t="s">
        <v>3</v>
      </c>
      <c r="G164" s="46" t="s">
        <v>3</v>
      </c>
      <c r="H164" s="46" t="s">
        <v>3</v>
      </c>
      <c r="I164" s="126"/>
      <c r="J164" s="126"/>
    </row>
    <row r="165" spans="1:10" ht="11.1" customHeight="1" x14ac:dyDescent="0.2">
      <c r="A165" s="93" t="s">
        <v>205</v>
      </c>
      <c r="B165" s="46" t="s">
        <v>3</v>
      </c>
      <c r="C165" s="46" t="s">
        <v>3</v>
      </c>
      <c r="D165" s="46" t="s">
        <v>3</v>
      </c>
      <c r="E165" s="46" t="s">
        <v>3</v>
      </c>
      <c r="F165" s="46" t="s">
        <v>3</v>
      </c>
      <c r="G165" s="46" t="s">
        <v>3</v>
      </c>
      <c r="H165" s="46" t="s">
        <v>3</v>
      </c>
      <c r="I165" s="126"/>
      <c r="J165" s="126"/>
    </row>
    <row r="166" spans="1:10" ht="11.1" customHeight="1" x14ac:dyDescent="0.2">
      <c r="A166" s="14" t="s">
        <v>118</v>
      </c>
      <c r="B166" s="46">
        <v>450</v>
      </c>
      <c r="C166" s="46">
        <v>256</v>
      </c>
      <c r="D166" s="46">
        <v>118</v>
      </c>
      <c r="E166" s="46">
        <v>34</v>
      </c>
      <c r="F166" s="46">
        <v>7</v>
      </c>
      <c r="G166" s="46">
        <v>20</v>
      </c>
      <c r="H166" s="46">
        <v>15</v>
      </c>
    </row>
    <row r="167" spans="1:10" ht="11.1" customHeight="1" x14ac:dyDescent="0.2">
      <c r="A167" s="14" t="s">
        <v>119</v>
      </c>
      <c r="B167" s="46">
        <v>201</v>
      </c>
      <c r="C167" s="46">
        <v>168</v>
      </c>
      <c r="D167" s="46">
        <v>6</v>
      </c>
      <c r="E167" s="46">
        <v>10</v>
      </c>
      <c r="F167" s="46">
        <v>7</v>
      </c>
      <c r="G167" s="46">
        <v>5</v>
      </c>
      <c r="H167" s="46">
        <v>5</v>
      </c>
    </row>
    <row r="168" spans="1:10" ht="11.1" customHeight="1" x14ac:dyDescent="0.2">
      <c r="A168" s="14" t="s">
        <v>120</v>
      </c>
      <c r="B168" s="46">
        <v>86</v>
      </c>
      <c r="C168" s="46">
        <v>34</v>
      </c>
      <c r="D168" s="46">
        <v>26</v>
      </c>
      <c r="E168" s="46">
        <v>6</v>
      </c>
      <c r="F168" s="46">
        <v>7</v>
      </c>
      <c r="G168" s="46">
        <v>5</v>
      </c>
      <c r="H168" s="46">
        <v>8</v>
      </c>
    </row>
    <row r="169" spans="1:10" ht="11.1" customHeight="1" x14ac:dyDescent="0.2">
      <c r="A169" s="14" t="s">
        <v>121</v>
      </c>
      <c r="B169" s="46">
        <v>464</v>
      </c>
      <c r="C169" s="46">
        <v>396</v>
      </c>
      <c r="D169" s="46">
        <v>31</v>
      </c>
      <c r="E169" s="46">
        <v>15</v>
      </c>
      <c r="F169" s="46">
        <v>13</v>
      </c>
      <c r="G169" s="46">
        <v>8</v>
      </c>
      <c r="H169" s="46">
        <v>1</v>
      </c>
    </row>
    <row r="170" spans="1:10" ht="11.1" customHeight="1" x14ac:dyDescent="0.2">
      <c r="A170" s="14" t="s">
        <v>122</v>
      </c>
      <c r="B170" s="46">
        <v>80</v>
      </c>
      <c r="C170" s="46">
        <v>57</v>
      </c>
      <c r="D170" s="46">
        <v>13</v>
      </c>
      <c r="E170" s="46">
        <v>1</v>
      </c>
      <c r="F170" s="46">
        <v>4</v>
      </c>
      <c r="G170" s="46">
        <v>4</v>
      </c>
      <c r="H170" s="46">
        <v>1</v>
      </c>
    </row>
    <row r="171" spans="1:10" ht="11.1" customHeight="1" x14ac:dyDescent="0.2">
      <c r="A171" s="14" t="s">
        <v>123</v>
      </c>
      <c r="B171" s="46">
        <v>317</v>
      </c>
      <c r="C171" s="46">
        <v>272</v>
      </c>
      <c r="D171" s="46">
        <v>14</v>
      </c>
      <c r="E171" s="46">
        <v>6</v>
      </c>
      <c r="F171" s="46">
        <v>3</v>
      </c>
      <c r="G171" s="46">
        <v>3</v>
      </c>
      <c r="H171" s="46">
        <v>19</v>
      </c>
    </row>
    <row r="172" spans="1:10" ht="12.95" customHeight="1" x14ac:dyDescent="0.2">
      <c r="A172" s="9" t="s">
        <v>236</v>
      </c>
      <c r="B172" s="46">
        <v>2284</v>
      </c>
      <c r="C172" s="46">
        <v>1811</v>
      </c>
      <c r="D172" s="46">
        <v>153</v>
      </c>
      <c r="E172" s="46">
        <v>94</v>
      </c>
      <c r="F172" s="46">
        <v>57</v>
      </c>
      <c r="G172" s="46">
        <v>40</v>
      </c>
      <c r="H172" s="46">
        <v>129</v>
      </c>
    </row>
    <row r="173" spans="1:10" ht="11.1" customHeight="1" x14ac:dyDescent="0.2">
      <c r="A173" s="14" t="s">
        <v>124</v>
      </c>
      <c r="B173" s="46">
        <v>402</v>
      </c>
      <c r="C173" s="46">
        <v>298</v>
      </c>
      <c r="D173" s="46">
        <v>43</v>
      </c>
      <c r="E173" s="46">
        <v>40</v>
      </c>
      <c r="F173" s="46">
        <v>13</v>
      </c>
      <c r="G173" s="46">
        <v>5</v>
      </c>
      <c r="H173" s="46">
        <v>3</v>
      </c>
    </row>
    <row r="174" spans="1:10" ht="11.1" customHeight="1" x14ac:dyDescent="0.2">
      <c r="A174" s="14" t="s">
        <v>125</v>
      </c>
      <c r="B174" s="46">
        <v>630</v>
      </c>
      <c r="C174" s="46">
        <v>482</v>
      </c>
      <c r="D174" s="46">
        <v>12</v>
      </c>
      <c r="E174" s="46">
        <v>15</v>
      </c>
      <c r="F174" s="46">
        <v>9</v>
      </c>
      <c r="G174" s="46">
        <v>6</v>
      </c>
      <c r="H174" s="46">
        <v>106</v>
      </c>
    </row>
    <row r="175" spans="1:10" ht="11.1" customHeight="1" x14ac:dyDescent="0.2">
      <c r="A175" s="14" t="s">
        <v>126</v>
      </c>
      <c r="B175" s="46">
        <v>310</v>
      </c>
      <c r="C175" s="46">
        <v>266</v>
      </c>
      <c r="D175" s="46">
        <v>8</v>
      </c>
      <c r="E175" s="46">
        <v>18</v>
      </c>
      <c r="F175" s="46">
        <v>8</v>
      </c>
      <c r="G175" s="46">
        <v>4</v>
      </c>
      <c r="H175" s="46">
        <v>6</v>
      </c>
    </row>
    <row r="176" spans="1:10" ht="11.1" customHeight="1" x14ac:dyDescent="0.2">
      <c r="A176" s="14" t="s">
        <v>127</v>
      </c>
      <c r="B176" s="46">
        <v>942</v>
      </c>
      <c r="C176" s="46">
        <v>765</v>
      </c>
      <c r="D176" s="46">
        <v>90</v>
      </c>
      <c r="E176" s="46">
        <v>21</v>
      </c>
      <c r="F176" s="46">
        <v>27</v>
      </c>
      <c r="G176" s="46">
        <v>25</v>
      </c>
      <c r="H176" s="46">
        <v>14</v>
      </c>
    </row>
    <row r="177" spans="1:8" ht="12.95" customHeight="1" x14ac:dyDescent="0.2">
      <c r="A177" s="9" t="s">
        <v>237</v>
      </c>
      <c r="B177" s="46">
        <v>2419</v>
      </c>
      <c r="C177" s="46">
        <v>1894</v>
      </c>
      <c r="D177" s="46">
        <v>232</v>
      </c>
      <c r="E177" s="46">
        <v>134</v>
      </c>
      <c r="F177" s="46">
        <v>46</v>
      </c>
      <c r="G177" s="46">
        <v>48</v>
      </c>
      <c r="H177" s="46">
        <v>65</v>
      </c>
    </row>
    <row r="178" spans="1:8" ht="11.1" customHeight="1" x14ac:dyDescent="0.2">
      <c r="A178" s="14" t="s">
        <v>128</v>
      </c>
      <c r="B178" s="46">
        <v>178</v>
      </c>
      <c r="C178" s="46">
        <v>142</v>
      </c>
      <c r="D178" s="46">
        <v>1</v>
      </c>
      <c r="E178" s="46">
        <v>11</v>
      </c>
      <c r="F178" s="46">
        <v>3</v>
      </c>
      <c r="G178" s="46">
        <v>1</v>
      </c>
      <c r="H178" s="46">
        <v>20</v>
      </c>
    </row>
    <row r="179" spans="1:8" ht="11.1" customHeight="1" x14ac:dyDescent="0.2">
      <c r="A179" s="14" t="s">
        <v>129</v>
      </c>
      <c r="B179" s="46">
        <v>1214</v>
      </c>
      <c r="C179" s="46">
        <v>939</v>
      </c>
      <c r="D179" s="46">
        <v>194</v>
      </c>
      <c r="E179" s="46">
        <v>44</v>
      </c>
      <c r="F179" s="46">
        <v>18</v>
      </c>
      <c r="G179" s="46">
        <v>9</v>
      </c>
      <c r="H179" s="46">
        <v>10</v>
      </c>
    </row>
    <row r="180" spans="1:8" ht="11.1" customHeight="1" x14ac:dyDescent="0.2">
      <c r="A180" s="14" t="s">
        <v>130</v>
      </c>
      <c r="B180" s="46">
        <v>140</v>
      </c>
      <c r="C180" s="46">
        <v>124</v>
      </c>
      <c r="D180" s="46">
        <v>6</v>
      </c>
      <c r="E180" s="46">
        <v>3</v>
      </c>
      <c r="F180" s="46">
        <v>3</v>
      </c>
      <c r="G180" s="46">
        <v>2</v>
      </c>
      <c r="H180" s="46">
        <v>2</v>
      </c>
    </row>
    <row r="181" spans="1:8" ht="11.1" customHeight="1" x14ac:dyDescent="0.2">
      <c r="A181" s="14" t="s">
        <v>131</v>
      </c>
      <c r="B181" s="46">
        <v>887</v>
      </c>
      <c r="C181" s="46">
        <v>689</v>
      </c>
      <c r="D181" s="46">
        <v>31</v>
      </c>
      <c r="E181" s="46">
        <v>76</v>
      </c>
      <c r="F181" s="46">
        <v>22</v>
      </c>
      <c r="G181" s="46">
        <v>36</v>
      </c>
      <c r="H181" s="46">
        <v>33</v>
      </c>
    </row>
    <row r="182" spans="1:8" ht="12.95" customHeight="1" x14ac:dyDescent="0.2">
      <c r="A182" s="9" t="s">
        <v>238</v>
      </c>
      <c r="B182" s="46">
        <v>3275</v>
      </c>
      <c r="C182" s="46">
        <v>2602</v>
      </c>
      <c r="D182" s="46">
        <v>330</v>
      </c>
      <c r="E182" s="46">
        <v>124</v>
      </c>
      <c r="F182" s="46">
        <v>105</v>
      </c>
      <c r="G182" s="46">
        <v>54</v>
      </c>
      <c r="H182" s="46">
        <v>60</v>
      </c>
    </row>
    <row r="183" spans="1:8" ht="11.1" customHeight="1" x14ac:dyDescent="0.2">
      <c r="A183" s="14" t="s">
        <v>132</v>
      </c>
      <c r="B183" s="46">
        <v>443</v>
      </c>
      <c r="C183" s="46">
        <v>335</v>
      </c>
      <c r="D183" s="46">
        <v>76</v>
      </c>
      <c r="E183" s="46">
        <v>8</v>
      </c>
      <c r="F183" s="46">
        <v>5</v>
      </c>
      <c r="G183" s="46">
        <v>9</v>
      </c>
      <c r="H183" s="46">
        <v>10</v>
      </c>
    </row>
    <row r="184" spans="1:8" ht="11.1" customHeight="1" x14ac:dyDescent="0.2">
      <c r="A184" s="14" t="s">
        <v>133</v>
      </c>
      <c r="B184" s="46">
        <v>250</v>
      </c>
      <c r="C184" s="46">
        <v>85</v>
      </c>
      <c r="D184" s="46">
        <v>108</v>
      </c>
      <c r="E184" s="46">
        <v>10</v>
      </c>
      <c r="F184" s="46">
        <v>38</v>
      </c>
      <c r="G184" s="46">
        <v>6</v>
      </c>
      <c r="H184" s="46">
        <v>3</v>
      </c>
    </row>
    <row r="185" spans="1:8" ht="11.1" customHeight="1" x14ac:dyDescent="0.2">
      <c r="A185" s="14" t="s">
        <v>134</v>
      </c>
      <c r="B185" s="46">
        <v>761</v>
      </c>
      <c r="C185" s="46">
        <v>725</v>
      </c>
      <c r="D185" s="46">
        <v>11</v>
      </c>
      <c r="E185" s="46">
        <v>12</v>
      </c>
      <c r="F185" s="46">
        <v>9</v>
      </c>
      <c r="G185" s="46">
        <v>3</v>
      </c>
      <c r="H185" s="46">
        <v>1</v>
      </c>
    </row>
    <row r="186" spans="1:8" ht="11.1" customHeight="1" x14ac:dyDescent="0.2">
      <c r="A186" s="14" t="s">
        <v>135</v>
      </c>
      <c r="B186" s="46">
        <v>1359</v>
      </c>
      <c r="C186" s="46">
        <v>1097</v>
      </c>
      <c r="D186" s="46">
        <v>103</v>
      </c>
      <c r="E186" s="46">
        <v>57</v>
      </c>
      <c r="F186" s="46">
        <v>43</v>
      </c>
      <c r="G186" s="46">
        <v>31</v>
      </c>
      <c r="H186" s="46">
        <v>28</v>
      </c>
    </row>
    <row r="187" spans="1:8" ht="11.1" customHeight="1" x14ac:dyDescent="0.2">
      <c r="A187" s="14" t="s">
        <v>136</v>
      </c>
      <c r="B187" s="46">
        <v>351</v>
      </c>
      <c r="C187" s="46">
        <v>269</v>
      </c>
      <c r="D187" s="46">
        <v>31</v>
      </c>
      <c r="E187" s="46">
        <v>32</v>
      </c>
      <c r="F187" s="46">
        <v>8</v>
      </c>
      <c r="G187" s="46">
        <v>2</v>
      </c>
      <c r="H187" s="46">
        <v>9</v>
      </c>
    </row>
    <row r="188" spans="1:8" ht="11.1" customHeight="1" x14ac:dyDescent="0.2">
      <c r="A188" s="14" t="s">
        <v>137</v>
      </c>
      <c r="B188" s="46">
        <v>111</v>
      </c>
      <c r="C188" s="46">
        <v>91</v>
      </c>
      <c r="D188" s="46">
        <v>1</v>
      </c>
      <c r="E188" s="46">
        <v>5</v>
      </c>
      <c r="F188" s="46">
        <v>2</v>
      </c>
      <c r="G188" s="46">
        <v>3</v>
      </c>
      <c r="H188" s="46">
        <v>9</v>
      </c>
    </row>
    <row r="189" spans="1:8" ht="12.95" customHeight="1" x14ac:dyDescent="0.2">
      <c r="A189" s="9" t="s">
        <v>239</v>
      </c>
      <c r="B189" s="46">
        <v>4156</v>
      </c>
      <c r="C189" s="46">
        <v>3300</v>
      </c>
      <c r="D189" s="46">
        <v>386</v>
      </c>
      <c r="E189" s="46">
        <v>113</v>
      </c>
      <c r="F189" s="46">
        <v>88</v>
      </c>
      <c r="G189" s="46">
        <v>90</v>
      </c>
      <c r="H189" s="46">
        <v>179</v>
      </c>
    </row>
    <row r="190" spans="1:8" ht="11.1" customHeight="1" x14ac:dyDescent="0.2">
      <c r="A190" s="14" t="s">
        <v>138</v>
      </c>
      <c r="B190" s="46">
        <v>158</v>
      </c>
      <c r="C190" s="46">
        <v>123</v>
      </c>
      <c r="D190" s="46">
        <v>26</v>
      </c>
      <c r="E190" s="46">
        <v>2</v>
      </c>
      <c r="F190" s="46">
        <v>1</v>
      </c>
      <c r="G190" s="46">
        <v>2</v>
      </c>
      <c r="H190" s="46">
        <v>4</v>
      </c>
    </row>
    <row r="191" spans="1:8" ht="11.1" customHeight="1" x14ac:dyDescent="0.2">
      <c r="A191" s="14" t="s">
        <v>139</v>
      </c>
      <c r="B191" s="46">
        <v>967</v>
      </c>
      <c r="C191" s="46">
        <v>833</v>
      </c>
      <c r="D191" s="46">
        <v>48</v>
      </c>
      <c r="E191" s="46">
        <v>29</v>
      </c>
      <c r="F191" s="46">
        <v>11</v>
      </c>
      <c r="G191" s="46">
        <v>10</v>
      </c>
      <c r="H191" s="46">
        <v>36</v>
      </c>
    </row>
    <row r="192" spans="1:8" ht="11.1" customHeight="1" x14ac:dyDescent="0.2">
      <c r="A192" s="14" t="s">
        <v>140</v>
      </c>
      <c r="B192" s="46">
        <v>243</v>
      </c>
      <c r="C192" s="46">
        <v>182</v>
      </c>
      <c r="D192" s="46">
        <v>22</v>
      </c>
      <c r="E192" s="46">
        <v>22</v>
      </c>
      <c r="F192" s="46">
        <v>5</v>
      </c>
      <c r="G192" s="46">
        <v>6</v>
      </c>
      <c r="H192" s="46">
        <v>6</v>
      </c>
    </row>
    <row r="193" spans="1:8" ht="11.1" customHeight="1" x14ac:dyDescent="0.2">
      <c r="A193" s="14" t="s">
        <v>141</v>
      </c>
      <c r="B193" s="46">
        <v>1386</v>
      </c>
      <c r="C193" s="46">
        <v>1070</v>
      </c>
      <c r="D193" s="46">
        <v>152</v>
      </c>
      <c r="E193" s="46">
        <v>9</v>
      </c>
      <c r="F193" s="46">
        <v>42</v>
      </c>
      <c r="G193" s="46">
        <v>31</v>
      </c>
      <c r="H193" s="46">
        <v>82</v>
      </c>
    </row>
    <row r="194" spans="1:8" ht="11.1" customHeight="1" x14ac:dyDescent="0.2">
      <c r="A194" s="14" t="s">
        <v>142</v>
      </c>
      <c r="B194" s="46">
        <v>1056</v>
      </c>
      <c r="C194" s="46">
        <v>863</v>
      </c>
      <c r="D194" s="46">
        <v>85</v>
      </c>
      <c r="E194" s="46">
        <v>20</v>
      </c>
      <c r="F194" s="46">
        <v>12</v>
      </c>
      <c r="G194" s="46">
        <v>35</v>
      </c>
      <c r="H194" s="46">
        <v>41</v>
      </c>
    </row>
    <row r="195" spans="1:8" ht="11.1" customHeight="1" x14ac:dyDescent="0.2">
      <c r="A195" s="14" t="s">
        <v>143</v>
      </c>
      <c r="B195" s="46">
        <v>304</v>
      </c>
      <c r="C195" s="46">
        <v>206</v>
      </c>
      <c r="D195" s="46">
        <v>53</v>
      </c>
      <c r="E195" s="46">
        <v>23</v>
      </c>
      <c r="F195" s="46">
        <v>11</v>
      </c>
      <c r="G195" s="46">
        <v>4</v>
      </c>
      <c r="H195" s="46">
        <v>7</v>
      </c>
    </row>
    <row r="196" spans="1:8" ht="11.1" customHeight="1" x14ac:dyDescent="0.2">
      <c r="A196" s="14" t="s">
        <v>144</v>
      </c>
      <c r="B196" s="46">
        <v>42</v>
      </c>
      <c r="C196" s="46">
        <v>23</v>
      </c>
      <c r="D196" s="46" t="s">
        <v>3</v>
      </c>
      <c r="E196" s="46">
        <v>8</v>
      </c>
      <c r="F196" s="46">
        <v>6</v>
      </c>
      <c r="G196" s="46">
        <v>2</v>
      </c>
      <c r="H196" s="46">
        <v>3</v>
      </c>
    </row>
  </sheetData>
  <mergeCells count="1">
    <mergeCell ref="A1:H1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0" max="16383" man="1"/>
    <brk id="95" max="16383" man="1"/>
    <brk id="145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9"/>
  <sheetViews>
    <sheetView zoomScaleNormal="100" zoomScaleSheetLayoutView="100" workbookViewId="0">
      <pane xSplit="1" ySplit="3" topLeftCell="B4" activePane="bottomRight" state="frozen"/>
      <selection activeCell="B2" sqref="B2"/>
      <selection pane="topRight" activeCell="D2" sqref="D2"/>
      <selection pane="bottomLeft" activeCell="B9" sqref="B9"/>
      <selection pane="bottomRight" activeCell="A3" sqref="A3"/>
    </sheetView>
  </sheetViews>
  <sheetFormatPr defaultRowHeight="11.25" x14ac:dyDescent="0.2"/>
  <cols>
    <col min="1" max="1" width="23.7109375" style="1" customWidth="1"/>
    <col min="2" max="2" width="9.42578125" style="1" customWidth="1"/>
    <col min="3" max="3" width="8.85546875" style="1" customWidth="1"/>
    <col min="4" max="4" width="10.140625" style="1" customWidth="1"/>
    <col min="5" max="5" width="10.7109375" style="1" customWidth="1"/>
    <col min="6" max="6" width="9.42578125" style="1" customWidth="1"/>
    <col min="7" max="7" width="8.85546875" style="1" customWidth="1"/>
    <col min="8" max="8" width="10.28515625" style="1" customWidth="1"/>
    <col min="9" max="16384" width="9.140625" style="1"/>
  </cols>
  <sheetData>
    <row r="1" spans="1:8" ht="12.75" x14ac:dyDescent="0.2">
      <c r="A1" s="854" t="s">
        <v>8320</v>
      </c>
      <c r="B1" s="854"/>
      <c r="C1" s="854"/>
      <c r="D1" s="854"/>
      <c r="E1" s="854"/>
      <c r="F1" s="854"/>
      <c r="G1" s="854"/>
      <c r="H1" s="854"/>
    </row>
    <row r="2" spans="1:8" ht="9.9499999999999993" customHeight="1" thickBot="1" x14ac:dyDescent="0.25"/>
    <row r="3" spans="1:8" ht="80.099999999999994" customHeight="1" x14ac:dyDescent="0.2">
      <c r="A3" s="279" t="s">
        <v>274</v>
      </c>
      <c r="B3" s="459" t="s">
        <v>495</v>
      </c>
      <c r="C3" s="117" t="s">
        <v>8319</v>
      </c>
      <c r="D3" s="117" t="s">
        <v>8318</v>
      </c>
      <c r="E3" s="117" t="s">
        <v>8317</v>
      </c>
      <c r="F3" s="117" t="s">
        <v>8316</v>
      </c>
      <c r="G3" s="117" t="s">
        <v>8315</v>
      </c>
      <c r="H3" s="117" t="s">
        <v>8314</v>
      </c>
    </row>
    <row r="4" spans="1:8" ht="18.95" customHeight="1" x14ac:dyDescent="0.2">
      <c r="A4" s="145" t="s">
        <v>1</v>
      </c>
      <c r="B4" s="134">
        <f t="shared" ref="B4:H4" si="0">B6+B5</f>
        <v>222803</v>
      </c>
      <c r="C4" s="134">
        <f t="shared" si="0"/>
        <v>4075</v>
      </c>
      <c r="D4" s="134">
        <f t="shared" si="0"/>
        <v>34949</v>
      </c>
      <c r="E4" s="134">
        <f t="shared" si="0"/>
        <v>84503</v>
      </c>
      <c r="F4" s="134">
        <f t="shared" si="0"/>
        <v>5183</v>
      </c>
      <c r="G4" s="134">
        <f t="shared" si="0"/>
        <v>49620</v>
      </c>
      <c r="H4" s="134">
        <f t="shared" si="0"/>
        <v>44473</v>
      </c>
    </row>
    <row r="5" spans="1:8" ht="11.1" customHeight="1" x14ac:dyDescent="0.2">
      <c r="A5" s="9" t="s">
        <v>210</v>
      </c>
      <c r="B5" s="134">
        <v>148674</v>
      </c>
      <c r="C5" s="134">
        <v>2719</v>
      </c>
      <c r="D5" s="134">
        <v>23979</v>
      </c>
      <c r="E5" s="134">
        <v>49797</v>
      </c>
      <c r="F5" s="134">
        <v>3242</v>
      </c>
      <c r="G5" s="134">
        <v>36292</v>
      </c>
      <c r="H5" s="134">
        <v>32645</v>
      </c>
    </row>
    <row r="6" spans="1:8" ht="11.1" customHeight="1" x14ac:dyDescent="0.2">
      <c r="A6" s="9" t="s">
        <v>211</v>
      </c>
      <c r="B6" s="134">
        <v>74129</v>
      </c>
      <c r="C6" s="134">
        <v>1356</v>
      </c>
      <c r="D6" s="134">
        <v>10970</v>
      </c>
      <c r="E6" s="134">
        <v>34706</v>
      </c>
      <c r="F6" s="134">
        <v>1941</v>
      </c>
      <c r="G6" s="134">
        <v>13328</v>
      </c>
      <c r="H6" s="134">
        <v>11828</v>
      </c>
    </row>
    <row r="7" spans="1:8" ht="18.95" customHeight="1" x14ac:dyDescent="0.2">
      <c r="A7" s="9" t="s">
        <v>212</v>
      </c>
      <c r="B7" s="134">
        <v>28333</v>
      </c>
      <c r="C7" s="134">
        <v>241</v>
      </c>
      <c r="D7" s="134">
        <v>5226</v>
      </c>
      <c r="E7" s="134">
        <v>10774</v>
      </c>
      <c r="F7" s="134">
        <v>345</v>
      </c>
      <c r="G7" s="134">
        <v>8204</v>
      </c>
      <c r="H7" s="134">
        <v>3543</v>
      </c>
    </row>
    <row r="8" spans="1:8" ht="11.1" customHeight="1" x14ac:dyDescent="0.2">
      <c r="A8" s="14" t="s">
        <v>177</v>
      </c>
      <c r="B8" s="129">
        <v>627</v>
      </c>
      <c r="C8" s="129">
        <v>0</v>
      </c>
      <c r="D8" s="129">
        <v>79</v>
      </c>
      <c r="E8" s="129">
        <v>348</v>
      </c>
      <c r="F8" s="129">
        <v>9</v>
      </c>
      <c r="G8" s="129">
        <v>118</v>
      </c>
      <c r="H8" s="129">
        <v>73</v>
      </c>
    </row>
    <row r="9" spans="1:8" ht="11.1" customHeight="1" x14ac:dyDescent="0.2">
      <c r="A9" s="14" t="s">
        <v>178</v>
      </c>
      <c r="B9" s="129">
        <v>2255</v>
      </c>
      <c r="C9" s="129">
        <v>2</v>
      </c>
      <c r="D9" s="129">
        <v>474</v>
      </c>
      <c r="E9" s="129">
        <v>788</v>
      </c>
      <c r="F9" s="129">
        <v>38</v>
      </c>
      <c r="G9" s="129">
        <v>782</v>
      </c>
      <c r="H9" s="129">
        <v>171</v>
      </c>
    </row>
    <row r="10" spans="1:8" ht="11.1" customHeight="1" x14ac:dyDescent="0.2">
      <c r="A10" s="14" t="s">
        <v>179</v>
      </c>
      <c r="B10" s="129">
        <v>1618</v>
      </c>
      <c r="C10" s="129">
        <v>20</v>
      </c>
      <c r="D10" s="129">
        <v>195</v>
      </c>
      <c r="E10" s="129">
        <v>543</v>
      </c>
      <c r="F10" s="129">
        <v>13</v>
      </c>
      <c r="G10" s="129">
        <v>635</v>
      </c>
      <c r="H10" s="129">
        <v>212</v>
      </c>
    </row>
    <row r="11" spans="1:8" ht="11.1" customHeight="1" x14ac:dyDescent="0.2">
      <c r="A11" s="14" t="s">
        <v>180</v>
      </c>
      <c r="B11" s="129">
        <v>887</v>
      </c>
      <c r="C11" s="129">
        <v>0</v>
      </c>
      <c r="D11" s="129">
        <v>181</v>
      </c>
      <c r="E11" s="129">
        <v>333</v>
      </c>
      <c r="F11" s="129">
        <v>15</v>
      </c>
      <c r="G11" s="129">
        <v>269</v>
      </c>
      <c r="H11" s="129">
        <v>89</v>
      </c>
    </row>
    <row r="12" spans="1:8" ht="11.1" customHeight="1" x14ac:dyDescent="0.2">
      <c r="A12" s="14" t="s">
        <v>181</v>
      </c>
      <c r="B12" s="129">
        <v>2581</v>
      </c>
      <c r="C12" s="129">
        <v>16</v>
      </c>
      <c r="D12" s="129">
        <v>479</v>
      </c>
      <c r="E12" s="129">
        <v>1202</v>
      </c>
      <c r="F12" s="129">
        <v>10</v>
      </c>
      <c r="G12" s="129">
        <v>685</v>
      </c>
      <c r="H12" s="129">
        <v>189</v>
      </c>
    </row>
    <row r="13" spans="1:8" ht="11.1" customHeight="1" x14ac:dyDescent="0.2">
      <c r="A13" s="14" t="s">
        <v>182</v>
      </c>
      <c r="B13" s="129">
        <v>4690</v>
      </c>
      <c r="C13" s="129">
        <v>67</v>
      </c>
      <c r="D13" s="129">
        <v>675</v>
      </c>
      <c r="E13" s="129">
        <v>2263</v>
      </c>
      <c r="F13" s="129">
        <v>41</v>
      </c>
      <c r="G13" s="129">
        <v>852</v>
      </c>
      <c r="H13" s="129">
        <v>792</v>
      </c>
    </row>
    <row r="14" spans="1:8" ht="11.1" customHeight="1" x14ac:dyDescent="0.2">
      <c r="A14" s="14" t="s">
        <v>183</v>
      </c>
      <c r="B14" s="129">
        <v>986</v>
      </c>
      <c r="C14" s="129">
        <v>1</v>
      </c>
      <c r="D14" s="129">
        <v>218</v>
      </c>
      <c r="E14" s="129">
        <v>387</v>
      </c>
      <c r="F14" s="129">
        <v>6</v>
      </c>
      <c r="G14" s="129">
        <v>292</v>
      </c>
      <c r="H14" s="129">
        <v>82</v>
      </c>
    </row>
    <row r="15" spans="1:8" ht="11.1" customHeight="1" x14ac:dyDescent="0.2">
      <c r="A15" s="14" t="s">
        <v>184</v>
      </c>
      <c r="B15" s="129">
        <v>1570</v>
      </c>
      <c r="C15" s="129">
        <v>3</v>
      </c>
      <c r="D15" s="129">
        <v>253</v>
      </c>
      <c r="E15" s="129">
        <v>689</v>
      </c>
      <c r="F15" s="129">
        <v>13</v>
      </c>
      <c r="G15" s="129">
        <v>394</v>
      </c>
      <c r="H15" s="129">
        <v>218</v>
      </c>
    </row>
    <row r="16" spans="1:8" ht="11.1" customHeight="1" x14ac:dyDescent="0.2">
      <c r="A16" s="14" t="s">
        <v>185</v>
      </c>
      <c r="B16" s="129">
        <v>2804</v>
      </c>
      <c r="C16" s="129">
        <v>6</v>
      </c>
      <c r="D16" s="129">
        <v>495</v>
      </c>
      <c r="E16" s="129">
        <v>983</v>
      </c>
      <c r="F16" s="129">
        <v>37</v>
      </c>
      <c r="G16" s="129">
        <v>836</v>
      </c>
      <c r="H16" s="129">
        <v>447</v>
      </c>
    </row>
    <row r="17" spans="1:10" ht="11.1" customHeight="1" x14ac:dyDescent="0.2">
      <c r="A17" s="14" t="s">
        <v>186</v>
      </c>
      <c r="B17" s="129">
        <v>1860</v>
      </c>
      <c r="C17" s="129">
        <v>45</v>
      </c>
      <c r="D17" s="129">
        <v>311</v>
      </c>
      <c r="E17" s="129">
        <v>544</v>
      </c>
      <c r="F17" s="129">
        <v>29</v>
      </c>
      <c r="G17" s="129">
        <v>575</v>
      </c>
      <c r="H17" s="129">
        <v>356</v>
      </c>
    </row>
    <row r="18" spans="1:10" ht="11.1" customHeight="1" x14ac:dyDescent="0.2">
      <c r="A18" s="14" t="s">
        <v>187</v>
      </c>
      <c r="B18" s="129">
        <v>2971</v>
      </c>
      <c r="C18" s="129">
        <v>48</v>
      </c>
      <c r="D18" s="129">
        <v>568</v>
      </c>
      <c r="E18" s="129">
        <v>1201</v>
      </c>
      <c r="F18" s="129">
        <v>64</v>
      </c>
      <c r="G18" s="129">
        <v>762</v>
      </c>
      <c r="H18" s="129">
        <v>328</v>
      </c>
    </row>
    <row r="19" spans="1:10" ht="11.1" customHeight="1" x14ac:dyDescent="0.2">
      <c r="A19" s="14" t="s">
        <v>188</v>
      </c>
      <c r="B19" s="129">
        <v>1275</v>
      </c>
      <c r="C19" s="129">
        <v>10</v>
      </c>
      <c r="D19" s="129">
        <v>376</v>
      </c>
      <c r="E19" s="129">
        <v>311</v>
      </c>
      <c r="F19" s="129">
        <v>29</v>
      </c>
      <c r="G19" s="129">
        <v>389</v>
      </c>
      <c r="H19" s="129">
        <v>160</v>
      </c>
    </row>
    <row r="20" spans="1:10" ht="11.1" customHeight="1" x14ac:dyDescent="0.2">
      <c r="A20" s="14" t="s">
        <v>189</v>
      </c>
      <c r="B20" s="129">
        <v>710</v>
      </c>
      <c r="C20" s="129">
        <v>8</v>
      </c>
      <c r="D20" s="129">
        <v>149</v>
      </c>
      <c r="E20" s="129">
        <v>155</v>
      </c>
      <c r="F20" s="129">
        <v>12</v>
      </c>
      <c r="G20" s="129">
        <v>327</v>
      </c>
      <c r="H20" s="129">
        <v>59</v>
      </c>
    </row>
    <row r="21" spans="1:10" ht="11.1" customHeight="1" x14ac:dyDescent="0.2">
      <c r="A21" s="14" t="s">
        <v>190</v>
      </c>
      <c r="B21" s="129">
        <v>443</v>
      </c>
      <c r="C21" s="129">
        <v>1</v>
      </c>
      <c r="D21" s="129">
        <v>119</v>
      </c>
      <c r="E21" s="129">
        <v>127</v>
      </c>
      <c r="F21" s="129">
        <v>4</v>
      </c>
      <c r="G21" s="129">
        <v>144</v>
      </c>
      <c r="H21" s="129">
        <v>48</v>
      </c>
    </row>
    <row r="22" spans="1:10" ht="11.1" customHeight="1" x14ac:dyDescent="0.2">
      <c r="A22" s="14" t="s">
        <v>191</v>
      </c>
      <c r="B22" s="129">
        <v>1148</v>
      </c>
      <c r="C22" s="129">
        <v>8</v>
      </c>
      <c r="D22" s="129">
        <v>166</v>
      </c>
      <c r="E22" s="129">
        <v>325</v>
      </c>
      <c r="F22" s="129">
        <v>1</v>
      </c>
      <c r="G22" s="129">
        <v>570</v>
      </c>
      <c r="H22" s="129">
        <v>78</v>
      </c>
    </row>
    <row r="23" spans="1:10" ht="11.1" customHeight="1" x14ac:dyDescent="0.2">
      <c r="A23" s="14" t="s">
        <v>200</v>
      </c>
      <c r="B23" s="507" t="s">
        <v>3</v>
      </c>
      <c r="C23" s="507" t="s">
        <v>3</v>
      </c>
      <c r="D23" s="507" t="s">
        <v>3</v>
      </c>
      <c r="E23" s="507" t="s">
        <v>3</v>
      </c>
      <c r="F23" s="507" t="s">
        <v>3</v>
      </c>
      <c r="G23" s="507" t="s">
        <v>3</v>
      </c>
      <c r="H23" s="507" t="s">
        <v>3</v>
      </c>
      <c r="I23" s="126"/>
      <c r="J23" s="126"/>
    </row>
    <row r="24" spans="1:10" ht="11.1" customHeight="1" x14ac:dyDescent="0.2">
      <c r="A24" s="14" t="s">
        <v>192</v>
      </c>
      <c r="B24" s="129">
        <v>1908</v>
      </c>
      <c r="C24" s="129">
        <v>6</v>
      </c>
      <c r="D24" s="129">
        <v>488</v>
      </c>
      <c r="E24" s="129">
        <v>575</v>
      </c>
      <c r="F24" s="129">
        <v>24</v>
      </c>
      <c r="G24" s="129">
        <v>574</v>
      </c>
      <c r="H24" s="129">
        <v>241</v>
      </c>
    </row>
    <row r="25" spans="1:10" ht="18" customHeight="1" x14ac:dyDescent="0.2">
      <c r="A25" s="9" t="s">
        <v>213</v>
      </c>
      <c r="B25" s="134">
        <v>5845</v>
      </c>
      <c r="C25" s="134">
        <v>214</v>
      </c>
      <c r="D25" s="134">
        <v>1128</v>
      </c>
      <c r="E25" s="134">
        <v>2420</v>
      </c>
      <c r="F25" s="134">
        <v>108</v>
      </c>
      <c r="G25" s="134">
        <v>1026</v>
      </c>
      <c r="H25" s="134">
        <v>949</v>
      </c>
    </row>
    <row r="26" spans="1:10" ht="11.1" customHeight="1" x14ac:dyDescent="0.2">
      <c r="A26" s="14" t="s">
        <v>4</v>
      </c>
      <c r="B26" s="129">
        <v>1032</v>
      </c>
      <c r="C26" s="129">
        <v>8</v>
      </c>
      <c r="D26" s="129">
        <v>226</v>
      </c>
      <c r="E26" s="129">
        <v>450</v>
      </c>
      <c r="F26" s="129">
        <v>59</v>
      </c>
      <c r="G26" s="129">
        <v>248</v>
      </c>
      <c r="H26" s="129">
        <v>41</v>
      </c>
    </row>
    <row r="27" spans="1:10" ht="11.1" customHeight="1" x14ac:dyDescent="0.2">
      <c r="A27" s="14" t="s">
        <v>5</v>
      </c>
      <c r="B27" s="129">
        <v>416</v>
      </c>
      <c r="C27" s="129" t="s">
        <v>3</v>
      </c>
      <c r="D27" s="129">
        <v>84</v>
      </c>
      <c r="E27" s="129">
        <v>251</v>
      </c>
      <c r="F27" s="129">
        <v>14</v>
      </c>
      <c r="G27" s="129">
        <v>64</v>
      </c>
      <c r="H27" s="129">
        <v>3</v>
      </c>
    </row>
    <row r="28" spans="1:10" ht="11.1" customHeight="1" x14ac:dyDescent="0.2">
      <c r="A28" s="14" t="s">
        <v>6</v>
      </c>
      <c r="B28" s="129">
        <v>4397</v>
      </c>
      <c r="C28" s="129">
        <v>206</v>
      </c>
      <c r="D28" s="129">
        <v>818</v>
      </c>
      <c r="E28" s="129">
        <v>1719</v>
      </c>
      <c r="F28" s="129">
        <v>35</v>
      </c>
      <c r="G28" s="129">
        <v>714</v>
      </c>
      <c r="H28" s="129">
        <v>905</v>
      </c>
    </row>
    <row r="29" spans="1:10" ht="18" customHeight="1" x14ac:dyDescent="0.2">
      <c r="A29" s="9" t="s">
        <v>214</v>
      </c>
      <c r="B29" s="134">
        <v>11029</v>
      </c>
      <c r="C29" s="134">
        <v>48</v>
      </c>
      <c r="D29" s="134">
        <v>1199</v>
      </c>
      <c r="E29" s="134">
        <v>6675</v>
      </c>
      <c r="F29" s="134">
        <v>351</v>
      </c>
      <c r="G29" s="134">
        <v>1490</v>
      </c>
      <c r="H29" s="134">
        <v>1266</v>
      </c>
    </row>
    <row r="30" spans="1:10" ht="11.1" customHeight="1" x14ac:dyDescent="0.2">
      <c r="A30" s="14" t="s">
        <v>7</v>
      </c>
      <c r="B30" s="129">
        <v>1512</v>
      </c>
      <c r="C30" s="129">
        <v>19</v>
      </c>
      <c r="D30" s="129">
        <v>168</v>
      </c>
      <c r="E30" s="129">
        <v>846</v>
      </c>
      <c r="F30" s="129">
        <v>78</v>
      </c>
      <c r="G30" s="129">
        <v>295</v>
      </c>
      <c r="H30" s="129">
        <v>106</v>
      </c>
    </row>
    <row r="31" spans="1:10" ht="11.1" customHeight="1" x14ac:dyDescent="0.2">
      <c r="A31" s="14" t="s">
        <v>8</v>
      </c>
      <c r="B31" s="129">
        <v>4552</v>
      </c>
      <c r="C31" s="782" t="s">
        <v>3</v>
      </c>
      <c r="D31" s="129">
        <v>546</v>
      </c>
      <c r="E31" s="129">
        <v>2756</v>
      </c>
      <c r="F31" s="129">
        <v>102</v>
      </c>
      <c r="G31" s="129">
        <v>645</v>
      </c>
      <c r="H31" s="129">
        <v>503</v>
      </c>
    </row>
    <row r="32" spans="1:10" ht="11.1" customHeight="1" x14ac:dyDescent="0.2">
      <c r="A32" s="14" t="s">
        <v>9</v>
      </c>
      <c r="B32" s="129">
        <v>1613</v>
      </c>
      <c r="C32" s="129" t="s">
        <v>3</v>
      </c>
      <c r="D32" s="129">
        <v>83</v>
      </c>
      <c r="E32" s="129">
        <v>978</v>
      </c>
      <c r="F32" s="129">
        <v>13</v>
      </c>
      <c r="G32" s="129">
        <v>176</v>
      </c>
      <c r="H32" s="129">
        <v>363</v>
      </c>
    </row>
    <row r="33" spans="1:8" ht="11.1" customHeight="1" x14ac:dyDescent="0.2">
      <c r="A33" s="14" t="s">
        <v>10</v>
      </c>
      <c r="B33" s="129">
        <v>2361</v>
      </c>
      <c r="C33" s="129">
        <v>26</v>
      </c>
      <c r="D33" s="129">
        <v>146</v>
      </c>
      <c r="E33" s="129">
        <v>1753</v>
      </c>
      <c r="F33" s="129">
        <v>90</v>
      </c>
      <c r="G33" s="129">
        <v>216</v>
      </c>
      <c r="H33" s="129">
        <v>130</v>
      </c>
    </row>
    <row r="34" spans="1:8" ht="11.1" customHeight="1" x14ac:dyDescent="0.2">
      <c r="A34" s="14" t="s">
        <v>11</v>
      </c>
      <c r="B34" s="129">
        <v>991</v>
      </c>
      <c r="C34" s="129">
        <v>3</v>
      </c>
      <c r="D34" s="129">
        <v>256</v>
      </c>
      <c r="E34" s="129">
        <v>342</v>
      </c>
      <c r="F34" s="129">
        <v>68</v>
      </c>
      <c r="G34" s="129">
        <v>158</v>
      </c>
      <c r="H34" s="129">
        <v>164</v>
      </c>
    </row>
    <row r="35" spans="1:8" ht="18" customHeight="1" x14ac:dyDescent="0.2">
      <c r="A35" s="9" t="s">
        <v>215</v>
      </c>
      <c r="B35" s="134">
        <v>8615</v>
      </c>
      <c r="C35" s="134">
        <v>102</v>
      </c>
      <c r="D35" s="134">
        <v>781</v>
      </c>
      <c r="E35" s="134">
        <v>4448</v>
      </c>
      <c r="F35" s="134">
        <v>103</v>
      </c>
      <c r="G35" s="134">
        <v>1753</v>
      </c>
      <c r="H35" s="134">
        <v>1428</v>
      </c>
    </row>
    <row r="36" spans="1:8" ht="11.1" customHeight="1" x14ac:dyDescent="0.2">
      <c r="A36" s="14" t="s">
        <v>12</v>
      </c>
      <c r="B36" s="129">
        <v>594</v>
      </c>
      <c r="C36" s="129">
        <v>10</v>
      </c>
      <c r="D36" s="129">
        <v>73</v>
      </c>
      <c r="E36" s="129">
        <v>347</v>
      </c>
      <c r="F36" s="129">
        <v>24</v>
      </c>
      <c r="G36" s="129">
        <v>108</v>
      </c>
      <c r="H36" s="129">
        <v>32</v>
      </c>
    </row>
    <row r="37" spans="1:8" ht="11.1" customHeight="1" x14ac:dyDescent="0.2">
      <c r="A37" s="14" t="s">
        <v>13</v>
      </c>
      <c r="B37" s="129">
        <v>1355</v>
      </c>
      <c r="C37" s="129">
        <v>11</v>
      </c>
      <c r="D37" s="129">
        <v>88</v>
      </c>
      <c r="E37" s="129">
        <v>99</v>
      </c>
      <c r="F37" s="129" t="s">
        <v>3</v>
      </c>
      <c r="G37" s="129">
        <v>473</v>
      </c>
      <c r="H37" s="129">
        <v>684</v>
      </c>
    </row>
    <row r="38" spans="1:8" ht="11.1" customHeight="1" x14ac:dyDescent="0.2">
      <c r="A38" s="14" t="s">
        <v>14</v>
      </c>
      <c r="B38" s="129">
        <v>2411</v>
      </c>
      <c r="C38" s="129" t="s">
        <v>3</v>
      </c>
      <c r="D38" s="129">
        <v>225</v>
      </c>
      <c r="E38" s="129">
        <v>1377</v>
      </c>
      <c r="F38" s="129" t="s">
        <v>3</v>
      </c>
      <c r="G38" s="129">
        <v>542</v>
      </c>
      <c r="H38" s="129">
        <v>267</v>
      </c>
    </row>
    <row r="39" spans="1:8" ht="11.1" customHeight="1" x14ac:dyDescent="0.2">
      <c r="A39" s="14" t="s">
        <v>15</v>
      </c>
      <c r="B39" s="129">
        <v>1727</v>
      </c>
      <c r="C39" s="129" t="s">
        <v>3</v>
      </c>
      <c r="D39" s="129">
        <v>158</v>
      </c>
      <c r="E39" s="129">
        <v>1232</v>
      </c>
      <c r="F39" s="129">
        <v>17</v>
      </c>
      <c r="G39" s="129">
        <v>236</v>
      </c>
      <c r="H39" s="129">
        <v>84</v>
      </c>
    </row>
    <row r="40" spans="1:8" ht="11.1" customHeight="1" x14ac:dyDescent="0.2">
      <c r="A40" s="14" t="s">
        <v>16</v>
      </c>
      <c r="B40" s="129">
        <v>1665</v>
      </c>
      <c r="C40" s="129">
        <v>76</v>
      </c>
      <c r="D40" s="129">
        <v>156</v>
      </c>
      <c r="E40" s="129">
        <v>852</v>
      </c>
      <c r="F40" s="129">
        <v>30</v>
      </c>
      <c r="G40" s="129">
        <v>238</v>
      </c>
      <c r="H40" s="129">
        <v>313</v>
      </c>
    </row>
    <row r="41" spans="1:8" ht="11.1" customHeight="1" x14ac:dyDescent="0.2">
      <c r="A41" s="14" t="s">
        <v>17</v>
      </c>
      <c r="B41" s="129">
        <v>863</v>
      </c>
      <c r="C41" s="129">
        <v>5</v>
      </c>
      <c r="D41" s="129">
        <v>81</v>
      </c>
      <c r="E41" s="129">
        <v>541</v>
      </c>
      <c r="F41" s="129">
        <v>32</v>
      </c>
      <c r="G41" s="129">
        <v>156</v>
      </c>
      <c r="H41" s="129">
        <v>48</v>
      </c>
    </row>
    <row r="42" spans="1:8" ht="18" customHeight="1" x14ac:dyDescent="0.2">
      <c r="A42" s="9" t="s">
        <v>216</v>
      </c>
      <c r="B42" s="134">
        <v>13008</v>
      </c>
      <c r="C42" s="134">
        <v>270</v>
      </c>
      <c r="D42" s="134">
        <v>2315</v>
      </c>
      <c r="E42" s="134">
        <v>4988</v>
      </c>
      <c r="F42" s="134">
        <v>517</v>
      </c>
      <c r="G42" s="134">
        <v>2727</v>
      </c>
      <c r="H42" s="134">
        <v>2191</v>
      </c>
    </row>
    <row r="43" spans="1:8" ht="11.1" customHeight="1" x14ac:dyDescent="0.2">
      <c r="A43" s="14" t="s">
        <v>18</v>
      </c>
      <c r="B43" s="129">
        <v>792</v>
      </c>
      <c r="C43" s="129" t="s">
        <v>3</v>
      </c>
      <c r="D43" s="129">
        <v>77</v>
      </c>
      <c r="E43" s="129">
        <v>610</v>
      </c>
      <c r="F43" s="129" t="s">
        <v>3</v>
      </c>
      <c r="G43" s="129">
        <v>105</v>
      </c>
      <c r="H43" s="129" t="s">
        <v>3</v>
      </c>
    </row>
    <row r="44" spans="1:8" ht="11.1" customHeight="1" x14ac:dyDescent="0.2">
      <c r="A44" s="14" t="s">
        <v>19</v>
      </c>
      <c r="B44" s="129">
        <v>1573</v>
      </c>
      <c r="C44" s="129" t="s">
        <v>3</v>
      </c>
      <c r="D44" s="129">
        <v>135</v>
      </c>
      <c r="E44" s="129">
        <v>884</v>
      </c>
      <c r="F44" s="129">
        <v>75</v>
      </c>
      <c r="G44" s="129">
        <v>107</v>
      </c>
      <c r="H44" s="129">
        <v>372</v>
      </c>
    </row>
    <row r="45" spans="1:8" ht="11.1" customHeight="1" x14ac:dyDescent="0.2">
      <c r="A45" s="14" t="s">
        <v>20</v>
      </c>
      <c r="B45" s="129">
        <v>1851</v>
      </c>
      <c r="C45" s="129">
        <v>220</v>
      </c>
      <c r="D45" s="129">
        <v>335</v>
      </c>
      <c r="E45" s="129">
        <v>708</v>
      </c>
      <c r="F45" s="129">
        <v>150</v>
      </c>
      <c r="G45" s="129">
        <v>438</v>
      </c>
      <c r="H45" s="129" t="s">
        <v>3</v>
      </c>
    </row>
    <row r="46" spans="1:8" ht="11.1" customHeight="1" x14ac:dyDescent="0.2">
      <c r="A46" s="14" t="s">
        <v>21</v>
      </c>
      <c r="B46" s="129">
        <v>684</v>
      </c>
      <c r="C46" s="129">
        <v>1</v>
      </c>
      <c r="D46" s="129">
        <v>147</v>
      </c>
      <c r="E46" s="129">
        <v>265</v>
      </c>
      <c r="F46" s="129">
        <v>3</v>
      </c>
      <c r="G46" s="129">
        <v>135</v>
      </c>
      <c r="H46" s="129">
        <v>133</v>
      </c>
    </row>
    <row r="47" spans="1:8" ht="11.1" customHeight="1" x14ac:dyDescent="0.2">
      <c r="A47" s="14" t="s">
        <v>22</v>
      </c>
      <c r="B47" s="129">
        <v>3006</v>
      </c>
      <c r="C47" s="129">
        <v>25</v>
      </c>
      <c r="D47" s="129">
        <v>875</v>
      </c>
      <c r="E47" s="129">
        <v>720</v>
      </c>
      <c r="F47" s="129">
        <v>174</v>
      </c>
      <c r="G47" s="129">
        <v>1059</v>
      </c>
      <c r="H47" s="129">
        <v>153</v>
      </c>
    </row>
    <row r="48" spans="1:8" ht="11.1" customHeight="1" x14ac:dyDescent="0.2">
      <c r="A48" s="14" t="s">
        <v>23</v>
      </c>
      <c r="B48" s="129">
        <v>312</v>
      </c>
      <c r="C48" s="129" t="s">
        <v>3</v>
      </c>
      <c r="D48" s="129">
        <v>67</v>
      </c>
      <c r="E48" s="129">
        <v>150</v>
      </c>
      <c r="F48" s="129">
        <v>5</v>
      </c>
      <c r="G48" s="129">
        <v>44</v>
      </c>
      <c r="H48" s="129">
        <v>46</v>
      </c>
    </row>
    <row r="49" spans="1:8" ht="11.1" customHeight="1" x14ac:dyDescent="0.2">
      <c r="A49" s="14" t="s">
        <v>24</v>
      </c>
      <c r="B49" s="129">
        <v>4202</v>
      </c>
      <c r="C49" s="129">
        <v>20</v>
      </c>
      <c r="D49" s="129">
        <v>600</v>
      </c>
      <c r="E49" s="129">
        <v>1339</v>
      </c>
      <c r="F49" s="129">
        <v>83</v>
      </c>
      <c r="G49" s="129">
        <v>762</v>
      </c>
      <c r="H49" s="129">
        <v>1398</v>
      </c>
    </row>
    <row r="50" spans="1:8" ht="11.1" customHeight="1" x14ac:dyDescent="0.2">
      <c r="A50" s="14" t="s">
        <v>25</v>
      </c>
      <c r="B50" s="129">
        <v>588</v>
      </c>
      <c r="C50" s="129">
        <v>4</v>
      </c>
      <c r="D50" s="129">
        <v>79</v>
      </c>
      <c r="E50" s="129">
        <v>312</v>
      </c>
      <c r="F50" s="129">
        <v>27</v>
      </c>
      <c r="G50" s="129">
        <v>77</v>
      </c>
      <c r="H50" s="129">
        <v>89</v>
      </c>
    </row>
    <row r="51" spans="1:8" ht="18.95" customHeight="1" x14ac:dyDescent="0.2">
      <c r="A51" s="9" t="s">
        <v>217</v>
      </c>
      <c r="B51" s="134">
        <v>7710</v>
      </c>
      <c r="C51" s="134">
        <v>179</v>
      </c>
      <c r="D51" s="134">
        <v>1035</v>
      </c>
      <c r="E51" s="134">
        <v>4037</v>
      </c>
      <c r="F51" s="134">
        <v>395</v>
      </c>
      <c r="G51" s="134">
        <v>1423</v>
      </c>
      <c r="H51" s="134">
        <v>641</v>
      </c>
    </row>
    <row r="52" spans="1:8" ht="11.1" customHeight="1" x14ac:dyDescent="0.2">
      <c r="A52" s="14" t="s">
        <v>26</v>
      </c>
      <c r="B52" s="129">
        <v>1604</v>
      </c>
      <c r="C52" s="129">
        <v>24</v>
      </c>
      <c r="D52" s="129">
        <v>125</v>
      </c>
      <c r="E52" s="129">
        <v>973</v>
      </c>
      <c r="F52" s="129">
        <v>91</v>
      </c>
      <c r="G52" s="129">
        <v>280</v>
      </c>
      <c r="H52" s="129">
        <v>111</v>
      </c>
    </row>
    <row r="53" spans="1:8" ht="11.1" customHeight="1" x14ac:dyDescent="0.2">
      <c r="A53" s="14" t="s">
        <v>27</v>
      </c>
      <c r="B53" s="129">
        <v>1698</v>
      </c>
      <c r="C53" s="129">
        <v>48</v>
      </c>
      <c r="D53" s="129">
        <v>201</v>
      </c>
      <c r="E53" s="129">
        <v>873</v>
      </c>
      <c r="F53" s="129">
        <v>7</v>
      </c>
      <c r="G53" s="129">
        <v>323</v>
      </c>
      <c r="H53" s="129">
        <v>246</v>
      </c>
    </row>
    <row r="54" spans="1:8" ht="11.1" customHeight="1" x14ac:dyDescent="0.2">
      <c r="A54" s="14" t="s">
        <v>28</v>
      </c>
      <c r="B54" s="129">
        <v>1489</v>
      </c>
      <c r="C54" s="129">
        <v>41</v>
      </c>
      <c r="D54" s="129">
        <v>59</v>
      </c>
      <c r="E54" s="129">
        <v>977</v>
      </c>
      <c r="F54" s="129">
        <v>64</v>
      </c>
      <c r="G54" s="129">
        <v>348</v>
      </c>
      <c r="H54" s="129" t="s">
        <v>3</v>
      </c>
    </row>
    <row r="55" spans="1:8" ht="11.1" customHeight="1" x14ac:dyDescent="0.2">
      <c r="A55" s="14" t="s">
        <v>29</v>
      </c>
      <c r="B55" s="129">
        <v>2919</v>
      </c>
      <c r="C55" s="129">
        <v>66</v>
      </c>
      <c r="D55" s="129">
        <v>650</v>
      </c>
      <c r="E55" s="129">
        <v>1214</v>
      </c>
      <c r="F55" s="129">
        <v>233</v>
      </c>
      <c r="G55" s="129">
        <v>472</v>
      </c>
      <c r="H55" s="129">
        <v>284</v>
      </c>
    </row>
    <row r="56" spans="1:8" ht="18.95" customHeight="1" x14ac:dyDescent="0.2">
      <c r="A56" s="9" t="s">
        <v>218</v>
      </c>
      <c r="B56" s="134">
        <v>16976</v>
      </c>
      <c r="C56" s="134">
        <v>346</v>
      </c>
      <c r="D56" s="134">
        <v>3142</v>
      </c>
      <c r="E56" s="134">
        <v>5835</v>
      </c>
      <c r="F56" s="134">
        <v>410</v>
      </c>
      <c r="G56" s="134">
        <v>3159</v>
      </c>
      <c r="H56" s="134">
        <v>4084</v>
      </c>
    </row>
    <row r="57" spans="1:8" ht="11.1" customHeight="1" x14ac:dyDescent="0.2">
      <c r="A57" s="14" t="s">
        <v>30</v>
      </c>
      <c r="B57" s="129">
        <v>402</v>
      </c>
      <c r="C57" s="129">
        <v>10</v>
      </c>
      <c r="D57" s="129">
        <v>100</v>
      </c>
      <c r="E57" s="129">
        <v>42</v>
      </c>
      <c r="F57" s="129">
        <v>5</v>
      </c>
      <c r="G57" s="129">
        <v>95</v>
      </c>
      <c r="H57" s="129">
        <v>150</v>
      </c>
    </row>
    <row r="58" spans="1:8" ht="11.1" customHeight="1" x14ac:dyDescent="0.2">
      <c r="A58" s="14" t="s">
        <v>31</v>
      </c>
      <c r="B58" s="129">
        <v>1915</v>
      </c>
      <c r="C58" s="129">
        <v>4</v>
      </c>
      <c r="D58" s="129">
        <v>297</v>
      </c>
      <c r="E58" s="129">
        <v>473</v>
      </c>
      <c r="F58" s="129">
        <v>27</v>
      </c>
      <c r="G58" s="129">
        <v>442</v>
      </c>
      <c r="H58" s="129">
        <v>672</v>
      </c>
    </row>
    <row r="59" spans="1:8" ht="11.1" customHeight="1" x14ac:dyDescent="0.2">
      <c r="A59" s="14" t="s">
        <v>32</v>
      </c>
      <c r="B59" s="129">
        <v>438</v>
      </c>
      <c r="C59" s="129" t="s">
        <v>3</v>
      </c>
      <c r="D59" s="129">
        <v>97</v>
      </c>
      <c r="E59" s="129">
        <v>165</v>
      </c>
      <c r="F59" s="129">
        <v>11</v>
      </c>
      <c r="G59" s="129">
        <v>52</v>
      </c>
      <c r="H59" s="129">
        <v>113</v>
      </c>
    </row>
    <row r="60" spans="1:8" ht="11.1" customHeight="1" x14ac:dyDescent="0.2">
      <c r="A60" s="14" t="s">
        <v>33</v>
      </c>
      <c r="B60" s="129">
        <v>661</v>
      </c>
      <c r="C60" s="129">
        <v>8</v>
      </c>
      <c r="D60" s="129">
        <v>80</v>
      </c>
      <c r="E60" s="129">
        <v>193</v>
      </c>
      <c r="F60" s="129">
        <v>24</v>
      </c>
      <c r="G60" s="129">
        <v>105</v>
      </c>
      <c r="H60" s="129">
        <v>251</v>
      </c>
    </row>
    <row r="61" spans="1:8" ht="11.1" customHeight="1" x14ac:dyDescent="0.2">
      <c r="A61" s="14" t="s">
        <v>34</v>
      </c>
      <c r="B61" s="129">
        <v>2561</v>
      </c>
      <c r="C61" s="129">
        <v>110</v>
      </c>
      <c r="D61" s="129">
        <v>560</v>
      </c>
      <c r="E61" s="129">
        <v>1064</v>
      </c>
      <c r="F61" s="129">
        <v>118</v>
      </c>
      <c r="G61" s="129">
        <v>307</v>
      </c>
      <c r="H61" s="129">
        <v>402</v>
      </c>
    </row>
    <row r="62" spans="1:8" ht="11.1" customHeight="1" x14ac:dyDescent="0.2">
      <c r="A62" s="14" t="s">
        <v>35</v>
      </c>
      <c r="B62" s="129">
        <v>1805</v>
      </c>
      <c r="C62" s="129">
        <v>14</v>
      </c>
      <c r="D62" s="129">
        <v>201</v>
      </c>
      <c r="E62" s="129">
        <v>497</v>
      </c>
      <c r="F62" s="129">
        <v>3</v>
      </c>
      <c r="G62" s="129">
        <v>216</v>
      </c>
      <c r="H62" s="129">
        <v>874</v>
      </c>
    </row>
    <row r="63" spans="1:8" ht="11.1" customHeight="1" x14ac:dyDescent="0.2">
      <c r="A63" s="14" t="s">
        <v>36</v>
      </c>
      <c r="B63" s="129">
        <v>345</v>
      </c>
      <c r="C63" s="129">
        <v>1</v>
      </c>
      <c r="D63" s="129">
        <v>147</v>
      </c>
      <c r="E63" s="129">
        <v>120</v>
      </c>
      <c r="F63" s="129">
        <v>3</v>
      </c>
      <c r="G63" s="129">
        <v>69</v>
      </c>
      <c r="H63" s="129">
        <v>5</v>
      </c>
    </row>
    <row r="64" spans="1:8" ht="11.1" customHeight="1" x14ac:dyDescent="0.2">
      <c r="A64" s="14" t="s">
        <v>219</v>
      </c>
      <c r="B64" s="129">
        <v>7739</v>
      </c>
      <c r="C64" s="129">
        <v>137</v>
      </c>
      <c r="D64" s="129">
        <v>1365</v>
      </c>
      <c r="E64" s="129">
        <v>3094</v>
      </c>
      <c r="F64" s="129">
        <v>6</v>
      </c>
      <c r="G64" s="129">
        <v>1622</v>
      </c>
      <c r="H64" s="129">
        <v>1515</v>
      </c>
    </row>
    <row r="65" spans="1:8" ht="11.1" customHeight="1" x14ac:dyDescent="0.2">
      <c r="A65" s="14" t="s">
        <v>37</v>
      </c>
      <c r="B65" s="129">
        <v>671</v>
      </c>
      <c r="C65" s="129">
        <v>60</v>
      </c>
      <c r="D65" s="129">
        <v>139</v>
      </c>
      <c r="E65" s="129">
        <v>98</v>
      </c>
      <c r="F65" s="129">
        <v>119</v>
      </c>
      <c r="G65" s="129">
        <v>181</v>
      </c>
      <c r="H65" s="129">
        <v>74</v>
      </c>
    </row>
    <row r="66" spans="1:8" ht="11.1" customHeight="1" x14ac:dyDescent="0.2">
      <c r="A66" s="14" t="s">
        <v>38</v>
      </c>
      <c r="B66" s="46" t="s">
        <v>3</v>
      </c>
      <c r="C66" s="46" t="s">
        <v>3</v>
      </c>
      <c r="D66" s="46" t="s">
        <v>3</v>
      </c>
      <c r="E66" s="46" t="s">
        <v>3</v>
      </c>
      <c r="F66" s="46" t="s">
        <v>3</v>
      </c>
      <c r="G66" s="46" t="s">
        <v>3</v>
      </c>
      <c r="H66" s="46" t="s">
        <v>3</v>
      </c>
    </row>
    <row r="67" spans="1:8" ht="11.1" customHeight="1" x14ac:dyDescent="0.2">
      <c r="A67" s="14" t="s">
        <v>39</v>
      </c>
      <c r="B67" s="129">
        <v>64</v>
      </c>
      <c r="C67" s="129" t="s">
        <v>3</v>
      </c>
      <c r="D67" s="129">
        <v>11</v>
      </c>
      <c r="E67" s="129">
        <v>43</v>
      </c>
      <c r="F67" s="129">
        <v>2</v>
      </c>
      <c r="G67" s="129">
        <v>6</v>
      </c>
      <c r="H67" s="129">
        <v>2</v>
      </c>
    </row>
    <row r="68" spans="1:8" ht="11.1" customHeight="1" x14ac:dyDescent="0.2">
      <c r="A68" s="14" t="s">
        <v>40</v>
      </c>
      <c r="B68" s="129">
        <v>375</v>
      </c>
      <c r="C68" s="129">
        <v>2</v>
      </c>
      <c r="D68" s="129">
        <v>145</v>
      </c>
      <c r="E68" s="129">
        <v>46</v>
      </c>
      <c r="F68" s="129">
        <v>92</v>
      </c>
      <c r="G68" s="129">
        <v>64</v>
      </c>
      <c r="H68" s="129">
        <v>26</v>
      </c>
    </row>
    <row r="69" spans="1:8" ht="18.95" customHeight="1" x14ac:dyDescent="0.2">
      <c r="A69" s="9" t="s">
        <v>220</v>
      </c>
      <c r="B69" s="134">
        <v>10946</v>
      </c>
      <c r="C69" s="134">
        <v>197</v>
      </c>
      <c r="D69" s="134">
        <v>1370</v>
      </c>
      <c r="E69" s="134">
        <v>6303</v>
      </c>
      <c r="F69" s="134">
        <v>57</v>
      </c>
      <c r="G69" s="134">
        <v>1750</v>
      </c>
      <c r="H69" s="134">
        <v>1269</v>
      </c>
    </row>
    <row r="70" spans="1:8" ht="11.1" customHeight="1" x14ac:dyDescent="0.2">
      <c r="A70" s="14" t="s">
        <v>41</v>
      </c>
      <c r="B70" s="129">
        <v>1450</v>
      </c>
      <c r="C70" s="129" t="s">
        <v>3</v>
      </c>
      <c r="D70" s="129">
        <v>172</v>
      </c>
      <c r="E70" s="129">
        <v>818</v>
      </c>
      <c r="F70" s="129">
        <v>7</v>
      </c>
      <c r="G70" s="129">
        <v>273</v>
      </c>
      <c r="H70" s="129">
        <v>180</v>
      </c>
    </row>
    <row r="71" spans="1:8" ht="11.1" customHeight="1" x14ac:dyDescent="0.2">
      <c r="A71" s="14" t="s">
        <v>42</v>
      </c>
      <c r="B71" s="129">
        <v>257</v>
      </c>
      <c r="C71" s="129">
        <v>1</v>
      </c>
      <c r="D71" s="129">
        <v>13</v>
      </c>
      <c r="E71" s="129">
        <v>201</v>
      </c>
      <c r="F71" s="129" t="s">
        <v>3</v>
      </c>
      <c r="G71" s="129">
        <v>38</v>
      </c>
      <c r="H71" s="129">
        <v>4</v>
      </c>
    </row>
    <row r="72" spans="1:8" ht="11.1" customHeight="1" x14ac:dyDescent="0.2">
      <c r="A72" s="14" t="s">
        <v>43</v>
      </c>
      <c r="B72" s="129">
        <v>622</v>
      </c>
      <c r="C72" s="129">
        <v>50</v>
      </c>
      <c r="D72" s="129">
        <v>84</v>
      </c>
      <c r="E72" s="129">
        <v>302</v>
      </c>
      <c r="F72" s="129">
        <v>23</v>
      </c>
      <c r="G72" s="129">
        <v>117</v>
      </c>
      <c r="H72" s="129">
        <v>46</v>
      </c>
    </row>
    <row r="73" spans="1:8" ht="11.1" customHeight="1" x14ac:dyDescent="0.2">
      <c r="A73" s="14" t="s">
        <v>44</v>
      </c>
      <c r="B73" s="129">
        <v>2948</v>
      </c>
      <c r="C73" s="129">
        <v>80</v>
      </c>
      <c r="D73" s="129">
        <v>310</v>
      </c>
      <c r="E73" s="129">
        <v>2234</v>
      </c>
      <c r="F73" s="129" t="s">
        <v>3</v>
      </c>
      <c r="G73" s="129">
        <v>172</v>
      </c>
      <c r="H73" s="129">
        <v>152</v>
      </c>
    </row>
    <row r="74" spans="1:8" ht="11.1" customHeight="1" x14ac:dyDescent="0.2">
      <c r="A74" s="14" t="s">
        <v>45</v>
      </c>
      <c r="B74" s="129">
        <v>2662</v>
      </c>
      <c r="C74" s="129">
        <v>8</v>
      </c>
      <c r="D74" s="129">
        <v>289</v>
      </c>
      <c r="E74" s="129">
        <v>1638</v>
      </c>
      <c r="F74" s="129">
        <v>3</v>
      </c>
      <c r="G74" s="129">
        <v>431</v>
      </c>
      <c r="H74" s="129">
        <v>293</v>
      </c>
    </row>
    <row r="75" spans="1:8" ht="11.1" customHeight="1" x14ac:dyDescent="0.2">
      <c r="A75" s="14" t="s">
        <v>46</v>
      </c>
      <c r="B75" s="129">
        <v>2086</v>
      </c>
      <c r="C75" s="129">
        <v>53</v>
      </c>
      <c r="D75" s="129">
        <v>366</v>
      </c>
      <c r="E75" s="129">
        <v>716</v>
      </c>
      <c r="F75" s="129">
        <v>12</v>
      </c>
      <c r="G75" s="129">
        <v>410</v>
      </c>
      <c r="H75" s="129">
        <v>529</v>
      </c>
    </row>
    <row r="76" spans="1:8" ht="11.1" customHeight="1" x14ac:dyDescent="0.2">
      <c r="A76" s="14" t="s">
        <v>47</v>
      </c>
      <c r="B76" s="129">
        <v>921</v>
      </c>
      <c r="C76" s="129">
        <v>5</v>
      </c>
      <c r="D76" s="129">
        <v>136</v>
      </c>
      <c r="E76" s="129">
        <v>394</v>
      </c>
      <c r="F76" s="129">
        <v>12</v>
      </c>
      <c r="G76" s="129">
        <v>309</v>
      </c>
      <c r="H76" s="129">
        <v>65</v>
      </c>
    </row>
    <row r="77" spans="1:8" ht="18.95" customHeight="1" x14ac:dyDescent="0.2">
      <c r="A77" s="9" t="s">
        <v>221</v>
      </c>
      <c r="B77" s="134">
        <v>7681</v>
      </c>
      <c r="C77" s="134">
        <v>183</v>
      </c>
      <c r="D77" s="134">
        <v>1359</v>
      </c>
      <c r="E77" s="134">
        <v>2409</v>
      </c>
      <c r="F77" s="134">
        <v>65</v>
      </c>
      <c r="G77" s="134">
        <v>1620</v>
      </c>
      <c r="H77" s="134">
        <v>2045</v>
      </c>
    </row>
    <row r="78" spans="1:8" ht="11.1" customHeight="1" x14ac:dyDescent="0.2">
      <c r="A78" s="14" t="s">
        <v>48</v>
      </c>
      <c r="B78" s="129">
        <v>818</v>
      </c>
      <c r="C78" s="129">
        <v>6</v>
      </c>
      <c r="D78" s="129">
        <v>124</v>
      </c>
      <c r="E78" s="129">
        <v>360</v>
      </c>
      <c r="F78" s="129"/>
      <c r="G78" s="129">
        <v>234</v>
      </c>
      <c r="H78" s="129">
        <v>94</v>
      </c>
    </row>
    <row r="79" spans="1:8" ht="11.1" customHeight="1" x14ac:dyDescent="0.2">
      <c r="A79" s="14" t="s">
        <v>49</v>
      </c>
      <c r="B79" s="129">
        <v>637</v>
      </c>
      <c r="C79" s="129">
        <v>9</v>
      </c>
      <c r="D79" s="129">
        <v>92</v>
      </c>
      <c r="E79" s="129">
        <v>251</v>
      </c>
      <c r="F79" s="129"/>
      <c r="G79" s="129">
        <v>146</v>
      </c>
      <c r="H79" s="129">
        <v>139</v>
      </c>
    </row>
    <row r="80" spans="1:8" ht="11.1" customHeight="1" x14ac:dyDescent="0.2">
      <c r="A80" s="14" t="s">
        <v>50</v>
      </c>
      <c r="B80" s="129">
        <v>449</v>
      </c>
      <c r="C80" s="129"/>
      <c r="D80" s="129">
        <v>75</v>
      </c>
      <c r="E80" s="129">
        <v>74</v>
      </c>
      <c r="F80" s="129">
        <v>7</v>
      </c>
      <c r="G80" s="129">
        <v>95</v>
      </c>
      <c r="H80" s="129">
        <v>198</v>
      </c>
    </row>
    <row r="81" spans="1:8" ht="11.1" customHeight="1" x14ac:dyDescent="0.2">
      <c r="A81" s="14" t="s">
        <v>51</v>
      </c>
      <c r="B81" s="129">
        <v>373</v>
      </c>
      <c r="C81" s="129">
        <v>18</v>
      </c>
      <c r="D81" s="129">
        <v>49</v>
      </c>
      <c r="E81" s="129">
        <v>124</v>
      </c>
      <c r="F81" s="129">
        <v>0</v>
      </c>
      <c r="G81" s="129">
        <v>57</v>
      </c>
      <c r="H81" s="129">
        <v>125</v>
      </c>
    </row>
    <row r="82" spans="1:8" ht="11.1" customHeight="1" x14ac:dyDescent="0.2">
      <c r="A82" s="14" t="s">
        <v>52</v>
      </c>
      <c r="B82" s="129">
        <v>2262</v>
      </c>
      <c r="C82" s="129">
        <v>79</v>
      </c>
      <c r="D82" s="129">
        <v>343</v>
      </c>
      <c r="E82" s="129">
        <v>538</v>
      </c>
      <c r="F82" s="129">
        <v>42</v>
      </c>
      <c r="G82" s="129">
        <v>379</v>
      </c>
      <c r="H82" s="129">
        <v>881</v>
      </c>
    </row>
    <row r="83" spans="1:8" ht="11.1" customHeight="1" x14ac:dyDescent="0.2">
      <c r="A83" s="14" t="s">
        <v>53</v>
      </c>
      <c r="B83" s="129">
        <v>724</v>
      </c>
      <c r="C83" s="129">
        <v>36</v>
      </c>
      <c r="D83" s="129">
        <v>130</v>
      </c>
      <c r="E83" s="129">
        <v>92</v>
      </c>
      <c r="F83" s="129">
        <v>4</v>
      </c>
      <c r="G83" s="129">
        <v>146</v>
      </c>
      <c r="H83" s="129">
        <v>316</v>
      </c>
    </row>
    <row r="84" spans="1:8" ht="11.1" customHeight="1" x14ac:dyDescent="0.2">
      <c r="A84" s="14" t="s">
        <v>54</v>
      </c>
      <c r="B84" s="129">
        <v>369</v>
      </c>
      <c r="C84" s="129">
        <v>18</v>
      </c>
      <c r="D84" s="129">
        <v>75</v>
      </c>
      <c r="E84" s="129">
        <v>192</v>
      </c>
      <c r="F84" s="129">
        <v>2</v>
      </c>
      <c r="G84" s="129">
        <v>55</v>
      </c>
      <c r="H84" s="129">
        <v>27</v>
      </c>
    </row>
    <row r="85" spans="1:8" ht="11.1" customHeight="1" x14ac:dyDescent="0.2">
      <c r="A85" s="14" t="s">
        <v>55</v>
      </c>
      <c r="B85" s="129">
        <v>2049</v>
      </c>
      <c r="C85" s="129">
        <v>17</v>
      </c>
      <c r="D85" s="129">
        <v>471</v>
      </c>
      <c r="E85" s="129">
        <v>778</v>
      </c>
      <c r="F85" s="129">
        <v>10</v>
      </c>
      <c r="G85" s="129">
        <v>508</v>
      </c>
      <c r="H85" s="129">
        <v>265</v>
      </c>
    </row>
    <row r="86" spans="1:8" ht="18.95" customHeight="1" x14ac:dyDescent="0.2">
      <c r="A86" s="9" t="s">
        <v>222</v>
      </c>
      <c r="B86" s="134">
        <v>8464</v>
      </c>
      <c r="C86" s="134">
        <v>350</v>
      </c>
      <c r="D86" s="134">
        <v>1678</v>
      </c>
      <c r="E86" s="134">
        <v>1848</v>
      </c>
      <c r="F86" s="134">
        <v>578</v>
      </c>
      <c r="G86" s="134">
        <v>2263</v>
      </c>
      <c r="H86" s="134">
        <v>1747</v>
      </c>
    </row>
    <row r="87" spans="1:8" ht="11.1" customHeight="1" x14ac:dyDescent="0.2">
      <c r="A87" s="14" t="s">
        <v>56</v>
      </c>
      <c r="B87" s="129">
        <v>1552</v>
      </c>
      <c r="C87" s="129">
        <v>2</v>
      </c>
      <c r="D87" s="129">
        <v>357</v>
      </c>
      <c r="E87" s="129">
        <v>530</v>
      </c>
      <c r="F87" s="129">
        <v>10</v>
      </c>
      <c r="G87" s="129">
        <v>414</v>
      </c>
      <c r="H87" s="129">
        <v>239</v>
      </c>
    </row>
    <row r="88" spans="1:8" ht="11.1" customHeight="1" x14ac:dyDescent="0.2">
      <c r="A88" s="14" t="s">
        <v>57</v>
      </c>
      <c r="B88" s="129">
        <v>1709</v>
      </c>
      <c r="C88" s="129">
        <v>49</v>
      </c>
      <c r="D88" s="129">
        <v>403</v>
      </c>
      <c r="E88" s="129">
        <v>247</v>
      </c>
      <c r="F88" s="129">
        <v>215</v>
      </c>
      <c r="G88" s="129">
        <v>390</v>
      </c>
      <c r="H88" s="129">
        <v>405</v>
      </c>
    </row>
    <row r="89" spans="1:8" ht="11.1" customHeight="1" x14ac:dyDescent="0.2">
      <c r="A89" s="14" t="s">
        <v>58</v>
      </c>
      <c r="B89" s="129">
        <v>2241</v>
      </c>
      <c r="C89" s="129">
        <v>121</v>
      </c>
      <c r="D89" s="129">
        <v>287</v>
      </c>
      <c r="E89" s="129">
        <v>419</v>
      </c>
      <c r="F89" s="129">
        <v>199</v>
      </c>
      <c r="G89" s="129">
        <v>600</v>
      </c>
      <c r="H89" s="129">
        <v>615</v>
      </c>
    </row>
    <row r="90" spans="1:8" ht="11.1" customHeight="1" x14ac:dyDescent="0.2">
      <c r="A90" s="14" t="s">
        <v>59</v>
      </c>
      <c r="B90" s="129">
        <v>1613</v>
      </c>
      <c r="C90" s="129">
        <v>139</v>
      </c>
      <c r="D90" s="129">
        <v>448</v>
      </c>
      <c r="E90" s="129">
        <v>310</v>
      </c>
      <c r="F90" s="129">
        <v>42</v>
      </c>
      <c r="G90" s="129">
        <v>313</v>
      </c>
      <c r="H90" s="129">
        <v>361</v>
      </c>
    </row>
    <row r="91" spans="1:8" ht="11.1" customHeight="1" x14ac:dyDescent="0.2">
      <c r="A91" s="14" t="s">
        <v>60</v>
      </c>
      <c r="B91" s="129">
        <v>559</v>
      </c>
      <c r="C91" s="129">
        <v>19</v>
      </c>
      <c r="D91" s="129">
        <v>101</v>
      </c>
      <c r="E91" s="129">
        <v>128</v>
      </c>
      <c r="F91" s="129">
        <v>20</v>
      </c>
      <c r="G91" s="129">
        <v>194</v>
      </c>
      <c r="H91" s="129">
        <v>97</v>
      </c>
    </row>
    <row r="92" spans="1:8" ht="11.1" customHeight="1" x14ac:dyDescent="0.2">
      <c r="A92" s="14" t="s">
        <v>61</v>
      </c>
      <c r="B92" s="129">
        <v>790</v>
      </c>
      <c r="C92" s="129">
        <v>20</v>
      </c>
      <c r="D92" s="129">
        <v>82</v>
      </c>
      <c r="E92" s="129">
        <v>214</v>
      </c>
      <c r="F92" s="129">
        <v>92</v>
      </c>
      <c r="G92" s="129">
        <v>352</v>
      </c>
      <c r="H92" s="129">
        <v>30</v>
      </c>
    </row>
    <row r="93" spans="1:8" ht="18.95" customHeight="1" x14ac:dyDescent="0.2">
      <c r="A93" s="9" t="s">
        <v>223</v>
      </c>
      <c r="B93" s="134">
        <v>3821</v>
      </c>
      <c r="C93" s="134">
        <v>39</v>
      </c>
      <c r="D93" s="134">
        <v>709</v>
      </c>
      <c r="E93" s="134">
        <v>1108</v>
      </c>
      <c r="F93" s="134">
        <v>40</v>
      </c>
      <c r="G93" s="134">
        <v>936</v>
      </c>
      <c r="H93" s="134">
        <v>989</v>
      </c>
    </row>
    <row r="94" spans="1:8" ht="11.1" customHeight="1" x14ac:dyDescent="0.2">
      <c r="A94" s="14" t="s">
        <v>62</v>
      </c>
      <c r="B94" s="129">
        <v>540</v>
      </c>
      <c r="C94" s="129">
        <v>30</v>
      </c>
      <c r="D94" s="129">
        <v>72</v>
      </c>
      <c r="E94" s="129">
        <v>53</v>
      </c>
      <c r="F94" s="129">
        <v>22</v>
      </c>
      <c r="G94" s="129">
        <v>270</v>
      </c>
      <c r="H94" s="129">
        <v>93</v>
      </c>
    </row>
    <row r="95" spans="1:8" ht="11.1" customHeight="1" x14ac:dyDescent="0.2">
      <c r="A95" s="14" t="s">
        <v>63</v>
      </c>
      <c r="B95" s="129">
        <v>2042</v>
      </c>
      <c r="C95" s="129">
        <v>7</v>
      </c>
      <c r="D95" s="129">
        <v>452</v>
      </c>
      <c r="E95" s="129">
        <v>640</v>
      </c>
      <c r="F95" s="129">
        <v>12</v>
      </c>
      <c r="G95" s="129">
        <v>509</v>
      </c>
      <c r="H95" s="129">
        <v>422</v>
      </c>
    </row>
    <row r="96" spans="1:8" ht="11.1" customHeight="1" x14ac:dyDescent="0.2">
      <c r="A96" s="14" t="s">
        <v>64</v>
      </c>
      <c r="B96" s="129">
        <v>1239</v>
      </c>
      <c r="C96" s="129">
        <v>2</v>
      </c>
      <c r="D96" s="129">
        <v>185</v>
      </c>
      <c r="E96" s="129">
        <v>415</v>
      </c>
      <c r="F96" s="129">
        <v>6</v>
      </c>
      <c r="G96" s="129">
        <v>157</v>
      </c>
      <c r="H96" s="129">
        <v>474</v>
      </c>
    </row>
    <row r="97" spans="1:8" ht="12.95" customHeight="1" x14ac:dyDescent="0.2">
      <c r="A97" s="9" t="s">
        <v>224</v>
      </c>
      <c r="B97" s="134">
        <v>5360</v>
      </c>
      <c r="C97" s="134">
        <v>96</v>
      </c>
      <c r="D97" s="134">
        <v>964</v>
      </c>
      <c r="E97" s="134">
        <v>500</v>
      </c>
      <c r="F97" s="134">
        <v>113</v>
      </c>
      <c r="G97" s="134">
        <v>1054</v>
      </c>
      <c r="H97" s="134">
        <v>2633</v>
      </c>
    </row>
    <row r="98" spans="1:8" ht="11.1" customHeight="1" x14ac:dyDescent="0.2">
      <c r="A98" s="14" t="s">
        <v>65</v>
      </c>
      <c r="B98" s="129">
        <v>363</v>
      </c>
      <c r="C98" s="129">
        <v>7</v>
      </c>
      <c r="D98" s="129">
        <v>62</v>
      </c>
      <c r="E98" s="129">
        <v>40</v>
      </c>
      <c r="F98" s="129">
        <v>39</v>
      </c>
      <c r="G98" s="129">
        <v>129</v>
      </c>
      <c r="H98" s="129">
        <v>86</v>
      </c>
    </row>
    <row r="99" spans="1:8" ht="11.1" customHeight="1" x14ac:dyDescent="0.2">
      <c r="A99" s="14" t="s">
        <v>66</v>
      </c>
      <c r="B99" s="129">
        <v>416</v>
      </c>
      <c r="C99" s="129" t="s">
        <v>3</v>
      </c>
      <c r="D99" s="129">
        <v>72</v>
      </c>
      <c r="E99" s="129">
        <v>10</v>
      </c>
      <c r="F99" s="129">
        <v>2</v>
      </c>
      <c r="G99" s="129">
        <v>26</v>
      </c>
      <c r="H99" s="129">
        <v>306</v>
      </c>
    </row>
    <row r="100" spans="1:8" ht="11.1" customHeight="1" x14ac:dyDescent="0.2">
      <c r="A100" s="14" t="s">
        <v>67</v>
      </c>
      <c r="B100" s="129">
        <v>298</v>
      </c>
      <c r="C100" s="129">
        <v>7</v>
      </c>
      <c r="D100" s="129">
        <v>41</v>
      </c>
      <c r="E100" s="129">
        <v>12</v>
      </c>
      <c r="F100" s="129">
        <v>14</v>
      </c>
      <c r="G100" s="129">
        <v>57</v>
      </c>
      <c r="H100" s="129">
        <v>167</v>
      </c>
    </row>
    <row r="101" spans="1:8" ht="11.1" customHeight="1" x14ac:dyDescent="0.2">
      <c r="A101" s="14" t="s">
        <v>68</v>
      </c>
      <c r="B101" s="129">
        <v>343</v>
      </c>
      <c r="C101" s="129">
        <v>2</v>
      </c>
      <c r="D101" s="129">
        <v>75</v>
      </c>
      <c r="E101" s="129">
        <v>56</v>
      </c>
      <c r="F101" s="129">
        <v>2</v>
      </c>
      <c r="G101" s="129">
        <v>141</v>
      </c>
      <c r="H101" s="129">
        <v>67</v>
      </c>
    </row>
    <row r="102" spans="1:8" ht="11.1" customHeight="1" x14ac:dyDescent="0.2">
      <c r="A102" s="14" t="s">
        <v>69</v>
      </c>
      <c r="B102" s="129">
        <v>384</v>
      </c>
      <c r="C102" s="129">
        <v>3</v>
      </c>
      <c r="D102" s="129">
        <v>87</v>
      </c>
      <c r="E102" s="129">
        <v>30</v>
      </c>
      <c r="F102" s="129">
        <v>16</v>
      </c>
      <c r="G102" s="129">
        <v>118</v>
      </c>
      <c r="H102" s="129">
        <v>130</v>
      </c>
    </row>
    <row r="103" spans="1:8" ht="11.1" customHeight="1" x14ac:dyDescent="0.2">
      <c r="A103" s="14" t="s">
        <v>70</v>
      </c>
      <c r="B103" s="129">
        <v>285</v>
      </c>
      <c r="C103" s="129">
        <v>13</v>
      </c>
      <c r="D103" s="129">
        <v>77</v>
      </c>
      <c r="E103" s="129">
        <v>39</v>
      </c>
      <c r="F103" s="129">
        <v>11</v>
      </c>
      <c r="G103" s="129">
        <v>92</v>
      </c>
      <c r="H103" s="129">
        <v>53</v>
      </c>
    </row>
    <row r="104" spans="1:8" ht="11.1" customHeight="1" x14ac:dyDescent="0.2">
      <c r="A104" s="14" t="s">
        <v>71</v>
      </c>
      <c r="B104" s="129">
        <v>1200</v>
      </c>
      <c r="C104" s="129">
        <v>40</v>
      </c>
      <c r="D104" s="129">
        <v>240</v>
      </c>
      <c r="E104" s="129">
        <v>90</v>
      </c>
      <c r="F104" s="129">
        <v>14</v>
      </c>
      <c r="G104" s="129">
        <v>250</v>
      </c>
      <c r="H104" s="129">
        <v>566</v>
      </c>
    </row>
    <row r="105" spans="1:8" ht="11.1" customHeight="1" x14ac:dyDescent="0.2">
      <c r="A105" s="14" t="s">
        <v>72</v>
      </c>
      <c r="B105" s="129">
        <v>2071</v>
      </c>
      <c r="C105" s="129">
        <v>24</v>
      </c>
      <c r="D105" s="129">
        <v>310</v>
      </c>
      <c r="E105" s="129">
        <v>223</v>
      </c>
      <c r="F105" s="129">
        <v>15</v>
      </c>
      <c r="G105" s="129">
        <v>241</v>
      </c>
      <c r="H105" s="129">
        <v>1258</v>
      </c>
    </row>
    <row r="106" spans="1:8" ht="12" customHeight="1" x14ac:dyDescent="0.2">
      <c r="A106" s="9" t="s">
        <v>225</v>
      </c>
      <c r="B106" s="134">
        <v>6785</v>
      </c>
      <c r="C106" s="134">
        <v>97</v>
      </c>
      <c r="D106" s="134">
        <v>1189</v>
      </c>
      <c r="E106" s="134">
        <v>2430</v>
      </c>
      <c r="F106" s="134">
        <v>42</v>
      </c>
      <c r="G106" s="134">
        <v>1958</v>
      </c>
      <c r="H106" s="134">
        <v>1069</v>
      </c>
    </row>
    <row r="107" spans="1:8" ht="11.1" customHeight="1" x14ac:dyDescent="0.2">
      <c r="A107" s="14" t="s">
        <v>73</v>
      </c>
      <c r="B107" s="129">
        <v>1060</v>
      </c>
      <c r="C107" s="129">
        <v>12</v>
      </c>
      <c r="D107" s="129">
        <v>197</v>
      </c>
      <c r="E107" s="129">
        <v>290</v>
      </c>
      <c r="F107" s="129">
        <v>6</v>
      </c>
      <c r="G107" s="129">
        <v>227</v>
      </c>
      <c r="H107" s="129">
        <v>328</v>
      </c>
    </row>
    <row r="108" spans="1:8" ht="11.1" customHeight="1" x14ac:dyDescent="0.2">
      <c r="A108" s="14" t="s">
        <v>74</v>
      </c>
      <c r="B108" s="129">
        <v>282</v>
      </c>
      <c r="C108" s="129">
        <v>4</v>
      </c>
      <c r="D108" s="129">
        <v>57</v>
      </c>
      <c r="E108" s="129">
        <v>45</v>
      </c>
      <c r="F108" s="129">
        <v>8</v>
      </c>
      <c r="G108" s="129">
        <v>22</v>
      </c>
      <c r="H108" s="129">
        <v>146</v>
      </c>
    </row>
    <row r="109" spans="1:8" ht="11.1" customHeight="1" x14ac:dyDescent="0.2">
      <c r="A109" s="14" t="s">
        <v>75</v>
      </c>
      <c r="B109" s="129">
        <v>502</v>
      </c>
      <c r="C109" s="129" t="s">
        <v>3</v>
      </c>
      <c r="D109" s="129">
        <v>51</v>
      </c>
      <c r="E109" s="129">
        <v>169</v>
      </c>
      <c r="F109" s="129" t="s">
        <v>3</v>
      </c>
      <c r="G109" s="129">
        <v>255</v>
      </c>
      <c r="H109" s="129">
        <v>27</v>
      </c>
    </row>
    <row r="110" spans="1:8" ht="11.1" customHeight="1" x14ac:dyDescent="0.2">
      <c r="A110" s="14" t="s">
        <v>226</v>
      </c>
      <c r="B110" s="129">
        <v>3432</v>
      </c>
      <c r="C110" s="129">
        <v>21</v>
      </c>
      <c r="D110" s="129">
        <v>555</v>
      </c>
      <c r="E110" s="129">
        <v>1581</v>
      </c>
      <c r="F110" s="129">
        <v>2</v>
      </c>
      <c r="G110" s="129">
        <v>1009</v>
      </c>
      <c r="H110" s="129">
        <v>264</v>
      </c>
    </row>
    <row r="111" spans="1:8" ht="11.1" customHeight="1" x14ac:dyDescent="0.2">
      <c r="A111" s="14" t="s">
        <v>76</v>
      </c>
      <c r="B111" s="129">
        <v>474</v>
      </c>
      <c r="C111" s="129">
        <v>40</v>
      </c>
      <c r="D111" s="129">
        <v>113</v>
      </c>
      <c r="E111" s="129">
        <v>139</v>
      </c>
      <c r="F111" s="129" t="s">
        <v>3</v>
      </c>
      <c r="G111" s="129">
        <v>120</v>
      </c>
      <c r="H111" s="129">
        <v>62</v>
      </c>
    </row>
    <row r="112" spans="1:8" ht="11.1" customHeight="1" x14ac:dyDescent="0.2">
      <c r="A112" s="14" t="s">
        <v>77</v>
      </c>
      <c r="B112" s="129">
        <v>256</v>
      </c>
      <c r="C112" s="129">
        <v>3</v>
      </c>
      <c r="D112" s="129">
        <v>89</v>
      </c>
      <c r="E112" s="129">
        <v>45</v>
      </c>
      <c r="F112" s="129">
        <v>26</v>
      </c>
      <c r="G112" s="129">
        <v>57</v>
      </c>
      <c r="H112" s="129">
        <v>36</v>
      </c>
    </row>
    <row r="113" spans="1:8" ht="11.1" customHeight="1" x14ac:dyDescent="0.2">
      <c r="A113" s="14" t="s">
        <v>78</v>
      </c>
      <c r="B113" s="129">
        <v>779</v>
      </c>
      <c r="C113" s="129">
        <v>17</v>
      </c>
      <c r="D113" s="129">
        <v>127</v>
      </c>
      <c r="E113" s="129">
        <v>161</v>
      </c>
      <c r="F113" s="129" t="s">
        <v>3</v>
      </c>
      <c r="G113" s="129">
        <v>268</v>
      </c>
      <c r="H113" s="129">
        <v>206</v>
      </c>
    </row>
    <row r="114" spans="1:8" ht="12" customHeight="1" x14ac:dyDescent="0.2">
      <c r="A114" s="9" t="s">
        <v>227</v>
      </c>
      <c r="B114" s="134">
        <v>7364</v>
      </c>
      <c r="C114" s="134">
        <v>220</v>
      </c>
      <c r="D114" s="134">
        <v>1168</v>
      </c>
      <c r="E114" s="134">
        <v>2036</v>
      </c>
      <c r="F114" s="134">
        <v>197</v>
      </c>
      <c r="G114" s="134">
        <v>1626</v>
      </c>
      <c r="H114" s="134">
        <v>2117</v>
      </c>
    </row>
    <row r="115" spans="1:8" ht="11.1" customHeight="1" x14ac:dyDescent="0.2">
      <c r="A115" s="14" t="s">
        <v>79</v>
      </c>
      <c r="B115" s="129">
        <v>291</v>
      </c>
      <c r="C115" s="129">
        <v>1</v>
      </c>
      <c r="D115" s="129">
        <v>72</v>
      </c>
      <c r="E115" s="129">
        <v>146</v>
      </c>
      <c r="F115" s="129">
        <v>1</v>
      </c>
      <c r="G115" s="129">
        <v>61</v>
      </c>
      <c r="H115" s="129">
        <v>10</v>
      </c>
    </row>
    <row r="116" spans="1:8" ht="11.1" customHeight="1" x14ac:dyDescent="0.2">
      <c r="A116" s="14" t="s">
        <v>80</v>
      </c>
      <c r="B116" s="129">
        <v>2892</v>
      </c>
      <c r="C116" s="129">
        <v>174</v>
      </c>
      <c r="D116" s="129">
        <v>562</v>
      </c>
      <c r="E116" s="129">
        <v>759</v>
      </c>
      <c r="F116" s="129">
        <v>177</v>
      </c>
      <c r="G116" s="129">
        <v>659</v>
      </c>
      <c r="H116" s="129">
        <v>561</v>
      </c>
    </row>
    <row r="117" spans="1:8" ht="11.1" customHeight="1" x14ac:dyDescent="0.2">
      <c r="A117" s="14" t="s">
        <v>81</v>
      </c>
      <c r="B117" s="129">
        <v>2488</v>
      </c>
      <c r="C117" s="129">
        <v>40</v>
      </c>
      <c r="D117" s="129">
        <v>321</v>
      </c>
      <c r="E117" s="129">
        <v>481</v>
      </c>
      <c r="F117" s="129">
        <v>4</v>
      </c>
      <c r="G117" s="129">
        <v>446</v>
      </c>
      <c r="H117" s="129">
        <v>1196</v>
      </c>
    </row>
    <row r="118" spans="1:8" ht="11.1" customHeight="1" x14ac:dyDescent="0.2">
      <c r="A118" s="14" t="s">
        <v>82</v>
      </c>
      <c r="B118" s="129">
        <v>363</v>
      </c>
      <c r="C118" s="129">
        <v>3</v>
      </c>
      <c r="D118" s="129">
        <v>50</v>
      </c>
      <c r="E118" s="129">
        <v>67</v>
      </c>
      <c r="F118" s="129" t="s">
        <v>3</v>
      </c>
      <c r="G118" s="129">
        <v>141</v>
      </c>
      <c r="H118" s="129">
        <v>102</v>
      </c>
    </row>
    <row r="119" spans="1:8" ht="11.1" customHeight="1" x14ac:dyDescent="0.2">
      <c r="A119" s="14" t="s">
        <v>83</v>
      </c>
      <c r="B119" s="129">
        <v>474</v>
      </c>
      <c r="C119" s="129">
        <v>2</v>
      </c>
      <c r="D119" s="129">
        <v>87</v>
      </c>
      <c r="E119" s="129">
        <v>164</v>
      </c>
      <c r="F119" s="129">
        <v>2</v>
      </c>
      <c r="G119" s="129">
        <v>128</v>
      </c>
      <c r="H119" s="129">
        <v>91</v>
      </c>
    </row>
    <row r="120" spans="1:8" ht="11.1" customHeight="1" x14ac:dyDescent="0.2">
      <c r="A120" s="14" t="s">
        <v>84</v>
      </c>
      <c r="B120" s="129">
        <v>856</v>
      </c>
      <c r="C120" s="129" t="s">
        <v>3</v>
      </c>
      <c r="D120" s="129">
        <v>76</v>
      </c>
      <c r="E120" s="129">
        <v>419</v>
      </c>
      <c r="F120" s="129">
        <v>13</v>
      </c>
      <c r="G120" s="129">
        <v>191</v>
      </c>
      <c r="H120" s="129">
        <v>157</v>
      </c>
    </row>
    <row r="121" spans="1:8" ht="12" customHeight="1" x14ac:dyDescent="0.2">
      <c r="A121" s="9" t="s">
        <v>228</v>
      </c>
      <c r="B121" s="134">
        <v>3439</v>
      </c>
      <c r="C121" s="134">
        <v>24</v>
      </c>
      <c r="D121" s="134">
        <v>604</v>
      </c>
      <c r="E121" s="134">
        <v>1450</v>
      </c>
      <c r="F121" s="134">
        <v>42</v>
      </c>
      <c r="G121" s="134">
        <v>667</v>
      </c>
      <c r="H121" s="134">
        <v>652</v>
      </c>
    </row>
    <row r="122" spans="1:8" ht="11.1" customHeight="1" x14ac:dyDescent="0.2">
      <c r="A122" s="14" t="s">
        <v>85</v>
      </c>
      <c r="B122" s="129">
        <v>1482</v>
      </c>
      <c r="C122" s="129" t="s">
        <v>3</v>
      </c>
      <c r="D122" s="129">
        <v>231</v>
      </c>
      <c r="E122" s="129">
        <v>767</v>
      </c>
      <c r="F122" s="129" t="s">
        <v>3</v>
      </c>
      <c r="G122" s="129">
        <v>276</v>
      </c>
      <c r="H122" s="129">
        <v>208</v>
      </c>
    </row>
    <row r="123" spans="1:8" ht="11.1" customHeight="1" x14ac:dyDescent="0.2">
      <c r="A123" s="14" t="s">
        <v>86</v>
      </c>
      <c r="B123" s="129">
        <v>767</v>
      </c>
      <c r="C123" s="129">
        <v>9</v>
      </c>
      <c r="D123" s="129">
        <v>153</v>
      </c>
      <c r="E123" s="129">
        <v>66</v>
      </c>
      <c r="F123" s="129">
        <v>40</v>
      </c>
      <c r="G123" s="129">
        <v>142</v>
      </c>
      <c r="H123" s="129">
        <v>357</v>
      </c>
    </row>
    <row r="124" spans="1:8" ht="11.1" customHeight="1" x14ac:dyDescent="0.2">
      <c r="A124" s="14" t="s">
        <v>87</v>
      </c>
      <c r="B124" s="129">
        <v>826</v>
      </c>
      <c r="C124" s="129">
        <v>8</v>
      </c>
      <c r="D124" s="129">
        <v>111</v>
      </c>
      <c r="E124" s="129">
        <v>497</v>
      </c>
      <c r="F124" s="129" t="s">
        <v>3</v>
      </c>
      <c r="G124" s="129">
        <v>134</v>
      </c>
      <c r="H124" s="129">
        <v>76</v>
      </c>
    </row>
    <row r="125" spans="1:8" ht="11.1" customHeight="1" x14ac:dyDescent="0.2">
      <c r="A125" s="14" t="s">
        <v>88</v>
      </c>
      <c r="B125" s="129">
        <v>364</v>
      </c>
      <c r="C125" s="129">
        <v>7</v>
      </c>
      <c r="D125" s="129">
        <v>109</v>
      </c>
      <c r="E125" s="129">
        <v>120</v>
      </c>
      <c r="F125" s="129">
        <v>2</v>
      </c>
      <c r="G125" s="129">
        <v>115</v>
      </c>
      <c r="H125" s="129">
        <v>11</v>
      </c>
    </row>
    <row r="126" spans="1:8" ht="12" customHeight="1" x14ac:dyDescent="0.2">
      <c r="A126" s="9" t="s">
        <v>229</v>
      </c>
      <c r="B126" s="134">
        <v>9058</v>
      </c>
      <c r="C126" s="134">
        <v>269</v>
      </c>
      <c r="D126" s="134">
        <v>1115</v>
      </c>
      <c r="E126" s="134">
        <v>3346</v>
      </c>
      <c r="F126" s="134">
        <v>96</v>
      </c>
      <c r="G126" s="134">
        <v>2017</v>
      </c>
      <c r="H126" s="134">
        <v>2215</v>
      </c>
    </row>
    <row r="127" spans="1:8" ht="11.1" customHeight="1" x14ac:dyDescent="0.2">
      <c r="A127" s="14" t="s">
        <v>89</v>
      </c>
      <c r="B127" s="129">
        <v>570</v>
      </c>
      <c r="C127" s="129" t="s">
        <v>3</v>
      </c>
      <c r="D127" s="129">
        <v>23</v>
      </c>
      <c r="E127" s="129">
        <v>45</v>
      </c>
      <c r="F127" s="129">
        <v>13</v>
      </c>
      <c r="G127" s="129">
        <v>157</v>
      </c>
      <c r="H127" s="129">
        <v>332</v>
      </c>
    </row>
    <row r="128" spans="1:8" ht="11.1" customHeight="1" x14ac:dyDescent="0.2">
      <c r="A128" s="14" t="s">
        <v>90</v>
      </c>
      <c r="B128" s="129">
        <v>3066</v>
      </c>
      <c r="C128" s="129">
        <v>4</v>
      </c>
      <c r="D128" s="129">
        <v>303</v>
      </c>
      <c r="E128" s="129">
        <v>2027</v>
      </c>
      <c r="F128" s="129">
        <v>12</v>
      </c>
      <c r="G128" s="129">
        <v>415</v>
      </c>
      <c r="H128" s="129">
        <v>305</v>
      </c>
    </row>
    <row r="129" spans="1:8" ht="11.1" customHeight="1" x14ac:dyDescent="0.2">
      <c r="A129" s="14" t="s">
        <v>91</v>
      </c>
      <c r="B129" s="129">
        <v>1271</v>
      </c>
      <c r="C129" s="129">
        <v>6</v>
      </c>
      <c r="D129" s="129">
        <v>107</v>
      </c>
      <c r="E129" s="129">
        <v>381</v>
      </c>
      <c r="F129" s="129">
        <v>14</v>
      </c>
      <c r="G129" s="129">
        <v>358</v>
      </c>
      <c r="H129" s="129">
        <v>405</v>
      </c>
    </row>
    <row r="130" spans="1:8" ht="11.1" customHeight="1" x14ac:dyDescent="0.2">
      <c r="A130" s="14" t="s">
        <v>92</v>
      </c>
      <c r="B130" s="129">
        <v>4151</v>
      </c>
      <c r="C130" s="129">
        <v>259</v>
      </c>
      <c r="D130" s="129">
        <v>682</v>
      </c>
      <c r="E130" s="129">
        <v>893</v>
      </c>
      <c r="F130" s="129">
        <v>57</v>
      </c>
      <c r="G130" s="129">
        <v>1087</v>
      </c>
      <c r="H130" s="129">
        <v>1173</v>
      </c>
    </row>
    <row r="131" spans="1:8" ht="12" customHeight="1" x14ac:dyDescent="0.2">
      <c r="A131" s="9" t="s">
        <v>230</v>
      </c>
      <c r="B131" s="134">
        <v>8643</v>
      </c>
      <c r="C131" s="134">
        <v>136</v>
      </c>
      <c r="D131" s="134">
        <v>1427</v>
      </c>
      <c r="E131" s="134">
        <v>1260</v>
      </c>
      <c r="F131" s="134">
        <v>166</v>
      </c>
      <c r="G131" s="134">
        <v>2367</v>
      </c>
      <c r="H131" s="134">
        <v>3287</v>
      </c>
    </row>
    <row r="132" spans="1:8" ht="11.1" customHeight="1" x14ac:dyDescent="0.2">
      <c r="A132" s="14" t="s">
        <v>93</v>
      </c>
      <c r="B132" s="129">
        <v>461</v>
      </c>
      <c r="C132" s="129">
        <v>4</v>
      </c>
      <c r="D132" s="129">
        <v>105</v>
      </c>
      <c r="E132" s="129">
        <v>31</v>
      </c>
      <c r="F132" s="129">
        <v>3</v>
      </c>
      <c r="G132" s="129">
        <v>223</v>
      </c>
      <c r="H132" s="129">
        <v>95</v>
      </c>
    </row>
    <row r="133" spans="1:8" ht="11.1" customHeight="1" x14ac:dyDescent="0.2">
      <c r="A133" s="14" t="s">
        <v>94</v>
      </c>
      <c r="B133" s="129">
        <v>458</v>
      </c>
      <c r="C133" s="129">
        <v>1</v>
      </c>
      <c r="D133" s="129">
        <v>112</v>
      </c>
      <c r="E133" s="129">
        <v>97</v>
      </c>
      <c r="F133" s="129" t="s">
        <v>3</v>
      </c>
      <c r="G133" s="129">
        <v>89</v>
      </c>
      <c r="H133" s="129">
        <v>159</v>
      </c>
    </row>
    <row r="134" spans="1:8" ht="11.1" customHeight="1" x14ac:dyDescent="0.2">
      <c r="A134" s="14" t="s">
        <v>95</v>
      </c>
      <c r="B134" s="129">
        <v>703</v>
      </c>
      <c r="C134" s="129">
        <v>13</v>
      </c>
      <c r="D134" s="129">
        <v>128</v>
      </c>
      <c r="E134" s="129">
        <v>181</v>
      </c>
      <c r="F134" s="129">
        <v>4</v>
      </c>
      <c r="G134" s="129">
        <v>213</v>
      </c>
      <c r="H134" s="129">
        <v>164</v>
      </c>
    </row>
    <row r="135" spans="1:8" ht="11.1" customHeight="1" x14ac:dyDescent="0.2">
      <c r="A135" s="14" t="s">
        <v>96</v>
      </c>
      <c r="B135" s="129">
        <v>298</v>
      </c>
      <c r="C135" s="129">
        <v>1</v>
      </c>
      <c r="D135" s="129">
        <v>54</v>
      </c>
      <c r="E135" s="129">
        <v>60</v>
      </c>
      <c r="F135" s="129" t="s">
        <v>3</v>
      </c>
      <c r="G135" s="129">
        <v>141</v>
      </c>
      <c r="H135" s="129">
        <v>42</v>
      </c>
    </row>
    <row r="136" spans="1:8" ht="11.1" customHeight="1" x14ac:dyDescent="0.2">
      <c r="A136" s="14" t="s">
        <v>97</v>
      </c>
      <c r="B136" s="129">
        <v>1513</v>
      </c>
      <c r="C136" s="129" t="s">
        <v>3</v>
      </c>
      <c r="D136" s="129">
        <v>164</v>
      </c>
      <c r="E136" s="129">
        <v>128</v>
      </c>
      <c r="F136" s="129">
        <v>19</v>
      </c>
      <c r="G136" s="129">
        <v>250</v>
      </c>
      <c r="H136" s="129">
        <v>952</v>
      </c>
    </row>
    <row r="137" spans="1:8" ht="11.1" customHeight="1" x14ac:dyDescent="0.2">
      <c r="A137" s="14" t="s">
        <v>98</v>
      </c>
      <c r="B137" s="129">
        <v>1398</v>
      </c>
      <c r="C137" s="129">
        <v>13</v>
      </c>
      <c r="D137" s="129">
        <v>157</v>
      </c>
      <c r="E137" s="129">
        <v>21</v>
      </c>
      <c r="F137" s="129">
        <v>20</v>
      </c>
      <c r="G137" s="129">
        <v>241</v>
      </c>
      <c r="H137" s="129">
        <v>946</v>
      </c>
    </row>
    <row r="138" spans="1:8" ht="11.1" customHeight="1" x14ac:dyDescent="0.2">
      <c r="A138" s="14" t="s">
        <v>99</v>
      </c>
      <c r="B138" s="129">
        <v>1279</v>
      </c>
      <c r="C138" s="129">
        <v>31</v>
      </c>
      <c r="D138" s="129">
        <v>197</v>
      </c>
      <c r="E138" s="129">
        <v>299</v>
      </c>
      <c r="F138" s="129">
        <v>63</v>
      </c>
      <c r="G138" s="129">
        <v>282</v>
      </c>
      <c r="H138" s="129">
        <v>407</v>
      </c>
    </row>
    <row r="139" spans="1:8" ht="11.1" customHeight="1" x14ac:dyDescent="0.2">
      <c r="A139" s="14" t="s">
        <v>100</v>
      </c>
      <c r="B139" s="129">
        <v>1298</v>
      </c>
      <c r="C139" s="129">
        <v>28</v>
      </c>
      <c r="D139" s="129">
        <v>152</v>
      </c>
      <c r="E139" s="129">
        <v>250</v>
      </c>
      <c r="F139" s="129">
        <v>42</v>
      </c>
      <c r="G139" s="129">
        <v>608</v>
      </c>
      <c r="H139" s="129">
        <v>218</v>
      </c>
    </row>
    <row r="140" spans="1:8" ht="11.1" customHeight="1" x14ac:dyDescent="0.2">
      <c r="A140" s="14" t="s">
        <v>101</v>
      </c>
      <c r="B140" s="129">
        <v>827</v>
      </c>
      <c r="C140" s="129">
        <v>12</v>
      </c>
      <c r="D140" s="129">
        <v>266</v>
      </c>
      <c r="E140" s="129">
        <v>135</v>
      </c>
      <c r="F140" s="129">
        <v>12</v>
      </c>
      <c r="G140" s="129">
        <v>214</v>
      </c>
      <c r="H140" s="129">
        <v>188</v>
      </c>
    </row>
    <row r="141" spans="1:8" ht="11.1" customHeight="1" x14ac:dyDescent="0.2">
      <c r="A141" s="14" t="s">
        <v>102</v>
      </c>
      <c r="B141" s="129">
        <v>408</v>
      </c>
      <c r="C141" s="129">
        <v>33</v>
      </c>
      <c r="D141" s="129">
        <v>92</v>
      </c>
      <c r="E141" s="129">
        <v>58</v>
      </c>
      <c r="F141" s="129">
        <v>3</v>
      </c>
      <c r="G141" s="129">
        <v>106</v>
      </c>
      <c r="H141" s="129">
        <v>116</v>
      </c>
    </row>
    <row r="142" spans="1:8" ht="12" customHeight="1" x14ac:dyDescent="0.2">
      <c r="A142" s="9" t="s">
        <v>231</v>
      </c>
      <c r="B142" s="134">
        <v>7450</v>
      </c>
      <c r="C142" s="134">
        <v>103</v>
      </c>
      <c r="D142" s="134">
        <v>1230</v>
      </c>
      <c r="E142" s="134">
        <v>1096</v>
      </c>
      <c r="F142" s="134">
        <v>424</v>
      </c>
      <c r="G142" s="134">
        <v>2302</v>
      </c>
      <c r="H142" s="134">
        <v>2295</v>
      </c>
    </row>
    <row r="143" spans="1:8" ht="11.1" customHeight="1" x14ac:dyDescent="0.2">
      <c r="A143" s="14" t="s">
        <v>103</v>
      </c>
      <c r="B143" s="129">
        <v>741</v>
      </c>
      <c r="C143" s="129">
        <v>11</v>
      </c>
      <c r="D143" s="129">
        <v>132</v>
      </c>
      <c r="E143" s="129">
        <v>100</v>
      </c>
      <c r="F143" s="129">
        <v>2</v>
      </c>
      <c r="G143" s="129">
        <v>170</v>
      </c>
      <c r="H143" s="129">
        <v>326</v>
      </c>
    </row>
    <row r="144" spans="1:8" ht="11.1" customHeight="1" x14ac:dyDescent="0.2">
      <c r="A144" s="14" t="s">
        <v>104</v>
      </c>
      <c r="B144" s="129">
        <v>941</v>
      </c>
      <c r="C144" s="129">
        <v>6</v>
      </c>
      <c r="D144" s="129">
        <v>159</v>
      </c>
      <c r="E144" s="129">
        <v>108</v>
      </c>
      <c r="F144" s="129">
        <v>15</v>
      </c>
      <c r="G144" s="129">
        <v>262</v>
      </c>
      <c r="H144" s="129">
        <v>391</v>
      </c>
    </row>
    <row r="145" spans="1:8" ht="11.1" customHeight="1" x14ac:dyDescent="0.2">
      <c r="A145" s="14" t="s">
        <v>105</v>
      </c>
      <c r="B145" s="129">
        <v>620</v>
      </c>
      <c r="C145" s="129">
        <v>23</v>
      </c>
      <c r="D145" s="129">
        <v>106</v>
      </c>
      <c r="E145" s="129">
        <v>138</v>
      </c>
      <c r="F145" s="129">
        <v>2</v>
      </c>
      <c r="G145" s="129">
        <v>198</v>
      </c>
      <c r="H145" s="129">
        <v>153</v>
      </c>
    </row>
    <row r="146" spans="1:8" ht="11.1" customHeight="1" x14ac:dyDescent="0.2">
      <c r="A146" s="14" t="s">
        <v>106</v>
      </c>
      <c r="B146" s="129">
        <v>5148</v>
      </c>
      <c r="C146" s="129">
        <v>63</v>
      </c>
      <c r="D146" s="129">
        <v>833</v>
      </c>
      <c r="E146" s="129">
        <v>750</v>
      </c>
      <c r="F146" s="129">
        <v>405</v>
      </c>
      <c r="G146" s="129">
        <v>1672</v>
      </c>
      <c r="H146" s="129">
        <v>1425</v>
      </c>
    </row>
    <row r="147" spans="1:8" ht="12" customHeight="1" x14ac:dyDescent="0.2">
      <c r="A147" s="9" t="s">
        <v>232</v>
      </c>
      <c r="B147" s="134">
        <v>15062</v>
      </c>
      <c r="C147" s="134">
        <v>445</v>
      </c>
      <c r="D147" s="134">
        <v>2226</v>
      </c>
      <c r="E147" s="134">
        <v>4813</v>
      </c>
      <c r="F147" s="134">
        <v>600</v>
      </c>
      <c r="G147" s="134">
        <v>2837</v>
      </c>
      <c r="H147" s="134">
        <v>4141</v>
      </c>
    </row>
    <row r="148" spans="1:8" ht="10.5" customHeight="1" x14ac:dyDescent="0.2">
      <c r="A148" s="14" t="s">
        <v>107</v>
      </c>
      <c r="B148" s="129">
        <v>2958</v>
      </c>
      <c r="C148" s="129">
        <v>147</v>
      </c>
      <c r="D148" s="129">
        <v>148</v>
      </c>
      <c r="E148" s="129">
        <v>1574</v>
      </c>
      <c r="F148" s="129">
        <v>45</v>
      </c>
      <c r="G148" s="129">
        <v>273</v>
      </c>
      <c r="H148" s="129">
        <v>771</v>
      </c>
    </row>
    <row r="149" spans="1:8" ht="10.5" customHeight="1" x14ac:dyDescent="0.2">
      <c r="A149" s="14" t="s">
        <v>108</v>
      </c>
      <c r="B149" s="129">
        <v>3955</v>
      </c>
      <c r="C149" s="129">
        <v>98</v>
      </c>
      <c r="D149" s="129">
        <v>619</v>
      </c>
      <c r="E149" s="129">
        <v>779</v>
      </c>
      <c r="F149" s="129">
        <v>61</v>
      </c>
      <c r="G149" s="129">
        <v>909</v>
      </c>
      <c r="H149" s="129">
        <v>1489</v>
      </c>
    </row>
    <row r="150" spans="1:8" ht="10.5" customHeight="1" x14ac:dyDescent="0.2">
      <c r="A150" s="14" t="s">
        <v>109</v>
      </c>
      <c r="B150" s="129">
        <v>3478</v>
      </c>
      <c r="C150" s="129">
        <v>26</v>
      </c>
      <c r="D150" s="129">
        <v>553</v>
      </c>
      <c r="E150" s="129">
        <v>1564</v>
      </c>
      <c r="F150" s="129">
        <v>257</v>
      </c>
      <c r="G150" s="129">
        <v>486</v>
      </c>
      <c r="H150" s="129">
        <v>592</v>
      </c>
    </row>
    <row r="151" spans="1:8" ht="10.5" customHeight="1" x14ac:dyDescent="0.2">
      <c r="A151" s="14" t="s">
        <v>110</v>
      </c>
      <c r="B151" s="129">
        <v>2259</v>
      </c>
      <c r="C151" s="129">
        <v>71</v>
      </c>
      <c r="D151" s="129">
        <v>480</v>
      </c>
      <c r="E151" s="129">
        <v>134</v>
      </c>
      <c r="F151" s="129">
        <v>38</v>
      </c>
      <c r="G151" s="129">
        <v>638</v>
      </c>
      <c r="H151" s="129">
        <v>898</v>
      </c>
    </row>
    <row r="152" spans="1:8" ht="10.5" customHeight="1" x14ac:dyDescent="0.2">
      <c r="A152" s="14" t="s">
        <v>111</v>
      </c>
      <c r="B152" s="129">
        <v>2412</v>
      </c>
      <c r="C152" s="129">
        <v>103</v>
      </c>
      <c r="D152" s="129">
        <v>426</v>
      </c>
      <c r="E152" s="129">
        <v>762</v>
      </c>
      <c r="F152" s="129">
        <v>199</v>
      </c>
      <c r="G152" s="129">
        <v>531</v>
      </c>
      <c r="H152" s="129">
        <v>391</v>
      </c>
    </row>
    <row r="153" spans="1:8" ht="15" customHeight="1" x14ac:dyDescent="0.2">
      <c r="A153" s="9" t="s">
        <v>233</v>
      </c>
      <c r="B153" s="134">
        <v>7969</v>
      </c>
      <c r="C153" s="134">
        <v>117</v>
      </c>
      <c r="D153" s="134">
        <v>1142</v>
      </c>
      <c r="E153" s="134">
        <v>2879</v>
      </c>
      <c r="F153" s="134">
        <v>42</v>
      </c>
      <c r="G153" s="134">
        <v>2185</v>
      </c>
      <c r="H153" s="134">
        <v>1604</v>
      </c>
    </row>
    <row r="154" spans="1:8" ht="10.5" customHeight="1" x14ac:dyDescent="0.2">
      <c r="A154" s="14" t="s">
        <v>112</v>
      </c>
      <c r="B154" s="129">
        <v>1515</v>
      </c>
      <c r="C154" s="129">
        <v>17</v>
      </c>
      <c r="D154" s="129">
        <v>148</v>
      </c>
      <c r="E154" s="129">
        <v>250</v>
      </c>
      <c r="F154" s="129">
        <v>7</v>
      </c>
      <c r="G154" s="129">
        <v>405</v>
      </c>
      <c r="H154" s="129">
        <v>688</v>
      </c>
    </row>
    <row r="155" spans="1:8" ht="10.5" customHeight="1" x14ac:dyDescent="0.2">
      <c r="A155" s="14" t="s">
        <v>113</v>
      </c>
      <c r="B155" s="129">
        <v>1104</v>
      </c>
      <c r="C155" s="129">
        <v>40</v>
      </c>
      <c r="D155" s="129">
        <v>165</v>
      </c>
      <c r="E155" s="129">
        <v>527</v>
      </c>
      <c r="F155" s="129" t="s">
        <v>3</v>
      </c>
      <c r="G155" s="129">
        <v>271</v>
      </c>
      <c r="H155" s="129">
        <v>101</v>
      </c>
    </row>
    <row r="156" spans="1:8" ht="10.5" customHeight="1" x14ac:dyDescent="0.2">
      <c r="A156" s="14" t="s">
        <v>114</v>
      </c>
      <c r="B156" s="129">
        <v>619</v>
      </c>
      <c r="C156" s="129">
        <v>6</v>
      </c>
      <c r="D156" s="129">
        <v>106</v>
      </c>
      <c r="E156" s="129">
        <v>129</v>
      </c>
      <c r="F156" s="129">
        <v>16</v>
      </c>
      <c r="G156" s="129">
        <v>177</v>
      </c>
      <c r="H156" s="129">
        <v>185</v>
      </c>
    </row>
    <row r="157" spans="1:8" ht="10.5" customHeight="1" x14ac:dyDescent="0.2">
      <c r="A157" s="14" t="s">
        <v>115</v>
      </c>
      <c r="B157" s="129">
        <v>3610</v>
      </c>
      <c r="C157" s="129">
        <v>19</v>
      </c>
      <c r="D157" s="129">
        <v>515</v>
      </c>
      <c r="E157" s="129">
        <v>1693</v>
      </c>
      <c r="F157" s="129">
        <v>8</v>
      </c>
      <c r="G157" s="129">
        <v>932</v>
      </c>
      <c r="H157" s="129">
        <v>443</v>
      </c>
    </row>
    <row r="158" spans="1:8" ht="10.5" customHeight="1" x14ac:dyDescent="0.2">
      <c r="A158" s="14" t="s">
        <v>116</v>
      </c>
      <c r="B158" s="129">
        <v>811</v>
      </c>
      <c r="C158" s="129">
        <v>29</v>
      </c>
      <c r="D158" s="129">
        <v>148</v>
      </c>
      <c r="E158" s="129">
        <v>178</v>
      </c>
      <c r="F158" s="129">
        <v>11</v>
      </c>
      <c r="G158" s="129">
        <v>304</v>
      </c>
      <c r="H158" s="129">
        <v>141</v>
      </c>
    </row>
    <row r="159" spans="1:8" ht="10.5" customHeight="1" x14ac:dyDescent="0.2">
      <c r="A159" s="14" t="s">
        <v>117</v>
      </c>
      <c r="B159" s="129">
        <v>310</v>
      </c>
      <c r="C159" s="129">
        <v>6</v>
      </c>
      <c r="D159" s="129">
        <v>60</v>
      </c>
      <c r="E159" s="129">
        <v>102</v>
      </c>
      <c r="F159" s="129" t="s">
        <v>3</v>
      </c>
      <c r="G159" s="129">
        <v>96</v>
      </c>
      <c r="H159" s="129">
        <v>46</v>
      </c>
    </row>
    <row r="160" spans="1:8" ht="15" customHeight="1" x14ac:dyDescent="0.2">
      <c r="A160" s="9" t="s">
        <v>234</v>
      </c>
      <c r="B160" s="134">
        <v>9617</v>
      </c>
      <c r="C160" s="134">
        <v>43</v>
      </c>
      <c r="D160" s="134">
        <v>1672</v>
      </c>
      <c r="E160" s="134">
        <v>3736</v>
      </c>
      <c r="F160" s="134">
        <v>34</v>
      </c>
      <c r="G160" s="134">
        <v>3191</v>
      </c>
      <c r="H160" s="134">
        <v>941</v>
      </c>
    </row>
    <row r="161" spans="1:10" ht="11.1" customHeight="1" x14ac:dyDescent="0.2">
      <c r="A161" s="92" t="s">
        <v>235</v>
      </c>
      <c r="B161" s="72">
        <v>4659</v>
      </c>
      <c r="C161" s="69">
        <v>7</v>
      </c>
      <c r="D161" s="69">
        <v>773</v>
      </c>
      <c r="E161" s="69">
        <v>2027</v>
      </c>
      <c r="F161" s="69" t="s">
        <v>3</v>
      </c>
      <c r="G161" s="371">
        <v>1675</v>
      </c>
      <c r="H161" s="371">
        <v>177</v>
      </c>
    </row>
    <row r="162" spans="1:10" ht="11.1" customHeight="1" x14ac:dyDescent="0.2">
      <c r="A162" s="93" t="s">
        <v>201</v>
      </c>
      <c r="B162" s="72">
        <v>4659</v>
      </c>
      <c r="C162" s="69">
        <v>7</v>
      </c>
      <c r="D162" s="69">
        <v>773</v>
      </c>
      <c r="E162" s="69">
        <v>2027</v>
      </c>
      <c r="F162" s="69" t="s">
        <v>3</v>
      </c>
      <c r="G162" s="371">
        <v>1675</v>
      </c>
      <c r="H162" s="371">
        <v>177</v>
      </c>
      <c r="I162" s="126"/>
      <c r="J162" s="126"/>
    </row>
    <row r="163" spans="1:10" ht="11.1" customHeight="1" x14ac:dyDescent="0.2">
      <c r="A163" s="93" t="s">
        <v>202</v>
      </c>
      <c r="B163" s="740" t="s">
        <v>3</v>
      </c>
      <c r="C163" s="739" t="s">
        <v>3</v>
      </c>
      <c r="D163" s="739" t="s">
        <v>3</v>
      </c>
      <c r="E163" s="739" t="s">
        <v>3</v>
      </c>
      <c r="F163" s="739" t="s">
        <v>3</v>
      </c>
      <c r="G163" s="739" t="s">
        <v>3</v>
      </c>
      <c r="H163" s="739" t="s">
        <v>3</v>
      </c>
      <c r="I163" s="126"/>
      <c r="J163" s="126"/>
    </row>
    <row r="164" spans="1:10" ht="11.1" customHeight="1" x14ac:dyDescent="0.2">
      <c r="A164" s="93" t="s">
        <v>203</v>
      </c>
      <c r="B164" s="740" t="s">
        <v>3</v>
      </c>
      <c r="C164" s="739" t="s">
        <v>3</v>
      </c>
      <c r="D164" s="739" t="s">
        <v>3</v>
      </c>
      <c r="E164" s="739" t="s">
        <v>3</v>
      </c>
      <c r="F164" s="739" t="s">
        <v>3</v>
      </c>
      <c r="G164" s="739" t="s">
        <v>3</v>
      </c>
      <c r="H164" s="739" t="s">
        <v>3</v>
      </c>
      <c r="I164" s="126"/>
      <c r="J164" s="126"/>
    </row>
    <row r="165" spans="1:10" ht="11.1" customHeight="1" x14ac:dyDescent="0.2">
      <c r="A165" s="93" t="s">
        <v>204</v>
      </c>
      <c r="B165" s="740" t="s">
        <v>3</v>
      </c>
      <c r="C165" s="739" t="s">
        <v>3</v>
      </c>
      <c r="D165" s="739" t="s">
        <v>3</v>
      </c>
      <c r="E165" s="739" t="s">
        <v>3</v>
      </c>
      <c r="F165" s="739" t="s">
        <v>3</v>
      </c>
      <c r="G165" s="739" t="s">
        <v>3</v>
      </c>
      <c r="H165" s="739" t="s">
        <v>3</v>
      </c>
      <c r="I165" s="126"/>
      <c r="J165" s="126"/>
    </row>
    <row r="166" spans="1:10" ht="11.1" customHeight="1" x14ac:dyDescent="0.2">
      <c r="A166" s="93" t="s">
        <v>205</v>
      </c>
      <c r="B166" s="740" t="s">
        <v>3</v>
      </c>
      <c r="C166" s="739" t="s">
        <v>3</v>
      </c>
      <c r="D166" s="739" t="s">
        <v>3</v>
      </c>
      <c r="E166" s="739" t="s">
        <v>3</v>
      </c>
      <c r="F166" s="739" t="s">
        <v>3</v>
      </c>
      <c r="G166" s="739" t="s">
        <v>3</v>
      </c>
      <c r="H166" s="739" t="s">
        <v>3</v>
      </c>
      <c r="I166" s="126"/>
      <c r="J166" s="126"/>
    </row>
    <row r="167" spans="1:10" ht="11.1" customHeight="1" x14ac:dyDescent="0.2">
      <c r="A167" s="14" t="s">
        <v>118</v>
      </c>
      <c r="B167" s="129">
        <v>2367</v>
      </c>
      <c r="C167" s="129">
        <v>2</v>
      </c>
      <c r="D167" s="129">
        <v>618</v>
      </c>
      <c r="E167" s="129">
        <v>463</v>
      </c>
      <c r="F167" s="129"/>
      <c r="G167" s="129">
        <v>782</v>
      </c>
      <c r="H167" s="129">
        <v>502</v>
      </c>
    </row>
    <row r="168" spans="1:10" ht="11.1" customHeight="1" x14ac:dyDescent="0.2">
      <c r="A168" s="14" t="s">
        <v>119</v>
      </c>
      <c r="B168" s="129">
        <v>560</v>
      </c>
      <c r="C168" s="129">
        <v>13</v>
      </c>
      <c r="D168" s="129">
        <v>105</v>
      </c>
      <c r="E168" s="129">
        <v>231</v>
      </c>
      <c r="F168" s="129">
        <v>14</v>
      </c>
      <c r="G168" s="129">
        <v>172</v>
      </c>
      <c r="H168" s="129">
        <v>25</v>
      </c>
    </row>
    <row r="169" spans="1:10" ht="11.1" customHeight="1" x14ac:dyDescent="0.2">
      <c r="A169" s="14" t="s">
        <v>120</v>
      </c>
      <c r="B169" s="129">
        <v>130</v>
      </c>
      <c r="C169" s="129"/>
      <c r="D169" s="129">
        <v>17</v>
      </c>
      <c r="E169" s="129">
        <v>60</v>
      </c>
      <c r="F169" s="129" t="s">
        <v>3</v>
      </c>
      <c r="G169" s="129">
        <v>43</v>
      </c>
      <c r="H169" s="129">
        <v>10</v>
      </c>
    </row>
    <row r="170" spans="1:10" ht="11.1" customHeight="1" x14ac:dyDescent="0.2">
      <c r="A170" s="14" t="s">
        <v>121</v>
      </c>
      <c r="B170" s="129">
        <v>816</v>
      </c>
      <c r="C170" s="129">
        <v>13</v>
      </c>
      <c r="D170" s="129">
        <v>88</v>
      </c>
      <c r="E170" s="129">
        <v>393</v>
      </c>
      <c r="F170" s="129" t="s">
        <v>3</v>
      </c>
      <c r="G170" s="129">
        <v>181</v>
      </c>
      <c r="H170" s="129">
        <v>141</v>
      </c>
    </row>
    <row r="171" spans="1:10" ht="11.1" customHeight="1" x14ac:dyDescent="0.2">
      <c r="A171" s="14" t="s">
        <v>122</v>
      </c>
      <c r="B171" s="129">
        <v>177</v>
      </c>
      <c r="C171" s="129">
        <v>2</v>
      </c>
      <c r="D171" s="129">
        <v>27</v>
      </c>
      <c r="E171" s="129">
        <v>51</v>
      </c>
      <c r="F171" s="129">
        <v>8</v>
      </c>
      <c r="G171" s="129">
        <v>70</v>
      </c>
      <c r="H171" s="129">
        <v>19</v>
      </c>
    </row>
    <row r="172" spans="1:10" ht="11.1" customHeight="1" x14ac:dyDescent="0.2">
      <c r="A172" s="14" t="s">
        <v>123</v>
      </c>
      <c r="B172" s="129">
        <v>908</v>
      </c>
      <c r="C172" s="129">
        <v>6</v>
      </c>
      <c r="D172" s="129">
        <v>44</v>
      </c>
      <c r="E172" s="129">
        <v>511</v>
      </c>
      <c r="F172" s="129">
        <v>12</v>
      </c>
      <c r="G172" s="129">
        <v>268</v>
      </c>
      <c r="H172" s="129">
        <v>67</v>
      </c>
    </row>
    <row r="173" spans="1:10" ht="15" customHeight="1" x14ac:dyDescent="0.2">
      <c r="A173" s="9" t="s">
        <v>236</v>
      </c>
      <c r="B173" s="134">
        <v>5396</v>
      </c>
      <c r="C173" s="134">
        <v>88</v>
      </c>
      <c r="D173" s="134">
        <v>683</v>
      </c>
      <c r="E173" s="134">
        <v>2744</v>
      </c>
      <c r="F173" s="134">
        <v>32</v>
      </c>
      <c r="G173" s="134">
        <v>1178</v>
      </c>
      <c r="H173" s="134">
        <v>671</v>
      </c>
    </row>
    <row r="174" spans="1:10" ht="11.1" customHeight="1" x14ac:dyDescent="0.2">
      <c r="A174" s="14" t="s">
        <v>124</v>
      </c>
      <c r="B174" s="129">
        <v>1234</v>
      </c>
      <c r="C174" s="129">
        <v>83</v>
      </c>
      <c r="D174" s="129">
        <v>211</v>
      </c>
      <c r="E174" s="129">
        <v>346</v>
      </c>
      <c r="F174" s="129">
        <v>15</v>
      </c>
      <c r="G174" s="129">
        <v>364</v>
      </c>
      <c r="H174" s="129">
        <v>215</v>
      </c>
    </row>
    <row r="175" spans="1:10" ht="11.1" customHeight="1" x14ac:dyDescent="0.2">
      <c r="A175" s="14" t="s">
        <v>125</v>
      </c>
      <c r="B175" s="129">
        <v>1269</v>
      </c>
      <c r="C175" s="129">
        <v>2</v>
      </c>
      <c r="D175" s="129">
        <v>130</v>
      </c>
      <c r="E175" s="129">
        <v>658</v>
      </c>
      <c r="F175" s="129">
        <v>11</v>
      </c>
      <c r="G175" s="129">
        <v>249</v>
      </c>
      <c r="H175" s="129">
        <v>219</v>
      </c>
    </row>
    <row r="176" spans="1:10" ht="11.1" customHeight="1" x14ac:dyDescent="0.2">
      <c r="A176" s="14" t="s">
        <v>126</v>
      </c>
      <c r="B176" s="129">
        <v>595</v>
      </c>
      <c r="C176" s="129">
        <v>1</v>
      </c>
      <c r="D176" s="129">
        <v>121</v>
      </c>
      <c r="E176" s="129">
        <v>236</v>
      </c>
      <c r="F176" s="129">
        <v>2</v>
      </c>
      <c r="G176" s="129">
        <v>130</v>
      </c>
      <c r="H176" s="129">
        <v>105</v>
      </c>
    </row>
    <row r="177" spans="1:8" ht="11.1" customHeight="1" x14ac:dyDescent="0.2">
      <c r="A177" s="14" t="s">
        <v>127</v>
      </c>
      <c r="B177" s="129">
        <v>2298</v>
      </c>
      <c r="C177" s="129">
        <v>2</v>
      </c>
      <c r="D177" s="129">
        <v>221</v>
      </c>
      <c r="E177" s="129">
        <v>1504</v>
      </c>
      <c r="F177" s="129">
        <v>4</v>
      </c>
      <c r="G177" s="129">
        <v>435</v>
      </c>
      <c r="H177" s="129">
        <v>132</v>
      </c>
    </row>
    <row r="178" spans="1:8" ht="15" customHeight="1" x14ac:dyDescent="0.2">
      <c r="A178" s="9" t="s">
        <v>237</v>
      </c>
      <c r="B178" s="134">
        <v>4388</v>
      </c>
      <c r="C178" s="134">
        <v>151</v>
      </c>
      <c r="D178" s="134">
        <v>622</v>
      </c>
      <c r="E178" s="134">
        <v>1612</v>
      </c>
      <c r="F178" s="134">
        <v>47</v>
      </c>
      <c r="G178" s="134">
        <v>1033</v>
      </c>
      <c r="H178" s="134">
        <v>923</v>
      </c>
    </row>
    <row r="179" spans="1:8" ht="11.1" customHeight="1" x14ac:dyDescent="0.2">
      <c r="A179" s="14" t="s">
        <v>128</v>
      </c>
      <c r="B179" s="129">
        <v>1203</v>
      </c>
      <c r="C179" s="129">
        <v>1</v>
      </c>
      <c r="D179" s="129">
        <v>81</v>
      </c>
      <c r="E179" s="129">
        <v>349</v>
      </c>
      <c r="F179" s="129">
        <v>3</v>
      </c>
      <c r="G179" s="129">
        <v>225</v>
      </c>
      <c r="H179" s="129">
        <v>544</v>
      </c>
    </row>
    <row r="180" spans="1:8" ht="11.1" customHeight="1" x14ac:dyDescent="0.2">
      <c r="A180" s="14" t="s">
        <v>129</v>
      </c>
      <c r="B180" s="129">
        <v>783</v>
      </c>
      <c r="C180" s="129">
        <v>15</v>
      </c>
      <c r="D180" s="129">
        <v>76</v>
      </c>
      <c r="E180" s="129">
        <v>371</v>
      </c>
      <c r="F180" s="129">
        <v>6</v>
      </c>
      <c r="G180" s="129">
        <v>189</v>
      </c>
      <c r="H180" s="129">
        <v>126</v>
      </c>
    </row>
    <row r="181" spans="1:8" ht="11.1" customHeight="1" x14ac:dyDescent="0.2">
      <c r="A181" s="14" t="s">
        <v>130</v>
      </c>
      <c r="B181" s="129">
        <v>208</v>
      </c>
      <c r="C181" s="129">
        <v>10</v>
      </c>
      <c r="D181" s="129">
        <v>29</v>
      </c>
      <c r="E181" s="129">
        <v>91</v>
      </c>
      <c r="F181" s="129">
        <v>1</v>
      </c>
      <c r="G181" s="129">
        <v>57</v>
      </c>
      <c r="H181" s="129">
        <v>20</v>
      </c>
    </row>
    <row r="182" spans="1:8" ht="11.1" customHeight="1" x14ac:dyDescent="0.2">
      <c r="A182" s="14" t="s">
        <v>131</v>
      </c>
      <c r="B182" s="129">
        <v>2194</v>
      </c>
      <c r="C182" s="129">
        <v>125</v>
      </c>
      <c r="D182" s="129">
        <v>436</v>
      </c>
      <c r="E182" s="129">
        <v>801</v>
      </c>
      <c r="F182" s="129">
        <v>37</v>
      </c>
      <c r="G182" s="129">
        <v>562</v>
      </c>
      <c r="H182" s="129">
        <v>233</v>
      </c>
    </row>
    <row r="183" spans="1:8" ht="15" customHeight="1" x14ac:dyDescent="0.2">
      <c r="A183" s="9" t="s">
        <v>238</v>
      </c>
      <c r="B183" s="134">
        <v>5575</v>
      </c>
      <c r="C183" s="134">
        <v>87</v>
      </c>
      <c r="D183" s="134">
        <v>1019</v>
      </c>
      <c r="E183" s="134">
        <v>2516</v>
      </c>
      <c r="F183" s="134">
        <v>136</v>
      </c>
      <c r="G183" s="134">
        <v>1313</v>
      </c>
      <c r="H183" s="134">
        <v>504</v>
      </c>
    </row>
    <row r="184" spans="1:8" ht="11.1" customHeight="1" x14ac:dyDescent="0.2">
      <c r="A184" s="14" t="s">
        <v>132</v>
      </c>
      <c r="B184" s="129">
        <v>786</v>
      </c>
      <c r="C184" s="129">
        <v>26</v>
      </c>
      <c r="D184" s="129">
        <v>70</v>
      </c>
      <c r="E184" s="129">
        <v>353</v>
      </c>
      <c r="F184" s="129">
        <v>22</v>
      </c>
      <c r="G184" s="129">
        <v>174</v>
      </c>
      <c r="H184" s="129">
        <v>141</v>
      </c>
    </row>
    <row r="185" spans="1:8" ht="11.1" customHeight="1" x14ac:dyDescent="0.2">
      <c r="A185" s="14" t="s">
        <v>133</v>
      </c>
      <c r="B185" s="129">
        <v>472</v>
      </c>
      <c r="C185" s="129">
        <v>55</v>
      </c>
      <c r="D185" s="129">
        <v>48</v>
      </c>
      <c r="E185" s="129">
        <v>189</v>
      </c>
      <c r="F185" s="129">
        <v>20</v>
      </c>
      <c r="G185" s="129">
        <v>118</v>
      </c>
      <c r="H185" s="129">
        <v>42</v>
      </c>
    </row>
    <row r="186" spans="1:8" ht="11.1" customHeight="1" x14ac:dyDescent="0.2">
      <c r="A186" s="14" t="s">
        <v>134</v>
      </c>
      <c r="B186" s="129">
        <v>1389</v>
      </c>
      <c r="C186" s="129" t="s">
        <v>3</v>
      </c>
      <c r="D186" s="129">
        <v>180</v>
      </c>
      <c r="E186" s="129">
        <v>835</v>
      </c>
      <c r="F186" s="129">
        <v>3</v>
      </c>
      <c r="G186" s="129">
        <v>353</v>
      </c>
      <c r="H186" s="129">
        <v>18</v>
      </c>
    </row>
    <row r="187" spans="1:8" ht="11.1" customHeight="1" x14ac:dyDescent="0.2">
      <c r="A187" s="14" t="s">
        <v>135</v>
      </c>
      <c r="B187" s="129">
        <v>1859</v>
      </c>
      <c r="C187" s="129">
        <v>6</v>
      </c>
      <c r="D187" s="129">
        <v>475</v>
      </c>
      <c r="E187" s="129">
        <v>918</v>
      </c>
      <c r="F187" s="129">
        <v>14</v>
      </c>
      <c r="G187" s="129">
        <v>302</v>
      </c>
      <c r="H187" s="129">
        <v>144</v>
      </c>
    </row>
    <row r="188" spans="1:8" ht="11.1" customHeight="1" x14ac:dyDescent="0.2">
      <c r="A188" s="14" t="s">
        <v>136</v>
      </c>
      <c r="B188" s="129">
        <v>655</v>
      </c>
      <c r="C188" s="129" t="s">
        <v>3</v>
      </c>
      <c r="D188" s="129">
        <v>165</v>
      </c>
      <c r="E188" s="129">
        <v>128</v>
      </c>
      <c r="F188" s="129">
        <v>41</v>
      </c>
      <c r="G188" s="129">
        <v>189</v>
      </c>
      <c r="H188" s="129">
        <v>132</v>
      </c>
    </row>
    <row r="189" spans="1:8" ht="11.1" customHeight="1" x14ac:dyDescent="0.2">
      <c r="A189" s="14" t="s">
        <v>137</v>
      </c>
      <c r="B189" s="129">
        <v>414</v>
      </c>
      <c r="C189" s="129" t="s">
        <v>3</v>
      </c>
      <c r="D189" s="129">
        <v>81</v>
      </c>
      <c r="E189" s="129">
        <v>93</v>
      </c>
      <c r="F189" s="129">
        <v>36</v>
      </c>
      <c r="G189" s="129">
        <v>177</v>
      </c>
      <c r="H189" s="129">
        <v>27</v>
      </c>
    </row>
    <row r="190" spans="1:8" ht="15" customHeight="1" x14ac:dyDescent="0.2">
      <c r="A190" s="9" t="s">
        <v>239</v>
      </c>
      <c r="B190" s="134">
        <v>8928</v>
      </c>
      <c r="C190" s="134">
        <v>37</v>
      </c>
      <c r="D190" s="134">
        <v>719</v>
      </c>
      <c r="E190" s="134">
        <v>5267</v>
      </c>
      <c r="F190" s="134">
        <v>243</v>
      </c>
      <c r="G190" s="134">
        <v>1216</v>
      </c>
      <c r="H190" s="134">
        <v>1446</v>
      </c>
    </row>
    <row r="191" spans="1:8" ht="11.1" customHeight="1" x14ac:dyDescent="0.2">
      <c r="A191" s="14" t="s">
        <v>138</v>
      </c>
      <c r="B191" s="129">
        <v>784</v>
      </c>
      <c r="C191" s="129">
        <v>1</v>
      </c>
      <c r="D191" s="129">
        <v>88</v>
      </c>
      <c r="E191" s="129">
        <v>317</v>
      </c>
      <c r="F191" s="129">
        <v>2</v>
      </c>
      <c r="G191" s="129">
        <v>116</v>
      </c>
      <c r="H191" s="129">
        <v>260</v>
      </c>
    </row>
    <row r="192" spans="1:8" ht="11.1" customHeight="1" x14ac:dyDescent="0.2">
      <c r="A192" s="14" t="s">
        <v>139</v>
      </c>
      <c r="B192" s="129">
        <v>1390</v>
      </c>
      <c r="C192" s="129" t="s">
        <v>3</v>
      </c>
      <c r="D192" s="129">
        <v>85</v>
      </c>
      <c r="E192" s="129">
        <v>1150</v>
      </c>
      <c r="F192" s="129">
        <v>6</v>
      </c>
      <c r="G192" s="129">
        <v>56</v>
      </c>
      <c r="H192" s="129">
        <v>93</v>
      </c>
    </row>
    <row r="193" spans="1:8" ht="11.1" customHeight="1" x14ac:dyDescent="0.2">
      <c r="A193" s="14" t="s">
        <v>140</v>
      </c>
      <c r="B193" s="129">
        <v>646</v>
      </c>
      <c r="C193" s="129">
        <v>5</v>
      </c>
      <c r="D193" s="129">
        <v>70</v>
      </c>
      <c r="E193" s="129">
        <v>261</v>
      </c>
      <c r="F193" s="129">
        <v>23</v>
      </c>
      <c r="G193" s="129">
        <v>145</v>
      </c>
      <c r="H193" s="129">
        <v>142</v>
      </c>
    </row>
    <row r="194" spans="1:8" ht="11.1" customHeight="1" x14ac:dyDescent="0.2">
      <c r="A194" s="14" t="s">
        <v>141</v>
      </c>
      <c r="B194" s="129">
        <v>3964</v>
      </c>
      <c r="C194" s="129">
        <v>15</v>
      </c>
      <c r="D194" s="129">
        <v>215</v>
      </c>
      <c r="E194" s="129">
        <v>2184</v>
      </c>
      <c r="F194" s="129">
        <v>195</v>
      </c>
      <c r="G194" s="129">
        <v>576</v>
      </c>
      <c r="H194" s="129">
        <v>779</v>
      </c>
    </row>
    <row r="195" spans="1:8" ht="11.1" customHeight="1" x14ac:dyDescent="0.2">
      <c r="A195" s="14" t="s">
        <v>142</v>
      </c>
      <c r="B195" s="129">
        <v>1363</v>
      </c>
      <c r="C195" s="129">
        <v>6</v>
      </c>
      <c r="D195" s="129">
        <v>141</v>
      </c>
      <c r="E195" s="129">
        <v>1073</v>
      </c>
      <c r="F195" s="129" t="s">
        <v>3</v>
      </c>
      <c r="G195" s="129">
        <v>100</v>
      </c>
      <c r="H195" s="129">
        <v>43</v>
      </c>
    </row>
    <row r="196" spans="1:8" ht="11.1" customHeight="1" x14ac:dyDescent="0.2">
      <c r="A196" s="14" t="s">
        <v>143</v>
      </c>
      <c r="B196" s="129">
        <v>579</v>
      </c>
      <c r="C196" s="129">
        <v>10</v>
      </c>
      <c r="D196" s="129">
        <v>95</v>
      </c>
      <c r="E196" s="129">
        <v>172</v>
      </c>
      <c r="F196" s="129">
        <v>17</v>
      </c>
      <c r="G196" s="129">
        <v>178</v>
      </c>
      <c r="H196" s="129">
        <v>107</v>
      </c>
    </row>
    <row r="197" spans="1:8" ht="11.1" customHeight="1" x14ac:dyDescent="0.2">
      <c r="A197" s="14" t="s">
        <v>144</v>
      </c>
      <c r="B197" s="129">
        <v>202</v>
      </c>
      <c r="C197" s="129" t="s">
        <v>3</v>
      </c>
      <c r="D197" s="129">
        <v>25</v>
      </c>
      <c r="E197" s="129">
        <v>110</v>
      </c>
      <c r="F197" s="129" t="s">
        <v>3</v>
      </c>
      <c r="G197" s="129">
        <v>45</v>
      </c>
      <c r="H197" s="129">
        <v>22</v>
      </c>
    </row>
    <row r="198" spans="1:8" ht="9.9499999999999993" customHeight="1" x14ac:dyDescent="0.2">
      <c r="A198" s="121"/>
    </row>
    <row r="199" spans="1:8" x14ac:dyDescent="0.2">
      <c r="A199" s="502"/>
    </row>
  </sheetData>
  <mergeCells count="1">
    <mergeCell ref="A1:H1"/>
  </mergeCells>
  <printOptions horizontalCentered="1"/>
  <pageMargins left="0.59055118110236215" right="0.59055118110236215" top="0.98425196850393704" bottom="1.0629921259842521" header="0.6889763779527559" footer="0.49212598425196852"/>
  <pageSetup paperSize="9" scale="98" pageOrder="overThenDown" orientation="portrait" blackAndWhite="1" r:id="rId1"/>
  <headerFooter alignWithMargins="0"/>
  <rowBreaks count="2" manualBreakCount="2">
    <brk id="50" max="16383" man="1"/>
    <brk id="96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0"/>
  <sheetViews>
    <sheetView zoomScaleNormal="100" zoomScaleSheetLayoutView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3" sqref="A3:A5"/>
    </sheetView>
  </sheetViews>
  <sheetFormatPr defaultRowHeight="11.25" x14ac:dyDescent="0.2"/>
  <cols>
    <col min="1" max="1" width="23.7109375" style="1" customWidth="1"/>
    <col min="2" max="4" width="7" style="1" customWidth="1"/>
    <col min="5" max="5" width="9.5703125" style="1" customWidth="1"/>
    <col min="6" max="6" width="8.28515625" style="1" customWidth="1"/>
    <col min="7" max="10" width="7" style="1" customWidth="1"/>
    <col min="11" max="16384" width="9.140625" style="1"/>
  </cols>
  <sheetData>
    <row r="1" spans="1:10" s="2" customFormat="1" ht="24.95" customHeight="1" x14ac:dyDescent="0.2">
      <c r="A1" s="853" t="s">
        <v>8332</v>
      </c>
      <c r="B1" s="853"/>
      <c r="C1" s="853"/>
      <c r="D1" s="853"/>
      <c r="E1" s="853"/>
      <c r="F1" s="853"/>
      <c r="G1" s="853"/>
      <c r="H1" s="853"/>
      <c r="I1" s="853"/>
      <c r="J1" s="853"/>
    </row>
    <row r="2" spans="1:10" ht="9.9499999999999993" customHeight="1" thickBot="1" x14ac:dyDescent="0.25"/>
    <row r="3" spans="1:10" s="515" customFormat="1" ht="11.25" customHeight="1" x14ac:dyDescent="0.2">
      <c r="A3" s="855" t="s">
        <v>274</v>
      </c>
      <c r="B3" s="869" t="s">
        <v>8331</v>
      </c>
      <c r="C3" s="870"/>
      <c r="D3" s="870"/>
      <c r="E3" s="870"/>
      <c r="F3" s="870"/>
      <c r="G3" s="1004"/>
      <c r="H3" s="869" t="s">
        <v>8330</v>
      </c>
      <c r="I3" s="870"/>
      <c r="J3" s="870"/>
    </row>
    <row r="4" spans="1:10" s="515" customFormat="1" ht="11.25" customHeight="1" x14ac:dyDescent="0.2">
      <c r="A4" s="856"/>
      <c r="B4" s="1005" t="s">
        <v>8325</v>
      </c>
      <c r="C4" s="967" t="s">
        <v>8329</v>
      </c>
      <c r="D4" s="968"/>
      <c r="E4" s="968"/>
      <c r="F4" s="968"/>
      <c r="G4" s="969"/>
      <c r="H4" s="967" t="s">
        <v>8329</v>
      </c>
      <c r="I4" s="968"/>
      <c r="J4" s="968"/>
    </row>
    <row r="5" spans="1:10" s="515" customFormat="1" ht="39" customHeight="1" x14ac:dyDescent="0.2">
      <c r="A5" s="857"/>
      <c r="B5" s="966"/>
      <c r="C5" s="178" t="s">
        <v>8324</v>
      </c>
      <c r="D5" s="178" t="s">
        <v>8323</v>
      </c>
      <c r="E5" s="178" t="s">
        <v>8328</v>
      </c>
      <c r="F5" s="178" t="s">
        <v>8327</v>
      </c>
      <c r="G5" s="178" t="s">
        <v>8326</v>
      </c>
      <c r="H5" s="562" t="s">
        <v>8325</v>
      </c>
      <c r="I5" s="178" t="s">
        <v>8324</v>
      </c>
      <c r="J5" s="177" t="s">
        <v>8323</v>
      </c>
    </row>
    <row r="6" spans="1:10" ht="18" customHeight="1" x14ac:dyDescent="0.2">
      <c r="A6" s="145" t="s">
        <v>1</v>
      </c>
      <c r="B6" s="784">
        <v>41422</v>
      </c>
      <c r="C6" s="784">
        <v>4379</v>
      </c>
      <c r="D6" s="784">
        <v>9557</v>
      </c>
      <c r="E6" s="784">
        <v>1900</v>
      </c>
      <c r="F6" s="784">
        <v>5690</v>
      </c>
      <c r="G6" s="732">
        <v>1149</v>
      </c>
      <c r="H6" s="732">
        <v>1566</v>
      </c>
      <c r="I6" s="732">
        <v>212</v>
      </c>
      <c r="J6" s="784">
        <v>1033</v>
      </c>
    </row>
    <row r="7" spans="1:10" ht="11.1" customHeight="1" x14ac:dyDescent="0.2">
      <c r="A7" s="9" t="s">
        <v>210</v>
      </c>
      <c r="B7" s="784">
        <v>29306</v>
      </c>
      <c r="C7" s="784">
        <v>3189</v>
      </c>
      <c r="D7" s="784">
        <v>6864</v>
      </c>
      <c r="E7" s="784">
        <v>1360</v>
      </c>
      <c r="F7" s="784">
        <v>3556</v>
      </c>
      <c r="G7" s="732">
        <v>853</v>
      </c>
      <c r="H7" s="732">
        <v>1129</v>
      </c>
      <c r="I7" s="732">
        <v>159</v>
      </c>
      <c r="J7" s="784">
        <v>737</v>
      </c>
    </row>
    <row r="8" spans="1:10" ht="11.1" customHeight="1" x14ac:dyDescent="0.2">
      <c r="A8" s="9" t="s">
        <v>211</v>
      </c>
      <c r="B8" s="784">
        <v>11977</v>
      </c>
      <c r="C8" s="784">
        <v>1182</v>
      </c>
      <c r="D8" s="784">
        <v>2677</v>
      </c>
      <c r="E8" s="784">
        <v>540</v>
      </c>
      <c r="F8" s="784">
        <v>2130</v>
      </c>
      <c r="G8" s="732">
        <v>295</v>
      </c>
      <c r="H8" s="732">
        <v>436</v>
      </c>
      <c r="I8" s="732">
        <v>53</v>
      </c>
      <c r="J8" s="784">
        <v>296</v>
      </c>
    </row>
    <row r="9" spans="1:10" ht="11.1" customHeight="1" x14ac:dyDescent="0.2">
      <c r="A9" s="9" t="s">
        <v>240</v>
      </c>
      <c r="B9" s="784">
        <v>28</v>
      </c>
      <c r="C9" s="784">
        <v>4</v>
      </c>
      <c r="D9" s="784">
        <v>5</v>
      </c>
      <c r="E9" s="784" t="s">
        <v>3</v>
      </c>
      <c r="F9" s="789" t="s">
        <v>3</v>
      </c>
      <c r="G9" s="732" t="s">
        <v>3</v>
      </c>
      <c r="H9" s="732" t="s">
        <v>3</v>
      </c>
      <c r="I9" s="790" t="s">
        <v>3</v>
      </c>
      <c r="J9" s="789" t="s">
        <v>3</v>
      </c>
    </row>
    <row r="10" spans="1:10" ht="18" customHeight="1" x14ac:dyDescent="0.2">
      <c r="A10" s="9" t="s">
        <v>212</v>
      </c>
      <c r="B10" s="784">
        <v>6017</v>
      </c>
      <c r="C10" s="784">
        <v>526</v>
      </c>
      <c r="D10" s="784">
        <v>2101</v>
      </c>
      <c r="E10" s="784">
        <v>231</v>
      </c>
      <c r="F10" s="784">
        <v>797</v>
      </c>
      <c r="G10" s="732">
        <v>123</v>
      </c>
      <c r="H10" s="732">
        <v>409</v>
      </c>
      <c r="I10" s="732">
        <v>49</v>
      </c>
      <c r="J10" s="784">
        <v>260</v>
      </c>
    </row>
    <row r="11" spans="1:10" ht="11.1" customHeight="1" x14ac:dyDescent="0.2">
      <c r="A11" s="14" t="s">
        <v>177</v>
      </c>
      <c r="B11" s="783">
        <v>101</v>
      </c>
      <c r="C11" s="783">
        <v>12</v>
      </c>
      <c r="D11" s="783">
        <v>33</v>
      </c>
      <c r="E11" s="783">
        <v>3</v>
      </c>
      <c r="F11" s="783">
        <v>12</v>
      </c>
      <c r="G11" s="736">
        <v>3</v>
      </c>
      <c r="H11" s="736">
        <v>2</v>
      </c>
      <c r="I11" s="736">
        <v>1</v>
      </c>
      <c r="J11" s="783">
        <v>1</v>
      </c>
    </row>
    <row r="12" spans="1:10" ht="11.1" customHeight="1" x14ac:dyDescent="0.2">
      <c r="A12" s="14" t="s">
        <v>178</v>
      </c>
      <c r="B12" s="783">
        <v>619</v>
      </c>
      <c r="C12" s="783">
        <v>59</v>
      </c>
      <c r="D12" s="783">
        <v>241</v>
      </c>
      <c r="E12" s="783">
        <v>27</v>
      </c>
      <c r="F12" s="783">
        <v>78</v>
      </c>
      <c r="G12" s="736">
        <v>11</v>
      </c>
      <c r="H12" s="736">
        <v>14</v>
      </c>
      <c r="I12" s="736" t="s">
        <v>3</v>
      </c>
      <c r="J12" s="783">
        <v>12</v>
      </c>
    </row>
    <row r="13" spans="1:10" ht="11.1" customHeight="1" x14ac:dyDescent="0.2">
      <c r="A13" s="14" t="s">
        <v>179</v>
      </c>
      <c r="B13" s="783">
        <v>258</v>
      </c>
      <c r="C13" s="783">
        <v>26</v>
      </c>
      <c r="D13" s="783">
        <v>101</v>
      </c>
      <c r="E13" s="783">
        <v>9</v>
      </c>
      <c r="F13" s="783">
        <v>25</v>
      </c>
      <c r="G13" s="736">
        <v>4</v>
      </c>
      <c r="H13" s="736">
        <v>1</v>
      </c>
      <c r="I13" s="736" t="s">
        <v>3</v>
      </c>
      <c r="J13" s="783" t="s">
        <v>3</v>
      </c>
    </row>
    <row r="14" spans="1:10" ht="11.1" customHeight="1" x14ac:dyDescent="0.2">
      <c r="A14" s="14" t="s">
        <v>180</v>
      </c>
      <c r="B14" s="783">
        <v>251</v>
      </c>
      <c r="C14" s="783">
        <v>45</v>
      </c>
      <c r="D14" s="783">
        <v>79</v>
      </c>
      <c r="E14" s="783">
        <v>16</v>
      </c>
      <c r="F14" s="783">
        <v>35</v>
      </c>
      <c r="G14" s="736">
        <v>7</v>
      </c>
      <c r="H14" s="736">
        <v>13</v>
      </c>
      <c r="I14" s="736">
        <v>1</v>
      </c>
      <c r="J14" s="783">
        <v>9</v>
      </c>
    </row>
    <row r="15" spans="1:10" ht="11.1" customHeight="1" x14ac:dyDescent="0.2">
      <c r="A15" s="14" t="s">
        <v>181</v>
      </c>
      <c r="B15" s="783">
        <v>311</v>
      </c>
      <c r="C15" s="783">
        <v>19</v>
      </c>
      <c r="D15" s="783">
        <v>136</v>
      </c>
      <c r="E15" s="783">
        <v>11</v>
      </c>
      <c r="F15" s="783">
        <v>33</v>
      </c>
      <c r="G15" s="736">
        <v>5</v>
      </c>
      <c r="H15" s="736">
        <v>23</v>
      </c>
      <c r="I15" s="736">
        <v>2</v>
      </c>
      <c r="J15" s="783">
        <v>20</v>
      </c>
    </row>
    <row r="16" spans="1:10" ht="11.1" customHeight="1" x14ac:dyDescent="0.2">
      <c r="A16" s="14" t="s">
        <v>182</v>
      </c>
      <c r="B16" s="783">
        <v>195</v>
      </c>
      <c r="C16" s="783">
        <v>16</v>
      </c>
      <c r="D16" s="783">
        <v>61</v>
      </c>
      <c r="E16" s="783">
        <v>9</v>
      </c>
      <c r="F16" s="783">
        <v>23</v>
      </c>
      <c r="G16" s="736">
        <v>5</v>
      </c>
      <c r="H16" s="736">
        <v>48</v>
      </c>
      <c r="I16" s="736">
        <v>10</v>
      </c>
      <c r="J16" s="783">
        <v>25</v>
      </c>
    </row>
    <row r="17" spans="1:10" ht="11.1" customHeight="1" x14ac:dyDescent="0.2">
      <c r="A17" s="14" t="s">
        <v>183</v>
      </c>
      <c r="B17" s="783">
        <v>415</v>
      </c>
      <c r="C17" s="783">
        <v>24</v>
      </c>
      <c r="D17" s="783">
        <v>187</v>
      </c>
      <c r="E17" s="783">
        <v>16</v>
      </c>
      <c r="F17" s="783">
        <v>80</v>
      </c>
      <c r="G17" s="736">
        <v>2</v>
      </c>
      <c r="H17" s="736">
        <v>24</v>
      </c>
      <c r="I17" s="736">
        <v>1</v>
      </c>
      <c r="J17" s="783">
        <v>22</v>
      </c>
    </row>
    <row r="18" spans="1:10" ht="11.1" customHeight="1" x14ac:dyDescent="0.2">
      <c r="A18" s="14" t="s">
        <v>184</v>
      </c>
      <c r="B18" s="783">
        <v>196</v>
      </c>
      <c r="C18" s="783">
        <v>30</v>
      </c>
      <c r="D18" s="783">
        <v>54</v>
      </c>
      <c r="E18" s="783">
        <v>7</v>
      </c>
      <c r="F18" s="783">
        <v>21</v>
      </c>
      <c r="G18" s="736">
        <v>2</v>
      </c>
      <c r="H18" s="736">
        <v>10</v>
      </c>
      <c r="I18" s="736" t="s">
        <v>3</v>
      </c>
      <c r="J18" s="783">
        <v>6</v>
      </c>
    </row>
    <row r="19" spans="1:10" ht="11.1" customHeight="1" x14ac:dyDescent="0.2">
      <c r="A19" s="14" t="s">
        <v>185</v>
      </c>
      <c r="B19" s="783">
        <v>609</v>
      </c>
      <c r="C19" s="783">
        <v>53</v>
      </c>
      <c r="D19" s="783">
        <v>204</v>
      </c>
      <c r="E19" s="783">
        <v>16</v>
      </c>
      <c r="F19" s="783">
        <v>86</v>
      </c>
      <c r="G19" s="736">
        <v>14</v>
      </c>
      <c r="H19" s="736">
        <v>53</v>
      </c>
      <c r="I19" s="736">
        <v>5</v>
      </c>
      <c r="J19" s="783">
        <v>38</v>
      </c>
    </row>
    <row r="20" spans="1:10" ht="11.1" customHeight="1" x14ac:dyDescent="0.2">
      <c r="A20" s="14" t="s">
        <v>186</v>
      </c>
      <c r="B20" s="783">
        <v>412</v>
      </c>
      <c r="C20" s="783">
        <v>44</v>
      </c>
      <c r="D20" s="783">
        <v>90</v>
      </c>
      <c r="E20" s="783">
        <v>37</v>
      </c>
      <c r="F20" s="783">
        <v>62</v>
      </c>
      <c r="G20" s="736">
        <v>3</v>
      </c>
      <c r="H20" s="736">
        <v>11</v>
      </c>
      <c r="I20" s="736">
        <v>2</v>
      </c>
      <c r="J20" s="783">
        <v>7</v>
      </c>
    </row>
    <row r="21" spans="1:10" ht="11.1" customHeight="1" x14ac:dyDescent="0.2">
      <c r="A21" s="14" t="s">
        <v>187</v>
      </c>
      <c r="B21" s="783">
        <v>491</v>
      </c>
      <c r="C21" s="783">
        <v>44</v>
      </c>
      <c r="D21" s="783">
        <v>177</v>
      </c>
      <c r="E21" s="783">
        <v>15</v>
      </c>
      <c r="F21" s="783">
        <v>89</v>
      </c>
      <c r="G21" s="736">
        <v>15</v>
      </c>
      <c r="H21" s="736">
        <v>36</v>
      </c>
      <c r="I21" s="736">
        <v>5</v>
      </c>
      <c r="J21" s="783">
        <v>18</v>
      </c>
    </row>
    <row r="22" spans="1:10" ht="11.1" customHeight="1" x14ac:dyDescent="0.2">
      <c r="A22" s="14" t="s">
        <v>188</v>
      </c>
      <c r="B22" s="783">
        <v>106</v>
      </c>
      <c r="C22" s="783">
        <v>11</v>
      </c>
      <c r="D22" s="783">
        <v>36</v>
      </c>
      <c r="E22" s="783">
        <v>4</v>
      </c>
      <c r="F22" s="783">
        <v>18</v>
      </c>
      <c r="G22" s="736">
        <v>3</v>
      </c>
      <c r="H22" s="736">
        <v>15</v>
      </c>
      <c r="I22" s="736">
        <v>1</v>
      </c>
      <c r="J22" s="783">
        <v>10</v>
      </c>
    </row>
    <row r="23" spans="1:10" ht="11.1" customHeight="1" x14ac:dyDescent="0.2">
      <c r="A23" s="14" t="s">
        <v>189</v>
      </c>
      <c r="B23" s="783">
        <v>496</v>
      </c>
      <c r="C23" s="783">
        <v>32</v>
      </c>
      <c r="D23" s="783">
        <v>169</v>
      </c>
      <c r="E23" s="783">
        <v>14</v>
      </c>
      <c r="F23" s="783">
        <v>67</v>
      </c>
      <c r="G23" s="736">
        <v>9</v>
      </c>
      <c r="H23" s="736">
        <v>28</v>
      </c>
      <c r="I23" s="736">
        <v>2</v>
      </c>
      <c r="J23" s="783">
        <v>16</v>
      </c>
    </row>
    <row r="24" spans="1:10" ht="11.1" customHeight="1" x14ac:dyDescent="0.2">
      <c r="A24" s="14" t="s">
        <v>190</v>
      </c>
      <c r="B24" s="783">
        <v>55</v>
      </c>
      <c r="C24" s="783">
        <v>9</v>
      </c>
      <c r="D24" s="783">
        <v>22</v>
      </c>
      <c r="E24" s="468" t="s">
        <v>3</v>
      </c>
      <c r="F24" s="783">
        <v>5</v>
      </c>
      <c r="G24" s="736" t="s">
        <v>3</v>
      </c>
      <c r="H24" s="736" t="s">
        <v>3</v>
      </c>
      <c r="I24" s="736" t="s">
        <v>3</v>
      </c>
      <c r="J24" s="783" t="s">
        <v>3</v>
      </c>
    </row>
    <row r="25" spans="1:10" ht="11.1" customHeight="1" x14ac:dyDescent="0.2">
      <c r="A25" s="14" t="s">
        <v>191</v>
      </c>
      <c r="B25" s="783">
        <v>1217</v>
      </c>
      <c r="C25" s="783">
        <v>83</v>
      </c>
      <c r="D25" s="783">
        <v>416</v>
      </c>
      <c r="E25" s="783">
        <v>30</v>
      </c>
      <c r="F25" s="783">
        <v>129</v>
      </c>
      <c r="G25" s="736">
        <v>38</v>
      </c>
      <c r="H25" s="736">
        <v>113</v>
      </c>
      <c r="I25" s="736">
        <v>17</v>
      </c>
      <c r="J25" s="783">
        <v>65</v>
      </c>
    </row>
    <row r="26" spans="1:10" ht="11.1" customHeight="1" x14ac:dyDescent="0.2">
      <c r="A26" s="14" t="s">
        <v>200</v>
      </c>
      <c r="B26" s="69">
        <v>17</v>
      </c>
      <c r="C26" s="69">
        <v>1</v>
      </c>
      <c r="D26" s="69"/>
      <c r="E26" s="69" t="s">
        <v>3</v>
      </c>
      <c r="F26" s="129">
        <v>5</v>
      </c>
      <c r="G26" s="130" t="s">
        <v>3</v>
      </c>
      <c r="H26" s="130">
        <v>1</v>
      </c>
      <c r="I26" s="126">
        <v>1</v>
      </c>
      <c r="J26" s="126"/>
    </row>
    <row r="27" spans="1:10" ht="11.1" customHeight="1" x14ac:dyDescent="0.2">
      <c r="A27" s="14" t="s">
        <v>192</v>
      </c>
      <c r="B27" s="783">
        <v>268</v>
      </c>
      <c r="C27" s="783">
        <v>18</v>
      </c>
      <c r="D27" s="783">
        <v>95</v>
      </c>
      <c r="E27" s="783">
        <v>17</v>
      </c>
      <c r="F27" s="783">
        <v>29</v>
      </c>
      <c r="G27" s="736">
        <v>2</v>
      </c>
      <c r="H27" s="736">
        <v>17</v>
      </c>
      <c r="I27" s="736">
        <v>1</v>
      </c>
      <c r="J27" s="783">
        <v>11</v>
      </c>
    </row>
    <row r="28" spans="1:10" ht="18" customHeight="1" x14ac:dyDescent="0.2">
      <c r="A28" s="9" t="s">
        <v>213</v>
      </c>
      <c r="B28" s="784">
        <v>1009</v>
      </c>
      <c r="C28" s="784">
        <v>101</v>
      </c>
      <c r="D28" s="784">
        <v>199</v>
      </c>
      <c r="E28" s="784">
        <v>51</v>
      </c>
      <c r="F28" s="784">
        <v>215</v>
      </c>
      <c r="G28" s="732">
        <v>33</v>
      </c>
      <c r="H28" s="732">
        <v>81</v>
      </c>
      <c r="I28" s="732">
        <v>10</v>
      </c>
      <c r="J28" s="784">
        <v>60</v>
      </c>
    </row>
    <row r="29" spans="1:10" ht="11.1" customHeight="1" x14ac:dyDescent="0.2">
      <c r="A29" s="14" t="s">
        <v>4</v>
      </c>
      <c r="B29" s="783">
        <v>115</v>
      </c>
      <c r="C29" s="783">
        <v>25</v>
      </c>
      <c r="D29" s="783">
        <v>28</v>
      </c>
      <c r="E29" s="783">
        <v>4</v>
      </c>
      <c r="F29" s="783">
        <v>18</v>
      </c>
      <c r="G29" s="736">
        <v>9</v>
      </c>
      <c r="H29" s="736">
        <v>23</v>
      </c>
      <c r="I29" s="736">
        <v>3</v>
      </c>
      <c r="J29" s="783">
        <v>16</v>
      </c>
    </row>
    <row r="30" spans="1:10" ht="11.1" customHeight="1" x14ac:dyDescent="0.2">
      <c r="A30" s="14" t="s">
        <v>5</v>
      </c>
      <c r="B30" s="783">
        <v>42</v>
      </c>
      <c r="C30" s="783">
        <v>5</v>
      </c>
      <c r="D30" s="783">
        <v>7</v>
      </c>
      <c r="E30" s="783">
        <v>3</v>
      </c>
      <c r="F30" s="783">
        <v>9</v>
      </c>
      <c r="G30" s="736">
        <v>7</v>
      </c>
      <c r="H30" s="736" t="s">
        <v>3</v>
      </c>
      <c r="I30" s="736" t="s">
        <v>3</v>
      </c>
      <c r="J30" s="783" t="s">
        <v>3</v>
      </c>
    </row>
    <row r="31" spans="1:10" ht="11.1" customHeight="1" x14ac:dyDescent="0.2">
      <c r="A31" s="14" t="s">
        <v>6</v>
      </c>
      <c r="B31" s="783">
        <v>852</v>
      </c>
      <c r="C31" s="783">
        <v>71</v>
      </c>
      <c r="D31" s="783">
        <v>164</v>
      </c>
      <c r="E31" s="783">
        <v>44</v>
      </c>
      <c r="F31" s="783">
        <v>188</v>
      </c>
      <c r="G31" s="736">
        <v>17</v>
      </c>
      <c r="H31" s="736">
        <v>58</v>
      </c>
      <c r="I31" s="736">
        <v>7</v>
      </c>
      <c r="J31" s="783">
        <v>44</v>
      </c>
    </row>
    <row r="32" spans="1:10" ht="18" customHeight="1" x14ac:dyDescent="0.2">
      <c r="A32" s="9" t="s">
        <v>214</v>
      </c>
      <c r="B32" s="784">
        <v>982</v>
      </c>
      <c r="C32" s="784">
        <v>108</v>
      </c>
      <c r="D32" s="784">
        <v>207</v>
      </c>
      <c r="E32" s="784">
        <v>28</v>
      </c>
      <c r="F32" s="784">
        <v>222</v>
      </c>
      <c r="G32" s="732">
        <v>26</v>
      </c>
      <c r="H32" s="732">
        <v>48</v>
      </c>
      <c r="I32" s="732">
        <v>2</v>
      </c>
      <c r="J32" s="784">
        <v>35</v>
      </c>
    </row>
    <row r="33" spans="1:10" ht="11.1" customHeight="1" x14ac:dyDescent="0.2">
      <c r="A33" s="14" t="s">
        <v>7</v>
      </c>
      <c r="B33" s="783">
        <v>64</v>
      </c>
      <c r="C33" s="783">
        <v>2</v>
      </c>
      <c r="D33" s="783">
        <v>14</v>
      </c>
      <c r="E33" s="783" t="s">
        <v>3</v>
      </c>
      <c r="F33" s="783">
        <v>9</v>
      </c>
      <c r="G33" s="736">
        <v>1</v>
      </c>
      <c r="H33" s="736">
        <v>8</v>
      </c>
      <c r="I33" s="736">
        <v>1</v>
      </c>
      <c r="J33" s="783">
        <v>7</v>
      </c>
    </row>
    <row r="34" spans="1:10" ht="11.1" customHeight="1" x14ac:dyDescent="0.2">
      <c r="A34" s="14" t="s">
        <v>8</v>
      </c>
      <c r="B34" s="783">
        <v>636</v>
      </c>
      <c r="C34" s="783">
        <v>65</v>
      </c>
      <c r="D34" s="783">
        <v>119</v>
      </c>
      <c r="E34" s="783">
        <v>18</v>
      </c>
      <c r="F34" s="783">
        <v>177</v>
      </c>
      <c r="G34" s="736">
        <v>17</v>
      </c>
      <c r="H34" s="736">
        <v>22</v>
      </c>
      <c r="I34" s="736" t="s">
        <v>3</v>
      </c>
      <c r="J34" s="783">
        <v>13</v>
      </c>
    </row>
    <row r="35" spans="1:10" ht="11.1" customHeight="1" x14ac:dyDescent="0.2">
      <c r="A35" s="14" t="s">
        <v>9</v>
      </c>
      <c r="B35" s="783">
        <v>46</v>
      </c>
      <c r="C35" s="783">
        <v>8</v>
      </c>
      <c r="D35" s="783">
        <v>10</v>
      </c>
      <c r="E35" s="783">
        <v>5</v>
      </c>
      <c r="F35" s="783">
        <v>5</v>
      </c>
      <c r="G35" s="736" t="s">
        <v>3</v>
      </c>
      <c r="H35" s="736" t="s">
        <v>3</v>
      </c>
      <c r="I35" s="736" t="s">
        <v>3</v>
      </c>
      <c r="J35" s="783" t="s">
        <v>3</v>
      </c>
    </row>
    <row r="36" spans="1:10" ht="11.1" customHeight="1" x14ac:dyDescent="0.2">
      <c r="A36" s="14" t="s">
        <v>10</v>
      </c>
      <c r="B36" s="783">
        <v>160</v>
      </c>
      <c r="C36" s="783">
        <v>21</v>
      </c>
      <c r="D36" s="783">
        <v>47</v>
      </c>
      <c r="E36" s="783">
        <v>5</v>
      </c>
      <c r="F36" s="783">
        <v>21</v>
      </c>
      <c r="G36" s="736">
        <v>3</v>
      </c>
      <c r="H36" s="736">
        <v>18</v>
      </c>
      <c r="I36" s="736">
        <v>1</v>
      </c>
      <c r="J36" s="783">
        <v>15</v>
      </c>
    </row>
    <row r="37" spans="1:10" ht="11.1" customHeight="1" x14ac:dyDescent="0.2">
      <c r="A37" s="14" t="s">
        <v>11</v>
      </c>
      <c r="B37" s="783">
        <v>76</v>
      </c>
      <c r="C37" s="783">
        <v>12</v>
      </c>
      <c r="D37" s="783">
        <v>17</v>
      </c>
      <c r="E37" s="783" t="s">
        <v>3</v>
      </c>
      <c r="F37" s="783">
        <v>10</v>
      </c>
      <c r="G37" s="736">
        <v>5</v>
      </c>
      <c r="H37" s="736" t="s">
        <v>3</v>
      </c>
      <c r="I37" s="736" t="s">
        <v>3</v>
      </c>
      <c r="J37" s="783" t="s">
        <v>3</v>
      </c>
    </row>
    <row r="38" spans="1:10" ht="18" customHeight="1" x14ac:dyDescent="0.2">
      <c r="A38" s="9" t="s">
        <v>215</v>
      </c>
      <c r="B38" s="784">
        <v>1054</v>
      </c>
      <c r="C38" s="784">
        <v>143</v>
      </c>
      <c r="D38" s="784">
        <v>321</v>
      </c>
      <c r="E38" s="784">
        <v>43</v>
      </c>
      <c r="F38" s="784">
        <v>182</v>
      </c>
      <c r="G38" s="732">
        <v>19</v>
      </c>
      <c r="H38" s="732">
        <v>52</v>
      </c>
      <c r="I38" s="732">
        <v>7</v>
      </c>
      <c r="J38" s="784">
        <v>26</v>
      </c>
    </row>
    <row r="39" spans="1:10" ht="11.1" customHeight="1" x14ac:dyDescent="0.2">
      <c r="A39" s="14" t="s">
        <v>12</v>
      </c>
      <c r="B39" s="783">
        <v>103</v>
      </c>
      <c r="C39" s="783">
        <v>11</v>
      </c>
      <c r="D39" s="783">
        <v>22</v>
      </c>
      <c r="E39" s="783">
        <v>10</v>
      </c>
      <c r="F39" s="783">
        <v>22</v>
      </c>
      <c r="G39" s="736">
        <v>3</v>
      </c>
      <c r="H39" s="736">
        <v>13</v>
      </c>
      <c r="I39" s="736">
        <v>1</v>
      </c>
      <c r="J39" s="783">
        <v>5</v>
      </c>
    </row>
    <row r="40" spans="1:10" ht="11.1" customHeight="1" x14ac:dyDescent="0.2">
      <c r="A40" s="14" t="s">
        <v>13</v>
      </c>
      <c r="B40" s="783">
        <v>194</v>
      </c>
      <c r="C40" s="783">
        <v>14</v>
      </c>
      <c r="D40" s="783">
        <v>48</v>
      </c>
      <c r="E40" s="783">
        <v>5</v>
      </c>
      <c r="F40" s="783">
        <v>32</v>
      </c>
      <c r="G40" s="736">
        <v>4</v>
      </c>
      <c r="H40" s="736">
        <v>12</v>
      </c>
      <c r="I40" s="736">
        <v>2</v>
      </c>
      <c r="J40" s="783">
        <v>7</v>
      </c>
    </row>
    <row r="41" spans="1:10" ht="11.1" customHeight="1" x14ac:dyDescent="0.2">
      <c r="A41" s="14" t="s">
        <v>14</v>
      </c>
      <c r="B41" s="783">
        <v>453</v>
      </c>
      <c r="C41" s="783">
        <v>66</v>
      </c>
      <c r="D41" s="783">
        <v>161</v>
      </c>
      <c r="E41" s="783">
        <v>14</v>
      </c>
      <c r="F41" s="783">
        <v>86</v>
      </c>
      <c r="G41" s="736">
        <v>5</v>
      </c>
      <c r="H41" s="736">
        <v>8</v>
      </c>
      <c r="I41" s="736">
        <v>2</v>
      </c>
      <c r="J41" s="783">
        <v>5</v>
      </c>
    </row>
    <row r="42" spans="1:10" ht="11.1" customHeight="1" x14ac:dyDescent="0.2">
      <c r="A42" s="14" t="s">
        <v>15</v>
      </c>
      <c r="B42" s="783">
        <v>82</v>
      </c>
      <c r="C42" s="783">
        <v>16</v>
      </c>
      <c r="D42" s="783">
        <v>19</v>
      </c>
      <c r="E42" s="783">
        <v>2</v>
      </c>
      <c r="F42" s="783">
        <v>14</v>
      </c>
      <c r="G42" s="736">
        <v>5</v>
      </c>
      <c r="H42" s="736" t="s">
        <v>3</v>
      </c>
      <c r="I42" s="736" t="s">
        <v>3</v>
      </c>
      <c r="J42" s="783" t="s">
        <v>3</v>
      </c>
    </row>
    <row r="43" spans="1:10" ht="11.1" customHeight="1" x14ac:dyDescent="0.2">
      <c r="A43" s="14" t="s">
        <v>16</v>
      </c>
      <c r="B43" s="783">
        <v>128</v>
      </c>
      <c r="C43" s="783">
        <v>20</v>
      </c>
      <c r="D43" s="783">
        <v>46</v>
      </c>
      <c r="E43" s="783">
        <v>5</v>
      </c>
      <c r="F43" s="783">
        <v>16</v>
      </c>
      <c r="G43" s="736">
        <v>1</v>
      </c>
      <c r="H43" s="736">
        <v>17</v>
      </c>
      <c r="I43" s="736">
        <v>1</v>
      </c>
      <c r="J43" s="783">
        <v>9</v>
      </c>
    </row>
    <row r="44" spans="1:10" ht="11.1" customHeight="1" x14ac:dyDescent="0.2">
      <c r="A44" s="14" t="s">
        <v>17</v>
      </c>
      <c r="B44" s="783">
        <v>94</v>
      </c>
      <c r="C44" s="783">
        <v>16</v>
      </c>
      <c r="D44" s="783">
        <v>25</v>
      </c>
      <c r="E44" s="783">
        <v>7</v>
      </c>
      <c r="F44" s="783">
        <v>12</v>
      </c>
      <c r="G44" s="736">
        <v>1</v>
      </c>
      <c r="H44" s="736">
        <v>2</v>
      </c>
      <c r="I44" s="736">
        <v>1</v>
      </c>
      <c r="J44" s="783" t="s">
        <v>3</v>
      </c>
    </row>
    <row r="45" spans="1:10" ht="18" customHeight="1" x14ac:dyDescent="0.2">
      <c r="A45" s="9" t="s">
        <v>216</v>
      </c>
      <c r="B45" s="784">
        <v>2335</v>
      </c>
      <c r="C45" s="784">
        <v>262</v>
      </c>
      <c r="D45" s="784">
        <v>453</v>
      </c>
      <c r="E45" s="784">
        <v>162</v>
      </c>
      <c r="F45" s="784">
        <v>306</v>
      </c>
      <c r="G45" s="732">
        <v>60</v>
      </c>
      <c r="H45" s="732">
        <v>46</v>
      </c>
      <c r="I45" s="732">
        <v>5</v>
      </c>
      <c r="J45" s="784">
        <v>36</v>
      </c>
    </row>
    <row r="46" spans="1:10" ht="11.1" customHeight="1" x14ac:dyDescent="0.2">
      <c r="A46" s="14" t="s">
        <v>18</v>
      </c>
      <c r="B46" s="783">
        <v>137</v>
      </c>
      <c r="C46" s="783">
        <v>22</v>
      </c>
      <c r="D46" s="783">
        <v>19</v>
      </c>
      <c r="E46" s="783">
        <v>13</v>
      </c>
      <c r="F46" s="783">
        <v>17</v>
      </c>
      <c r="G46" s="736">
        <v>5</v>
      </c>
      <c r="H46" s="736">
        <v>1</v>
      </c>
      <c r="I46" s="736">
        <v>1</v>
      </c>
      <c r="J46" s="783" t="s">
        <v>3</v>
      </c>
    </row>
    <row r="47" spans="1:10" ht="11.1" customHeight="1" x14ac:dyDescent="0.2">
      <c r="A47" s="14" t="s">
        <v>19</v>
      </c>
      <c r="B47" s="783">
        <v>193</v>
      </c>
      <c r="C47" s="783">
        <v>28</v>
      </c>
      <c r="D47" s="783">
        <v>35</v>
      </c>
      <c r="E47" s="783">
        <v>22</v>
      </c>
      <c r="F47" s="783">
        <v>22</v>
      </c>
      <c r="G47" s="736">
        <v>5</v>
      </c>
      <c r="H47" s="736" t="s">
        <v>3</v>
      </c>
      <c r="I47" s="736" t="s">
        <v>3</v>
      </c>
      <c r="J47" s="783" t="s">
        <v>3</v>
      </c>
    </row>
    <row r="48" spans="1:10" ht="11.1" customHeight="1" x14ac:dyDescent="0.2">
      <c r="A48" s="14" t="s">
        <v>20</v>
      </c>
      <c r="B48" s="783">
        <v>236</v>
      </c>
      <c r="C48" s="783">
        <v>26</v>
      </c>
      <c r="D48" s="783">
        <v>61</v>
      </c>
      <c r="E48" s="783">
        <v>16</v>
      </c>
      <c r="F48" s="783">
        <v>40</v>
      </c>
      <c r="G48" s="736">
        <v>7</v>
      </c>
      <c r="H48" s="736">
        <v>13</v>
      </c>
      <c r="I48" s="736" t="s">
        <v>3</v>
      </c>
      <c r="J48" s="783">
        <v>11</v>
      </c>
    </row>
    <row r="49" spans="1:12" ht="11.1" customHeight="1" x14ac:dyDescent="0.2">
      <c r="A49" s="14" t="s">
        <v>21</v>
      </c>
      <c r="B49" s="783">
        <v>202</v>
      </c>
      <c r="C49" s="783">
        <v>23</v>
      </c>
      <c r="D49" s="783">
        <v>49</v>
      </c>
      <c r="E49" s="783">
        <v>19</v>
      </c>
      <c r="F49" s="783">
        <v>21</v>
      </c>
      <c r="G49" s="736">
        <v>2</v>
      </c>
      <c r="H49" s="736">
        <v>5</v>
      </c>
      <c r="I49" s="736">
        <v>1</v>
      </c>
      <c r="J49" s="783">
        <v>4</v>
      </c>
    </row>
    <row r="50" spans="1:12" ht="11.1" customHeight="1" x14ac:dyDescent="0.2">
      <c r="A50" s="14" t="s">
        <v>22</v>
      </c>
      <c r="B50" s="783">
        <v>396</v>
      </c>
      <c r="C50" s="783">
        <v>28</v>
      </c>
      <c r="D50" s="783">
        <v>42</v>
      </c>
      <c r="E50" s="783">
        <v>11</v>
      </c>
      <c r="F50" s="783">
        <v>41</v>
      </c>
      <c r="G50" s="736">
        <v>7</v>
      </c>
      <c r="H50" s="736">
        <v>5</v>
      </c>
      <c r="I50" s="736" t="s">
        <v>3</v>
      </c>
      <c r="J50" s="783">
        <v>5</v>
      </c>
    </row>
    <row r="51" spans="1:12" ht="11.1" customHeight="1" x14ac:dyDescent="0.2">
      <c r="A51" s="14" t="s">
        <v>23</v>
      </c>
      <c r="B51" s="783">
        <v>91</v>
      </c>
      <c r="C51" s="783">
        <v>10</v>
      </c>
      <c r="D51" s="783">
        <v>15</v>
      </c>
      <c r="E51" s="783">
        <v>3</v>
      </c>
      <c r="F51" s="783">
        <v>10</v>
      </c>
      <c r="G51" s="736">
        <v>2</v>
      </c>
      <c r="H51" s="736" t="s">
        <v>3</v>
      </c>
      <c r="I51" s="736" t="s">
        <v>3</v>
      </c>
      <c r="J51" s="783" t="s">
        <v>3</v>
      </c>
    </row>
    <row r="52" spans="1:12" ht="11.1" customHeight="1" x14ac:dyDescent="0.2">
      <c r="A52" s="14" t="s">
        <v>24</v>
      </c>
      <c r="B52" s="783">
        <v>1054</v>
      </c>
      <c r="C52" s="783">
        <v>125</v>
      </c>
      <c r="D52" s="783">
        <v>228</v>
      </c>
      <c r="E52" s="783">
        <v>76</v>
      </c>
      <c r="F52" s="783">
        <v>152</v>
      </c>
      <c r="G52" s="736">
        <v>32</v>
      </c>
      <c r="H52" s="736">
        <v>22</v>
      </c>
      <c r="I52" s="736">
        <v>3</v>
      </c>
      <c r="J52" s="783">
        <v>16</v>
      </c>
    </row>
    <row r="53" spans="1:12" ht="11.1" customHeight="1" x14ac:dyDescent="0.2">
      <c r="A53" s="14" t="s">
        <v>25</v>
      </c>
      <c r="B53" s="783">
        <v>26</v>
      </c>
      <c r="C53" s="783" t="s">
        <v>3</v>
      </c>
      <c r="D53" s="783">
        <v>4</v>
      </c>
      <c r="E53" s="783">
        <v>2</v>
      </c>
      <c r="F53" s="783">
        <v>3</v>
      </c>
      <c r="G53" s="736" t="s">
        <v>3</v>
      </c>
      <c r="H53" s="736" t="s">
        <v>3</v>
      </c>
      <c r="I53" s="736" t="s">
        <v>3</v>
      </c>
      <c r="J53" s="783" t="s">
        <v>3</v>
      </c>
    </row>
    <row r="54" spans="1:12" ht="9.9499999999999993" customHeight="1" x14ac:dyDescent="0.2">
      <c r="A54" s="127"/>
      <c r="B54" s="788"/>
      <c r="C54" s="788"/>
      <c r="D54" s="788"/>
      <c r="E54" s="788"/>
      <c r="F54" s="788"/>
      <c r="G54" s="788"/>
      <c r="H54" s="788"/>
      <c r="I54" s="788"/>
      <c r="J54" s="788"/>
      <c r="K54" s="556"/>
      <c r="L54" s="556"/>
    </row>
    <row r="55" spans="1:12" s="541" customFormat="1" ht="12" customHeight="1" x14ac:dyDescent="0.15">
      <c r="A55" s="369" t="s">
        <v>8321</v>
      </c>
      <c r="B55" s="787"/>
      <c r="C55" s="787"/>
      <c r="D55" s="787"/>
      <c r="E55" s="787"/>
      <c r="F55" s="787"/>
      <c r="G55" s="787"/>
      <c r="H55" s="787"/>
      <c r="I55" s="787"/>
      <c r="J55" s="787"/>
    </row>
    <row r="56" spans="1:12" ht="18" customHeight="1" x14ac:dyDescent="0.2">
      <c r="A56" s="9" t="s">
        <v>217</v>
      </c>
      <c r="B56" s="784">
        <v>1475</v>
      </c>
      <c r="C56" s="784">
        <v>169</v>
      </c>
      <c r="D56" s="784">
        <v>348</v>
      </c>
      <c r="E56" s="784">
        <v>39</v>
      </c>
      <c r="F56" s="784">
        <v>196</v>
      </c>
      <c r="G56" s="732">
        <v>29</v>
      </c>
      <c r="H56" s="732">
        <v>87</v>
      </c>
      <c r="I56" s="732">
        <v>14</v>
      </c>
      <c r="J56" s="784">
        <v>60</v>
      </c>
    </row>
    <row r="57" spans="1:12" ht="11.1" customHeight="1" x14ac:dyDescent="0.2">
      <c r="A57" s="14" t="s">
        <v>26</v>
      </c>
      <c r="B57" s="783">
        <v>201</v>
      </c>
      <c r="C57" s="783">
        <v>30</v>
      </c>
      <c r="D57" s="783">
        <v>60</v>
      </c>
      <c r="E57" s="783">
        <v>1</v>
      </c>
      <c r="F57" s="783">
        <v>26</v>
      </c>
      <c r="G57" s="736">
        <v>4</v>
      </c>
      <c r="H57" s="736">
        <v>8</v>
      </c>
      <c r="I57" s="736">
        <v>1</v>
      </c>
      <c r="J57" s="783">
        <v>6</v>
      </c>
    </row>
    <row r="58" spans="1:12" ht="11.1" customHeight="1" x14ac:dyDescent="0.2">
      <c r="A58" s="14" t="s">
        <v>27</v>
      </c>
      <c r="B58" s="783">
        <v>412</v>
      </c>
      <c r="C58" s="783">
        <v>37</v>
      </c>
      <c r="D58" s="783">
        <v>85</v>
      </c>
      <c r="E58" s="783">
        <v>10</v>
      </c>
      <c r="F58" s="783">
        <v>47</v>
      </c>
      <c r="G58" s="736">
        <v>6</v>
      </c>
      <c r="H58" s="736">
        <v>7</v>
      </c>
      <c r="I58" s="736">
        <v>3</v>
      </c>
      <c r="J58" s="783">
        <v>2</v>
      </c>
    </row>
    <row r="59" spans="1:12" ht="11.1" customHeight="1" x14ac:dyDescent="0.2">
      <c r="A59" s="14" t="s">
        <v>28</v>
      </c>
      <c r="B59" s="783">
        <v>241</v>
      </c>
      <c r="C59" s="783">
        <v>44</v>
      </c>
      <c r="D59" s="783">
        <v>37</v>
      </c>
      <c r="E59" s="783">
        <v>11</v>
      </c>
      <c r="F59" s="783">
        <v>45</v>
      </c>
      <c r="G59" s="736">
        <v>4</v>
      </c>
      <c r="H59" s="736">
        <v>26</v>
      </c>
      <c r="I59" s="736">
        <v>4</v>
      </c>
      <c r="J59" s="783">
        <v>17</v>
      </c>
    </row>
    <row r="60" spans="1:12" ht="11.1" customHeight="1" x14ac:dyDescent="0.2">
      <c r="A60" s="14" t="s">
        <v>29</v>
      </c>
      <c r="B60" s="783">
        <v>621</v>
      </c>
      <c r="C60" s="783">
        <v>58</v>
      </c>
      <c r="D60" s="783">
        <v>166</v>
      </c>
      <c r="E60" s="783">
        <v>17</v>
      </c>
      <c r="F60" s="783">
        <v>78</v>
      </c>
      <c r="G60" s="736">
        <v>15</v>
      </c>
      <c r="H60" s="736">
        <v>46</v>
      </c>
      <c r="I60" s="736">
        <v>6</v>
      </c>
      <c r="J60" s="783">
        <v>35</v>
      </c>
    </row>
    <row r="61" spans="1:12" ht="18" customHeight="1" x14ac:dyDescent="0.2">
      <c r="A61" s="9" t="s">
        <v>218</v>
      </c>
      <c r="B61" s="784">
        <v>3389</v>
      </c>
      <c r="C61" s="784">
        <v>235</v>
      </c>
      <c r="D61" s="784">
        <v>782</v>
      </c>
      <c r="E61" s="784">
        <v>139</v>
      </c>
      <c r="F61" s="784">
        <v>693</v>
      </c>
      <c r="G61" s="732">
        <v>85</v>
      </c>
      <c r="H61" s="732">
        <v>99</v>
      </c>
      <c r="I61" s="732">
        <v>12</v>
      </c>
      <c r="J61" s="784">
        <v>62</v>
      </c>
    </row>
    <row r="62" spans="1:12" ht="11.1" customHeight="1" x14ac:dyDescent="0.2">
      <c r="A62" s="14" t="s">
        <v>30</v>
      </c>
      <c r="B62" s="783">
        <v>55</v>
      </c>
      <c r="C62" s="783">
        <v>3</v>
      </c>
      <c r="D62" s="783">
        <v>13</v>
      </c>
      <c r="E62" s="783">
        <v>3</v>
      </c>
      <c r="F62" s="783">
        <v>7</v>
      </c>
      <c r="G62" s="736">
        <v>4</v>
      </c>
      <c r="H62" s="736">
        <v>4</v>
      </c>
      <c r="I62" s="736">
        <v>1</v>
      </c>
      <c r="J62" s="783">
        <v>1</v>
      </c>
    </row>
    <row r="63" spans="1:12" ht="11.1" customHeight="1" x14ac:dyDescent="0.2">
      <c r="A63" s="14" t="s">
        <v>31</v>
      </c>
      <c r="B63" s="783">
        <v>311</v>
      </c>
      <c r="C63" s="783">
        <v>32</v>
      </c>
      <c r="D63" s="783">
        <v>65</v>
      </c>
      <c r="E63" s="783">
        <v>12</v>
      </c>
      <c r="F63" s="783">
        <v>71</v>
      </c>
      <c r="G63" s="736">
        <v>6</v>
      </c>
      <c r="H63" s="736">
        <v>4</v>
      </c>
      <c r="I63" s="736" t="s">
        <v>3</v>
      </c>
      <c r="J63" s="783">
        <v>2</v>
      </c>
    </row>
    <row r="64" spans="1:12" ht="11.1" customHeight="1" x14ac:dyDescent="0.2">
      <c r="A64" s="14" t="s">
        <v>32</v>
      </c>
      <c r="B64" s="783">
        <v>11</v>
      </c>
      <c r="C64" s="783" t="s">
        <v>3</v>
      </c>
      <c r="D64" s="783">
        <v>4</v>
      </c>
      <c r="E64" s="783" t="s">
        <v>3</v>
      </c>
      <c r="F64" s="783">
        <v>3</v>
      </c>
      <c r="G64" s="736" t="s">
        <v>3</v>
      </c>
      <c r="H64" s="736">
        <v>4</v>
      </c>
      <c r="I64" s="736">
        <v>1</v>
      </c>
      <c r="J64" s="783">
        <v>2</v>
      </c>
    </row>
    <row r="65" spans="1:10" ht="11.1" customHeight="1" x14ac:dyDescent="0.2">
      <c r="A65" s="14" t="s">
        <v>33</v>
      </c>
      <c r="B65" s="783">
        <v>117</v>
      </c>
      <c r="C65" s="783">
        <v>12</v>
      </c>
      <c r="D65" s="783">
        <v>34</v>
      </c>
      <c r="E65" s="783">
        <v>2</v>
      </c>
      <c r="F65" s="783">
        <v>23</v>
      </c>
      <c r="G65" s="736" t="s">
        <v>3</v>
      </c>
      <c r="H65" s="736">
        <v>4</v>
      </c>
      <c r="I65" s="736" t="s">
        <v>3</v>
      </c>
      <c r="J65" s="783">
        <v>4</v>
      </c>
    </row>
    <row r="66" spans="1:10" ht="11.1" customHeight="1" x14ac:dyDescent="0.2">
      <c r="A66" s="14" t="s">
        <v>34</v>
      </c>
      <c r="B66" s="783">
        <v>187</v>
      </c>
      <c r="C66" s="783">
        <v>28</v>
      </c>
      <c r="D66" s="783">
        <v>66</v>
      </c>
      <c r="E66" s="783">
        <v>16</v>
      </c>
      <c r="F66" s="783">
        <v>40</v>
      </c>
      <c r="G66" s="736">
        <v>3</v>
      </c>
      <c r="H66" s="736">
        <v>3</v>
      </c>
      <c r="I66" s="736">
        <v>1</v>
      </c>
      <c r="J66" s="783">
        <v>1</v>
      </c>
    </row>
    <row r="67" spans="1:10" ht="11.1" customHeight="1" x14ac:dyDescent="0.2">
      <c r="A67" s="14" t="s">
        <v>35</v>
      </c>
      <c r="B67" s="783">
        <v>263</v>
      </c>
      <c r="C67" s="783">
        <v>15</v>
      </c>
      <c r="D67" s="783">
        <v>30</v>
      </c>
      <c r="E67" s="783">
        <v>6</v>
      </c>
      <c r="F67" s="783">
        <v>20</v>
      </c>
      <c r="G67" s="736">
        <v>4</v>
      </c>
      <c r="H67" s="736">
        <v>12</v>
      </c>
      <c r="I67" s="736" t="s">
        <v>3</v>
      </c>
      <c r="J67" s="783">
        <v>7</v>
      </c>
    </row>
    <row r="68" spans="1:10" ht="11.1" customHeight="1" x14ac:dyDescent="0.2">
      <c r="A68" s="14" t="s">
        <v>36</v>
      </c>
      <c r="B68" s="783">
        <v>146</v>
      </c>
      <c r="C68" s="783">
        <v>13</v>
      </c>
      <c r="D68" s="783">
        <v>43</v>
      </c>
      <c r="E68" s="783">
        <v>1</v>
      </c>
      <c r="F68" s="783">
        <v>45</v>
      </c>
      <c r="G68" s="736">
        <v>3</v>
      </c>
      <c r="H68" s="736">
        <v>5</v>
      </c>
      <c r="I68" s="736">
        <v>1</v>
      </c>
      <c r="J68" s="783">
        <v>1</v>
      </c>
    </row>
    <row r="69" spans="1:10" ht="11.1" customHeight="1" x14ac:dyDescent="0.2">
      <c r="A69" s="14" t="s">
        <v>219</v>
      </c>
      <c r="B69" s="783">
        <v>1981</v>
      </c>
      <c r="C69" s="783">
        <v>113</v>
      </c>
      <c r="D69" s="783">
        <v>460</v>
      </c>
      <c r="E69" s="783">
        <v>82</v>
      </c>
      <c r="F69" s="783">
        <v>420</v>
      </c>
      <c r="G69" s="736">
        <v>56</v>
      </c>
      <c r="H69" s="736">
        <v>52</v>
      </c>
      <c r="I69" s="736">
        <v>7</v>
      </c>
      <c r="J69" s="783">
        <v>36</v>
      </c>
    </row>
    <row r="70" spans="1:10" ht="11.1" customHeight="1" x14ac:dyDescent="0.2">
      <c r="A70" s="14" t="s">
        <v>37</v>
      </c>
      <c r="B70" s="783">
        <v>85</v>
      </c>
      <c r="C70" s="783">
        <v>3</v>
      </c>
      <c r="D70" s="783">
        <v>25</v>
      </c>
      <c r="E70" s="783">
        <v>9</v>
      </c>
      <c r="F70" s="783">
        <v>22</v>
      </c>
      <c r="G70" s="736">
        <v>7</v>
      </c>
      <c r="H70" s="736">
        <v>5</v>
      </c>
      <c r="I70" s="736">
        <v>1</v>
      </c>
      <c r="J70" s="783">
        <v>3</v>
      </c>
    </row>
    <row r="71" spans="1:10" ht="11.1" customHeight="1" x14ac:dyDescent="0.2">
      <c r="A71" s="14" t="s">
        <v>38</v>
      </c>
      <c r="B71" s="783">
        <v>46</v>
      </c>
      <c r="C71" s="783">
        <v>3</v>
      </c>
      <c r="D71" s="783">
        <v>9</v>
      </c>
      <c r="E71" s="783">
        <v>2</v>
      </c>
      <c r="F71" s="783">
        <v>5</v>
      </c>
      <c r="G71" s="736" t="s">
        <v>3</v>
      </c>
      <c r="H71" s="736">
        <v>1</v>
      </c>
      <c r="I71" s="736" t="s">
        <v>3</v>
      </c>
      <c r="J71" s="783" t="s">
        <v>3</v>
      </c>
    </row>
    <row r="72" spans="1:10" ht="11.1" customHeight="1" x14ac:dyDescent="0.2">
      <c r="A72" s="14" t="s">
        <v>39</v>
      </c>
      <c r="B72" s="783">
        <v>91</v>
      </c>
      <c r="C72" s="783">
        <v>6</v>
      </c>
      <c r="D72" s="783">
        <v>14</v>
      </c>
      <c r="E72" s="783">
        <v>3</v>
      </c>
      <c r="F72" s="783">
        <v>29</v>
      </c>
      <c r="G72" s="736">
        <v>2</v>
      </c>
      <c r="H72" s="736">
        <v>2</v>
      </c>
      <c r="I72" s="736" t="s">
        <v>3</v>
      </c>
      <c r="J72" s="783">
        <v>2</v>
      </c>
    </row>
    <row r="73" spans="1:10" ht="11.1" customHeight="1" x14ac:dyDescent="0.2">
      <c r="A73" s="14" t="s">
        <v>40</v>
      </c>
      <c r="B73" s="783">
        <v>96</v>
      </c>
      <c r="C73" s="783">
        <v>7</v>
      </c>
      <c r="D73" s="783">
        <v>19</v>
      </c>
      <c r="E73" s="783">
        <v>3</v>
      </c>
      <c r="F73" s="783">
        <v>8</v>
      </c>
      <c r="G73" s="736" t="s">
        <v>3</v>
      </c>
      <c r="H73" s="736">
        <v>3</v>
      </c>
      <c r="I73" s="736" t="s">
        <v>3</v>
      </c>
      <c r="J73" s="783">
        <v>3</v>
      </c>
    </row>
    <row r="74" spans="1:10" ht="18" customHeight="1" x14ac:dyDescent="0.2">
      <c r="A74" s="9" t="s">
        <v>220</v>
      </c>
      <c r="B74" s="784">
        <v>1733</v>
      </c>
      <c r="C74" s="784">
        <v>164</v>
      </c>
      <c r="D74" s="784">
        <v>367</v>
      </c>
      <c r="E74" s="784">
        <v>78</v>
      </c>
      <c r="F74" s="784">
        <v>316</v>
      </c>
      <c r="G74" s="732">
        <v>43</v>
      </c>
      <c r="H74" s="732">
        <v>23</v>
      </c>
      <c r="I74" s="732">
        <v>3</v>
      </c>
      <c r="J74" s="784">
        <v>17</v>
      </c>
    </row>
    <row r="75" spans="1:10" ht="11.1" customHeight="1" x14ac:dyDescent="0.2">
      <c r="A75" s="14" t="s">
        <v>41</v>
      </c>
      <c r="B75" s="783">
        <v>235</v>
      </c>
      <c r="C75" s="783">
        <v>25</v>
      </c>
      <c r="D75" s="783">
        <v>59</v>
      </c>
      <c r="E75" s="783">
        <v>12</v>
      </c>
      <c r="F75" s="783">
        <v>46</v>
      </c>
      <c r="G75" s="736">
        <v>3</v>
      </c>
      <c r="H75" s="736">
        <v>1</v>
      </c>
      <c r="I75" s="736" t="s">
        <v>3</v>
      </c>
      <c r="J75" s="783">
        <v>1</v>
      </c>
    </row>
    <row r="76" spans="1:10" ht="11.1" customHeight="1" x14ac:dyDescent="0.2">
      <c r="A76" s="14" t="s">
        <v>42</v>
      </c>
      <c r="B76" s="783">
        <v>87</v>
      </c>
      <c r="C76" s="783">
        <v>8</v>
      </c>
      <c r="D76" s="783">
        <v>37</v>
      </c>
      <c r="E76" s="783">
        <v>4</v>
      </c>
      <c r="F76" s="783">
        <v>12</v>
      </c>
      <c r="G76" s="736">
        <v>2</v>
      </c>
      <c r="H76" s="736" t="s">
        <v>3</v>
      </c>
      <c r="I76" s="736" t="s">
        <v>3</v>
      </c>
      <c r="J76" s="783" t="s">
        <v>3</v>
      </c>
    </row>
    <row r="77" spans="1:10" ht="11.1" customHeight="1" x14ac:dyDescent="0.2">
      <c r="A77" s="14" t="s">
        <v>43</v>
      </c>
      <c r="B77" s="783">
        <v>126</v>
      </c>
      <c r="C77" s="783">
        <v>18</v>
      </c>
      <c r="D77" s="783">
        <v>30</v>
      </c>
      <c r="E77" s="783">
        <v>6</v>
      </c>
      <c r="F77" s="783">
        <v>19</v>
      </c>
      <c r="G77" s="736">
        <v>6</v>
      </c>
      <c r="H77" s="736" t="s">
        <v>3</v>
      </c>
      <c r="I77" s="736" t="s">
        <v>3</v>
      </c>
      <c r="J77" s="783" t="s">
        <v>3</v>
      </c>
    </row>
    <row r="78" spans="1:10" ht="11.1" customHeight="1" x14ac:dyDescent="0.2">
      <c r="A78" s="14" t="s">
        <v>44</v>
      </c>
      <c r="B78" s="783">
        <v>395</v>
      </c>
      <c r="C78" s="783">
        <v>33</v>
      </c>
      <c r="D78" s="783">
        <v>86</v>
      </c>
      <c r="E78" s="783">
        <v>27</v>
      </c>
      <c r="F78" s="783">
        <v>84</v>
      </c>
      <c r="G78" s="736">
        <v>5</v>
      </c>
      <c r="H78" s="736">
        <v>2</v>
      </c>
      <c r="I78" s="736" t="s">
        <v>3</v>
      </c>
      <c r="J78" s="783">
        <v>2</v>
      </c>
    </row>
    <row r="79" spans="1:10" ht="11.1" customHeight="1" x14ac:dyDescent="0.2">
      <c r="A79" s="14" t="s">
        <v>45</v>
      </c>
      <c r="B79" s="783">
        <v>371</v>
      </c>
      <c r="C79" s="783">
        <v>43</v>
      </c>
      <c r="D79" s="783">
        <v>76</v>
      </c>
      <c r="E79" s="783">
        <v>14</v>
      </c>
      <c r="F79" s="783">
        <v>69</v>
      </c>
      <c r="G79" s="736">
        <v>16</v>
      </c>
      <c r="H79" s="736">
        <v>15</v>
      </c>
      <c r="I79" s="736">
        <v>2</v>
      </c>
      <c r="J79" s="783">
        <v>13</v>
      </c>
    </row>
    <row r="80" spans="1:10" ht="11.1" customHeight="1" x14ac:dyDescent="0.2">
      <c r="A80" s="14" t="s">
        <v>46</v>
      </c>
      <c r="B80" s="783">
        <v>192</v>
      </c>
      <c r="C80" s="783">
        <v>15</v>
      </c>
      <c r="D80" s="783">
        <v>32</v>
      </c>
      <c r="E80" s="783">
        <v>9</v>
      </c>
      <c r="F80" s="783">
        <v>29</v>
      </c>
      <c r="G80" s="736">
        <v>4</v>
      </c>
      <c r="H80" s="736">
        <v>4</v>
      </c>
      <c r="I80" s="736">
        <v>1</v>
      </c>
      <c r="J80" s="783">
        <v>1</v>
      </c>
    </row>
    <row r="81" spans="1:10" ht="11.1" customHeight="1" x14ac:dyDescent="0.2">
      <c r="A81" s="14" t="s">
        <v>47</v>
      </c>
      <c r="B81" s="783">
        <v>327</v>
      </c>
      <c r="C81" s="783">
        <v>22</v>
      </c>
      <c r="D81" s="783">
        <v>47</v>
      </c>
      <c r="E81" s="783">
        <v>6</v>
      </c>
      <c r="F81" s="783">
        <v>57</v>
      </c>
      <c r="G81" s="736">
        <v>7</v>
      </c>
      <c r="H81" s="736">
        <v>1</v>
      </c>
      <c r="I81" s="736" t="s">
        <v>3</v>
      </c>
      <c r="J81" s="783" t="s">
        <v>3</v>
      </c>
    </row>
    <row r="82" spans="1:10" ht="18" customHeight="1" x14ac:dyDescent="0.2">
      <c r="A82" s="9" t="s">
        <v>221</v>
      </c>
      <c r="B82" s="784">
        <v>2458</v>
      </c>
      <c r="C82" s="784">
        <v>247</v>
      </c>
      <c r="D82" s="784">
        <v>387</v>
      </c>
      <c r="E82" s="784">
        <v>93</v>
      </c>
      <c r="F82" s="784">
        <v>351</v>
      </c>
      <c r="G82" s="732">
        <v>50</v>
      </c>
      <c r="H82" s="732">
        <v>44</v>
      </c>
      <c r="I82" s="732">
        <v>7</v>
      </c>
      <c r="J82" s="784">
        <v>32</v>
      </c>
    </row>
    <row r="83" spans="1:10" ht="11.1" customHeight="1" x14ac:dyDescent="0.2">
      <c r="A83" s="14" t="s">
        <v>48</v>
      </c>
      <c r="B83" s="783">
        <v>239</v>
      </c>
      <c r="C83" s="783">
        <v>24</v>
      </c>
      <c r="D83" s="783">
        <v>29</v>
      </c>
      <c r="E83" s="783">
        <v>5</v>
      </c>
      <c r="F83" s="783">
        <v>34</v>
      </c>
      <c r="G83" s="736">
        <v>9</v>
      </c>
      <c r="H83" s="736">
        <v>2</v>
      </c>
      <c r="I83" s="736" t="s">
        <v>3</v>
      </c>
      <c r="J83" s="783">
        <v>1</v>
      </c>
    </row>
    <row r="84" spans="1:10" ht="11.1" customHeight="1" x14ac:dyDescent="0.2">
      <c r="A84" s="14" t="s">
        <v>49</v>
      </c>
      <c r="B84" s="783">
        <v>120</v>
      </c>
      <c r="C84" s="783">
        <v>8</v>
      </c>
      <c r="D84" s="783">
        <v>17</v>
      </c>
      <c r="E84" s="783">
        <v>5</v>
      </c>
      <c r="F84" s="783">
        <v>26</v>
      </c>
      <c r="G84" s="736">
        <v>2</v>
      </c>
      <c r="H84" s="736">
        <v>2</v>
      </c>
      <c r="I84" s="736" t="s">
        <v>3</v>
      </c>
      <c r="J84" s="783">
        <v>2</v>
      </c>
    </row>
    <row r="85" spans="1:10" ht="11.1" customHeight="1" x14ac:dyDescent="0.2">
      <c r="A85" s="14" t="s">
        <v>50</v>
      </c>
      <c r="B85" s="783">
        <v>165</v>
      </c>
      <c r="C85" s="783">
        <v>20</v>
      </c>
      <c r="D85" s="783">
        <v>29</v>
      </c>
      <c r="E85" s="783">
        <v>9</v>
      </c>
      <c r="F85" s="783">
        <v>17</v>
      </c>
      <c r="G85" s="736" t="s">
        <v>3</v>
      </c>
      <c r="H85" s="736">
        <v>3</v>
      </c>
      <c r="I85" s="736">
        <v>1</v>
      </c>
      <c r="J85" s="783">
        <v>2</v>
      </c>
    </row>
    <row r="86" spans="1:10" ht="11.1" customHeight="1" x14ac:dyDescent="0.2">
      <c r="A86" s="14" t="s">
        <v>51</v>
      </c>
      <c r="B86" s="783">
        <v>97</v>
      </c>
      <c r="C86" s="783">
        <v>29</v>
      </c>
      <c r="D86" s="783">
        <v>11</v>
      </c>
      <c r="E86" s="783">
        <v>4</v>
      </c>
      <c r="F86" s="783">
        <v>9</v>
      </c>
      <c r="G86" s="736">
        <v>2</v>
      </c>
      <c r="H86" s="736">
        <v>3</v>
      </c>
      <c r="I86" s="736" t="s">
        <v>3</v>
      </c>
      <c r="J86" s="783">
        <v>3</v>
      </c>
    </row>
    <row r="87" spans="1:10" ht="11.1" customHeight="1" x14ac:dyDescent="0.2">
      <c r="A87" s="14" t="s">
        <v>52</v>
      </c>
      <c r="B87" s="783">
        <v>812</v>
      </c>
      <c r="C87" s="783">
        <v>87</v>
      </c>
      <c r="D87" s="783">
        <v>89</v>
      </c>
      <c r="E87" s="783">
        <v>28</v>
      </c>
      <c r="F87" s="783">
        <v>97</v>
      </c>
      <c r="G87" s="736">
        <v>13</v>
      </c>
      <c r="H87" s="736">
        <v>3</v>
      </c>
      <c r="I87" s="736">
        <v>1</v>
      </c>
      <c r="J87" s="783">
        <v>1</v>
      </c>
    </row>
    <row r="88" spans="1:10" ht="11.1" customHeight="1" x14ac:dyDescent="0.2">
      <c r="A88" s="14" t="s">
        <v>53</v>
      </c>
      <c r="B88" s="783">
        <v>105</v>
      </c>
      <c r="C88" s="783">
        <v>11</v>
      </c>
      <c r="D88" s="783">
        <v>14</v>
      </c>
      <c r="E88" s="783">
        <v>7</v>
      </c>
      <c r="F88" s="783">
        <v>9</v>
      </c>
      <c r="G88" s="736">
        <v>1</v>
      </c>
      <c r="H88" s="736" t="s">
        <v>3</v>
      </c>
      <c r="I88" s="736" t="s">
        <v>3</v>
      </c>
      <c r="J88" s="783" t="s">
        <v>3</v>
      </c>
    </row>
    <row r="89" spans="1:10" ht="11.1" customHeight="1" x14ac:dyDescent="0.2">
      <c r="A89" s="14" t="s">
        <v>54</v>
      </c>
      <c r="B89" s="783">
        <v>90</v>
      </c>
      <c r="C89" s="783">
        <v>9</v>
      </c>
      <c r="D89" s="783">
        <v>8</v>
      </c>
      <c r="E89" s="783">
        <v>1</v>
      </c>
      <c r="F89" s="783">
        <v>10</v>
      </c>
      <c r="G89" s="736" t="s">
        <v>3</v>
      </c>
      <c r="H89" s="736">
        <v>2</v>
      </c>
      <c r="I89" s="736">
        <v>1</v>
      </c>
      <c r="J89" s="783">
        <v>1</v>
      </c>
    </row>
    <row r="90" spans="1:10" ht="11.1" customHeight="1" x14ac:dyDescent="0.2">
      <c r="A90" s="14" t="s">
        <v>55</v>
      </c>
      <c r="B90" s="783">
        <v>830</v>
      </c>
      <c r="C90" s="783">
        <v>59</v>
      </c>
      <c r="D90" s="783">
        <v>190</v>
      </c>
      <c r="E90" s="783">
        <v>34</v>
      </c>
      <c r="F90" s="783">
        <v>149</v>
      </c>
      <c r="G90" s="736">
        <v>23</v>
      </c>
      <c r="H90" s="736">
        <v>29</v>
      </c>
      <c r="I90" s="736">
        <v>4</v>
      </c>
      <c r="J90" s="783">
        <v>22</v>
      </c>
    </row>
    <row r="91" spans="1:10" ht="18" customHeight="1" x14ac:dyDescent="0.2">
      <c r="A91" s="9" t="s">
        <v>222</v>
      </c>
      <c r="B91" s="784">
        <v>1039</v>
      </c>
      <c r="C91" s="784">
        <v>118</v>
      </c>
      <c r="D91" s="784">
        <v>237</v>
      </c>
      <c r="E91" s="784">
        <v>43</v>
      </c>
      <c r="F91" s="784">
        <v>148</v>
      </c>
      <c r="G91" s="732">
        <v>17</v>
      </c>
      <c r="H91" s="732">
        <v>30</v>
      </c>
      <c r="I91" s="732">
        <v>5</v>
      </c>
      <c r="J91" s="784">
        <v>23</v>
      </c>
    </row>
    <row r="92" spans="1:10" ht="11.1" customHeight="1" x14ac:dyDescent="0.2">
      <c r="A92" s="14" t="s">
        <v>56</v>
      </c>
      <c r="B92" s="783">
        <v>541</v>
      </c>
      <c r="C92" s="783">
        <v>53</v>
      </c>
      <c r="D92" s="783">
        <v>129</v>
      </c>
      <c r="E92" s="783">
        <v>25</v>
      </c>
      <c r="F92" s="783">
        <v>65</v>
      </c>
      <c r="G92" s="736">
        <v>8</v>
      </c>
      <c r="H92" s="736">
        <v>26</v>
      </c>
      <c r="I92" s="736">
        <v>5</v>
      </c>
      <c r="J92" s="783">
        <v>19</v>
      </c>
    </row>
    <row r="93" spans="1:10" ht="11.1" customHeight="1" x14ac:dyDescent="0.2">
      <c r="A93" s="14" t="s">
        <v>57</v>
      </c>
      <c r="B93" s="783">
        <v>200</v>
      </c>
      <c r="C93" s="783">
        <v>29</v>
      </c>
      <c r="D93" s="783">
        <v>56</v>
      </c>
      <c r="E93" s="783">
        <v>4</v>
      </c>
      <c r="F93" s="783">
        <v>43</v>
      </c>
      <c r="G93" s="736">
        <v>4</v>
      </c>
      <c r="H93" s="736">
        <v>1</v>
      </c>
      <c r="I93" s="736" t="s">
        <v>3</v>
      </c>
      <c r="J93" s="783">
        <v>1</v>
      </c>
    </row>
    <row r="94" spans="1:10" ht="11.1" customHeight="1" x14ac:dyDescent="0.2">
      <c r="A94" s="14" t="s">
        <v>58</v>
      </c>
      <c r="B94" s="783">
        <v>77</v>
      </c>
      <c r="C94" s="783">
        <v>12</v>
      </c>
      <c r="D94" s="783">
        <v>11</v>
      </c>
      <c r="E94" s="783">
        <v>3</v>
      </c>
      <c r="F94" s="783">
        <v>16</v>
      </c>
      <c r="G94" s="736">
        <v>2</v>
      </c>
      <c r="H94" s="736">
        <v>1</v>
      </c>
      <c r="I94" s="736" t="s">
        <v>3</v>
      </c>
      <c r="J94" s="783">
        <v>1</v>
      </c>
    </row>
    <row r="95" spans="1:10" ht="11.1" customHeight="1" x14ac:dyDescent="0.2">
      <c r="A95" s="14" t="s">
        <v>59</v>
      </c>
      <c r="B95" s="783">
        <v>90</v>
      </c>
      <c r="C95" s="783">
        <v>9</v>
      </c>
      <c r="D95" s="783">
        <v>18</v>
      </c>
      <c r="E95" s="783">
        <v>8</v>
      </c>
      <c r="F95" s="783">
        <v>9</v>
      </c>
      <c r="G95" s="736">
        <v>1</v>
      </c>
      <c r="H95" s="736" t="s">
        <v>3</v>
      </c>
      <c r="I95" s="736" t="s">
        <v>3</v>
      </c>
      <c r="J95" s="783" t="s">
        <v>3</v>
      </c>
    </row>
    <row r="96" spans="1:10" ht="11.1" customHeight="1" x14ac:dyDescent="0.2">
      <c r="A96" s="14" t="s">
        <v>60</v>
      </c>
      <c r="B96" s="783">
        <v>59</v>
      </c>
      <c r="C96" s="783">
        <v>9</v>
      </c>
      <c r="D96" s="783">
        <v>10</v>
      </c>
      <c r="E96" s="783">
        <v>2</v>
      </c>
      <c r="F96" s="783">
        <v>5</v>
      </c>
      <c r="G96" s="736">
        <v>1</v>
      </c>
      <c r="H96" s="736" t="s">
        <v>3</v>
      </c>
      <c r="I96" s="736" t="s">
        <v>3</v>
      </c>
      <c r="J96" s="783" t="s">
        <v>3</v>
      </c>
    </row>
    <row r="97" spans="1:12" ht="11.1" customHeight="1" x14ac:dyDescent="0.2">
      <c r="A97" s="14" t="s">
        <v>61</v>
      </c>
      <c r="B97" s="783">
        <v>72</v>
      </c>
      <c r="C97" s="783">
        <v>6</v>
      </c>
      <c r="D97" s="783">
        <v>13</v>
      </c>
      <c r="E97" s="783">
        <v>1</v>
      </c>
      <c r="F97" s="783">
        <v>10</v>
      </c>
      <c r="G97" s="736">
        <v>1</v>
      </c>
      <c r="H97" s="736">
        <v>2</v>
      </c>
      <c r="I97" s="736" t="s">
        <v>3</v>
      </c>
      <c r="J97" s="783">
        <v>2</v>
      </c>
    </row>
    <row r="98" spans="1:12" ht="18" customHeight="1" x14ac:dyDescent="0.2">
      <c r="A98" s="9" t="s">
        <v>223</v>
      </c>
      <c r="B98" s="784">
        <v>1163</v>
      </c>
      <c r="C98" s="784">
        <v>147</v>
      </c>
      <c r="D98" s="784">
        <v>208</v>
      </c>
      <c r="E98" s="784">
        <v>110</v>
      </c>
      <c r="F98" s="784">
        <v>148</v>
      </c>
      <c r="G98" s="732">
        <v>40</v>
      </c>
      <c r="H98" s="732">
        <v>7</v>
      </c>
      <c r="I98" s="732">
        <v>2</v>
      </c>
      <c r="J98" s="784">
        <v>3</v>
      </c>
    </row>
    <row r="99" spans="1:12" ht="11.1" customHeight="1" x14ac:dyDescent="0.2">
      <c r="A99" s="14" t="s">
        <v>62</v>
      </c>
      <c r="B99" s="783">
        <v>316</v>
      </c>
      <c r="C99" s="783">
        <v>33</v>
      </c>
      <c r="D99" s="783">
        <v>47</v>
      </c>
      <c r="E99" s="783">
        <v>22</v>
      </c>
      <c r="F99" s="783">
        <v>32</v>
      </c>
      <c r="G99" s="736">
        <v>12</v>
      </c>
      <c r="H99" s="736">
        <v>1</v>
      </c>
      <c r="I99" s="736" t="s">
        <v>3</v>
      </c>
      <c r="J99" s="783">
        <v>1</v>
      </c>
    </row>
    <row r="100" spans="1:12" ht="11.1" customHeight="1" x14ac:dyDescent="0.2">
      <c r="A100" s="14" t="s">
        <v>63</v>
      </c>
      <c r="B100" s="783">
        <v>572</v>
      </c>
      <c r="C100" s="783">
        <v>64</v>
      </c>
      <c r="D100" s="783">
        <v>89</v>
      </c>
      <c r="E100" s="783">
        <v>66</v>
      </c>
      <c r="F100" s="783">
        <v>78</v>
      </c>
      <c r="G100" s="736">
        <v>20</v>
      </c>
      <c r="H100" s="736">
        <v>4</v>
      </c>
      <c r="I100" s="736">
        <v>1</v>
      </c>
      <c r="J100" s="783">
        <v>2</v>
      </c>
    </row>
    <row r="101" spans="1:12" ht="11.1" customHeight="1" x14ac:dyDescent="0.2">
      <c r="A101" s="14" t="s">
        <v>64</v>
      </c>
      <c r="B101" s="783">
        <v>275</v>
      </c>
      <c r="C101" s="783">
        <v>50</v>
      </c>
      <c r="D101" s="783">
        <v>72</v>
      </c>
      <c r="E101" s="783">
        <v>22</v>
      </c>
      <c r="F101" s="783">
        <v>38</v>
      </c>
      <c r="G101" s="736">
        <v>8</v>
      </c>
      <c r="H101" s="736">
        <v>2</v>
      </c>
      <c r="I101" s="736">
        <v>1</v>
      </c>
      <c r="J101" s="783" t="s">
        <v>3</v>
      </c>
    </row>
    <row r="102" spans="1:12" ht="9.9499999999999993" customHeight="1" x14ac:dyDescent="0.2">
      <c r="A102" s="127"/>
      <c r="B102" s="788"/>
      <c r="C102" s="788"/>
      <c r="D102" s="788"/>
      <c r="E102" s="788"/>
      <c r="F102" s="788"/>
      <c r="G102" s="788"/>
      <c r="H102" s="788"/>
      <c r="I102" s="788"/>
      <c r="J102" s="788"/>
      <c r="K102" s="556"/>
      <c r="L102" s="556"/>
    </row>
    <row r="103" spans="1:12" s="541" customFormat="1" ht="12" customHeight="1" x14ac:dyDescent="0.15">
      <c r="A103" s="369" t="s">
        <v>8321</v>
      </c>
      <c r="B103" s="787"/>
      <c r="C103" s="787"/>
      <c r="D103" s="787"/>
      <c r="E103" s="787"/>
      <c r="F103" s="787"/>
      <c r="G103" s="787"/>
      <c r="H103" s="787"/>
      <c r="I103" s="787"/>
      <c r="J103" s="787"/>
    </row>
    <row r="104" spans="1:12" ht="18" customHeight="1" x14ac:dyDescent="0.2">
      <c r="A104" s="9" t="s">
        <v>224</v>
      </c>
      <c r="B104" s="784">
        <v>1252</v>
      </c>
      <c r="C104" s="784">
        <v>148</v>
      </c>
      <c r="D104" s="784">
        <v>275</v>
      </c>
      <c r="E104" s="784">
        <v>55</v>
      </c>
      <c r="F104" s="784">
        <v>151</v>
      </c>
      <c r="G104" s="732">
        <v>26</v>
      </c>
      <c r="H104" s="732">
        <v>35</v>
      </c>
      <c r="I104" s="732">
        <v>4</v>
      </c>
      <c r="J104" s="784">
        <v>22</v>
      </c>
    </row>
    <row r="105" spans="1:12" ht="10.5" customHeight="1" x14ac:dyDescent="0.2">
      <c r="A105" s="14" t="s">
        <v>65</v>
      </c>
      <c r="B105" s="783">
        <v>134</v>
      </c>
      <c r="C105" s="783">
        <v>16</v>
      </c>
      <c r="D105" s="783">
        <v>15</v>
      </c>
      <c r="E105" s="783">
        <v>15</v>
      </c>
      <c r="F105" s="783">
        <v>17</v>
      </c>
      <c r="G105" s="736">
        <v>2</v>
      </c>
      <c r="H105" s="736">
        <v>2</v>
      </c>
      <c r="I105" s="736" t="s">
        <v>3</v>
      </c>
      <c r="J105" s="783">
        <v>1</v>
      </c>
    </row>
    <row r="106" spans="1:12" ht="10.5" customHeight="1" x14ac:dyDescent="0.2">
      <c r="A106" s="14" t="s">
        <v>66</v>
      </c>
      <c r="B106" s="783">
        <v>43</v>
      </c>
      <c r="C106" s="783">
        <v>3</v>
      </c>
      <c r="D106" s="783">
        <v>10</v>
      </c>
      <c r="E106" s="783">
        <v>3</v>
      </c>
      <c r="F106" s="783">
        <v>8</v>
      </c>
      <c r="G106" s="736">
        <v>1</v>
      </c>
      <c r="H106" s="736" t="s">
        <v>3</v>
      </c>
      <c r="I106" s="736" t="s">
        <v>3</v>
      </c>
      <c r="J106" s="783" t="s">
        <v>3</v>
      </c>
    </row>
    <row r="107" spans="1:12" ht="10.5" customHeight="1" x14ac:dyDescent="0.2">
      <c r="A107" s="14" t="s">
        <v>67</v>
      </c>
      <c r="B107" s="783">
        <v>57</v>
      </c>
      <c r="C107" s="783">
        <v>15</v>
      </c>
      <c r="D107" s="783">
        <v>5</v>
      </c>
      <c r="E107" s="783">
        <v>3</v>
      </c>
      <c r="F107" s="783">
        <v>13</v>
      </c>
      <c r="G107" s="736" t="s">
        <v>3</v>
      </c>
      <c r="H107" s="736" t="s">
        <v>3</v>
      </c>
      <c r="I107" s="736" t="s">
        <v>3</v>
      </c>
      <c r="J107" s="783" t="s">
        <v>3</v>
      </c>
    </row>
    <row r="108" spans="1:12" ht="10.5" customHeight="1" x14ac:dyDescent="0.2">
      <c r="A108" s="14" t="s">
        <v>68</v>
      </c>
      <c r="B108" s="783">
        <v>53</v>
      </c>
      <c r="C108" s="783">
        <v>13</v>
      </c>
      <c r="D108" s="783" t="s">
        <v>3</v>
      </c>
      <c r="E108" s="783">
        <v>1</v>
      </c>
      <c r="F108" s="783">
        <v>10</v>
      </c>
      <c r="G108" s="736" t="s">
        <v>3</v>
      </c>
      <c r="H108" s="736" t="s">
        <v>3</v>
      </c>
      <c r="I108" s="736" t="s">
        <v>3</v>
      </c>
      <c r="J108" s="783" t="s">
        <v>3</v>
      </c>
    </row>
    <row r="109" spans="1:12" ht="10.5" customHeight="1" x14ac:dyDescent="0.2">
      <c r="A109" s="14" t="s">
        <v>69</v>
      </c>
      <c r="B109" s="783">
        <v>111</v>
      </c>
      <c r="C109" s="783">
        <v>17</v>
      </c>
      <c r="D109" s="783">
        <v>13</v>
      </c>
      <c r="E109" s="783">
        <v>10</v>
      </c>
      <c r="F109" s="783">
        <v>11</v>
      </c>
      <c r="G109" s="736">
        <v>2</v>
      </c>
      <c r="H109" s="736">
        <v>1</v>
      </c>
      <c r="I109" s="736" t="s">
        <v>3</v>
      </c>
      <c r="J109" s="783" t="s">
        <v>3</v>
      </c>
    </row>
    <row r="110" spans="1:12" ht="10.5" customHeight="1" x14ac:dyDescent="0.2">
      <c r="A110" s="14" t="s">
        <v>70</v>
      </c>
      <c r="B110" s="783">
        <v>47</v>
      </c>
      <c r="C110" s="783">
        <v>3</v>
      </c>
      <c r="D110" s="783">
        <v>2</v>
      </c>
      <c r="E110" s="783">
        <v>3</v>
      </c>
      <c r="F110" s="783">
        <v>15</v>
      </c>
      <c r="G110" s="736">
        <v>1</v>
      </c>
      <c r="H110" s="736">
        <v>3</v>
      </c>
      <c r="I110" s="736" t="s">
        <v>3</v>
      </c>
      <c r="J110" s="783">
        <v>2</v>
      </c>
    </row>
    <row r="111" spans="1:12" ht="10.5" customHeight="1" x14ac:dyDescent="0.2">
      <c r="A111" s="14" t="s">
        <v>71</v>
      </c>
      <c r="B111" s="783">
        <v>170</v>
      </c>
      <c r="C111" s="783">
        <v>17</v>
      </c>
      <c r="D111" s="783">
        <v>40</v>
      </c>
      <c r="E111" s="783">
        <v>6</v>
      </c>
      <c r="F111" s="783">
        <v>27</v>
      </c>
      <c r="G111" s="736">
        <v>5</v>
      </c>
      <c r="H111" s="736">
        <v>3</v>
      </c>
      <c r="I111" s="736" t="s">
        <v>3</v>
      </c>
      <c r="J111" s="783">
        <v>2</v>
      </c>
    </row>
    <row r="112" spans="1:12" ht="10.5" customHeight="1" x14ac:dyDescent="0.2">
      <c r="A112" s="14" t="s">
        <v>72</v>
      </c>
      <c r="B112" s="783">
        <v>637</v>
      </c>
      <c r="C112" s="783">
        <v>64</v>
      </c>
      <c r="D112" s="783">
        <v>190</v>
      </c>
      <c r="E112" s="783">
        <v>14</v>
      </c>
      <c r="F112" s="783">
        <v>50</v>
      </c>
      <c r="G112" s="736">
        <v>15</v>
      </c>
      <c r="H112" s="736">
        <v>26</v>
      </c>
      <c r="I112" s="736">
        <v>4</v>
      </c>
      <c r="J112" s="783">
        <v>17</v>
      </c>
    </row>
    <row r="113" spans="1:10" ht="18" customHeight="1" x14ac:dyDescent="0.2">
      <c r="A113" s="9" t="s">
        <v>225</v>
      </c>
      <c r="B113" s="784">
        <v>1671</v>
      </c>
      <c r="C113" s="784">
        <v>150</v>
      </c>
      <c r="D113" s="784">
        <v>436</v>
      </c>
      <c r="E113" s="784">
        <v>70</v>
      </c>
      <c r="F113" s="784">
        <v>205</v>
      </c>
      <c r="G113" s="732">
        <v>76</v>
      </c>
      <c r="H113" s="732">
        <v>14</v>
      </c>
      <c r="I113" s="732">
        <v>1</v>
      </c>
      <c r="J113" s="784">
        <v>11</v>
      </c>
    </row>
    <row r="114" spans="1:10" ht="10.5" customHeight="1" x14ac:dyDescent="0.2">
      <c r="A114" s="14" t="s">
        <v>73</v>
      </c>
      <c r="B114" s="783">
        <v>184</v>
      </c>
      <c r="C114" s="783">
        <v>34</v>
      </c>
      <c r="D114" s="783">
        <v>53</v>
      </c>
      <c r="E114" s="783">
        <v>13</v>
      </c>
      <c r="F114" s="783">
        <v>26</v>
      </c>
      <c r="G114" s="736">
        <v>3</v>
      </c>
      <c r="H114" s="736" t="s">
        <v>3</v>
      </c>
      <c r="I114" s="736" t="s">
        <v>3</v>
      </c>
      <c r="J114" s="783" t="s">
        <v>3</v>
      </c>
    </row>
    <row r="115" spans="1:10" ht="10.5" customHeight="1" x14ac:dyDescent="0.2">
      <c r="A115" s="14" t="s">
        <v>74</v>
      </c>
      <c r="B115" s="783">
        <v>46</v>
      </c>
      <c r="C115" s="783">
        <v>4</v>
      </c>
      <c r="D115" s="783">
        <v>11</v>
      </c>
      <c r="E115" s="783">
        <v>1</v>
      </c>
      <c r="F115" s="783">
        <v>8</v>
      </c>
      <c r="G115" s="736">
        <v>3</v>
      </c>
      <c r="H115" s="736" t="s">
        <v>3</v>
      </c>
      <c r="I115" s="736" t="s">
        <v>3</v>
      </c>
      <c r="J115" s="783" t="s">
        <v>3</v>
      </c>
    </row>
    <row r="116" spans="1:10" ht="10.5" customHeight="1" x14ac:dyDescent="0.2">
      <c r="A116" s="14" t="s">
        <v>75</v>
      </c>
      <c r="B116" s="783">
        <v>72</v>
      </c>
      <c r="C116" s="783">
        <v>8</v>
      </c>
      <c r="D116" s="783">
        <v>13</v>
      </c>
      <c r="E116" s="783">
        <v>2</v>
      </c>
      <c r="F116" s="783">
        <v>9</v>
      </c>
      <c r="G116" s="736">
        <v>1</v>
      </c>
      <c r="H116" s="736" t="s">
        <v>3</v>
      </c>
      <c r="I116" s="736" t="s">
        <v>3</v>
      </c>
      <c r="J116" s="783" t="s">
        <v>3</v>
      </c>
    </row>
    <row r="117" spans="1:10" ht="10.5" customHeight="1" x14ac:dyDescent="0.2">
      <c r="A117" s="14" t="s">
        <v>226</v>
      </c>
      <c r="B117" s="783">
        <v>1149</v>
      </c>
      <c r="C117" s="783">
        <v>85</v>
      </c>
      <c r="D117" s="783">
        <v>308</v>
      </c>
      <c r="E117" s="783">
        <v>36</v>
      </c>
      <c r="F117" s="783">
        <v>135</v>
      </c>
      <c r="G117" s="736">
        <v>53</v>
      </c>
      <c r="H117" s="736">
        <v>14</v>
      </c>
      <c r="I117" s="736">
        <v>1</v>
      </c>
      <c r="J117" s="783">
        <v>11</v>
      </c>
    </row>
    <row r="118" spans="1:10" ht="10.5" customHeight="1" x14ac:dyDescent="0.2">
      <c r="A118" s="14" t="s">
        <v>76</v>
      </c>
      <c r="B118" s="783">
        <v>22</v>
      </c>
      <c r="C118" s="783">
        <v>3</v>
      </c>
      <c r="D118" s="783">
        <v>6</v>
      </c>
      <c r="E118" s="783" t="s">
        <v>3</v>
      </c>
      <c r="F118" s="783">
        <v>6</v>
      </c>
      <c r="G118" s="736">
        <v>1</v>
      </c>
      <c r="H118" s="736" t="s">
        <v>3</v>
      </c>
      <c r="I118" s="736" t="s">
        <v>3</v>
      </c>
      <c r="J118" s="783" t="s">
        <v>3</v>
      </c>
    </row>
    <row r="119" spans="1:10" ht="10.5" customHeight="1" x14ac:dyDescent="0.2">
      <c r="A119" s="14" t="s">
        <v>77</v>
      </c>
      <c r="B119" s="783">
        <v>86</v>
      </c>
      <c r="C119" s="783">
        <v>6</v>
      </c>
      <c r="D119" s="783">
        <v>16</v>
      </c>
      <c r="E119" s="783">
        <v>9</v>
      </c>
      <c r="F119" s="783">
        <v>10</v>
      </c>
      <c r="G119" s="736">
        <v>10</v>
      </c>
      <c r="H119" s="736" t="s">
        <v>3</v>
      </c>
      <c r="I119" s="736" t="s">
        <v>3</v>
      </c>
      <c r="J119" s="783" t="s">
        <v>3</v>
      </c>
    </row>
    <row r="120" spans="1:10" ht="10.5" customHeight="1" x14ac:dyDescent="0.2">
      <c r="A120" s="14" t="s">
        <v>78</v>
      </c>
      <c r="B120" s="783">
        <v>112</v>
      </c>
      <c r="C120" s="783">
        <v>10</v>
      </c>
      <c r="D120" s="783">
        <v>29</v>
      </c>
      <c r="E120" s="783">
        <v>9</v>
      </c>
      <c r="F120" s="783">
        <v>11</v>
      </c>
      <c r="G120" s="736">
        <v>5</v>
      </c>
      <c r="H120" s="736" t="s">
        <v>3</v>
      </c>
      <c r="I120" s="736" t="s">
        <v>3</v>
      </c>
      <c r="J120" s="783" t="s">
        <v>3</v>
      </c>
    </row>
    <row r="121" spans="1:10" ht="18" customHeight="1" x14ac:dyDescent="0.2">
      <c r="A121" s="9" t="s">
        <v>227</v>
      </c>
      <c r="B121" s="784">
        <v>1916</v>
      </c>
      <c r="C121" s="784">
        <v>218</v>
      </c>
      <c r="D121" s="784">
        <v>391</v>
      </c>
      <c r="E121" s="784">
        <v>45</v>
      </c>
      <c r="F121" s="784">
        <v>213</v>
      </c>
      <c r="G121" s="732">
        <v>63</v>
      </c>
      <c r="H121" s="732">
        <v>99</v>
      </c>
      <c r="I121" s="732">
        <v>13</v>
      </c>
      <c r="J121" s="784">
        <v>70</v>
      </c>
    </row>
    <row r="122" spans="1:10" ht="10.5" customHeight="1" x14ac:dyDescent="0.2">
      <c r="A122" s="14" t="s">
        <v>79</v>
      </c>
      <c r="B122" s="783">
        <v>168</v>
      </c>
      <c r="C122" s="783">
        <v>37</v>
      </c>
      <c r="D122" s="783">
        <v>31</v>
      </c>
      <c r="E122" s="783">
        <v>3</v>
      </c>
      <c r="F122" s="783">
        <v>17</v>
      </c>
      <c r="G122" s="736">
        <v>3</v>
      </c>
      <c r="H122" s="736">
        <v>3</v>
      </c>
      <c r="I122" s="736" t="s">
        <v>3</v>
      </c>
      <c r="J122" s="783" t="s">
        <v>3</v>
      </c>
    </row>
    <row r="123" spans="1:10" ht="10.5" customHeight="1" x14ac:dyDescent="0.2">
      <c r="A123" s="14" t="s">
        <v>80</v>
      </c>
      <c r="B123" s="783">
        <v>703</v>
      </c>
      <c r="C123" s="783">
        <v>83</v>
      </c>
      <c r="D123" s="783">
        <v>155</v>
      </c>
      <c r="E123" s="783">
        <v>21</v>
      </c>
      <c r="F123" s="783">
        <v>61</v>
      </c>
      <c r="G123" s="736">
        <v>34</v>
      </c>
      <c r="H123" s="736">
        <v>52</v>
      </c>
      <c r="I123" s="736">
        <v>6</v>
      </c>
      <c r="J123" s="783">
        <v>44</v>
      </c>
    </row>
    <row r="124" spans="1:10" ht="10.5" customHeight="1" x14ac:dyDescent="0.2">
      <c r="A124" s="14" t="s">
        <v>81</v>
      </c>
      <c r="B124" s="783">
        <v>618</v>
      </c>
      <c r="C124" s="783">
        <v>55</v>
      </c>
      <c r="D124" s="783">
        <v>122</v>
      </c>
      <c r="E124" s="783">
        <v>5</v>
      </c>
      <c r="F124" s="783">
        <v>96</v>
      </c>
      <c r="G124" s="736">
        <v>15</v>
      </c>
      <c r="H124" s="736">
        <v>25</v>
      </c>
      <c r="I124" s="736">
        <v>3</v>
      </c>
      <c r="J124" s="783">
        <v>14</v>
      </c>
    </row>
    <row r="125" spans="1:10" ht="10.5" customHeight="1" x14ac:dyDescent="0.2">
      <c r="A125" s="14" t="s">
        <v>82</v>
      </c>
      <c r="B125" s="783">
        <v>81</v>
      </c>
      <c r="C125" s="783">
        <v>10</v>
      </c>
      <c r="D125" s="783">
        <v>12</v>
      </c>
      <c r="E125" s="783">
        <v>4</v>
      </c>
      <c r="F125" s="783">
        <v>13</v>
      </c>
      <c r="G125" s="736">
        <v>1</v>
      </c>
      <c r="H125" s="736">
        <v>2</v>
      </c>
      <c r="I125" s="736">
        <v>1</v>
      </c>
      <c r="J125" s="783" t="s">
        <v>3</v>
      </c>
    </row>
    <row r="126" spans="1:10" ht="10.5" customHeight="1" x14ac:dyDescent="0.2">
      <c r="A126" s="14" t="s">
        <v>83</v>
      </c>
      <c r="B126" s="783">
        <v>259</v>
      </c>
      <c r="C126" s="783">
        <v>26</v>
      </c>
      <c r="D126" s="783">
        <v>56</v>
      </c>
      <c r="E126" s="783">
        <v>8</v>
      </c>
      <c r="F126" s="783">
        <v>19</v>
      </c>
      <c r="G126" s="736">
        <v>6</v>
      </c>
      <c r="H126" s="736">
        <v>8</v>
      </c>
      <c r="I126" s="736">
        <v>1</v>
      </c>
      <c r="J126" s="783">
        <v>6</v>
      </c>
    </row>
    <row r="127" spans="1:10" ht="10.5" customHeight="1" x14ac:dyDescent="0.2">
      <c r="A127" s="14" t="s">
        <v>84</v>
      </c>
      <c r="B127" s="783">
        <v>87</v>
      </c>
      <c r="C127" s="783">
        <v>7</v>
      </c>
      <c r="D127" s="783">
        <v>15</v>
      </c>
      <c r="E127" s="783">
        <v>4</v>
      </c>
      <c r="F127" s="783">
        <v>7</v>
      </c>
      <c r="G127" s="736">
        <v>4</v>
      </c>
      <c r="H127" s="736">
        <v>9</v>
      </c>
      <c r="I127" s="736">
        <v>2</v>
      </c>
      <c r="J127" s="783">
        <v>6</v>
      </c>
    </row>
    <row r="128" spans="1:10" ht="18" customHeight="1" x14ac:dyDescent="0.2">
      <c r="A128" s="9" t="s">
        <v>228</v>
      </c>
      <c r="B128" s="784">
        <v>1391</v>
      </c>
      <c r="C128" s="784">
        <v>172</v>
      </c>
      <c r="D128" s="784">
        <v>428</v>
      </c>
      <c r="E128" s="784">
        <v>77</v>
      </c>
      <c r="F128" s="784">
        <v>105</v>
      </c>
      <c r="G128" s="732">
        <v>41</v>
      </c>
      <c r="H128" s="732">
        <v>41</v>
      </c>
      <c r="I128" s="732">
        <v>4</v>
      </c>
      <c r="J128" s="784">
        <v>30</v>
      </c>
    </row>
    <row r="129" spans="1:10" ht="10.5" customHeight="1" x14ac:dyDescent="0.2">
      <c r="A129" s="14" t="s">
        <v>85</v>
      </c>
      <c r="B129" s="783">
        <v>517</v>
      </c>
      <c r="C129" s="783">
        <v>44</v>
      </c>
      <c r="D129" s="783">
        <v>220</v>
      </c>
      <c r="E129" s="783">
        <v>26</v>
      </c>
      <c r="F129" s="783">
        <v>40</v>
      </c>
      <c r="G129" s="736">
        <v>18</v>
      </c>
      <c r="H129" s="736">
        <v>18</v>
      </c>
      <c r="I129" s="736" t="s">
        <v>3</v>
      </c>
      <c r="J129" s="783">
        <v>15</v>
      </c>
    </row>
    <row r="130" spans="1:10" ht="10.5" customHeight="1" x14ac:dyDescent="0.2">
      <c r="A130" s="14" t="s">
        <v>86</v>
      </c>
      <c r="B130" s="783">
        <v>178</v>
      </c>
      <c r="C130" s="783">
        <v>23</v>
      </c>
      <c r="D130" s="783">
        <v>17</v>
      </c>
      <c r="E130" s="783">
        <v>10</v>
      </c>
      <c r="F130" s="783">
        <v>20</v>
      </c>
      <c r="G130" s="736">
        <v>6</v>
      </c>
      <c r="H130" s="736">
        <v>6</v>
      </c>
      <c r="I130" s="736">
        <v>2</v>
      </c>
      <c r="J130" s="783">
        <v>2</v>
      </c>
    </row>
    <row r="131" spans="1:10" ht="10.5" customHeight="1" x14ac:dyDescent="0.2">
      <c r="A131" s="14" t="s">
        <v>87</v>
      </c>
      <c r="B131" s="783">
        <v>172</v>
      </c>
      <c r="C131" s="783">
        <v>29</v>
      </c>
      <c r="D131" s="783">
        <v>47</v>
      </c>
      <c r="E131" s="783">
        <v>13</v>
      </c>
      <c r="F131" s="783">
        <v>10</v>
      </c>
      <c r="G131" s="736">
        <v>7</v>
      </c>
      <c r="H131" s="736">
        <v>4</v>
      </c>
      <c r="I131" s="736" t="s">
        <v>3</v>
      </c>
      <c r="J131" s="783">
        <v>3</v>
      </c>
    </row>
    <row r="132" spans="1:10" ht="10.5" customHeight="1" x14ac:dyDescent="0.2">
      <c r="A132" s="14" t="s">
        <v>88</v>
      </c>
      <c r="B132" s="783">
        <v>524</v>
      </c>
      <c r="C132" s="783">
        <v>76</v>
      </c>
      <c r="D132" s="783">
        <v>144</v>
      </c>
      <c r="E132" s="783">
        <v>28</v>
      </c>
      <c r="F132" s="783">
        <v>35</v>
      </c>
      <c r="G132" s="736">
        <v>10</v>
      </c>
      <c r="H132" s="736">
        <v>13</v>
      </c>
      <c r="I132" s="736">
        <v>2</v>
      </c>
      <c r="J132" s="783">
        <v>10</v>
      </c>
    </row>
    <row r="133" spans="1:10" ht="18" customHeight="1" x14ac:dyDescent="0.2">
      <c r="A133" s="9" t="s">
        <v>229</v>
      </c>
      <c r="B133" s="784">
        <v>833</v>
      </c>
      <c r="C133" s="784">
        <v>108</v>
      </c>
      <c r="D133" s="784">
        <v>177</v>
      </c>
      <c r="E133" s="784">
        <v>33</v>
      </c>
      <c r="F133" s="784">
        <v>71</v>
      </c>
      <c r="G133" s="732">
        <v>22</v>
      </c>
      <c r="H133" s="732">
        <v>30</v>
      </c>
      <c r="I133" s="732">
        <v>3</v>
      </c>
      <c r="J133" s="784">
        <v>24</v>
      </c>
    </row>
    <row r="134" spans="1:10" ht="10.5" customHeight="1" x14ac:dyDescent="0.2">
      <c r="A134" s="14" t="s">
        <v>89</v>
      </c>
      <c r="B134" s="783">
        <v>87</v>
      </c>
      <c r="C134" s="783">
        <v>15</v>
      </c>
      <c r="D134" s="783">
        <v>21</v>
      </c>
      <c r="E134" s="783">
        <v>2</v>
      </c>
      <c r="F134" s="783">
        <v>8</v>
      </c>
      <c r="G134" s="736">
        <v>1</v>
      </c>
      <c r="H134" s="736">
        <v>3</v>
      </c>
      <c r="I134" s="736" t="s">
        <v>3</v>
      </c>
      <c r="J134" s="783">
        <v>3</v>
      </c>
    </row>
    <row r="135" spans="1:10" ht="10.5" customHeight="1" x14ac:dyDescent="0.2">
      <c r="A135" s="14" t="s">
        <v>90</v>
      </c>
      <c r="B135" s="783">
        <v>426</v>
      </c>
      <c r="C135" s="783">
        <v>46</v>
      </c>
      <c r="D135" s="783">
        <v>87</v>
      </c>
      <c r="E135" s="783">
        <v>17</v>
      </c>
      <c r="F135" s="783">
        <v>27</v>
      </c>
      <c r="G135" s="736">
        <v>12</v>
      </c>
      <c r="H135" s="736">
        <v>15</v>
      </c>
      <c r="I135" s="736">
        <v>2</v>
      </c>
      <c r="J135" s="783">
        <v>10</v>
      </c>
    </row>
    <row r="136" spans="1:10" ht="10.5" customHeight="1" x14ac:dyDescent="0.2">
      <c r="A136" s="14" t="s">
        <v>91</v>
      </c>
      <c r="B136" s="783">
        <v>191</v>
      </c>
      <c r="C136" s="783">
        <v>20</v>
      </c>
      <c r="D136" s="783">
        <v>45</v>
      </c>
      <c r="E136" s="783">
        <v>13</v>
      </c>
      <c r="F136" s="783">
        <v>27</v>
      </c>
      <c r="G136" s="736">
        <v>5</v>
      </c>
      <c r="H136" s="736">
        <v>9</v>
      </c>
      <c r="I136" s="736">
        <v>1</v>
      </c>
      <c r="J136" s="783">
        <v>8</v>
      </c>
    </row>
    <row r="137" spans="1:10" ht="10.5" customHeight="1" x14ac:dyDescent="0.2">
      <c r="A137" s="14" t="s">
        <v>92</v>
      </c>
      <c r="B137" s="783">
        <v>129</v>
      </c>
      <c r="C137" s="783">
        <v>27</v>
      </c>
      <c r="D137" s="783">
        <v>24</v>
      </c>
      <c r="E137" s="783">
        <v>1</v>
      </c>
      <c r="F137" s="783">
        <v>9</v>
      </c>
      <c r="G137" s="736">
        <v>4</v>
      </c>
      <c r="H137" s="736">
        <v>3</v>
      </c>
      <c r="I137" s="736" t="s">
        <v>3</v>
      </c>
      <c r="J137" s="783">
        <v>3</v>
      </c>
    </row>
    <row r="138" spans="1:10" ht="18" customHeight="1" x14ac:dyDescent="0.2">
      <c r="A138" s="9" t="s">
        <v>230</v>
      </c>
      <c r="B138" s="784">
        <v>1439</v>
      </c>
      <c r="C138" s="784">
        <v>169</v>
      </c>
      <c r="D138" s="784">
        <v>263</v>
      </c>
      <c r="E138" s="784">
        <v>126</v>
      </c>
      <c r="F138" s="784">
        <v>178</v>
      </c>
      <c r="G138" s="732">
        <v>36</v>
      </c>
      <c r="H138" s="732">
        <v>85</v>
      </c>
      <c r="I138" s="732">
        <v>19</v>
      </c>
      <c r="J138" s="784">
        <v>51</v>
      </c>
    </row>
    <row r="139" spans="1:10" ht="10.5" customHeight="1" x14ac:dyDescent="0.2">
      <c r="A139" s="14" t="s">
        <v>93</v>
      </c>
      <c r="B139" s="783">
        <v>106</v>
      </c>
      <c r="C139" s="783">
        <v>13</v>
      </c>
      <c r="D139" s="783">
        <v>25</v>
      </c>
      <c r="E139" s="783">
        <v>6</v>
      </c>
      <c r="F139" s="783">
        <v>22</v>
      </c>
      <c r="G139" s="736">
        <v>1</v>
      </c>
      <c r="H139" s="736">
        <v>5</v>
      </c>
      <c r="I139" s="736">
        <v>2</v>
      </c>
      <c r="J139" s="783">
        <v>3</v>
      </c>
    </row>
    <row r="140" spans="1:10" ht="10.5" customHeight="1" x14ac:dyDescent="0.2">
      <c r="A140" s="14" t="s">
        <v>94</v>
      </c>
      <c r="B140" s="783">
        <v>198</v>
      </c>
      <c r="C140" s="783">
        <v>23</v>
      </c>
      <c r="D140" s="783">
        <v>32</v>
      </c>
      <c r="E140" s="783">
        <v>12</v>
      </c>
      <c r="F140" s="783">
        <v>36</v>
      </c>
      <c r="G140" s="736">
        <v>6</v>
      </c>
      <c r="H140" s="736">
        <v>10</v>
      </c>
      <c r="I140" s="736" t="s">
        <v>3</v>
      </c>
      <c r="J140" s="783">
        <v>10</v>
      </c>
    </row>
    <row r="141" spans="1:10" ht="10.5" customHeight="1" x14ac:dyDescent="0.2">
      <c r="A141" s="14" t="s">
        <v>95</v>
      </c>
      <c r="B141" s="783">
        <v>19</v>
      </c>
      <c r="C141" s="783">
        <v>1</v>
      </c>
      <c r="D141" s="783">
        <v>1</v>
      </c>
      <c r="E141" s="783">
        <v>1</v>
      </c>
      <c r="F141" s="783">
        <v>4</v>
      </c>
      <c r="G141" s="736" t="s">
        <v>3</v>
      </c>
      <c r="H141" s="736">
        <v>1</v>
      </c>
      <c r="I141" s="736">
        <v>1</v>
      </c>
      <c r="J141" s="783" t="s">
        <v>3</v>
      </c>
    </row>
    <row r="142" spans="1:10" ht="10.5" customHeight="1" x14ac:dyDescent="0.2">
      <c r="A142" s="14" t="s">
        <v>96</v>
      </c>
      <c r="B142" s="783">
        <v>109</v>
      </c>
      <c r="C142" s="783">
        <v>10</v>
      </c>
      <c r="D142" s="783">
        <v>19</v>
      </c>
      <c r="E142" s="783">
        <v>6</v>
      </c>
      <c r="F142" s="783">
        <v>19</v>
      </c>
      <c r="G142" s="736">
        <v>1</v>
      </c>
      <c r="H142" s="736" t="s">
        <v>3</v>
      </c>
      <c r="I142" s="736" t="s">
        <v>3</v>
      </c>
      <c r="J142" s="783" t="s">
        <v>3</v>
      </c>
    </row>
    <row r="143" spans="1:10" ht="10.5" customHeight="1" x14ac:dyDescent="0.2">
      <c r="A143" s="14" t="s">
        <v>97</v>
      </c>
      <c r="B143" s="783">
        <v>200</v>
      </c>
      <c r="C143" s="783">
        <v>21</v>
      </c>
      <c r="D143" s="783">
        <v>46</v>
      </c>
      <c r="E143" s="783">
        <v>23</v>
      </c>
      <c r="F143" s="783">
        <v>24</v>
      </c>
      <c r="G143" s="736">
        <v>2</v>
      </c>
      <c r="H143" s="736">
        <v>12</v>
      </c>
      <c r="I143" s="736">
        <v>4</v>
      </c>
      <c r="J143" s="783">
        <v>7</v>
      </c>
    </row>
    <row r="144" spans="1:10" ht="10.5" customHeight="1" x14ac:dyDescent="0.2">
      <c r="A144" s="14" t="s">
        <v>98</v>
      </c>
      <c r="B144" s="783">
        <v>80</v>
      </c>
      <c r="C144" s="783">
        <v>8</v>
      </c>
      <c r="D144" s="783">
        <v>6</v>
      </c>
      <c r="E144" s="783">
        <v>7</v>
      </c>
      <c r="F144" s="783">
        <v>16</v>
      </c>
      <c r="G144" s="736" t="s">
        <v>3</v>
      </c>
      <c r="H144" s="736">
        <v>7</v>
      </c>
      <c r="I144" s="736">
        <v>2</v>
      </c>
      <c r="J144" s="783">
        <v>4</v>
      </c>
    </row>
    <row r="145" spans="1:12" ht="10.5" customHeight="1" x14ac:dyDescent="0.2">
      <c r="A145" s="14" t="s">
        <v>99</v>
      </c>
      <c r="B145" s="783">
        <v>180</v>
      </c>
      <c r="C145" s="783">
        <v>40</v>
      </c>
      <c r="D145" s="783">
        <v>16</v>
      </c>
      <c r="E145" s="783">
        <v>22</v>
      </c>
      <c r="F145" s="783">
        <v>14</v>
      </c>
      <c r="G145" s="736">
        <v>4</v>
      </c>
      <c r="H145" s="736">
        <v>17</v>
      </c>
      <c r="I145" s="736">
        <v>2</v>
      </c>
      <c r="J145" s="783">
        <v>10</v>
      </c>
    </row>
    <row r="146" spans="1:12" ht="10.5" customHeight="1" x14ac:dyDescent="0.2">
      <c r="A146" s="14" t="s">
        <v>100</v>
      </c>
      <c r="B146" s="783">
        <v>179</v>
      </c>
      <c r="C146" s="783">
        <v>23</v>
      </c>
      <c r="D146" s="783">
        <v>39</v>
      </c>
      <c r="E146" s="783">
        <v>16</v>
      </c>
      <c r="F146" s="783">
        <v>10</v>
      </c>
      <c r="G146" s="736">
        <v>6</v>
      </c>
      <c r="H146" s="736">
        <v>6</v>
      </c>
      <c r="I146" s="736">
        <v>2</v>
      </c>
      <c r="J146" s="783">
        <v>2</v>
      </c>
    </row>
    <row r="147" spans="1:12" ht="10.5" customHeight="1" x14ac:dyDescent="0.2">
      <c r="A147" s="14" t="s">
        <v>101</v>
      </c>
      <c r="B147" s="783">
        <v>267</v>
      </c>
      <c r="C147" s="783">
        <v>17</v>
      </c>
      <c r="D147" s="783">
        <v>45</v>
      </c>
      <c r="E147" s="783">
        <v>28</v>
      </c>
      <c r="F147" s="783">
        <v>21</v>
      </c>
      <c r="G147" s="736">
        <v>13</v>
      </c>
      <c r="H147" s="736">
        <v>21</v>
      </c>
      <c r="I147" s="736">
        <v>6</v>
      </c>
      <c r="J147" s="783">
        <v>10</v>
      </c>
    </row>
    <row r="148" spans="1:12" ht="10.5" customHeight="1" x14ac:dyDescent="0.2">
      <c r="A148" s="14" t="s">
        <v>102</v>
      </c>
      <c r="B148" s="783">
        <v>101</v>
      </c>
      <c r="C148" s="783">
        <v>13</v>
      </c>
      <c r="D148" s="783">
        <v>34</v>
      </c>
      <c r="E148" s="783">
        <v>5</v>
      </c>
      <c r="F148" s="783">
        <v>12</v>
      </c>
      <c r="G148" s="736">
        <v>3</v>
      </c>
      <c r="H148" s="736">
        <v>6</v>
      </c>
      <c r="I148" s="736" t="s">
        <v>3</v>
      </c>
      <c r="J148" s="783">
        <v>5</v>
      </c>
    </row>
    <row r="149" spans="1:12" ht="18" customHeight="1" x14ac:dyDescent="0.2">
      <c r="A149" s="9" t="s">
        <v>231</v>
      </c>
      <c r="B149" s="784">
        <v>1435</v>
      </c>
      <c r="C149" s="784">
        <v>161</v>
      </c>
      <c r="D149" s="784">
        <v>298</v>
      </c>
      <c r="E149" s="784">
        <v>68</v>
      </c>
      <c r="F149" s="784">
        <v>267</v>
      </c>
      <c r="G149" s="732">
        <v>59</v>
      </c>
      <c r="H149" s="732">
        <v>48</v>
      </c>
      <c r="I149" s="732">
        <v>11</v>
      </c>
      <c r="J149" s="784">
        <v>33</v>
      </c>
    </row>
    <row r="150" spans="1:12" ht="10.5" customHeight="1" x14ac:dyDescent="0.2">
      <c r="A150" s="14" t="s">
        <v>103</v>
      </c>
      <c r="B150" s="783">
        <v>307</v>
      </c>
      <c r="C150" s="783">
        <v>50</v>
      </c>
      <c r="D150" s="783">
        <v>56</v>
      </c>
      <c r="E150" s="783">
        <v>15</v>
      </c>
      <c r="F150" s="783">
        <v>62</v>
      </c>
      <c r="G150" s="736">
        <v>11</v>
      </c>
      <c r="H150" s="736">
        <v>8</v>
      </c>
      <c r="I150" s="736">
        <v>1</v>
      </c>
      <c r="J150" s="783">
        <v>7</v>
      </c>
    </row>
    <row r="151" spans="1:12" ht="10.5" customHeight="1" x14ac:dyDescent="0.2">
      <c r="A151" s="14" t="s">
        <v>104</v>
      </c>
      <c r="B151" s="783">
        <v>169</v>
      </c>
      <c r="C151" s="783">
        <v>17</v>
      </c>
      <c r="D151" s="783">
        <v>19</v>
      </c>
      <c r="E151" s="783">
        <v>8</v>
      </c>
      <c r="F151" s="783">
        <v>23</v>
      </c>
      <c r="G151" s="736">
        <v>8</v>
      </c>
      <c r="H151" s="736">
        <v>7</v>
      </c>
      <c r="I151" s="736">
        <v>1</v>
      </c>
      <c r="J151" s="783">
        <v>5</v>
      </c>
    </row>
    <row r="152" spans="1:12" ht="10.5" customHeight="1" x14ac:dyDescent="0.2">
      <c r="A152" s="14" t="s">
        <v>105</v>
      </c>
      <c r="B152" s="783">
        <v>134</v>
      </c>
      <c r="C152" s="783">
        <v>13</v>
      </c>
      <c r="D152" s="783">
        <v>29</v>
      </c>
      <c r="E152" s="783">
        <v>5</v>
      </c>
      <c r="F152" s="783">
        <v>18</v>
      </c>
      <c r="G152" s="736">
        <v>7</v>
      </c>
      <c r="H152" s="736">
        <v>3</v>
      </c>
      <c r="I152" s="736" t="s">
        <v>3</v>
      </c>
      <c r="J152" s="783">
        <v>3</v>
      </c>
    </row>
    <row r="153" spans="1:12" ht="10.5" customHeight="1" x14ac:dyDescent="0.2">
      <c r="A153" s="14" t="s">
        <v>106</v>
      </c>
      <c r="B153" s="783">
        <v>825</v>
      </c>
      <c r="C153" s="783">
        <v>81</v>
      </c>
      <c r="D153" s="783">
        <v>194</v>
      </c>
      <c r="E153" s="783">
        <v>40</v>
      </c>
      <c r="F153" s="783">
        <v>164</v>
      </c>
      <c r="G153" s="736">
        <v>33</v>
      </c>
      <c r="H153" s="736">
        <v>30</v>
      </c>
      <c r="I153" s="736">
        <v>9</v>
      </c>
      <c r="J153" s="783">
        <v>18</v>
      </c>
    </row>
    <row r="154" spans="1:12" ht="9.9499999999999993" customHeight="1" x14ac:dyDescent="0.2">
      <c r="A154" s="127"/>
      <c r="B154" s="788"/>
      <c r="C154" s="788"/>
      <c r="D154" s="788"/>
      <c r="E154" s="788"/>
      <c r="F154" s="788"/>
      <c r="G154" s="788"/>
      <c r="H154" s="788"/>
      <c r="I154" s="788"/>
      <c r="J154" s="788"/>
      <c r="K154" s="556"/>
      <c r="L154" s="556"/>
    </row>
    <row r="155" spans="1:12" s="541" customFormat="1" ht="12" customHeight="1" x14ac:dyDescent="0.15">
      <c r="A155" s="369" t="s">
        <v>8321</v>
      </c>
      <c r="B155" s="787"/>
      <c r="C155" s="787"/>
      <c r="D155" s="787"/>
      <c r="E155" s="787"/>
      <c r="F155" s="787"/>
      <c r="G155" s="787"/>
      <c r="H155" s="787"/>
      <c r="I155" s="787"/>
      <c r="J155" s="787"/>
    </row>
    <row r="156" spans="1:12" ht="14.25" customHeight="1" x14ac:dyDescent="0.2">
      <c r="A156" s="9" t="s">
        <v>232</v>
      </c>
      <c r="B156" s="784">
        <v>2019</v>
      </c>
      <c r="C156" s="784">
        <v>170</v>
      </c>
      <c r="D156" s="784">
        <v>379</v>
      </c>
      <c r="E156" s="784">
        <v>71</v>
      </c>
      <c r="F156" s="784">
        <v>201</v>
      </c>
      <c r="G156" s="732">
        <v>36</v>
      </c>
      <c r="H156" s="732">
        <v>92</v>
      </c>
      <c r="I156" s="732">
        <v>15</v>
      </c>
      <c r="J156" s="784">
        <v>46</v>
      </c>
    </row>
    <row r="157" spans="1:12" ht="10.5" customHeight="1" x14ac:dyDescent="0.2">
      <c r="A157" s="14" t="s">
        <v>107</v>
      </c>
      <c r="B157" s="783">
        <v>174</v>
      </c>
      <c r="C157" s="783">
        <v>17</v>
      </c>
      <c r="D157" s="783">
        <v>27</v>
      </c>
      <c r="E157" s="783">
        <v>10</v>
      </c>
      <c r="F157" s="783">
        <v>22</v>
      </c>
      <c r="G157" s="736">
        <v>3</v>
      </c>
      <c r="H157" s="736">
        <v>14</v>
      </c>
      <c r="I157" s="736">
        <v>1</v>
      </c>
      <c r="J157" s="783">
        <v>6</v>
      </c>
    </row>
    <row r="158" spans="1:12" ht="10.5" customHeight="1" x14ac:dyDescent="0.2">
      <c r="A158" s="14" t="s">
        <v>108</v>
      </c>
      <c r="B158" s="783">
        <v>784</v>
      </c>
      <c r="C158" s="783">
        <v>89</v>
      </c>
      <c r="D158" s="783">
        <v>196</v>
      </c>
      <c r="E158" s="783">
        <v>33</v>
      </c>
      <c r="F158" s="783">
        <v>131</v>
      </c>
      <c r="G158" s="736">
        <v>18</v>
      </c>
      <c r="H158" s="736">
        <v>47</v>
      </c>
      <c r="I158" s="736">
        <v>11</v>
      </c>
      <c r="J158" s="783">
        <v>29</v>
      </c>
    </row>
    <row r="159" spans="1:12" ht="10.5" customHeight="1" x14ac:dyDescent="0.2">
      <c r="A159" s="14" t="s">
        <v>109</v>
      </c>
      <c r="B159" s="783">
        <v>480</v>
      </c>
      <c r="C159" s="783">
        <v>28</v>
      </c>
      <c r="D159" s="783">
        <v>104</v>
      </c>
      <c r="E159" s="783">
        <v>14</v>
      </c>
      <c r="F159" s="783">
        <v>23</v>
      </c>
      <c r="G159" s="736">
        <v>6</v>
      </c>
      <c r="H159" s="736">
        <v>23</v>
      </c>
      <c r="I159" s="736">
        <v>1</v>
      </c>
      <c r="J159" s="783">
        <v>9</v>
      </c>
    </row>
    <row r="160" spans="1:12" ht="10.5" customHeight="1" x14ac:dyDescent="0.2">
      <c r="A160" s="14" t="s">
        <v>110</v>
      </c>
      <c r="B160" s="783">
        <v>201</v>
      </c>
      <c r="C160" s="783">
        <v>25</v>
      </c>
      <c r="D160" s="783">
        <v>25</v>
      </c>
      <c r="E160" s="783">
        <v>10</v>
      </c>
      <c r="F160" s="783">
        <v>15</v>
      </c>
      <c r="G160" s="736">
        <v>9</v>
      </c>
      <c r="H160" s="736">
        <v>4</v>
      </c>
      <c r="I160" s="736">
        <v>2</v>
      </c>
      <c r="J160" s="783">
        <v>1</v>
      </c>
    </row>
    <row r="161" spans="1:10" ht="10.5" customHeight="1" x14ac:dyDescent="0.2">
      <c r="A161" s="14" t="s">
        <v>111</v>
      </c>
      <c r="B161" s="783">
        <v>380</v>
      </c>
      <c r="C161" s="783">
        <v>11</v>
      </c>
      <c r="D161" s="783">
        <v>27</v>
      </c>
      <c r="E161" s="783">
        <v>4</v>
      </c>
      <c r="F161" s="783">
        <v>10</v>
      </c>
      <c r="G161" s="736" t="s">
        <v>3</v>
      </c>
      <c r="H161" s="736">
        <v>4</v>
      </c>
      <c r="I161" s="736" t="s">
        <v>3</v>
      </c>
      <c r="J161" s="783">
        <v>1</v>
      </c>
    </row>
    <row r="162" spans="1:10" ht="14.25" customHeight="1" x14ac:dyDescent="0.2">
      <c r="A162" s="9" t="s">
        <v>233</v>
      </c>
      <c r="B162" s="784">
        <v>1330</v>
      </c>
      <c r="C162" s="784">
        <v>174</v>
      </c>
      <c r="D162" s="784">
        <v>268</v>
      </c>
      <c r="E162" s="784">
        <v>82</v>
      </c>
      <c r="F162" s="784">
        <v>155</v>
      </c>
      <c r="G162" s="732">
        <v>38</v>
      </c>
      <c r="H162" s="732">
        <v>21</v>
      </c>
      <c r="I162" s="732" t="s">
        <v>3</v>
      </c>
      <c r="J162" s="784">
        <v>16</v>
      </c>
    </row>
    <row r="163" spans="1:10" ht="10.5" customHeight="1" x14ac:dyDescent="0.2">
      <c r="A163" s="14" t="s">
        <v>112</v>
      </c>
      <c r="B163" s="783">
        <v>148</v>
      </c>
      <c r="C163" s="783">
        <v>28</v>
      </c>
      <c r="D163" s="783">
        <v>19</v>
      </c>
      <c r="E163" s="783">
        <v>9</v>
      </c>
      <c r="F163" s="783">
        <v>8</v>
      </c>
      <c r="G163" s="736">
        <v>7</v>
      </c>
      <c r="H163" s="736">
        <v>2</v>
      </c>
      <c r="I163" s="732" t="s">
        <v>3</v>
      </c>
      <c r="J163" s="783" t="s">
        <v>3</v>
      </c>
    </row>
    <row r="164" spans="1:10" ht="10.5" customHeight="1" x14ac:dyDescent="0.2">
      <c r="A164" s="14" t="s">
        <v>113</v>
      </c>
      <c r="B164" s="783">
        <v>87</v>
      </c>
      <c r="C164" s="783">
        <v>7</v>
      </c>
      <c r="D164" s="783">
        <v>14</v>
      </c>
      <c r="E164" s="783">
        <v>3</v>
      </c>
      <c r="F164" s="783">
        <v>7</v>
      </c>
      <c r="G164" s="736">
        <v>7</v>
      </c>
      <c r="H164" s="736" t="s">
        <v>3</v>
      </c>
      <c r="I164" s="732" t="s">
        <v>3</v>
      </c>
      <c r="J164" s="783" t="s">
        <v>3</v>
      </c>
    </row>
    <row r="165" spans="1:10" ht="10.5" customHeight="1" x14ac:dyDescent="0.2">
      <c r="A165" s="14" t="s">
        <v>114</v>
      </c>
      <c r="B165" s="783">
        <v>117</v>
      </c>
      <c r="C165" s="783">
        <v>24</v>
      </c>
      <c r="D165" s="783">
        <v>9</v>
      </c>
      <c r="E165" s="783">
        <v>6</v>
      </c>
      <c r="F165" s="783">
        <v>8</v>
      </c>
      <c r="G165" s="736">
        <v>4</v>
      </c>
      <c r="H165" s="736">
        <v>1</v>
      </c>
      <c r="I165" s="732" t="s">
        <v>3</v>
      </c>
      <c r="J165" s="783">
        <v>1</v>
      </c>
    </row>
    <row r="166" spans="1:10" ht="10.5" customHeight="1" x14ac:dyDescent="0.2">
      <c r="A166" s="14" t="s">
        <v>115</v>
      </c>
      <c r="B166" s="783">
        <v>596</v>
      </c>
      <c r="C166" s="783">
        <v>67</v>
      </c>
      <c r="D166" s="783">
        <v>131</v>
      </c>
      <c r="E166" s="783">
        <v>49</v>
      </c>
      <c r="F166" s="783">
        <v>88</v>
      </c>
      <c r="G166" s="736">
        <v>11</v>
      </c>
      <c r="H166" s="736">
        <v>16</v>
      </c>
      <c r="I166" s="732" t="s">
        <v>3</v>
      </c>
      <c r="J166" s="783">
        <v>14</v>
      </c>
    </row>
    <row r="167" spans="1:10" ht="10.5" customHeight="1" x14ac:dyDescent="0.2">
      <c r="A167" s="14" t="s">
        <v>116</v>
      </c>
      <c r="B167" s="783">
        <v>279</v>
      </c>
      <c r="C167" s="783">
        <v>30</v>
      </c>
      <c r="D167" s="783">
        <v>61</v>
      </c>
      <c r="E167" s="783">
        <v>15</v>
      </c>
      <c r="F167" s="783">
        <v>35</v>
      </c>
      <c r="G167" s="736">
        <v>6</v>
      </c>
      <c r="H167" s="736">
        <v>1</v>
      </c>
      <c r="I167" s="732" t="s">
        <v>3</v>
      </c>
      <c r="J167" s="783" t="s">
        <v>3</v>
      </c>
    </row>
    <row r="168" spans="1:10" ht="10.5" customHeight="1" x14ac:dyDescent="0.2">
      <c r="A168" s="14" t="s">
        <v>117</v>
      </c>
      <c r="B168" s="783">
        <v>103</v>
      </c>
      <c r="C168" s="783">
        <v>18</v>
      </c>
      <c r="D168" s="783">
        <v>34</v>
      </c>
      <c r="E168" s="783" t="s">
        <v>3</v>
      </c>
      <c r="F168" s="783">
        <v>9</v>
      </c>
      <c r="G168" s="736">
        <v>3</v>
      </c>
      <c r="H168" s="736">
        <v>1</v>
      </c>
      <c r="I168" s="732" t="s">
        <v>3</v>
      </c>
      <c r="J168" s="783">
        <v>1</v>
      </c>
    </row>
    <row r="169" spans="1:10" ht="14.25" customHeight="1" x14ac:dyDescent="0.2">
      <c r="A169" s="9" t="s">
        <v>234</v>
      </c>
      <c r="B169" s="784">
        <v>1793</v>
      </c>
      <c r="C169" s="784">
        <v>154</v>
      </c>
      <c r="D169" s="784">
        <v>409</v>
      </c>
      <c r="E169" s="784">
        <v>86</v>
      </c>
      <c r="F169" s="784">
        <v>205</v>
      </c>
      <c r="G169" s="732">
        <v>85</v>
      </c>
      <c r="H169" s="732">
        <v>64</v>
      </c>
      <c r="I169" s="732">
        <v>7</v>
      </c>
      <c r="J169" s="784">
        <v>51</v>
      </c>
    </row>
    <row r="170" spans="1:10" ht="10.5" customHeight="1" x14ac:dyDescent="0.2">
      <c r="A170" s="92" t="s">
        <v>235</v>
      </c>
      <c r="B170" s="786">
        <v>1240</v>
      </c>
      <c r="C170" s="786">
        <v>87</v>
      </c>
      <c r="D170" s="786">
        <v>294</v>
      </c>
      <c r="E170" s="786">
        <v>51</v>
      </c>
      <c r="F170" s="786">
        <v>131</v>
      </c>
      <c r="G170" s="743">
        <v>66</v>
      </c>
      <c r="H170" s="743">
        <v>40</v>
      </c>
      <c r="I170" s="743">
        <v>5</v>
      </c>
      <c r="J170" s="786">
        <v>31</v>
      </c>
    </row>
    <row r="171" spans="1:10" ht="10.5" customHeight="1" x14ac:dyDescent="0.2">
      <c r="A171" s="93" t="s">
        <v>201</v>
      </c>
      <c r="B171" s="738">
        <v>1141</v>
      </c>
      <c r="C171" s="69">
        <v>81</v>
      </c>
      <c r="D171" s="69">
        <v>267</v>
      </c>
      <c r="E171" s="69">
        <v>48</v>
      </c>
      <c r="F171" s="129">
        <v>119</v>
      </c>
      <c r="G171" s="130">
        <v>61</v>
      </c>
      <c r="H171" s="130">
        <v>40</v>
      </c>
      <c r="I171" s="126">
        <v>5</v>
      </c>
      <c r="J171" s="126">
        <v>31</v>
      </c>
    </row>
    <row r="172" spans="1:10" ht="10.5" customHeight="1" x14ac:dyDescent="0.2">
      <c r="A172" s="93" t="s">
        <v>202</v>
      </c>
      <c r="B172" s="72">
        <v>12</v>
      </c>
      <c r="C172" s="74">
        <v>1</v>
      </c>
      <c r="D172" s="507" t="s">
        <v>3</v>
      </c>
      <c r="E172" s="507" t="s">
        <v>3</v>
      </c>
      <c r="F172" s="129">
        <v>2</v>
      </c>
      <c r="G172" s="130" t="s">
        <v>3</v>
      </c>
      <c r="H172" s="130" t="s">
        <v>3</v>
      </c>
      <c r="I172" s="126" t="s">
        <v>3</v>
      </c>
      <c r="J172" s="126" t="s">
        <v>3</v>
      </c>
    </row>
    <row r="173" spans="1:10" ht="10.5" customHeight="1" x14ac:dyDescent="0.2">
      <c r="A173" s="93" t="s">
        <v>203</v>
      </c>
      <c r="B173" s="72">
        <v>24</v>
      </c>
      <c r="C173" s="74">
        <v>2</v>
      </c>
      <c r="D173" s="736">
        <v>6</v>
      </c>
      <c r="E173" s="74">
        <v>1</v>
      </c>
      <c r="F173" s="129">
        <v>1</v>
      </c>
      <c r="G173" s="130">
        <v>3</v>
      </c>
      <c r="H173" s="130" t="s">
        <v>3</v>
      </c>
      <c r="I173" s="126" t="s">
        <v>3</v>
      </c>
      <c r="J173" s="126" t="s">
        <v>3</v>
      </c>
    </row>
    <row r="174" spans="1:10" ht="10.5" customHeight="1" x14ac:dyDescent="0.2">
      <c r="A174" s="93" t="s">
        <v>204</v>
      </c>
      <c r="B174" s="72">
        <v>11</v>
      </c>
      <c r="C174" s="507"/>
      <c r="D174" s="736">
        <v>2</v>
      </c>
      <c r="E174" s="74">
        <v>1</v>
      </c>
      <c r="F174" s="129">
        <v>3</v>
      </c>
      <c r="G174" s="130" t="s">
        <v>3</v>
      </c>
      <c r="H174" s="130" t="s">
        <v>3</v>
      </c>
      <c r="I174" s="126" t="s">
        <v>3</v>
      </c>
      <c r="J174" s="126" t="s">
        <v>3</v>
      </c>
    </row>
    <row r="175" spans="1:10" ht="10.5" customHeight="1" x14ac:dyDescent="0.2">
      <c r="A175" s="93" t="s">
        <v>205</v>
      </c>
      <c r="B175" s="72">
        <v>52</v>
      </c>
      <c r="C175" s="74">
        <v>3</v>
      </c>
      <c r="D175" s="736">
        <v>19</v>
      </c>
      <c r="E175" s="74">
        <v>1</v>
      </c>
      <c r="F175" s="129">
        <v>6</v>
      </c>
      <c r="G175" s="130">
        <v>2</v>
      </c>
      <c r="H175" s="130" t="s">
        <v>3</v>
      </c>
      <c r="I175" s="126" t="s">
        <v>3</v>
      </c>
      <c r="J175" s="126" t="s">
        <v>3</v>
      </c>
    </row>
    <row r="176" spans="1:10" ht="10.5" customHeight="1" x14ac:dyDescent="0.2">
      <c r="A176" s="14" t="s">
        <v>118</v>
      </c>
      <c r="B176" s="783">
        <v>380</v>
      </c>
      <c r="C176" s="783">
        <v>45</v>
      </c>
      <c r="D176" s="783">
        <v>89</v>
      </c>
      <c r="E176" s="783">
        <v>26</v>
      </c>
      <c r="F176" s="783">
        <v>53</v>
      </c>
      <c r="G176" s="783">
        <v>14</v>
      </c>
      <c r="H176" s="736">
        <v>18</v>
      </c>
      <c r="I176" s="736" t="s">
        <v>3</v>
      </c>
      <c r="J176" s="783">
        <v>18</v>
      </c>
    </row>
    <row r="177" spans="1:10" ht="10.5" customHeight="1" x14ac:dyDescent="0.2">
      <c r="A177" s="14" t="s">
        <v>119</v>
      </c>
      <c r="B177" s="783">
        <v>23</v>
      </c>
      <c r="C177" s="783">
        <v>5</v>
      </c>
      <c r="D177" s="783">
        <v>4</v>
      </c>
      <c r="E177" s="783"/>
      <c r="F177" s="783">
        <v>2</v>
      </c>
      <c r="G177" s="736">
        <v>1</v>
      </c>
      <c r="H177" s="736">
        <v>1</v>
      </c>
      <c r="I177" s="736" t="s">
        <v>3</v>
      </c>
      <c r="J177" s="783" t="s">
        <v>3</v>
      </c>
    </row>
    <row r="178" spans="1:10" ht="10.5" customHeight="1" x14ac:dyDescent="0.2">
      <c r="A178" s="14" t="s">
        <v>120</v>
      </c>
      <c r="B178" s="783">
        <v>31</v>
      </c>
      <c r="C178" s="783">
        <v>4</v>
      </c>
      <c r="D178" s="783">
        <v>10</v>
      </c>
      <c r="E178" s="783">
        <v>2</v>
      </c>
      <c r="F178" s="783">
        <v>2</v>
      </c>
      <c r="G178" s="736" t="s">
        <v>3</v>
      </c>
      <c r="H178" s="736">
        <v>3</v>
      </c>
      <c r="I178" s="736">
        <v>1</v>
      </c>
      <c r="J178" s="783">
        <v>1</v>
      </c>
    </row>
    <row r="179" spans="1:10" ht="10.5" customHeight="1" x14ac:dyDescent="0.2">
      <c r="A179" s="14" t="s">
        <v>121</v>
      </c>
      <c r="B179" s="783">
        <v>12</v>
      </c>
      <c r="C179" s="783">
        <v>2</v>
      </c>
      <c r="D179" s="783">
        <v>1</v>
      </c>
      <c r="E179" s="783">
        <v>1</v>
      </c>
      <c r="F179" s="783" t="s">
        <v>3</v>
      </c>
      <c r="G179" s="736">
        <v>1</v>
      </c>
      <c r="H179" s="736">
        <v>1</v>
      </c>
      <c r="I179" s="736" t="s">
        <v>3</v>
      </c>
      <c r="J179" s="783">
        <v>1</v>
      </c>
    </row>
    <row r="180" spans="1:10" ht="10.5" customHeight="1" x14ac:dyDescent="0.2">
      <c r="A180" s="14" t="s">
        <v>122</v>
      </c>
      <c r="B180" s="783">
        <v>52</v>
      </c>
      <c r="C180" s="783">
        <v>6</v>
      </c>
      <c r="D180" s="783">
        <v>3</v>
      </c>
      <c r="E180" s="783">
        <v>4</v>
      </c>
      <c r="F180" s="783">
        <v>9</v>
      </c>
      <c r="G180" s="736">
        <v>1</v>
      </c>
      <c r="H180" s="736" t="s">
        <v>3</v>
      </c>
      <c r="I180" s="736" t="s">
        <v>3</v>
      </c>
      <c r="J180" s="783" t="s">
        <v>3</v>
      </c>
    </row>
    <row r="181" spans="1:10" ht="10.5" customHeight="1" x14ac:dyDescent="0.2">
      <c r="A181" s="14" t="s">
        <v>123</v>
      </c>
      <c r="B181" s="783">
        <v>55</v>
      </c>
      <c r="C181" s="783">
        <v>5</v>
      </c>
      <c r="D181" s="783">
        <v>8</v>
      </c>
      <c r="E181" s="783">
        <v>2</v>
      </c>
      <c r="F181" s="783">
        <v>8</v>
      </c>
      <c r="G181" s="736">
        <v>2</v>
      </c>
      <c r="H181" s="736">
        <v>1</v>
      </c>
      <c r="I181" s="736">
        <v>1</v>
      </c>
      <c r="J181" s="783" t="s">
        <v>3</v>
      </c>
    </row>
    <row r="182" spans="1:10" ht="14.25" customHeight="1" x14ac:dyDescent="0.2">
      <c r="A182" s="9" t="s">
        <v>236</v>
      </c>
      <c r="B182" s="784">
        <v>498</v>
      </c>
      <c r="C182" s="784">
        <v>56</v>
      </c>
      <c r="D182" s="784">
        <v>79</v>
      </c>
      <c r="E182" s="784">
        <v>30</v>
      </c>
      <c r="F182" s="784">
        <v>50</v>
      </c>
      <c r="G182" s="732">
        <v>17</v>
      </c>
      <c r="H182" s="732">
        <v>25</v>
      </c>
      <c r="I182" s="732">
        <v>4</v>
      </c>
      <c r="J182" s="784">
        <v>14</v>
      </c>
    </row>
    <row r="183" spans="1:10" ht="10.5" customHeight="1" x14ac:dyDescent="0.2">
      <c r="A183" s="14" t="s">
        <v>124</v>
      </c>
      <c r="B183" s="783">
        <v>100</v>
      </c>
      <c r="C183" s="783">
        <v>12</v>
      </c>
      <c r="D183" s="783">
        <v>19</v>
      </c>
      <c r="E183" s="783">
        <v>5</v>
      </c>
      <c r="F183" s="783">
        <v>12</v>
      </c>
      <c r="G183" s="736">
        <v>5</v>
      </c>
      <c r="H183" s="736">
        <v>1</v>
      </c>
      <c r="I183" s="736" t="s">
        <v>3</v>
      </c>
      <c r="J183" s="783" t="s">
        <v>3</v>
      </c>
    </row>
    <row r="184" spans="1:10" ht="10.5" customHeight="1" x14ac:dyDescent="0.2">
      <c r="A184" s="14" t="s">
        <v>125</v>
      </c>
      <c r="B184" s="783">
        <v>23</v>
      </c>
      <c r="C184" s="783">
        <v>2</v>
      </c>
      <c r="D184" s="783">
        <v>9</v>
      </c>
      <c r="E184" s="783" t="s">
        <v>3</v>
      </c>
      <c r="F184" s="783">
        <v>2</v>
      </c>
      <c r="G184" s="736" t="s">
        <v>3</v>
      </c>
      <c r="H184" s="736">
        <v>2</v>
      </c>
      <c r="I184" s="736" t="s">
        <v>3</v>
      </c>
      <c r="J184" s="783">
        <v>2</v>
      </c>
    </row>
    <row r="185" spans="1:10" ht="10.5" customHeight="1" x14ac:dyDescent="0.2">
      <c r="A185" s="14" t="s">
        <v>126</v>
      </c>
      <c r="B185" s="783">
        <v>230</v>
      </c>
      <c r="C185" s="783">
        <v>30</v>
      </c>
      <c r="D185" s="783">
        <v>28</v>
      </c>
      <c r="E185" s="783">
        <v>22</v>
      </c>
      <c r="F185" s="783">
        <v>28</v>
      </c>
      <c r="G185" s="736">
        <v>5</v>
      </c>
      <c r="H185" s="736">
        <v>6</v>
      </c>
      <c r="I185" s="736">
        <v>3</v>
      </c>
      <c r="J185" s="783">
        <v>1</v>
      </c>
    </row>
    <row r="186" spans="1:10" ht="10.5" customHeight="1" x14ac:dyDescent="0.2">
      <c r="A186" s="14" t="s">
        <v>127</v>
      </c>
      <c r="B186" s="783">
        <v>145</v>
      </c>
      <c r="C186" s="783">
        <v>12</v>
      </c>
      <c r="D186" s="783">
        <v>23</v>
      </c>
      <c r="E186" s="783">
        <v>3</v>
      </c>
      <c r="F186" s="783">
        <v>8</v>
      </c>
      <c r="G186" s="736">
        <v>7</v>
      </c>
      <c r="H186" s="736">
        <v>16</v>
      </c>
      <c r="I186" s="736">
        <v>1</v>
      </c>
      <c r="J186" s="783">
        <v>11</v>
      </c>
    </row>
    <row r="187" spans="1:10" ht="14.25" customHeight="1" x14ac:dyDescent="0.2">
      <c r="A187" s="9" t="s">
        <v>237</v>
      </c>
      <c r="B187" s="784">
        <v>724</v>
      </c>
      <c r="C187" s="784">
        <v>95</v>
      </c>
      <c r="D187" s="784">
        <v>125</v>
      </c>
      <c r="E187" s="784">
        <v>38</v>
      </c>
      <c r="F187" s="784">
        <v>74</v>
      </c>
      <c r="G187" s="732">
        <v>24</v>
      </c>
      <c r="H187" s="732">
        <v>36</v>
      </c>
      <c r="I187" s="732">
        <v>7</v>
      </c>
      <c r="J187" s="784">
        <v>24</v>
      </c>
    </row>
    <row r="188" spans="1:10" ht="10.5" customHeight="1" x14ac:dyDescent="0.2">
      <c r="A188" s="14" t="s">
        <v>128</v>
      </c>
      <c r="B188" s="783">
        <v>122</v>
      </c>
      <c r="C188" s="783">
        <v>28</v>
      </c>
      <c r="D188" s="783">
        <v>13</v>
      </c>
      <c r="E188" s="783">
        <v>5</v>
      </c>
      <c r="F188" s="783">
        <v>8</v>
      </c>
      <c r="G188" s="736">
        <v>3</v>
      </c>
      <c r="H188" s="736">
        <v>2</v>
      </c>
      <c r="I188" s="736">
        <v>1</v>
      </c>
      <c r="J188" s="783">
        <v>1</v>
      </c>
    </row>
    <row r="189" spans="1:10" ht="10.5" customHeight="1" x14ac:dyDescent="0.2">
      <c r="A189" s="14" t="s">
        <v>129</v>
      </c>
      <c r="B189" s="783">
        <v>88</v>
      </c>
      <c r="C189" s="783">
        <v>9</v>
      </c>
      <c r="D189" s="783">
        <v>23</v>
      </c>
      <c r="E189" s="783">
        <v>2</v>
      </c>
      <c r="F189" s="783">
        <v>11</v>
      </c>
      <c r="G189" s="736">
        <v>2</v>
      </c>
      <c r="H189" s="736" t="s">
        <v>3</v>
      </c>
      <c r="I189" s="736" t="s">
        <v>3</v>
      </c>
      <c r="J189" s="783" t="s">
        <v>3</v>
      </c>
    </row>
    <row r="190" spans="1:10" ht="10.5" customHeight="1" x14ac:dyDescent="0.2">
      <c r="A190" s="14" t="s">
        <v>130</v>
      </c>
      <c r="B190" s="783">
        <v>76</v>
      </c>
      <c r="C190" s="783">
        <v>8</v>
      </c>
      <c r="D190" s="783">
        <v>10</v>
      </c>
      <c r="E190" s="783">
        <v>3</v>
      </c>
      <c r="F190" s="783">
        <v>5</v>
      </c>
      <c r="G190" s="736">
        <v>4</v>
      </c>
      <c r="H190" s="736">
        <v>3</v>
      </c>
      <c r="I190" s="736" t="s">
        <v>3</v>
      </c>
      <c r="J190" s="783" t="s">
        <v>3</v>
      </c>
    </row>
    <row r="191" spans="1:10" ht="10.5" customHeight="1" x14ac:dyDescent="0.2">
      <c r="A191" s="14" t="s">
        <v>131</v>
      </c>
      <c r="B191" s="783">
        <v>438</v>
      </c>
      <c r="C191" s="783">
        <v>50</v>
      </c>
      <c r="D191" s="783">
        <v>79</v>
      </c>
      <c r="E191" s="783">
        <v>28</v>
      </c>
      <c r="F191" s="783">
        <v>50</v>
      </c>
      <c r="G191" s="736">
        <v>15</v>
      </c>
      <c r="H191" s="736">
        <v>31</v>
      </c>
      <c r="I191" s="736">
        <v>6</v>
      </c>
      <c r="J191" s="783">
        <v>20</v>
      </c>
    </row>
    <row r="192" spans="1:10" ht="14.25" customHeight="1" x14ac:dyDescent="0.2">
      <c r="A192" s="9" t="s">
        <v>238</v>
      </c>
      <c r="B192" s="784">
        <v>1360</v>
      </c>
      <c r="C192" s="784">
        <v>232</v>
      </c>
      <c r="D192" s="784">
        <v>264</v>
      </c>
      <c r="E192" s="784">
        <v>65</v>
      </c>
      <c r="F192" s="784">
        <v>149</v>
      </c>
      <c r="G192" s="732">
        <v>65</v>
      </c>
      <c r="H192" s="732">
        <v>33</v>
      </c>
      <c r="I192" s="732">
        <v>7</v>
      </c>
      <c r="J192" s="784">
        <v>21</v>
      </c>
    </row>
    <row r="193" spans="1:12" ht="10.5" customHeight="1" x14ac:dyDescent="0.2">
      <c r="A193" s="14" t="s">
        <v>132</v>
      </c>
      <c r="B193" s="783">
        <v>58</v>
      </c>
      <c r="C193" s="783">
        <v>8</v>
      </c>
      <c r="D193" s="783">
        <v>13</v>
      </c>
      <c r="E193" s="783" t="s">
        <v>3</v>
      </c>
      <c r="F193" s="783">
        <v>8</v>
      </c>
      <c r="G193" s="736" t="s">
        <v>3</v>
      </c>
      <c r="H193" s="736" t="s">
        <v>3</v>
      </c>
      <c r="I193" s="736" t="s">
        <v>3</v>
      </c>
      <c r="J193" s="783" t="s">
        <v>3</v>
      </c>
    </row>
    <row r="194" spans="1:12" ht="10.5" customHeight="1" x14ac:dyDescent="0.2">
      <c r="A194" s="14" t="s">
        <v>133</v>
      </c>
      <c r="B194" s="783">
        <v>186</v>
      </c>
      <c r="C194" s="783">
        <v>45</v>
      </c>
      <c r="D194" s="783">
        <v>18</v>
      </c>
      <c r="E194" s="783">
        <v>11</v>
      </c>
      <c r="F194" s="783">
        <v>16</v>
      </c>
      <c r="G194" s="736">
        <v>7</v>
      </c>
      <c r="H194" s="736">
        <v>8</v>
      </c>
      <c r="I194" s="736">
        <v>1</v>
      </c>
      <c r="J194" s="783">
        <v>7</v>
      </c>
    </row>
    <row r="195" spans="1:12" ht="10.5" customHeight="1" x14ac:dyDescent="0.2">
      <c r="A195" s="14" t="s">
        <v>134</v>
      </c>
      <c r="B195" s="783">
        <v>135</v>
      </c>
      <c r="C195" s="783">
        <v>24</v>
      </c>
      <c r="D195" s="783">
        <v>23</v>
      </c>
      <c r="E195" s="783">
        <v>7</v>
      </c>
      <c r="F195" s="783">
        <v>25</v>
      </c>
      <c r="G195" s="736">
        <v>2</v>
      </c>
      <c r="H195" s="736">
        <v>3</v>
      </c>
      <c r="I195" s="736">
        <v>3</v>
      </c>
      <c r="J195" s="783" t="s">
        <v>3</v>
      </c>
    </row>
    <row r="196" spans="1:12" ht="10.5" customHeight="1" x14ac:dyDescent="0.2">
      <c r="A196" s="14" t="s">
        <v>135</v>
      </c>
      <c r="B196" s="783">
        <v>945</v>
      </c>
      <c r="C196" s="783">
        <v>150</v>
      </c>
      <c r="D196" s="783">
        <v>204</v>
      </c>
      <c r="E196" s="783">
        <v>44</v>
      </c>
      <c r="F196" s="783">
        <v>97</v>
      </c>
      <c r="G196" s="736">
        <v>52</v>
      </c>
      <c r="H196" s="736">
        <v>18</v>
      </c>
      <c r="I196" s="736">
        <v>2</v>
      </c>
      <c r="J196" s="783">
        <v>12</v>
      </c>
    </row>
    <row r="197" spans="1:12" ht="10.5" customHeight="1" x14ac:dyDescent="0.2">
      <c r="A197" s="14" t="s">
        <v>136</v>
      </c>
      <c r="B197" s="783">
        <v>27</v>
      </c>
      <c r="C197" s="783">
        <v>2</v>
      </c>
      <c r="D197" s="783">
        <v>6</v>
      </c>
      <c r="E197" s="783">
        <v>2</v>
      </c>
      <c r="F197" s="783">
        <v>2</v>
      </c>
      <c r="G197" s="736">
        <v>3</v>
      </c>
      <c r="H197" s="736">
        <v>2</v>
      </c>
      <c r="I197" s="736">
        <v>1</v>
      </c>
      <c r="J197" s="783">
        <v>1</v>
      </c>
      <c r="K197" s="785"/>
      <c r="L197" s="785"/>
    </row>
    <row r="198" spans="1:12" ht="10.5" customHeight="1" x14ac:dyDescent="0.2">
      <c r="A198" s="14" t="s">
        <v>137</v>
      </c>
      <c r="B198" s="783">
        <v>9</v>
      </c>
      <c r="C198" s="783">
        <v>3</v>
      </c>
      <c r="D198" s="783" t="s">
        <v>3</v>
      </c>
      <c r="E198" s="783">
        <v>1</v>
      </c>
      <c r="F198" s="783">
        <v>1</v>
      </c>
      <c r="G198" s="736">
        <v>1</v>
      </c>
      <c r="H198" s="736">
        <v>2</v>
      </c>
      <c r="I198" s="736" t="s">
        <v>3</v>
      </c>
      <c r="J198" s="783">
        <v>1</v>
      </c>
    </row>
    <row r="199" spans="1:12" ht="14.25" customHeight="1" x14ac:dyDescent="0.2">
      <c r="A199" s="9" t="s">
        <v>239</v>
      </c>
      <c r="B199" s="784">
        <v>968</v>
      </c>
      <c r="C199" s="784">
        <v>144</v>
      </c>
      <c r="D199" s="784">
        <v>139</v>
      </c>
      <c r="E199" s="784">
        <v>37</v>
      </c>
      <c r="F199" s="784">
        <v>88</v>
      </c>
      <c r="G199" s="732">
        <v>35</v>
      </c>
      <c r="H199" s="732">
        <v>16</v>
      </c>
      <c r="I199" s="732">
        <v>1</v>
      </c>
      <c r="J199" s="784">
        <v>6</v>
      </c>
    </row>
    <row r="200" spans="1:12" ht="10.5" customHeight="1" x14ac:dyDescent="0.2">
      <c r="A200" s="14" t="s">
        <v>138</v>
      </c>
      <c r="B200" s="783">
        <v>24</v>
      </c>
      <c r="C200" s="783">
        <v>8</v>
      </c>
      <c r="D200" s="783" t="s">
        <v>3</v>
      </c>
      <c r="E200" s="783">
        <v>1</v>
      </c>
      <c r="F200" s="783">
        <v>2</v>
      </c>
      <c r="G200" s="736" t="s">
        <v>3</v>
      </c>
      <c r="H200" s="736">
        <v>1</v>
      </c>
      <c r="I200" s="736" t="s">
        <v>3</v>
      </c>
      <c r="J200" s="783">
        <v>1</v>
      </c>
    </row>
    <row r="201" spans="1:12" ht="10.5" customHeight="1" x14ac:dyDescent="0.2">
      <c r="A201" s="14" t="s">
        <v>139</v>
      </c>
      <c r="B201" s="783">
        <v>201</v>
      </c>
      <c r="C201" s="783">
        <v>13</v>
      </c>
      <c r="D201" s="783">
        <v>33</v>
      </c>
      <c r="E201" s="783">
        <v>5</v>
      </c>
      <c r="F201" s="783">
        <v>18</v>
      </c>
      <c r="G201" s="736">
        <v>10</v>
      </c>
      <c r="H201" s="736">
        <v>4</v>
      </c>
      <c r="I201" s="736" t="s">
        <v>3</v>
      </c>
      <c r="J201" s="783">
        <v>3</v>
      </c>
    </row>
    <row r="202" spans="1:12" ht="10.5" customHeight="1" x14ac:dyDescent="0.2">
      <c r="A202" s="14" t="s">
        <v>140</v>
      </c>
      <c r="B202" s="783">
        <v>80</v>
      </c>
      <c r="C202" s="783">
        <v>11</v>
      </c>
      <c r="D202" s="783">
        <v>15</v>
      </c>
      <c r="E202" s="783">
        <v>3</v>
      </c>
      <c r="F202" s="783">
        <v>9</v>
      </c>
      <c r="G202" s="736">
        <v>5</v>
      </c>
      <c r="H202" s="736">
        <v>2</v>
      </c>
      <c r="I202" s="736" t="s">
        <v>3</v>
      </c>
      <c r="J202" s="783" t="s">
        <v>3</v>
      </c>
    </row>
    <row r="203" spans="1:12" ht="10.5" customHeight="1" x14ac:dyDescent="0.2">
      <c r="A203" s="14" t="s">
        <v>141</v>
      </c>
      <c r="B203" s="783">
        <v>279</v>
      </c>
      <c r="C203" s="783">
        <v>57</v>
      </c>
      <c r="D203" s="783">
        <v>53</v>
      </c>
      <c r="E203" s="783">
        <v>10</v>
      </c>
      <c r="F203" s="783">
        <v>26</v>
      </c>
      <c r="G203" s="736">
        <v>10</v>
      </c>
      <c r="H203" s="736">
        <v>5</v>
      </c>
      <c r="I203" s="736">
        <v>1</v>
      </c>
      <c r="J203" s="783">
        <v>2</v>
      </c>
    </row>
    <row r="204" spans="1:12" ht="10.5" customHeight="1" x14ac:dyDescent="0.2">
      <c r="A204" s="14" t="s">
        <v>142</v>
      </c>
      <c r="B204" s="783">
        <v>188</v>
      </c>
      <c r="C204" s="783">
        <v>10</v>
      </c>
      <c r="D204" s="783">
        <v>20</v>
      </c>
      <c r="E204" s="783">
        <v>3</v>
      </c>
      <c r="F204" s="783">
        <v>16</v>
      </c>
      <c r="G204" s="736">
        <v>8</v>
      </c>
      <c r="H204" s="736">
        <v>4</v>
      </c>
      <c r="I204" s="736" t="s">
        <v>3</v>
      </c>
      <c r="J204" s="783" t="s">
        <v>3</v>
      </c>
    </row>
    <row r="205" spans="1:12" ht="10.5" customHeight="1" x14ac:dyDescent="0.2">
      <c r="A205" s="14" t="s">
        <v>143</v>
      </c>
      <c r="B205" s="783">
        <v>178</v>
      </c>
      <c r="C205" s="783">
        <v>41</v>
      </c>
      <c r="D205" s="783">
        <v>14</v>
      </c>
      <c r="E205" s="783">
        <v>15</v>
      </c>
      <c r="F205" s="783">
        <v>17</v>
      </c>
      <c r="G205" s="736">
        <v>1</v>
      </c>
      <c r="H205" s="736" t="s">
        <v>3</v>
      </c>
      <c r="I205" s="736" t="s">
        <v>3</v>
      </c>
      <c r="J205" s="783" t="s">
        <v>3</v>
      </c>
    </row>
    <row r="206" spans="1:12" ht="10.5" customHeight="1" x14ac:dyDescent="0.2">
      <c r="A206" s="14" t="s">
        <v>144</v>
      </c>
      <c r="B206" s="783">
        <v>18</v>
      </c>
      <c r="C206" s="783">
        <v>4</v>
      </c>
      <c r="D206" s="783">
        <v>4</v>
      </c>
      <c r="E206" s="783" t="s">
        <v>3</v>
      </c>
      <c r="F206" s="783" t="s">
        <v>3</v>
      </c>
      <c r="G206" s="736">
        <v>1</v>
      </c>
      <c r="H206" s="736" t="s">
        <v>3</v>
      </c>
      <c r="I206" s="736" t="s">
        <v>3</v>
      </c>
      <c r="J206" s="783" t="s">
        <v>3</v>
      </c>
    </row>
    <row r="207" spans="1:12" ht="20.100000000000001" customHeight="1" x14ac:dyDescent="0.2">
      <c r="A207" s="9" t="s">
        <v>8322</v>
      </c>
      <c r="B207" s="783">
        <v>110</v>
      </c>
      <c r="C207" s="783">
        <v>4</v>
      </c>
      <c r="D207" s="783">
        <v>11</v>
      </c>
      <c r="E207" s="783" t="s">
        <v>3</v>
      </c>
      <c r="F207" s="783">
        <v>4</v>
      </c>
      <c r="G207" s="736">
        <v>1</v>
      </c>
      <c r="H207" s="736">
        <v>1</v>
      </c>
      <c r="I207" s="736" t="s">
        <v>3</v>
      </c>
      <c r="J207" s="783" t="s">
        <v>3</v>
      </c>
    </row>
    <row r="208" spans="1:12" ht="12" customHeight="1" x14ac:dyDescent="0.2">
      <c r="A208" s="9" t="s">
        <v>542</v>
      </c>
      <c r="B208" s="783">
        <v>1</v>
      </c>
      <c r="C208" s="783" t="s">
        <v>3</v>
      </c>
      <c r="D208" s="783" t="s">
        <v>3</v>
      </c>
      <c r="E208" s="783" t="s">
        <v>3</v>
      </c>
      <c r="F208" s="783" t="s">
        <v>3</v>
      </c>
      <c r="G208" s="736" t="s">
        <v>3</v>
      </c>
      <c r="H208" s="736" t="s">
        <v>3</v>
      </c>
      <c r="I208" s="736" t="s">
        <v>3</v>
      </c>
      <c r="J208" s="783" t="s">
        <v>3</v>
      </c>
    </row>
    <row r="209" spans="1:12" ht="6" customHeight="1" x14ac:dyDescent="0.2">
      <c r="A209" s="127"/>
      <c r="B209" s="556"/>
      <c r="C209" s="556"/>
      <c r="D209" s="556"/>
      <c r="E209" s="556"/>
      <c r="F209" s="556"/>
      <c r="G209" s="556"/>
      <c r="H209" s="556"/>
      <c r="I209" s="556"/>
      <c r="J209" s="556"/>
      <c r="K209" s="556"/>
      <c r="L209" s="556"/>
    </row>
    <row r="210" spans="1:12" s="541" customFormat="1" ht="12" customHeight="1" x14ac:dyDescent="0.15">
      <c r="A210" s="369" t="s">
        <v>8321</v>
      </c>
    </row>
  </sheetData>
  <mergeCells count="7">
    <mergeCell ref="A1:J1"/>
    <mergeCell ref="A3:A5"/>
    <mergeCell ref="B3:G3"/>
    <mergeCell ref="H3:J3"/>
    <mergeCell ref="B4:B5"/>
    <mergeCell ref="C4:G4"/>
    <mergeCell ref="H4:J4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5" max="16383" man="1"/>
    <brk id="103" max="16383" man="1"/>
    <brk id="155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8"/>
  <sheetViews>
    <sheetView zoomScaleNormal="100" zoomScaleSheetLayoutView="100" workbookViewId="0">
      <pane xSplit="1" ySplit="3" topLeftCell="B4" activePane="bottomRight" state="frozen"/>
      <selection pane="topRight" activeCell="D1" sqref="D1"/>
      <selection pane="bottomLeft" activeCell="A15" sqref="A15"/>
      <selection pane="bottomRight" activeCell="A3" sqref="A3"/>
    </sheetView>
  </sheetViews>
  <sheetFormatPr defaultRowHeight="12.75" x14ac:dyDescent="0.2"/>
  <cols>
    <col min="1" max="1" width="26.7109375" customWidth="1"/>
    <col min="2" max="4" width="19.7109375" customWidth="1"/>
  </cols>
  <sheetData>
    <row r="1" spans="1:4" x14ac:dyDescent="0.2">
      <c r="A1" s="854" t="s">
        <v>8514</v>
      </c>
      <c r="B1" s="854"/>
      <c r="C1" s="854"/>
      <c r="D1" s="854"/>
    </row>
    <row r="2" spans="1:4" ht="9.9499999999999993" customHeight="1" thickBot="1" x14ac:dyDescent="0.25">
      <c r="A2" s="280"/>
      <c r="B2" s="1"/>
      <c r="C2" s="1"/>
      <c r="D2" s="1"/>
    </row>
    <row r="3" spans="1:4" ht="35.1" customHeight="1" x14ac:dyDescent="0.2">
      <c r="A3" s="806"/>
      <c r="B3" s="218" t="s">
        <v>8513</v>
      </c>
      <c r="C3" s="219" t="s">
        <v>8512</v>
      </c>
      <c r="D3" s="117" t="s">
        <v>8511</v>
      </c>
    </row>
    <row r="4" spans="1:4" ht="20.100000000000001" customHeight="1" x14ac:dyDescent="0.2">
      <c r="A4" s="145" t="s">
        <v>8510</v>
      </c>
      <c r="B4" s="66" t="s">
        <v>8509</v>
      </c>
      <c r="C4" s="44">
        <v>7411569</v>
      </c>
      <c r="D4" s="379">
        <v>2025627.0249999999</v>
      </c>
    </row>
    <row r="5" spans="1:4" ht="12" customHeight="1" x14ac:dyDescent="0.2">
      <c r="A5" s="9" t="s">
        <v>8508</v>
      </c>
      <c r="B5" s="66" t="s">
        <v>8507</v>
      </c>
      <c r="C5" s="44">
        <v>5408971</v>
      </c>
      <c r="D5" s="379">
        <v>1497531.2149999999</v>
      </c>
    </row>
    <row r="6" spans="1:4" ht="12" customHeight="1" x14ac:dyDescent="0.2">
      <c r="A6" s="9" t="s">
        <v>8506</v>
      </c>
      <c r="B6" s="66" t="s">
        <v>8505</v>
      </c>
      <c r="C6" s="44">
        <v>2002598</v>
      </c>
      <c r="D6" s="386">
        <v>528095.81000000006</v>
      </c>
    </row>
    <row r="7" spans="1:4" ht="12" customHeight="1" x14ac:dyDescent="0.2">
      <c r="A7" s="9" t="s">
        <v>8504</v>
      </c>
      <c r="B7" s="66" t="s">
        <v>8503</v>
      </c>
      <c r="C7" s="52" t="s">
        <v>199</v>
      </c>
      <c r="D7" s="52" t="s">
        <v>199</v>
      </c>
    </row>
    <row r="8" spans="1:4" ht="30.95" customHeight="1" x14ac:dyDescent="0.2">
      <c r="A8" s="804" t="s">
        <v>8502</v>
      </c>
      <c r="B8" s="805"/>
      <c r="C8" s="803"/>
      <c r="D8" s="371"/>
    </row>
    <row r="9" spans="1:4" ht="12" customHeight="1" x14ac:dyDescent="0.2">
      <c r="A9" s="578" t="s">
        <v>8501</v>
      </c>
      <c r="B9" s="67">
        <v>529</v>
      </c>
      <c r="C9" s="114">
        <v>100133</v>
      </c>
      <c r="D9" s="385">
        <v>2458.3029387352026</v>
      </c>
    </row>
    <row r="10" spans="1:4" ht="12" customHeight="1" x14ac:dyDescent="0.2">
      <c r="A10" s="578" t="s">
        <v>8500</v>
      </c>
      <c r="B10" s="67">
        <v>306</v>
      </c>
      <c r="C10" s="115">
        <v>12995</v>
      </c>
      <c r="D10" s="385">
        <v>2024.1425607835295</v>
      </c>
    </row>
    <row r="11" spans="1:4" ht="12" customHeight="1" x14ac:dyDescent="0.2">
      <c r="A11" s="578" t="s">
        <v>8474</v>
      </c>
      <c r="B11" s="67">
        <v>264</v>
      </c>
      <c r="C11" s="115">
        <v>12322</v>
      </c>
      <c r="D11" s="385">
        <v>1929.3335551333175</v>
      </c>
    </row>
    <row r="12" spans="1:4" ht="12" customHeight="1" x14ac:dyDescent="0.2">
      <c r="A12" s="578" t="s">
        <v>8473</v>
      </c>
      <c r="B12" s="67">
        <v>571</v>
      </c>
      <c r="C12" s="115">
        <v>8973</v>
      </c>
      <c r="D12" s="385">
        <v>1549.9684363788642</v>
      </c>
    </row>
    <row r="13" spans="1:4" ht="12" customHeight="1" x14ac:dyDescent="0.2">
      <c r="A13" s="578" t="s">
        <v>8499</v>
      </c>
      <c r="B13" s="67">
        <v>606</v>
      </c>
      <c r="C13" s="115">
        <v>17692</v>
      </c>
      <c r="D13" s="385">
        <v>2588.3195268572572</v>
      </c>
    </row>
    <row r="14" spans="1:4" ht="12" customHeight="1" x14ac:dyDescent="0.2">
      <c r="A14" s="578" t="s">
        <v>8472</v>
      </c>
      <c r="B14" s="67">
        <v>461</v>
      </c>
      <c r="C14" s="115">
        <v>45107</v>
      </c>
      <c r="D14" s="385">
        <v>6887.1100499393724</v>
      </c>
    </row>
    <row r="15" spans="1:4" ht="12" customHeight="1" x14ac:dyDescent="0.2">
      <c r="A15" s="578" t="s">
        <v>8498</v>
      </c>
      <c r="B15" s="67">
        <v>337</v>
      </c>
      <c r="C15" s="115">
        <v>19445</v>
      </c>
      <c r="D15" s="385">
        <v>2419.1741244046652</v>
      </c>
    </row>
    <row r="16" spans="1:4" ht="12" customHeight="1" x14ac:dyDescent="0.2">
      <c r="A16" s="578" t="s">
        <v>8497</v>
      </c>
      <c r="B16" s="67">
        <v>308</v>
      </c>
      <c r="C16" s="115">
        <v>32163</v>
      </c>
      <c r="D16" s="385">
        <v>6353.4981055539583</v>
      </c>
    </row>
    <row r="17" spans="1:4" ht="12" customHeight="1" x14ac:dyDescent="0.2">
      <c r="A17" s="578" t="s">
        <v>8471</v>
      </c>
      <c r="B17" s="67">
        <v>325</v>
      </c>
      <c r="C17" s="115">
        <v>9445</v>
      </c>
      <c r="D17" s="385">
        <v>3233.3597172393966</v>
      </c>
    </row>
    <row r="18" spans="1:4" ht="12" customHeight="1" x14ac:dyDescent="0.2">
      <c r="A18" s="578" t="s">
        <v>8496</v>
      </c>
      <c r="B18" s="67">
        <v>368</v>
      </c>
      <c r="C18" s="115">
        <v>9392</v>
      </c>
      <c r="D18" s="385">
        <v>1101.1986738877708</v>
      </c>
    </row>
    <row r="19" spans="1:4" ht="12" customHeight="1" x14ac:dyDescent="0.2">
      <c r="A19" s="578" t="s">
        <v>8495</v>
      </c>
      <c r="B19" s="67">
        <v>121</v>
      </c>
      <c r="C19" s="115">
        <v>18645</v>
      </c>
      <c r="D19" s="385">
        <v>1559.7959245971724</v>
      </c>
    </row>
    <row r="20" spans="1:4" ht="12" customHeight="1" x14ac:dyDescent="0.2">
      <c r="A20" s="578" t="s">
        <v>8494</v>
      </c>
      <c r="B20" s="67">
        <v>265</v>
      </c>
      <c r="C20" s="115">
        <v>12427</v>
      </c>
      <c r="D20" s="385">
        <v>1153.8335551333175</v>
      </c>
    </row>
    <row r="21" spans="1:4" ht="12" customHeight="1" x14ac:dyDescent="0.2">
      <c r="A21" s="578" t="s">
        <v>8470</v>
      </c>
      <c r="B21" s="67">
        <v>760</v>
      </c>
      <c r="C21" s="115">
        <v>14205</v>
      </c>
      <c r="D21" s="385">
        <v>1776.346636186357</v>
      </c>
    </row>
    <row r="22" spans="1:4" ht="12" customHeight="1" x14ac:dyDescent="0.2">
      <c r="A22" s="578" t="s">
        <v>8469</v>
      </c>
      <c r="B22" s="67">
        <v>214</v>
      </c>
      <c r="C22" s="115">
        <v>17647</v>
      </c>
      <c r="D22" s="385">
        <v>1656.3817068765079</v>
      </c>
    </row>
    <row r="23" spans="1:4" ht="12" customHeight="1" x14ac:dyDescent="0.2">
      <c r="A23" s="578" t="s">
        <v>8493</v>
      </c>
      <c r="B23" s="67">
        <v>257</v>
      </c>
      <c r="C23" s="115">
        <v>14866</v>
      </c>
      <c r="D23" s="385">
        <v>2133.2197163018614</v>
      </c>
    </row>
    <row r="24" spans="1:4" ht="12" customHeight="1" x14ac:dyDescent="0.2">
      <c r="A24" s="578" t="s">
        <v>8492</v>
      </c>
      <c r="B24" s="67">
        <v>342</v>
      </c>
      <c r="C24" s="115">
        <v>19032</v>
      </c>
      <c r="D24" s="385">
        <v>2022.3527031013664</v>
      </c>
    </row>
    <row r="25" spans="1:4" ht="12" customHeight="1" x14ac:dyDescent="0.2">
      <c r="A25" s="578" t="s">
        <v>8491</v>
      </c>
      <c r="B25" s="67">
        <v>950</v>
      </c>
      <c r="C25" s="115">
        <v>20361</v>
      </c>
      <c r="D25" s="385">
        <v>3815.632986799505</v>
      </c>
    </row>
    <row r="26" spans="1:4" ht="12" customHeight="1" x14ac:dyDescent="0.2">
      <c r="A26" s="578" t="s">
        <v>8490</v>
      </c>
      <c r="B26" s="67">
        <v>721</v>
      </c>
      <c r="C26" s="115">
        <v>17825</v>
      </c>
      <c r="D26" s="385">
        <v>3271.3711856694626</v>
      </c>
    </row>
    <row r="27" spans="1:4" ht="12" customHeight="1" x14ac:dyDescent="0.2">
      <c r="A27" s="578" t="s">
        <v>8489</v>
      </c>
      <c r="B27" s="67">
        <v>337</v>
      </c>
      <c r="C27" s="115">
        <v>24006</v>
      </c>
      <c r="D27" s="385">
        <v>3009.3641715314325</v>
      </c>
    </row>
    <row r="28" spans="1:4" ht="12" customHeight="1" x14ac:dyDescent="0.2">
      <c r="A28" s="578" t="s">
        <v>8488</v>
      </c>
      <c r="B28" s="67">
        <v>356</v>
      </c>
      <c r="C28" s="115">
        <v>15873</v>
      </c>
      <c r="D28" s="385">
        <v>2921.1049302473843</v>
      </c>
    </row>
    <row r="29" spans="1:4" ht="12" customHeight="1" x14ac:dyDescent="0.2">
      <c r="A29" s="578" t="s">
        <v>8487</v>
      </c>
      <c r="B29" s="67">
        <v>184</v>
      </c>
      <c r="C29" s="115">
        <v>13521</v>
      </c>
      <c r="D29" s="385">
        <v>2700.7232233708764</v>
      </c>
    </row>
    <row r="30" spans="1:4" ht="12" customHeight="1" x14ac:dyDescent="0.2">
      <c r="A30" s="578" t="s">
        <v>8486</v>
      </c>
      <c r="B30" s="67">
        <v>270</v>
      </c>
      <c r="C30" s="115">
        <v>13257</v>
      </c>
      <c r="D30" s="385">
        <v>1002.1058774704052</v>
      </c>
    </row>
    <row r="31" spans="1:4" ht="12" customHeight="1" x14ac:dyDescent="0.2">
      <c r="A31" s="578" t="s">
        <v>8467</v>
      </c>
      <c r="B31" s="67">
        <v>524</v>
      </c>
      <c r="C31" s="115">
        <v>10402</v>
      </c>
      <c r="D31" s="385">
        <v>1326.5306163981149</v>
      </c>
    </row>
    <row r="32" spans="1:4" ht="12" customHeight="1" x14ac:dyDescent="0.2">
      <c r="A32" s="578" t="s">
        <v>8485</v>
      </c>
      <c r="B32" s="67">
        <v>193</v>
      </c>
      <c r="C32" s="115">
        <v>14244</v>
      </c>
      <c r="D32" s="385">
        <v>1480.6785786967012</v>
      </c>
    </row>
    <row r="33" spans="1:4" ht="12" customHeight="1" x14ac:dyDescent="0.2">
      <c r="A33" s="578" t="s">
        <v>8484</v>
      </c>
      <c r="B33" s="67">
        <v>329</v>
      </c>
      <c r="C33" s="115">
        <v>15870</v>
      </c>
      <c r="D33" s="385">
        <v>1868.5322290210884</v>
      </c>
    </row>
    <row r="34" spans="1:4" ht="12" customHeight="1" x14ac:dyDescent="0.2">
      <c r="A34" s="578" t="s">
        <v>8483</v>
      </c>
      <c r="B34" s="67">
        <v>319</v>
      </c>
      <c r="C34" s="115">
        <v>14208</v>
      </c>
      <c r="D34" s="385">
        <v>1509.9263515506832</v>
      </c>
    </row>
    <row r="35" spans="1:4" ht="12" customHeight="1" x14ac:dyDescent="0.2">
      <c r="A35" s="578" t="s">
        <v>8482</v>
      </c>
      <c r="B35" s="67">
        <v>655</v>
      </c>
      <c r="C35" s="115">
        <v>33265</v>
      </c>
      <c r="D35" s="385">
        <v>6398.437538157681</v>
      </c>
    </row>
    <row r="36" spans="1:4" ht="12" customHeight="1" x14ac:dyDescent="0.2">
      <c r="A36" s="578" t="s">
        <v>8466</v>
      </c>
      <c r="B36" s="67">
        <v>264</v>
      </c>
      <c r="C36" s="115">
        <v>38385</v>
      </c>
      <c r="D36" s="385">
        <v>3697.5593383501882</v>
      </c>
    </row>
    <row r="37" spans="1:4" ht="12" customHeight="1" x14ac:dyDescent="0.2">
      <c r="A37" s="578" t="s">
        <v>8481</v>
      </c>
      <c r="B37" s="67">
        <v>827</v>
      </c>
      <c r="C37" s="115">
        <v>40178</v>
      </c>
      <c r="D37" s="385">
        <v>7666.3071112041698</v>
      </c>
    </row>
    <row r="38" spans="1:4" ht="12" customHeight="1" x14ac:dyDescent="0.2">
      <c r="A38" s="578" t="s">
        <v>8480</v>
      </c>
      <c r="B38" s="67">
        <v>289</v>
      </c>
      <c r="C38" s="115">
        <v>10227</v>
      </c>
      <c r="D38" s="385">
        <v>928.61990574646552</v>
      </c>
    </row>
    <row r="39" spans="1:4" ht="12" customHeight="1" x14ac:dyDescent="0.2">
      <c r="A39" s="578" t="s">
        <v>8479</v>
      </c>
      <c r="B39" s="67">
        <v>366</v>
      </c>
      <c r="C39" s="115">
        <v>12388</v>
      </c>
      <c r="D39" s="385">
        <v>1289.7994316661875</v>
      </c>
    </row>
    <row r="40" spans="1:4" ht="12" customHeight="1" x14ac:dyDescent="0.2">
      <c r="A40" s="578" t="s">
        <v>8478</v>
      </c>
      <c r="B40" s="67">
        <v>1059</v>
      </c>
      <c r="C40" s="115">
        <v>28048</v>
      </c>
      <c r="D40" s="385">
        <v>3088.4604750178132</v>
      </c>
    </row>
    <row r="41" spans="1:4" ht="12" customHeight="1" x14ac:dyDescent="0.2">
      <c r="A41" s="578" t="s">
        <v>8477</v>
      </c>
      <c r="B41" s="67">
        <v>628</v>
      </c>
      <c r="C41" s="115">
        <v>21248</v>
      </c>
      <c r="D41" s="385">
        <v>6020.4745032938736</v>
      </c>
    </row>
    <row r="42" spans="1:4" ht="12" customHeight="1" x14ac:dyDescent="0.2">
      <c r="A42" s="578" t="s">
        <v>8465</v>
      </c>
      <c r="B42" s="67">
        <v>370</v>
      </c>
      <c r="C42" s="115">
        <v>5837</v>
      </c>
      <c r="D42" s="385">
        <v>1189.9237917046889</v>
      </c>
    </row>
    <row r="43" spans="1:4" ht="12" customHeight="1" x14ac:dyDescent="0.2">
      <c r="A43" s="578" t="s">
        <v>8464</v>
      </c>
      <c r="B43" s="67">
        <v>742</v>
      </c>
      <c r="C43" s="115">
        <v>31428</v>
      </c>
      <c r="D43" s="385">
        <v>2648.8571573934023</v>
      </c>
    </row>
    <row r="44" spans="1:4" ht="12" customHeight="1" x14ac:dyDescent="0.2">
      <c r="A44" s="578" t="s">
        <v>8463</v>
      </c>
      <c r="B44" s="67">
        <v>312</v>
      </c>
      <c r="C44" s="115">
        <v>2041</v>
      </c>
      <c r="D44" s="385">
        <v>1517.713649386852</v>
      </c>
    </row>
    <row r="45" spans="1:4" ht="11.1" customHeight="1" x14ac:dyDescent="0.2">
      <c r="A45" s="578" t="s">
        <v>8476</v>
      </c>
      <c r="B45" s="67">
        <v>525</v>
      </c>
      <c r="C45" s="115">
        <v>19014</v>
      </c>
      <c r="D45" s="385">
        <v>3209.6577025538832</v>
      </c>
    </row>
    <row r="46" spans="1:4" s="32" customFormat="1" ht="12" customHeight="1" x14ac:dyDescent="0.2">
      <c r="A46" s="127"/>
      <c r="B46" s="796"/>
      <c r="C46" s="796"/>
      <c r="D46" s="113"/>
    </row>
    <row r="47" spans="1:4" s="32" customFormat="1" ht="12" customHeight="1" x14ac:dyDescent="0.2">
      <c r="A47" s="506" t="s">
        <v>8335</v>
      </c>
      <c r="B47" s="795"/>
      <c r="C47" s="795"/>
      <c r="D47" s="113"/>
    </row>
    <row r="48" spans="1:4" s="32" customFormat="1" ht="12" customHeight="1" x14ac:dyDescent="0.2">
      <c r="A48" s="506" t="s">
        <v>8334</v>
      </c>
      <c r="B48" s="795"/>
      <c r="C48" s="795"/>
      <c r="D48" s="113"/>
    </row>
    <row r="49" spans="1:4" s="32" customFormat="1" ht="9.9499999999999993" customHeight="1" x14ac:dyDescent="0.2">
      <c r="A49" s="541" t="s">
        <v>8333</v>
      </c>
      <c r="B49" s="795"/>
      <c r="C49" s="795"/>
      <c r="D49" s="113"/>
    </row>
    <row r="50" spans="1:4" ht="12" customHeight="1" x14ac:dyDescent="0.2">
      <c r="A50" s="506" t="s">
        <v>8429</v>
      </c>
      <c r="B50" s="795"/>
      <c r="C50" s="795"/>
      <c r="D50" s="113"/>
    </row>
    <row r="51" spans="1:4" ht="30.95" customHeight="1" x14ac:dyDescent="0.2">
      <c r="A51" s="804" t="s">
        <v>8475</v>
      </c>
      <c r="B51" s="796"/>
      <c r="C51" s="796"/>
      <c r="D51" s="113"/>
    </row>
    <row r="52" spans="1:4" ht="12" customHeight="1" x14ac:dyDescent="0.2">
      <c r="A52" s="578" t="s">
        <v>8474</v>
      </c>
      <c r="B52" s="67">
        <v>264</v>
      </c>
      <c r="C52" s="115">
        <v>12322</v>
      </c>
      <c r="D52" s="385">
        <v>1929.3335551333175</v>
      </c>
    </row>
    <row r="53" spans="1:4" ht="12" customHeight="1" x14ac:dyDescent="0.2">
      <c r="A53" s="578" t="s">
        <v>8473</v>
      </c>
      <c r="B53" s="130">
        <v>571</v>
      </c>
      <c r="C53" s="115">
        <v>8973</v>
      </c>
      <c r="D53" s="385">
        <v>1549.9684363788642</v>
      </c>
    </row>
    <row r="54" spans="1:4" ht="12" customHeight="1" x14ac:dyDescent="0.2">
      <c r="A54" s="578" t="s">
        <v>8472</v>
      </c>
      <c r="B54" s="130">
        <v>461</v>
      </c>
      <c r="C54" s="115">
        <v>45107</v>
      </c>
      <c r="D54" s="385">
        <v>6887.1100499393724</v>
      </c>
    </row>
    <row r="55" spans="1:4" ht="12" customHeight="1" x14ac:dyDescent="0.2">
      <c r="A55" s="578" t="s">
        <v>8471</v>
      </c>
      <c r="B55" s="130">
        <v>325</v>
      </c>
      <c r="C55" s="115">
        <v>9445</v>
      </c>
      <c r="D55" s="385">
        <v>3233.3597172393966</v>
      </c>
    </row>
    <row r="56" spans="1:4" ht="12" customHeight="1" x14ac:dyDescent="0.2">
      <c r="A56" s="578" t="s">
        <v>8470</v>
      </c>
      <c r="B56" s="130">
        <v>760</v>
      </c>
      <c r="C56" s="115">
        <v>14205</v>
      </c>
      <c r="D56" s="385">
        <v>1776.346636186357</v>
      </c>
    </row>
    <row r="57" spans="1:4" ht="12" customHeight="1" x14ac:dyDescent="0.2">
      <c r="A57" s="578" t="s">
        <v>8469</v>
      </c>
      <c r="B57" s="130">
        <v>214</v>
      </c>
      <c r="C57" s="115">
        <v>17647</v>
      </c>
      <c r="D57" s="385">
        <v>1656.3817068765079</v>
      </c>
    </row>
    <row r="58" spans="1:4" ht="12" customHeight="1" x14ac:dyDescent="0.2">
      <c r="A58" s="578" t="s">
        <v>8468</v>
      </c>
      <c r="B58" s="130">
        <v>950</v>
      </c>
      <c r="C58" s="115">
        <v>20361</v>
      </c>
      <c r="D58" s="385">
        <v>3815.632986799505</v>
      </c>
    </row>
    <row r="59" spans="1:4" ht="12" customHeight="1" x14ac:dyDescent="0.2">
      <c r="A59" s="578" t="s">
        <v>8467</v>
      </c>
      <c r="B59" s="130">
        <v>524</v>
      </c>
      <c r="C59" s="115">
        <v>10402</v>
      </c>
      <c r="D59" s="385">
        <v>1326.5306163981149</v>
      </c>
    </row>
    <row r="60" spans="1:4" ht="12" customHeight="1" x14ac:dyDescent="0.2">
      <c r="A60" s="578" t="s">
        <v>8466</v>
      </c>
      <c r="B60" s="130">
        <v>264</v>
      </c>
      <c r="C60" s="115">
        <v>38385</v>
      </c>
      <c r="D60" s="385">
        <v>3697.5593383501882</v>
      </c>
    </row>
    <row r="61" spans="1:4" ht="12" customHeight="1" x14ac:dyDescent="0.2">
      <c r="A61" s="578" t="s">
        <v>8465</v>
      </c>
      <c r="B61" s="130">
        <v>370</v>
      </c>
      <c r="C61" s="115">
        <v>5837</v>
      </c>
      <c r="D61" s="385">
        <v>1189.9237917046889</v>
      </c>
    </row>
    <row r="62" spans="1:4" ht="12" customHeight="1" x14ac:dyDescent="0.2">
      <c r="A62" s="578" t="s">
        <v>8464</v>
      </c>
      <c r="B62" s="130">
        <v>742</v>
      </c>
      <c r="C62" s="115">
        <v>31428</v>
      </c>
      <c r="D62" s="385">
        <v>2648.8571573934023</v>
      </c>
    </row>
    <row r="63" spans="1:4" ht="12" customHeight="1" x14ac:dyDescent="0.2">
      <c r="A63" s="578" t="s">
        <v>8463</v>
      </c>
      <c r="B63" s="130">
        <v>312</v>
      </c>
      <c r="C63" s="115">
        <v>2041</v>
      </c>
      <c r="D63" s="385">
        <v>1517.713649386852</v>
      </c>
    </row>
    <row r="64" spans="1:4" ht="21.95" customHeight="1" x14ac:dyDescent="0.2">
      <c r="A64" s="753" t="s">
        <v>8462</v>
      </c>
      <c r="B64" s="803"/>
      <c r="C64" s="803"/>
      <c r="D64" s="802"/>
    </row>
    <row r="65" spans="1:4" ht="12" customHeight="1" x14ac:dyDescent="0.2">
      <c r="A65" s="578" t="s">
        <v>8461</v>
      </c>
      <c r="B65" s="130">
        <v>387</v>
      </c>
      <c r="C65" s="115">
        <v>28218</v>
      </c>
      <c r="D65" s="385">
        <v>4842.4445522957112</v>
      </c>
    </row>
    <row r="66" spans="1:4" ht="12" customHeight="1" x14ac:dyDescent="0.2">
      <c r="A66" s="578" t="s">
        <v>8460</v>
      </c>
      <c r="B66" s="130">
        <v>705</v>
      </c>
      <c r="C66" s="115">
        <v>55094</v>
      </c>
      <c r="D66" s="385">
        <v>8794.736969823869</v>
      </c>
    </row>
    <row r="67" spans="1:4" ht="12" customHeight="1" x14ac:dyDescent="0.2">
      <c r="A67" s="578" t="s">
        <v>8459</v>
      </c>
      <c r="B67" s="130">
        <v>376</v>
      </c>
      <c r="C67" s="115">
        <v>47522</v>
      </c>
      <c r="D67" s="385">
        <v>14035.90152024451</v>
      </c>
    </row>
    <row r="68" spans="1:4" ht="12" customHeight="1" x14ac:dyDescent="0.2">
      <c r="A68" s="578" t="s">
        <v>8458</v>
      </c>
      <c r="B68" s="130">
        <v>349</v>
      </c>
      <c r="C68" s="115">
        <v>19443</v>
      </c>
      <c r="D68" s="385">
        <v>6487.1677756665877</v>
      </c>
    </row>
    <row r="69" spans="1:4" ht="12" customHeight="1" x14ac:dyDescent="0.2">
      <c r="A69" s="578" t="s">
        <v>8457</v>
      </c>
      <c r="B69" s="130">
        <v>673</v>
      </c>
      <c r="C69" s="115">
        <v>28315</v>
      </c>
      <c r="D69" s="385">
        <v>4062.8622770853908</v>
      </c>
    </row>
    <row r="70" spans="1:4" ht="12" customHeight="1" x14ac:dyDescent="0.2">
      <c r="A70" s="578" t="s">
        <v>8456</v>
      </c>
      <c r="B70" s="130">
        <v>136</v>
      </c>
      <c r="C70" s="115">
        <v>11841</v>
      </c>
      <c r="D70" s="385">
        <v>2069.1610433516257</v>
      </c>
    </row>
    <row r="71" spans="1:4" ht="12" customHeight="1" x14ac:dyDescent="0.2">
      <c r="A71" s="578" t="s">
        <v>8455</v>
      </c>
      <c r="B71" s="130">
        <v>517</v>
      </c>
      <c r="C71" s="115">
        <v>13369</v>
      </c>
      <c r="D71" s="385">
        <v>2636.919337412653</v>
      </c>
    </row>
    <row r="72" spans="1:4" ht="12" customHeight="1" x14ac:dyDescent="0.2">
      <c r="A72" s="578" t="s">
        <v>8454</v>
      </c>
      <c r="B72" s="67">
        <v>213</v>
      </c>
      <c r="C72" s="801">
        <v>25053</v>
      </c>
      <c r="D72" s="385">
        <v>4402.203931842253</v>
      </c>
    </row>
    <row r="73" spans="1:4" ht="12" customHeight="1" x14ac:dyDescent="0.2">
      <c r="A73" s="578" t="s">
        <v>8453</v>
      </c>
      <c r="B73" s="67">
        <v>148</v>
      </c>
      <c r="C73" s="801">
        <v>153861</v>
      </c>
      <c r="D73" s="385">
        <v>41109.566756380707</v>
      </c>
    </row>
    <row r="74" spans="1:4" ht="12" customHeight="1" x14ac:dyDescent="0.2">
      <c r="A74" s="578" t="s">
        <v>8452</v>
      </c>
      <c r="B74" s="67">
        <v>3</v>
      </c>
      <c r="C74" s="801">
        <v>56053</v>
      </c>
      <c r="D74" s="385">
        <v>40589.628272277943</v>
      </c>
    </row>
    <row r="75" spans="1:4" ht="12" customHeight="1" x14ac:dyDescent="0.2">
      <c r="A75" s="578" t="s">
        <v>8451</v>
      </c>
      <c r="B75" s="67">
        <v>289</v>
      </c>
      <c r="C75" s="336">
        <v>79153</v>
      </c>
      <c r="D75" s="385">
        <v>12397.008053807655</v>
      </c>
    </row>
    <row r="76" spans="1:4" ht="12" customHeight="1" x14ac:dyDescent="0.2">
      <c r="A76" s="578" t="s">
        <v>8450</v>
      </c>
      <c r="B76" s="67">
        <v>32</v>
      </c>
      <c r="C76" s="336">
        <v>138727</v>
      </c>
      <c r="D76" s="385">
        <v>40444.56672502232</v>
      </c>
    </row>
    <row r="77" spans="1:4" ht="12" customHeight="1" x14ac:dyDescent="0.2">
      <c r="A77" s="578" t="s">
        <v>8449</v>
      </c>
      <c r="B77" s="67">
        <v>150</v>
      </c>
      <c r="C77" s="801">
        <v>155881</v>
      </c>
      <c r="D77" s="385">
        <v>52770.063173426373</v>
      </c>
    </row>
    <row r="78" spans="1:4" ht="12" customHeight="1" x14ac:dyDescent="0.2">
      <c r="A78" s="578" t="s">
        <v>8448</v>
      </c>
      <c r="B78" s="67">
        <v>384</v>
      </c>
      <c r="C78" s="336">
        <v>58764</v>
      </c>
      <c r="D78" s="385">
        <v>22042.918856249871</v>
      </c>
    </row>
    <row r="79" spans="1:4" ht="12" customHeight="1" x14ac:dyDescent="0.2">
      <c r="A79" s="578" t="s">
        <v>8447</v>
      </c>
      <c r="B79" s="67">
        <v>339</v>
      </c>
      <c r="C79" s="801">
        <v>52041</v>
      </c>
      <c r="D79" s="385">
        <v>11744.195021493988</v>
      </c>
    </row>
    <row r="80" spans="1:4" ht="12" customHeight="1" x14ac:dyDescent="0.2">
      <c r="A80" s="578" t="s">
        <v>8446</v>
      </c>
      <c r="B80" s="67">
        <v>41</v>
      </c>
      <c r="C80" s="336">
        <v>219012</v>
      </c>
      <c r="D80" s="385">
        <v>84729.174787967524</v>
      </c>
    </row>
    <row r="81" spans="1:9" ht="12" customHeight="1" x14ac:dyDescent="0.2">
      <c r="A81" s="578" t="s">
        <v>8445</v>
      </c>
      <c r="B81" s="67">
        <v>411</v>
      </c>
      <c r="C81" s="336">
        <v>71388</v>
      </c>
      <c r="D81" s="385">
        <v>14419.474156854194</v>
      </c>
    </row>
    <row r="82" spans="1:9" ht="12" customHeight="1" x14ac:dyDescent="0.2">
      <c r="A82" s="578" t="s">
        <v>8444</v>
      </c>
      <c r="B82" s="67">
        <v>451</v>
      </c>
      <c r="C82" s="336">
        <v>161753</v>
      </c>
      <c r="D82" s="385">
        <v>63141.851219134842</v>
      </c>
    </row>
    <row r="83" spans="1:9" ht="12" customHeight="1" x14ac:dyDescent="0.2">
      <c r="A83" s="578" t="s">
        <v>8443</v>
      </c>
      <c r="B83" s="67">
        <v>31</v>
      </c>
      <c r="C83" s="801">
        <v>101684</v>
      </c>
      <c r="D83" s="385">
        <v>20058.957255415029</v>
      </c>
    </row>
    <row r="84" spans="1:9" ht="12" customHeight="1" x14ac:dyDescent="0.2">
      <c r="A84" s="578" t="s">
        <v>8442</v>
      </c>
      <c r="B84" s="67">
        <v>14</v>
      </c>
      <c r="C84" s="336">
        <v>41061</v>
      </c>
      <c r="D84" s="385">
        <v>84879.435057940311</v>
      </c>
    </row>
    <row r="85" spans="1:9" ht="12" customHeight="1" x14ac:dyDescent="0.2">
      <c r="A85" s="578" t="s">
        <v>8441</v>
      </c>
      <c r="B85" s="67">
        <v>271</v>
      </c>
      <c r="C85" s="801">
        <v>20258</v>
      </c>
      <c r="D85" s="385">
        <v>7492.0297325192614</v>
      </c>
    </row>
    <row r="86" spans="1:9" ht="12" customHeight="1" x14ac:dyDescent="0.2">
      <c r="A86" s="578" t="s">
        <v>8440</v>
      </c>
      <c r="B86" s="67">
        <v>5</v>
      </c>
      <c r="C86" s="801">
        <v>53790</v>
      </c>
      <c r="D86" s="385">
        <v>78673.543671007006</v>
      </c>
    </row>
    <row r="87" spans="1:9" s="1" customFormat="1" ht="11.1" customHeight="1" x14ac:dyDescent="0.2">
      <c r="A87" s="578" t="s">
        <v>8439</v>
      </c>
      <c r="B87" s="68">
        <v>288</v>
      </c>
      <c r="C87" s="113">
        <v>39306</v>
      </c>
      <c r="D87" s="385">
        <v>4991</v>
      </c>
      <c r="E87" s="129"/>
      <c r="F87" s="130"/>
      <c r="G87" s="130"/>
      <c r="H87" s="126"/>
      <c r="I87" s="126"/>
    </row>
    <row r="88" spans="1:9" ht="12" customHeight="1" x14ac:dyDescent="0.2">
      <c r="A88" s="578" t="s">
        <v>8438</v>
      </c>
      <c r="B88" s="69">
        <v>156</v>
      </c>
      <c r="C88" s="336">
        <v>175076</v>
      </c>
      <c r="D88" s="385">
        <v>39884.126190060852</v>
      </c>
    </row>
    <row r="89" spans="1:9" ht="12" customHeight="1" x14ac:dyDescent="0.2">
      <c r="A89" s="578" t="s">
        <v>8437</v>
      </c>
      <c r="B89" s="130">
        <v>384</v>
      </c>
      <c r="C89" s="115">
        <v>31941</v>
      </c>
      <c r="D89" s="385">
        <v>3384.911376051602</v>
      </c>
    </row>
    <row r="90" spans="1:9" ht="12" customHeight="1" x14ac:dyDescent="0.2">
      <c r="A90" s="578" t="s">
        <v>8436</v>
      </c>
      <c r="B90" s="130">
        <v>827</v>
      </c>
      <c r="C90" s="115">
        <v>14610</v>
      </c>
      <c r="D90" s="385">
        <v>2064.957915171819</v>
      </c>
    </row>
    <row r="91" spans="1:9" ht="12" customHeight="1" x14ac:dyDescent="0.2">
      <c r="A91" s="578" t="s">
        <v>8435</v>
      </c>
      <c r="B91" s="130">
        <v>856</v>
      </c>
      <c r="C91" s="115">
        <v>52751</v>
      </c>
      <c r="D91" s="385">
        <v>15266.626638061427</v>
      </c>
    </row>
    <row r="92" spans="1:9" ht="12" customHeight="1" x14ac:dyDescent="0.2">
      <c r="A92" s="578" t="s">
        <v>8434</v>
      </c>
      <c r="B92" s="130">
        <v>905</v>
      </c>
      <c r="C92" s="115">
        <v>94752</v>
      </c>
      <c r="D92" s="385">
        <v>31387.59394714802</v>
      </c>
    </row>
    <row r="93" spans="1:9" ht="12" customHeight="1" x14ac:dyDescent="0.2">
      <c r="A93" s="578" t="s">
        <v>8433</v>
      </c>
      <c r="B93" s="130">
        <v>249</v>
      </c>
      <c r="C93" s="115">
        <v>19157</v>
      </c>
      <c r="D93" s="385">
        <v>2347.6224655924598</v>
      </c>
    </row>
    <row r="94" spans="1:9" ht="12" customHeight="1" x14ac:dyDescent="0.2">
      <c r="A94" s="578" t="s">
        <v>8432</v>
      </c>
      <c r="B94" s="130">
        <v>345</v>
      </c>
      <c r="C94" s="115">
        <v>43471</v>
      </c>
      <c r="D94" s="800">
        <v>7698.2054062027328</v>
      </c>
    </row>
    <row r="95" spans="1:9" ht="12" customHeight="1" x14ac:dyDescent="0.2">
      <c r="A95" s="578" t="s">
        <v>8431</v>
      </c>
      <c r="B95" s="130">
        <v>344</v>
      </c>
      <c r="C95" s="115">
        <v>20081</v>
      </c>
      <c r="D95" s="385">
        <v>2597.9525136567622</v>
      </c>
    </row>
    <row r="96" spans="1:9" ht="11.1" customHeight="1" x14ac:dyDescent="0.2">
      <c r="A96" s="578" t="s">
        <v>8430</v>
      </c>
      <c r="B96" s="130">
        <v>366</v>
      </c>
      <c r="C96" s="115">
        <v>22872</v>
      </c>
      <c r="D96" s="385">
        <v>4743.0708067802543</v>
      </c>
    </row>
    <row r="97" spans="1:4" s="32" customFormat="1" ht="12" customHeight="1" x14ac:dyDescent="0.2">
      <c r="A97" s="127"/>
      <c r="B97" s="796"/>
      <c r="C97" s="796"/>
      <c r="D97" s="113"/>
    </row>
    <row r="98" spans="1:4" s="32" customFormat="1" ht="12" customHeight="1" x14ac:dyDescent="0.2">
      <c r="A98" s="506" t="s">
        <v>8335</v>
      </c>
      <c r="B98" s="795"/>
      <c r="C98" s="799"/>
      <c r="D98" s="113"/>
    </row>
    <row r="99" spans="1:4" s="32" customFormat="1" ht="12" customHeight="1" x14ac:dyDescent="0.2">
      <c r="A99" s="506" t="s">
        <v>8334</v>
      </c>
      <c r="B99" s="795"/>
      <c r="C99" s="795"/>
      <c r="D99" s="113"/>
    </row>
    <row r="100" spans="1:4" s="32" customFormat="1" ht="12" customHeight="1" x14ac:dyDescent="0.2">
      <c r="A100" s="541" t="s">
        <v>8333</v>
      </c>
      <c r="B100" s="795"/>
      <c r="C100" s="795"/>
      <c r="D100" s="398"/>
    </row>
    <row r="101" spans="1:4" ht="12" customHeight="1" x14ac:dyDescent="0.2">
      <c r="A101" s="506" t="s">
        <v>8429</v>
      </c>
      <c r="B101" s="795"/>
      <c r="C101" s="795"/>
      <c r="D101" s="791"/>
    </row>
    <row r="102" spans="1:4" ht="18" customHeight="1" x14ac:dyDescent="0.2">
      <c r="A102" s="578" t="s">
        <v>8428</v>
      </c>
      <c r="B102" s="130">
        <v>860</v>
      </c>
      <c r="C102" s="115">
        <v>87174</v>
      </c>
      <c r="D102" s="385">
        <v>22640.349297786168</v>
      </c>
    </row>
    <row r="103" spans="1:4" ht="12" customHeight="1" x14ac:dyDescent="0.2">
      <c r="A103" s="578" t="s">
        <v>8427</v>
      </c>
      <c r="B103" s="130">
        <v>239</v>
      </c>
      <c r="C103" s="115">
        <v>26481</v>
      </c>
      <c r="D103" s="385">
        <v>8410.7736531369919</v>
      </c>
    </row>
    <row r="104" spans="1:4" ht="12" customHeight="1" x14ac:dyDescent="0.2">
      <c r="A104" s="578" t="s">
        <v>8426</v>
      </c>
      <c r="B104" s="130">
        <v>836</v>
      </c>
      <c r="C104" s="115">
        <v>46092</v>
      </c>
      <c r="D104" s="385">
        <v>11471.0581093041</v>
      </c>
    </row>
    <row r="105" spans="1:4" ht="12" customHeight="1" x14ac:dyDescent="0.2">
      <c r="A105" s="578" t="s">
        <v>8425</v>
      </c>
      <c r="B105" s="130">
        <v>623</v>
      </c>
      <c r="C105" s="115">
        <v>24321</v>
      </c>
      <c r="D105" s="385">
        <v>4652.8597172393966</v>
      </c>
    </row>
    <row r="106" spans="1:4" ht="12" customHeight="1" x14ac:dyDescent="0.2">
      <c r="A106" s="578" t="s">
        <v>8424</v>
      </c>
      <c r="B106" s="130">
        <v>483</v>
      </c>
      <c r="C106" s="115">
        <v>10964</v>
      </c>
      <c r="D106" s="385">
        <v>1964.9062563596135</v>
      </c>
    </row>
    <row r="107" spans="1:4" ht="12" customHeight="1" x14ac:dyDescent="0.2">
      <c r="A107" s="578" t="s">
        <v>8423</v>
      </c>
      <c r="B107" s="130">
        <v>1068</v>
      </c>
      <c r="C107" s="115">
        <v>63398</v>
      </c>
      <c r="D107" s="385">
        <v>15418.999436353864</v>
      </c>
    </row>
    <row r="108" spans="1:4" ht="12" customHeight="1" x14ac:dyDescent="0.2">
      <c r="A108" s="578" t="s">
        <v>8422</v>
      </c>
      <c r="B108" s="130">
        <v>1090</v>
      </c>
      <c r="C108" s="115">
        <v>34279</v>
      </c>
      <c r="D108" s="385">
        <v>8903.1072082703104</v>
      </c>
    </row>
    <row r="109" spans="1:4" ht="12" customHeight="1" x14ac:dyDescent="0.2">
      <c r="A109" s="578" t="s">
        <v>8421</v>
      </c>
      <c r="B109" s="130">
        <v>470</v>
      </c>
      <c r="C109" s="115">
        <v>70204</v>
      </c>
      <c r="D109" s="385">
        <v>31017.364938685201</v>
      </c>
    </row>
    <row r="110" spans="1:4" ht="12" customHeight="1" x14ac:dyDescent="0.2">
      <c r="A110" s="578" t="s">
        <v>8420</v>
      </c>
      <c r="B110" s="130">
        <v>629</v>
      </c>
      <c r="C110" s="381">
        <v>22640</v>
      </c>
      <c r="D110" s="385">
        <v>4026.9735560708527</v>
      </c>
    </row>
    <row r="111" spans="1:4" ht="12" customHeight="1" x14ac:dyDescent="0.2">
      <c r="A111" s="578" t="s">
        <v>8419</v>
      </c>
      <c r="B111" s="130">
        <v>413</v>
      </c>
      <c r="C111" s="115">
        <v>15282</v>
      </c>
      <c r="D111" s="385">
        <v>1881.8922280835532</v>
      </c>
    </row>
    <row r="112" spans="1:4" ht="12" customHeight="1" x14ac:dyDescent="0.2">
      <c r="A112" s="578" t="s">
        <v>8418</v>
      </c>
      <c r="B112" s="130">
        <v>1202</v>
      </c>
      <c r="C112" s="115">
        <v>34345</v>
      </c>
      <c r="D112" s="385">
        <v>7319.1607615285575</v>
      </c>
    </row>
    <row r="113" spans="1:4" ht="12" customHeight="1" x14ac:dyDescent="0.2">
      <c r="A113" s="578" t="s">
        <v>8417</v>
      </c>
      <c r="B113" s="130">
        <v>358</v>
      </c>
      <c r="C113" s="115">
        <v>13183</v>
      </c>
      <c r="D113" s="385">
        <v>2583.6364938685201</v>
      </c>
    </row>
    <row r="114" spans="1:4" ht="12" customHeight="1" x14ac:dyDescent="0.2">
      <c r="A114" s="578" t="s">
        <v>8416</v>
      </c>
      <c r="B114" s="130">
        <v>835</v>
      </c>
      <c r="C114" s="115">
        <v>174920</v>
      </c>
      <c r="D114" s="385">
        <v>49014.698595572336</v>
      </c>
    </row>
    <row r="115" spans="1:4" ht="12" customHeight="1" x14ac:dyDescent="0.2">
      <c r="A115" s="578" t="s">
        <v>8415</v>
      </c>
      <c r="B115" s="130">
        <v>1530</v>
      </c>
      <c r="C115" s="115">
        <v>120304</v>
      </c>
      <c r="D115" s="385">
        <v>33906.160299636234</v>
      </c>
    </row>
    <row r="116" spans="1:4" ht="12" customHeight="1" x14ac:dyDescent="0.2">
      <c r="A116" s="578" t="s">
        <v>8414</v>
      </c>
      <c r="B116" s="130">
        <v>850</v>
      </c>
      <c r="C116" s="115">
        <v>129370</v>
      </c>
      <c r="D116" s="385">
        <v>30725.481055539582</v>
      </c>
    </row>
    <row r="117" spans="1:4" ht="12" customHeight="1" x14ac:dyDescent="0.2">
      <c r="A117" s="578" t="s">
        <v>8413</v>
      </c>
      <c r="B117" s="130">
        <v>186</v>
      </c>
      <c r="C117" s="115">
        <v>16380</v>
      </c>
      <c r="D117" s="385">
        <v>3049.3711856694626</v>
      </c>
    </row>
    <row r="118" spans="1:4" ht="12" customHeight="1" x14ac:dyDescent="0.2">
      <c r="A118" s="578" t="s">
        <v>8412</v>
      </c>
      <c r="B118" s="130">
        <v>55</v>
      </c>
      <c r="C118" s="115">
        <v>7905</v>
      </c>
      <c r="D118" s="385">
        <v>1754.6855928347313</v>
      </c>
    </row>
    <row r="119" spans="1:4" ht="12" customHeight="1" x14ac:dyDescent="0.2">
      <c r="A119" s="578" t="s">
        <v>8411</v>
      </c>
      <c r="B119" s="130">
        <v>1025</v>
      </c>
      <c r="C119" s="115">
        <v>153084</v>
      </c>
      <c r="D119" s="385">
        <v>32969.122285523204</v>
      </c>
    </row>
    <row r="120" spans="1:4" ht="12" customHeight="1" x14ac:dyDescent="0.2">
      <c r="A120" s="578" t="s">
        <v>8410</v>
      </c>
      <c r="B120" s="130">
        <v>608</v>
      </c>
      <c r="C120" s="115">
        <v>84725</v>
      </c>
      <c r="D120" s="385">
        <v>16309.66531757441</v>
      </c>
    </row>
    <row r="121" spans="1:4" ht="12" customHeight="1" x14ac:dyDescent="0.2">
      <c r="A121" s="578" t="s">
        <v>8409</v>
      </c>
      <c r="B121" s="130">
        <v>454</v>
      </c>
      <c r="C121" s="115">
        <v>23189</v>
      </c>
      <c r="D121" s="385">
        <v>4318.8351677562914</v>
      </c>
    </row>
    <row r="122" spans="1:4" ht="12" customHeight="1" x14ac:dyDescent="0.2">
      <c r="A122" s="578" t="s">
        <v>8408</v>
      </c>
      <c r="B122" s="130">
        <v>279</v>
      </c>
      <c r="C122" s="115">
        <v>13783</v>
      </c>
      <c r="D122" s="385">
        <v>2407.8606644624174</v>
      </c>
    </row>
    <row r="123" spans="1:4" ht="12" customHeight="1" x14ac:dyDescent="0.2">
      <c r="A123" s="578" t="s">
        <v>8407</v>
      </c>
      <c r="B123" s="130">
        <v>932</v>
      </c>
      <c r="C123" s="115">
        <v>21691</v>
      </c>
      <c r="D123" s="385">
        <v>6884.8536503243868</v>
      </c>
    </row>
    <row r="124" spans="1:4" ht="12" customHeight="1" x14ac:dyDescent="0.2">
      <c r="A124" s="578" t="s">
        <v>8406</v>
      </c>
      <c r="B124" s="130">
        <v>1093</v>
      </c>
      <c r="C124" s="115">
        <v>41380</v>
      </c>
      <c r="D124" s="385">
        <v>7390.8122308961583</v>
      </c>
    </row>
    <row r="125" spans="1:4" ht="12" customHeight="1" x14ac:dyDescent="0.2">
      <c r="A125" s="798" t="s">
        <v>8405</v>
      </c>
      <c r="B125" s="70">
        <v>596</v>
      </c>
      <c r="C125" s="116">
        <v>254164</v>
      </c>
      <c r="D125" s="797">
        <v>78354.23302430092</v>
      </c>
    </row>
    <row r="126" spans="1:4" ht="12" customHeight="1" x14ac:dyDescent="0.2">
      <c r="A126" s="14" t="s">
        <v>8404</v>
      </c>
      <c r="B126" s="71">
        <v>49</v>
      </c>
      <c r="C126" s="115">
        <v>88439</v>
      </c>
      <c r="D126" s="385">
        <v>48503.627428653577</v>
      </c>
    </row>
    <row r="127" spans="1:4" ht="12" customHeight="1" x14ac:dyDescent="0.2">
      <c r="A127" s="14" t="s">
        <v>202</v>
      </c>
      <c r="B127" s="72">
        <v>145</v>
      </c>
      <c r="C127" s="115">
        <v>15352</v>
      </c>
      <c r="D127" s="385">
        <v>2466.354597547408</v>
      </c>
    </row>
    <row r="128" spans="1:4" ht="12" customHeight="1" x14ac:dyDescent="0.2">
      <c r="A128" s="14" t="s">
        <v>203</v>
      </c>
      <c r="B128" s="72">
        <v>91</v>
      </c>
      <c r="C128" s="115">
        <v>73288</v>
      </c>
      <c r="D128" s="385">
        <v>12330.277442029077</v>
      </c>
    </row>
    <row r="129" spans="1:4" ht="12" customHeight="1" x14ac:dyDescent="0.2">
      <c r="A129" s="14" t="s">
        <v>204</v>
      </c>
      <c r="B129" s="72">
        <v>137</v>
      </c>
      <c r="C129" s="115">
        <v>43069</v>
      </c>
      <c r="D129" s="385">
        <v>4735.7292902858862</v>
      </c>
    </row>
    <row r="130" spans="1:4" ht="12" customHeight="1" x14ac:dyDescent="0.2">
      <c r="A130" s="14" t="s">
        <v>205</v>
      </c>
      <c r="B130" s="72">
        <v>174</v>
      </c>
      <c r="C130" s="115">
        <v>34016</v>
      </c>
      <c r="D130" s="385">
        <v>10318.244265784968</v>
      </c>
    </row>
    <row r="131" spans="1:4" ht="12" customHeight="1" x14ac:dyDescent="0.2">
      <c r="A131" s="578" t="s">
        <v>8403</v>
      </c>
      <c r="B131" s="130">
        <v>581</v>
      </c>
      <c r="C131" s="115">
        <v>18983</v>
      </c>
      <c r="D131" s="385">
        <v>4198.5647398652454</v>
      </c>
    </row>
    <row r="132" spans="1:4" ht="12" customHeight="1" x14ac:dyDescent="0.2">
      <c r="A132" s="578" t="s">
        <v>8402</v>
      </c>
      <c r="B132" s="130">
        <v>742</v>
      </c>
      <c r="C132" s="115">
        <v>92471</v>
      </c>
      <c r="D132" s="385">
        <v>19596.842949048088</v>
      </c>
    </row>
    <row r="133" spans="1:4" ht="12" customHeight="1" x14ac:dyDescent="0.2">
      <c r="A133" s="578" t="s">
        <v>8401</v>
      </c>
      <c r="B133" s="130">
        <v>542</v>
      </c>
      <c r="C133" s="115">
        <v>57306</v>
      </c>
      <c r="D133" s="385">
        <v>12020.526263859894</v>
      </c>
    </row>
    <row r="134" spans="1:4" ht="12" customHeight="1" x14ac:dyDescent="0.2">
      <c r="A134" s="578" t="s">
        <v>8400</v>
      </c>
      <c r="B134" s="130">
        <v>1232</v>
      </c>
      <c r="C134" s="115">
        <v>61578</v>
      </c>
      <c r="D134" s="385">
        <v>19322.649958498441</v>
      </c>
    </row>
    <row r="135" spans="1:4" ht="12" customHeight="1" x14ac:dyDescent="0.2">
      <c r="A135" s="578" t="s">
        <v>8399</v>
      </c>
      <c r="B135" s="130">
        <v>482</v>
      </c>
      <c r="C135" s="115">
        <v>75118</v>
      </c>
      <c r="D135" s="385">
        <v>22153.717258209683</v>
      </c>
    </row>
    <row r="136" spans="1:4" ht="12" customHeight="1" x14ac:dyDescent="0.2">
      <c r="A136" s="578" t="s">
        <v>8398</v>
      </c>
      <c r="B136" s="130">
        <v>426</v>
      </c>
      <c r="C136" s="115">
        <v>31117</v>
      </c>
      <c r="D136" s="385">
        <v>6559.9952638848954</v>
      </c>
    </row>
    <row r="137" spans="1:4" ht="12" customHeight="1" x14ac:dyDescent="0.2">
      <c r="A137" s="578" t="s">
        <v>8397</v>
      </c>
      <c r="B137" s="130">
        <v>553</v>
      </c>
      <c r="C137" s="115">
        <v>29070</v>
      </c>
      <c r="D137" s="385">
        <v>6852.6435080065503</v>
      </c>
    </row>
    <row r="138" spans="1:4" ht="12" customHeight="1" x14ac:dyDescent="0.2">
      <c r="A138" s="578" t="s">
        <v>8396</v>
      </c>
      <c r="B138" s="130">
        <v>759</v>
      </c>
      <c r="C138" s="115">
        <v>47227</v>
      </c>
      <c r="D138" s="385">
        <v>7666.3071112041698</v>
      </c>
    </row>
    <row r="139" spans="1:4" ht="12" customHeight="1" x14ac:dyDescent="0.2">
      <c r="A139" s="578" t="s">
        <v>8395</v>
      </c>
      <c r="B139" s="130">
        <v>216</v>
      </c>
      <c r="C139" s="115">
        <v>12200</v>
      </c>
      <c r="D139" s="385">
        <v>1693.1610433516257</v>
      </c>
    </row>
    <row r="140" spans="1:4" ht="12" customHeight="1" x14ac:dyDescent="0.2">
      <c r="A140" s="578" t="s">
        <v>8394</v>
      </c>
      <c r="B140" s="130">
        <v>670</v>
      </c>
      <c r="C140" s="115">
        <v>26077</v>
      </c>
      <c r="D140" s="385">
        <v>6291.5086267610041</v>
      </c>
    </row>
    <row r="141" spans="1:4" ht="12" customHeight="1" x14ac:dyDescent="0.2">
      <c r="A141" s="578" t="s">
        <v>8393</v>
      </c>
      <c r="B141" s="130">
        <v>326</v>
      </c>
      <c r="C141" s="115">
        <v>24908</v>
      </c>
      <c r="D141" s="385">
        <v>4341.921615435579</v>
      </c>
    </row>
    <row r="142" spans="1:4" ht="12" customHeight="1" x14ac:dyDescent="0.2">
      <c r="A142" s="578" t="s">
        <v>8392</v>
      </c>
      <c r="B142" s="130">
        <v>497</v>
      </c>
      <c r="C142" s="115">
        <v>16240</v>
      </c>
      <c r="D142" s="385">
        <v>3595.7117549408104</v>
      </c>
    </row>
    <row r="143" spans="1:4" ht="12" customHeight="1" x14ac:dyDescent="0.2">
      <c r="A143" s="578" t="s">
        <v>8391</v>
      </c>
      <c r="B143" s="130">
        <v>484</v>
      </c>
      <c r="C143" s="115">
        <v>109379</v>
      </c>
      <c r="D143" s="385">
        <v>29357.354417478156</v>
      </c>
    </row>
    <row r="144" spans="1:4" ht="12" customHeight="1" x14ac:dyDescent="0.2">
      <c r="A144" s="578" t="s">
        <v>8390</v>
      </c>
      <c r="B144" s="130">
        <v>421</v>
      </c>
      <c r="C144" s="115">
        <v>54367</v>
      </c>
      <c r="D144" s="385">
        <v>10725.731568308813</v>
      </c>
    </row>
    <row r="145" spans="1:4" ht="12" customHeight="1" x14ac:dyDescent="0.2">
      <c r="A145" s="578" t="s">
        <v>8389</v>
      </c>
      <c r="B145" s="130">
        <v>525</v>
      </c>
      <c r="C145" s="115">
        <v>17584</v>
      </c>
      <c r="D145" s="385">
        <v>4284.9534608797831</v>
      </c>
    </row>
    <row r="146" spans="1:4" ht="12" customHeight="1" x14ac:dyDescent="0.2">
      <c r="A146" s="578" t="s">
        <v>8388</v>
      </c>
      <c r="B146" s="130">
        <v>356</v>
      </c>
      <c r="C146" s="115">
        <v>24199</v>
      </c>
      <c r="D146" s="385">
        <v>3467.7353572008951</v>
      </c>
    </row>
    <row r="147" spans="1:4" ht="11.1" customHeight="1" x14ac:dyDescent="0.2">
      <c r="A147" s="578" t="s">
        <v>8387</v>
      </c>
      <c r="B147" s="130">
        <v>448</v>
      </c>
      <c r="C147" s="115">
        <v>46758</v>
      </c>
      <c r="D147" s="385">
        <v>10382.591567371277</v>
      </c>
    </row>
    <row r="148" spans="1:4" s="32" customFormat="1" ht="12" customHeight="1" x14ac:dyDescent="0.2">
      <c r="A148" s="127"/>
      <c r="B148" s="796"/>
      <c r="C148" s="796"/>
      <c r="D148" s="169"/>
    </row>
    <row r="149" spans="1:4" s="32" customFormat="1" ht="12" customHeight="1" x14ac:dyDescent="0.2">
      <c r="A149" s="506" t="s">
        <v>8335</v>
      </c>
      <c r="B149" s="795"/>
      <c r="C149" s="795"/>
      <c r="D149" s="169"/>
    </row>
    <row r="150" spans="1:4" s="32" customFormat="1" ht="12" customHeight="1" x14ac:dyDescent="0.2">
      <c r="A150" s="506" t="s">
        <v>8334</v>
      </c>
      <c r="B150" s="795"/>
      <c r="C150" s="795"/>
      <c r="D150" s="169"/>
    </row>
    <row r="151" spans="1:4" ht="9.9499999999999993" customHeight="1" x14ac:dyDescent="0.2">
      <c r="A151" s="541" t="s">
        <v>8333</v>
      </c>
      <c r="B151" s="795"/>
      <c r="C151" s="795"/>
      <c r="D151" s="169"/>
    </row>
    <row r="152" spans="1:4" ht="18" customHeight="1" x14ac:dyDescent="0.2">
      <c r="A152" s="578" t="s">
        <v>8386</v>
      </c>
      <c r="B152" s="130">
        <v>124</v>
      </c>
      <c r="C152" s="115">
        <v>10157</v>
      </c>
      <c r="D152" s="385">
        <v>2303.9700490018377</v>
      </c>
    </row>
    <row r="153" spans="1:4" ht="11.45" customHeight="1" x14ac:dyDescent="0.2">
      <c r="A153" s="578" t="s">
        <v>8385</v>
      </c>
      <c r="B153" s="130">
        <v>287</v>
      </c>
      <c r="C153" s="115">
        <v>32577</v>
      </c>
      <c r="D153" s="385">
        <v>8330.4774467167517</v>
      </c>
    </row>
    <row r="154" spans="1:4" ht="11.45" customHeight="1" x14ac:dyDescent="0.2">
      <c r="A154" s="578" t="s">
        <v>8384</v>
      </c>
      <c r="B154" s="130">
        <v>456</v>
      </c>
      <c r="C154" s="115">
        <v>31014</v>
      </c>
      <c r="D154" s="385">
        <v>3663.9043619135718</v>
      </c>
    </row>
    <row r="155" spans="1:4" ht="11.45" customHeight="1" x14ac:dyDescent="0.2">
      <c r="A155" s="578" t="s">
        <v>8383</v>
      </c>
      <c r="B155" s="130">
        <v>667</v>
      </c>
      <c r="C155" s="115">
        <v>81323</v>
      </c>
      <c r="D155" s="385">
        <v>25462.472710601647</v>
      </c>
    </row>
    <row r="156" spans="1:4" ht="11.45" customHeight="1" x14ac:dyDescent="0.2">
      <c r="A156" s="578" t="s">
        <v>8382</v>
      </c>
      <c r="B156" s="130">
        <v>647</v>
      </c>
      <c r="C156" s="115">
        <v>15412</v>
      </c>
      <c r="D156" s="385">
        <v>3843.6084373163994</v>
      </c>
    </row>
    <row r="157" spans="1:4" ht="11.45" customHeight="1" x14ac:dyDescent="0.2">
      <c r="A157" s="578" t="s">
        <v>8381</v>
      </c>
      <c r="B157" s="130">
        <v>636</v>
      </c>
      <c r="C157" s="115">
        <v>116534</v>
      </c>
      <c r="D157" s="385">
        <v>28740.899829306101</v>
      </c>
    </row>
    <row r="158" spans="1:4" ht="11.45" customHeight="1" x14ac:dyDescent="0.2">
      <c r="A158" s="578" t="s">
        <v>8380</v>
      </c>
      <c r="B158" s="130">
        <v>795</v>
      </c>
      <c r="C158" s="115">
        <v>120626</v>
      </c>
      <c r="D158" s="385">
        <v>28063.400392952237</v>
      </c>
    </row>
    <row r="159" spans="1:4" ht="11.45" customHeight="1" x14ac:dyDescent="0.2">
      <c r="A159" s="578" t="s">
        <v>8379</v>
      </c>
      <c r="B159" s="130">
        <v>227</v>
      </c>
      <c r="C159" s="115">
        <v>18372</v>
      </c>
      <c r="D159" s="385">
        <v>4389.4026488017198</v>
      </c>
    </row>
    <row r="160" spans="1:4" ht="11.45" customHeight="1" x14ac:dyDescent="0.2">
      <c r="A160" s="578" t="s">
        <v>8378</v>
      </c>
      <c r="B160" s="130">
        <v>602</v>
      </c>
      <c r="C160" s="115">
        <v>21933</v>
      </c>
      <c r="D160" s="385">
        <v>4389.4026488017198</v>
      </c>
    </row>
    <row r="161" spans="1:4" ht="11.45" customHeight="1" x14ac:dyDescent="0.2">
      <c r="A161" s="578" t="s">
        <v>8377</v>
      </c>
      <c r="B161" s="130">
        <v>350</v>
      </c>
      <c r="C161" s="115">
        <v>31294</v>
      </c>
      <c r="D161" s="385">
        <v>6552.5951381823907</v>
      </c>
    </row>
    <row r="162" spans="1:4" ht="11.45" customHeight="1" x14ac:dyDescent="0.2">
      <c r="A162" s="578" t="s">
        <v>8376</v>
      </c>
      <c r="B162" s="130">
        <v>365</v>
      </c>
      <c r="C162" s="17">
        <v>15493</v>
      </c>
      <c r="D162" s="385">
        <v>3445.0694630027792</v>
      </c>
    </row>
    <row r="163" spans="1:4" ht="11.45" customHeight="1" x14ac:dyDescent="0.2">
      <c r="A163" s="578" t="s">
        <v>8375</v>
      </c>
      <c r="B163" s="130">
        <v>579</v>
      </c>
      <c r="C163" s="17">
        <v>58738</v>
      </c>
      <c r="D163" s="385">
        <v>13521.601704861292</v>
      </c>
    </row>
    <row r="164" spans="1:4" ht="11.45" customHeight="1" x14ac:dyDescent="0.2">
      <c r="A164" s="578" t="s">
        <v>8374</v>
      </c>
      <c r="B164" s="130">
        <v>596</v>
      </c>
      <c r="C164" s="115">
        <v>36550</v>
      </c>
      <c r="D164" s="385">
        <v>8066.8840935549852</v>
      </c>
    </row>
    <row r="165" spans="1:4" ht="11.45" customHeight="1" x14ac:dyDescent="0.2">
      <c r="A165" s="578" t="s">
        <v>8373</v>
      </c>
      <c r="B165" s="130">
        <v>158</v>
      </c>
      <c r="C165" s="17">
        <v>14205</v>
      </c>
      <c r="D165" s="385">
        <v>2909.4027594525146</v>
      </c>
    </row>
    <row r="166" spans="1:4" ht="11.45" customHeight="1" x14ac:dyDescent="0.2">
      <c r="A166" s="578" t="s">
        <v>8372</v>
      </c>
      <c r="B166" s="130">
        <v>353</v>
      </c>
      <c r="C166" s="115">
        <v>19321</v>
      </c>
      <c r="D166" s="385">
        <v>3208.1311421679166</v>
      </c>
    </row>
    <row r="167" spans="1:4" ht="11.45" customHeight="1" x14ac:dyDescent="0.2">
      <c r="A167" s="578" t="s">
        <v>8371</v>
      </c>
      <c r="B167" s="130">
        <v>186</v>
      </c>
      <c r="C167" s="168">
        <v>15799</v>
      </c>
      <c r="D167" s="385">
        <v>3586.9029807541037</v>
      </c>
    </row>
    <row r="168" spans="1:4" ht="11.45" customHeight="1" x14ac:dyDescent="0.2">
      <c r="A168" s="578" t="s">
        <v>8370</v>
      </c>
      <c r="B168" s="130">
        <v>486</v>
      </c>
      <c r="C168" s="17">
        <v>39597</v>
      </c>
      <c r="D168" s="385">
        <v>9958.454773716503</v>
      </c>
    </row>
    <row r="169" spans="1:4" ht="11.45" customHeight="1" x14ac:dyDescent="0.2">
      <c r="A169" s="578" t="s">
        <v>8369</v>
      </c>
      <c r="B169" s="130">
        <v>376</v>
      </c>
      <c r="C169" s="17">
        <v>44570</v>
      </c>
      <c r="D169" s="385">
        <v>15332.129703707587</v>
      </c>
    </row>
    <row r="170" spans="1:4" ht="11.45" customHeight="1" x14ac:dyDescent="0.2">
      <c r="A170" s="578" t="s">
        <v>8368</v>
      </c>
      <c r="B170" s="130">
        <v>800</v>
      </c>
      <c r="C170" s="115">
        <v>53579</v>
      </c>
      <c r="D170" s="385">
        <v>15343.80430174629</v>
      </c>
    </row>
    <row r="171" spans="1:4" ht="11.45" customHeight="1" x14ac:dyDescent="0.2">
      <c r="A171" s="578" t="s">
        <v>8367</v>
      </c>
      <c r="B171" s="130">
        <v>400</v>
      </c>
      <c r="C171" s="17">
        <v>26853</v>
      </c>
      <c r="D171" s="385">
        <v>4253.1657076931142</v>
      </c>
    </row>
    <row r="172" spans="1:4" ht="11.45" customHeight="1" x14ac:dyDescent="0.2">
      <c r="A172" s="578" t="s">
        <v>8366</v>
      </c>
      <c r="B172" s="130">
        <v>1327</v>
      </c>
      <c r="C172" s="115">
        <v>128527</v>
      </c>
      <c r="D172" s="385">
        <v>31725.180279511249</v>
      </c>
    </row>
    <row r="173" spans="1:4" ht="11.45" customHeight="1" x14ac:dyDescent="0.2">
      <c r="A173" s="578" t="s">
        <v>8365</v>
      </c>
      <c r="B173" s="130">
        <v>385</v>
      </c>
      <c r="C173" s="115">
        <v>49258</v>
      </c>
      <c r="D173" s="385">
        <v>8318.6643798835812</v>
      </c>
    </row>
    <row r="174" spans="1:4" ht="11.45" customHeight="1" x14ac:dyDescent="0.2">
      <c r="A174" s="578" t="s">
        <v>8364</v>
      </c>
      <c r="B174" s="130">
        <v>230</v>
      </c>
      <c r="C174" s="115">
        <v>11765</v>
      </c>
      <c r="D174" s="385">
        <v>1451.5173380879962</v>
      </c>
    </row>
    <row r="175" spans="1:4" ht="11.45" customHeight="1" x14ac:dyDescent="0.2">
      <c r="A175" s="578" t="s">
        <v>8363</v>
      </c>
      <c r="B175" s="130">
        <v>399</v>
      </c>
      <c r="C175" s="115">
        <v>26754</v>
      </c>
      <c r="D175" s="385">
        <v>5445.7092742146942</v>
      </c>
    </row>
    <row r="176" spans="1:4" ht="11.45" customHeight="1" x14ac:dyDescent="0.2">
      <c r="A176" s="578" t="s">
        <v>8362</v>
      </c>
      <c r="B176" s="130">
        <v>782</v>
      </c>
      <c r="C176" s="115">
        <v>64119</v>
      </c>
      <c r="D176" s="385">
        <v>16577.393315852954</v>
      </c>
    </row>
    <row r="177" spans="1:4" ht="11.45" customHeight="1" x14ac:dyDescent="0.2">
      <c r="A177" s="578" t="s">
        <v>8361</v>
      </c>
      <c r="B177" s="130">
        <v>419</v>
      </c>
      <c r="C177" s="115">
        <v>27081</v>
      </c>
      <c r="D177" s="385">
        <v>3386.7538365934238</v>
      </c>
    </row>
    <row r="178" spans="1:4" ht="11.45" customHeight="1" x14ac:dyDescent="0.2">
      <c r="A178" s="578" t="s">
        <v>8360</v>
      </c>
      <c r="B178" s="130">
        <v>730</v>
      </c>
      <c r="C178" s="115">
        <v>37076</v>
      </c>
      <c r="D178" s="385">
        <v>6137.5606833079864</v>
      </c>
    </row>
    <row r="179" spans="1:4" ht="11.45" customHeight="1" x14ac:dyDescent="0.2">
      <c r="A179" s="578" t="s">
        <v>8359</v>
      </c>
      <c r="B179" s="130">
        <v>481</v>
      </c>
      <c r="C179" s="115">
        <v>46631</v>
      </c>
      <c r="D179" s="385">
        <v>10194.963221458913</v>
      </c>
    </row>
    <row r="180" spans="1:4" ht="11.45" customHeight="1" x14ac:dyDescent="0.2">
      <c r="A180" s="578" t="s">
        <v>8358</v>
      </c>
      <c r="B180" s="130">
        <v>181</v>
      </c>
      <c r="C180" s="115">
        <v>12943</v>
      </c>
      <c r="D180" s="385">
        <v>2001.8680832765222</v>
      </c>
    </row>
    <row r="181" spans="1:4" ht="11.45" customHeight="1" x14ac:dyDescent="0.2">
      <c r="A181" s="578" t="s">
        <v>8357</v>
      </c>
      <c r="B181" s="130">
        <v>273</v>
      </c>
      <c r="C181" s="115">
        <v>11612</v>
      </c>
      <c r="D181" s="385">
        <v>1438.0700162567518</v>
      </c>
    </row>
    <row r="182" spans="1:4" ht="11.45" customHeight="1" x14ac:dyDescent="0.2">
      <c r="A182" s="578" t="s">
        <v>8356</v>
      </c>
      <c r="B182" s="130">
        <v>609</v>
      </c>
      <c r="C182" s="115">
        <v>25601</v>
      </c>
      <c r="D182" s="385">
        <v>4333.0522355655776</v>
      </c>
    </row>
    <row r="183" spans="1:4" ht="11.45" customHeight="1" x14ac:dyDescent="0.2">
      <c r="A183" s="578" t="s">
        <v>8355</v>
      </c>
      <c r="B183" s="130">
        <v>305</v>
      </c>
      <c r="C183" s="115">
        <v>12170</v>
      </c>
      <c r="D183" s="385">
        <v>2410.5436771723739</v>
      </c>
    </row>
    <row r="184" spans="1:4" ht="11.45" customHeight="1" x14ac:dyDescent="0.2">
      <c r="A184" s="578" t="s">
        <v>8354</v>
      </c>
      <c r="B184" s="130">
        <v>699</v>
      </c>
      <c r="C184" s="17">
        <v>314192</v>
      </c>
      <c r="D184" s="385">
        <v>146711.51428234307</v>
      </c>
    </row>
    <row r="185" spans="1:4" ht="11.45" customHeight="1" x14ac:dyDescent="0.2">
      <c r="A185" s="578" t="s">
        <v>8353</v>
      </c>
      <c r="B185" s="130">
        <v>203</v>
      </c>
      <c r="C185" s="115">
        <v>10882</v>
      </c>
      <c r="D185" s="385">
        <v>719</v>
      </c>
    </row>
    <row r="186" spans="1:4" ht="11.45" customHeight="1" x14ac:dyDescent="0.2">
      <c r="A186" s="578" t="s">
        <v>8352</v>
      </c>
      <c r="B186" s="130">
        <v>411</v>
      </c>
      <c r="C186" s="115">
        <v>33173</v>
      </c>
      <c r="D186" s="385">
        <v>7463.726169699512</v>
      </c>
    </row>
    <row r="187" spans="1:4" ht="11.45" customHeight="1" x14ac:dyDescent="0.2">
      <c r="A187" s="578" t="s">
        <v>8351</v>
      </c>
      <c r="B187" s="130">
        <v>755</v>
      </c>
      <c r="C187" s="115">
        <v>126388</v>
      </c>
      <c r="D187" s="385">
        <v>37700.468239026697</v>
      </c>
    </row>
    <row r="188" spans="1:4" ht="11.45" customHeight="1" x14ac:dyDescent="0.2">
      <c r="A188" s="578" t="s">
        <v>8350</v>
      </c>
      <c r="B188" s="130">
        <v>489</v>
      </c>
      <c r="C188" s="115">
        <v>22223</v>
      </c>
      <c r="D188" s="385">
        <v>4033.6661502962925</v>
      </c>
    </row>
    <row r="189" spans="1:4" ht="11.45" customHeight="1" x14ac:dyDescent="0.2">
      <c r="A189" s="578" t="s">
        <v>8349</v>
      </c>
      <c r="B189" s="130">
        <v>383</v>
      </c>
      <c r="C189" s="115">
        <v>12446</v>
      </c>
      <c r="D189" s="385">
        <v>2335.0611259111647</v>
      </c>
    </row>
    <row r="190" spans="1:4" ht="11.45" customHeight="1" x14ac:dyDescent="0.2">
      <c r="A190" s="578" t="s">
        <v>8348</v>
      </c>
      <c r="B190" s="130">
        <v>582</v>
      </c>
      <c r="C190" s="115">
        <v>58459</v>
      </c>
      <c r="D190" s="385">
        <v>11296.094142325241</v>
      </c>
    </row>
    <row r="191" spans="1:4" ht="11.45" customHeight="1" x14ac:dyDescent="0.2">
      <c r="A191" s="578" t="s">
        <v>8347</v>
      </c>
      <c r="B191" s="130">
        <v>293</v>
      </c>
      <c r="C191" s="115">
        <v>24673</v>
      </c>
      <c r="D191" s="385">
        <v>6021.6300356599713</v>
      </c>
    </row>
    <row r="192" spans="1:4" ht="11.45" customHeight="1" x14ac:dyDescent="0.2">
      <c r="A192" s="578" t="s">
        <v>8346</v>
      </c>
      <c r="B192" s="130">
        <v>523</v>
      </c>
      <c r="C192" s="115">
        <v>15245</v>
      </c>
      <c r="D192" s="385">
        <v>2373.1050243851278</v>
      </c>
    </row>
    <row r="193" spans="1:4" ht="11.45" customHeight="1" x14ac:dyDescent="0.2">
      <c r="A193" s="578" t="s">
        <v>8345</v>
      </c>
      <c r="B193" s="130">
        <v>1177</v>
      </c>
      <c r="C193" s="115">
        <v>92887</v>
      </c>
      <c r="D193" s="385">
        <v>23759.514129214956</v>
      </c>
    </row>
    <row r="194" spans="1:4" ht="11.45" customHeight="1" x14ac:dyDescent="0.2">
      <c r="A194" s="578" t="s">
        <v>8344</v>
      </c>
      <c r="B194" s="130">
        <v>284</v>
      </c>
      <c r="C194" s="17">
        <v>17168</v>
      </c>
      <c r="D194" s="385">
        <v>2839.1222518223294</v>
      </c>
    </row>
    <row r="195" spans="1:4" ht="11.45" customHeight="1" x14ac:dyDescent="0.2">
      <c r="A195" s="578" t="s">
        <v>8343</v>
      </c>
      <c r="B195" s="130">
        <v>762</v>
      </c>
      <c r="C195" s="115">
        <v>83939</v>
      </c>
      <c r="D195" s="385">
        <v>17008.583813519326</v>
      </c>
    </row>
    <row r="196" spans="1:4" ht="11.45" customHeight="1" x14ac:dyDescent="0.2">
      <c r="A196" s="578" t="s">
        <v>8342</v>
      </c>
      <c r="B196" s="130">
        <v>51</v>
      </c>
      <c r="C196" s="17">
        <v>8776</v>
      </c>
      <c r="D196" s="385">
        <v>798</v>
      </c>
    </row>
    <row r="197" spans="1:4" ht="11.45" customHeight="1" x14ac:dyDescent="0.2">
      <c r="A197" s="578" t="s">
        <v>8341</v>
      </c>
      <c r="B197" s="130">
        <v>351</v>
      </c>
      <c r="C197" s="115">
        <v>72321</v>
      </c>
      <c r="D197" s="385">
        <v>12171.978678483403</v>
      </c>
    </row>
    <row r="198" spans="1:4" ht="11.45" customHeight="1" x14ac:dyDescent="0.2">
      <c r="A198" s="578" t="s">
        <v>8340</v>
      </c>
      <c r="B198" s="130">
        <v>1007</v>
      </c>
      <c r="C198" s="115">
        <v>146238</v>
      </c>
      <c r="D198" s="385">
        <v>45381.319465100423</v>
      </c>
    </row>
    <row r="199" spans="1:4" ht="11.45" customHeight="1" x14ac:dyDescent="0.2">
      <c r="A199" s="578" t="s">
        <v>8339</v>
      </c>
      <c r="B199" s="130">
        <v>170</v>
      </c>
      <c r="C199" s="168">
        <v>28300</v>
      </c>
      <c r="D199" s="385">
        <v>6446.9020955477481</v>
      </c>
    </row>
    <row r="200" spans="1:4" ht="11.45" customHeight="1" x14ac:dyDescent="0.2">
      <c r="A200" s="578" t="s">
        <v>8338</v>
      </c>
      <c r="B200" s="130">
        <v>262</v>
      </c>
      <c r="C200" s="17">
        <v>16513</v>
      </c>
      <c r="D200" s="385">
        <v>2012.1927106822591</v>
      </c>
    </row>
    <row r="201" spans="1:4" ht="11.45" customHeight="1" x14ac:dyDescent="0.2">
      <c r="A201" s="578" t="s">
        <v>8337</v>
      </c>
      <c r="B201" s="130">
        <v>321</v>
      </c>
      <c r="C201" s="115">
        <v>12896</v>
      </c>
      <c r="D201" s="385">
        <v>1603.6226944255075</v>
      </c>
    </row>
    <row r="202" spans="1:4" ht="11.1" customHeight="1" x14ac:dyDescent="0.2">
      <c r="A202" s="578" t="s">
        <v>8336</v>
      </c>
      <c r="B202" s="130">
        <v>687</v>
      </c>
      <c r="C202" s="115">
        <v>37024</v>
      </c>
      <c r="D202" s="385">
        <v>6943.4631108081176</v>
      </c>
    </row>
    <row r="203" spans="1:4" s="32" customFormat="1" ht="12" customHeight="1" x14ac:dyDescent="0.2">
      <c r="A203" s="127"/>
      <c r="B203" s="556"/>
      <c r="C203" s="556"/>
      <c r="D203" s="169"/>
    </row>
    <row r="204" spans="1:4" s="32" customFormat="1" ht="12" customHeight="1" x14ac:dyDescent="0.2">
      <c r="A204" s="506" t="s">
        <v>8335</v>
      </c>
      <c r="B204" s="795"/>
      <c r="C204" s="795"/>
      <c r="D204" s="169"/>
    </row>
    <row r="205" spans="1:4" s="32" customFormat="1" ht="12" customHeight="1" x14ac:dyDescent="0.2">
      <c r="A205" s="506" t="s">
        <v>8334</v>
      </c>
      <c r="B205" s="795"/>
      <c r="C205" s="795"/>
      <c r="D205" s="169"/>
    </row>
    <row r="206" spans="1:4" ht="9.9499999999999993" customHeight="1" x14ac:dyDescent="0.2">
      <c r="A206" s="541" t="s">
        <v>8333</v>
      </c>
      <c r="B206" s="795"/>
      <c r="C206" s="795"/>
      <c r="D206" s="169"/>
    </row>
    <row r="207" spans="1:4" x14ac:dyDescent="0.2">
      <c r="A207" s="2"/>
      <c r="B207" s="2"/>
      <c r="C207" s="2"/>
      <c r="D207" s="169"/>
    </row>
    <row r="208" spans="1:4" x14ac:dyDescent="0.2">
      <c r="A208" s="121"/>
      <c r="B208" s="1"/>
      <c r="C208" s="1"/>
      <c r="D208" s="169"/>
    </row>
    <row r="209" spans="1:4" x14ac:dyDescent="0.2">
      <c r="A209" s="502"/>
      <c r="B209" s="1"/>
      <c r="C209" s="1"/>
      <c r="D209" s="169"/>
    </row>
    <row r="210" spans="1:4" x14ac:dyDescent="0.2">
      <c r="A210" s="1"/>
      <c r="B210" s="1"/>
      <c r="C210" s="1"/>
      <c r="D210" s="169"/>
    </row>
    <row r="211" spans="1:4" x14ac:dyDescent="0.2">
      <c r="A211" s="1"/>
      <c r="B211" s="1"/>
      <c r="C211" s="1"/>
      <c r="D211" s="169"/>
    </row>
    <row r="212" spans="1:4" x14ac:dyDescent="0.2">
      <c r="A212" s="1"/>
      <c r="B212" s="1"/>
      <c r="C212" s="1"/>
      <c r="D212" s="794"/>
    </row>
    <row r="213" spans="1:4" x14ac:dyDescent="0.2">
      <c r="A213" s="1"/>
      <c r="B213" s="1"/>
      <c r="C213" s="1"/>
      <c r="D213" s="793"/>
    </row>
    <row r="214" spans="1:4" x14ac:dyDescent="0.2">
      <c r="A214" s="1"/>
      <c r="B214" s="1"/>
      <c r="C214" s="1"/>
      <c r="D214" s="793"/>
    </row>
    <row r="215" spans="1:4" x14ac:dyDescent="0.2">
      <c r="A215" s="1"/>
      <c r="B215" s="1"/>
      <c r="C215" s="1"/>
      <c r="D215" s="793"/>
    </row>
    <row r="216" spans="1:4" x14ac:dyDescent="0.2">
      <c r="A216" s="1"/>
      <c r="B216" s="1"/>
      <c r="C216" s="1"/>
      <c r="D216" s="793"/>
    </row>
    <row r="217" spans="1:4" x14ac:dyDescent="0.2">
      <c r="A217" s="1"/>
      <c r="B217" s="1"/>
      <c r="C217" s="1"/>
      <c r="D217" s="792"/>
    </row>
    <row r="218" spans="1:4" x14ac:dyDescent="0.2">
      <c r="A218" s="1"/>
      <c r="B218" s="1"/>
      <c r="C218" s="1"/>
      <c r="D218" s="791"/>
    </row>
    <row r="219" spans="1:4" x14ac:dyDescent="0.2">
      <c r="A219" s="1"/>
      <c r="B219" s="1"/>
      <c r="C219" s="1"/>
      <c r="D219" s="791"/>
    </row>
    <row r="220" spans="1:4" x14ac:dyDescent="0.2">
      <c r="A220" s="1"/>
      <c r="B220" s="1"/>
      <c r="C220" s="1"/>
      <c r="D220" s="791"/>
    </row>
    <row r="221" spans="1:4" x14ac:dyDescent="0.2">
      <c r="A221" s="1"/>
      <c r="B221" s="1"/>
      <c r="C221" s="1"/>
      <c r="D221" s="791"/>
    </row>
    <row r="222" spans="1:4" x14ac:dyDescent="0.2">
      <c r="A222" s="1"/>
      <c r="B222" s="1"/>
      <c r="C222" s="1"/>
      <c r="D222" s="791"/>
    </row>
    <row r="223" spans="1:4" x14ac:dyDescent="0.2">
      <c r="A223" s="1"/>
      <c r="B223" s="1"/>
      <c r="C223" s="1"/>
      <c r="D223" s="791"/>
    </row>
    <row r="224" spans="1:4" x14ac:dyDescent="0.2">
      <c r="A224" s="1"/>
      <c r="B224" s="1"/>
      <c r="C224" s="1"/>
      <c r="D224" s="791"/>
    </row>
    <row r="225" spans="1:4" x14ac:dyDescent="0.2">
      <c r="A225" s="1"/>
      <c r="B225" s="1"/>
      <c r="C225" s="1"/>
      <c r="D225" s="791"/>
    </row>
    <row r="226" spans="1:4" x14ac:dyDescent="0.2">
      <c r="A226" s="1"/>
      <c r="B226" s="1"/>
      <c r="C226" s="1"/>
      <c r="D226" s="791"/>
    </row>
    <row r="227" spans="1:4" x14ac:dyDescent="0.2">
      <c r="A227" s="1"/>
      <c r="B227" s="1"/>
      <c r="C227" s="1"/>
      <c r="D227" s="791"/>
    </row>
    <row r="228" spans="1:4" x14ac:dyDescent="0.2">
      <c r="A228" s="1"/>
      <c r="B228" s="1"/>
      <c r="C228" s="1"/>
      <c r="D228" s="791"/>
    </row>
    <row r="229" spans="1:4" x14ac:dyDescent="0.2">
      <c r="A229" s="1"/>
      <c r="B229" s="1"/>
      <c r="C229" s="1"/>
      <c r="D229" s="791"/>
    </row>
    <row r="230" spans="1:4" x14ac:dyDescent="0.2">
      <c r="A230" s="1"/>
      <c r="B230" s="1"/>
      <c r="C230" s="1"/>
      <c r="D230" s="791"/>
    </row>
    <row r="231" spans="1:4" x14ac:dyDescent="0.2">
      <c r="A231" s="1"/>
      <c r="B231" s="1"/>
      <c r="C231" s="1"/>
      <c r="D231" s="791"/>
    </row>
    <row r="232" spans="1:4" x14ac:dyDescent="0.2">
      <c r="A232" s="1"/>
      <c r="B232" s="1"/>
      <c r="C232" s="1"/>
      <c r="D232" s="791"/>
    </row>
    <row r="233" spans="1:4" x14ac:dyDescent="0.2">
      <c r="A233" s="1"/>
      <c r="B233" s="1"/>
      <c r="C233" s="1"/>
      <c r="D233" s="791"/>
    </row>
    <row r="234" spans="1:4" x14ac:dyDescent="0.2">
      <c r="A234" s="1"/>
      <c r="B234" s="1"/>
      <c r="C234" s="1"/>
      <c r="D234" s="791"/>
    </row>
    <row r="235" spans="1:4" x14ac:dyDescent="0.2">
      <c r="A235" s="1"/>
      <c r="B235" s="1"/>
      <c r="C235" s="1"/>
      <c r="D235" s="791"/>
    </row>
    <row r="236" spans="1:4" x14ac:dyDescent="0.2">
      <c r="A236" s="1"/>
      <c r="B236" s="1"/>
      <c r="C236" s="1"/>
      <c r="D236" s="791"/>
    </row>
    <row r="237" spans="1:4" x14ac:dyDescent="0.2">
      <c r="A237" s="1"/>
      <c r="B237" s="1"/>
      <c r="C237" s="1"/>
      <c r="D237" s="791"/>
    </row>
    <row r="238" spans="1:4" x14ac:dyDescent="0.2">
      <c r="A238" s="1"/>
      <c r="B238" s="1"/>
      <c r="C238" s="1"/>
      <c r="D238" s="791"/>
    </row>
    <row r="239" spans="1:4" x14ac:dyDescent="0.2">
      <c r="A239" s="1"/>
      <c r="B239" s="1"/>
      <c r="C239" s="1"/>
      <c r="D239" s="791"/>
    </row>
    <row r="240" spans="1:4" x14ac:dyDescent="0.2">
      <c r="A240" s="1"/>
      <c r="B240" s="1"/>
      <c r="C240" s="1"/>
      <c r="D240" s="791"/>
    </row>
    <row r="241" spans="1:4" x14ac:dyDescent="0.2">
      <c r="A241" s="1"/>
      <c r="B241" s="1"/>
      <c r="C241" s="1"/>
      <c r="D241" s="791"/>
    </row>
    <row r="242" spans="1:4" x14ac:dyDescent="0.2">
      <c r="A242" s="1"/>
      <c r="B242" s="1"/>
      <c r="C242" s="1"/>
      <c r="D242" s="791"/>
    </row>
    <row r="243" spans="1:4" x14ac:dyDescent="0.2">
      <c r="A243" s="1"/>
      <c r="B243" s="1"/>
      <c r="C243" s="1"/>
      <c r="D243" s="791"/>
    </row>
    <row r="244" spans="1:4" x14ac:dyDescent="0.2">
      <c r="A244" s="1"/>
      <c r="B244" s="1"/>
      <c r="C244" s="1"/>
      <c r="D244" s="791"/>
    </row>
    <row r="245" spans="1:4" x14ac:dyDescent="0.2">
      <c r="A245" s="1"/>
      <c r="B245" s="1"/>
      <c r="C245" s="1"/>
      <c r="D245" s="791"/>
    </row>
    <row r="246" spans="1:4" x14ac:dyDescent="0.2">
      <c r="A246" s="1"/>
      <c r="B246" s="1"/>
      <c r="C246" s="1"/>
      <c r="D246" s="791"/>
    </row>
    <row r="247" spans="1:4" x14ac:dyDescent="0.2">
      <c r="A247" s="1"/>
      <c r="B247" s="1"/>
      <c r="C247" s="1"/>
      <c r="D247" s="791"/>
    </row>
    <row r="248" spans="1:4" x14ac:dyDescent="0.2">
      <c r="A248" s="1"/>
      <c r="B248" s="1"/>
      <c r="C248" s="1"/>
      <c r="D248" s="791"/>
    </row>
    <row r="249" spans="1:4" x14ac:dyDescent="0.2">
      <c r="A249" s="1"/>
      <c r="B249" s="1"/>
      <c r="C249" s="1"/>
      <c r="D249" s="791"/>
    </row>
    <row r="250" spans="1:4" x14ac:dyDescent="0.2">
      <c r="A250" s="1"/>
      <c r="B250" s="1"/>
      <c r="C250" s="1"/>
      <c r="D250" s="791"/>
    </row>
    <row r="251" spans="1:4" x14ac:dyDescent="0.2">
      <c r="A251" s="1"/>
      <c r="B251" s="1"/>
      <c r="C251" s="1"/>
      <c r="D251" s="791"/>
    </row>
    <row r="252" spans="1:4" x14ac:dyDescent="0.2">
      <c r="A252" s="1"/>
      <c r="B252" s="1"/>
      <c r="C252" s="1"/>
      <c r="D252" s="791"/>
    </row>
    <row r="253" spans="1:4" x14ac:dyDescent="0.2">
      <c r="A253" s="1"/>
      <c r="B253" s="1"/>
      <c r="C253" s="1"/>
      <c r="D253" s="791"/>
    </row>
    <row r="254" spans="1:4" x14ac:dyDescent="0.2">
      <c r="A254" s="1"/>
      <c r="B254" s="1"/>
      <c r="C254" s="1"/>
      <c r="D254" s="791"/>
    </row>
    <row r="255" spans="1:4" x14ac:dyDescent="0.2">
      <c r="A255" s="1"/>
      <c r="B255" s="1"/>
      <c r="C255" s="1"/>
      <c r="D255" s="791"/>
    </row>
    <row r="256" spans="1:4" x14ac:dyDescent="0.2">
      <c r="A256" s="1"/>
      <c r="B256" s="1"/>
      <c r="C256" s="1"/>
      <c r="D256" s="791"/>
    </row>
    <row r="257" spans="1:4" x14ac:dyDescent="0.2">
      <c r="A257" s="1"/>
      <c r="B257" s="1"/>
      <c r="C257" s="1"/>
      <c r="D257" s="791"/>
    </row>
    <row r="258" spans="1:4" x14ac:dyDescent="0.2">
      <c r="A258" s="1"/>
      <c r="B258" s="1"/>
      <c r="C258" s="1"/>
      <c r="D258" s="791"/>
    </row>
    <row r="259" spans="1:4" x14ac:dyDescent="0.2">
      <c r="A259" s="1"/>
      <c r="B259" s="1"/>
      <c r="C259" s="1"/>
      <c r="D259" s="791"/>
    </row>
    <row r="260" spans="1:4" x14ac:dyDescent="0.2">
      <c r="A260" s="1"/>
      <c r="B260" s="1"/>
      <c r="C260" s="1"/>
      <c r="D260" s="791"/>
    </row>
    <row r="261" spans="1:4" x14ac:dyDescent="0.2">
      <c r="A261" s="1"/>
      <c r="B261" s="1"/>
      <c r="C261" s="1"/>
      <c r="D261" s="791"/>
    </row>
    <row r="262" spans="1:4" x14ac:dyDescent="0.2">
      <c r="A262" s="1"/>
      <c r="B262" s="1"/>
      <c r="C262" s="1"/>
      <c r="D262" s="791"/>
    </row>
    <row r="263" spans="1:4" x14ac:dyDescent="0.2">
      <c r="A263" s="1"/>
      <c r="B263" s="1"/>
      <c r="C263" s="1"/>
      <c r="D263" s="791"/>
    </row>
    <row r="264" spans="1:4" x14ac:dyDescent="0.2">
      <c r="A264" s="1"/>
      <c r="B264" s="1"/>
      <c r="C264" s="1"/>
      <c r="D264" s="791"/>
    </row>
    <row r="265" spans="1:4" x14ac:dyDescent="0.2">
      <c r="A265" s="1"/>
      <c r="B265" s="1"/>
      <c r="C265" s="1"/>
      <c r="D265" s="791"/>
    </row>
    <row r="266" spans="1:4" x14ac:dyDescent="0.2">
      <c r="A266" s="1"/>
      <c r="B266" s="1"/>
      <c r="C266" s="1"/>
      <c r="D266" s="791"/>
    </row>
    <row r="267" spans="1:4" x14ac:dyDescent="0.2">
      <c r="A267" s="1"/>
      <c r="B267" s="1"/>
      <c r="C267" s="1"/>
      <c r="D267" s="791"/>
    </row>
    <row r="268" spans="1:4" x14ac:dyDescent="0.2">
      <c r="A268" s="1"/>
      <c r="B268" s="1"/>
      <c r="C268" s="1"/>
      <c r="D268" s="791"/>
    </row>
    <row r="269" spans="1:4" x14ac:dyDescent="0.2">
      <c r="A269" s="1"/>
      <c r="B269" s="1"/>
      <c r="C269" s="1"/>
      <c r="D269" s="791"/>
    </row>
    <row r="270" spans="1:4" x14ac:dyDescent="0.2">
      <c r="A270" s="1"/>
      <c r="B270" s="1"/>
      <c r="C270" s="1"/>
      <c r="D270" s="791"/>
    </row>
    <row r="271" spans="1:4" x14ac:dyDescent="0.2">
      <c r="A271" s="1"/>
      <c r="B271" s="1"/>
      <c r="C271" s="1"/>
      <c r="D271" s="791"/>
    </row>
    <row r="272" spans="1:4" x14ac:dyDescent="0.2">
      <c r="A272" s="1"/>
      <c r="B272" s="1"/>
      <c r="C272" s="1"/>
      <c r="D272" s="791"/>
    </row>
    <row r="273" spans="1:4" x14ac:dyDescent="0.2">
      <c r="A273" s="1"/>
      <c r="B273" s="1"/>
      <c r="C273" s="1"/>
      <c r="D273" s="791"/>
    </row>
    <row r="274" spans="1:4" x14ac:dyDescent="0.2">
      <c r="A274" s="1"/>
      <c r="B274" s="1"/>
      <c r="C274" s="1"/>
      <c r="D274" s="791"/>
    </row>
    <row r="275" spans="1:4" x14ac:dyDescent="0.2">
      <c r="A275" s="1"/>
      <c r="B275" s="1"/>
      <c r="C275" s="1"/>
      <c r="D275" s="791"/>
    </row>
    <row r="276" spans="1:4" x14ac:dyDescent="0.2">
      <c r="A276" s="1"/>
      <c r="B276" s="1"/>
      <c r="C276" s="1"/>
      <c r="D276" s="791"/>
    </row>
    <row r="277" spans="1:4" x14ac:dyDescent="0.2">
      <c r="A277" s="1"/>
      <c r="B277" s="1"/>
      <c r="C277" s="1"/>
      <c r="D277" s="791"/>
    </row>
    <row r="278" spans="1:4" x14ac:dyDescent="0.2">
      <c r="A278" s="1"/>
      <c r="B278" s="1"/>
      <c r="C278" s="1"/>
      <c r="D278" s="791"/>
    </row>
    <row r="279" spans="1:4" x14ac:dyDescent="0.2">
      <c r="A279" s="1"/>
      <c r="B279" s="1"/>
      <c r="C279" s="1"/>
      <c r="D279" s="791"/>
    </row>
    <row r="280" spans="1:4" x14ac:dyDescent="0.2">
      <c r="A280" s="1"/>
      <c r="B280" s="1"/>
      <c r="C280" s="1"/>
      <c r="D280" s="791"/>
    </row>
    <row r="281" spans="1:4" x14ac:dyDescent="0.2">
      <c r="A281" s="1"/>
      <c r="B281" s="1"/>
      <c r="C281" s="1"/>
      <c r="D281" s="791"/>
    </row>
    <row r="282" spans="1:4" x14ac:dyDescent="0.2">
      <c r="A282" s="1"/>
      <c r="B282" s="1"/>
      <c r="C282" s="1"/>
      <c r="D282" s="791"/>
    </row>
    <row r="283" spans="1:4" x14ac:dyDescent="0.2">
      <c r="A283" s="1"/>
      <c r="B283" s="1"/>
      <c r="C283" s="1"/>
      <c r="D283" s="791"/>
    </row>
    <row r="284" spans="1:4" x14ac:dyDescent="0.2">
      <c r="A284" s="1"/>
      <c r="B284" s="1"/>
      <c r="C284" s="1"/>
      <c r="D284" s="791"/>
    </row>
    <row r="285" spans="1:4" x14ac:dyDescent="0.2">
      <c r="A285" s="1"/>
      <c r="B285" s="1"/>
      <c r="C285" s="1"/>
      <c r="D285" s="791"/>
    </row>
    <row r="286" spans="1:4" x14ac:dyDescent="0.2">
      <c r="A286" s="1"/>
      <c r="B286" s="1"/>
      <c r="C286" s="1"/>
      <c r="D286" s="1"/>
    </row>
    <row r="287" spans="1:4" x14ac:dyDescent="0.2">
      <c r="A287" s="1"/>
      <c r="B287" s="1"/>
      <c r="C287" s="1"/>
      <c r="D287" s="1"/>
    </row>
    <row r="288" spans="1:4" x14ac:dyDescent="0.2">
      <c r="A288" s="1"/>
      <c r="B288" s="1"/>
      <c r="C288" s="1"/>
      <c r="D288" s="1"/>
    </row>
    <row r="289" spans="1:4" x14ac:dyDescent="0.2">
      <c r="A289" s="1"/>
      <c r="B289" s="1"/>
      <c r="C289" s="1"/>
      <c r="D289" s="1"/>
    </row>
    <row r="290" spans="1:4" x14ac:dyDescent="0.2">
      <c r="A290" s="1"/>
      <c r="B290" s="1"/>
      <c r="C290" s="1"/>
      <c r="D290" s="1"/>
    </row>
    <row r="291" spans="1:4" x14ac:dyDescent="0.2">
      <c r="A291" s="1"/>
      <c r="B291" s="1"/>
      <c r="C291" s="1"/>
      <c r="D291" s="1"/>
    </row>
    <row r="292" spans="1:4" x14ac:dyDescent="0.2">
      <c r="A292" s="1"/>
      <c r="B292" s="1"/>
      <c r="C292" s="1"/>
      <c r="D292" s="1"/>
    </row>
    <row r="293" spans="1:4" x14ac:dyDescent="0.2">
      <c r="A293" s="1"/>
      <c r="B293" s="1"/>
      <c r="C293" s="1"/>
      <c r="D293" s="1"/>
    </row>
    <row r="294" spans="1:4" x14ac:dyDescent="0.2">
      <c r="A294" s="1"/>
      <c r="B294" s="1"/>
      <c r="C294" s="1"/>
      <c r="D294" s="1"/>
    </row>
    <row r="295" spans="1:4" x14ac:dyDescent="0.2">
      <c r="A295" s="1"/>
      <c r="B295" s="1"/>
      <c r="C295" s="1"/>
      <c r="D295" s="1"/>
    </row>
    <row r="296" spans="1:4" x14ac:dyDescent="0.2">
      <c r="A296" s="1"/>
      <c r="B296" s="1"/>
      <c r="C296" s="1"/>
      <c r="D296" s="1"/>
    </row>
    <row r="297" spans="1:4" x14ac:dyDescent="0.2">
      <c r="A297" s="1"/>
      <c r="B297" s="1"/>
      <c r="C297" s="1"/>
      <c r="D297" s="1"/>
    </row>
    <row r="298" spans="1:4" x14ac:dyDescent="0.2">
      <c r="A298" s="1"/>
      <c r="B298" s="1"/>
      <c r="C298" s="1"/>
      <c r="D298" s="1"/>
    </row>
    <row r="299" spans="1:4" x14ac:dyDescent="0.2">
      <c r="A299" s="1"/>
      <c r="B299" s="1"/>
      <c r="C299" s="1"/>
      <c r="D299" s="1"/>
    </row>
    <row r="300" spans="1:4" x14ac:dyDescent="0.2">
      <c r="A300" s="1"/>
      <c r="B300" s="1"/>
      <c r="C300" s="1"/>
      <c r="D300" s="1"/>
    </row>
    <row r="301" spans="1:4" x14ac:dyDescent="0.2">
      <c r="A301" s="1"/>
      <c r="B301" s="1"/>
      <c r="C301" s="1"/>
      <c r="D301" s="1"/>
    </row>
    <row r="302" spans="1:4" x14ac:dyDescent="0.2">
      <c r="A302" s="1"/>
      <c r="B302" s="1"/>
      <c r="C302" s="1"/>
      <c r="D302" s="1"/>
    </row>
    <row r="303" spans="1:4" x14ac:dyDescent="0.2">
      <c r="A303" s="1"/>
      <c r="B303" s="1"/>
      <c r="C303" s="1"/>
      <c r="D303" s="1"/>
    </row>
    <row r="304" spans="1:4" x14ac:dyDescent="0.2">
      <c r="A304" s="1"/>
      <c r="B304" s="1"/>
      <c r="C304" s="1"/>
      <c r="D304" s="1"/>
    </row>
    <row r="305" spans="1:4" x14ac:dyDescent="0.2">
      <c r="A305" s="1"/>
      <c r="B305" s="1"/>
      <c r="C305" s="1"/>
      <c r="D305" s="1"/>
    </row>
    <row r="306" spans="1:4" x14ac:dyDescent="0.2">
      <c r="A306" s="1"/>
      <c r="B306" s="1"/>
      <c r="C306" s="1"/>
      <c r="D306" s="1"/>
    </row>
    <row r="307" spans="1:4" x14ac:dyDescent="0.2">
      <c r="A307" s="1"/>
      <c r="B307" s="1"/>
      <c r="C307" s="1"/>
      <c r="D307" s="1"/>
    </row>
    <row r="308" spans="1:4" x14ac:dyDescent="0.2">
      <c r="A308" s="1"/>
      <c r="B308" s="1"/>
      <c r="C308" s="1"/>
      <c r="D308" s="1"/>
    </row>
    <row r="309" spans="1:4" x14ac:dyDescent="0.2">
      <c r="A309" s="1"/>
      <c r="B309" s="1"/>
      <c r="C309" s="1"/>
      <c r="D309" s="1"/>
    </row>
    <row r="310" spans="1:4" x14ac:dyDescent="0.2">
      <c r="A310" s="1"/>
      <c r="B310" s="1"/>
      <c r="C310" s="1"/>
      <c r="D310" s="1"/>
    </row>
    <row r="311" spans="1:4" x14ac:dyDescent="0.2">
      <c r="A311" s="1"/>
      <c r="B311" s="1"/>
      <c r="C311" s="1"/>
      <c r="D311" s="1"/>
    </row>
    <row r="312" spans="1:4" x14ac:dyDescent="0.2">
      <c r="A312" s="1"/>
      <c r="B312" s="1"/>
      <c r="C312" s="1"/>
      <c r="D312" s="1"/>
    </row>
    <row r="313" spans="1:4" x14ac:dyDescent="0.2">
      <c r="A313" s="1"/>
      <c r="B313" s="1"/>
      <c r="C313" s="1"/>
      <c r="D313" s="1"/>
    </row>
    <row r="314" spans="1:4" x14ac:dyDescent="0.2">
      <c r="A314" s="1"/>
      <c r="B314" s="1"/>
      <c r="C314" s="1"/>
      <c r="D314" s="1"/>
    </row>
    <row r="315" spans="1:4" x14ac:dyDescent="0.2">
      <c r="A315" s="1"/>
      <c r="B315" s="1"/>
      <c r="C315" s="1"/>
      <c r="D315" s="1"/>
    </row>
    <row r="316" spans="1:4" x14ac:dyDescent="0.2">
      <c r="A316" s="1"/>
      <c r="B316" s="1"/>
      <c r="C316" s="1"/>
      <c r="D316" s="1"/>
    </row>
    <row r="317" spans="1:4" x14ac:dyDescent="0.2">
      <c r="A317" s="1"/>
      <c r="B317" s="1"/>
      <c r="C317" s="1"/>
      <c r="D317" s="1"/>
    </row>
    <row r="318" spans="1:4" x14ac:dyDescent="0.2">
      <c r="A318" s="1"/>
      <c r="B318" s="1"/>
      <c r="C318" s="1"/>
      <c r="D318" s="1"/>
    </row>
    <row r="319" spans="1:4" x14ac:dyDescent="0.2">
      <c r="A319" s="1"/>
      <c r="B319" s="1"/>
      <c r="C319" s="1"/>
      <c r="D319" s="1"/>
    </row>
    <row r="320" spans="1:4" x14ac:dyDescent="0.2">
      <c r="A320" s="1"/>
      <c r="B320" s="1"/>
      <c r="C320" s="1"/>
      <c r="D320" s="1"/>
    </row>
    <row r="321" spans="1:4" x14ac:dyDescent="0.2">
      <c r="A321" s="1"/>
      <c r="B321" s="1"/>
      <c r="C321" s="1"/>
      <c r="D321" s="1"/>
    </row>
    <row r="322" spans="1:4" x14ac:dyDescent="0.2">
      <c r="A322" s="1"/>
      <c r="B322" s="1"/>
      <c r="C322" s="1"/>
      <c r="D322" s="1"/>
    </row>
    <row r="323" spans="1:4" x14ac:dyDescent="0.2">
      <c r="A323" s="1"/>
      <c r="B323" s="1"/>
      <c r="C323" s="1"/>
      <c r="D323" s="1"/>
    </row>
    <row r="324" spans="1:4" x14ac:dyDescent="0.2">
      <c r="A324" s="1"/>
      <c r="B324" s="1"/>
      <c r="C324" s="1"/>
      <c r="D324" s="1"/>
    </row>
    <row r="325" spans="1:4" x14ac:dyDescent="0.2">
      <c r="A325" s="1"/>
      <c r="B325" s="1"/>
      <c r="C325" s="1"/>
      <c r="D325" s="1"/>
    </row>
    <row r="326" spans="1:4" x14ac:dyDescent="0.2">
      <c r="A326" s="1"/>
      <c r="B326" s="1"/>
      <c r="C326" s="1"/>
      <c r="D326" s="1"/>
    </row>
    <row r="327" spans="1:4" x14ac:dyDescent="0.2">
      <c r="A327" s="1"/>
      <c r="B327" s="1"/>
      <c r="C327" s="1"/>
      <c r="D327" s="1"/>
    </row>
    <row r="328" spans="1:4" x14ac:dyDescent="0.2">
      <c r="A328" s="1"/>
      <c r="B328" s="1"/>
      <c r="C328" s="1"/>
      <c r="D328" s="1"/>
    </row>
    <row r="329" spans="1:4" x14ac:dyDescent="0.2">
      <c r="A329" s="1"/>
      <c r="B329" s="1"/>
      <c r="C329" s="1"/>
      <c r="D329" s="1"/>
    </row>
    <row r="330" spans="1:4" x14ac:dyDescent="0.2">
      <c r="A330" s="1"/>
      <c r="B330" s="1"/>
      <c r="C330" s="1"/>
      <c r="D330" s="1"/>
    </row>
    <row r="331" spans="1:4" x14ac:dyDescent="0.2">
      <c r="A331" s="1"/>
      <c r="B331" s="1"/>
      <c r="C331" s="1"/>
      <c r="D331" s="1"/>
    </row>
    <row r="332" spans="1:4" x14ac:dyDescent="0.2">
      <c r="A332" s="1"/>
      <c r="B332" s="1"/>
      <c r="C332" s="1"/>
      <c r="D332" s="1"/>
    </row>
    <row r="333" spans="1:4" x14ac:dyDescent="0.2">
      <c r="A333" s="1"/>
      <c r="B333" s="1"/>
      <c r="C333" s="1"/>
      <c r="D333" s="1"/>
    </row>
    <row r="334" spans="1:4" x14ac:dyDescent="0.2">
      <c r="A334" s="1"/>
      <c r="B334" s="1"/>
      <c r="C334" s="1"/>
      <c r="D334" s="1"/>
    </row>
    <row r="335" spans="1:4" x14ac:dyDescent="0.2">
      <c r="A335" s="1"/>
      <c r="B335" s="1"/>
      <c r="C335" s="1"/>
      <c r="D335" s="1"/>
    </row>
    <row r="336" spans="1:4" x14ac:dyDescent="0.2">
      <c r="A336" s="1"/>
      <c r="B336" s="1"/>
      <c r="C336" s="1"/>
      <c r="D336" s="1"/>
    </row>
    <row r="337" spans="1:4" x14ac:dyDescent="0.2">
      <c r="A337" s="1"/>
      <c r="B337" s="1"/>
      <c r="C337" s="1"/>
      <c r="D337" s="1"/>
    </row>
    <row r="338" spans="1:4" x14ac:dyDescent="0.2">
      <c r="A338" s="1"/>
      <c r="B338" s="1"/>
      <c r="C338" s="1"/>
      <c r="D338" s="1"/>
    </row>
    <row r="339" spans="1:4" x14ac:dyDescent="0.2">
      <c r="A339" s="1"/>
      <c r="B339" s="1"/>
      <c r="C339" s="1"/>
      <c r="D339" s="1"/>
    </row>
    <row r="340" spans="1:4" x14ac:dyDescent="0.2">
      <c r="A340" s="1"/>
      <c r="B340" s="1"/>
      <c r="C340" s="1"/>
      <c r="D340" s="1"/>
    </row>
    <row r="341" spans="1:4" x14ac:dyDescent="0.2">
      <c r="A341" s="1"/>
      <c r="B341" s="1"/>
      <c r="C341" s="1"/>
      <c r="D341" s="1"/>
    </row>
    <row r="342" spans="1:4" x14ac:dyDescent="0.2">
      <c r="A342" s="1"/>
      <c r="B342" s="1"/>
      <c r="C342" s="1"/>
      <c r="D342" s="1"/>
    </row>
    <row r="343" spans="1:4" x14ac:dyDescent="0.2">
      <c r="A343" s="1"/>
      <c r="B343" s="1"/>
      <c r="C343" s="1"/>
      <c r="D343" s="1"/>
    </row>
    <row r="344" spans="1:4" x14ac:dyDescent="0.2">
      <c r="A344" s="1"/>
      <c r="B344" s="1"/>
      <c r="C344" s="1"/>
      <c r="D344" s="1"/>
    </row>
    <row r="345" spans="1:4" x14ac:dyDescent="0.2">
      <c r="A345" s="1"/>
      <c r="B345" s="1"/>
      <c r="C345" s="1"/>
      <c r="D345" s="1"/>
    </row>
    <row r="346" spans="1:4" x14ac:dyDescent="0.2">
      <c r="A346" s="1"/>
      <c r="B346" s="1"/>
      <c r="C346" s="1"/>
      <c r="D346" s="1"/>
    </row>
    <row r="347" spans="1:4" x14ac:dyDescent="0.2">
      <c r="A347" s="1"/>
      <c r="B347" s="1"/>
      <c r="C347" s="1"/>
      <c r="D347" s="1"/>
    </row>
    <row r="348" spans="1:4" x14ac:dyDescent="0.2">
      <c r="A348" s="1"/>
      <c r="B348" s="1"/>
      <c r="C348" s="1"/>
      <c r="D348" s="1"/>
    </row>
    <row r="349" spans="1:4" x14ac:dyDescent="0.2">
      <c r="A349" s="1"/>
      <c r="B349" s="1"/>
      <c r="C349" s="1"/>
      <c r="D349" s="1"/>
    </row>
    <row r="350" spans="1:4" x14ac:dyDescent="0.2">
      <c r="A350" s="1"/>
      <c r="B350" s="1"/>
      <c r="C350" s="1"/>
      <c r="D350" s="1"/>
    </row>
    <row r="351" spans="1:4" x14ac:dyDescent="0.2">
      <c r="A351" s="1"/>
      <c r="B351" s="1"/>
      <c r="C351" s="1"/>
      <c r="D351" s="1"/>
    </row>
    <row r="352" spans="1:4" x14ac:dyDescent="0.2">
      <c r="A352" s="1"/>
      <c r="B352" s="1"/>
      <c r="C352" s="1"/>
      <c r="D352" s="1"/>
    </row>
    <row r="353" spans="1:4" x14ac:dyDescent="0.2">
      <c r="A353" s="1"/>
      <c r="B353" s="1"/>
      <c r="C353" s="1"/>
      <c r="D353" s="1"/>
    </row>
    <row r="354" spans="1:4" x14ac:dyDescent="0.2">
      <c r="A354" s="1"/>
      <c r="B354" s="1"/>
      <c r="C354" s="1"/>
      <c r="D354" s="1"/>
    </row>
    <row r="355" spans="1:4" x14ac:dyDescent="0.2">
      <c r="A355" s="1"/>
      <c r="B355" s="1"/>
      <c r="C355" s="1"/>
      <c r="D355" s="1"/>
    </row>
    <row r="356" spans="1:4" x14ac:dyDescent="0.2">
      <c r="A356" s="1"/>
      <c r="B356" s="1"/>
      <c r="C356" s="1"/>
      <c r="D356" s="1"/>
    </row>
    <row r="357" spans="1:4" x14ac:dyDescent="0.2">
      <c r="A357" s="1"/>
      <c r="B357" s="1"/>
      <c r="C357" s="1"/>
      <c r="D357" s="1"/>
    </row>
    <row r="358" spans="1:4" x14ac:dyDescent="0.2">
      <c r="A358" s="1"/>
      <c r="B358" s="1"/>
      <c r="C358" s="1"/>
      <c r="D358" s="1"/>
    </row>
    <row r="359" spans="1:4" x14ac:dyDescent="0.2">
      <c r="A359" s="1"/>
      <c r="B359" s="1"/>
      <c r="C359" s="1"/>
      <c r="D359" s="1"/>
    </row>
    <row r="360" spans="1:4" x14ac:dyDescent="0.2">
      <c r="A360" s="1"/>
      <c r="B360" s="1"/>
      <c r="C360" s="1"/>
      <c r="D360" s="1"/>
    </row>
    <row r="361" spans="1:4" x14ac:dyDescent="0.2">
      <c r="A361" s="1"/>
      <c r="B361" s="1"/>
      <c r="C361" s="1"/>
      <c r="D361" s="1"/>
    </row>
    <row r="362" spans="1:4" x14ac:dyDescent="0.2">
      <c r="A362" s="1"/>
      <c r="B362" s="1"/>
      <c r="C362" s="1"/>
      <c r="D362" s="1"/>
    </row>
    <row r="363" spans="1:4" x14ac:dyDescent="0.2">
      <c r="A363" s="1"/>
      <c r="B363" s="1"/>
      <c r="C363" s="1"/>
      <c r="D363" s="1"/>
    </row>
    <row r="364" spans="1:4" x14ac:dyDescent="0.2">
      <c r="A364" s="1"/>
      <c r="B364" s="1"/>
      <c r="C364" s="1"/>
      <c r="D364" s="1"/>
    </row>
    <row r="365" spans="1:4" x14ac:dyDescent="0.2">
      <c r="A365" s="1"/>
      <c r="B365" s="1"/>
      <c r="C365" s="1"/>
      <c r="D365" s="1"/>
    </row>
    <row r="366" spans="1:4" x14ac:dyDescent="0.2">
      <c r="A366" s="1"/>
      <c r="B366" s="1"/>
      <c r="C366" s="1"/>
      <c r="D366" s="1"/>
    </row>
    <row r="367" spans="1:4" x14ac:dyDescent="0.2">
      <c r="A367" s="1"/>
      <c r="B367" s="1"/>
      <c r="C367" s="1"/>
      <c r="D367" s="1"/>
    </row>
    <row r="368" spans="1:4" x14ac:dyDescent="0.2">
      <c r="A368" s="1"/>
      <c r="B368" s="1"/>
      <c r="C368" s="1"/>
      <c r="D368" s="1"/>
    </row>
    <row r="369" spans="1:4" x14ac:dyDescent="0.2">
      <c r="A369" s="1"/>
      <c r="B369" s="1"/>
      <c r="C369" s="1"/>
      <c r="D369" s="1"/>
    </row>
    <row r="370" spans="1:4" x14ac:dyDescent="0.2">
      <c r="A370" s="1"/>
      <c r="B370" s="1"/>
      <c r="C370" s="1"/>
      <c r="D370" s="1"/>
    </row>
    <row r="371" spans="1:4" x14ac:dyDescent="0.2">
      <c r="A371" s="1"/>
      <c r="B371" s="1"/>
      <c r="C371" s="1"/>
      <c r="D371" s="1"/>
    </row>
    <row r="372" spans="1:4" x14ac:dyDescent="0.2">
      <c r="A372" s="1"/>
      <c r="B372" s="1"/>
      <c r="C372" s="1"/>
      <c r="D372" s="1"/>
    </row>
    <row r="373" spans="1:4" x14ac:dyDescent="0.2">
      <c r="A373" s="1"/>
      <c r="B373" s="1"/>
      <c r="C373" s="1"/>
      <c r="D373" s="1"/>
    </row>
    <row r="374" spans="1:4" x14ac:dyDescent="0.2">
      <c r="A374" s="1"/>
      <c r="B374" s="1"/>
      <c r="C374" s="1"/>
      <c r="D374" s="1"/>
    </row>
    <row r="375" spans="1:4" x14ac:dyDescent="0.2">
      <c r="A375" s="1"/>
      <c r="B375" s="1"/>
      <c r="C375" s="1"/>
      <c r="D375" s="1"/>
    </row>
    <row r="376" spans="1:4" x14ac:dyDescent="0.2">
      <c r="A376" s="1"/>
      <c r="B376" s="1"/>
      <c r="C376" s="1"/>
      <c r="D376" s="1"/>
    </row>
    <row r="377" spans="1:4" x14ac:dyDescent="0.2">
      <c r="A377" s="1"/>
      <c r="B377" s="1"/>
      <c r="C377" s="1"/>
      <c r="D377" s="1"/>
    </row>
    <row r="378" spans="1:4" x14ac:dyDescent="0.2">
      <c r="A378" s="1"/>
      <c r="B378" s="1"/>
      <c r="C378" s="1"/>
      <c r="D378" s="1"/>
    </row>
    <row r="379" spans="1:4" x14ac:dyDescent="0.2">
      <c r="A379" s="1"/>
      <c r="B379" s="1"/>
      <c r="C379" s="1"/>
      <c r="D379" s="1"/>
    </row>
    <row r="380" spans="1:4" x14ac:dyDescent="0.2">
      <c r="A380" s="1"/>
      <c r="B380" s="1"/>
      <c r="C380" s="1"/>
      <c r="D380" s="1"/>
    </row>
    <row r="381" spans="1:4" x14ac:dyDescent="0.2">
      <c r="A381" s="1"/>
      <c r="B381" s="1"/>
      <c r="C381" s="1"/>
      <c r="D381" s="1"/>
    </row>
    <row r="382" spans="1:4" x14ac:dyDescent="0.2">
      <c r="A382" s="1"/>
      <c r="B382" s="1"/>
      <c r="C382" s="1"/>
      <c r="D382" s="1"/>
    </row>
    <row r="383" spans="1:4" x14ac:dyDescent="0.2">
      <c r="A383" s="1"/>
      <c r="B383" s="1"/>
      <c r="C383" s="1"/>
      <c r="D383" s="1"/>
    </row>
    <row r="384" spans="1:4" x14ac:dyDescent="0.2">
      <c r="A384" s="1"/>
      <c r="B384" s="1"/>
      <c r="C384" s="1"/>
      <c r="D384" s="1"/>
    </row>
    <row r="385" spans="1:4" x14ac:dyDescent="0.2">
      <c r="A385" s="1"/>
      <c r="B385" s="1"/>
      <c r="C385" s="1"/>
      <c r="D385" s="1"/>
    </row>
    <row r="386" spans="1:4" x14ac:dyDescent="0.2">
      <c r="A386" s="1"/>
      <c r="B386" s="1"/>
      <c r="C386" s="1"/>
      <c r="D386" s="1"/>
    </row>
    <row r="387" spans="1:4" x14ac:dyDescent="0.2">
      <c r="A387" s="1"/>
      <c r="B387" s="1"/>
      <c r="C387" s="1"/>
      <c r="D387" s="1"/>
    </row>
    <row r="388" spans="1:4" x14ac:dyDescent="0.2">
      <c r="A388" s="1"/>
      <c r="B388" s="1"/>
      <c r="C388" s="1"/>
      <c r="D388" s="1"/>
    </row>
    <row r="389" spans="1:4" x14ac:dyDescent="0.2">
      <c r="A389" s="1"/>
      <c r="B389" s="1"/>
      <c r="C389" s="1"/>
      <c r="D389" s="1"/>
    </row>
    <row r="390" spans="1:4" x14ac:dyDescent="0.2">
      <c r="A390" s="1"/>
      <c r="B390" s="1"/>
      <c r="C390" s="1"/>
      <c r="D390" s="1"/>
    </row>
    <row r="391" spans="1:4" x14ac:dyDescent="0.2">
      <c r="A391" s="1"/>
      <c r="B391" s="1"/>
      <c r="C391" s="1"/>
      <c r="D391" s="1"/>
    </row>
    <row r="392" spans="1:4" x14ac:dyDescent="0.2">
      <c r="A392" s="1"/>
      <c r="B392" s="1"/>
      <c r="C392" s="1"/>
      <c r="D392" s="1"/>
    </row>
    <row r="393" spans="1:4" x14ac:dyDescent="0.2">
      <c r="A393" s="1"/>
      <c r="B393" s="1"/>
      <c r="C393" s="1"/>
      <c r="D393" s="1"/>
    </row>
    <row r="394" spans="1:4" x14ac:dyDescent="0.2">
      <c r="A394" s="1"/>
      <c r="B394" s="1"/>
      <c r="C394" s="1"/>
      <c r="D394" s="1"/>
    </row>
    <row r="395" spans="1:4" x14ac:dyDescent="0.2">
      <c r="A395" s="1"/>
      <c r="B395" s="1"/>
      <c r="C395" s="1"/>
      <c r="D395" s="1"/>
    </row>
    <row r="396" spans="1:4" x14ac:dyDescent="0.2">
      <c r="A396" s="1"/>
      <c r="B396" s="1"/>
      <c r="C396" s="1"/>
      <c r="D396" s="1"/>
    </row>
    <row r="397" spans="1:4" x14ac:dyDescent="0.2">
      <c r="A397" s="1"/>
      <c r="B397" s="1"/>
      <c r="C397" s="1"/>
      <c r="D397" s="1"/>
    </row>
    <row r="398" spans="1:4" x14ac:dyDescent="0.2">
      <c r="A398" s="1"/>
      <c r="B398" s="1"/>
      <c r="C398" s="1"/>
      <c r="D398" s="1"/>
    </row>
    <row r="399" spans="1:4" x14ac:dyDescent="0.2">
      <c r="A399" s="1"/>
      <c r="B399" s="1"/>
      <c r="C399" s="1"/>
      <c r="D399" s="1"/>
    </row>
    <row r="400" spans="1:4" x14ac:dyDescent="0.2">
      <c r="A400" s="1"/>
      <c r="B400" s="1"/>
      <c r="C400" s="1"/>
      <c r="D400" s="1"/>
    </row>
    <row r="401" spans="1:4" x14ac:dyDescent="0.2">
      <c r="A401" s="1"/>
      <c r="B401" s="1"/>
      <c r="C401" s="1"/>
      <c r="D401" s="1"/>
    </row>
    <row r="402" spans="1:4" x14ac:dyDescent="0.2">
      <c r="A402" s="1"/>
      <c r="B402" s="1"/>
      <c r="C402" s="1"/>
      <c r="D402" s="1"/>
    </row>
    <row r="403" spans="1:4" x14ac:dyDescent="0.2">
      <c r="A403" s="1"/>
      <c r="B403" s="1"/>
      <c r="C403" s="1"/>
      <c r="D403" s="1"/>
    </row>
    <row r="404" spans="1:4" x14ac:dyDescent="0.2">
      <c r="A404" s="1"/>
      <c r="B404" s="1"/>
      <c r="C404" s="1"/>
      <c r="D404" s="1"/>
    </row>
    <row r="405" spans="1:4" x14ac:dyDescent="0.2">
      <c r="A405" s="1"/>
      <c r="B405" s="1"/>
      <c r="C405" s="1"/>
      <c r="D405" s="1"/>
    </row>
    <row r="406" spans="1:4" x14ac:dyDescent="0.2">
      <c r="A406" s="1"/>
      <c r="B406" s="1"/>
      <c r="C406" s="1"/>
      <c r="D406" s="1"/>
    </row>
    <row r="407" spans="1:4" x14ac:dyDescent="0.2">
      <c r="A407" s="1"/>
      <c r="B407" s="1"/>
      <c r="C407" s="1"/>
      <c r="D407" s="1"/>
    </row>
    <row r="408" spans="1:4" x14ac:dyDescent="0.2">
      <c r="A408" s="1"/>
      <c r="B408" s="1"/>
      <c r="C408" s="1"/>
      <c r="D408" s="1"/>
    </row>
    <row r="409" spans="1:4" x14ac:dyDescent="0.2">
      <c r="A409" s="1"/>
      <c r="B409" s="1"/>
      <c r="C409" s="1"/>
      <c r="D409" s="1"/>
    </row>
    <row r="410" spans="1:4" x14ac:dyDescent="0.2">
      <c r="A410" s="1"/>
      <c r="B410" s="1"/>
      <c r="C410" s="1"/>
      <c r="D410" s="1"/>
    </row>
    <row r="411" spans="1:4" x14ac:dyDescent="0.2">
      <c r="A411" s="1"/>
      <c r="B411" s="1"/>
      <c r="C411" s="1"/>
      <c r="D411" s="1"/>
    </row>
    <row r="412" spans="1:4" x14ac:dyDescent="0.2">
      <c r="A412" s="1"/>
      <c r="B412" s="1"/>
      <c r="C412" s="1"/>
      <c r="D412" s="1"/>
    </row>
    <row r="413" spans="1:4" x14ac:dyDescent="0.2">
      <c r="A413" s="1"/>
      <c r="B413" s="1"/>
      <c r="C413" s="1"/>
      <c r="D413" s="1"/>
    </row>
    <row r="414" spans="1:4" x14ac:dyDescent="0.2">
      <c r="A414" s="1"/>
      <c r="B414" s="1"/>
      <c r="C414" s="1"/>
      <c r="D414" s="1"/>
    </row>
    <row r="415" spans="1:4" x14ac:dyDescent="0.2">
      <c r="A415" s="1"/>
      <c r="B415" s="1"/>
      <c r="C415" s="1"/>
      <c r="D415" s="1"/>
    </row>
    <row r="416" spans="1:4" x14ac:dyDescent="0.2">
      <c r="A416" s="1"/>
      <c r="B416" s="1"/>
      <c r="C416" s="1"/>
      <c r="D416" s="1"/>
    </row>
    <row r="417" spans="1:4" x14ac:dyDescent="0.2">
      <c r="A417" s="1"/>
      <c r="B417" s="1"/>
      <c r="C417" s="1"/>
      <c r="D417" s="1"/>
    </row>
    <row r="418" spans="1:4" x14ac:dyDescent="0.2">
      <c r="A418" s="1"/>
      <c r="B418" s="1"/>
      <c r="C418" s="1"/>
      <c r="D418" s="1"/>
    </row>
    <row r="419" spans="1:4" x14ac:dyDescent="0.2">
      <c r="A419" s="1"/>
      <c r="B419" s="1"/>
      <c r="C419" s="1"/>
      <c r="D419" s="1"/>
    </row>
    <row r="420" spans="1:4" x14ac:dyDescent="0.2">
      <c r="A420" s="1"/>
      <c r="B420" s="1"/>
      <c r="C420" s="1"/>
      <c r="D420" s="1"/>
    </row>
    <row r="421" spans="1:4" x14ac:dyDescent="0.2">
      <c r="A421" s="1"/>
      <c r="B421" s="1"/>
      <c r="C421" s="1"/>
      <c r="D421" s="1"/>
    </row>
    <row r="422" spans="1:4" x14ac:dyDescent="0.2">
      <c r="A422" s="1"/>
      <c r="B422" s="1"/>
      <c r="C422" s="1"/>
      <c r="D422" s="1"/>
    </row>
    <row r="423" spans="1:4" x14ac:dyDescent="0.2">
      <c r="A423" s="1"/>
      <c r="B423" s="1"/>
      <c r="C423" s="1"/>
      <c r="D423" s="1"/>
    </row>
    <row r="424" spans="1:4" x14ac:dyDescent="0.2">
      <c r="A424" s="1"/>
      <c r="B424" s="1"/>
      <c r="C424" s="1"/>
      <c r="D424" s="1"/>
    </row>
    <row r="425" spans="1:4" x14ac:dyDescent="0.2">
      <c r="A425" s="1"/>
      <c r="B425" s="1"/>
      <c r="C425" s="1"/>
      <c r="D425" s="1"/>
    </row>
    <row r="426" spans="1:4" x14ac:dyDescent="0.2">
      <c r="A426" s="1"/>
      <c r="B426" s="1"/>
      <c r="C426" s="1"/>
      <c r="D426" s="1"/>
    </row>
    <row r="427" spans="1:4" x14ac:dyDescent="0.2">
      <c r="A427" s="1"/>
      <c r="B427" s="1"/>
      <c r="C427" s="1"/>
      <c r="D427" s="1"/>
    </row>
    <row r="428" spans="1:4" x14ac:dyDescent="0.2">
      <c r="A428" s="1"/>
      <c r="B428" s="1"/>
      <c r="C428" s="1"/>
      <c r="D428" s="1"/>
    </row>
    <row r="429" spans="1:4" x14ac:dyDescent="0.2">
      <c r="A429" s="1"/>
      <c r="B429" s="1"/>
      <c r="C429" s="1"/>
      <c r="D429" s="1"/>
    </row>
    <row r="430" spans="1:4" x14ac:dyDescent="0.2">
      <c r="A430" s="1"/>
      <c r="B430" s="1"/>
      <c r="C430" s="1"/>
      <c r="D430" s="1"/>
    </row>
    <row r="431" spans="1:4" x14ac:dyDescent="0.2">
      <c r="A431" s="1"/>
      <c r="B431" s="1"/>
      <c r="C431" s="1"/>
      <c r="D431" s="1"/>
    </row>
    <row r="432" spans="1:4" x14ac:dyDescent="0.2">
      <c r="A432" s="1"/>
      <c r="B432" s="1"/>
      <c r="C432" s="1"/>
      <c r="D432" s="1"/>
    </row>
    <row r="433" spans="1:4" x14ac:dyDescent="0.2">
      <c r="A433" s="1"/>
      <c r="B433" s="1"/>
      <c r="C433" s="1"/>
      <c r="D433" s="1"/>
    </row>
    <row r="434" spans="1:4" x14ac:dyDescent="0.2">
      <c r="A434" s="1"/>
      <c r="B434" s="1"/>
      <c r="C434" s="1"/>
      <c r="D434" s="1"/>
    </row>
    <row r="435" spans="1:4" x14ac:dyDescent="0.2">
      <c r="A435" s="1"/>
      <c r="B435" s="1"/>
      <c r="C435" s="1"/>
      <c r="D435" s="1"/>
    </row>
    <row r="436" spans="1:4" x14ac:dyDescent="0.2">
      <c r="A436" s="1"/>
      <c r="B436" s="1"/>
      <c r="C436" s="1"/>
      <c r="D436" s="1"/>
    </row>
    <row r="437" spans="1:4" x14ac:dyDescent="0.2">
      <c r="A437" s="1"/>
      <c r="B437" s="1"/>
      <c r="C437" s="1"/>
      <c r="D437" s="1"/>
    </row>
    <row r="438" spans="1:4" x14ac:dyDescent="0.2">
      <c r="A438" s="1"/>
      <c r="B438" s="1"/>
      <c r="C438" s="1"/>
      <c r="D438" s="1"/>
    </row>
    <row r="439" spans="1:4" x14ac:dyDescent="0.2">
      <c r="A439" s="1"/>
      <c r="B439" s="1"/>
      <c r="C439" s="1"/>
      <c r="D439" s="1"/>
    </row>
    <row r="440" spans="1:4" x14ac:dyDescent="0.2">
      <c r="A440" s="1"/>
      <c r="B440" s="1"/>
      <c r="C440" s="1"/>
      <c r="D440" s="1"/>
    </row>
    <row r="441" spans="1:4" x14ac:dyDescent="0.2">
      <c r="A441" s="1"/>
      <c r="B441" s="1"/>
      <c r="C441" s="1"/>
      <c r="D441" s="1"/>
    </row>
    <row r="442" spans="1:4" x14ac:dyDescent="0.2">
      <c r="A442" s="1"/>
      <c r="B442" s="1"/>
      <c r="C442" s="1"/>
      <c r="D442" s="1"/>
    </row>
    <row r="443" spans="1:4" x14ac:dyDescent="0.2">
      <c r="A443" s="1"/>
      <c r="B443" s="1"/>
      <c r="C443" s="1"/>
      <c r="D443" s="1"/>
    </row>
    <row r="444" spans="1:4" x14ac:dyDescent="0.2">
      <c r="A444" s="1"/>
      <c r="B444" s="1"/>
      <c r="C444" s="1"/>
      <c r="D444" s="1"/>
    </row>
    <row r="445" spans="1:4" x14ac:dyDescent="0.2">
      <c r="A445" s="1"/>
      <c r="B445" s="1"/>
      <c r="C445" s="1"/>
      <c r="D445" s="1"/>
    </row>
    <row r="446" spans="1:4" x14ac:dyDescent="0.2">
      <c r="A446" s="1"/>
      <c r="B446" s="1"/>
      <c r="C446" s="1"/>
      <c r="D446" s="1"/>
    </row>
    <row r="447" spans="1:4" x14ac:dyDescent="0.2">
      <c r="A447" s="1"/>
      <c r="B447" s="1"/>
      <c r="C447" s="1"/>
      <c r="D447" s="1"/>
    </row>
    <row r="448" spans="1:4" x14ac:dyDescent="0.2">
      <c r="A448" s="1"/>
      <c r="B448" s="1"/>
      <c r="C448" s="1"/>
      <c r="D448" s="1"/>
    </row>
    <row r="449" spans="1:4" x14ac:dyDescent="0.2">
      <c r="A449" s="1"/>
      <c r="B449" s="1"/>
      <c r="C449" s="1"/>
      <c r="D449" s="1"/>
    </row>
    <row r="450" spans="1:4" x14ac:dyDescent="0.2">
      <c r="A450" s="1"/>
      <c r="B450" s="1"/>
      <c r="C450" s="1"/>
      <c r="D450" s="1"/>
    </row>
    <row r="451" spans="1:4" x14ac:dyDescent="0.2">
      <c r="A451" s="1"/>
      <c r="B451" s="1"/>
      <c r="C451" s="1"/>
      <c r="D451" s="1"/>
    </row>
    <row r="452" spans="1:4" x14ac:dyDescent="0.2">
      <c r="A452" s="1"/>
      <c r="B452" s="1"/>
      <c r="C452" s="1"/>
      <c r="D452" s="1"/>
    </row>
    <row r="453" spans="1:4" x14ac:dyDescent="0.2">
      <c r="A453" s="1"/>
      <c r="B453" s="1"/>
      <c r="C453" s="1"/>
      <c r="D453" s="1"/>
    </row>
    <row r="454" spans="1:4" x14ac:dyDescent="0.2">
      <c r="A454" s="1"/>
      <c r="B454" s="1"/>
      <c r="C454" s="1"/>
      <c r="D454" s="1"/>
    </row>
    <row r="455" spans="1:4" x14ac:dyDescent="0.2">
      <c r="A455" s="1"/>
      <c r="B455" s="1"/>
      <c r="C455" s="1"/>
      <c r="D455" s="1"/>
    </row>
    <row r="456" spans="1:4" x14ac:dyDescent="0.2">
      <c r="A456" s="1"/>
      <c r="B456" s="1"/>
      <c r="C456" s="1"/>
      <c r="D456" s="1"/>
    </row>
    <row r="457" spans="1:4" x14ac:dyDescent="0.2">
      <c r="A457" s="1"/>
      <c r="B457" s="1"/>
      <c r="C457" s="1"/>
      <c r="D457" s="1"/>
    </row>
    <row r="458" spans="1:4" x14ac:dyDescent="0.2">
      <c r="A458" s="1"/>
      <c r="B458" s="1"/>
      <c r="C458" s="1"/>
      <c r="D458" s="1"/>
    </row>
    <row r="459" spans="1:4" x14ac:dyDescent="0.2">
      <c r="A459" s="1"/>
      <c r="B459" s="1"/>
      <c r="C459" s="1"/>
      <c r="D459" s="1"/>
    </row>
    <row r="460" spans="1:4" x14ac:dyDescent="0.2">
      <c r="A460" s="1"/>
      <c r="B460" s="1"/>
      <c r="C460" s="1"/>
      <c r="D460" s="1"/>
    </row>
    <row r="461" spans="1:4" x14ac:dyDescent="0.2">
      <c r="A461" s="1"/>
      <c r="B461" s="1"/>
      <c r="C461" s="1"/>
      <c r="D461" s="1"/>
    </row>
    <row r="462" spans="1:4" x14ac:dyDescent="0.2">
      <c r="A462" s="1"/>
      <c r="B462" s="1"/>
      <c r="C462" s="1"/>
      <c r="D462" s="1"/>
    </row>
    <row r="463" spans="1:4" x14ac:dyDescent="0.2">
      <c r="A463" s="1"/>
      <c r="B463" s="1"/>
      <c r="C463" s="1"/>
      <c r="D463" s="1"/>
    </row>
    <row r="464" spans="1:4" x14ac:dyDescent="0.2">
      <c r="A464" s="1"/>
      <c r="B464" s="1"/>
      <c r="C464" s="1"/>
      <c r="D464" s="1"/>
    </row>
    <row r="465" spans="1:4" x14ac:dyDescent="0.2">
      <c r="A465" s="1"/>
      <c r="B465" s="1"/>
      <c r="C465" s="1"/>
      <c r="D465" s="1"/>
    </row>
    <row r="466" spans="1:4" x14ac:dyDescent="0.2">
      <c r="A466" s="1"/>
      <c r="B466" s="1"/>
      <c r="C466" s="1"/>
      <c r="D466" s="1"/>
    </row>
    <row r="467" spans="1:4" x14ac:dyDescent="0.2">
      <c r="A467" s="1"/>
      <c r="B467" s="1"/>
      <c r="C467" s="1"/>
      <c r="D467" s="1"/>
    </row>
    <row r="468" spans="1:4" x14ac:dyDescent="0.2">
      <c r="A468" s="1"/>
      <c r="B468" s="1"/>
      <c r="C468" s="1"/>
      <c r="D468" s="1"/>
    </row>
    <row r="469" spans="1:4" x14ac:dyDescent="0.2">
      <c r="A469" s="1"/>
      <c r="B469" s="1"/>
      <c r="C469" s="1"/>
      <c r="D469" s="1"/>
    </row>
    <row r="470" spans="1:4" x14ac:dyDescent="0.2">
      <c r="A470" s="1"/>
      <c r="B470" s="1"/>
      <c r="C470" s="1"/>
      <c r="D470" s="1"/>
    </row>
    <row r="471" spans="1:4" x14ac:dyDescent="0.2">
      <c r="A471" s="1"/>
      <c r="B471" s="1"/>
      <c r="C471" s="1"/>
      <c r="D471" s="1"/>
    </row>
    <row r="472" spans="1:4" x14ac:dyDescent="0.2">
      <c r="A472" s="1"/>
      <c r="B472" s="1"/>
      <c r="C472" s="1"/>
      <c r="D472" s="1"/>
    </row>
    <row r="473" spans="1:4" x14ac:dyDescent="0.2">
      <c r="A473" s="1"/>
      <c r="B473" s="1"/>
      <c r="C473" s="1"/>
      <c r="D473" s="1"/>
    </row>
    <row r="474" spans="1:4" x14ac:dyDescent="0.2">
      <c r="A474" s="1"/>
      <c r="B474" s="1"/>
      <c r="C474" s="1"/>
      <c r="D474" s="1"/>
    </row>
    <row r="475" spans="1:4" x14ac:dyDescent="0.2">
      <c r="A475" s="1"/>
      <c r="B475" s="1"/>
      <c r="C475" s="1"/>
      <c r="D475" s="1"/>
    </row>
    <row r="476" spans="1:4" x14ac:dyDescent="0.2">
      <c r="A476" s="1"/>
      <c r="B476" s="1"/>
      <c r="C476" s="1"/>
      <c r="D476" s="1"/>
    </row>
    <row r="477" spans="1:4" x14ac:dyDescent="0.2">
      <c r="A477" s="1"/>
      <c r="B477" s="1"/>
      <c r="C477" s="1"/>
      <c r="D477" s="1"/>
    </row>
    <row r="478" spans="1:4" x14ac:dyDescent="0.2">
      <c r="A478" s="1"/>
      <c r="B478" s="1"/>
      <c r="C478" s="1"/>
      <c r="D478" s="1"/>
    </row>
    <row r="479" spans="1:4" x14ac:dyDescent="0.2">
      <c r="A479" s="1"/>
      <c r="B479" s="1"/>
      <c r="C479" s="1"/>
      <c r="D479" s="1"/>
    </row>
    <row r="480" spans="1:4" x14ac:dyDescent="0.2">
      <c r="A480" s="1"/>
      <c r="B480" s="1"/>
      <c r="C480" s="1"/>
      <c r="D480" s="1"/>
    </row>
    <row r="481" spans="1:4" x14ac:dyDescent="0.2">
      <c r="A481" s="1"/>
      <c r="B481" s="1"/>
      <c r="C481" s="1"/>
      <c r="D481" s="1"/>
    </row>
    <row r="482" spans="1:4" x14ac:dyDescent="0.2">
      <c r="A482" s="1"/>
      <c r="B482" s="1"/>
      <c r="C482" s="1"/>
      <c r="D482" s="1"/>
    </row>
    <row r="483" spans="1:4" x14ac:dyDescent="0.2">
      <c r="A483" s="1"/>
      <c r="B483" s="1"/>
      <c r="C483" s="1"/>
      <c r="D483" s="1"/>
    </row>
    <row r="484" spans="1:4" x14ac:dyDescent="0.2">
      <c r="A484" s="1"/>
      <c r="B484" s="1"/>
      <c r="C484" s="1"/>
      <c r="D484" s="1"/>
    </row>
    <row r="485" spans="1:4" x14ac:dyDescent="0.2">
      <c r="A485" s="1"/>
      <c r="B485" s="1"/>
      <c r="C485" s="1"/>
      <c r="D485" s="1"/>
    </row>
    <row r="486" spans="1:4" x14ac:dyDescent="0.2">
      <c r="A486" s="1"/>
      <c r="B486" s="1"/>
      <c r="C486" s="1"/>
      <c r="D486" s="1"/>
    </row>
    <row r="487" spans="1:4" x14ac:dyDescent="0.2">
      <c r="A487" s="1"/>
      <c r="B487" s="1"/>
      <c r="C487" s="1"/>
      <c r="D487" s="1"/>
    </row>
    <row r="488" spans="1:4" x14ac:dyDescent="0.2">
      <c r="A488" s="1"/>
      <c r="B488" s="1"/>
      <c r="C488" s="1"/>
      <c r="D488" s="1"/>
    </row>
    <row r="489" spans="1:4" x14ac:dyDescent="0.2">
      <c r="A489" s="1"/>
      <c r="B489" s="1"/>
      <c r="C489" s="1"/>
      <c r="D489" s="1"/>
    </row>
    <row r="490" spans="1:4" x14ac:dyDescent="0.2">
      <c r="A490" s="1"/>
      <c r="B490" s="1"/>
      <c r="C490" s="1"/>
      <c r="D490" s="1"/>
    </row>
    <row r="491" spans="1:4" x14ac:dyDescent="0.2">
      <c r="A491" s="1"/>
      <c r="B491" s="1"/>
      <c r="C491" s="1"/>
      <c r="D491" s="1"/>
    </row>
    <row r="492" spans="1:4" x14ac:dyDescent="0.2">
      <c r="A492" s="1"/>
      <c r="B492" s="1"/>
      <c r="C492" s="1"/>
      <c r="D492" s="1"/>
    </row>
    <row r="493" spans="1:4" x14ac:dyDescent="0.2">
      <c r="A493" s="1"/>
      <c r="B493" s="1"/>
      <c r="C493" s="1"/>
      <c r="D493" s="1"/>
    </row>
    <row r="494" spans="1:4" x14ac:dyDescent="0.2">
      <c r="A494" s="1"/>
      <c r="B494" s="1"/>
      <c r="C494" s="1"/>
      <c r="D494" s="1"/>
    </row>
    <row r="495" spans="1:4" x14ac:dyDescent="0.2">
      <c r="A495" s="1"/>
      <c r="B495" s="1"/>
      <c r="C495" s="1"/>
      <c r="D495" s="1"/>
    </row>
    <row r="496" spans="1:4" x14ac:dyDescent="0.2">
      <c r="A496" s="1"/>
      <c r="B496" s="1"/>
      <c r="C496" s="1"/>
      <c r="D496" s="1"/>
    </row>
    <row r="497" spans="1:4" x14ac:dyDescent="0.2">
      <c r="A497" s="1"/>
      <c r="B497" s="1"/>
      <c r="C497" s="1"/>
      <c r="D497" s="1"/>
    </row>
    <row r="498" spans="1:4" x14ac:dyDescent="0.2">
      <c r="A498" s="1"/>
      <c r="B498" s="1"/>
      <c r="C498" s="1"/>
      <c r="D498" s="1"/>
    </row>
    <row r="499" spans="1:4" x14ac:dyDescent="0.2">
      <c r="A499" s="1"/>
      <c r="B499" s="1"/>
      <c r="C499" s="1"/>
      <c r="D499" s="1"/>
    </row>
    <row r="500" spans="1:4" x14ac:dyDescent="0.2">
      <c r="A500" s="1"/>
      <c r="B500" s="1"/>
      <c r="C500" s="1"/>
      <c r="D500" s="1"/>
    </row>
    <row r="501" spans="1:4" x14ac:dyDescent="0.2">
      <c r="A501" s="1"/>
      <c r="B501" s="1"/>
      <c r="C501" s="1"/>
      <c r="D501" s="1"/>
    </row>
    <row r="502" spans="1:4" x14ac:dyDescent="0.2">
      <c r="A502" s="1"/>
      <c r="B502" s="1"/>
      <c r="C502" s="1"/>
      <c r="D502" s="1"/>
    </row>
    <row r="503" spans="1:4" x14ac:dyDescent="0.2">
      <c r="A503" s="1"/>
      <c r="B503" s="1"/>
      <c r="C503" s="1"/>
      <c r="D503" s="1"/>
    </row>
    <row r="504" spans="1:4" x14ac:dyDescent="0.2">
      <c r="A504" s="1"/>
      <c r="B504" s="1"/>
      <c r="C504" s="1"/>
      <c r="D504" s="1"/>
    </row>
    <row r="505" spans="1:4" x14ac:dyDescent="0.2">
      <c r="A505" s="1"/>
      <c r="B505" s="1"/>
      <c r="C505" s="1"/>
      <c r="D505" s="1"/>
    </row>
    <row r="506" spans="1:4" x14ac:dyDescent="0.2">
      <c r="A506" s="1"/>
      <c r="B506" s="1"/>
      <c r="C506" s="1"/>
      <c r="D506" s="1"/>
    </row>
    <row r="507" spans="1:4" x14ac:dyDescent="0.2">
      <c r="A507" s="1"/>
      <c r="B507" s="1"/>
      <c r="C507" s="1"/>
      <c r="D507" s="1"/>
    </row>
    <row r="508" spans="1:4" x14ac:dyDescent="0.2">
      <c r="A508" s="1"/>
      <c r="B508" s="1"/>
      <c r="C508" s="1"/>
      <c r="D508" s="1"/>
    </row>
    <row r="509" spans="1:4" x14ac:dyDescent="0.2">
      <c r="A509" s="1"/>
      <c r="B509" s="1"/>
      <c r="C509" s="1"/>
      <c r="D509" s="1"/>
    </row>
    <row r="510" spans="1:4" x14ac:dyDescent="0.2">
      <c r="A510" s="1"/>
      <c r="B510" s="1"/>
      <c r="C510" s="1"/>
      <c r="D510" s="1"/>
    </row>
    <row r="511" spans="1:4" x14ac:dyDescent="0.2">
      <c r="A511" s="1"/>
      <c r="B511" s="1"/>
      <c r="C511" s="1"/>
      <c r="D511" s="1"/>
    </row>
    <row r="512" spans="1:4" x14ac:dyDescent="0.2">
      <c r="A512" s="1"/>
      <c r="B512" s="1"/>
      <c r="C512" s="1"/>
      <c r="D512" s="1"/>
    </row>
    <row r="513" spans="1:4" x14ac:dyDescent="0.2">
      <c r="A513" s="1"/>
      <c r="B513" s="1"/>
      <c r="C513" s="1"/>
      <c r="D513" s="1"/>
    </row>
    <row r="514" spans="1:4" x14ac:dyDescent="0.2">
      <c r="A514" s="1"/>
      <c r="B514" s="1"/>
      <c r="C514" s="1"/>
      <c r="D514" s="1"/>
    </row>
    <row r="515" spans="1:4" x14ac:dyDescent="0.2">
      <c r="A515" s="1"/>
      <c r="B515" s="1"/>
      <c r="C515" s="1"/>
      <c r="D515" s="1"/>
    </row>
    <row r="516" spans="1:4" x14ac:dyDescent="0.2">
      <c r="A516" s="1"/>
      <c r="B516" s="1"/>
      <c r="C516" s="1"/>
      <c r="D516" s="1"/>
    </row>
    <row r="517" spans="1:4" x14ac:dyDescent="0.2">
      <c r="A517" s="1"/>
      <c r="B517" s="1"/>
      <c r="C517" s="1"/>
      <c r="D517" s="1"/>
    </row>
    <row r="518" spans="1:4" x14ac:dyDescent="0.2">
      <c r="A518" s="1"/>
      <c r="B518" s="1"/>
      <c r="C518" s="1"/>
      <c r="D518" s="1"/>
    </row>
    <row r="519" spans="1:4" x14ac:dyDescent="0.2">
      <c r="A519" s="1"/>
      <c r="B519" s="1"/>
      <c r="C519" s="1"/>
      <c r="D519" s="1"/>
    </row>
    <row r="520" spans="1:4" x14ac:dyDescent="0.2">
      <c r="A520" s="1"/>
      <c r="B520" s="1"/>
      <c r="C520" s="1"/>
      <c r="D520" s="1"/>
    </row>
    <row r="521" spans="1:4" x14ac:dyDescent="0.2">
      <c r="A521" s="1"/>
      <c r="B521" s="1"/>
      <c r="C521" s="1"/>
      <c r="D521" s="1"/>
    </row>
    <row r="522" spans="1:4" x14ac:dyDescent="0.2">
      <c r="A522" s="1"/>
      <c r="B522" s="1"/>
      <c r="C522" s="1"/>
      <c r="D522" s="1"/>
    </row>
    <row r="523" spans="1:4" x14ac:dyDescent="0.2">
      <c r="A523" s="1"/>
      <c r="B523" s="1"/>
      <c r="C523" s="1"/>
      <c r="D523" s="1"/>
    </row>
    <row r="524" spans="1:4" x14ac:dyDescent="0.2">
      <c r="A524" s="1"/>
      <c r="B524" s="1"/>
      <c r="C524" s="1"/>
      <c r="D524" s="1"/>
    </row>
    <row r="525" spans="1:4" x14ac:dyDescent="0.2">
      <c r="A525" s="1"/>
      <c r="B525" s="1"/>
      <c r="C525" s="1"/>
      <c r="D525" s="1"/>
    </row>
    <row r="526" spans="1:4" x14ac:dyDescent="0.2">
      <c r="A526" s="1"/>
      <c r="B526" s="1"/>
      <c r="C526" s="1"/>
      <c r="D526" s="1"/>
    </row>
    <row r="527" spans="1:4" x14ac:dyDescent="0.2">
      <c r="A527" s="1"/>
      <c r="B527" s="1"/>
      <c r="C527" s="1"/>
      <c r="D527" s="1"/>
    </row>
    <row r="528" spans="1:4" x14ac:dyDescent="0.2">
      <c r="A528" s="1"/>
      <c r="B528" s="1"/>
      <c r="C528" s="1"/>
      <c r="D528" s="1"/>
    </row>
    <row r="529" spans="1:4" x14ac:dyDescent="0.2">
      <c r="A529" s="1"/>
      <c r="B529" s="1"/>
      <c r="C529" s="1"/>
      <c r="D529" s="1"/>
    </row>
    <row r="530" spans="1:4" x14ac:dyDescent="0.2">
      <c r="A530" s="1"/>
      <c r="B530" s="1"/>
      <c r="C530" s="1"/>
      <c r="D530" s="1"/>
    </row>
    <row r="531" spans="1:4" x14ac:dyDescent="0.2">
      <c r="A531" s="1"/>
      <c r="B531" s="1"/>
      <c r="C531" s="1"/>
      <c r="D531" s="1"/>
    </row>
    <row r="532" spans="1:4" x14ac:dyDescent="0.2">
      <c r="A532" s="1"/>
      <c r="B532" s="1"/>
      <c r="C532" s="1"/>
      <c r="D532" s="1"/>
    </row>
    <row r="533" spans="1:4" x14ac:dyDescent="0.2">
      <c r="A533" s="1"/>
      <c r="B533" s="1"/>
      <c r="C533" s="1"/>
      <c r="D533" s="1"/>
    </row>
    <row r="534" spans="1:4" x14ac:dyDescent="0.2">
      <c r="A534" s="1"/>
      <c r="B534" s="1"/>
      <c r="C534" s="1"/>
      <c r="D534" s="1"/>
    </row>
    <row r="535" spans="1:4" x14ac:dyDescent="0.2">
      <c r="A535" s="1"/>
      <c r="B535" s="1"/>
      <c r="C535" s="1"/>
      <c r="D535" s="1"/>
    </row>
    <row r="536" spans="1:4" x14ac:dyDescent="0.2">
      <c r="A536" s="1"/>
      <c r="B536" s="1"/>
      <c r="C536" s="1"/>
      <c r="D536" s="1"/>
    </row>
    <row r="537" spans="1:4" x14ac:dyDescent="0.2">
      <c r="A537" s="1"/>
      <c r="B537" s="1"/>
      <c r="C537" s="1"/>
      <c r="D537" s="1"/>
    </row>
    <row r="538" spans="1:4" x14ac:dyDescent="0.2">
      <c r="A538" s="1"/>
      <c r="B538" s="1"/>
      <c r="C538" s="1"/>
      <c r="D538" s="1"/>
    </row>
    <row r="539" spans="1:4" x14ac:dyDescent="0.2">
      <c r="A539" s="1"/>
      <c r="B539" s="1"/>
      <c r="C539" s="1"/>
      <c r="D539" s="1"/>
    </row>
    <row r="540" spans="1:4" x14ac:dyDescent="0.2">
      <c r="A540" s="1"/>
      <c r="B540" s="1"/>
      <c r="C540" s="1"/>
      <c r="D540" s="1"/>
    </row>
    <row r="541" spans="1:4" x14ac:dyDescent="0.2">
      <c r="A541" s="1"/>
      <c r="B541" s="1"/>
      <c r="C541" s="1"/>
      <c r="D541" s="1"/>
    </row>
    <row r="542" spans="1:4" x14ac:dyDescent="0.2">
      <c r="A542" s="1"/>
      <c r="B542" s="1"/>
      <c r="C542" s="1"/>
      <c r="D542" s="1"/>
    </row>
    <row r="543" spans="1:4" x14ac:dyDescent="0.2">
      <c r="A543" s="1"/>
      <c r="B543" s="1"/>
      <c r="C543" s="1"/>
      <c r="D543" s="1"/>
    </row>
    <row r="544" spans="1:4" x14ac:dyDescent="0.2">
      <c r="A544" s="1"/>
      <c r="B544" s="1"/>
      <c r="C544" s="1"/>
      <c r="D544" s="1"/>
    </row>
    <row r="545" spans="1:4" x14ac:dyDescent="0.2">
      <c r="A545" s="1"/>
      <c r="B545" s="1"/>
      <c r="C545" s="1"/>
      <c r="D545" s="1"/>
    </row>
    <row r="546" spans="1:4" x14ac:dyDescent="0.2">
      <c r="A546" s="1"/>
      <c r="B546" s="1"/>
      <c r="C546" s="1"/>
      <c r="D546" s="1"/>
    </row>
    <row r="547" spans="1:4" x14ac:dyDescent="0.2">
      <c r="A547" s="1"/>
      <c r="B547" s="1"/>
      <c r="C547" s="1"/>
      <c r="D547" s="1"/>
    </row>
    <row r="548" spans="1:4" x14ac:dyDescent="0.2">
      <c r="A548" s="1"/>
      <c r="B548" s="1"/>
      <c r="C548" s="1"/>
      <c r="D548" s="1"/>
    </row>
    <row r="549" spans="1:4" x14ac:dyDescent="0.2">
      <c r="A549" s="1"/>
      <c r="B549" s="1"/>
      <c r="C549" s="1"/>
      <c r="D549" s="1"/>
    </row>
    <row r="550" spans="1:4" x14ac:dyDescent="0.2">
      <c r="A550" s="1"/>
      <c r="B550" s="1"/>
      <c r="C550" s="1"/>
      <c r="D550" s="1"/>
    </row>
    <row r="551" spans="1:4" x14ac:dyDescent="0.2">
      <c r="A551" s="1"/>
      <c r="B551" s="1"/>
      <c r="C551" s="1"/>
      <c r="D551" s="1"/>
    </row>
    <row r="552" spans="1:4" x14ac:dyDescent="0.2">
      <c r="A552" s="1"/>
      <c r="B552" s="1"/>
      <c r="C552" s="1"/>
      <c r="D552" s="1"/>
    </row>
    <row r="553" spans="1:4" x14ac:dyDescent="0.2">
      <c r="A553" s="1"/>
      <c r="B553" s="1"/>
      <c r="C553" s="1"/>
      <c r="D553" s="1"/>
    </row>
    <row r="554" spans="1:4" x14ac:dyDescent="0.2">
      <c r="A554" s="1"/>
      <c r="B554" s="1"/>
      <c r="C554" s="1"/>
      <c r="D554" s="1"/>
    </row>
    <row r="555" spans="1:4" x14ac:dyDescent="0.2">
      <c r="A555" s="1"/>
      <c r="B555" s="1"/>
      <c r="C555" s="1"/>
      <c r="D555" s="1"/>
    </row>
    <row r="556" spans="1:4" x14ac:dyDescent="0.2">
      <c r="A556" s="1"/>
      <c r="B556" s="1"/>
      <c r="C556" s="1"/>
      <c r="D556" s="1"/>
    </row>
    <row r="557" spans="1:4" x14ac:dyDescent="0.2">
      <c r="A557" s="1"/>
      <c r="B557" s="1"/>
      <c r="C557" s="1"/>
      <c r="D557" s="1"/>
    </row>
    <row r="558" spans="1:4" x14ac:dyDescent="0.2">
      <c r="A558" s="1"/>
      <c r="B558" s="1"/>
      <c r="C558" s="1"/>
      <c r="D558" s="1"/>
    </row>
    <row r="559" spans="1:4" x14ac:dyDescent="0.2">
      <c r="A559" s="1"/>
      <c r="B559" s="1"/>
      <c r="C559" s="1"/>
      <c r="D559" s="1"/>
    </row>
    <row r="560" spans="1:4" x14ac:dyDescent="0.2">
      <c r="A560" s="1"/>
      <c r="B560" s="1"/>
      <c r="C560" s="1"/>
      <c r="D560" s="1"/>
    </row>
    <row r="561" spans="1:4" x14ac:dyDescent="0.2">
      <c r="A561" s="1"/>
      <c r="B561" s="1"/>
      <c r="C561" s="1"/>
      <c r="D561" s="1"/>
    </row>
    <row r="562" spans="1:4" x14ac:dyDescent="0.2">
      <c r="A562" s="1"/>
      <c r="B562" s="1"/>
      <c r="C562" s="1"/>
      <c r="D562" s="1"/>
    </row>
    <row r="563" spans="1:4" x14ac:dyDescent="0.2">
      <c r="A563" s="1"/>
      <c r="B563" s="1"/>
      <c r="C563" s="1"/>
      <c r="D563" s="1"/>
    </row>
    <row r="564" spans="1:4" x14ac:dyDescent="0.2">
      <c r="A564" s="1"/>
      <c r="B564" s="1"/>
      <c r="C564" s="1"/>
      <c r="D564" s="1"/>
    </row>
    <row r="565" spans="1:4" x14ac:dyDescent="0.2">
      <c r="A565" s="1"/>
      <c r="B565" s="1"/>
      <c r="C565" s="1"/>
      <c r="D565" s="1"/>
    </row>
    <row r="566" spans="1:4" x14ac:dyDescent="0.2">
      <c r="A566" s="1"/>
      <c r="B566" s="1"/>
      <c r="C566" s="1"/>
      <c r="D566" s="1"/>
    </row>
    <row r="567" spans="1:4" x14ac:dyDescent="0.2">
      <c r="A567" s="1"/>
      <c r="B567" s="1"/>
      <c r="C567" s="1"/>
      <c r="D567" s="1"/>
    </row>
    <row r="568" spans="1:4" x14ac:dyDescent="0.2">
      <c r="A568" s="1"/>
      <c r="B568" s="1"/>
      <c r="C568" s="1"/>
      <c r="D568" s="1"/>
    </row>
    <row r="569" spans="1:4" x14ac:dyDescent="0.2">
      <c r="A569" s="1"/>
      <c r="B569" s="1"/>
      <c r="C569" s="1"/>
      <c r="D569" s="1"/>
    </row>
    <row r="570" spans="1:4" x14ac:dyDescent="0.2">
      <c r="A570" s="1"/>
      <c r="B570" s="1"/>
      <c r="C570" s="1"/>
      <c r="D570" s="1"/>
    </row>
    <row r="571" spans="1:4" x14ac:dyDescent="0.2">
      <c r="A571" s="1"/>
      <c r="B571" s="1"/>
      <c r="C571" s="1"/>
      <c r="D571" s="1"/>
    </row>
    <row r="572" spans="1:4" x14ac:dyDescent="0.2">
      <c r="A572" s="1"/>
      <c r="B572" s="1"/>
      <c r="C572" s="1"/>
      <c r="D572" s="1"/>
    </row>
    <row r="573" spans="1:4" x14ac:dyDescent="0.2">
      <c r="A573" s="1"/>
      <c r="B573" s="1"/>
      <c r="C573" s="1"/>
      <c r="D573" s="1"/>
    </row>
    <row r="574" spans="1:4" x14ac:dyDescent="0.2">
      <c r="A574" s="1"/>
      <c r="B574" s="1"/>
      <c r="C574" s="1"/>
      <c r="D574" s="1"/>
    </row>
    <row r="575" spans="1:4" x14ac:dyDescent="0.2">
      <c r="A575" s="1"/>
      <c r="B575" s="1"/>
      <c r="C575" s="1"/>
      <c r="D575" s="1"/>
    </row>
    <row r="576" spans="1:4" x14ac:dyDescent="0.2">
      <c r="A576" s="1"/>
      <c r="B576" s="1"/>
      <c r="C576" s="1"/>
      <c r="D576" s="1"/>
    </row>
    <row r="577" spans="1:4" x14ac:dyDescent="0.2">
      <c r="A577" s="1"/>
      <c r="B577" s="1"/>
      <c r="C577" s="1"/>
      <c r="D577" s="1"/>
    </row>
    <row r="578" spans="1:4" x14ac:dyDescent="0.2">
      <c r="A578" s="1"/>
      <c r="B578" s="1"/>
      <c r="C578" s="1"/>
      <c r="D578" s="1"/>
    </row>
    <row r="579" spans="1:4" x14ac:dyDescent="0.2">
      <c r="A579" s="1"/>
      <c r="B579" s="1"/>
      <c r="C579" s="1"/>
      <c r="D579" s="1"/>
    </row>
    <row r="580" spans="1:4" x14ac:dyDescent="0.2">
      <c r="A580" s="1"/>
      <c r="B580" s="1"/>
      <c r="C580" s="1"/>
      <c r="D580" s="1"/>
    </row>
    <row r="581" spans="1:4" x14ac:dyDescent="0.2">
      <c r="A581" s="1"/>
      <c r="B581" s="1"/>
      <c r="C581" s="1"/>
      <c r="D581" s="1"/>
    </row>
    <row r="582" spans="1:4" x14ac:dyDescent="0.2">
      <c r="A582" s="1"/>
      <c r="B582" s="1"/>
      <c r="C582" s="1"/>
      <c r="D582" s="1"/>
    </row>
    <row r="583" spans="1:4" x14ac:dyDescent="0.2">
      <c r="A583" s="1"/>
      <c r="B583" s="1"/>
      <c r="C583" s="1"/>
      <c r="D583" s="1"/>
    </row>
    <row r="584" spans="1:4" x14ac:dyDescent="0.2">
      <c r="A584" s="1"/>
      <c r="B584" s="1"/>
      <c r="C584" s="1"/>
      <c r="D584" s="1"/>
    </row>
    <row r="585" spans="1:4" x14ac:dyDescent="0.2">
      <c r="A585" s="1"/>
      <c r="B585" s="1"/>
      <c r="C585" s="1"/>
      <c r="D585" s="1"/>
    </row>
    <row r="586" spans="1:4" x14ac:dyDescent="0.2">
      <c r="A586" s="1"/>
      <c r="B586" s="1"/>
      <c r="C586" s="1"/>
      <c r="D586" s="1"/>
    </row>
    <row r="587" spans="1:4" x14ac:dyDescent="0.2">
      <c r="A587" s="1"/>
      <c r="B587" s="1"/>
      <c r="C587" s="1"/>
      <c r="D587" s="1"/>
    </row>
    <row r="588" spans="1:4" x14ac:dyDescent="0.2">
      <c r="A588" s="1"/>
      <c r="B588" s="1"/>
      <c r="C588" s="1"/>
      <c r="D588" s="1"/>
    </row>
    <row r="589" spans="1:4" x14ac:dyDescent="0.2">
      <c r="A589" s="1"/>
      <c r="B589" s="1"/>
      <c r="C589" s="1"/>
      <c r="D589" s="1"/>
    </row>
    <row r="590" spans="1:4" x14ac:dyDescent="0.2">
      <c r="A590" s="1"/>
      <c r="B590" s="1"/>
      <c r="C590" s="1"/>
      <c r="D590" s="1"/>
    </row>
    <row r="591" spans="1:4" x14ac:dyDescent="0.2">
      <c r="A591" s="1"/>
      <c r="B591" s="1"/>
      <c r="C591" s="1"/>
      <c r="D591" s="1"/>
    </row>
    <row r="592" spans="1:4" x14ac:dyDescent="0.2">
      <c r="A592" s="1"/>
      <c r="B592" s="1"/>
      <c r="C592" s="1"/>
      <c r="D592" s="1"/>
    </row>
    <row r="593" spans="1:4" x14ac:dyDescent="0.2">
      <c r="A593" s="1"/>
      <c r="B593" s="1"/>
      <c r="C593" s="1"/>
      <c r="D593" s="1"/>
    </row>
    <row r="594" spans="1:4" x14ac:dyDescent="0.2">
      <c r="A594" s="1"/>
      <c r="B594" s="1"/>
      <c r="C594" s="1"/>
      <c r="D594" s="1"/>
    </row>
    <row r="595" spans="1:4" x14ac:dyDescent="0.2">
      <c r="A595" s="1"/>
      <c r="B595" s="1"/>
      <c r="C595" s="1"/>
      <c r="D595" s="1"/>
    </row>
    <row r="596" spans="1:4" x14ac:dyDescent="0.2">
      <c r="A596" s="1"/>
      <c r="B596" s="1"/>
      <c r="C596" s="1"/>
      <c r="D596" s="1"/>
    </row>
    <row r="597" spans="1:4" x14ac:dyDescent="0.2">
      <c r="A597" s="1"/>
      <c r="B597" s="1"/>
      <c r="C597" s="1"/>
      <c r="D597" s="1"/>
    </row>
    <row r="598" spans="1:4" x14ac:dyDescent="0.2">
      <c r="A598" s="1"/>
      <c r="B598" s="1"/>
      <c r="C598" s="1"/>
      <c r="D598" s="1"/>
    </row>
    <row r="599" spans="1:4" x14ac:dyDescent="0.2">
      <c r="A599" s="1"/>
      <c r="B599" s="1"/>
      <c r="C599" s="1"/>
      <c r="D599" s="1"/>
    </row>
    <row r="600" spans="1:4" x14ac:dyDescent="0.2">
      <c r="A600" s="1"/>
      <c r="B600" s="1"/>
      <c r="C600" s="1"/>
      <c r="D600" s="1"/>
    </row>
    <row r="601" spans="1:4" x14ac:dyDescent="0.2">
      <c r="A601" s="1"/>
      <c r="B601" s="1"/>
      <c r="C601" s="1"/>
      <c r="D601" s="1"/>
    </row>
    <row r="602" spans="1:4" x14ac:dyDescent="0.2">
      <c r="A602" s="1"/>
      <c r="B602" s="1"/>
      <c r="C602" s="1"/>
      <c r="D602" s="1"/>
    </row>
    <row r="603" spans="1:4" x14ac:dyDescent="0.2">
      <c r="A603" s="1"/>
      <c r="B603" s="1"/>
      <c r="C603" s="1"/>
      <c r="D603" s="1"/>
    </row>
    <row r="604" spans="1:4" x14ac:dyDescent="0.2">
      <c r="A604" s="1"/>
      <c r="B604" s="1"/>
      <c r="C604" s="1"/>
      <c r="D604" s="1"/>
    </row>
    <row r="605" spans="1:4" x14ac:dyDescent="0.2">
      <c r="A605" s="1"/>
      <c r="B605" s="1"/>
      <c r="C605" s="1"/>
      <c r="D605" s="1"/>
    </row>
    <row r="606" spans="1:4" x14ac:dyDescent="0.2">
      <c r="A606" s="1"/>
      <c r="B606" s="1"/>
      <c r="C606" s="1"/>
      <c r="D606" s="1"/>
    </row>
    <row r="607" spans="1:4" x14ac:dyDescent="0.2">
      <c r="A607" s="1"/>
      <c r="B607" s="1"/>
      <c r="C607" s="1"/>
      <c r="D607" s="1"/>
    </row>
    <row r="608" spans="1:4" x14ac:dyDescent="0.2">
      <c r="A608" s="1"/>
      <c r="B608" s="1"/>
      <c r="C608" s="1"/>
      <c r="D608" s="1"/>
    </row>
    <row r="609" spans="1:4" x14ac:dyDescent="0.2">
      <c r="A609" s="1"/>
      <c r="B609" s="1"/>
      <c r="C609" s="1"/>
      <c r="D609" s="1"/>
    </row>
    <row r="610" spans="1:4" x14ac:dyDescent="0.2">
      <c r="A610" s="1"/>
      <c r="B610" s="1"/>
      <c r="C610" s="1"/>
      <c r="D610" s="1"/>
    </row>
    <row r="611" spans="1:4" x14ac:dyDescent="0.2">
      <c r="A611" s="1"/>
      <c r="B611" s="1"/>
      <c r="C611" s="1"/>
      <c r="D611" s="1"/>
    </row>
    <row r="612" spans="1:4" x14ac:dyDescent="0.2">
      <c r="A612" s="1"/>
      <c r="B612" s="1"/>
      <c r="C612" s="1"/>
      <c r="D612" s="1"/>
    </row>
    <row r="613" spans="1:4" x14ac:dyDescent="0.2">
      <c r="A613" s="1"/>
      <c r="B613" s="1"/>
      <c r="C613" s="1"/>
      <c r="D613" s="1"/>
    </row>
    <row r="614" spans="1:4" x14ac:dyDescent="0.2">
      <c r="A614" s="1"/>
      <c r="B614" s="1"/>
      <c r="C614" s="1"/>
      <c r="D614" s="1"/>
    </row>
    <row r="615" spans="1:4" x14ac:dyDescent="0.2">
      <c r="A615" s="1"/>
      <c r="B615" s="1"/>
      <c r="C615" s="1"/>
      <c r="D615" s="1"/>
    </row>
    <row r="616" spans="1:4" x14ac:dyDescent="0.2">
      <c r="A616" s="1"/>
      <c r="B616" s="1"/>
      <c r="C616" s="1"/>
      <c r="D616" s="1"/>
    </row>
    <row r="617" spans="1:4" x14ac:dyDescent="0.2">
      <c r="A617" s="1"/>
      <c r="B617" s="1"/>
      <c r="C617" s="1"/>
      <c r="D617" s="1"/>
    </row>
    <row r="618" spans="1:4" x14ac:dyDescent="0.2">
      <c r="A618" s="1"/>
      <c r="B618" s="1"/>
      <c r="C618" s="1"/>
      <c r="D618" s="1"/>
    </row>
    <row r="619" spans="1:4" x14ac:dyDescent="0.2">
      <c r="A619" s="1"/>
      <c r="B619" s="1"/>
      <c r="C619" s="1"/>
      <c r="D619" s="1"/>
    </row>
    <row r="620" spans="1:4" x14ac:dyDescent="0.2">
      <c r="A620" s="1"/>
      <c r="B620" s="1"/>
      <c r="C620" s="1"/>
      <c r="D620" s="1"/>
    </row>
    <row r="621" spans="1:4" x14ac:dyDescent="0.2">
      <c r="A621" s="1"/>
      <c r="B621" s="1"/>
      <c r="C621" s="1"/>
      <c r="D621" s="1"/>
    </row>
    <row r="622" spans="1:4" x14ac:dyDescent="0.2">
      <c r="A622" s="1"/>
      <c r="B622" s="1"/>
      <c r="C622" s="1"/>
      <c r="D622" s="1"/>
    </row>
    <row r="623" spans="1:4" x14ac:dyDescent="0.2">
      <c r="A623" s="1"/>
      <c r="B623" s="1"/>
      <c r="C623" s="1"/>
      <c r="D623" s="1"/>
    </row>
    <row r="624" spans="1:4" x14ac:dyDescent="0.2">
      <c r="A624" s="1"/>
      <c r="B624" s="1"/>
      <c r="C624" s="1"/>
      <c r="D624" s="1"/>
    </row>
    <row r="625" spans="1:4" x14ac:dyDescent="0.2">
      <c r="A625" s="1"/>
      <c r="B625" s="1"/>
      <c r="C625" s="1"/>
      <c r="D625" s="1"/>
    </row>
    <row r="626" spans="1:4" x14ac:dyDescent="0.2">
      <c r="A626" s="1"/>
      <c r="B626" s="1"/>
      <c r="C626" s="1"/>
      <c r="D626" s="1"/>
    </row>
    <row r="627" spans="1:4" x14ac:dyDescent="0.2">
      <c r="A627" s="1"/>
      <c r="B627" s="1"/>
      <c r="C627" s="1"/>
      <c r="D627" s="1"/>
    </row>
    <row r="628" spans="1:4" x14ac:dyDescent="0.2">
      <c r="A628" s="1"/>
      <c r="B628" s="1"/>
      <c r="C628" s="1"/>
      <c r="D628" s="1"/>
    </row>
    <row r="629" spans="1:4" x14ac:dyDescent="0.2">
      <c r="A629" s="1"/>
      <c r="B629" s="1"/>
      <c r="C629" s="1"/>
      <c r="D629" s="1"/>
    </row>
    <row r="630" spans="1:4" x14ac:dyDescent="0.2">
      <c r="A630" s="1"/>
      <c r="B630" s="1"/>
      <c r="C630" s="1"/>
      <c r="D630" s="1"/>
    </row>
    <row r="631" spans="1:4" x14ac:dyDescent="0.2">
      <c r="A631" s="1"/>
      <c r="B631" s="1"/>
      <c r="C631" s="1"/>
      <c r="D631" s="1"/>
    </row>
    <row r="632" spans="1:4" x14ac:dyDescent="0.2">
      <c r="A632" s="1"/>
      <c r="B632" s="1"/>
      <c r="C632" s="1"/>
      <c r="D632" s="1"/>
    </row>
    <row r="633" spans="1:4" x14ac:dyDescent="0.2">
      <c r="A633" s="1"/>
      <c r="B633" s="1"/>
      <c r="C633" s="1"/>
      <c r="D633" s="1"/>
    </row>
    <row r="634" spans="1:4" x14ac:dyDescent="0.2">
      <c r="A634" s="1"/>
      <c r="B634" s="1"/>
      <c r="C634" s="1"/>
      <c r="D634" s="1"/>
    </row>
    <row r="635" spans="1:4" x14ac:dyDescent="0.2">
      <c r="A635" s="1"/>
      <c r="B635" s="1"/>
      <c r="C635" s="1"/>
      <c r="D635" s="1"/>
    </row>
    <row r="636" spans="1:4" x14ac:dyDescent="0.2">
      <c r="A636" s="1"/>
      <c r="B636" s="1"/>
      <c r="C636" s="1"/>
      <c r="D636" s="1"/>
    </row>
    <row r="637" spans="1:4" x14ac:dyDescent="0.2">
      <c r="A637" s="1"/>
      <c r="B637" s="1"/>
      <c r="C637" s="1"/>
      <c r="D637" s="1"/>
    </row>
    <row r="638" spans="1:4" x14ac:dyDescent="0.2">
      <c r="A638" s="1"/>
      <c r="B638" s="1"/>
      <c r="C638" s="1"/>
      <c r="D638" s="1"/>
    </row>
    <row r="639" spans="1:4" x14ac:dyDescent="0.2">
      <c r="A639" s="1"/>
      <c r="B639" s="1"/>
      <c r="C639" s="1"/>
      <c r="D639" s="1"/>
    </row>
    <row r="640" spans="1:4" x14ac:dyDescent="0.2">
      <c r="A640" s="1"/>
      <c r="B640" s="1"/>
      <c r="C640" s="1"/>
      <c r="D640" s="1"/>
    </row>
    <row r="641" spans="1:4" x14ac:dyDescent="0.2">
      <c r="A641" s="1"/>
      <c r="B641" s="1"/>
      <c r="C641" s="1"/>
      <c r="D641" s="1"/>
    </row>
    <row r="642" spans="1:4" x14ac:dyDescent="0.2">
      <c r="A642" s="1"/>
      <c r="B642" s="1"/>
      <c r="C642" s="1"/>
      <c r="D642" s="1"/>
    </row>
    <row r="643" spans="1:4" x14ac:dyDescent="0.2">
      <c r="A643" s="1"/>
      <c r="B643" s="1"/>
      <c r="C643" s="1"/>
      <c r="D643" s="1"/>
    </row>
    <row r="644" spans="1:4" x14ac:dyDescent="0.2">
      <c r="A644" s="1"/>
      <c r="B644" s="1"/>
      <c r="C644" s="1"/>
      <c r="D644" s="1"/>
    </row>
    <row r="645" spans="1:4" x14ac:dyDescent="0.2">
      <c r="A645" s="1"/>
      <c r="B645" s="1"/>
      <c r="C645" s="1"/>
      <c r="D645" s="1"/>
    </row>
    <row r="646" spans="1:4" x14ac:dyDescent="0.2">
      <c r="A646" s="1"/>
      <c r="B646" s="1"/>
      <c r="C646" s="1"/>
      <c r="D646" s="1"/>
    </row>
    <row r="647" spans="1:4" x14ac:dyDescent="0.2">
      <c r="A647" s="1"/>
      <c r="B647" s="1"/>
      <c r="C647" s="1"/>
      <c r="D647" s="1"/>
    </row>
    <row r="648" spans="1:4" x14ac:dyDescent="0.2">
      <c r="A648" s="1"/>
      <c r="B648" s="1"/>
      <c r="C648" s="1"/>
      <c r="D648" s="1"/>
    </row>
    <row r="649" spans="1:4" x14ac:dyDescent="0.2">
      <c r="A649" s="1"/>
      <c r="B649" s="1"/>
      <c r="C649" s="1"/>
      <c r="D649" s="1"/>
    </row>
    <row r="650" spans="1:4" x14ac:dyDescent="0.2">
      <c r="A650" s="1"/>
      <c r="B650" s="1"/>
      <c r="C650" s="1"/>
      <c r="D650" s="1"/>
    </row>
    <row r="651" spans="1:4" x14ac:dyDescent="0.2">
      <c r="A651" s="1"/>
      <c r="B651" s="1"/>
      <c r="C651" s="1"/>
      <c r="D651" s="1"/>
    </row>
    <row r="652" spans="1:4" x14ac:dyDescent="0.2">
      <c r="A652" s="1"/>
      <c r="B652" s="1"/>
      <c r="C652" s="1"/>
      <c r="D652" s="1"/>
    </row>
    <row r="653" spans="1:4" x14ac:dyDescent="0.2">
      <c r="A653" s="1"/>
      <c r="B653" s="1"/>
      <c r="C653" s="1"/>
      <c r="D653" s="1"/>
    </row>
    <row r="654" spans="1:4" x14ac:dyDescent="0.2">
      <c r="A654" s="1"/>
      <c r="B654" s="1"/>
      <c r="C654" s="1"/>
      <c r="D654" s="1"/>
    </row>
    <row r="655" spans="1:4" x14ac:dyDescent="0.2">
      <c r="A655" s="1"/>
      <c r="B655" s="1"/>
      <c r="C655" s="1"/>
      <c r="D655" s="1"/>
    </row>
    <row r="656" spans="1:4" x14ac:dyDescent="0.2">
      <c r="A656" s="1"/>
      <c r="B656" s="1"/>
      <c r="C656" s="1"/>
      <c r="D656" s="1"/>
    </row>
    <row r="657" spans="1:4" x14ac:dyDescent="0.2">
      <c r="A657" s="1"/>
      <c r="B657" s="1"/>
      <c r="C657" s="1"/>
      <c r="D657" s="1"/>
    </row>
    <row r="658" spans="1:4" x14ac:dyDescent="0.2">
      <c r="A658" s="1"/>
      <c r="B658" s="1"/>
      <c r="C658" s="1"/>
      <c r="D658" s="1"/>
    </row>
    <row r="659" spans="1:4" x14ac:dyDescent="0.2">
      <c r="A659" s="1"/>
      <c r="B659" s="1"/>
      <c r="C659" s="1"/>
      <c r="D659" s="1"/>
    </row>
    <row r="660" spans="1:4" x14ac:dyDescent="0.2">
      <c r="A660" s="1"/>
      <c r="B660" s="1"/>
      <c r="C660" s="1"/>
      <c r="D660" s="1"/>
    </row>
    <row r="661" spans="1:4" x14ac:dyDescent="0.2">
      <c r="A661" s="1"/>
      <c r="B661" s="1"/>
      <c r="C661" s="1"/>
      <c r="D661" s="1"/>
    </row>
    <row r="662" spans="1:4" x14ac:dyDescent="0.2">
      <c r="A662" s="1"/>
      <c r="B662" s="1"/>
      <c r="C662" s="1"/>
      <c r="D662" s="1"/>
    </row>
    <row r="663" spans="1:4" x14ac:dyDescent="0.2">
      <c r="A663" s="1"/>
      <c r="B663" s="1"/>
      <c r="C663" s="1"/>
      <c r="D663" s="1"/>
    </row>
    <row r="664" spans="1:4" x14ac:dyDescent="0.2">
      <c r="A664" s="1"/>
      <c r="B664" s="1"/>
      <c r="C664" s="1"/>
      <c r="D664" s="1"/>
    </row>
    <row r="665" spans="1:4" x14ac:dyDescent="0.2">
      <c r="A665" s="1"/>
      <c r="B665" s="1"/>
      <c r="C665" s="1"/>
      <c r="D665" s="1"/>
    </row>
    <row r="666" spans="1:4" x14ac:dyDescent="0.2">
      <c r="A666" s="1"/>
      <c r="B666" s="1"/>
      <c r="C666" s="1"/>
      <c r="D666" s="1"/>
    </row>
    <row r="667" spans="1:4" x14ac:dyDescent="0.2">
      <c r="A667" s="1"/>
      <c r="B667" s="1"/>
      <c r="C667" s="1"/>
      <c r="D667" s="1"/>
    </row>
    <row r="668" spans="1:4" x14ac:dyDescent="0.2">
      <c r="A668" s="1"/>
      <c r="B668" s="1"/>
      <c r="C668" s="1"/>
      <c r="D668" s="1"/>
    </row>
    <row r="669" spans="1:4" x14ac:dyDescent="0.2">
      <c r="A669" s="1"/>
      <c r="B669" s="1"/>
      <c r="C669" s="1"/>
      <c r="D669" s="1"/>
    </row>
    <row r="670" spans="1:4" x14ac:dyDescent="0.2">
      <c r="A670" s="1"/>
      <c r="B670" s="1"/>
      <c r="C670" s="1"/>
      <c r="D670" s="1"/>
    </row>
    <row r="671" spans="1:4" x14ac:dyDescent="0.2">
      <c r="A671" s="1"/>
      <c r="B671" s="1"/>
      <c r="C671" s="1"/>
      <c r="D671" s="1"/>
    </row>
    <row r="672" spans="1:4" x14ac:dyDescent="0.2">
      <c r="A672" s="1"/>
      <c r="B672" s="1"/>
      <c r="C672" s="1"/>
      <c r="D672" s="1"/>
    </row>
    <row r="673" spans="1:4" x14ac:dyDescent="0.2">
      <c r="A673" s="1"/>
      <c r="B673" s="1"/>
      <c r="C673" s="1"/>
      <c r="D673" s="1"/>
    </row>
    <row r="674" spans="1:4" x14ac:dyDescent="0.2">
      <c r="A674" s="1"/>
      <c r="B674" s="1"/>
      <c r="C674" s="1"/>
      <c r="D674" s="1"/>
    </row>
    <row r="675" spans="1:4" x14ac:dyDescent="0.2">
      <c r="A675" s="1"/>
      <c r="B675" s="1"/>
      <c r="C675" s="1"/>
      <c r="D675" s="1"/>
    </row>
    <row r="676" spans="1:4" x14ac:dyDescent="0.2">
      <c r="A676" s="1"/>
      <c r="B676" s="1"/>
      <c r="C676" s="1"/>
      <c r="D676" s="1"/>
    </row>
    <row r="677" spans="1:4" x14ac:dyDescent="0.2">
      <c r="A677" s="1"/>
      <c r="B677" s="1"/>
      <c r="C677" s="1"/>
      <c r="D677" s="1"/>
    </row>
    <row r="678" spans="1:4" x14ac:dyDescent="0.2">
      <c r="A678" s="1"/>
      <c r="B678" s="1"/>
      <c r="C678" s="1"/>
      <c r="D678" s="1"/>
    </row>
    <row r="679" spans="1:4" x14ac:dyDescent="0.2">
      <c r="A679" s="1"/>
      <c r="B679" s="1"/>
      <c r="C679" s="1"/>
      <c r="D679" s="1"/>
    </row>
    <row r="680" spans="1:4" x14ac:dyDescent="0.2">
      <c r="A680" s="1"/>
      <c r="B680" s="1"/>
      <c r="C680" s="1"/>
      <c r="D680" s="1"/>
    </row>
    <row r="681" spans="1:4" x14ac:dyDescent="0.2">
      <c r="A681" s="1"/>
      <c r="B681" s="1"/>
      <c r="C681" s="1"/>
      <c r="D681" s="1"/>
    </row>
    <row r="682" spans="1:4" x14ac:dyDescent="0.2">
      <c r="A682" s="1"/>
      <c r="B682" s="1"/>
      <c r="C682" s="1"/>
      <c r="D682" s="1"/>
    </row>
    <row r="683" spans="1:4" x14ac:dyDescent="0.2">
      <c r="A683" s="1"/>
      <c r="B683" s="1"/>
      <c r="C683" s="1"/>
      <c r="D683" s="1"/>
    </row>
    <row r="684" spans="1:4" x14ac:dyDescent="0.2">
      <c r="A684" s="1"/>
      <c r="B684" s="1"/>
      <c r="C684" s="1"/>
      <c r="D684" s="1"/>
    </row>
    <row r="685" spans="1:4" x14ac:dyDescent="0.2">
      <c r="A685" s="1"/>
      <c r="B685" s="1"/>
      <c r="C685" s="1"/>
      <c r="D685" s="1"/>
    </row>
    <row r="686" spans="1:4" x14ac:dyDescent="0.2">
      <c r="A686" s="1"/>
      <c r="B686" s="1"/>
      <c r="C686" s="1"/>
      <c r="D686" s="1"/>
    </row>
    <row r="687" spans="1:4" x14ac:dyDescent="0.2">
      <c r="A687" s="1"/>
      <c r="B687" s="1"/>
      <c r="C687" s="1"/>
      <c r="D687" s="1"/>
    </row>
    <row r="688" spans="1:4" x14ac:dyDescent="0.2">
      <c r="A688" s="1"/>
      <c r="B688" s="1"/>
      <c r="C688" s="1"/>
      <c r="D688" s="1"/>
    </row>
    <row r="689" spans="1:4" x14ac:dyDescent="0.2">
      <c r="A689" s="1"/>
      <c r="B689" s="1"/>
      <c r="C689" s="1"/>
      <c r="D689" s="1"/>
    </row>
    <row r="690" spans="1:4" x14ac:dyDescent="0.2">
      <c r="A690" s="1"/>
      <c r="B690" s="1"/>
      <c r="C690" s="1"/>
      <c r="D690" s="1"/>
    </row>
    <row r="691" spans="1:4" x14ac:dyDescent="0.2">
      <c r="A691" s="1"/>
      <c r="B691" s="1"/>
      <c r="C691" s="1"/>
      <c r="D691" s="1"/>
    </row>
    <row r="692" spans="1:4" x14ac:dyDescent="0.2">
      <c r="A692" s="1"/>
      <c r="B692" s="1"/>
      <c r="C692" s="1"/>
      <c r="D692" s="1"/>
    </row>
    <row r="693" spans="1:4" x14ac:dyDescent="0.2">
      <c r="A693" s="1"/>
      <c r="B693" s="1"/>
      <c r="C693" s="1"/>
      <c r="D693" s="1"/>
    </row>
    <row r="694" spans="1:4" x14ac:dyDescent="0.2">
      <c r="A694" s="1"/>
      <c r="B694" s="1"/>
      <c r="C694" s="1"/>
      <c r="D694" s="1"/>
    </row>
    <row r="695" spans="1:4" x14ac:dyDescent="0.2">
      <c r="A695" s="1"/>
      <c r="B695" s="1"/>
      <c r="C695" s="1"/>
      <c r="D695" s="1"/>
    </row>
    <row r="696" spans="1:4" x14ac:dyDescent="0.2">
      <c r="A696" s="1"/>
      <c r="B696" s="1"/>
      <c r="C696" s="1"/>
      <c r="D696" s="1"/>
    </row>
    <row r="697" spans="1:4" x14ac:dyDescent="0.2">
      <c r="A697" s="1"/>
      <c r="B697" s="1"/>
      <c r="C697" s="1"/>
      <c r="D697" s="1"/>
    </row>
    <row r="698" spans="1:4" x14ac:dyDescent="0.2">
      <c r="A698" s="1"/>
      <c r="B698" s="1"/>
      <c r="C698" s="1"/>
      <c r="D698" s="1"/>
    </row>
    <row r="699" spans="1:4" x14ac:dyDescent="0.2">
      <c r="A699" s="1"/>
      <c r="B699" s="1"/>
      <c r="C699" s="1"/>
      <c r="D699" s="1"/>
    </row>
    <row r="700" spans="1:4" x14ac:dyDescent="0.2">
      <c r="A700" s="1"/>
      <c r="B700" s="1"/>
      <c r="C700" s="1"/>
      <c r="D700" s="1"/>
    </row>
    <row r="701" spans="1:4" x14ac:dyDescent="0.2">
      <c r="A701" s="1"/>
      <c r="B701" s="1"/>
      <c r="C701" s="1"/>
      <c r="D701" s="1"/>
    </row>
    <row r="702" spans="1:4" x14ac:dyDescent="0.2">
      <c r="A702" s="1"/>
      <c r="B702" s="1"/>
      <c r="C702" s="1"/>
      <c r="D702" s="1"/>
    </row>
    <row r="703" spans="1:4" x14ac:dyDescent="0.2">
      <c r="A703" s="1"/>
      <c r="B703" s="1"/>
      <c r="C703" s="1"/>
      <c r="D703" s="1"/>
    </row>
    <row r="704" spans="1:4" x14ac:dyDescent="0.2">
      <c r="A704" s="1"/>
      <c r="B704" s="1"/>
      <c r="C704" s="1"/>
      <c r="D704" s="1"/>
    </row>
    <row r="705" spans="1:4" x14ac:dyDescent="0.2">
      <c r="A705" s="1"/>
      <c r="B705" s="1"/>
      <c r="C705" s="1"/>
      <c r="D705" s="1"/>
    </row>
    <row r="706" spans="1:4" x14ac:dyDescent="0.2">
      <c r="A706" s="1"/>
      <c r="B706" s="1"/>
      <c r="C706" s="1"/>
      <c r="D706" s="1"/>
    </row>
    <row r="707" spans="1:4" x14ac:dyDescent="0.2">
      <c r="A707" s="1"/>
      <c r="B707" s="1"/>
      <c r="C707" s="1"/>
      <c r="D707" s="1"/>
    </row>
    <row r="708" spans="1:4" x14ac:dyDescent="0.2">
      <c r="A708" s="1"/>
      <c r="B708" s="1"/>
      <c r="C708" s="1"/>
      <c r="D708" s="1"/>
    </row>
    <row r="709" spans="1:4" x14ac:dyDescent="0.2">
      <c r="A709" s="1"/>
      <c r="B709" s="1"/>
      <c r="C709" s="1"/>
      <c r="D709" s="1"/>
    </row>
    <row r="710" spans="1:4" x14ac:dyDescent="0.2">
      <c r="A710" s="1"/>
      <c r="B710" s="1"/>
      <c r="C710" s="1"/>
      <c r="D710" s="1"/>
    </row>
    <row r="711" spans="1:4" x14ac:dyDescent="0.2">
      <c r="A711" s="1"/>
      <c r="B711" s="1"/>
      <c r="C711" s="1"/>
      <c r="D711" s="1"/>
    </row>
    <row r="712" spans="1:4" x14ac:dyDescent="0.2">
      <c r="A712" s="1"/>
      <c r="B712" s="1"/>
      <c r="C712" s="1"/>
      <c r="D712" s="1"/>
    </row>
    <row r="713" spans="1:4" x14ac:dyDescent="0.2">
      <c r="A713" s="1"/>
      <c r="B713" s="1"/>
      <c r="C713" s="1"/>
      <c r="D713" s="1"/>
    </row>
    <row r="714" spans="1:4" x14ac:dyDescent="0.2">
      <c r="A714" s="1"/>
      <c r="B714" s="1"/>
      <c r="C714" s="1"/>
      <c r="D714" s="1"/>
    </row>
    <row r="715" spans="1:4" x14ac:dyDescent="0.2">
      <c r="A715" s="1"/>
      <c r="B715" s="1"/>
      <c r="C715" s="1"/>
      <c r="D715" s="1"/>
    </row>
    <row r="716" spans="1:4" x14ac:dyDescent="0.2">
      <c r="A716" s="1"/>
      <c r="B716" s="1"/>
      <c r="C716" s="1"/>
      <c r="D716" s="1"/>
    </row>
    <row r="717" spans="1:4" x14ac:dyDescent="0.2">
      <c r="A717" s="1"/>
      <c r="B717" s="1"/>
      <c r="C717" s="1"/>
      <c r="D717" s="1"/>
    </row>
    <row r="718" spans="1:4" x14ac:dyDescent="0.2">
      <c r="A718" s="1"/>
      <c r="B718" s="1"/>
      <c r="C718" s="1"/>
      <c r="D718" s="1"/>
    </row>
    <row r="719" spans="1:4" x14ac:dyDescent="0.2">
      <c r="A719" s="1"/>
      <c r="B719" s="1"/>
      <c r="C719" s="1"/>
      <c r="D719" s="1"/>
    </row>
    <row r="720" spans="1:4" x14ac:dyDescent="0.2">
      <c r="A720" s="1"/>
      <c r="B720" s="1"/>
      <c r="C720" s="1"/>
      <c r="D720" s="1"/>
    </row>
    <row r="721" spans="1:4" x14ac:dyDescent="0.2">
      <c r="A721" s="1"/>
      <c r="B721" s="1"/>
      <c r="C721" s="1"/>
      <c r="D721" s="1"/>
    </row>
    <row r="722" spans="1:4" x14ac:dyDescent="0.2">
      <c r="A722" s="1"/>
      <c r="B722" s="1"/>
      <c r="C722" s="1"/>
      <c r="D722" s="1"/>
    </row>
    <row r="723" spans="1:4" x14ac:dyDescent="0.2">
      <c r="A723" s="1"/>
      <c r="B723" s="1"/>
      <c r="C723" s="1"/>
      <c r="D723" s="1"/>
    </row>
    <row r="724" spans="1:4" x14ac:dyDescent="0.2">
      <c r="A724" s="1"/>
      <c r="B724" s="1"/>
      <c r="C724" s="1"/>
      <c r="D724" s="1"/>
    </row>
    <row r="725" spans="1:4" x14ac:dyDescent="0.2">
      <c r="A725" s="1"/>
      <c r="B725" s="1"/>
      <c r="C725" s="1"/>
      <c r="D725" s="1"/>
    </row>
    <row r="726" spans="1:4" x14ac:dyDescent="0.2">
      <c r="A726" s="1"/>
      <c r="B726" s="1"/>
      <c r="C726" s="1"/>
      <c r="D726" s="1"/>
    </row>
    <row r="727" spans="1:4" x14ac:dyDescent="0.2">
      <c r="A727" s="1"/>
      <c r="B727" s="1"/>
      <c r="C727" s="1"/>
      <c r="D727" s="1"/>
    </row>
    <row r="728" spans="1:4" x14ac:dyDescent="0.2">
      <c r="A728" s="1"/>
      <c r="B728" s="1"/>
      <c r="C728" s="1"/>
      <c r="D728" s="1"/>
    </row>
    <row r="729" spans="1:4" x14ac:dyDescent="0.2">
      <c r="A729" s="1"/>
      <c r="B729" s="1"/>
      <c r="C729" s="1"/>
      <c r="D729" s="1"/>
    </row>
    <row r="730" spans="1:4" x14ac:dyDescent="0.2">
      <c r="A730" s="1"/>
      <c r="B730" s="1"/>
      <c r="C730" s="1"/>
      <c r="D730" s="1"/>
    </row>
    <row r="731" spans="1:4" x14ac:dyDescent="0.2">
      <c r="A731" s="1"/>
      <c r="B731" s="1"/>
      <c r="C731" s="1"/>
      <c r="D731" s="1"/>
    </row>
    <row r="732" spans="1:4" x14ac:dyDescent="0.2">
      <c r="A732" s="1"/>
      <c r="B732" s="1"/>
      <c r="C732" s="1"/>
      <c r="D732" s="1"/>
    </row>
    <row r="733" spans="1:4" x14ac:dyDescent="0.2">
      <c r="A733" s="1"/>
      <c r="B733" s="1"/>
      <c r="C733" s="1"/>
      <c r="D733" s="1"/>
    </row>
    <row r="734" spans="1:4" x14ac:dyDescent="0.2">
      <c r="A734" s="1"/>
      <c r="B734" s="1"/>
      <c r="C734" s="1"/>
      <c r="D734" s="1"/>
    </row>
    <row r="735" spans="1:4" x14ac:dyDescent="0.2">
      <c r="A735" s="1"/>
      <c r="B735" s="1"/>
      <c r="C735" s="1"/>
      <c r="D735" s="1"/>
    </row>
    <row r="736" spans="1:4" x14ac:dyDescent="0.2">
      <c r="A736" s="1"/>
      <c r="B736" s="1"/>
      <c r="C736" s="1"/>
      <c r="D736" s="1"/>
    </row>
    <row r="737" spans="1:4" x14ac:dyDescent="0.2">
      <c r="A737" s="1"/>
      <c r="B737" s="1"/>
      <c r="C737" s="1"/>
      <c r="D737" s="1"/>
    </row>
    <row r="738" spans="1:4" x14ac:dyDescent="0.2">
      <c r="A738" s="1"/>
      <c r="B738" s="1"/>
      <c r="C738" s="1"/>
      <c r="D738" s="1"/>
    </row>
    <row r="739" spans="1:4" x14ac:dyDescent="0.2">
      <c r="A739" s="1"/>
      <c r="B739" s="1"/>
      <c r="C739" s="1"/>
      <c r="D739" s="1"/>
    </row>
    <row r="740" spans="1:4" x14ac:dyDescent="0.2">
      <c r="A740" s="1"/>
      <c r="B740" s="1"/>
      <c r="C740" s="1"/>
      <c r="D740" s="1"/>
    </row>
    <row r="741" spans="1:4" x14ac:dyDescent="0.2">
      <c r="A741" s="1"/>
      <c r="B741" s="1"/>
      <c r="C741" s="1"/>
      <c r="D741" s="1"/>
    </row>
    <row r="742" spans="1:4" x14ac:dyDescent="0.2">
      <c r="A742" s="1"/>
      <c r="B742" s="1"/>
      <c r="C742" s="1"/>
      <c r="D742" s="1"/>
    </row>
    <row r="743" spans="1:4" x14ac:dyDescent="0.2">
      <c r="A743" s="1"/>
      <c r="B743" s="1"/>
      <c r="C743" s="1"/>
      <c r="D743" s="1"/>
    </row>
    <row r="744" spans="1:4" x14ac:dyDescent="0.2">
      <c r="A744" s="1"/>
      <c r="B744" s="1"/>
      <c r="C744" s="1"/>
      <c r="D744" s="1"/>
    </row>
    <row r="745" spans="1:4" x14ac:dyDescent="0.2">
      <c r="A745" s="1"/>
      <c r="B745" s="1"/>
      <c r="C745" s="1"/>
      <c r="D745" s="1"/>
    </row>
    <row r="746" spans="1:4" x14ac:dyDescent="0.2">
      <c r="A746" s="1"/>
      <c r="B746" s="1"/>
      <c r="C746" s="1"/>
      <c r="D746" s="1"/>
    </row>
    <row r="747" spans="1:4" x14ac:dyDescent="0.2">
      <c r="A747" s="1"/>
      <c r="B747" s="1"/>
      <c r="C747" s="1"/>
      <c r="D747" s="1"/>
    </row>
    <row r="748" spans="1:4" x14ac:dyDescent="0.2">
      <c r="A748" s="1"/>
      <c r="B748" s="1"/>
      <c r="C748" s="1"/>
      <c r="D748" s="1"/>
    </row>
    <row r="749" spans="1:4" x14ac:dyDescent="0.2">
      <c r="A749" s="1"/>
      <c r="B749" s="1"/>
      <c r="C749" s="1"/>
      <c r="D749" s="1"/>
    </row>
    <row r="750" spans="1:4" x14ac:dyDescent="0.2">
      <c r="A750" s="1"/>
      <c r="B750" s="1"/>
      <c r="C750" s="1"/>
      <c r="D750" s="1"/>
    </row>
    <row r="751" spans="1:4" x14ac:dyDescent="0.2">
      <c r="A751" s="1"/>
      <c r="B751" s="1"/>
      <c r="C751" s="1"/>
      <c r="D751" s="1"/>
    </row>
    <row r="752" spans="1:4" x14ac:dyDescent="0.2">
      <c r="A752" s="1"/>
      <c r="B752" s="1"/>
      <c r="C752" s="1"/>
      <c r="D752" s="1"/>
    </row>
    <row r="753" spans="1:4" x14ac:dyDescent="0.2">
      <c r="A753" s="1"/>
      <c r="B753" s="1"/>
      <c r="C753" s="1"/>
      <c r="D753" s="1"/>
    </row>
    <row r="754" spans="1:4" x14ac:dyDescent="0.2">
      <c r="A754" s="1"/>
      <c r="B754" s="1"/>
      <c r="C754" s="1"/>
      <c r="D754" s="1"/>
    </row>
    <row r="755" spans="1:4" x14ac:dyDescent="0.2">
      <c r="A755" s="1"/>
      <c r="B755" s="1"/>
      <c r="C755" s="1"/>
      <c r="D755" s="1"/>
    </row>
    <row r="756" spans="1:4" x14ac:dyDescent="0.2">
      <c r="A756" s="1"/>
      <c r="B756" s="1"/>
      <c r="C756" s="1"/>
      <c r="D756" s="1"/>
    </row>
    <row r="757" spans="1:4" x14ac:dyDescent="0.2">
      <c r="A757" s="1"/>
      <c r="B757" s="1"/>
      <c r="C757" s="1"/>
      <c r="D757" s="1"/>
    </row>
    <row r="758" spans="1:4" x14ac:dyDescent="0.2">
      <c r="A758" s="1"/>
      <c r="B758" s="1"/>
      <c r="C758" s="1"/>
      <c r="D758" s="1"/>
    </row>
    <row r="759" spans="1:4" x14ac:dyDescent="0.2">
      <c r="A759" s="1"/>
      <c r="B759" s="1"/>
      <c r="C759" s="1"/>
      <c r="D759" s="1"/>
    </row>
    <row r="760" spans="1:4" x14ac:dyDescent="0.2">
      <c r="A760" s="1"/>
      <c r="B760" s="1"/>
      <c r="C760" s="1"/>
      <c r="D760" s="1"/>
    </row>
    <row r="761" spans="1:4" x14ac:dyDescent="0.2">
      <c r="A761" s="1"/>
      <c r="B761" s="1"/>
      <c r="C761" s="1"/>
      <c r="D761" s="1"/>
    </row>
    <row r="762" spans="1:4" x14ac:dyDescent="0.2">
      <c r="A762" s="1"/>
      <c r="B762" s="1"/>
      <c r="C762" s="1"/>
      <c r="D762" s="1"/>
    </row>
    <row r="763" spans="1:4" x14ac:dyDescent="0.2">
      <c r="A763" s="1"/>
      <c r="B763" s="1"/>
      <c r="C763" s="1"/>
      <c r="D763" s="1"/>
    </row>
    <row r="764" spans="1:4" x14ac:dyDescent="0.2">
      <c r="A764" s="1"/>
      <c r="B764" s="1"/>
      <c r="C764" s="1"/>
      <c r="D764" s="1"/>
    </row>
    <row r="765" spans="1:4" x14ac:dyDescent="0.2">
      <c r="A765" s="1"/>
      <c r="B765" s="1"/>
      <c r="C765" s="1"/>
      <c r="D765" s="1"/>
    </row>
    <row r="766" spans="1:4" x14ac:dyDescent="0.2">
      <c r="A766" s="1"/>
      <c r="B766" s="1"/>
      <c r="C766" s="1"/>
      <c r="D766" s="1"/>
    </row>
    <row r="767" spans="1:4" x14ac:dyDescent="0.2">
      <c r="A767" s="1"/>
      <c r="B767" s="1"/>
      <c r="C767" s="1"/>
      <c r="D767" s="1"/>
    </row>
    <row r="768" spans="1:4" x14ac:dyDescent="0.2">
      <c r="A768" s="1"/>
      <c r="B768" s="1"/>
      <c r="C768" s="1"/>
      <c r="D768" s="1"/>
    </row>
    <row r="769" spans="1:4" x14ac:dyDescent="0.2">
      <c r="A769" s="1"/>
      <c r="B769" s="1"/>
      <c r="C769" s="1"/>
      <c r="D769" s="1"/>
    </row>
    <row r="770" spans="1:4" x14ac:dyDescent="0.2">
      <c r="A770" s="1"/>
      <c r="B770" s="1"/>
      <c r="C770" s="1"/>
      <c r="D770" s="1"/>
    </row>
    <row r="771" spans="1:4" x14ac:dyDescent="0.2">
      <c r="A771" s="1"/>
      <c r="B771" s="1"/>
      <c r="C771" s="1"/>
      <c r="D771" s="1"/>
    </row>
    <row r="772" spans="1:4" x14ac:dyDescent="0.2">
      <c r="A772" s="1"/>
      <c r="B772" s="1"/>
      <c r="C772" s="1"/>
      <c r="D772" s="1"/>
    </row>
    <row r="773" spans="1:4" x14ac:dyDescent="0.2">
      <c r="A773" s="1"/>
      <c r="B773" s="1"/>
      <c r="C773" s="1"/>
      <c r="D773" s="1"/>
    </row>
    <row r="774" spans="1:4" x14ac:dyDescent="0.2">
      <c r="A774" s="1"/>
      <c r="B774" s="1"/>
      <c r="C774" s="1"/>
      <c r="D774" s="1"/>
    </row>
    <row r="775" spans="1:4" x14ac:dyDescent="0.2">
      <c r="A775" s="1"/>
      <c r="B775" s="1"/>
      <c r="C775" s="1"/>
      <c r="D775" s="1"/>
    </row>
    <row r="776" spans="1:4" x14ac:dyDescent="0.2">
      <c r="A776" s="1"/>
      <c r="B776" s="1"/>
      <c r="C776" s="1"/>
      <c r="D776" s="1"/>
    </row>
    <row r="777" spans="1:4" x14ac:dyDescent="0.2">
      <c r="A777" s="1"/>
      <c r="B777" s="1"/>
      <c r="C777" s="1"/>
      <c r="D777" s="1"/>
    </row>
    <row r="778" spans="1:4" x14ac:dyDescent="0.2">
      <c r="A778" s="1"/>
      <c r="B778" s="1"/>
      <c r="C778" s="1"/>
      <c r="D778" s="1"/>
    </row>
    <row r="779" spans="1:4" x14ac:dyDescent="0.2">
      <c r="A779" s="1"/>
      <c r="B779" s="1"/>
      <c r="C779" s="1"/>
      <c r="D779" s="1"/>
    </row>
    <row r="780" spans="1:4" x14ac:dyDescent="0.2">
      <c r="A780" s="1"/>
      <c r="B780" s="1"/>
      <c r="C780" s="1"/>
      <c r="D780" s="1"/>
    </row>
    <row r="781" spans="1:4" x14ac:dyDescent="0.2">
      <c r="A781" s="1"/>
      <c r="B781" s="1"/>
      <c r="C781" s="1"/>
      <c r="D781" s="1"/>
    </row>
    <row r="782" spans="1:4" x14ac:dyDescent="0.2">
      <c r="A782" s="1"/>
      <c r="B782" s="1"/>
      <c r="C782" s="1"/>
      <c r="D782" s="1"/>
    </row>
    <row r="783" spans="1:4" x14ac:dyDescent="0.2">
      <c r="A783" s="1"/>
      <c r="B783" s="1"/>
      <c r="C783" s="1"/>
      <c r="D783" s="1"/>
    </row>
    <row r="784" spans="1:4" x14ac:dyDescent="0.2">
      <c r="A784" s="1"/>
      <c r="B784" s="1"/>
      <c r="C784" s="1"/>
      <c r="D784" s="1"/>
    </row>
    <row r="785" spans="1:4" x14ac:dyDescent="0.2">
      <c r="A785" s="1"/>
      <c r="B785" s="1"/>
      <c r="C785" s="1"/>
      <c r="D785" s="1"/>
    </row>
    <row r="786" spans="1:4" x14ac:dyDescent="0.2">
      <c r="A786" s="1"/>
      <c r="B786" s="1"/>
      <c r="C786" s="1"/>
      <c r="D786" s="1"/>
    </row>
    <row r="787" spans="1:4" x14ac:dyDescent="0.2">
      <c r="A787" s="1"/>
      <c r="B787" s="1"/>
      <c r="C787" s="1"/>
      <c r="D787" s="1"/>
    </row>
    <row r="788" spans="1:4" x14ac:dyDescent="0.2">
      <c r="A788" s="1"/>
      <c r="B788" s="1"/>
      <c r="C788" s="1"/>
      <c r="D788" s="1"/>
    </row>
    <row r="789" spans="1:4" x14ac:dyDescent="0.2">
      <c r="A789" s="1"/>
      <c r="B789" s="1"/>
      <c r="C789" s="1"/>
      <c r="D789" s="1"/>
    </row>
    <row r="790" spans="1:4" x14ac:dyDescent="0.2">
      <c r="A790" s="1"/>
      <c r="B790" s="1"/>
      <c r="C790" s="1"/>
      <c r="D790" s="1"/>
    </row>
    <row r="791" spans="1:4" x14ac:dyDescent="0.2">
      <c r="A791" s="1"/>
      <c r="B791" s="1"/>
      <c r="C791" s="1"/>
      <c r="D791" s="1"/>
    </row>
    <row r="792" spans="1:4" x14ac:dyDescent="0.2">
      <c r="A792" s="1"/>
      <c r="B792" s="1"/>
      <c r="C792" s="1"/>
      <c r="D792" s="1"/>
    </row>
    <row r="793" spans="1:4" x14ac:dyDescent="0.2">
      <c r="A793" s="1"/>
      <c r="B793" s="1"/>
      <c r="C793" s="1"/>
      <c r="D793" s="1"/>
    </row>
    <row r="794" spans="1:4" x14ac:dyDescent="0.2">
      <c r="A794" s="1"/>
      <c r="B794" s="1"/>
      <c r="C794" s="1"/>
      <c r="D794" s="1"/>
    </row>
    <row r="795" spans="1:4" x14ac:dyDescent="0.2">
      <c r="A795" s="1"/>
      <c r="B795" s="1"/>
      <c r="C795" s="1"/>
      <c r="D795" s="1"/>
    </row>
    <row r="796" spans="1:4" x14ac:dyDescent="0.2">
      <c r="A796" s="1"/>
      <c r="B796" s="1"/>
      <c r="C796" s="1"/>
      <c r="D796" s="1"/>
    </row>
    <row r="797" spans="1:4" x14ac:dyDescent="0.2">
      <c r="A797" s="1"/>
      <c r="B797" s="1"/>
      <c r="C797" s="1"/>
      <c r="D797" s="1"/>
    </row>
    <row r="798" spans="1:4" x14ac:dyDescent="0.2">
      <c r="A798" s="1"/>
      <c r="B798" s="1"/>
      <c r="C798" s="1"/>
      <c r="D798" s="1"/>
    </row>
    <row r="799" spans="1:4" x14ac:dyDescent="0.2">
      <c r="A799" s="1"/>
      <c r="B799" s="1"/>
      <c r="C799" s="1"/>
      <c r="D799" s="1"/>
    </row>
    <row r="800" spans="1:4" x14ac:dyDescent="0.2">
      <c r="A800" s="1"/>
      <c r="B800" s="1"/>
      <c r="C800" s="1"/>
      <c r="D800" s="1"/>
    </row>
    <row r="801" spans="1:4" x14ac:dyDescent="0.2">
      <c r="A801" s="1"/>
      <c r="B801" s="1"/>
      <c r="C801" s="1"/>
      <c r="D801" s="1"/>
    </row>
    <row r="802" spans="1:4" x14ac:dyDescent="0.2">
      <c r="A802" s="1"/>
      <c r="B802" s="1"/>
      <c r="C802" s="1"/>
      <c r="D802" s="1"/>
    </row>
    <row r="803" spans="1:4" x14ac:dyDescent="0.2">
      <c r="A803" s="1"/>
      <c r="B803" s="1"/>
      <c r="C803" s="1"/>
      <c r="D803" s="1"/>
    </row>
    <row r="804" spans="1:4" x14ac:dyDescent="0.2">
      <c r="A804" s="1"/>
      <c r="B804" s="1"/>
      <c r="C804" s="1"/>
      <c r="D804" s="1"/>
    </row>
    <row r="805" spans="1:4" x14ac:dyDescent="0.2">
      <c r="A805" s="1"/>
      <c r="B805" s="1"/>
      <c r="C805" s="1"/>
      <c r="D805" s="1"/>
    </row>
    <row r="806" spans="1:4" x14ac:dyDescent="0.2">
      <c r="A806" s="1"/>
      <c r="B806" s="1"/>
      <c r="C806" s="1"/>
      <c r="D806" s="1"/>
    </row>
    <row r="807" spans="1:4" x14ac:dyDescent="0.2">
      <c r="A807" s="1"/>
      <c r="B807" s="1"/>
      <c r="C807" s="1"/>
      <c r="D807" s="1"/>
    </row>
    <row r="808" spans="1:4" x14ac:dyDescent="0.2">
      <c r="A808" s="1"/>
      <c r="B808" s="1"/>
      <c r="C808" s="1"/>
      <c r="D808" s="1"/>
    </row>
    <row r="809" spans="1:4" x14ac:dyDescent="0.2">
      <c r="A809" s="1"/>
      <c r="B809" s="1"/>
      <c r="C809" s="1"/>
      <c r="D809" s="1"/>
    </row>
    <row r="810" spans="1:4" x14ac:dyDescent="0.2">
      <c r="A810" s="1"/>
      <c r="B810" s="1"/>
      <c r="C810" s="1"/>
      <c r="D810" s="1"/>
    </row>
    <row r="811" spans="1:4" x14ac:dyDescent="0.2">
      <c r="A811" s="1"/>
      <c r="B811" s="1"/>
      <c r="C811" s="1"/>
      <c r="D811" s="1"/>
    </row>
    <row r="812" spans="1:4" x14ac:dyDescent="0.2">
      <c r="A812" s="1"/>
      <c r="B812" s="1"/>
      <c r="C812" s="1"/>
      <c r="D812" s="1"/>
    </row>
    <row r="813" spans="1:4" x14ac:dyDescent="0.2">
      <c r="A813" s="1"/>
      <c r="B813" s="1"/>
      <c r="C813" s="1"/>
      <c r="D813" s="1"/>
    </row>
    <row r="814" spans="1:4" x14ac:dyDescent="0.2">
      <c r="A814" s="1"/>
      <c r="B814" s="1"/>
      <c r="C814" s="1"/>
      <c r="D814" s="1"/>
    </row>
    <row r="815" spans="1:4" x14ac:dyDescent="0.2">
      <c r="A815" s="1"/>
      <c r="B815" s="1"/>
      <c r="C815" s="1"/>
      <c r="D815" s="1"/>
    </row>
    <row r="816" spans="1:4" x14ac:dyDescent="0.2">
      <c r="A816" s="1"/>
      <c r="B816" s="1"/>
      <c r="C816" s="1"/>
      <c r="D816" s="1"/>
    </row>
    <row r="817" spans="1:4" x14ac:dyDescent="0.2">
      <c r="A817" s="1"/>
      <c r="B817" s="1"/>
      <c r="C817" s="1"/>
      <c r="D817" s="1"/>
    </row>
    <row r="818" spans="1:4" x14ac:dyDescent="0.2">
      <c r="A818" s="1"/>
      <c r="B818" s="1"/>
      <c r="C818" s="1"/>
      <c r="D818" s="1"/>
    </row>
    <row r="819" spans="1:4" x14ac:dyDescent="0.2">
      <c r="A819" s="1"/>
      <c r="B819" s="1"/>
      <c r="C819" s="1"/>
      <c r="D819" s="1"/>
    </row>
    <row r="820" spans="1:4" x14ac:dyDescent="0.2">
      <c r="A820" s="1"/>
      <c r="B820" s="1"/>
      <c r="C820" s="1"/>
      <c r="D820" s="1"/>
    </row>
    <row r="821" spans="1:4" x14ac:dyDescent="0.2">
      <c r="A821" s="1"/>
      <c r="B821" s="1"/>
      <c r="C821" s="1"/>
      <c r="D821" s="1"/>
    </row>
    <row r="822" spans="1:4" x14ac:dyDescent="0.2">
      <c r="A822" s="1"/>
      <c r="B822" s="1"/>
      <c r="C822" s="1"/>
      <c r="D822" s="1"/>
    </row>
    <row r="823" spans="1:4" x14ac:dyDescent="0.2">
      <c r="A823" s="1"/>
      <c r="B823" s="1"/>
      <c r="C823" s="1"/>
      <c r="D823" s="1"/>
    </row>
    <row r="824" spans="1:4" x14ac:dyDescent="0.2">
      <c r="A824" s="1"/>
      <c r="B824" s="1"/>
      <c r="C824" s="1"/>
      <c r="D824" s="1"/>
    </row>
    <row r="825" spans="1:4" x14ac:dyDescent="0.2">
      <c r="A825" s="1"/>
      <c r="B825" s="1"/>
      <c r="C825" s="1"/>
      <c r="D825" s="1"/>
    </row>
    <row r="826" spans="1:4" x14ac:dyDescent="0.2">
      <c r="A826" s="1"/>
      <c r="B826" s="1"/>
      <c r="C826" s="1"/>
      <c r="D826" s="1"/>
    </row>
    <row r="827" spans="1:4" x14ac:dyDescent="0.2">
      <c r="A827" s="1"/>
      <c r="B827" s="1"/>
      <c r="C827" s="1"/>
      <c r="D827" s="1"/>
    </row>
    <row r="828" spans="1:4" x14ac:dyDescent="0.2">
      <c r="A828" s="1"/>
      <c r="B828" s="1"/>
      <c r="C828" s="1"/>
      <c r="D828" s="1"/>
    </row>
    <row r="829" spans="1:4" x14ac:dyDescent="0.2">
      <c r="A829" s="1"/>
      <c r="B829" s="1"/>
      <c r="C829" s="1"/>
      <c r="D829" s="1"/>
    </row>
    <row r="830" spans="1:4" x14ac:dyDescent="0.2">
      <c r="A830" s="1"/>
      <c r="B830" s="1"/>
      <c r="C830" s="1"/>
      <c r="D830" s="1"/>
    </row>
    <row r="831" spans="1:4" x14ac:dyDescent="0.2">
      <c r="A831" s="1"/>
      <c r="B831" s="1"/>
      <c r="C831" s="1"/>
      <c r="D831" s="1"/>
    </row>
    <row r="832" spans="1:4" x14ac:dyDescent="0.2">
      <c r="A832" s="1"/>
      <c r="B832" s="1"/>
      <c r="C832" s="1"/>
      <c r="D832" s="1"/>
    </row>
    <row r="833" spans="1:4" x14ac:dyDescent="0.2">
      <c r="A833" s="1"/>
      <c r="B833" s="1"/>
      <c r="C833" s="1"/>
      <c r="D833" s="1"/>
    </row>
    <row r="834" spans="1:4" x14ac:dyDescent="0.2">
      <c r="A834" s="1"/>
      <c r="B834" s="1"/>
      <c r="C834" s="1"/>
      <c r="D834" s="1"/>
    </row>
    <row r="835" spans="1:4" x14ac:dyDescent="0.2">
      <c r="A835" s="1"/>
      <c r="B835" s="1"/>
      <c r="C835" s="1"/>
      <c r="D835" s="1"/>
    </row>
    <row r="836" spans="1:4" x14ac:dyDescent="0.2">
      <c r="A836" s="1"/>
      <c r="B836" s="1"/>
      <c r="C836" s="1"/>
      <c r="D836" s="1"/>
    </row>
    <row r="837" spans="1:4" x14ac:dyDescent="0.2">
      <c r="A837" s="1"/>
      <c r="B837" s="1"/>
      <c r="C837" s="1"/>
      <c r="D837" s="1"/>
    </row>
    <row r="838" spans="1:4" x14ac:dyDescent="0.2">
      <c r="A838" s="1"/>
      <c r="B838" s="1"/>
      <c r="C838" s="1"/>
      <c r="D838" s="1"/>
    </row>
    <row r="839" spans="1:4" x14ac:dyDescent="0.2">
      <c r="A839" s="1"/>
      <c r="B839" s="1"/>
      <c r="C839" s="1"/>
      <c r="D839" s="1"/>
    </row>
    <row r="840" spans="1:4" x14ac:dyDescent="0.2">
      <c r="A840" s="1"/>
      <c r="B840" s="1"/>
      <c r="C840" s="1"/>
      <c r="D840" s="1"/>
    </row>
    <row r="841" spans="1:4" x14ac:dyDescent="0.2">
      <c r="A841" s="1"/>
      <c r="B841" s="1"/>
      <c r="C841" s="1"/>
      <c r="D841" s="1"/>
    </row>
    <row r="842" spans="1:4" x14ac:dyDescent="0.2">
      <c r="A842" s="1"/>
      <c r="B842" s="1"/>
      <c r="C842" s="1"/>
      <c r="D842" s="1"/>
    </row>
    <row r="843" spans="1:4" x14ac:dyDescent="0.2">
      <c r="A843" s="1"/>
      <c r="B843" s="1"/>
      <c r="C843" s="1"/>
      <c r="D843" s="1"/>
    </row>
    <row r="844" spans="1:4" x14ac:dyDescent="0.2">
      <c r="A844" s="1"/>
      <c r="B844" s="1"/>
      <c r="C844" s="1"/>
      <c r="D844" s="1"/>
    </row>
    <row r="845" spans="1:4" x14ac:dyDescent="0.2">
      <c r="A845" s="1"/>
      <c r="B845" s="1"/>
      <c r="C845" s="1"/>
      <c r="D845" s="1"/>
    </row>
    <row r="846" spans="1:4" x14ac:dyDescent="0.2">
      <c r="A846" s="1"/>
      <c r="B846" s="1"/>
      <c r="C846" s="1"/>
      <c r="D846" s="1"/>
    </row>
    <row r="847" spans="1:4" x14ac:dyDescent="0.2">
      <c r="A847" s="1"/>
      <c r="B847" s="1"/>
      <c r="C847" s="1"/>
      <c r="D847" s="1"/>
    </row>
    <row r="848" spans="1:4" x14ac:dyDescent="0.2">
      <c r="A848" s="1"/>
      <c r="B848" s="1"/>
      <c r="C848" s="1"/>
      <c r="D848" s="1"/>
    </row>
    <row r="849" spans="1:4" x14ac:dyDescent="0.2">
      <c r="A849" s="1"/>
      <c r="B849" s="1"/>
      <c r="C849" s="1"/>
      <c r="D849" s="1"/>
    </row>
    <row r="850" spans="1:4" x14ac:dyDescent="0.2">
      <c r="A850" s="1"/>
      <c r="B850" s="1"/>
      <c r="C850" s="1"/>
      <c r="D850" s="1"/>
    </row>
    <row r="851" spans="1:4" x14ac:dyDescent="0.2">
      <c r="A851" s="1"/>
      <c r="B851" s="1"/>
      <c r="C851" s="1"/>
      <c r="D851" s="1"/>
    </row>
    <row r="852" spans="1:4" x14ac:dyDescent="0.2">
      <c r="A852" s="1"/>
      <c r="B852" s="1"/>
      <c r="C852" s="1"/>
      <c r="D852" s="1"/>
    </row>
    <row r="853" spans="1:4" x14ac:dyDescent="0.2">
      <c r="A853" s="1"/>
      <c r="B853" s="1"/>
      <c r="C853" s="1"/>
      <c r="D853" s="1"/>
    </row>
    <row r="854" spans="1:4" x14ac:dyDescent="0.2">
      <c r="A854" s="1"/>
      <c r="B854" s="1"/>
      <c r="C854" s="1"/>
      <c r="D854" s="1"/>
    </row>
    <row r="855" spans="1:4" x14ac:dyDescent="0.2">
      <c r="A855" s="1"/>
      <c r="B855" s="1"/>
      <c r="C855" s="1"/>
      <c r="D855" s="1"/>
    </row>
    <row r="856" spans="1:4" x14ac:dyDescent="0.2">
      <c r="A856" s="1"/>
      <c r="B856" s="1"/>
      <c r="C856" s="1"/>
      <c r="D856" s="1"/>
    </row>
    <row r="857" spans="1:4" x14ac:dyDescent="0.2">
      <c r="A857" s="1"/>
      <c r="B857" s="1"/>
      <c r="C857" s="1"/>
      <c r="D857" s="1"/>
    </row>
    <row r="858" spans="1:4" x14ac:dyDescent="0.2">
      <c r="A858" s="1"/>
      <c r="B858" s="1"/>
      <c r="C858" s="1"/>
      <c r="D858" s="1"/>
    </row>
    <row r="859" spans="1:4" x14ac:dyDescent="0.2">
      <c r="A859" s="1"/>
      <c r="B859" s="1"/>
      <c r="C859" s="1"/>
      <c r="D859" s="1"/>
    </row>
    <row r="860" spans="1:4" x14ac:dyDescent="0.2">
      <c r="A860" s="1"/>
      <c r="B860" s="1"/>
      <c r="C860" s="1"/>
      <c r="D860" s="1"/>
    </row>
    <row r="861" spans="1:4" x14ac:dyDescent="0.2">
      <c r="A861" s="1"/>
      <c r="B861" s="1"/>
      <c r="C861" s="1"/>
      <c r="D861" s="1"/>
    </row>
    <row r="862" spans="1:4" x14ac:dyDescent="0.2">
      <c r="A862" s="1"/>
      <c r="B862" s="1"/>
      <c r="C862" s="1"/>
      <c r="D862" s="1"/>
    </row>
    <row r="863" spans="1:4" x14ac:dyDescent="0.2">
      <c r="A863" s="1"/>
      <c r="B863" s="1"/>
      <c r="C863" s="1"/>
      <c r="D863" s="1"/>
    </row>
    <row r="864" spans="1:4" x14ac:dyDescent="0.2">
      <c r="A864" s="1"/>
      <c r="B864" s="1"/>
      <c r="C864" s="1"/>
      <c r="D864" s="1"/>
    </row>
    <row r="865" spans="1:4" x14ac:dyDescent="0.2">
      <c r="A865" s="1"/>
      <c r="B865" s="1"/>
      <c r="C865" s="1"/>
      <c r="D865" s="1"/>
    </row>
    <row r="866" spans="1:4" x14ac:dyDescent="0.2">
      <c r="A866" s="1"/>
      <c r="B866" s="1"/>
      <c r="C866" s="1"/>
      <c r="D866" s="1"/>
    </row>
    <row r="867" spans="1:4" x14ac:dyDescent="0.2">
      <c r="A867" s="1"/>
      <c r="B867" s="1"/>
      <c r="C867" s="1"/>
      <c r="D867" s="1"/>
    </row>
    <row r="868" spans="1:4" x14ac:dyDescent="0.2">
      <c r="A868" s="1"/>
      <c r="B868" s="1"/>
      <c r="C868" s="1"/>
      <c r="D868" s="1"/>
    </row>
    <row r="869" spans="1:4" x14ac:dyDescent="0.2">
      <c r="A869" s="1"/>
      <c r="B869" s="1"/>
      <c r="C869" s="1"/>
      <c r="D869" s="1"/>
    </row>
    <row r="870" spans="1:4" x14ac:dyDescent="0.2">
      <c r="A870" s="1"/>
      <c r="B870" s="1"/>
      <c r="C870" s="1"/>
      <c r="D870" s="1"/>
    </row>
    <row r="871" spans="1:4" x14ac:dyDescent="0.2">
      <c r="A871" s="1"/>
      <c r="B871" s="1"/>
      <c r="C871" s="1"/>
      <c r="D871" s="1"/>
    </row>
    <row r="872" spans="1:4" x14ac:dyDescent="0.2">
      <c r="A872" s="1"/>
      <c r="B872" s="1"/>
      <c r="C872" s="1"/>
      <c r="D872" s="1"/>
    </row>
    <row r="873" spans="1:4" x14ac:dyDescent="0.2">
      <c r="A873" s="1"/>
      <c r="B873" s="1"/>
      <c r="C873" s="1"/>
      <c r="D873" s="1"/>
    </row>
    <row r="874" spans="1:4" x14ac:dyDescent="0.2">
      <c r="A874" s="1"/>
      <c r="B874" s="1"/>
      <c r="C874" s="1"/>
      <c r="D874" s="1"/>
    </row>
    <row r="875" spans="1:4" x14ac:dyDescent="0.2">
      <c r="A875" s="1"/>
      <c r="B875" s="1"/>
      <c r="C875" s="1"/>
      <c r="D875" s="1"/>
    </row>
    <row r="876" spans="1:4" x14ac:dyDescent="0.2">
      <c r="A876" s="1"/>
      <c r="B876" s="1"/>
      <c r="C876" s="1"/>
      <c r="D876" s="1"/>
    </row>
    <row r="877" spans="1:4" x14ac:dyDescent="0.2">
      <c r="A877" s="1"/>
      <c r="B877" s="1"/>
      <c r="C877" s="1"/>
      <c r="D877" s="1"/>
    </row>
    <row r="878" spans="1:4" x14ac:dyDescent="0.2">
      <c r="A878" s="1"/>
      <c r="B878" s="1"/>
      <c r="C878" s="1"/>
      <c r="D878" s="1"/>
    </row>
    <row r="879" spans="1:4" x14ac:dyDescent="0.2">
      <c r="A879" s="1"/>
      <c r="B879" s="1"/>
      <c r="C879" s="1"/>
      <c r="D879" s="1"/>
    </row>
    <row r="880" spans="1:4" x14ac:dyDescent="0.2">
      <c r="A880" s="1"/>
      <c r="B880" s="1"/>
      <c r="C880" s="1"/>
      <c r="D880" s="1"/>
    </row>
    <row r="881" spans="1:4" x14ac:dyDescent="0.2">
      <c r="A881" s="1"/>
      <c r="B881" s="1"/>
      <c r="C881" s="1"/>
      <c r="D881" s="1"/>
    </row>
    <row r="882" spans="1:4" x14ac:dyDescent="0.2">
      <c r="A882" s="1"/>
      <c r="B882" s="1"/>
      <c r="C882" s="1"/>
      <c r="D882" s="1"/>
    </row>
    <row r="883" spans="1:4" x14ac:dyDescent="0.2">
      <c r="A883" s="1"/>
      <c r="B883" s="1"/>
      <c r="C883" s="1"/>
      <c r="D883" s="1"/>
    </row>
    <row r="884" spans="1:4" x14ac:dyDescent="0.2">
      <c r="A884" s="1"/>
      <c r="B884" s="1"/>
      <c r="C884" s="1"/>
      <c r="D884" s="1"/>
    </row>
    <row r="885" spans="1:4" x14ac:dyDescent="0.2">
      <c r="A885" s="1"/>
      <c r="B885" s="1"/>
      <c r="C885" s="1"/>
      <c r="D885" s="1"/>
    </row>
    <row r="886" spans="1:4" x14ac:dyDescent="0.2">
      <c r="A886" s="1"/>
      <c r="B886" s="1"/>
      <c r="C886" s="1"/>
      <c r="D886" s="1"/>
    </row>
    <row r="887" spans="1:4" x14ac:dyDescent="0.2">
      <c r="A887" s="1"/>
      <c r="B887" s="1"/>
      <c r="C887" s="1"/>
      <c r="D887" s="1"/>
    </row>
    <row r="888" spans="1:4" x14ac:dyDescent="0.2">
      <c r="A888" s="1"/>
      <c r="B888" s="1"/>
      <c r="C888" s="1"/>
      <c r="D888" s="1"/>
    </row>
    <row r="889" spans="1:4" x14ac:dyDescent="0.2">
      <c r="A889" s="1"/>
      <c r="B889" s="1"/>
      <c r="C889" s="1"/>
      <c r="D889" s="1"/>
    </row>
    <row r="890" spans="1:4" x14ac:dyDescent="0.2">
      <c r="A890" s="1"/>
      <c r="B890" s="1"/>
      <c r="C890" s="1"/>
      <c r="D890" s="1"/>
    </row>
    <row r="891" spans="1:4" x14ac:dyDescent="0.2">
      <c r="A891" s="1"/>
      <c r="B891" s="1"/>
      <c r="C891" s="1"/>
      <c r="D891" s="1"/>
    </row>
    <row r="892" spans="1:4" x14ac:dyDescent="0.2">
      <c r="A892" s="1"/>
      <c r="B892" s="1"/>
      <c r="C892" s="1"/>
      <c r="D892" s="1"/>
    </row>
    <row r="893" spans="1:4" x14ac:dyDescent="0.2">
      <c r="A893" s="1"/>
      <c r="B893" s="1"/>
      <c r="C893" s="1"/>
      <c r="D893" s="1"/>
    </row>
    <row r="894" spans="1:4" x14ac:dyDescent="0.2">
      <c r="A894" s="1"/>
      <c r="B894" s="1"/>
      <c r="C894" s="1"/>
      <c r="D894" s="1"/>
    </row>
    <row r="895" spans="1:4" x14ac:dyDescent="0.2">
      <c r="A895" s="1"/>
      <c r="B895" s="1"/>
      <c r="C895" s="1"/>
      <c r="D895" s="1"/>
    </row>
    <row r="896" spans="1:4" x14ac:dyDescent="0.2">
      <c r="A896" s="1"/>
      <c r="B896" s="1"/>
      <c r="C896" s="1"/>
      <c r="D896" s="1"/>
    </row>
    <row r="897" spans="1:4" x14ac:dyDescent="0.2">
      <c r="A897" s="1"/>
      <c r="B897" s="1"/>
      <c r="C897" s="1"/>
      <c r="D897" s="1"/>
    </row>
    <row r="898" spans="1:4" x14ac:dyDescent="0.2">
      <c r="A898" s="1"/>
      <c r="B898" s="1"/>
      <c r="C898" s="1"/>
      <c r="D898" s="1"/>
    </row>
    <row r="899" spans="1:4" x14ac:dyDescent="0.2">
      <c r="A899" s="1"/>
      <c r="B899" s="1"/>
      <c r="C899" s="1"/>
      <c r="D899" s="1"/>
    </row>
    <row r="900" spans="1:4" x14ac:dyDescent="0.2">
      <c r="A900" s="1"/>
      <c r="B900" s="1"/>
      <c r="C900" s="1"/>
      <c r="D900" s="1"/>
    </row>
    <row r="901" spans="1:4" x14ac:dyDescent="0.2">
      <c r="A901" s="1"/>
      <c r="B901" s="1"/>
      <c r="C901" s="1"/>
      <c r="D901" s="1"/>
    </row>
    <row r="902" spans="1:4" x14ac:dyDescent="0.2">
      <c r="A902" s="1"/>
      <c r="B902" s="1"/>
      <c r="C902" s="1"/>
      <c r="D902" s="1"/>
    </row>
    <row r="903" spans="1:4" x14ac:dyDescent="0.2">
      <c r="A903" s="1"/>
      <c r="B903" s="1"/>
      <c r="C903" s="1"/>
      <c r="D903" s="1"/>
    </row>
    <row r="904" spans="1:4" x14ac:dyDescent="0.2">
      <c r="A904" s="1"/>
      <c r="B904" s="1"/>
      <c r="C904" s="1"/>
      <c r="D904" s="1"/>
    </row>
    <row r="905" spans="1:4" x14ac:dyDescent="0.2">
      <c r="A905" s="1"/>
      <c r="B905" s="1"/>
      <c r="C905" s="1"/>
      <c r="D905" s="1"/>
    </row>
    <row r="906" spans="1:4" x14ac:dyDescent="0.2">
      <c r="A906" s="1"/>
      <c r="B906" s="1"/>
      <c r="C906" s="1"/>
      <c r="D906" s="1"/>
    </row>
    <row r="907" spans="1:4" x14ac:dyDescent="0.2">
      <c r="A907" s="1"/>
      <c r="B907" s="1"/>
      <c r="C907" s="1"/>
      <c r="D907" s="1"/>
    </row>
    <row r="908" spans="1:4" x14ac:dyDescent="0.2">
      <c r="A908" s="1"/>
      <c r="B908" s="1"/>
      <c r="C908" s="1"/>
      <c r="D908" s="1"/>
    </row>
    <row r="909" spans="1:4" x14ac:dyDescent="0.2">
      <c r="A909" s="1"/>
      <c r="B909" s="1"/>
      <c r="C909" s="1"/>
      <c r="D909" s="1"/>
    </row>
    <row r="910" spans="1:4" x14ac:dyDescent="0.2">
      <c r="A910" s="1"/>
      <c r="B910" s="1"/>
      <c r="C910" s="1"/>
      <c r="D910" s="1"/>
    </row>
    <row r="911" spans="1:4" x14ac:dyDescent="0.2">
      <c r="A911" s="1"/>
      <c r="B911" s="1"/>
      <c r="C911" s="1"/>
      <c r="D911" s="1"/>
    </row>
    <row r="912" spans="1:4" x14ac:dyDescent="0.2">
      <c r="A912" s="1"/>
      <c r="B912" s="1"/>
      <c r="C912" s="1"/>
      <c r="D912" s="1"/>
    </row>
    <row r="913" spans="1:4" x14ac:dyDescent="0.2">
      <c r="A913" s="1"/>
      <c r="B913" s="1"/>
      <c r="C913" s="1"/>
      <c r="D913" s="1"/>
    </row>
    <row r="914" spans="1:4" x14ac:dyDescent="0.2">
      <c r="A914" s="1"/>
      <c r="B914" s="1"/>
      <c r="C914" s="1"/>
      <c r="D914" s="1"/>
    </row>
    <row r="915" spans="1:4" x14ac:dyDescent="0.2">
      <c r="A915" s="1"/>
      <c r="B915" s="1"/>
      <c r="C915" s="1"/>
      <c r="D915" s="1"/>
    </row>
    <row r="916" spans="1:4" x14ac:dyDescent="0.2">
      <c r="A916" s="1"/>
      <c r="B916" s="1"/>
      <c r="C916" s="1"/>
      <c r="D916" s="1"/>
    </row>
    <row r="917" spans="1:4" x14ac:dyDescent="0.2">
      <c r="A917" s="1"/>
      <c r="B917" s="1"/>
      <c r="C917" s="1"/>
      <c r="D917" s="1"/>
    </row>
    <row r="918" spans="1:4" x14ac:dyDescent="0.2">
      <c r="A918" s="1"/>
      <c r="B918" s="1"/>
      <c r="C918" s="1"/>
      <c r="D918" s="1"/>
    </row>
    <row r="919" spans="1:4" x14ac:dyDescent="0.2">
      <c r="A919" s="1"/>
      <c r="B919" s="1"/>
      <c r="C919" s="1"/>
      <c r="D919" s="1"/>
    </row>
    <row r="920" spans="1:4" x14ac:dyDescent="0.2">
      <c r="A920" s="1"/>
      <c r="B920" s="1"/>
      <c r="C920" s="1"/>
      <c r="D920" s="1"/>
    </row>
    <row r="921" spans="1:4" x14ac:dyDescent="0.2">
      <c r="A921" s="1"/>
      <c r="B921" s="1"/>
      <c r="C921" s="1"/>
      <c r="D921" s="1"/>
    </row>
    <row r="922" spans="1:4" x14ac:dyDescent="0.2">
      <c r="A922" s="1"/>
      <c r="B922" s="1"/>
      <c r="C922" s="1"/>
      <c r="D922" s="1"/>
    </row>
    <row r="923" spans="1:4" x14ac:dyDescent="0.2">
      <c r="A923" s="1"/>
      <c r="B923" s="1"/>
      <c r="C923" s="1"/>
      <c r="D923" s="1"/>
    </row>
    <row r="924" spans="1:4" x14ac:dyDescent="0.2">
      <c r="A924" s="1"/>
      <c r="B924" s="1"/>
      <c r="C924" s="1"/>
      <c r="D924" s="1"/>
    </row>
    <row r="925" spans="1:4" x14ac:dyDescent="0.2">
      <c r="A925" s="1"/>
      <c r="B925" s="1"/>
      <c r="C925" s="1"/>
      <c r="D925" s="1"/>
    </row>
    <row r="926" spans="1:4" x14ac:dyDescent="0.2">
      <c r="A926" s="1"/>
      <c r="B926" s="1"/>
      <c r="C926" s="1"/>
      <c r="D926" s="1"/>
    </row>
    <row r="927" spans="1:4" x14ac:dyDescent="0.2">
      <c r="A927" s="1"/>
      <c r="B927" s="1"/>
      <c r="C927" s="1"/>
      <c r="D927" s="1"/>
    </row>
    <row r="928" spans="1:4" x14ac:dyDescent="0.2">
      <c r="A928" s="1"/>
      <c r="B928" s="1"/>
      <c r="C928" s="1"/>
      <c r="D928" s="1"/>
    </row>
    <row r="929" spans="1:4" x14ac:dyDescent="0.2">
      <c r="A929" s="1"/>
      <c r="B929" s="1"/>
      <c r="C929" s="1"/>
      <c r="D929" s="1"/>
    </row>
    <row r="930" spans="1:4" x14ac:dyDescent="0.2">
      <c r="A930" s="1"/>
      <c r="B930" s="1"/>
      <c r="C930" s="1"/>
      <c r="D930" s="1"/>
    </row>
    <row r="931" spans="1:4" x14ac:dyDescent="0.2">
      <c r="A931" s="1"/>
      <c r="B931" s="1"/>
      <c r="C931" s="1"/>
      <c r="D931" s="1"/>
    </row>
    <row r="932" spans="1:4" x14ac:dyDescent="0.2">
      <c r="A932" s="1"/>
      <c r="B932" s="1"/>
      <c r="C932" s="1"/>
      <c r="D932" s="1"/>
    </row>
    <row r="933" spans="1:4" x14ac:dyDescent="0.2">
      <c r="A933" s="1"/>
      <c r="B933" s="1"/>
      <c r="C933" s="1"/>
      <c r="D933" s="1"/>
    </row>
    <row r="934" spans="1:4" x14ac:dyDescent="0.2">
      <c r="A934" s="1"/>
      <c r="B934" s="1"/>
      <c r="C934" s="1"/>
      <c r="D934" s="1"/>
    </row>
    <row r="935" spans="1:4" x14ac:dyDescent="0.2">
      <c r="A935" s="1"/>
      <c r="B935" s="1"/>
      <c r="C935" s="1"/>
      <c r="D935" s="1"/>
    </row>
    <row r="936" spans="1:4" x14ac:dyDescent="0.2">
      <c r="A936" s="1"/>
      <c r="B936" s="1"/>
      <c r="C936" s="1"/>
      <c r="D936" s="1"/>
    </row>
    <row r="937" spans="1:4" x14ac:dyDescent="0.2">
      <c r="A937" s="1"/>
      <c r="B937" s="1"/>
      <c r="C937" s="1"/>
      <c r="D937" s="1"/>
    </row>
    <row r="938" spans="1:4" x14ac:dyDescent="0.2">
      <c r="A938" s="1"/>
      <c r="B938" s="1"/>
      <c r="C938" s="1"/>
      <c r="D938" s="1"/>
    </row>
    <row r="939" spans="1:4" x14ac:dyDescent="0.2">
      <c r="A939" s="1"/>
      <c r="B939" s="1"/>
      <c r="C939" s="1"/>
      <c r="D939" s="1"/>
    </row>
    <row r="940" spans="1:4" x14ac:dyDescent="0.2">
      <c r="A940" s="1"/>
      <c r="B940" s="1"/>
      <c r="C940" s="1"/>
      <c r="D940" s="1"/>
    </row>
    <row r="941" spans="1:4" x14ac:dyDescent="0.2">
      <c r="A941" s="1"/>
      <c r="B941" s="1"/>
      <c r="C941" s="1"/>
      <c r="D941" s="1"/>
    </row>
    <row r="942" spans="1:4" x14ac:dyDescent="0.2">
      <c r="A942" s="1"/>
      <c r="B942" s="1"/>
      <c r="C942" s="1"/>
      <c r="D942" s="1"/>
    </row>
    <row r="943" spans="1:4" x14ac:dyDescent="0.2">
      <c r="A943" s="1"/>
      <c r="B943" s="1"/>
      <c r="C943" s="1"/>
      <c r="D943" s="1"/>
    </row>
    <row r="944" spans="1:4" x14ac:dyDescent="0.2">
      <c r="A944" s="1"/>
      <c r="B944" s="1"/>
      <c r="C944" s="1"/>
      <c r="D944" s="1"/>
    </row>
    <row r="945" spans="1:4" x14ac:dyDescent="0.2">
      <c r="A945" s="1"/>
      <c r="B945" s="1"/>
      <c r="C945" s="1"/>
      <c r="D945" s="1"/>
    </row>
    <row r="946" spans="1:4" x14ac:dyDescent="0.2">
      <c r="A946" s="1"/>
      <c r="B946" s="1"/>
      <c r="C946" s="1"/>
      <c r="D946" s="1"/>
    </row>
    <row r="947" spans="1:4" x14ac:dyDescent="0.2">
      <c r="A947" s="1"/>
      <c r="B947" s="1"/>
      <c r="C947" s="1"/>
      <c r="D947" s="1"/>
    </row>
    <row r="948" spans="1:4" x14ac:dyDescent="0.2">
      <c r="A948" s="1"/>
      <c r="B948" s="1"/>
      <c r="C948" s="1"/>
      <c r="D948" s="1"/>
    </row>
    <row r="949" spans="1:4" x14ac:dyDescent="0.2">
      <c r="A949" s="1"/>
      <c r="B949" s="1"/>
      <c r="C949" s="1"/>
      <c r="D949" s="1"/>
    </row>
    <row r="950" spans="1:4" x14ac:dyDescent="0.2">
      <c r="A950" s="1"/>
      <c r="B950" s="1"/>
      <c r="C950" s="1"/>
      <c r="D950" s="1"/>
    </row>
    <row r="951" spans="1:4" x14ac:dyDescent="0.2">
      <c r="A951" s="1"/>
      <c r="B951" s="1"/>
      <c r="C951" s="1"/>
      <c r="D951" s="1"/>
    </row>
    <row r="952" spans="1:4" x14ac:dyDescent="0.2">
      <c r="A952" s="1"/>
      <c r="B952" s="1"/>
      <c r="C952" s="1"/>
      <c r="D952" s="1"/>
    </row>
    <row r="953" spans="1:4" x14ac:dyDescent="0.2">
      <c r="A953" s="1"/>
      <c r="B953" s="1"/>
      <c r="C953" s="1"/>
      <c r="D953" s="1"/>
    </row>
    <row r="954" spans="1:4" x14ac:dyDescent="0.2">
      <c r="A954" s="1"/>
      <c r="B954" s="1"/>
      <c r="C954" s="1"/>
      <c r="D954" s="1"/>
    </row>
    <row r="955" spans="1:4" x14ac:dyDescent="0.2">
      <c r="A955" s="1"/>
      <c r="B955" s="1"/>
      <c r="C955" s="1"/>
      <c r="D955" s="1"/>
    </row>
    <row r="956" spans="1:4" x14ac:dyDescent="0.2">
      <c r="A956" s="1"/>
      <c r="B956" s="1"/>
      <c r="C956" s="1"/>
      <c r="D956" s="1"/>
    </row>
    <row r="957" spans="1:4" x14ac:dyDescent="0.2">
      <c r="A957" s="1"/>
      <c r="B957" s="1"/>
      <c r="C957" s="1"/>
      <c r="D957" s="1"/>
    </row>
    <row r="958" spans="1:4" x14ac:dyDescent="0.2">
      <c r="A958" s="1"/>
      <c r="B958" s="1"/>
      <c r="C958" s="1"/>
      <c r="D958" s="1"/>
    </row>
    <row r="959" spans="1:4" x14ac:dyDescent="0.2">
      <c r="A959" s="1"/>
      <c r="B959" s="1"/>
      <c r="C959" s="1"/>
      <c r="D959" s="1"/>
    </row>
    <row r="960" spans="1:4" x14ac:dyDescent="0.2">
      <c r="A960" s="1"/>
      <c r="B960" s="1"/>
      <c r="C960" s="1"/>
      <c r="D960" s="1"/>
    </row>
    <row r="961" spans="1:4" x14ac:dyDescent="0.2">
      <c r="A961" s="1"/>
      <c r="B961" s="1"/>
      <c r="C961" s="1"/>
      <c r="D961" s="1"/>
    </row>
    <row r="962" spans="1:4" x14ac:dyDescent="0.2">
      <c r="A962" s="1"/>
      <c r="B962" s="1"/>
      <c r="C962" s="1"/>
      <c r="D962" s="1"/>
    </row>
    <row r="963" spans="1:4" x14ac:dyDescent="0.2">
      <c r="A963" s="1"/>
      <c r="B963" s="1"/>
      <c r="C963" s="1"/>
      <c r="D963" s="1"/>
    </row>
    <row r="964" spans="1:4" x14ac:dyDescent="0.2">
      <c r="A964" s="1"/>
      <c r="B964" s="1"/>
      <c r="C964" s="1"/>
      <c r="D964" s="1"/>
    </row>
    <row r="965" spans="1:4" x14ac:dyDescent="0.2">
      <c r="A965" s="1"/>
      <c r="B965" s="1"/>
      <c r="C965" s="1"/>
      <c r="D965" s="1"/>
    </row>
    <row r="966" spans="1:4" x14ac:dyDescent="0.2">
      <c r="A966" s="1"/>
      <c r="B966" s="1"/>
      <c r="C966" s="1"/>
      <c r="D966" s="1"/>
    </row>
    <row r="967" spans="1:4" x14ac:dyDescent="0.2">
      <c r="A967" s="1"/>
      <c r="B967" s="1"/>
      <c r="C967" s="1"/>
      <c r="D967" s="1"/>
    </row>
    <row r="968" spans="1:4" x14ac:dyDescent="0.2">
      <c r="A968" s="1"/>
      <c r="B968" s="1"/>
      <c r="C968" s="1"/>
      <c r="D968" s="1"/>
    </row>
    <row r="969" spans="1:4" x14ac:dyDescent="0.2">
      <c r="A969" s="1"/>
      <c r="B969" s="1"/>
      <c r="C969" s="1"/>
      <c r="D969" s="1"/>
    </row>
    <row r="970" spans="1:4" x14ac:dyDescent="0.2">
      <c r="A970" s="1"/>
      <c r="B970" s="1"/>
      <c r="C970" s="1"/>
      <c r="D970" s="1"/>
    </row>
    <row r="971" spans="1:4" x14ac:dyDescent="0.2">
      <c r="A971" s="1"/>
      <c r="B971" s="1"/>
      <c r="C971" s="1"/>
      <c r="D971" s="1"/>
    </row>
    <row r="972" spans="1:4" x14ac:dyDescent="0.2">
      <c r="A972" s="1"/>
      <c r="B972" s="1"/>
      <c r="C972" s="1"/>
      <c r="D972" s="1"/>
    </row>
    <row r="973" spans="1:4" x14ac:dyDescent="0.2">
      <c r="A973" s="1"/>
      <c r="B973" s="1"/>
      <c r="C973" s="1"/>
      <c r="D973" s="1"/>
    </row>
    <row r="974" spans="1:4" x14ac:dyDescent="0.2">
      <c r="A974" s="1"/>
      <c r="B974" s="1"/>
      <c r="C974" s="1"/>
      <c r="D974" s="1"/>
    </row>
    <row r="975" spans="1:4" x14ac:dyDescent="0.2">
      <c r="A975" s="1"/>
      <c r="B975" s="1"/>
      <c r="C975" s="1"/>
      <c r="D975" s="1"/>
    </row>
    <row r="976" spans="1:4" x14ac:dyDescent="0.2">
      <c r="A976" s="1"/>
      <c r="B976" s="1"/>
      <c r="C976" s="1"/>
      <c r="D976" s="1"/>
    </row>
    <row r="977" spans="1:4" x14ac:dyDescent="0.2">
      <c r="A977" s="1"/>
      <c r="B977" s="1"/>
      <c r="C977" s="1"/>
      <c r="D977" s="1"/>
    </row>
    <row r="978" spans="1:4" x14ac:dyDescent="0.2">
      <c r="A978" s="1"/>
      <c r="B978" s="1"/>
      <c r="C978" s="1"/>
      <c r="D978" s="1"/>
    </row>
    <row r="979" spans="1:4" x14ac:dyDescent="0.2">
      <c r="A979" s="1"/>
      <c r="B979" s="1"/>
      <c r="C979" s="1"/>
      <c r="D979" s="1"/>
    </row>
    <row r="980" spans="1:4" x14ac:dyDescent="0.2">
      <c r="A980" s="1"/>
      <c r="B980" s="1"/>
      <c r="C980" s="1"/>
      <c r="D980" s="1"/>
    </row>
    <row r="981" spans="1:4" x14ac:dyDescent="0.2">
      <c r="A981" s="1"/>
      <c r="B981" s="1"/>
      <c r="C981" s="1"/>
      <c r="D981" s="1"/>
    </row>
    <row r="982" spans="1:4" x14ac:dyDescent="0.2">
      <c r="A982" s="1"/>
      <c r="B982" s="1"/>
      <c r="C982" s="1"/>
      <c r="D982" s="1"/>
    </row>
    <row r="983" spans="1:4" x14ac:dyDescent="0.2">
      <c r="A983" s="1"/>
      <c r="B983" s="1"/>
      <c r="C983" s="1"/>
      <c r="D983" s="1"/>
    </row>
    <row r="984" spans="1:4" x14ac:dyDescent="0.2">
      <c r="A984" s="1"/>
      <c r="B984" s="1"/>
      <c r="C984" s="1"/>
      <c r="D984" s="1"/>
    </row>
    <row r="985" spans="1:4" x14ac:dyDescent="0.2">
      <c r="A985" s="1"/>
      <c r="B985" s="1"/>
      <c r="C985" s="1"/>
      <c r="D985" s="1"/>
    </row>
    <row r="986" spans="1:4" x14ac:dyDescent="0.2">
      <c r="A986" s="1"/>
      <c r="B986" s="1"/>
      <c r="C986" s="1"/>
      <c r="D986" s="1"/>
    </row>
    <row r="987" spans="1:4" x14ac:dyDescent="0.2">
      <c r="A987" s="1"/>
      <c r="B987" s="1"/>
      <c r="C987" s="1"/>
      <c r="D987" s="1"/>
    </row>
    <row r="988" spans="1:4" x14ac:dyDescent="0.2">
      <c r="A988" s="1"/>
      <c r="B988" s="1"/>
      <c r="C988" s="1"/>
      <c r="D988" s="1"/>
    </row>
    <row r="989" spans="1:4" x14ac:dyDescent="0.2">
      <c r="A989" s="1"/>
      <c r="B989" s="1"/>
      <c r="C989" s="1"/>
      <c r="D989" s="1"/>
    </row>
    <row r="990" spans="1:4" x14ac:dyDescent="0.2">
      <c r="A990" s="1"/>
      <c r="B990" s="1"/>
      <c r="C990" s="1"/>
      <c r="D990" s="1"/>
    </row>
    <row r="991" spans="1:4" x14ac:dyDescent="0.2">
      <c r="A991" s="1"/>
      <c r="B991" s="1"/>
      <c r="C991" s="1"/>
      <c r="D991" s="1"/>
    </row>
    <row r="992" spans="1:4" x14ac:dyDescent="0.2">
      <c r="A992" s="1"/>
      <c r="B992" s="1"/>
      <c r="C992" s="1"/>
      <c r="D992" s="1"/>
    </row>
    <row r="993" spans="1:4" x14ac:dyDescent="0.2">
      <c r="A993" s="1"/>
      <c r="B993" s="1"/>
      <c r="C993" s="1"/>
      <c r="D993" s="1"/>
    </row>
    <row r="994" spans="1:4" x14ac:dyDescent="0.2">
      <c r="A994" s="1"/>
      <c r="B994" s="1"/>
      <c r="C994" s="1"/>
      <c r="D994" s="1"/>
    </row>
    <row r="995" spans="1:4" x14ac:dyDescent="0.2">
      <c r="A995" s="1"/>
      <c r="B995" s="1"/>
      <c r="C995" s="1"/>
      <c r="D995" s="1"/>
    </row>
    <row r="996" spans="1:4" x14ac:dyDescent="0.2">
      <c r="A996" s="1"/>
      <c r="B996" s="1"/>
      <c r="C996" s="1"/>
      <c r="D996" s="1"/>
    </row>
    <row r="997" spans="1:4" x14ac:dyDescent="0.2">
      <c r="A997" s="1"/>
      <c r="B997" s="1"/>
      <c r="C997" s="1"/>
      <c r="D997" s="1"/>
    </row>
    <row r="998" spans="1:4" x14ac:dyDescent="0.2">
      <c r="A998" s="1"/>
      <c r="B998" s="1"/>
      <c r="C998" s="1"/>
      <c r="D998" s="1"/>
    </row>
    <row r="999" spans="1:4" x14ac:dyDescent="0.2">
      <c r="A999" s="1"/>
      <c r="B999" s="1"/>
      <c r="C999" s="1"/>
      <c r="D999" s="1"/>
    </row>
    <row r="1000" spans="1:4" x14ac:dyDescent="0.2">
      <c r="A1000" s="1"/>
      <c r="B1000" s="1"/>
      <c r="C1000" s="1"/>
      <c r="D1000" s="1"/>
    </row>
    <row r="1001" spans="1:4" x14ac:dyDescent="0.2">
      <c r="A1001" s="1"/>
      <c r="B1001" s="1"/>
      <c r="C1001" s="1"/>
      <c r="D1001" s="1"/>
    </row>
    <row r="1002" spans="1:4" x14ac:dyDescent="0.2">
      <c r="A1002" s="1"/>
      <c r="B1002" s="1"/>
      <c r="C1002" s="1"/>
      <c r="D1002" s="1"/>
    </row>
    <row r="1003" spans="1:4" x14ac:dyDescent="0.2">
      <c r="A1003" s="1"/>
      <c r="B1003" s="1"/>
      <c r="C1003" s="1"/>
      <c r="D1003" s="1"/>
    </row>
    <row r="1004" spans="1:4" x14ac:dyDescent="0.2">
      <c r="A1004" s="1"/>
      <c r="B1004" s="1"/>
      <c r="C1004" s="1"/>
      <c r="D1004" s="1"/>
    </row>
    <row r="1005" spans="1:4" x14ac:dyDescent="0.2">
      <c r="A1005" s="1"/>
      <c r="B1005" s="1"/>
      <c r="C1005" s="1"/>
      <c r="D1005" s="1"/>
    </row>
    <row r="1006" spans="1:4" x14ac:dyDescent="0.2">
      <c r="A1006" s="1"/>
      <c r="B1006" s="1"/>
      <c r="C1006" s="1"/>
      <c r="D1006" s="1"/>
    </row>
    <row r="1007" spans="1:4" x14ac:dyDescent="0.2">
      <c r="A1007" s="1"/>
      <c r="B1007" s="1"/>
      <c r="C1007" s="1"/>
      <c r="D1007" s="1"/>
    </row>
    <row r="1008" spans="1:4" x14ac:dyDescent="0.2">
      <c r="A1008" s="1"/>
      <c r="B1008" s="1"/>
      <c r="C1008" s="1"/>
      <c r="D1008" s="1"/>
    </row>
    <row r="1009" spans="1:4" x14ac:dyDescent="0.2">
      <c r="A1009" s="1"/>
      <c r="B1009" s="1"/>
      <c r="C1009" s="1"/>
      <c r="D1009" s="1"/>
    </row>
    <row r="1010" spans="1:4" x14ac:dyDescent="0.2">
      <c r="A1010" s="1"/>
      <c r="B1010" s="1"/>
      <c r="C1010" s="1"/>
      <c r="D1010" s="1"/>
    </row>
    <row r="1011" spans="1:4" x14ac:dyDescent="0.2">
      <c r="A1011" s="1"/>
      <c r="B1011" s="1"/>
      <c r="C1011" s="1"/>
      <c r="D1011" s="1"/>
    </row>
    <row r="1012" spans="1:4" x14ac:dyDescent="0.2">
      <c r="A1012" s="1"/>
      <c r="B1012" s="1"/>
      <c r="C1012" s="1"/>
      <c r="D1012" s="1"/>
    </row>
    <row r="1013" spans="1:4" x14ac:dyDescent="0.2">
      <c r="A1013" s="1"/>
      <c r="B1013" s="1"/>
      <c r="C1013" s="1"/>
      <c r="D1013" s="1"/>
    </row>
    <row r="1014" spans="1:4" x14ac:dyDescent="0.2">
      <c r="A1014" s="1"/>
      <c r="B1014" s="1"/>
      <c r="C1014" s="1"/>
      <c r="D1014" s="1"/>
    </row>
    <row r="1015" spans="1:4" x14ac:dyDescent="0.2">
      <c r="A1015" s="1"/>
      <c r="B1015" s="1"/>
      <c r="C1015" s="1"/>
      <c r="D1015" s="1"/>
    </row>
    <row r="1016" spans="1:4" x14ac:dyDescent="0.2">
      <c r="A1016" s="1"/>
      <c r="B1016" s="1"/>
      <c r="C1016" s="1"/>
      <c r="D1016" s="1"/>
    </row>
    <row r="1017" spans="1:4" x14ac:dyDescent="0.2">
      <c r="A1017" s="1"/>
      <c r="B1017" s="1"/>
      <c r="C1017" s="1"/>
      <c r="D1017" s="1"/>
    </row>
    <row r="1018" spans="1:4" x14ac:dyDescent="0.2">
      <c r="A1018" s="1"/>
      <c r="B1018" s="1"/>
      <c r="C1018" s="1"/>
      <c r="D1018" s="1"/>
    </row>
    <row r="1019" spans="1:4" x14ac:dyDescent="0.2">
      <c r="A1019" s="1"/>
      <c r="B1019" s="1"/>
      <c r="C1019" s="1"/>
      <c r="D1019" s="1"/>
    </row>
    <row r="1020" spans="1:4" x14ac:dyDescent="0.2">
      <c r="A1020" s="1"/>
      <c r="B1020" s="1"/>
      <c r="C1020" s="1"/>
      <c r="D1020" s="1"/>
    </row>
    <row r="1021" spans="1:4" x14ac:dyDescent="0.2">
      <c r="A1021" s="1"/>
      <c r="B1021" s="1"/>
      <c r="C1021" s="1"/>
      <c r="D1021" s="1"/>
    </row>
    <row r="1022" spans="1:4" x14ac:dyDescent="0.2">
      <c r="A1022" s="1"/>
      <c r="B1022" s="1"/>
      <c r="C1022" s="1"/>
      <c r="D1022" s="1"/>
    </row>
    <row r="1023" spans="1:4" x14ac:dyDescent="0.2">
      <c r="A1023" s="1"/>
      <c r="B1023" s="1"/>
      <c r="C1023" s="1"/>
      <c r="D1023" s="1"/>
    </row>
    <row r="1024" spans="1:4" x14ac:dyDescent="0.2">
      <c r="A1024" s="1"/>
      <c r="B1024" s="1"/>
      <c r="C1024" s="1"/>
      <c r="D1024" s="1"/>
    </row>
    <row r="1025" spans="1:4" x14ac:dyDescent="0.2">
      <c r="A1025" s="1"/>
      <c r="B1025" s="1"/>
      <c r="C1025" s="1"/>
      <c r="D1025" s="1"/>
    </row>
    <row r="1026" spans="1:4" x14ac:dyDescent="0.2">
      <c r="A1026" s="1"/>
      <c r="B1026" s="1"/>
      <c r="C1026" s="1"/>
      <c r="D1026" s="1"/>
    </row>
    <row r="1027" spans="1:4" x14ac:dyDescent="0.2">
      <c r="A1027" s="1"/>
      <c r="B1027" s="1"/>
      <c r="C1027" s="1"/>
      <c r="D1027" s="1"/>
    </row>
    <row r="1028" spans="1:4" x14ac:dyDescent="0.2">
      <c r="A1028" s="1"/>
      <c r="B1028" s="1"/>
      <c r="C1028" s="1"/>
      <c r="D1028" s="1"/>
    </row>
    <row r="1029" spans="1:4" x14ac:dyDescent="0.2">
      <c r="A1029" s="1"/>
      <c r="B1029" s="1"/>
      <c r="C1029" s="1"/>
      <c r="D1029" s="1"/>
    </row>
    <row r="1030" spans="1:4" x14ac:dyDescent="0.2">
      <c r="A1030" s="1"/>
      <c r="B1030" s="1"/>
      <c r="C1030" s="1"/>
      <c r="D1030" s="1"/>
    </row>
    <row r="1031" spans="1:4" x14ac:dyDescent="0.2">
      <c r="A1031" s="1"/>
      <c r="B1031" s="1"/>
      <c r="C1031" s="1"/>
      <c r="D1031" s="1"/>
    </row>
    <row r="1032" spans="1:4" x14ac:dyDescent="0.2">
      <c r="A1032" s="1"/>
      <c r="B1032" s="1"/>
      <c r="C1032" s="1"/>
      <c r="D1032" s="1"/>
    </row>
    <row r="1033" spans="1:4" x14ac:dyDescent="0.2">
      <c r="A1033" s="1"/>
      <c r="B1033" s="1"/>
      <c r="C1033" s="1"/>
      <c r="D1033" s="1"/>
    </row>
    <row r="1034" spans="1:4" x14ac:dyDescent="0.2">
      <c r="A1034" s="1"/>
      <c r="B1034" s="1"/>
      <c r="C1034" s="1"/>
      <c r="D1034" s="1"/>
    </row>
    <row r="1035" spans="1:4" x14ac:dyDescent="0.2">
      <c r="A1035" s="1"/>
      <c r="B1035" s="1"/>
      <c r="C1035" s="1"/>
      <c r="D1035" s="1"/>
    </row>
    <row r="1036" spans="1:4" x14ac:dyDescent="0.2">
      <c r="A1036" s="1"/>
      <c r="B1036" s="1"/>
      <c r="C1036" s="1"/>
      <c r="D1036" s="1"/>
    </row>
    <row r="1037" spans="1:4" x14ac:dyDescent="0.2">
      <c r="A1037" s="1"/>
      <c r="B1037" s="1"/>
      <c r="C1037" s="1"/>
      <c r="D1037" s="1"/>
    </row>
    <row r="1038" spans="1:4" x14ac:dyDescent="0.2">
      <c r="A1038" s="1"/>
      <c r="B1038" s="1"/>
      <c r="C1038" s="1"/>
      <c r="D1038" s="1"/>
    </row>
    <row r="1039" spans="1:4" x14ac:dyDescent="0.2">
      <c r="A1039" s="1"/>
      <c r="B1039" s="1"/>
      <c r="C1039" s="1"/>
      <c r="D1039" s="1"/>
    </row>
    <row r="1040" spans="1:4" x14ac:dyDescent="0.2">
      <c r="A1040" s="1"/>
      <c r="B1040" s="1"/>
      <c r="C1040" s="1"/>
      <c r="D1040" s="1"/>
    </row>
    <row r="1041" spans="1:4" x14ac:dyDescent="0.2">
      <c r="A1041" s="1"/>
      <c r="B1041" s="1"/>
      <c r="C1041" s="1"/>
      <c r="D1041" s="1"/>
    </row>
    <row r="1042" spans="1:4" x14ac:dyDescent="0.2">
      <c r="A1042" s="1"/>
      <c r="B1042" s="1"/>
      <c r="C1042" s="1"/>
      <c r="D1042" s="1"/>
    </row>
    <row r="1043" spans="1:4" x14ac:dyDescent="0.2">
      <c r="A1043" s="1"/>
      <c r="B1043" s="1"/>
      <c r="C1043" s="1"/>
      <c r="D1043" s="1"/>
    </row>
    <row r="1044" spans="1:4" x14ac:dyDescent="0.2">
      <c r="A1044" s="1"/>
      <c r="B1044" s="1"/>
      <c r="C1044" s="1"/>
      <c r="D1044" s="1"/>
    </row>
    <row r="1045" spans="1:4" x14ac:dyDescent="0.2">
      <c r="A1045" s="1"/>
      <c r="B1045" s="1"/>
      <c r="C1045" s="1"/>
      <c r="D1045" s="1"/>
    </row>
    <row r="1046" spans="1:4" x14ac:dyDescent="0.2">
      <c r="A1046" s="1"/>
      <c r="B1046" s="1"/>
      <c r="C1046" s="1"/>
      <c r="D1046" s="1"/>
    </row>
    <row r="1047" spans="1:4" x14ac:dyDescent="0.2">
      <c r="A1047" s="1"/>
      <c r="B1047" s="1"/>
      <c r="C1047" s="1"/>
      <c r="D1047" s="1"/>
    </row>
    <row r="1048" spans="1:4" x14ac:dyDescent="0.2">
      <c r="A1048" s="1"/>
      <c r="B1048" s="1"/>
      <c r="C1048" s="1"/>
      <c r="D1048" s="1"/>
    </row>
    <row r="1049" spans="1:4" x14ac:dyDescent="0.2">
      <c r="A1049" s="1"/>
      <c r="B1049" s="1"/>
      <c r="C1049" s="1"/>
      <c r="D1049" s="1"/>
    </row>
    <row r="1050" spans="1:4" x14ac:dyDescent="0.2">
      <c r="A1050" s="1"/>
      <c r="B1050" s="1"/>
      <c r="C1050" s="1"/>
      <c r="D1050" s="1"/>
    </row>
    <row r="1051" spans="1:4" x14ac:dyDescent="0.2">
      <c r="A1051" s="1"/>
      <c r="B1051" s="1"/>
      <c r="C1051" s="1"/>
      <c r="D1051" s="1"/>
    </row>
    <row r="1052" spans="1:4" x14ac:dyDescent="0.2">
      <c r="A1052" s="1"/>
      <c r="B1052" s="1"/>
      <c r="C1052" s="1"/>
      <c r="D1052" s="1"/>
    </row>
    <row r="1053" spans="1:4" x14ac:dyDescent="0.2">
      <c r="A1053" s="1"/>
      <c r="B1053" s="1"/>
      <c r="C1053" s="1"/>
      <c r="D1053" s="1"/>
    </row>
    <row r="1054" spans="1:4" x14ac:dyDescent="0.2">
      <c r="A1054" s="1"/>
      <c r="B1054" s="1"/>
      <c r="C1054" s="1"/>
      <c r="D1054" s="1"/>
    </row>
    <row r="1055" spans="1:4" x14ac:dyDescent="0.2">
      <c r="A1055" s="1"/>
      <c r="B1055" s="1"/>
      <c r="C1055" s="1"/>
      <c r="D1055" s="1"/>
    </row>
    <row r="1056" spans="1:4" x14ac:dyDescent="0.2">
      <c r="A1056" s="1"/>
      <c r="B1056" s="1"/>
      <c r="C1056" s="1"/>
    </row>
    <row r="1057" spans="1:4" x14ac:dyDescent="0.2">
      <c r="A1057" s="1"/>
      <c r="B1057" s="1"/>
      <c r="C1057" s="1"/>
    </row>
    <row r="1058" spans="1:4" x14ac:dyDescent="0.2">
      <c r="A1058" s="1"/>
      <c r="B1058" s="1"/>
      <c r="C1058" s="1"/>
    </row>
    <row r="1059" spans="1:4" x14ac:dyDescent="0.2">
      <c r="A1059" s="1"/>
      <c r="B1059" s="1"/>
      <c r="C1059" s="1"/>
    </row>
    <row r="1060" spans="1:4" x14ac:dyDescent="0.2">
      <c r="A1060" s="1"/>
      <c r="B1060" s="1"/>
      <c r="C1060" s="1"/>
    </row>
    <row r="1061" spans="1:4" x14ac:dyDescent="0.2">
      <c r="A1061" s="1"/>
      <c r="B1061" s="1"/>
      <c r="C1061" s="1"/>
    </row>
    <row r="1062" spans="1:4" x14ac:dyDescent="0.2">
      <c r="A1062" s="1"/>
      <c r="B1062" s="1"/>
      <c r="C1062" s="1"/>
    </row>
    <row r="1063" spans="1:4" x14ac:dyDescent="0.2">
      <c r="A1063" s="1"/>
      <c r="B1063" s="1"/>
      <c r="C1063" s="1"/>
    </row>
    <row r="1064" spans="1:4" x14ac:dyDescent="0.2">
      <c r="A1064" s="1"/>
      <c r="B1064" s="1"/>
      <c r="C1064" s="1"/>
    </row>
    <row r="1065" spans="1:4" x14ac:dyDescent="0.2">
      <c r="A1065" s="1"/>
      <c r="B1065" s="1"/>
      <c r="C1065" s="1"/>
    </row>
    <row r="1066" spans="1:4" x14ac:dyDescent="0.2">
      <c r="A1066" s="1"/>
      <c r="B1066" s="1"/>
      <c r="C1066" s="1"/>
      <c r="D1066" s="1"/>
    </row>
    <row r="1067" spans="1:4" x14ac:dyDescent="0.2">
      <c r="A1067" s="1"/>
      <c r="B1067" s="1"/>
      <c r="C1067" s="1"/>
      <c r="D1067" s="1"/>
    </row>
    <row r="1068" spans="1:4" x14ac:dyDescent="0.2">
      <c r="A1068" s="1"/>
      <c r="B1068" s="1"/>
      <c r="C1068" s="1"/>
      <c r="D1068" s="1"/>
    </row>
    <row r="1069" spans="1:4" x14ac:dyDescent="0.2">
      <c r="A1069" s="1"/>
      <c r="B1069" s="1"/>
      <c r="C1069" s="1"/>
      <c r="D1069" s="1"/>
    </row>
    <row r="1070" spans="1:4" x14ac:dyDescent="0.2">
      <c r="A1070" s="1"/>
      <c r="B1070" s="1"/>
      <c r="C1070" s="1"/>
      <c r="D1070" s="1"/>
    </row>
    <row r="1071" spans="1:4" x14ac:dyDescent="0.2">
      <c r="A1071" s="1"/>
      <c r="B1071" s="1"/>
      <c r="C1071" s="1"/>
      <c r="D1071" s="1"/>
    </row>
    <row r="1072" spans="1:4" x14ac:dyDescent="0.2">
      <c r="A1072" s="1"/>
      <c r="B1072" s="1"/>
      <c r="C1072" s="1"/>
      <c r="D1072" s="1"/>
    </row>
    <row r="1073" spans="1:4" x14ac:dyDescent="0.2">
      <c r="A1073" s="1"/>
      <c r="B1073" s="1"/>
      <c r="C1073" s="1"/>
      <c r="D1073" s="1"/>
    </row>
    <row r="1074" spans="1:4" x14ac:dyDescent="0.2">
      <c r="A1074" s="1"/>
      <c r="B1074" s="1"/>
      <c r="C1074" s="1"/>
      <c r="D1074" s="1"/>
    </row>
    <row r="1075" spans="1:4" x14ac:dyDescent="0.2">
      <c r="A1075" s="1"/>
      <c r="B1075" s="1"/>
      <c r="C1075" s="1"/>
      <c r="D1075" s="1"/>
    </row>
    <row r="1076" spans="1:4" x14ac:dyDescent="0.2">
      <c r="A1076" s="1"/>
      <c r="B1076" s="1"/>
      <c r="C1076" s="1"/>
      <c r="D1076" s="1"/>
    </row>
    <row r="1077" spans="1:4" x14ac:dyDescent="0.2">
      <c r="A1077" s="1"/>
      <c r="B1077" s="1"/>
      <c r="C1077" s="1"/>
      <c r="D1077" s="1"/>
    </row>
    <row r="1078" spans="1:4" x14ac:dyDescent="0.2">
      <c r="A1078" s="1"/>
      <c r="B1078" s="1"/>
      <c r="C1078" s="1"/>
      <c r="D1078" s="1"/>
    </row>
    <row r="1079" spans="1:4" x14ac:dyDescent="0.2">
      <c r="A1079" s="1"/>
      <c r="B1079" s="1"/>
      <c r="C1079" s="1"/>
      <c r="D1079" s="1"/>
    </row>
    <row r="1080" spans="1:4" x14ac:dyDescent="0.2">
      <c r="A1080" s="1"/>
      <c r="B1080" s="1"/>
      <c r="C1080" s="1"/>
      <c r="D1080" s="1"/>
    </row>
    <row r="1081" spans="1:4" x14ac:dyDescent="0.2">
      <c r="A1081" s="1"/>
      <c r="B1081" s="1"/>
      <c r="C1081" s="1"/>
      <c r="D1081" s="1"/>
    </row>
    <row r="1082" spans="1:4" x14ac:dyDescent="0.2">
      <c r="A1082" s="1"/>
      <c r="B1082" s="1"/>
      <c r="C1082" s="1"/>
      <c r="D1082" s="1"/>
    </row>
    <row r="1083" spans="1:4" x14ac:dyDescent="0.2">
      <c r="A1083" s="1"/>
      <c r="B1083" s="1"/>
      <c r="C1083" s="1"/>
      <c r="D1083" s="1"/>
    </row>
    <row r="1084" spans="1:4" x14ac:dyDescent="0.2">
      <c r="A1084" s="1"/>
      <c r="B1084" s="1"/>
      <c r="C1084" s="1"/>
      <c r="D1084" s="1"/>
    </row>
    <row r="1085" spans="1:4" x14ac:dyDescent="0.2">
      <c r="A1085" s="1"/>
      <c r="B1085" s="1"/>
      <c r="C1085" s="1"/>
      <c r="D1085" s="1"/>
    </row>
    <row r="1086" spans="1:4" x14ac:dyDescent="0.2">
      <c r="A1086" s="1"/>
      <c r="B1086" s="1"/>
      <c r="C1086" s="1"/>
      <c r="D1086" s="1"/>
    </row>
    <row r="1087" spans="1:4" x14ac:dyDescent="0.2">
      <c r="A1087" s="1"/>
      <c r="B1087" s="1"/>
      <c r="C1087" s="1"/>
      <c r="D1087" s="1"/>
    </row>
    <row r="1088" spans="1:4" x14ac:dyDescent="0.2">
      <c r="A1088" s="1"/>
      <c r="B1088" s="1"/>
      <c r="C1088" s="1"/>
      <c r="D1088" s="1"/>
    </row>
    <row r="1089" spans="1:4" x14ac:dyDescent="0.2">
      <c r="A1089" s="1"/>
      <c r="B1089" s="1"/>
      <c r="C1089" s="1"/>
      <c r="D1089" s="1"/>
    </row>
    <row r="1090" spans="1:4" x14ac:dyDescent="0.2">
      <c r="A1090" s="1"/>
      <c r="B1090" s="1"/>
      <c r="C1090" s="1"/>
      <c r="D1090" s="1"/>
    </row>
    <row r="1091" spans="1:4" x14ac:dyDescent="0.2">
      <c r="A1091" s="1"/>
      <c r="B1091" s="1"/>
      <c r="C1091" s="1"/>
      <c r="D1091" s="1"/>
    </row>
    <row r="1092" spans="1:4" x14ac:dyDescent="0.2">
      <c r="A1092" s="1"/>
      <c r="B1092" s="1"/>
      <c r="C1092" s="1"/>
      <c r="D1092" s="1"/>
    </row>
    <row r="1093" spans="1:4" x14ac:dyDescent="0.2">
      <c r="A1093" s="1"/>
      <c r="B1093" s="1"/>
      <c r="C1093" s="1"/>
      <c r="D1093" s="1"/>
    </row>
    <row r="1094" spans="1:4" x14ac:dyDescent="0.2">
      <c r="A1094" s="1"/>
      <c r="B1094" s="1"/>
      <c r="C1094" s="1"/>
      <c r="D1094" s="1"/>
    </row>
    <row r="1095" spans="1:4" x14ac:dyDescent="0.2">
      <c r="A1095" s="1"/>
      <c r="B1095" s="1"/>
      <c r="C1095" s="1"/>
      <c r="D1095" s="1"/>
    </row>
    <row r="1096" spans="1:4" x14ac:dyDescent="0.2">
      <c r="A1096" s="1"/>
      <c r="B1096" s="1"/>
      <c r="C1096" s="1"/>
      <c r="D1096" s="1"/>
    </row>
    <row r="1097" spans="1:4" x14ac:dyDescent="0.2">
      <c r="A1097" s="1"/>
      <c r="B1097" s="1"/>
      <c r="C1097" s="1"/>
      <c r="D1097" s="1"/>
    </row>
    <row r="1098" spans="1:4" x14ac:dyDescent="0.2">
      <c r="A1098" s="1"/>
      <c r="B1098" s="1"/>
      <c r="C1098" s="1"/>
      <c r="D1098" s="1"/>
    </row>
    <row r="1099" spans="1:4" x14ac:dyDescent="0.2">
      <c r="A1099" s="1"/>
      <c r="B1099" s="1"/>
      <c r="C1099" s="1"/>
      <c r="D1099" s="1"/>
    </row>
    <row r="1100" spans="1:4" x14ac:dyDescent="0.2">
      <c r="A1100" s="1"/>
      <c r="B1100" s="1"/>
      <c r="C1100" s="1"/>
      <c r="D1100" s="1"/>
    </row>
    <row r="1101" spans="1:4" x14ac:dyDescent="0.2">
      <c r="A1101" s="1"/>
      <c r="B1101" s="1"/>
      <c r="C1101" s="1"/>
      <c r="D1101" s="1"/>
    </row>
    <row r="1102" spans="1:4" x14ac:dyDescent="0.2">
      <c r="A1102" s="1"/>
      <c r="B1102" s="1"/>
      <c r="C1102" s="1"/>
      <c r="D1102" s="1"/>
    </row>
    <row r="1103" spans="1:4" x14ac:dyDescent="0.2">
      <c r="A1103" s="1"/>
      <c r="B1103" s="1"/>
      <c r="C1103" s="1"/>
      <c r="D1103" s="1"/>
    </row>
    <row r="1104" spans="1:4" x14ac:dyDescent="0.2">
      <c r="A1104" s="1"/>
      <c r="B1104" s="1"/>
      <c r="C1104" s="1"/>
      <c r="D1104" s="1"/>
    </row>
    <row r="1105" spans="1:4" x14ac:dyDescent="0.2">
      <c r="A1105" s="1"/>
      <c r="B1105" s="1"/>
      <c r="C1105" s="1"/>
      <c r="D1105" s="1"/>
    </row>
    <row r="1106" spans="1:4" x14ac:dyDescent="0.2">
      <c r="A1106" s="1"/>
      <c r="B1106" s="1"/>
      <c r="C1106" s="1"/>
      <c r="D1106" s="1"/>
    </row>
    <row r="1107" spans="1:4" x14ac:dyDescent="0.2">
      <c r="A1107" s="1"/>
      <c r="B1107" s="1"/>
      <c r="C1107" s="1"/>
      <c r="D1107" s="1"/>
    </row>
    <row r="1108" spans="1:4" x14ac:dyDescent="0.2">
      <c r="A1108" s="1"/>
      <c r="B1108" s="1"/>
      <c r="C1108" s="1"/>
      <c r="D1108" s="1"/>
    </row>
    <row r="1109" spans="1:4" x14ac:dyDescent="0.2">
      <c r="A1109" s="1"/>
      <c r="B1109" s="1"/>
      <c r="C1109" s="1"/>
      <c r="D1109" s="1"/>
    </row>
    <row r="1110" spans="1:4" x14ac:dyDescent="0.2">
      <c r="A1110" s="1"/>
      <c r="B1110" s="1"/>
      <c r="C1110" s="1"/>
      <c r="D1110" s="1"/>
    </row>
    <row r="1111" spans="1:4" x14ac:dyDescent="0.2">
      <c r="A1111" s="1"/>
      <c r="B1111" s="1"/>
      <c r="C1111" s="1"/>
      <c r="D1111" s="1"/>
    </row>
    <row r="1112" spans="1:4" x14ac:dyDescent="0.2">
      <c r="A1112" s="1"/>
      <c r="B1112" s="1"/>
      <c r="C1112" s="1"/>
      <c r="D1112" s="1"/>
    </row>
    <row r="1113" spans="1:4" x14ac:dyDescent="0.2">
      <c r="A1113" s="1"/>
      <c r="B1113" s="1"/>
      <c r="C1113" s="1"/>
      <c r="D1113" s="1"/>
    </row>
    <row r="1114" spans="1:4" x14ac:dyDescent="0.2">
      <c r="A1114" s="1"/>
      <c r="B1114" s="1"/>
      <c r="C1114" s="1"/>
      <c r="D1114" s="1"/>
    </row>
    <row r="1115" spans="1:4" x14ac:dyDescent="0.2">
      <c r="A1115" s="1"/>
      <c r="B1115" s="1"/>
      <c r="C1115" s="1"/>
      <c r="D1115" s="1"/>
    </row>
    <row r="1116" spans="1:4" x14ac:dyDescent="0.2">
      <c r="A1116" s="1"/>
      <c r="B1116" s="1"/>
      <c r="C1116" s="1"/>
      <c r="D1116" s="1"/>
    </row>
    <row r="1117" spans="1:4" x14ac:dyDescent="0.2">
      <c r="A1117" s="1"/>
      <c r="B1117" s="1"/>
      <c r="C1117" s="1"/>
      <c r="D1117" s="1"/>
    </row>
    <row r="1118" spans="1:4" x14ac:dyDescent="0.2">
      <c r="A1118" s="1"/>
      <c r="B1118" s="1"/>
      <c r="C1118" s="1"/>
      <c r="D1118" s="1"/>
    </row>
    <row r="1119" spans="1:4" x14ac:dyDescent="0.2">
      <c r="A1119" s="1"/>
      <c r="B1119" s="1"/>
      <c r="C1119" s="1"/>
      <c r="D1119" s="1"/>
    </row>
    <row r="1120" spans="1:4" x14ac:dyDescent="0.2">
      <c r="A1120" s="1"/>
      <c r="B1120" s="1"/>
      <c r="C1120" s="1"/>
      <c r="D1120" s="1"/>
    </row>
    <row r="1121" spans="1:4" x14ac:dyDescent="0.2">
      <c r="A1121" s="1"/>
      <c r="B1121" s="1"/>
      <c r="C1121" s="1"/>
      <c r="D1121" s="1"/>
    </row>
    <row r="1122" spans="1:4" x14ac:dyDescent="0.2">
      <c r="A1122" s="1"/>
      <c r="B1122" s="1"/>
      <c r="C1122" s="1"/>
      <c r="D1122" s="1"/>
    </row>
    <row r="1123" spans="1:4" x14ac:dyDescent="0.2">
      <c r="A1123" s="1"/>
      <c r="B1123" s="1"/>
      <c r="C1123" s="1"/>
      <c r="D1123" s="1"/>
    </row>
    <row r="1124" spans="1:4" x14ac:dyDescent="0.2">
      <c r="A1124" s="1"/>
      <c r="B1124" s="1"/>
      <c r="C1124" s="1"/>
      <c r="D1124" s="1"/>
    </row>
    <row r="1125" spans="1:4" x14ac:dyDescent="0.2">
      <c r="A1125" s="1"/>
      <c r="B1125" s="1"/>
      <c r="C1125" s="1"/>
      <c r="D1125" s="1"/>
    </row>
    <row r="1126" spans="1:4" x14ac:dyDescent="0.2">
      <c r="A1126" s="1"/>
      <c r="B1126" s="1"/>
      <c r="C1126" s="1"/>
      <c r="D1126" s="1"/>
    </row>
    <row r="1127" spans="1:4" x14ac:dyDescent="0.2">
      <c r="A1127" s="1"/>
      <c r="B1127" s="1"/>
      <c r="C1127" s="1"/>
      <c r="D1127" s="1"/>
    </row>
    <row r="1128" spans="1:4" x14ac:dyDescent="0.2">
      <c r="A1128" s="1"/>
      <c r="B1128" s="1"/>
      <c r="C1128" s="1"/>
      <c r="D1128" s="1"/>
    </row>
    <row r="1129" spans="1:4" x14ac:dyDescent="0.2">
      <c r="A1129" s="1"/>
      <c r="B1129" s="1"/>
      <c r="C1129" s="1"/>
      <c r="D1129" s="1"/>
    </row>
    <row r="1130" spans="1:4" x14ac:dyDescent="0.2">
      <c r="A1130" s="1"/>
      <c r="B1130" s="1"/>
      <c r="C1130" s="1"/>
      <c r="D1130" s="1"/>
    </row>
    <row r="1131" spans="1:4" x14ac:dyDescent="0.2">
      <c r="A1131" s="1"/>
      <c r="B1131" s="1"/>
      <c r="C1131" s="1"/>
      <c r="D1131" s="1"/>
    </row>
    <row r="1132" spans="1:4" x14ac:dyDescent="0.2">
      <c r="A1132" s="1"/>
      <c r="B1132" s="1"/>
      <c r="C1132" s="1"/>
      <c r="D1132" s="1"/>
    </row>
    <row r="1133" spans="1:4" x14ac:dyDescent="0.2">
      <c r="A1133" s="1"/>
      <c r="B1133" s="1"/>
      <c r="C1133" s="1"/>
      <c r="D1133" s="1"/>
    </row>
    <row r="1134" spans="1:4" x14ac:dyDescent="0.2">
      <c r="A1134" s="1"/>
      <c r="B1134" s="1"/>
      <c r="C1134" s="1"/>
      <c r="D1134" s="1"/>
    </row>
    <row r="1135" spans="1:4" x14ac:dyDescent="0.2">
      <c r="A1135" s="1"/>
      <c r="B1135" s="1"/>
      <c r="C1135" s="1"/>
      <c r="D1135" s="1"/>
    </row>
    <row r="1136" spans="1:4" x14ac:dyDescent="0.2">
      <c r="A1136" s="1"/>
      <c r="B1136" s="1"/>
      <c r="C1136" s="1"/>
      <c r="D1136" s="1"/>
    </row>
    <row r="1137" spans="1:4" x14ac:dyDescent="0.2">
      <c r="A1137" s="1"/>
      <c r="B1137" s="1"/>
      <c r="C1137" s="1"/>
      <c r="D1137" s="1"/>
    </row>
    <row r="1138" spans="1:4" x14ac:dyDescent="0.2">
      <c r="A1138" s="1"/>
      <c r="B1138" s="1"/>
      <c r="C1138" s="1"/>
      <c r="D1138" s="1"/>
    </row>
    <row r="1139" spans="1:4" x14ac:dyDescent="0.2">
      <c r="A1139" s="1"/>
      <c r="B1139" s="1"/>
      <c r="C1139" s="1"/>
      <c r="D1139" s="1"/>
    </row>
    <row r="1140" spans="1:4" x14ac:dyDescent="0.2">
      <c r="A1140" s="1"/>
      <c r="B1140" s="1"/>
      <c r="C1140" s="1"/>
      <c r="D1140" s="1"/>
    </row>
    <row r="1141" spans="1:4" x14ac:dyDescent="0.2">
      <c r="A1141" s="1"/>
      <c r="B1141" s="1"/>
      <c r="C1141" s="1"/>
      <c r="D1141" s="1"/>
    </row>
    <row r="1142" spans="1:4" x14ac:dyDescent="0.2">
      <c r="A1142" s="1"/>
      <c r="B1142" s="1"/>
      <c r="C1142" s="1"/>
      <c r="D1142" s="1"/>
    </row>
    <row r="1143" spans="1:4" x14ac:dyDescent="0.2">
      <c r="A1143" s="1"/>
      <c r="B1143" s="1"/>
      <c r="C1143" s="1"/>
      <c r="D1143" s="1"/>
    </row>
    <row r="1144" spans="1:4" x14ac:dyDescent="0.2">
      <c r="A1144" s="1"/>
      <c r="B1144" s="1"/>
      <c r="C1144" s="1"/>
      <c r="D1144" s="1"/>
    </row>
    <row r="1145" spans="1:4" x14ac:dyDescent="0.2">
      <c r="A1145" s="1"/>
      <c r="B1145" s="1"/>
      <c r="C1145" s="1"/>
      <c r="D1145" s="1"/>
    </row>
    <row r="1146" spans="1:4" x14ac:dyDescent="0.2">
      <c r="A1146" s="1"/>
      <c r="B1146" s="1"/>
      <c r="C1146" s="1"/>
      <c r="D1146" s="1"/>
    </row>
    <row r="1147" spans="1:4" x14ac:dyDescent="0.2">
      <c r="A1147" s="1"/>
      <c r="B1147" s="1"/>
      <c r="C1147" s="1"/>
      <c r="D1147" s="1"/>
    </row>
    <row r="1148" spans="1:4" x14ac:dyDescent="0.2">
      <c r="A1148" s="1"/>
      <c r="B1148" s="1"/>
      <c r="C1148" s="1"/>
      <c r="D1148" s="1"/>
    </row>
    <row r="1149" spans="1:4" x14ac:dyDescent="0.2">
      <c r="A1149" s="1"/>
      <c r="B1149" s="1"/>
      <c r="C1149" s="1"/>
      <c r="D1149" s="1"/>
    </row>
    <row r="1150" spans="1:4" x14ac:dyDescent="0.2">
      <c r="A1150" s="1"/>
      <c r="B1150" s="1"/>
      <c r="C1150" s="1"/>
      <c r="D1150" s="1"/>
    </row>
    <row r="1151" spans="1:4" x14ac:dyDescent="0.2">
      <c r="A1151" s="1"/>
      <c r="B1151" s="1"/>
      <c r="C1151" s="1"/>
      <c r="D1151" s="1"/>
    </row>
    <row r="1152" spans="1:4" x14ac:dyDescent="0.2">
      <c r="A1152" s="1"/>
      <c r="B1152" s="1"/>
      <c r="C1152" s="1"/>
      <c r="D1152" s="1"/>
    </row>
    <row r="1153" spans="1:4" x14ac:dyDescent="0.2">
      <c r="A1153" s="1"/>
      <c r="B1153" s="1"/>
      <c r="C1153" s="1"/>
      <c r="D1153" s="1"/>
    </row>
    <row r="1154" spans="1:4" x14ac:dyDescent="0.2">
      <c r="A1154" s="1"/>
      <c r="B1154" s="1"/>
      <c r="C1154" s="1"/>
      <c r="D1154" s="1"/>
    </row>
    <row r="1155" spans="1:4" x14ac:dyDescent="0.2">
      <c r="A1155" s="1"/>
      <c r="B1155" s="1"/>
      <c r="C1155" s="1"/>
      <c r="D1155" s="1"/>
    </row>
    <row r="1156" spans="1:4" x14ac:dyDescent="0.2">
      <c r="A1156" s="1"/>
      <c r="B1156" s="1"/>
      <c r="C1156" s="1"/>
      <c r="D1156" s="1"/>
    </row>
    <row r="1157" spans="1:4" x14ac:dyDescent="0.2">
      <c r="A1157" s="1"/>
      <c r="B1157" s="1"/>
      <c r="C1157" s="1"/>
      <c r="D1157" s="1"/>
    </row>
    <row r="1158" spans="1:4" x14ac:dyDescent="0.2">
      <c r="A1158" s="1"/>
      <c r="B1158" s="1"/>
      <c r="C1158" s="1"/>
      <c r="D1158" s="1"/>
    </row>
    <row r="1159" spans="1:4" x14ac:dyDescent="0.2">
      <c r="A1159" s="1"/>
      <c r="B1159" s="1"/>
      <c r="C1159" s="1"/>
      <c r="D1159" s="1"/>
    </row>
    <row r="1160" spans="1:4" x14ac:dyDescent="0.2">
      <c r="A1160" s="1"/>
      <c r="B1160" s="1"/>
      <c r="C1160" s="1"/>
      <c r="D1160" s="1"/>
    </row>
    <row r="1161" spans="1:4" x14ac:dyDescent="0.2">
      <c r="A1161" s="1"/>
      <c r="B1161" s="1"/>
      <c r="C1161" s="1"/>
      <c r="D1161" s="1"/>
    </row>
    <row r="1162" spans="1:4" x14ac:dyDescent="0.2">
      <c r="A1162" s="1"/>
      <c r="B1162" s="1"/>
      <c r="C1162" s="1"/>
      <c r="D1162" s="1"/>
    </row>
    <row r="1163" spans="1:4" x14ac:dyDescent="0.2">
      <c r="A1163" s="1"/>
      <c r="B1163" s="1"/>
      <c r="C1163" s="1"/>
      <c r="D1163" s="1"/>
    </row>
    <row r="1164" spans="1:4" x14ac:dyDescent="0.2">
      <c r="A1164" s="1"/>
      <c r="B1164" s="1"/>
      <c r="C1164" s="1"/>
      <c r="D1164" s="1"/>
    </row>
    <row r="1165" spans="1:4" x14ac:dyDescent="0.2">
      <c r="A1165" s="1"/>
      <c r="B1165" s="1"/>
      <c r="C1165" s="1"/>
      <c r="D1165" s="1"/>
    </row>
    <row r="1166" spans="1:4" x14ac:dyDescent="0.2">
      <c r="A1166" s="1"/>
      <c r="B1166" s="1"/>
      <c r="C1166" s="1"/>
      <c r="D1166" s="1"/>
    </row>
    <row r="1167" spans="1:4" x14ac:dyDescent="0.2">
      <c r="A1167" s="1"/>
      <c r="B1167" s="1"/>
      <c r="C1167" s="1"/>
      <c r="D1167" s="1"/>
    </row>
    <row r="1168" spans="1:4" x14ac:dyDescent="0.2">
      <c r="A1168" s="1"/>
      <c r="B1168" s="1"/>
      <c r="C1168" s="1"/>
      <c r="D1168" s="1"/>
    </row>
    <row r="1169" spans="1:4" x14ac:dyDescent="0.2">
      <c r="A1169" s="1"/>
      <c r="B1169" s="1"/>
      <c r="C1169" s="1"/>
      <c r="D1169" s="1"/>
    </row>
    <row r="1170" spans="1:4" x14ac:dyDescent="0.2">
      <c r="A1170" s="1"/>
      <c r="B1170" s="1"/>
      <c r="C1170" s="1"/>
      <c r="D1170" s="1"/>
    </row>
    <row r="1171" spans="1:4" x14ac:dyDescent="0.2">
      <c r="A1171" s="1"/>
      <c r="B1171" s="1"/>
      <c r="C1171" s="1"/>
      <c r="D1171" s="1"/>
    </row>
    <row r="1172" spans="1:4" x14ac:dyDescent="0.2">
      <c r="A1172" s="1"/>
      <c r="B1172" s="1"/>
      <c r="C1172" s="1"/>
      <c r="D1172" s="1"/>
    </row>
    <row r="1173" spans="1:4" x14ac:dyDescent="0.2">
      <c r="A1173" s="1"/>
      <c r="B1173" s="1"/>
      <c r="C1173" s="1"/>
      <c r="D1173" s="1"/>
    </row>
    <row r="1174" spans="1:4" x14ac:dyDescent="0.2">
      <c r="A1174" s="1"/>
      <c r="B1174" s="1"/>
      <c r="C1174" s="1"/>
      <c r="D1174" s="1"/>
    </row>
    <row r="1175" spans="1:4" x14ac:dyDescent="0.2">
      <c r="A1175" s="1"/>
      <c r="B1175" s="1"/>
      <c r="C1175" s="1"/>
      <c r="D1175" s="1"/>
    </row>
    <row r="1176" spans="1:4" x14ac:dyDescent="0.2">
      <c r="A1176" s="1"/>
      <c r="B1176" s="1"/>
      <c r="C1176" s="1"/>
      <c r="D1176" s="1"/>
    </row>
    <row r="1177" spans="1:4" x14ac:dyDescent="0.2">
      <c r="A1177" s="1"/>
      <c r="B1177" s="1"/>
      <c r="C1177" s="1"/>
      <c r="D1177" s="1"/>
    </row>
    <row r="1178" spans="1:4" x14ac:dyDescent="0.2">
      <c r="A1178" s="1"/>
      <c r="B1178" s="1"/>
      <c r="C1178" s="1"/>
      <c r="D1178" s="1"/>
    </row>
    <row r="1179" spans="1:4" x14ac:dyDescent="0.2">
      <c r="A1179" s="1"/>
      <c r="B1179" s="1"/>
      <c r="C1179" s="1"/>
      <c r="D1179" s="1"/>
    </row>
    <row r="1180" spans="1:4" x14ac:dyDescent="0.2">
      <c r="A1180" s="1"/>
      <c r="B1180" s="1"/>
      <c r="C1180" s="1"/>
      <c r="D1180" s="1"/>
    </row>
    <row r="1181" spans="1:4" x14ac:dyDescent="0.2">
      <c r="A1181" s="1"/>
      <c r="B1181" s="1"/>
      <c r="C1181" s="1"/>
      <c r="D1181" s="1"/>
    </row>
    <row r="1182" spans="1:4" x14ac:dyDescent="0.2">
      <c r="A1182" s="1"/>
      <c r="B1182" s="1"/>
      <c r="C1182" s="1"/>
      <c r="D1182" s="1"/>
    </row>
    <row r="1183" spans="1:4" x14ac:dyDescent="0.2">
      <c r="A1183" s="1"/>
      <c r="B1183" s="1"/>
      <c r="C1183" s="1"/>
      <c r="D1183" s="1"/>
    </row>
    <row r="1184" spans="1:4" x14ac:dyDescent="0.2">
      <c r="A1184" s="1"/>
      <c r="B1184" s="1"/>
      <c r="C1184" s="1"/>
      <c r="D1184" s="1"/>
    </row>
    <row r="1185" spans="1:4" x14ac:dyDescent="0.2">
      <c r="A1185" s="1"/>
      <c r="B1185" s="1"/>
      <c r="C1185" s="1"/>
      <c r="D1185" s="1"/>
    </row>
    <row r="1186" spans="1:4" x14ac:dyDescent="0.2">
      <c r="A1186" s="1"/>
      <c r="B1186" s="1"/>
      <c r="C1186" s="1"/>
      <c r="D1186" s="1"/>
    </row>
    <row r="1187" spans="1:4" x14ac:dyDescent="0.2">
      <c r="A1187" s="1"/>
      <c r="B1187" s="1"/>
      <c r="C1187" s="1"/>
      <c r="D1187" s="1"/>
    </row>
    <row r="1188" spans="1:4" x14ac:dyDescent="0.2">
      <c r="A1188" s="1"/>
      <c r="B1188" s="1"/>
      <c r="C1188" s="1"/>
      <c r="D1188" s="1"/>
    </row>
    <row r="1189" spans="1:4" x14ac:dyDescent="0.2">
      <c r="A1189" s="1"/>
      <c r="B1189" s="1"/>
      <c r="C1189" s="1"/>
      <c r="D1189" s="1"/>
    </row>
    <row r="1190" spans="1:4" x14ac:dyDescent="0.2">
      <c r="A1190" s="1"/>
      <c r="B1190" s="1"/>
      <c r="C1190" s="1"/>
      <c r="D1190" s="1"/>
    </row>
    <row r="1191" spans="1:4" x14ac:dyDescent="0.2">
      <c r="A1191" s="1"/>
      <c r="B1191" s="1"/>
      <c r="C1191" s="1"/>
      <c r="D1191" s="1"/>
    </row>
    <row r="1192" spans="1:4" x14ac:dyDescent="0.2">
      <c r="A1192" s="1"/>
      <c r="B1192" s="1"/>
      <c r="C1192" s="1"/>
      <c r="D1192" s="1"/>
    </row>
    <row r="1193" spans="1:4" x14ac:dyDescent="0.2">
      <c r="A1193" s="1"/>
      <c r="B1193" s="1"/>
      <c r="C1193" s="1"/>
      <c r="D1193" s="1"/>
    </row>
    <row r="1194" spans="1:4" x14ac:dyDescent="0.2">
      <c r="A1194" s="1"/>
      <c r="B1194" s="1"/>
      <c r="C1194" s="1"/>
      <c r="D1194" s="1"/>
    </row>
    <row r="1195" spans="1:4" x14ac:dyDescent="0.2">
      <c r="A1195" s="1"/>
      <c r="B1195" s="1"/>
      <c r="C1195" s="1"/>
      <c r="D1195" s="1"/>
    </row>
    <row r="1196" spans="1:4" x14ac:dyDescent="0.2">
      <c r="A1196" s="1"/>
      <c r="B1196" s="1"/>
      <c r="C1196" s="1"/>
      <c r="D1196" s="1"/>
    </row>
    <row r="1197" spans="1:4" x14ac:dyDescent="0.2">
      <c r="A1197" s="1"/>
      <c r="B1197" s="1"/>
      <c r="C1197" s="1"/>
      <c r="D1197" s="1"/>
    </row>
    <row r="1198" spans="1:4" x14ac:dyDescent="0.2">
      <c r="A1198" s="1"/>
      <c r="B1198" s="1"/>
      <c r="C1198" s="1"/>
      <c r="D1198" s="1"/>
    </row>
    <row r="1199" spans="1:4" x14ac:dyDescent="0.2">
      <c r="A1199" s="1"/>
      <c r="B1199" s="1"/>
      <c r="C1199" s="1"/>
      <c r="D1199" s="1"/>
    </row>
    <row r="1200" spans="1:4" x14ac:dyDescent="0.2">
      <c r="A1200" s="1"/>
      <c r="B1200" s="1"/>
      <c r="C1200" s="1"/>
      <c r="D1200" s="1"/>
    </row>
    <row r="1201" spans="1:4" x14ac:dyDescent="0.2">
      <c r="A1201" s="1"/>
      <c r="B1201" s="1"/>
      <c r="C1201" s="1"/>
      <c r="D1201" s="1"/>
    </row>
    <row r="1202" spans="1:4" x14ac:dyDescent="0.2">
      <c r="A1202" s="1"/>
      <c r="B1202" s="1"/>
      <c r="C1202" s="1"/>
      <c r="D1202" s="1"/>
    </row>
    <row r="1203" spans="1:4" x14ac:dyDescent="0.2">
      <c r="A1203" s="1"/>
      <c r="B1203" s="1"/>
      <c r="C1203" s="1"/>
      <c r="D1203" s="1"/>
    </row>
    <row r="1204" spans="1:4" x14ac:dyDescent="0.2">
      <c r="A1204" s="1"/>
      <c r="B1204" s="1"/>
      <c r="C1204" s="1"/>
      <c r="D1204" s="1"/>
    </row>
    <row r="1205" spans="1:4" x14ac:dyDescent="0.2">
      <c r="A1205" s="1"/>
      <c r="B1205" s="1"/>
      <c r="C1205" s="1"/>
      <c r="D1205" s="1"/>
    </row>
    <row r="1206" spans="1:4" x14ac:dyDescent="0.2">
      <c r="A1206" s="1"/>
      <c r="B1206" s="1"/>
      <c r="C1206" s="1"/>
      <c r="D1206" s="1"/>
    </row>
    <row r="1207" spans="1:4" x14ac:dyDescent="0.2">
      <c r="A1207" s="1"/>
      <c r="B1207" s="1"/>
      <c r="C1207" s="1"/>
      <c r="D1207" s="1"/>
    </row>
    <row r="1208" spans="1:4" x14ac:dyDescent="0.2">
      <c r="A1208" s="1"/>
      <c r="B1208" s="1"/>
      <c r="C1208" s="1"/>
      <c r="D1208" s="1"/>
    </row>
    <row r="1209" spans="1:4" x14ac:dyDescent="0.2">
      <c r="A1209" s="1"/>
      <c r="B1209" s="1"/>
      <c r="C1209" s="1"/>
      <c r="D1209" s="1"/>
    </row>
    <row r="1210" spans="1:4" x14ac:dyDescent="0.2">
      <c r="A1210" s="1"/>
      <c r="B1210" s="1"/>
      <c r="C1210" s="1"/>
      <c r="D1210" s="1"/>
    </row>
    <row r="1211" spans="1:4" x14ac:dyDescent="0.2">
      <c r="A1211" s="1"/>
      <c r="B1211" s="1"/>
      <c r="C1211" s="1"/>
      <c r="D1211" s="1"/>
    </row>
    <row r="1212" spans="1:4" x14ac:dyDescent="0.2">
      <c r="A1212" s="1"/>
      <c r="B1212" s="1"/>
      <c r="C1212" s="1"/>
      <c r="D1212" s="1"/>
    </row>
    <row r="1213" spans="1:4" x14ac:dyDescent="0.2">
      <c r="A1213" s="1"/>
      <c r="B1213" s="1"/>
      <c r="C1213" s="1"/>
      <c r="D1213" s="1"/>
    </row>
    <row r="1214" spans="1:4" x14ac:dyDescent="0.2">
      <c r="A1214" s="1"/>
      <c r="B1214" s="1"/>
      <c r="C1214" s="1"/>
      <c r="D1214" s="1"/>
    </row>
    <row r="1215" spans="1:4" x14ac:dyDescent="0.2">
      <c r="A1215" s="1"/>
      <c r="B1215" s="1"/>
      <c r="C1215" s="1"/>
      <c r="D1215" s="1"/>
    </row>
    <row r="1216" spans="1:4" x14ac:dyDescent="0.2">
      <c r="A1216" s="1"/>
      <c r="B1216" s="1"/>
      <c r="C1216" s="1"/>
      <c r="D1216" s="1"/>
    </row>
    <row r="1217" spans="1:4" x14ac:dyDescent="0.2">
      <c r="A1217" s="1"/>
      <c r="B1217" s="1"/>
      <c r="C1217" s="1"/>
      <c r="D1217" s="1"/>
    </row>
    <row r="1218" spans="1:4" x14ac:dyDescent="0.2">
      <c r="A1218" s="1"/>
      <c r="B1218" s="1"/>
      <c r="C1218" s="1"/>
      <c r="D1218" s="1"/>
    </row>
    <row r="1219" spans="1:4" x14ac:dyDescent="0.2">
      <c r="A1219" s="1"/>
      <c r="B1219" s="1"/>
      <c r="C1219" s="1"/>
      <c r="D1219" s="1"/>
    </row>
    <row r="1220" spans="1:4" x14ac:dyDescent="0.2">
      <c r="A1220" s="1"/>
      <c r="B1220" s="1"/>
      <c r="C1220" s="1"/>
      <c r="D1220" s="1"/>
    </row>
    <row r="1221" spans="1:4" x14ac:dyDescent="0.2">
      <c r="A1221" s="1"/>
      <c r="B1221" s="1"/>
      <c r="C1221" s="1"/>
      <c r="D1221" s="1"/>
    </row>
    <row r="1222" spans="1:4" x14ac:dyDescent="0.2">
      <c r="A1222" s="1"/>
      <c r="B1222" s="1"/>
      <c r="C1222" s="1"/>
      <c r="D1222" s="1"/>
    </row>
    <row r="1223" spans="1:4" x14ac:dyDescent="0.2">
      <c r="A1223" s="1"/>
      <c r="B1223" s="1"/>
      <c r="C1223" s="1"/>
      <c r="D1223" s="1"/>
    </row>
    <row r="1224" spans="1:4" x14ac:dyDescent="0.2">
      <c r="A1224" s="1"/>
      <c r="B1224" s="1"/>
      <c r="C1224" s="1"/>
      <c r="D1224" s="1"/>
    </row>
    <row r="1225" spans="1:4" x14ac:dyDescent="0.2">
      <c r="A1225" s="1"/>
      <c r="B1225" s="1"/>
      <c r="C1225" s="1"/>
      <c r="D1225" s="1"/>
    </row>
    <row r="1226" spans="1:4" x14ac:dyDescent="0.2">
      <c r="A1226" s="1"/>
      <c r="B1226" s="1"/>
      <c r="C1226" s="1"/>
      <c r="D1226" s="1"/>
    </row>
    <row r="1227" spans="1:4" x14ac:dyDescent="0.2">
      <c r="A1227" s="1"/>
      <c r="B1227" s="1"/>
      <c r="C1227" s="1"/>
      <c r="D1227" s="1"/>
    </row>
    <row r="1228" spans="1:4" x14ac:dyDescent="0.2">
      <c r="A1228" s="1"/>
      <c r="B1228" s="1"/>
      <c r="C1228" s="1"/>
      <c r="D1228" s="1"/>
    </row>
    <row r="1229" spans="1:4" x14ac:dyDescent="0.2">
      <c r="A1229" s="1"/>
      <c r="B1229" s="1"/>
      <c r="C1229" s="1"/>
      <c r="D1229" s="1"/>
    </row>
    <row r="1230" spans="1:4" x14ac:dyDescent="0.2">
      <c r="A1230" s="1"/>
      <c r="B1230" s="1"/>
      <c r="C1230" s="1"/>
      <c r="D1230" s="1"/>
    </row>
    <row r="1231" spans="1:4" x14ac:dyDescent="0.2">
      <c r="A1231" s="1"/>
      <c r="B1231" s="1"/>
      <c r="C1231" s="1"/>
      <c r="D1231" s="1"/>
    </row>
    <row r="1232" spans="1:4" x14ac:dyDescent="0.2">
      <c r="A1232" s="1"/>
      <c r="B1232" s="1"/>
      <c r="C1232" s="1"/>
      <c r="D1232" s="1"/>
    </row>
    <row r="1233" spans="1:4" x14ac:dyDescent="0.2">
      <c r="A1233" s="1"/>
      <c r="B1233" s="1"/>
      <c r="C1233" s="1"/>
      <c r="D1233" s="1"/>
    </row>
    <row r="1234" spans="1:4" x14ac:dyDescent="0.2">
      <c r="A1234" s="1"/>
      <c r="B1234" s="1"/>
      <c r="C1234" s="1"/>
      <c r="D1234" s="1"/>
    </row>
    <row r="1235" spans="1:4" x14ac:dyDescent="0.2">
      <c r="A1235" s="1"/>
      <c r="B1235" s="1"/>
      <c r="C1235" s="1"/>
      <c r="D1235" s="1"/>
    </row>
    <row r="1236" spans="1:4" x14ac:dyDescent="0.2">
      <c r="A1236" s="1"/>
      <c r="B1236" s="1"/>
      <c r="C1236" s="1"/>
      <c r="D1236" s="1"/>
    </row>
    <row r="1237" spans="1:4" x14ac:dyDescent="0.2">
      <c r="A1237" s="1"/>
      <c r="B1237" s="1"/>
      <c r="C1237" s="1"/>
      <c r="D1237" s="1"/>
    </row>
    <row r="1238" spans="1:4" x14ac:dyDescent="0.2">
      <c r="A1238" s="1"/>
      <c r="B1238" s="1"/>
      <c r="C1238" s="1"/>
      <c r="D1238" s="1"/>
    </row>
    <row r="1239" spans="1:4" x14ac:dyDescent="0.2">
      <c r="A1239" s="1"/>
      <c r="B1239" s="1"/>
      <c r="C1239" s="1"/>
      <c r="D1239" s="1"/>
    </row>
    <row r="1240" spans="1:4" x14ac:dyDescent="0.2">
      <c r="A1240" s="1"/>
      <c r="B1240" s="1"/>
      <c r="C1240" s="1"/>
      <c r="D1240" s="1"/>
    </row>
    <row r="1241" spans="1:4" x14ac:dyDescent="0.2">
      <c r="A1241" s="1"/>
      <c r="B1241" s="1"/>
      <c r="C1241" s="1"/>
      <c r="D1241" s="1"/>
    </row>
    <row r="1242" spans="1:4" x14ac:dyDescent="0.2">
      <c r="A1242" s="1"/>
      <c r="B1242" s="1"/>
      <c r="C1242" s="1"/>
      <c r="D1242" s="1"/>
    </row>
    <row r="1243" spans="1:4" x14ac:dyDescent="0.2">
      <c r="A1243" s="1"/>
      <c r="B1243" s="1"/>
      <c r="C1243" s="1"/>
      <c r="D1243" s="1"/>
    </row>
    <row r="1244" spans="1:4" x14ac:dyDescent="0.2">
      <c r="A1244" s="1"/>
      <c r="B1244" s="1"/>
      <c r="C1244" s="1"/>
      <c r="D1244" s="1"/>
    </row>
    <row r="1245" spans="1:4" x14ac:dyDescent="0.2">
      <c r="A1245" s="1"/>
      <c r="B1245" s="1"/>
      <c r="C1245" s="1"/>
      <c r="D1245" s="1"/>
    </row>
    <row r="1246" spans="1:4" x14ac:dyDescent="0.2">
      <c r="A1246" s="1"/>
      <c r="B1246" s="1"/>
      <c r="C1246" s="1"/>
      <c r="D1246" s="1"/>
    </row>
    <row r="1247" spans="1:4" x14ac:dyDescent="0.2">
      <c r="A1247" s="1"/>
      <c r="B1247" s="1"/>
      <c r="C1247" s="1"/>
      <c r="D1247" s="1"/>
    </row>
    <row r="1248" spans="1:4" x14ac:dyDescent="0.2">
      <c r="A1248" s="1"/>
      <c r="B1248" s="1"/>
      <c r="C1248" s="1"/>
      <c r="D1248" s="1"/>
    </row>
    <row r="1249" spans="1:4" x14ac:dyDescent="0.2">
      <c r="A1249" s="1"/>
      <c r="B1249" s="1"/>
      <c r="C1249" s="1"/>
      <c r="D1249" s="1"/>
    </row>
    <row r="1250" spans="1:4" x14ac:dyDescent="0.2">
      <c r="A1250" s="1"/>
      <c r="B1250" s="1"/>
      <c r="C1250" s="1"/>
      <c r="D1250" s="1"/>
    </row>
    <row r="1251" spans="1:4" x14ac:dyDescent="0.2">
      <c r="A1251" s="1"/>
      <c r="B1251" s="1"/>
      <c r="C1251" s="1"/>
      <c r="D1251" s="1"/>
    </row>
    <row r="1252" spans="1:4" x14ac:dyDescent="0.2">
      <c r="A1252" s="1"/>
      <c r="B1252" s="1"/>
      <c r="C1252" s="1"/>
      <c r="D1252" s="1"/>
    </row>
    <row r="1253" spans="1:4" x14ac:dyDescent="0.2">
      <c r="A1253" s="1"/>
      <c r="B1253" s="1"/>
      <c r="C1253" s="1"/>
      <c r="D1253" s="1"/>
    </row>
    <row r="1254" spans="1:4" x14ac:dyDescent="0.2">
      <c r="A1254" s="1"/>
      <c r="B1254" s="1"/>
      <c r="C1254" s="1"/>
      <c r="D1254" s="1"/>
    </row>
    <row r="1255" spans="1:4" x14ac:dyDescent="0.2">
      <c r="A1255" s="1"/>
      <c r="B1255" s="1"/>
      <c r="C1255" s="1"/>
      <c r="D1255" s="1"/>
    </row>
    <row r="1256" spans="1:4" x14ac:dyDescent="0.2">
      <c r="A1256" s="1"/>
      <c r="B1256" s="1"/>
      <c r="C1256" s="1"/>
      <c r="D1256" s="1"/>
    </row>
    <row r="1257" spans="1:4" x14ac:dyDescent="0.2">
      <c r="A1257" s="1"/>
      <c r="B1257" s="1"/>
      <c r="C1257" s="1"/>
      <c r="D1257" s="1"/>
    </row>
    <row r="1258" spans="1:4" x14ac:dyDescent="0.2">
      <c r="A1258" s="1"/>
      <c r="B1258" s="1"/>
      <c r="C1258" s="1"/>
      <c r="D1258" s="1"/>
    </row>
    <row r="1259" spans="1:4" x14ac:dyDescent="0.2">
      <c r="A1259" s="1"/>
      <c r="B1259" s="1"/>
      <c r="C1259" s="1"/>
      <c r="D1259" s="1"/>
    </row>
    <row r="1260" spans="1:4" x14ac:dyDescent="0.2">
      <c r="A1260" s="1"/>
      <c r="B1260" s="1"/>
      <c r="C1260" s="1"/>
      <c r="D1260" s="1"/>
    </row>
    <row r="1261" spans="1:4" x14ac:dyDescent="0.2">
      <c r="A1261" s="1"/>
      <c r="B1261" s="1"/>
      <c r="C1261" s="1"/>
      <c r="D1261" s="1"/>
    </row>
    <row r="1262" spans="1:4" x14ac:dyDescent="0.2">
      <c r="A1262" s="1"/>
      <c r="B1262" s="1"/>
      <c r="C1262" s="1"/>
      <c r="D1262" s="1"/>
    </row>
    <row r="1263" spans="1:4" x14ac:dyDescent="0.2">
      <c r="A1263" s="1"/>
      <c r="B1263" s="1"/>
      <c r="C1263" s="1"/>
      <c r="D1263" s="1"/>
    </row>
    <row r="1264" spans="1:4" x14ac:dyDescent="0.2">
      <c r="A1264" s="1"/>
      <c r="B1264" s="1"/>
      <c r="C1264" s="1"/>
      <c r="D1264" s="1"/>
    </row>
    <row r="1265" spans="1:4" x14ac:dyDescent="0.2">
      <c r="A1265" s="1"/>
      <c r="B1265" s="1"/>
      <c r="C1265" s="1"/>
      <c r="D1265" s="1"/>
    </row>
    <row r="1266" spans="1:4" x14ac:dyDescent="0.2">
      <c r="A1266" s="1"/>
      <c r="B1266" s="1"/>
      <c r="C1266" s="1"/>
      <c r="D1266" s="1"/>
    </row>
    <row r="1267" spans="1:4" x14ac:dyDescent="0.2">
      <c r="A1267" s="1"/>
      <c r="B1267" s="1"/>
      <c r="C1267" s="1"/>
      <c r="D1267" s="1"/>
    </row>
    <row r="1268" spans="1:4" x14ac:dyDescent="0.2">
      <c r="A1268" s="1"/>
      <c r="B1268" s="1"/>
      <c r="C1268" s="1"/>
      <c r="D1268" s="1"/>
    </row>
    <row r="1269" spans="1:4" x14ac:dyDescent="0.2">
      <c r="A1269" s="1"/>
      <c r="B1269" s="1"/>
      <c r="C1269" s="1"/>
      <c r="D1269" s="1"/>
    </row>
    <row r="1270" spans="1:4" x14ac:dyDescent="0.2">
      <c r="A1270" s="1"/>
      <c r="B1270" s="1"/>
      <c r="C1270" s="1"/>
      <c r="D1270" s="1"/>
    </row>
    <row r="1271" spans="1:4" x14ac:dyDescent="0.2">
      <c r="A1271" s="1"/>
      <c r="B1271" s="1"/>
      <c r="C1271" s="1"/>
      <c r="D1271" s="1"/>
    </row>
    <row r="1272" spans="1:4" x14ac:dyDescent="0.2">
      <c r="A1272" s="1"/>
      <c r="B1272" s="1"/>
      <c r="C1272" s="1"/>
      <c r="D1272" s="1"/>
    </row>
    <row r="1273" spans="1:4" x14ac:dyDescent="0.2">
      <c r="A1273" s="1"/>
      <c r="B1273" s="1"/>
      <c r="C1273" s="1"/>
      <c r="D1273" s="1"/>
    </row>
    <row r="1274" spans="1:4" x14ac:dyDescent="0.2">
      <c r="A1274" s="1"/>
      <c r="B1274" s="1"/>
      <c r="C1274" s="1"/>
      <c r="D1274" s="1"/>
    </row>
    <row r="1275" spans="1:4" x14ac:dyDescent="0.2">
      <c r="A1275" s="1"/>
      <c r="B1275" s="1"/>
      <c r="C1275" s="1"/>
      <c r="D1275" s="1"/>
    </row>
    <row r="1276" spans="1:4" x14ac:dyDescent="0.2">
      <c r="A1276" s="1"/>
      <c r="B1276" s="1"/>
      <c r="C1276" s="1"/>
      <c r="D1276" s="1"/>
    </row>
    <row r="1277" spans="1:4" x14ac:dyDescent="0.2">
      <c r="A1277" s="1"/>
      <c r="B1277" s="1"/>
      <c r="C1277" s="1"/>
      <c r="D1277" s="1"/>
    </row>
    <row r="1278" spans="1:4" x14ac:dyDescent="0.2">
      <c r="A1278" s="1"/>
      <c r="B1278" s="1"/>
      <c r="C1278" s="1"/>
      <c r="D1278" s="1"/>
    </row>
    <row r="1279" spans="1:4" x14ac:dyDescent="0.2">
      <c r="A1279" s="1"/>
      <c r="B1279" s="1"/>
      <c r="C1279" s="1"/>
      <c r="D1279" s="1"/>
    </row>
    <row r="1280" spans="1:4" x14ac:dyDescent="0.2">
      <c r="A1280" s="1"/>
      <c r="B1280" s="1"/>
      <c r="C1280" s="1"/>
      <c r="D1280" s="1"/>
    </row>
    <row r="1281" spans="1:4" x14ac:dyDescent="0.2">
      <c r="A1281" s="1"/>
      <c r="B1281" s="1"/>
      <c r="C1281" s="1"/>
      <c r="D1281" s="1"/>
    </row>
    <row r="1282" spans="1:4" x14ac:dyDescent="0.2">
      <c r="A1282" s="1"/>
      <c r="B1282" s="1"/>
      <c r="C1282" s="1"/>
      <c r="D1282" s="1"/>
    </row>
    <row r="1283" spans="1:4" x14ac:dyDescent="0.2">
      <c r="A1283" s="1"/>
      <c r="B1283" s="1"/>
      <c r="C1283" s="1"/>
      <c r="D1283" s="1"/>
    </row>
    <row r="1284" spans="1:4" x14ac:dyDescent="0.2">
      <c r="A1284" s="1"/>
      <c r="B1284" s="1"/>
      <c r="C1284" s="1"/>
      <c r="D1284" s="1"/>
    </row>
    <row r="1285" spans="1:4" x14ac:dyDescent="0.2">
      <c r="A1285" s="1"/>
      <c r="B1285" s="1"/>
      <c r="C1285" s="1"/>
      <c r="D1285" s="1"/>
    </row>
    <row r="1286" spans="1:4" x14ac:dyDescent="0.2">
      <c r="A1286" s="1"/>
      <c r="B1286" s="1"/>
      <c r="C1286" s="1"/>
      <c r="D1286" s="1"/>
    </row>
    <row r="1287" spans="1:4" x14ac:dyDescent="0.2">
      <c r="A1287" s="1"/>
      <c r="B1287" s="1"/>
      <c r="C1287" s="1"/>
      <c r="D1287" s="1"/>
    </row>
    <row r="1288" spans="1:4" x14ac:dyDescent="0.2">
      <c r="A1288" s="1"/>
      <c r="B1288" s="1"/>
      <c r="C1288" s="1"/>
      <c r="D1288" s="1"/>
    </row>
    <row r="1289" spans="1:4" x14ac:dyDescent="0.2">
      <c r="A1289" s="1"/>
      <c r="B1289" s="1"/>
      <c r="C1289" s="1"/>
      <c r="D1289" s="1"/>
    </row>
    <row r="1290" spans="1:4" x14ac:dyDescent="0.2">
      <c r="A1290" s="1"/>
      <c r="B1290" s="1"/>
      <c r="C1290" s="1"/>
      <c r="D1290" s="1"/>
    </row>
    <row r="1291" spans="1:4" x14ac:dyDescent="0.2">
      <c r="A1291" s="1"/>
      <c r="B1291" s="1"/>
      <c r="C1291" s="1"/>
      <c r="D1291" s="1"/>
    </row>
    <row r="1292" spans="1:4" x14ac:dyDescent="0.2">
      <c r="A1292" s="1"/>
      <c r="B1292" s="1"/>
      <c r="C1292" s="1"/>
      <c r="D1292" s="1"/>
    </row>
    <row r="1293" spans="1:4" x14ac:dyDescent="0.2">
      <c r="A1293" s="1"/>
      <c r="B1293" s="1"/>
      <c r="C1293" s="1"/>
      <c r="D1293" s="1"/>
    </row>
    <row r="1294" spans="1:4" x14ac:dyDescent="0.2">
      <c r="A1294" s="1"/>
      <c r="B1294" s="1"/>
      <c r="C1294" s="1"/>
      <c r="D1294" s="1"/>
    </row>
    <row r="1295" spans="1:4" x14ac:dyDescent="0.2">
      <c r="A1295" s="1"/>
      <c r="B1295" s="1"/>
      <c r="C1295" s="1"/>
      <c r="D1295" s="1"/>
    </row>
    <row r="1296" spans="1:4" x14ac:dyDescent="0.2">
      <c r="A1296" s="1"/>
      <c r="B1296" s="1"/>
      <c r="C1296" s="1"/>
      <c r="D1296" s="1"/>
    </row>
    <row r="1297" spans="1:4" x14ac:dyDescent="0.2">
      <c r="A1297" s="1"/>
      <c r="B1297" s="1"/>
      <c r="C1297" s="1"/>
      <c r="D1297" s="1"/>
    </row>
    <row r="1298" spans="1:4" x14ac:dyDescent="0.2">
      <c r="A1298" s="1"/>
      <c r="B1298" s="1"/>
      <c r="C1298" s="1"/>
      <c r="D1298" s="1"/>
    </row>
    <row r="1299" spans="1:4" x14ac:dyDescent="0.2">
      <c r="A1299" s="1"/>
      <c r="B1299" s="1"/>
      <c r="C1299" s="1"/>
      <c r="D1299" s="1"/>
    </row>
    <row r="1300" spans="1:4" x14ac:dyDescent="0.2">
      <c r="A1300" s="1"/>
      <c r="B1300" s="1"/>
      <c r="C1300" s="1"/>
      <c r="D1300" s="1"/>
    </row>
    <row r="1301" spans="1:4" x14ac:dyDescent="0.2">
      <c r="A1301" s="1"/>
      <c r="B1301" s="1"/>
      <c r="C1301" s="1"/>
      <c r="D1301" s="1"/>
    </row>
    <row r="1302" spans="1:4" x14ac:dyDescent="0.2">
      <c r="A1302" s="1"/>
      <c r="B1302" s="1"/>
      <c r="C1302" s="1"/>
      <c r="D1302" s="1"/>
    </row>
    <row r="1303" spans="1:4" x14ac:dyDescent="0.2">
      <c r="A1303" s="1"/>
      <c r="B1303" s="1"/>
      <c r="C1303" s="1"/>
      <c r="D1303" s="1"/>
    </row>
    <row r="1304" spans="1:4" x14ac:dyDescent="0.2">
      <c r="A1304" s="1"/>
      <c r="B1304" s="1"/>
      <c r="C1304" s="1"/>
      <c r="D1304" s="1"/>
    </row>
    <row r="1305" spans="1:4" x14ac:dyDescent="0.2">
      <c r="A1305" s="1"/>
      <c r="B1305" s="1"/>
      <c r="C1305" s="1"/>
      <c r="D1305" s="1"/>
    </row>
    <row r="1306" spans="1:4" x14ac:dyDescent="0.2">
      <c r="A1306" s="1"/>
      <c r="B1306" s="1"/>
      <c r="C1306" s="1"/>
      <c r="D1306" s="1"/>
    </row>
    <row r="1307" spans="1:4" x14ac:dyDescent="0.2">
      <c r="A1307" s="1"/>
      <c r="B1307" s="1"/>
      <c r="C1307" s="1"/>
      <c r="D1307" s="1"/>
    </row>
    <row r="1308" spans="1:4" x14ac:dyDescent="0.2">
      <c r="A1308" s="1"/>
      <c r="B1308" s="1"/>
      <c r="C1308" s="1"/>
      <c r="D1308" s="1"/>
    </row>
    <row r="1309" spans="1:4" x14ac:dyDescent="0.2">
      <c r="A1309" s="1"/>
      <c r="B1309" s="1"/>
      <c r="C1309" s="1"/>
      <c r="D1309" s="1"/>
    </row>
    <row r="1310" spans="1:4" x14ac:dyDescent="0.2">
      <c r="A1310" s="1"/>
      <c r="B1310" s="1"/>
      <c r="C1310" s="1"/>
      <c r="D1310" s="1"/>
    </row>
    <row r="1311" spans="1:4" x14ac:dyDescent="0.2">
      <c r="A1311" s="1"/>
      <c r="B1311" s="1"/>
      <c r="C1311" s="1"/>
      <c r="D1311" s="1"/>
    </row>
    <row r="1312" spans="1:4" x14ac:dyDescent="0.2">
      <c r="A1312" s="1"/>
      <c r="B1312" s="1"/>
      <c r="C1312" s="1"/>
      <c r="D1312" s="1"/>
    </row>
    <row r="1313" spans="1:4" x14ac:dyDescent="0.2">
      <c r="A1313" s="1"/>
      <c r="B1313" s="1"/>
      <c r="C1313" s="1"/>
      <c r="D1313" s="1"/>
    </row>
    <row r="1314" spans="1:4" x14ac:dyDescent="0.2">
      <c r="A1314" s="1"/>
      <c r="B1314" s="1"/>
      <c r="C1314" s="1"/>
      <c r="D1314" s="1"/>
    </row>
    <row r="1315" spans="1:4" x14ac:dyDescent="0.2">
      <c r="A1315" s="1"/>
      <c r="B1315" s="1"/>
      <c r="C1315" s="1"/>
      <c r="D1315" s="1"/>
    </row>
    <row r="1316" spans="1:4" x14ac:dyDescent="0.2">
      <c r="A1316" s="1"/>
      <c r="B1316" s="1"/>
      <c r="C1316" s="1"/>
      <c r="D1316" s="1"/>
    </row>
    <row r="1317" spans="1:4" x14ac:dyDescent="0.2">
      <c r="A1317" s="1"/>
      <c r="B1317" s="1"/>
      <c r="C1317" s="1"/>
      <c r="D1317" s="1"/>
    </row>
    <row r="1318" spans="1:4" x14ac:dyDescent="0.2">
      <c r="A1318" s="1"/>
      <c r="B1318" s="1"/>
      <c r="C1318" s="1"/>
      <c r="D1318" s="1"/>
    </row>
    <row r="1319" spans="1:4" x14ac:dyDescent="0.2">
      <c r="A1319" s="1"/>
      <c r="B1319" s="1"/>
      <c r="C1319" s="1"/>
      <c r="D1319" s="1"/>
    </row>
    <row r="1320" spans="1:4" x14ac:dyDescent="0.2">
      <c r="A1320" s="1"/>
      <c r="B1320" s="1"/>
      <c r="C1320" s="1"/>
      <c r="D1320" s="1"/>
    </row>
    <row r="1321" spans="1:4" x14ac:dyDescent="0.2">
      <c r="A1321" s="1"/>
      <c r="B1321" s="1"/>
      <c r="C1321" s="1"/>
      <c r="D1321" s="1"/>
    </row>
    <row r="1322" spans="1:4" x14ac:dyDescent="0.2">
      <c r="A1322" s="1"/>
      <c r="B1322" s="1"/>
      <c r="C1322" s="1"/>
      <c r="D1322" s="1"/>
    </row>
    <row r="1323" spans="1:4" x14ac:dyDescent="0.2">
      <c r="A1323" s="1"/>
      <c r="B1323" s="1"/>
      <c r="C1323" s="1"/>
      <c r="D1323" s="1"/>
    </row>
    <row r="1324" spans="1:4" x14ac:dyDescent="0.2">
      <c r="A1324" s="1"/>
      <c r="B1324" s="1"/>
      <c r="C1324" s="1"/>
      <c r="D1324" s="1"/>
    </row>
    <row r="1325" spans="1:4" x14ac:dyDescent="0.2">
      <c r="A1325" s="1"/>
      <c r="B1325" s="1"/>
      <c r="C1325" s="1"/>
      <c r="D1325" s="1"/>
    </row>
    <row r="1326" spans="1:4" x14ac:dyDescent="0.2">
      <c r="A1326" s="1"/>
      <c r="B1326" s="1"/>
      <c r="C1326" s="1"/>
      <c r="D1326" s="1"/>
    </row>
    <row r="1327" spans="1:4" x14ac:dyDescent="0.2">
      <c r="A1327" s="1"/>
      <c r="B1327" s="1"/>
      <c r="C1327" s="1"/>
      <c r="D1327" s="1"/>
    </row>
    <row r="1328" spans="1:4" x14ac:dyDescent="0.2">
      <c r="A1328" s="1"/>
      <c r="B1328" s="1"/>
      <c r="C1328" s="1"/>
      <c r="D1328" s="1"/>
    </row>
    <row r="1329" spans="1:4" x14ac:dyDescent="0.2">
      <c r="A1329" s="1"/>
      <c r="B1329" s="1"/>
      <c r="C1329" s="1"/>
      <c r="D1329" s="1"/>
    </row>
    <row r="1330" spans="1:4" x14ac:dyDescent="0.2">
      <c r="A1330" s="1"/>
      <c r="B1330" s="1"/>
      <c r="C1330" s="1"/>
      <c r="D1330" s="1"/>
    </row>
    <row r="1331" spans="1:4" x14ac:dyDescent="0.2">
      <c r="A1331" s="1"/>
      <c r="B1331" s="1"/>
      <c r="C1331" s="1"/>
      <c r="D1331" s="1"/>
    </row>
    <row r="1332" spans="1:4" x14ac:dyDescent="0.2">
      <c r="A1332" s="1"/>
      <c r="B1332" s="1"/>
      <c r="C1332" s="1"/>
      <c r="D1332" s="1"/>
    </row>
    <row r="1333" spans="1:4" x14ac:dyDescent="0.2">
      <c r="A1333" s="1"/>
      <c r="B1333" s="1"/>
      <c r="C1333" s="1"/>
      <c r="D1333" s="1"/>
    </row>
    <row r="1334" spans="1:4" x14ac:dyDescent="0.2">
      <c r="A1334" s="1"/>
      <c r="B1334" s="1"/>
      <c r="C1334" s="1"/>
      <c r="D1334" s="1"/>
    </row>
    <row r="1335" spans="1:4" x14ac:dyDescent="0.2">
      <c r="A1335" s="1"/>
      <c r="B1335" s="1"/>
      <c r="C1335" s="1"/>
      <c r="D1335" s="1"/>
    </row>
    <row r="1336" spans="1:4" x14ac:dyDescent="0.2">
      <c r="A1336" s="1"/>
      <c r="B1336" s="1"/>
      <c r="C1336" s="1"/>
      <c r="D1336" s="1"/>
    </row>
    <row r="1337" spans="1:4" x14ac:dyDescent="0.2">
      <c r="A1337" s="1"/>
      <c r="B1337" s="1"/>
      <c r="C1337" s="1"/>
      <c r="D1337" s="1"/>
    </row>
    <row r="1338" spans="1:4" x14ac:dyDescent="0.2">
      <c r="A1338" s="1"/>
      <c r="B1338" s="1"/>
      <c r="C1338" s="1"/>
      <c r="D1338" s="1"/>
    </row>
    <row r="1339" spans="1:4" x14ac:dyDescent="0.2">
      <c r="A1339" s="1"/>
      <c r="B1339" s="1"/>
      <c r="C1339" s="1"/>
      <c r="D1339" s="1"/>
    </row>
    <row r="1340" spans="1:4" x14ac:dyDescent="0.2">
      <c r="A1340" s="1"/>
      <c r="B1340" s="1"/>
      <c r="C1340" s="1"/>
      <c r="D1340" s="1"/>
    </row>
    <row r="1341" spans="1:4" x14ac:dyDescent="0.2">
      <c r="A1341" s="1"/>
      <c r="B1341" s="1"/>
      <c r="C1341" s="1"/>
      <c r="D1341" s="1"/>
    </row>
    <row r="1342" spans="1:4" x14ac:dyDescent="0.2">
      <c r="A1342" s="1"/>
      <c r="B1342" s="1"/>
      <c r="C1342" s="1"/>
      <c r="D1342" s="1"/>
    </row>
    <row r="1343" spans="1:4" x14ac:dyDescent="0.2">
      <c r="A1343" s="1"/>
      <c r="B1343" s="1"/>
      <c r="C1343" s="1"/>
      <c r="D1343" s="1"/>
    </row>
    <row r="1344" spans="1:4" x14ac:dyDescent="0.2">
      <c r="A1344" s="1"/>
      <c r="B1344" s="1"/>
      <c r="C1344" s="1"/>
      <c r="D1344" s="1"/>
    </row>
    <row r="1345" spans="1:4" x14ac:dyDescent="0.2">
      <c r="A1345" s="1"/>
      <c r="B1345" s="1"/>
      <c r="C1345" s="1"/>
      <c r="D1345" s="1"/>
    </row>
    <row r="1346" spans="1:4" x14ac:dyDescent="0.2">
      <c r="A1346" s="1"/>
      <c r="B1346" s="1"/>
      <c r="C1346" s="1"/>
      <c r="D1346" s="1"/>
    </row>
    <row r="1347" spans="1:4" x14ac:dyDescent="0.2">
      <c r="A1347" s="1"/>
      <c r="B1347" s="1"/>
      <c r="C1347" s="1"/>
      <c r="D1347" s="1"/>
    </row>
    <row r="1348" spans="1:4" x14ac:dyDescent="0.2">
      <c r="A1348" s="1"/>
      <c r="B1348" s="1"/>
      <c r="C1348" s="1"/>
      <c r="D1348" s="1"/>
    </row>
    <row r="1349" spans="1:4" x14ac:dyDescent="0.2">
      <c r="A1349" s="1"/>
      <c r="B1349" s="1"/>
      <c r="C1349" s="1"/>
      <c r="D1349" s="1"/>
    </row>
    <row r="1350" spans="1:4" x14ac:dyDescent="0.2">
      <c r="A1350" s="1"/>
      <c r="B1350" s="1"/>
      <c r="C1350" s="1"/>
      <c r="D1350" s="1"/>
    </row>
    <row r="1351" spans="1:4" x14ac:dyDescent="0.2">
      <c r="A1351" s="1"/>
      <c r="B1351" s="1"/>
      <c r="C1351" s="1"/>
      <c r="D1351" s="1"/>
    </row>
    <row r="1352" spans="1:4" x14ac:dyDescent="0.2">
      <c r="A1352" s="1"/>
      <c r="B1352" s="1"/>
      <c r="C1352" s="1"/>
      <c r="D1352" s="1"/>
    </row>
    <row r="1353" spans="1:4" x14ac:dyDescent="0.2">
      <c r="A1353" s="1"/>
      <c r="B1353" s="1"/>
      <c r="C1353" s="1"/>
      <c r="D1353" s="1"/>
    </row>
    <row r="1354" spans="1:4" x14ac:dyDescent="0.2">
      <c r="A1354" s="1"/>
      <c r="B1354" s="1"/>
      <c r="C1354" s="1"/>
      <c r="D1354" s="1"/>
    </row>
    <row r="1355" spans="1:4" x14ac:dyDescent="0.2">
      <c r="A1355" s="1"/>
      <c r="B1355" s="1"/>
      <c r="C1355" s="1"/>
      <c r="D1355" s="1"/>
    </row>
    <row r="1356" spans="1:4" x14ac:dyDescent="0.2">
      <c r="A1356" s="1"/>
      <c r="B1356" s="1"/>
      <c r="C1356" s="1"/>
      <c r="D1356" s="1"/>
    </row>
    <row r="1357" spans="1:4" x14ac:dyDescent="0.2">
      <c r="A1357" s="1"/>
      <c r="B1357" s="1"/>
      <c r="C1357" s="1"/>
      <c r="D1357" s="1"/>
    </row>
    <row r="1358" spans="1:4" x14ac:dyDescent="0.2">
      <c r="A1358" s="1"/>
      <c r="B1358" s="1"/>
      <c r="C1358" s="1"/>
      <c r="D1358" s="1"/>
    </row>
    <row r="1359" spans="1:4" x14ac:dyDescent="0.2">
      <c r="A1359" s="1"/>
      <c r="B1359" s="1"/>
      <c r="C1359" s="1"/>
      <c r="D1359" s="1"/>
    </row>
    <row r="1360" spans="1:4" x14ac:dyDescent="0.2">
      <c r="A1360" s="1"/>
      <c r="B1360" s="1"/>
      <c r="C1360" s="1"/>
      <c r="D1360" s="1"/>
    </row>
    <row r="1361" spans="1:4" x14ac:dyDescent="0.2">
      <c r="A1361" s="1"/>
      <c r="B1361" s="1"/>
      <c r="C1361" s="1"/>
      <c r="D1361" s="1"/>
    </row>
    <row r="1362" spans="1:4" x14ac:dyDescent="0.2">
      <c r="A1362" s="1"/>
      <c r="B1362" s="1"/>
      <c r="C1362" s="1"/>
      <c r="D1362" s="1"/>
    </row>
    <row r="1363" spans="1:4" x14ac:dyDescent="0.2">
      <c r="A1363" s="1"/>
      <c r="B1363" s="1"/>
      <c r="C1363" s="1"/>
      <c r="D1363" s="1"/>
    </row>
    <row r="1364" spans="1:4" x14ac:dyDescent="0.2">
      <c r="A1364" s="1"/>
      <c r="B1364" s="1"/>
      <c r="C1364" s="1"/>
      <c r="D1364" s="1"/>
    </row>
    <row r="1365" spans="1:4" x14ac:dyDescent="0.2">
      <c r="A1365" s="1"/>
      <c r="B1365" s="1"/>
      <c r="C1365" s="1"/>
      <c r="D1365" s="1"/>
    </row>
    <row r="1366" spans="1:4" x14ac:dyDescent="0.2">
      <c r="A1366" s="1"/>
      <c r="B1366" s="1"/>
      <c r="C1366" s="1"/>
      <c r="D1366" s="1"/>
    </row>
    <row r="1367" spans="1:4" x14ac:dyDescent="0.2">
      <c r="A1367" s="1"/>
      <c r="B1367" s="1"/>
      <c r="C1367" s="1"/>
      <c r="D1367" s="1"/>
    </row>
    <row r="1368" spans="1:4" x14ac:dyDescent="0.2">
      <c r="A1368" s="1"/>
      <c r="B1368" s="1"/>
      <c r="C1368" s="1"/>
      <c r="D1368" s="1"/>
    </row>
    <row r="1369" spans="1:4" x14ac:dyDescent="0.2">
      <c r="A1369" s="1"/>
      <c r="B1369" s="1"/>
      <c r="C1369" s="1"/>
      <c r="D1369" s="1"/>
    </row>
    <row r="1370" spans="1:4" x14ac:dyDescent="0.2">
      <c r="A1370" s="1"/>
      <c r="B1370" s="1"/>
      <c r="C1370" s="1"/>
      <c r="D1370" s="1"/>
    </row>
    <row r="1371" spans="1:4" x14ac:dyDescent="0.2">
      <c r="A1371" s="1"/>
      <c r="B1371" s="1"/>
      <c r="C1371" s="1"/>
      <c r="D1371" s="1"/>
    </row>
    <row r="1372" spans="1:4" x14ac:dyDescent="0.2">
      <c r="A1372" s="1"/>
      <c r="B1372" s="1"/>
      <c r="C1372" s="1"/>
      <c r="D1372" s="1"/>
    </row>
    <row r="1373" spans="1:4" x14ac:dyDescent="0.2">
      <c r="A1373" s="1"/>
      <c r="B1373" s="1"/>
      <c r="C1373" s="1"/>
      <c r="D1373" s="1"/>
    </row>
    <row r="1374" spans="1:4" x14ac:dyDescent="0.2">
      <c r="A1374" s="1"/>
      <c r="B1374" s="1"/>
      <c r="C1374" s="1"/>
      <c r="D1374" s="1"/>
    </row>
    <row r="1375" spans="1:4" x14ac:dyDescent="0.2">
      <c r="A1375" s="1"/>
      <c r="B1375" s="1"/>
      <c r="C1375" s="1"/>
      <c r="D1375" s="1"/>
    </row>
    <row r="1376" spans="1:4" x14ac:dyDescent="0.2">
      <c r="A1376" s="1"/>
      <c r="B1376" s="1"/>
      <c r="C1376" s="1"/>
      <c r="D1376" s="1"/>
    </row>
    <row r="1377" spans="1:4" x14ac:dyDescent="0.2">
      <c r="A1377" s="1"/>
      <c r="B1377" s="1"/>
      <c r="C1377" s="1"/>
      <c r="D1377" s="1"/>
    </row>
    <row r="1378" spans="1:4" x14ac:dyDescent="0.2">
      <c r="A1378" s="1"/>
      <c r="B1378" s="1"/>
      <c r="C1378" s="1"/>
      <c r="D1378" s="1"/>
    </row>
    <row r="1379" spans="1:4" x14ac:dyDescent="0.2">
      <c r="A1379" s="1"/>
      <c r="B1379" s="1"/>
      <c r="C1379" s="1"/>
      <c r="D1379" s="1"/>
    </row>
    <row r="1380" spans="1:4" x14ac:dyDescent="0.2">
      <c r="A1380" s="1"/>
      <c r="B1380" s="1"/>
      <c r="C1380" s="1"/>
      <c r="D1380" s="1"/>
    </row>
    <row r="1381" spans="1:4" x14ac:dyDescent="0.2">
      <c r="A1381" s="1"/>
      <c r="B1381" s="1"/>
      <c r="C1381" s="1"/>
      <c r="D1381" s="1"/>
    </row>
    <row r="1382" spans="1:4" x14ac:dyDescent="0.2">
      <c r="A1382" s="1"/>
      <c r="B1382" s="1"/>
      <c r="C1382" s="1"/>
      <c r="D1382" s="1"/>
    </row>
    <row r="1383" spans="1:4" x14ac:dyDescent="0.2">
      <c r="A1383" s="1"/>
      <c r="B1383" s="1"/>
      <c r="C1383" s="1"/>
      <c r="D1383" s="1"/>
    </row>
    <row r="1384" spans="1:4" x14ac:dyDescent="0.2">
      <c r="A1384" s="1"/>
      <c r="B1384" s="1"/>
      <c r="C1384" s="1"/>
      <c r="D1384" s="1"/>
    </row>
    <row r="1385" spans="1:4" x14ac:dyDescent="0.2">
      <c r="A1385" s="1"/>
      <c r="B1385" s="1"/>
      <c r="C1385" s="1"/>
      <c r="D1385" s="1"/>
    </row>
    <row r="1386" spans="1:4" x14ac:dyDescent="0.2">
      <c r="A1386" s="1"/>
      <c r="B1386" s="1"/>
      <c r="C1386" s="1"/>
      <c r="D1386" s="1"/>
    </row>
    <row r="1387" spans="1:4" x14ac:dyDescent="0.2">
      <c r="A1387" s="1"/>
      <c r="B1387" s="1"/>
      <c r="C1387" s="1"/>
      <c r="D1387" s="1"/>
    </row>
    <row r="1388" spans="1:4" x14ac:dyDescent="0.2">
      <c r="A1388" s="1"/>
      <c r="B1388" s="1"/>
      <c r="C1388" s="1"/>
      <c r="D1388" s="1"/>
    </row>
    <row r="1389" spans="1:4" x14ac:dyDescent="0.2">
      <c r="A1389" s="1"/>
      <c r="B1389" s="1"/>
      <c r="C1389" s="1"/>
      <c r="D1389" s="1"/>
    </row>
    <row r="1390" spans="1:4" x14ac:dyDescent="0.2">
      <c r="A1390" s="1"/>
      <c r="B1390" s="1"/>
      <c r="C1390" s="1"/>
      <c r="D1390" s="1"/>
    </row>
    <row r="1391" spans="1:4" x14ac:dyDescent="0.2">
      <c r="A1391" s="1"/>
      <c r="B1391" s="1"/>
      <c r="C1391" s="1"/>
      <c r="D1391" s="1"/>
    </row>
    <row r="1392" spans="1:4" x14ac:dyDescent="0.2">
      <c r="A1392" s="1"/>
      <c r="B1392" s="1"/>
      <c r="C1392" s="1"/>
      <c r="D1392" s="1"/>
    </row>
    <row r="1393" spans="1:4" x14ac:dyDescent="0.2">
      <c r="A1393" s="1"/>
      <c r="B1393" s="1"/>
      <c r="C1393" s="1"/>
      <c r="D1393" s="1"/>
    </row>
    <row r="1394" spans="1:4" x14ac:dyDescent="0.2">
      <c r="A1394" s="1"/>
      <c r="B1394" s="1"/>
      <c r="C1394" s="1"/>
      <c r="D1394" s="1"/>
    </row>
    <row r="1395" spans="1:4" x14ac:dyDescent="0.2">
      <c r="A1395" s="1"/>
      <c r="B1395" s="1"/>
      <c r="C1395" s="1"/>
      <c r="D1395" s="1"/>
    </row>
    <row r="1396" spans="1:4" x14ac:dyDescent="0.2">
      <c r="A1396" s="1"/>
      <c r="B1396" s="1"/>
      <c r="C1396" s="1"/>
      <c r="D1396" s="1"/>
    </row>
    <row r="1397" spans="1:4" x14ac:dyDescent="0.2">
      <c r="A1397" s="1"/>
      <c r="B1397" s="1"/>
      <c r="C1397" s="1"/>
      <c r="D1397" s="1"/>
    </row>
    <row r="1398" spans="1:4" x14ac:dyDescent="0.2">
      <c r="A1398" s="1"/>
      <c r="B1398" s="1"/>
      <c r="C1398" s="1"/>
      <c r="D1398" s="1"/>
    </row>
    <row r="1399" spans="1:4" x14ac:dyDescent="0.2">
      <c r="A1399" s="1"/>
      <c r="B1399" s="1"/>
      <c r="C1399" s="1"/>
      <c r="D1399" s="1"/>
    </row>
    <row r="1400" spans="1:4" x14ac:dyDescent="0.2">
      <c r="A1400" s="1"/>
      <c r="B1400" s="1"/>
      <c r="C1400" s="1"/>
      <c r="D1400" s="1"/>
    </row>
    <row r="1401" spans="1:4" x14ac:dyDescent="0.2">
      <c r="A1401" s="1"/>
      <c r="B1401" s="1"/>
      <c r="C1401" s="1"/>
      <c r="D1401" s="1"/>
    </row>
    <row r="1402" spans="1:4" x14ac:dyDescent="0.2">
      <c r="A1402" s="1"/>
      <c r="B1402" s="1"/>
      <c r="C1402" s="1"/>
      <c r="D1402" s="1"/>
    </row>
    <row r="1403" spans="1:4" x14ac:dyDescent="0.2">
      <c r="A1403" s="1"/>
      <c r="B1403" s="1"/>
      <c r="C1403" s="1"/>
      <c r="D1403" s="1"/>
    </row>
    <row r="1404" spans="1:4" x14ac:dyDescent="0.2">
      <c r="A1404" s="1"/>
      <c r="B1404" s="1"/>
      <c r="C1404" s="1"/>
      <c r="D1404" s="1"/>
    </row>
    <row r="1405" spans="1:4" x14ac:dyDescent="0.2">
      <c r="A1405" s="1"/>
      <c r="B1405" s="1"/>
      <c r="C1405" s="1"/>
      <c r="D1405" s="1"/>
    </row>
    <row r="1406" spans="1:4" x14ac:dyDescent="0.2">
      <c r="A1406" s="1"/>
      <c r="B1406" s="1"/>
      <c r="C1406" s="1"/>
      <c r="D1406" s="1"/>
    </row>
    <row r="1407" spans="1:4" x14ac:dyDescent="0.2">
      <c r="A1407" s="1"/>
      <c r="B1407" s="1"/>
      <c r="C1407" s="1"/>
      <c r="D1407" s="1"/>
    </row>
    <row r="1408" spans="1:4" x14ac:dyDescent="0.2">
      <c r="A1408" s="1"/>
      <c r="B1408" s="1"/>
      <c r="C1408" s="1"/>
      <c r="D1408" s="1"/>
    </row>
    <row r="1409" spans="1:4" x14ac:dyDescent="0.2">
      <c r="A1409" s="1"/>
      <c r="B1409" s="1"/>
      <c r="C1409" s="1"/>
      <c r="D1409" s="1"/>
    </row>
    <row r="1410" spans="1:4" x14ac:dyDescent="0.2">
      <c r="A1410" s="1"/>
      <c r="B1410" s="1"/>
      <c r="C1410" s="1"/>
      <c r="D1410" s="1"/>
    </row>
    <row r="1411" spans="1:4" x14ac:dyDescent="0.2">
      <c r="A1411" s="1"/>
      <c r="B1411" s="1"/>
      <c r="C1411" s="1"/>
      <c r="D1411" s="1"/>
    </row>
    <row r="1412" spans="1:4" x14ac:dyDescent="0.2">
      <c r="A1412" s="1"/>
      <c r="B1412" s="1"/>
      <c r="C1412" s="1"/>
      <c r="D1412" s="1"/>
    </row>
    <row r="1413" spans="1:4" x14ac:dyDescent="0.2">
      <c r="A1413" s="1"/>
      <c r="B1413" s="1"/>
      <c r="C1413" s="1"/>
      <c r="D1413" s="1"/>
    </row>
    <row r="1414" spans="1:4" x14ac:dyDescent="0.2">
      <c r="A1414" s="1"/>
      <c r="B1414" s="1"/>
      <c r="C1414" s="1"/>
      <c r="D1414" s="1"/>
    </row>
    <row r="1415" spans="1:4" x14ac:dyDescent="0.2">
      <c r="A1415" s="1"/>
      <c r="B1415" s="1"/>
      <c r="C1415" s="1"/>
      <c r="D1415" s="1"/>
    </row>
    <row r="1416" spans="1:4" x14ac:dyDescent="0.2">
      <c r="A1416" s="1"/>
      <c r="B1416" s="1"/>
      <c r="C1416" s="1"/>
      <c r="D1416" s="1"/>
    </row>
    <row r="1417" spans="1:4" x14ac:dyDescent="0.2">
      <c r="A1417" s="1"/>
      <c r="B1417" s="1"/>
      <c r="C1417" s="1"/>
      <c r="D1417" s="1"/>
    </row>
    <row r="1418" spans="1:4" x14ac:dyDescent="0.2">
      <c r="A1418" s="1"/>
      <c r="B1418" s="1"/>
      <c r="C1418" s="1"/>
      <c r="D1418" s="1"/>
    </row>
    <row r="1419" spans="1:4" x14ac:dyDescent="0.2">
      <c r="A1419" s="1"/>
      <c r="B1419" s="1"/>
      <c r="C1419" s="1"/>
      <c r="D1419" s="1"/>
    </row>
    <row r="1420" spans="1:4" x14ac:dyDescent="0.2">
      <c r="A1420" s="1"/>
      <c r="B1420" s="1"/>
      <c r="C1420" s="1"/>
      <c r="D1420" s="1"/>
    </row>
    <row r="1421" spans="1:4" x14ac:dyDescent="0.2">
      <c r="A1421" s="1"/>
      <c r="B1421" s="1"/>
      <c r="C1421" s="1"/>
      <c r="D1421" s="1"/>
    </row>
    <row r="1422" spans="1:4" x14ac:dyDescent="0.2">
      <c r="A1422" s="1"/>
      <c r="B1422" s="1"/>
      <c r="C1422" s="1"/>
      <c r="D1422" s="1"/>
    </row>
    <row r="1423" spans="1:4" x14ac:dyDescent="0.2">
      <c r="A1423" s="1"/>
      <c r="B1423" s="1"/>
      <c r="C1423" s="1"/>
      <c r="D1423" s="1"/>
    </row>
    <row r="1424" spans="1:4" x14ac:dyDescent="0.2">
      <c r="A1424" s="1"/>
      <c r="B1424" s="1"/>
      <c r="C1424" s="1"/>
      <c r="D1424" s="1"/>
    </row>
    <row r="1425" spans="1:4" x14ac:dyDescent="0.2">
      <c r="A1425" s="1"/>
      <c r="B1425" s="1"/>
      <c r="C1425" s="1"/>
      <c r="D1425" s="1"/>
    </row>
    <row r="1426" spans="1:4" x14ac:dyDescent="0.2">
      <c r="A1426" s="1"/>
      <c r="B1426" s="1"/>
      <c r="C1426" s="1"/>
      <c r="D1426" s="1"/>
    </row>
    <row r="1427" spans="1:4" x14ac:dyDescent="0.2">
      <c r="A1427" s="1"/>
      <c r="B1427" s="1"/>
      <c r="C1427" s="1"/>
      <c r="D1427" s="1"/>
    </row>
    <row r="1428" spans="1:4" x14ac:dyDescent="0.2">
      <c r="A1428" s="1"/>
      <c r="B1428" s="1"/>
      <c r="C1428" s="1"/>
      <c r="D1428" s="1"/>
    </row>
    <row r="1429" spans="1:4" x14ac:dyDescent="0.2">
      <c r="A1429" s="1"/>
      <c r="B1429" s="1"/>
      <c r="C1429" s="1"/>
      <c r="D1429" s="1"/>
    </row>
    <row r="1430" spans="1:4" x14ac:dyDescent="0.2">
      <c r="A1430" s="1"/>
      <c r="B1430" s="1"/>
      <c r="C1430" s="1"/>
      <c r="D1430" s="1"/>
    </row>
    <row r="1431" spans="1:4" x14ac:dyDescent="0.2">
      <c r="A1431" s="1"/>
      <c r="B1431" s="1"/>
      <c r="C1431" s="1"/>
      <c r="D1431" s="1"/>
    </row>
    <row r="1432" spans="1:4" x14ac:dyDescent="0.2">
      <c r="A1432" s="1"/>
      <c r="B1432" s="1"/>
      <c r="C1432" s="1"/>
      <c r="D1432" s="1"/>
    </row>
    <row r="1433" spans="1:4" x14ac:dyDescent="0.2">
      <c r="A1433" s="1"/>
      <c r="B1433" s="1"/>
      <c r="C1433" s="1"/>
      <c r="D1433" s="1"/>
    </row>
    <row r="1434" spans="1:4" x14ac:dyDescent="0.2">
      <c r="A1434" s="1"/>
      <c r="B1434" s="1"/>
      <c r="C1434" s="1"/>
      <c r="D1434" s="1"/>
    </row>
    <row r="1435" spans="1:4" x14ac:dyDescent="0.2">
      <c r="A1435" s="1"/>
      <c r="B1435" s="1"/>
      <c r="C1435" s="1"/>
      <c r="D1435" s="1"/>
    </row>
    <row r="1436" spans="1:4" x14ac:dyDescent="0.2">
      <c r="A1436" s="1"/>
      <c r="B1436" s="1"/>
      <c r="C1436" s="1"/>
      <c r="D1436" s="1"/>
    </row>
    <row r="1437" spans="1:4" x14ac:dyDescent="0.2">
      <c r="A1437" s="1"/>
      <c r="B1437" s="1"/>
      <c r="C1437" s="1"/>
      <c r="D1437" s="1"/>
    </row>
    <row r="1438" spans="1:4" x14ac:dyDescent="0.2">
      <c r="A1438" s="1"/>
      <c r="B1438" s="1"/>
      <c r="C1438" s="1"/>
      <c r="D1438" s="1"/>
    </row>
    <row r="1439" spans="1:4" x14ac:dyDescent="0.2">
      <c r="A1439" s="1"/>
      <c r="B1439" s="1"/>
      <c r="C1439" s="1"/>
      <c r="D1439" s="1"/>
    </row>
    <row r="1440" spans="1:4" x14ac:dyDescent="0.2">
      <c r="A1440" s="1"/>
      <c r="B1440" s="1"/>
      <c r="C1440" s="1"/>
      <c r="D1440" s="1"/>
    </row>
    <row r="1441" spans="1:4" x14ac:dyDescent="0.2">
      <c r="A1441" s="1"/>
      <c r="B1441" s="1"/>
      <c r="C1441" s="1"/>
      <c r="D1441" s="1"/>
    </row>
    <row r="1442" spans="1:4" x14ac:dyDescent="0.2">
      <c r="A1442" s="1"/>
      <c r="B1442" s="1"/>
      <c r="C1442" s="1"/>
      <c r="D1442" s="1"/>
    </row>
    <row r="1443" spans="1:4" x14ac:dyDescent="0.2">
      <c r="A1443" s="1"/>
      <c r="B1443" s="1"/>
      <c r="C1443" s="1"/>
      <c r="D1443" s="1"/>
    </row>
    <row r="1444" spans="1:4" x14ac:dyDescent="0.2">
      <c r="A1444" s="1"/>
      <c r="B1444" s="1"/>
      <c r="C1444" s="1"/>
      <c r="D1444" s="1"/>
    </row>
    <row r="1445" spans="1:4" x14ac:dyDescent="0.2">
      <c r="A1445" s="1"/>
      <c r="B1445" s="1"/>
      <c r="C1445" s="1"/>
      <c r="D1445" s="1"/>
    </row>
    <row r="1446" spans="1:4" x14ac:dyDescent="0.2">
      <c r="A1446" s="1"/>
      <c r="B1446" s="1"/>
      <c r="C1446" s="1"/>
      <c r="D1446" s="1"/>
    </row>
    <row r="1447" spans="1:4" x14ac:dyDescent="0.2">
      <c r="A1447" s="1"/>
      <c r="B1447" s="1"/>
      <c r="C1447" s="1"/>
      <c r="D1447" s="1"/>
    </row>
    <row r="1448" spans="1:4" x14ac:dyDescent="0.2">
      <c r="A1448" s="1"/>
      <c r="B1448" s="1"/>
      <c r="C1448" s="1"/>
      <c r="D1448" s="1"/>
    </row>
    <row r="1449" spans="1:4" x14ac:dyDescent="0.2">
      <c r="A1449" s="1"/>
      <c r="B1449" s="1"/>
      <c r="C1449" s="1"/>
      <c r="D1449" s="1"/>
    </row>
    <row r="1450" spans="1:4" x14ac:dyDescent="0.2">
      <c r="A1450" s="1"/>
      <c r="B1450" s="1"/>
      <c r="C1450" s="1"/>
      <c r="D1450" s="1"/>
    </row>
    <row r="1451" spans="1:4" x14ac:dyDescent="0.2">
      <c r="A1451" s="1"/>
      <c r="B1451" s="1"/>
      <c r="C1451" s="1"/>
      <c r="D1451" s="1"/>
    </row>
    <row r="1452" spans="1:4" x14ac:dyDescent="0.2">
      <c r="A1452" s="1"/>
      <c r="B1452" s="1"/>
      <c r="C1452" s="1"/>
      <c r="D1452" s="1"/>
    </row>
    <row r="1453" spans="1:4" x14ac:dyDescent="0.2">
      <c r="A1453" s="1"/>
      <c r="B1453" s="1"/>
      <c r="C1453" s="1"/>
      <c r="D1453" s="1"/>
    </row>
    <row r="1454" spans="1:4" x14ac:dyDescent="0.2">
      <c r="A1454" s="1"/>
      <c r="B1454" s="1"/>
      <c r="C1454" s="1"/>
      <c r="D1454" s="1"/>
    </row>
    <row r="1455" spans="1:4" x14ac:dyDescent="0.2">
      <c r="A1455" s="1"/>
      <c r="B1455" s="1"/>
      <c r="C1455" s="1"/>
      <c r="D1455" s="1"/>
    </row>
    <row r="1456" spans="1:4" x14ac:dyDescent="0.2">
      <c r="A1456" s="1"/>
      <c r="B1456" s="1"/>
      <c r="C1456" s="1"/>
      <c r="D1456" s="1"/>
    </row>
    <row r="1457" spans="1:4" x14ac:dyDescent="0.2">
      <c r="A1457" s="1"/>
      <c r="B1457" s="1"/>
      <c r="C1457" s="1"/>
      <c r="D1457" s="1"/>
    </row>
    <row r="1458" spans="1:4" x14ac:dyDescent="0.2">
      <c r="A1458" s="1"/>
      <c r="B1458" s="1"/>
      <c r="C1458" s="1"/>
      <c r="D1458" s="1"/>
    </row>
    <row r="1459" spans="1:4" x14ac:dyDescent="0.2">
      <c r="A1459" s="1"/>
      <c r="B1459" s="1"/>
      <c r="C1459" s="1"/>
      <c r="D1459" s="1"/>
    </row>
    <row r="1460" spans="1:4" x14ac:dyDescent="0.2">
      <c r="A1460" s="1"/>
      <c r="B1460" s="1"/>
      <c r="C1460" s="1"/>
      <c r="D1460" s="1"/>
    </row>
    <row r="1461" spans="1:4" x14ac:dyDescent="0.2">
      <c r="A1461" s="1"/>
      <c r="B1461" s="1"/>
      <c r="C1461" s="1"/>
      <c r="D1461" s="1"/>
    </row>
    <row r="1462" spans="1:4" x14ac:dyDescent="0.2">
      <c r="A1462" s="1"/>
      <c r="B1462" s="1"/>
      <c r="C1462" s="1"/>
      <c r="D1462" s="1"/>
    </row>
    <row r="1463" spans="1:4" x14ac:dyDescent="0.2">
      <c r="A1463" s="1"/>
      <c r="B1463" s="1"/>
      <c r="C1463" s="1"/>
      <c r="D1463" s="1"/>
    </row>
    <row r="1464" spans="1:4" x14ac:dyDescent="0.2">
      <c r="A1464" s="1"/>
      <c r="B1464" s="1"/>
      <c r="C1464" s="1"/>
      <c r="D1464" s="1"/>
    </row>
    <row r="1465" spans="1:4" x14ac:dyDescent="0.2">
      <c r="A1465" s="1"/>
      <c r="B1465" s="1"/>
      <c r="C1465" s="1"/>
      <c r="D1465" s="1"/>
    </row>
    <row r="1466" spans="1:4" x14ac:dyDescent="0.2">
      <c r="A1466" s="1"/>
      <c r="B1466" s="1"/>
      <c r="C1466" s="1"/>
      <c r="D1466" s="1"/>
    </row>
    <row r="1467" spans="1:4" x14ac:dyDescent="0.2">
      <c r="A1467" s="1"/>
      <c r="B1467" s="1"/>
      <c r="C1467" s="1"/>
      <c r="D1467" s="1"/>
    </row>
    <row r="1468" spans="1:4" x14ac:dyDescent="0.2">
      <c r="A1468" s="1"/>
      <c r="B1468" s="1"/>
      <c r="C1468" s="1"/>
      <c r="D1468" s="1"/>
    </row>
    <row r="1469" spans="1:4" x14ac:dyDescent="0.2">
      <c r="A1469" s="1"/>
      <c r="B1469" s="1"/>
      <c r="C1469" s="1"/>
      <c r="D1469" s="1"/>
    </row>
    <row r="1470" spans="1:4" x14ac:dyDescent="0.2">
      <c r="A1470" s="1"/>
      <c r="B1470" s="1"/>
      <c r="C1470" s="1"/>
      <c r="D1470" s="1"/>
    </row>
    <row r="1471" spans="1:4" x14ac:dyDescent="0.2">
      <c r="A1471" s="1"/>
      <c r="B1471" s="1"/>
      <c r="C1471" s="1"/>
      <c r="D1471" s="1"/>
    </row>
    <row r="1472" spans="1:4" x14ac:dyDescent="0.2">
      <c r="A1472" s="1"/>
      <c r="B1472" s="1"/>
      <c r="C1472" s="1"/>
      <c r="D1472" s="1"/>
    </row>
    <row r="1473" spans="1:4" x14ac:dyDescent="0.2">
      <c r="A1473" s="1"/>
      <c r="B1473" s="1"/>
      <c r="C1473" s="1"/>
      <c r="D1473" s="1"/>
    </row>
    <row r="1474" spans="1:4" x14ac:dyDescent="0.2">
      <c r="A1474" s="1"/>
      <c r="B1474" s="1"/>
      <c r="C1474" s="1"/>
      <c r="D1474" s="1"/>
    </row>
    <row r="1475" spans="1:4" x14ac:dyDescent="0.2">
      <c r="A1475" s="1"/>
      <c r="B1475" s="1"/>
      <c r="C1475" s="1"/>
      <c r="D1475" s="1"/>
    </row>
    <row r="1476" spans="1:4" x14ac:dyDescent="0.2">
      <c r="A1476" s="1"/>
      <c r="B1476" s="1"/>
      <c r="C1476" s="1"/>
      <c r="D1476" s="1"/>
    </row>
    <row r="1477" spans="1:4" x14ac:dyDescent="0.2">
      <c r="A1477" s="1"/>
      <c r="B1477" s="1"/>
      <c r="C1477" s="1"/>
      <c r="D1477" s="1"/>
    </row>
    <row r="1478" spans="1:4" x14ac:dyDescent="0.2">
      <c r="A1478" s="1"/>
      <c r="B1478" s="1"/>
      <c r="C1478" s="1"/>
      <c r="D1478" s="1"/>
    </row>
    <row r="1479" spans="1:4" x14ac:dyDescent="0.2">
      <c r="A1479" s="1"/>
      <c r="B1479" s="1"/>
      <c r="C1479" s="1"/>
      <c r="D1479" s="1"/>
    </row>
    <row r="1480" spans="1:4" x14ac:dyDescent="0.2">
      <c r="A1480" s="1"/>
      <c r="B1480" s="1"/>
      <c r="C1480" s="1"/>
      <c r="D1480" s="1"/>
    </row>
    <row r="1481" spans="1:4" x14ac:dyDescent="0.2">
      <c r="A1481" s="1"/>
      <c r="B1481" s="1"/>
      <c r="C1481" s="1"/>
      <c r="D1481" s="1"/>
    </row>
    <row r="1482" spans="1:4" x14ac:dyDescent="0.2">
      <c r="A1482" s="1"/>
      <c r="B1482" s="1"/>
      <c r="C1482" s="1"/>
      <c r="D1482" s="1"/>
    </row>
    <row r="1483" spans="1:4" x14ac:dyDescent="0.2">
      <c r="A1483" s="1"/>
      <c r="B1483" s="1"/>
      <c r="C1483" s="1"/>
      <c r="D1483" s="1"/>
    </row>
    <row r="1484" spans="1:4" x14ac:dyDescent="0.2">
      <c r="A1484" s="1"/>
      <c r="B1484" s="1"/>
      <c r="C1484" s="1"/>
      <c r="D1484" s="1"/>
    </row>
    <row r="1485" spans="1:4" x14ac:dyDescent="0.2">
      <c r="A1485" s="1"/>
      <c r="B1485" s="1"/>
      <c r="C1485" s="1"/>
      <c r="D1485" s="1"/>
    </row>
    <row r="1486" spans="1:4" x14ac:dyDescent="0.2">
      <c r="A1486" s="1"/>
      <c r="B1486" s="1"/>
      <c r="C1486" s="1"/>
      <c r="D1486" s="1"/>
    </row>
    <row r="1487" spans="1:4" x14ac:dyDescent="0.2">
      <c r="A1487" s="1"/>
      <c r="B1487" s="1"/>
      <c r="C1487" s="1"/>
      <c r="D1487" s="1"/>
    </row>
    <row r="1488" spans="1:4" x14ac:dyDescent="0.2">
      <c r="A1488" s="1"/>
      <c r="B1488" s="1"/>
      <c r="C1488" s="1"/>
      <c r="D1488" s="1"/>
    </row>
    <row r="1489" spans="1:4" x14ac:dyDescent="0.2">
      <c r="A1489" s="1"/>
      <c r="B1489" s="1"/>
      <c r="C1489" s="1"/>
      <c r="D1489" s="1"/>
    </row>
    <row r="1490" spans="1:4" x14ac:dyDescent="0.2">
      <c r="A1490" s="1"/>
      <c r="B1490" s="1"/>
      <c r="C1490" s="1"/>
      <c r="D1490" s="1"/>
    </row>
    <row r="1491" spans="1:4" x14ac:dyDescent="0.2">
      <c r="A1491" s="1"/>
      <c r="B1491" s="1"/>
      <c r="C1491" s="1"/>
      <c r="D1491" s="1"/>
    </row>
    <row r="1492" spans="1:4" x14ac:dyDescent="0.2">
      <c r="A1492" s="1"/>
      <c r="B1492" s="1"/>
      <c r="C1492" s="1"/>
      <c r="D1492" s="1"/>
    </row>
    <row r="1493" spans="1:4" x14ac:dyDescent="0.2">
      <c r="A1493" s="1"/>
      <c r="B1493" s="1"/>
      <c r="C1493" s="1"/>
      <c r="D1493" s="1"/>
    </row>
    <row r="1494" spans="1:4" x14ac:dyDescent="0.2">
      <c r="A1494" s="1"/>
      <c r="B1494" s="1"/>
      <c r="C1494" s="1"/>
      <c r="D1494" s="1"/>
    </row>
    <row r="1495" spans="1:4" x14ac:dyDescent="0.2">
      <c r="A1495" s="1"/>
      <c r="B1495" s="1"/>
      <c r="C1495" s="1"/>
      <c r="D1495" s="1"/>
    </row>
    <row r="1496" spans="1:4" x14ac:dyDescent="0.2">
      <c r="A1496" s="1"/>
      <c r="B1496" s="1"/>
      <c r="C1496" s="1"/>
      <c r="D1496" s="1"/>
    </row>
    <row r="1497" spans="1:4" x14ac:dyDescent="0.2">
      <c r="A1497" s="1"/>
      <c r="B1497" s="1"/>
      <c r="C1497" s="1"/>
      <c r="D1497" s="1"/>
    </row>
    <row r="1498" spans="1:4" x14ac:dyDescent="0.2">
      <c r="A1498" s="1"/>
      <c r="B1498" s="1"/>
      <c r="C1498" s="1"/>
      <c r="D1498" s="1"/>
    </row>
    <row r="1499" spans="1:4" x14ac:dyDescent="0.2">
      <c r="A1499" s="1"/>
      <c r="B1499" s="1"/>
      <c r="C1499" s="1"/>
      <c r="D1499" s="1"/>
    </row>
    <row r="1500" spans="1:4" x14ac:dyDescent="0.2">
      <c r="A1500" s="1"/>
      <c r="B1500" s="1"/>
      <c r="C1500" s="1"/>
      <c r="D1500" s="1"/>
    </row>
    <row r="1501" spans="1:4" x14ac:dyDescent="0.2">
      <c r="A1501" s="1"/>
      <c r="B1501" s="1"/>
      <c r="C1501" s="1"/>
      <c r="D1501" s="1"/>
    </row>
    <row r="1502" spans="1:4" x14ac:dyDescent="0.2">
      <c r="A1502" s="1"/>
      <c r="B1502" s="1"/>
      <c r="C1502" s="1"/>
      <c r="D1502" s="1"/>
    </row>
    <row r="1503" spans="1:4" x14ac:dyDescent="0.2">
      <c r="A1503" s="1"/>
      <c r="B1503" s="1"/>
      <c r="C1503" s="1"/>
      <c r="D1503" s="1"/>
    </row>
    <row r="1504" spans="1:4" x14ac:dyDescent="0.2">
      <c r="A1504" s="1"/>
      <c r="B1504" s="1"/>
      <c r="C1504" s="1"/>
      <c r="D1504" s="1"/>
    </row>
    <row r="1505" spans="1:4" x14ac:dyDescent="0.2">
      <c r="A1505" s="1"/>
      <c r="B1505" s="1"/>
      <c r="C1505" s="1"/>
      <c r="D1505" s="1"/>
    </row>
    <row r="1506" spans="1:4" x14ac:dyDescent="0.2">
      <c r="A1506" s="1"/>
      <c r="B1506" s="1"/>
      <c r="C1506" s="1"/>
      <c r="D1506" s="1"/>
    </row>
    <row r="1507" spans="1:4" x14ac:dyDescent="0.2">
      <c r="A1507" s="1"/>
      <c r="B1507" s="1"/>
      <c r="C1507" s="1"/>
      <c r="D1507" s="1"/>
    </row>
    <row r="1508" spans="1:4" x14ac:dyDescent="0.2">
      <c r="A1508" s="1"/>
      <c r="B1508" s="1"/>
      <c r="C1508" s="1"/>
      <c r="D1508" s="1"/>
    </row>
    <row r="1509" spans="1:4" x14ac:dyDescent="0.2">
      <c r="A1509" s="1"/>
      <c r="B1509" s="1"/>
      <c r="C1509" s="1"/>
      <c r="D1509" s="1"/>
    </row>
    <row r="1510" spans="1:4" x14ac:dyDescent="0.2">
      <c r="A1510" s="1"/>
      <c r="B1510" s="1"/>
      <c r="C1510" s="1"/>
      <c r="D1510" s="1"/>
    </row>
    <row r="1511" spans="1:4" x14ac:dyDescent="0.2">
      <c r="A1511" s="1"/>
      <c r="B1511" s="1"/>
      <c r="C1511" s="1"/>
      <c r="D1511" s="1"/>
    </row>
    <row r="1512" spans="1:4" x14ac:dyDescent="0.2">
      <c r="A1512" s="1"/>
      <c r="B1512" s="1"/>
      <c r="C1512" s="1"/>
      <c r="D1512" s="1"/>
    </row>
    <row r="1513" spans="1:4" x14ac:dyDescent="0.2">
      <c r="A1513" s="1"/>
      <c r="B1513" s="1"/>
      <c r="C1513" s="1"/>
      <c r="D1513" s="1"/>
    </row>
    <row r="1514" spans="1:4" x14ac:dyDescent="0.2">
      <c r="A1514" s="1"/>
      <c r="B1514" s="1"/>
      <c r="C1514" s="1"/>
      <c r="D1514" s="1"/>
    </row>
    <row r="1515" spans="1:4" x14ac:dyDescent="0.2">
      <c r="A1515" s="1"/>
      <c r="B1515" s="1"/>
      <c r="C1515" s="1"/>
      <c r="D1515" s="1"/>
    </row>
    <row r="1516" spans="1:4" x14ac:dyDescent="0.2">
      <c r="A1516" s="1"/>
      <c r="B1516" s="1"/>
      <c r="C1516" s="1"/>
      <c r="D1516" s="1"/>
    </row>
    <row r="1517" spans="1:4" x14ac:dyDescent="0.2">
      <c r="A1517" s="1"/>
      <c r="B1517" s="1"/>
      <c r="C1517" s="1"/>
      <c r="D1517" s="1"/>
    </row>
    <row r="1518" spans="1:4" x14ac:dyDescent="0.2">
      <c r="A1518" s="1"/>
      <c r="B1518" s="1"/>
      <c r="C1518" s="1"/>
      <c r="D1518" s="1"/>
    </row>
    <row r="1519" spans="1:4" x14ac:dyDescent="0.2">
      <c r="A1519" s="1"/>
      <c r="B1519" s="1"/>
      <c r="C1519" s="1"/>
      <c r="D1519" s="1"/>
    </row>
    <row r="1520" spans="1:4" x14ac:dyDescent="0.2">
      <c r="A1520" s="1"/>
      <c r="B1520" s="1"/>
      <c r="C1520" s="1"/>
      <c r="D1520" s="1"/>
    </row>
    <row r="1521" spans="1:4" x14ac:dyDescent="0.2">
      <c r="A1521" s="1"/>
      <c r="B1521" s="1"/>
      <c r="C1521" s="1"/>
      <c r="D1521" s="1"/>
    </row>
    <row r="1522" spans="1:4" x14ac:dyDescent="0.2">
      <c r="A1522" s="1"/>
      <c r="B1522" s="1"/>
      <c r="C1522" s="1"/>
      <c r="D1522" s="1"/>
    </row>
    <row r="1523" spans="1:4" x14ac:dyDescent="0.2">
      <c r="A1523" s="1"/>
      <c r="B1523" s="1"/>
      <c r="C1523" s="1"/>
      <c r="D1523" s="1"/>
    </row>
    <row r="1524" spans="1:4" x14ac:dyDescent="0.2">
      <c r="A1524" s="1"/>
      <c r="B1524" s="1"/>
      <c r="C1524" s="1"/>
      <c r="D1524" s="1"/>
    </row>
    <row r="1525" spans="1:4" x14ac:dyDescent="0.2">
      <c r="A1525" s="1"/>
      <c r="B1525" s="1"/>
      <c r="C1525" s="1"/>
      <c r="D1525" s="1"/>
    </row>
    <row r="1526" spans="1:4" x14ac:dyDescent="0.2">
      <c r="A1526" s="1"/>
      <c r="B1526" s="1"/>
      <c r="C1526" s="1"/>
      <c r="D1526" s="1"/>
    </row>
    <row r="1527" spans="1:4" x14ac:dyDescent="0.2">
      <c r="A1527" s="1"/>
      <c r="B1527" s="1"/>
      <c r="C1527" s="1"/>
      <c r="D1527" s="1"/>
    </row>
    <row r="1528" spans="1:4" x14ac:dyDescent="0.2">
      <c r="A1528" s="1"/>
      <c r="B1528" s="1"/>
      <c r="C1528" s="1"/>
      <c r="D1528" s="1"/>
    </row>
    <row r="1529" spans="1:4" x14ac:dyDescent="0.2">
      <c r="A1529" s="1"/>
      <c r="B1529" s="1"/>
      <c r="C1529" s="1"/>
      <c r="D1529" s="1"/>
    </row>
    <row r="1530" spans="1:4" x14ac:dyDescent="0.2">
      <c r="A1530" s="1"/>
      <c r="B1530" s="1"/>
      <c r="C1530" s="1"/>
      <c r="D1530" s="1"/>
    </row>
    <row r="1531" spans="1:4" x14ac:dyDescent="0.2">
      <c r="A1531" s="1"/>
      <c r="B1531" s="1"/>
      <c r="C1531" s="1"/>
      <c r="D1531" s="1"/>
    </row>
    <row r="1532" spans="1:4" x14ac:dyDescent="0.2">
      <c r="A1532" s="1"/>
      <c r="B1532" s="1"/>
      <c r="C1532" s="1"/>
      <c r="D1532" s="1"/>
    </row>
    <row r="1533" spans="1:4" x14ac:dyDescent="0.2">
      <c r="A1533" s="1"/>
      <c r="B1533" s="1"/>
      <c r="C1533" s="1"/>
      <c r="D1533" s="1"/>
    </row>
    <row r="1534" spans="1:4" x14ac:dyDescent="0.2">
      <c r="A1534" s="1"/>
      <c r="B1534" s="1"/>
      <c r="C1534" s="1"/>
      <c r="D1534" s="1"/>
    </row>
    <row r="1535" spans="1:4" x14ac:dyDescent="0.2">
      <c r="A1535" s="1"/>
      <c r="B1535" s="1"/>
      <c r="C1535" s="1"/>
      <c r="D1535" s="1"/>
    </row>
    <row r="1536" spans="1:4" x14ac:dyDescent="0.2">
      <c r="A1536" s="1"/>
      <c r="B1536" s="1"/>
      <c r="C1536" s="1"/>
      <c r="D1536" s="1"/>
    </row>
    <row r="1537" spans="1:4" x14ac:dyDescent="0.2">
      <c r="A1537" s="1"/>
      <c r="B1537" s="1"/>
      <c r="C1537" s="1"/>
      <c r="D1537" s="1"/>
    </row>
    <row r="1538" spans="1:4" x14ac:dyDescent="0.2">
      <c r="A1538" s="1"/>
      <c r="B1538" s="1"/>
      <c r="C1538" s="1"/>
      <c r="D1538" s="1"/>
    </row>
    <row r="1539" spans="1:4" x14ac:dyDescent="0.2">
      <c r="A1539" s="1"/>
      <c r="B1539" s="1"/>
      <c r="C1539" s="1"/>
      <c r="D1539" s="1"/>
    </row>
    <row r="1540" spans="1:4" x14ac:dyDescent="0.2">
      <c r="A1540" s="1"/>
      <c r="B1540" s="1"/>
      <c r="C1540" s="1"/>
      <c r="D1540" s="1"/>
    </row>
    <row r="1541" spans="1:4" x14ac:dyDescent="0.2">
      <c r="A1541" s="1"/>
      <c r="B1541" s="1"/>
      <c r="C1541" s="1"/>
      <c r="D1541" s="1"/>
    </row>
    <row r="1542" spans="1:4" x14ac:dyDescent="0.2">
      <c r="A1542" s="1"/>
      <c r="B1542" s="1"/>
      <c r="C1542" s="1"/>
      <c r="D1542" s="1"/>
    </row>
    <row r="1543" spans="1:4" x14ac:dyDescent="0.2">
      <c r="A1543" s="1"/>
      <c r="B1543" s="1"/>
      <c r="C1543" s="1"/>
      <c r="D1543" s="1"/>
    </row>
    <row r="1544" spans="1:4" x14ac:dyDescent="0.2">
      <c r="A1544" s="1"/>
      <c r="B1544" s="1"/>
      <c r="C1544" s="1"/>
      <c r="D1544" s="1"/>
    </row>
    <row r="1545" spans="1:4" x14ac:dyDescent="0.2">
      <c r="A1545" s="1"/>
      <c r="B1545" s="1"/>
      <c r="C1545" s="1"/>
      <c r="D1545" s="1"/>
    </row>
    <row r="1546" spans="1:4" x14ac:dyDescent="0.2">
      <c r="A1546" s="1"/>
      <c r="B1546" s="1"/>
      <c r="C1546" s="1"/>
      <c r="D1546" s="1"/>
    </row>
    <row r="1547" spans="1:4" x14ac:dyDescent="0.2">
      <c r="A1547" s="1"/>
      <c r="B1547" s="1"/>
      <c r="C1547" s="1"/>
      <c r="D1547" s="1"/>
    </row>
    <row r="1548" spans="1:4" x14ac:dyDescent="0.2">
      <c r="A1548" s="1"/>
      <c r="B1548" s="1"/>
      <c r="C1548" s="1"/>
      <c r="D1548" s="1"/>
    </row>
    <row r="1549" spans="1:4" x14ac:dyDescent="0.2">
      <c r="A1549" s="1"/>
      <c r="B1549" s="1"/>
      <c r="C1549" s="1"/>
      <c r="D1549" s="1"/>
    </row>
    <row r="1550" spans="1:4" x14ac:dyDescent="0.2">
      <c r="A1550" s="1"/>
      <c r="B1550" s="1"/>
      <c r="C1550" s="1"/>
      <c r="D1550" s="1"/>
    </row>
    <row r="1551" spans="1:4" x14ac:dyDescent="0.2">
      <c r="A1551" s="1"/>
      <c r="B1551" s="1"/>
      <c r="C1551" s="1"/>
      <c r="D1551" s="1"/>
    </row>
    <row r="1552" spans="1:4" x14ac:dyDescent="0.2">
      <c r="A1552" s="1"/>
      <c r="B1552" s="1"/>
      <c r="C1552" s="1"/>
      <c r="D1552" s="1"/>
    </row>
    <row r="1553" spans="1:4" x14ac:dyDescent="0.2">
      <c r="A1553" s="1"/>
      <c r="B1553" s="1"/>
      <c r="C1553" s="1"/>
      <c r="D1553" s="1"/>
    </row>
    <row r="1554" spans="1:4" x14ac:dyDescent="0.2">
      <c r="A1554" s="1"/>
      <c r="B1554" s="1"/>
      <c r="C1554" s="1"/>
      <c r="D1554" s="1"/>
    </row>
    <row r="1555" spans="1:4" x14ac:dyDescent="0.2">
      <c r="A1555" s="1"/>
      <c r="B1555" s="1"/>
      <c r="C1555" s="1"/>
      <c r="D1555" s="1"/>
    </row>
    <row r="1556" spans="1:4" x14ac:dyDescent="0.2">
      <c r="A1556" s="1"/>
      <c r="B1556" s="1"/>
      <c r="C1556" s="1"/>
      <c r="D1556" s="1"/>
    </row>
    <row r="1557" spans="1:4" x14ac:dyDescent="0.2">
      <c r="A1557" s="1"/>
      <c r="B1557" s="1"/>
      <c r="C1557" s="1"/>
      <c r="D1557" s="1"/>
    </row>
    <row r="1558" spans="1:4" x14ac:dyDescent="0.2">
      <c r="A1558" s="1"/>
      <c r="B1558" s="1"/>
      <c r="C1558" s="1"/>
      <c r="D1558" s="1"/>
    </row>
    <row r="1559" spans="1:4" x14ac:dyDescent="0.2">
      <c r="A1559" s="1"/>
      <c r="B1559" s="1"/>
      <c r="C1559" s="1"/>
      <c r="D1559" s="1"/>
    </row>
    <row r="1560" spans="1:4" x14ac:dyDescent="0.2">
      <c r="A1560" s="1"/>
      <c r="B1560" s="1"/>
      <c r="C1560" s="1"/>
      <c r="D1560" s="1"/>
    </row>
    <row r="1561" spans="1:4" x14ac:dyDescent="0.2">
      <c r="A1561" s="1"/>
      <c r="B1561" s="1"/>
      <c r="C1561" s="1"/>
      <c r="D1561" s="1"/>
    </row>
    <row r="1562" spans="1:4" x14ac:dyDescent="0.2">
      <c r="A1562" s="1"/>
      <c r="B1562" s="1"/>
      <c r="C1562" s="1"/>
      <c r="D1562" s="1"/>
    </row>
    <row r="1563" spans="1:4" x14ac:dyDescent="0.2">
      <c r="A1563" s="1"/>
      <c r="B1563" s="1"/>
      <c r="C1563" s="1"/>
      <c r="D1563" s="1"/>
    </row>
    <row r="1564" spans="1:4" x14ac:dyDescent="0.2">
      <c r="A1564" s="1"/>
      <c r="B1564" s="1"/>
      <c r="C1564" s="1"/>
      <c r="D1564" s="1"/>
    </row>
    <row r="1565" spans="1:4" x14ac:dyDescent="0.2">
      <c r="A1565" s="1"/>
      <c r="B1565" s="1"/>
      <c r="C1565" s="1"/>
      <c r="D1565" s="1"/>
    </row>
    <row r="1566" spans="1:4" x14ac:dyDescent="0.2">
      <c r="A1566" s="1"/>
      <c r="B1566" s="1"/>
      <c r="C1566" s="1"/>
      <c r="D1566" s="1"/>
    </row>
    <row r="1567" spans="1:4" x14ac:dyDescent="0.2">
      <c r="A1567" s="1"/>
      <c r="B1567" s="1"/>
      <c r="C1567" s="1"/>
      <c r="D1567" s="1"/>
    </row>
    <row r="1568" spans="1:4" x14ac:dyDescent="0.2">
      <c r="A1568" s="1"/>
      <c r="B1568" s="1"/>
      <c r="C1568" s="1"/>
      <c r="D1568" s="1"/>
    </row>
    <row r="1569" spans="1:4" x14ac:dyDescent="0.2">
      <c r="A1569" s="1"/>
      <c r="B1569" s="1"/>
      <c r="C1569" s="1"/>
      <c r="D1569" s="1"/>
    </row>
    <row r="1570" spans="1:4" x14ac:dyDescent="0.2">
      <c r="A1570" s="1"/>
      <c r="B1570" s="1"/>
      <c r="C1570" s="1"/>
      <c r="D1570" s="1"/>
    </row>
    <row r="1571" spans="1:4" x14ac:dyDescent="0.2">
      <c r="A1571" s="1"/>
      <c r="B1571" s="1"/>
      <c r="C1571" s="1"/>
      <c r="D1571" s="1"/>
    </row>
    <row r="1572" spans="1:4" x14ac:dyDescent="0.2">
      <c r="A1572" s="1"/>
      <c r="B1572" s="1"/>
      <c r="C1572" s="1"/>
      <c r="D1572" s="1"/>
    </row>
    <row r="1573" spans="1:4" x14ac:dyDescent="0.2">
      <c r="A1573" s="1"/>
      <c r="B1573" s="1"/>
      <c r="C1573" s="1"/>
      <c r="D1573" s="1"/>
    </row>
    <row r="1574" spans="1:4" x14ac:dyDescent="0.2">
      <c r="A1574" s="1"/>
      <c r="B1574" s="1"/>
      <c r="C1574" s="1"/>
      <c r="D1574" s="1"/>
    </row>
    <row r="1575" spans="1:4" x14ac:dyDescent="0.2">
      <c r="A1575" s="1"/>
      <c r="B1575" s="1"/>
      <c r="C1575" s="1"/>
      <c r="D1575" s="1"/>
    </row>
    <row r="1576" spans="1:4" x14ac:dyDescent="0.2">
      <c r="A1576" s="1"/>
      <c r="B1576" s="1"/>
      <c r="C1576" s="1"/>
      <c r="D1576" s="1"/>
    </row>
    <row r="1577" spans="1:4" x14ac:dyDescent="0.2">
      <c r="A1577" s="1"/>
      <c r="B1577" s="1"/>
      <c r="C1577" s="1"/>
      <c r="D1577" s="1"/>
    </row>
    <row r="1578" spans="1:4" x14ac:dyDescent="0.2">
      <c r="A1578" s="1"/>
      <c r="B1578" s="1"/>
      <c r="C1578" s="1"/>
      <c r="D1578" s="1"/>
    </row>
    <row r="1579" spans="1:4" x14ac:dyDescent="0.2">
      <c r="A1579" s="1"/>
      <c r="B1579" s="1"/>
      <c r="C1579" s="1"/>
      <c r="D1579" s="1"/>
    </row>
    <row r="1580" spans="1:4" x14ac:dyDescent="0.2">
      <c r="A1580" s="1"/>
      <c r="B1580" s="1"/>
      <c r="C1580" s="1"/>
      <c r="D1580" s="1"/>
    </row>
    <row r="1581" spans="1:4" x14ac:dyDescent="0.2">
      <c r="A1581" s="1"/>
      <c r="B1581" s="1"/>
      <c r="C1581" s="1"/>
      <c r="D1581" s="1"/>
    </row>
    <row r="1582" spans="1:4" x14ac:dyDescent="0.2">
      <c r="A1582" s="1"/>
      <c r="B1582" s="1"/>
      <c r="C1582" s="1"/>
      <c r="D1582" s="1"/>
    </row>
    <row r="1583" spans="1:4" x14ac:dyDescent="0.2">
      <c r="A1583" s="1"/>
      <c r="B1583" s="1"/>
      <c r="C1583" s="1"/>
      <c r="D1583" s="1"/>
    </row>
    <row r="1584" spans="1:4" x14ac:dyDescent="0.2">
      <c r="A1584" s="1"/>
      <c r="B1584" s="1"/>
      <c r="C1584" s="1"/>
      <c r="D1584" s="1"/>
    </row>
    <row r="1585" spans="1:4" x14ac:dyDescent="0.2">
      <c r="A1585" s="1"/>
      <c r="B1585" s="1"/>
      <c r="C1585" s="1"/>
      <c r="D1585" s="1"/>
    </row>
    <row r="1586" spans="1:4" x14ac:dyDescent="0.2">
      <c r="A1586" s="1"/>
      <c r="B1586" s="1"/>
      <c r="C1586" s="1"/>
      <c r="D1586" s="1"/>
    </row>
    <row r="1587" spans="1:4" x14ac:dyDescent="0.2">
      <c r="A1587" s="1"/>
      <c r="B1587" s="1"/>
      <c r="C1587" s="1"/>
      <c r="D1587" s="1"/>
    </row>
    <row r="1588" spans="1:4" x14ac:dyDescent="0.2">
      <c r="A1588" s="1"/>
      <c r="B1588" s="1"/>
      <c r="C1588" s="1"/>
      <c r="D1588" s="1"/>
    </row>
    <row r="1589" spans="1:4" x14ac:dyDescent="0.2">
      <c r="A1589" s="1"/>
      <c r="B1589" s="1"/>
      <c r="C1589" s="1"/>
      <c r="D1589" s="1"/>
    </row>
    <row r="1590" spans="1:4" x14ac:dyDescent="0.2">
      <c r="A1590" s="1"/>
      <c r="B1590" s="1"/>
      <c r="C1590" s="1"/>
      <c r="D1590" s="1"/>
    </row>
    <row r="1591" spans="1:4" x14ac:dyDescent="0.2">
      <c r="A1591" s="1"/>
      <c r="B1591" s="1"/>
      <c r="C1591" s="1"/>
      <c r="D1591" s="1"/>
    </row>
    <row r="1592" spans="1:4" x14ac:dyDescent="0.2">
      <c r="A1592" s="1"/>
      <c r="B1592" s="1"/>
      <c r="C1592" s="1"/>
      <c r="D1592" s="1"/>
    </row>
    <row r="1593" spans="1:4" x14ac:dyDescent="0.2">
      <c r="A1593" s="1"/>
      <c r="B1593" s="1"/>
      <c r="C1593" s="1"/>
      <c r="D1593" s="1"/>
    </row>
    <row r="1594" spans="1:4" x14ac:dyDescent="0.2">
      <c r="A1594" s="1"/>
      <c r="B1594" s="1"/>
      <c r="C1594" s="1"/>
      <c r="D1594" s="1"/>
    </row>
    <row r="1595" spans="1:4" x14ac:dyDescent="0.2">
      <c r="A1595" s="1"/>
      <c r="B1595" s="1"/>
      <c r="C1595" s="1"/>
      <c r="D1595" s="1"/>
    </row>
    <row r="1596" spans="1:4" x14ac:dyDescent="0.2">
      <c r="A1596" s="1"/>
      <c r="B1596" s="1"/>
      <c r="C1596" s="1"/>
      <c r="D1596" s="1"/>
    </row>
    <row r="1597" spans="1:4" x14ac:dyDescent="0.2">
      <c r="A1597" s="1"/>
      <c r="B1597" s="1"/>
      <c r="C1597" s="1"/>
      <c r="D1597" s="1"/>
    </row>
    <row r="1598" spans="1:4" x14ac:dyDescent="0.2">
      <c r="A1598" s="1"/>
      <c r="B1598" s="1"/>
      <c r="C1598" s="1"/>
      <c r="D1598" s="1"/>
    </row>
    <row r="1599" spans="1:4" x14ac:dyDescent="0.2">
      <c r="A1599" s="1"/>
      <c r="B1599" s="1"/>
      <c r="C1599" s="1"/>
      <c r="D1599" s="1"/>
    </row>
    <row r="1600" spans="1:4" x14ac:dyDescent="0.2">
      <c r="A1600" s="1"/>
      <c r="B1600" s="1"/>
      <c r="C1600" s="1"/>
      <c r="D1600" s="1"/>
    </row>
    <row r="1601" spans="1:4" x14ac:dyDescent="0.2">
      <c r="A1601" s="1"/>
      <c r="B1601" s="1"/>
      <c r="C1601" s="1"/>
      <c r="D1601" s="1"/>
    </row>
    <row r="1602" spans="1:4" x14ac:dyDescent="0.2">
      <c r="A1602" s="1"/>
      <c r="B1602" s="1"/>
      <c r="C1602" s="1"/>
      <c r="D1602" s="1"/>
    </row>
    <row r="1603" spans="1:4" x14ac:dyDescent="0.2">
      <c r="A1603" s="1"/>
      <c r="B1603" s="1"/>
      <c r="C1603" s="1"/>
      <c r="D1603" s="1"/>
    </row>
    <row r="1604" spans="1:4" x14ac:dyDescent="0.2">
      <c r="A1604" s="1"/>
      <c r="B1604" s="1"/>
      <c r="C1604" s="1"/>
      <c r="D1604" s="1"/>
    </row>
    <row r="1605" spans="1:4" x14ac:dyDescent="0.2">
      <c r="A1605" s="1"/>
      <c r="B1605" s="1"/>
      <c r="C1605" s="1"/>
      <c r="D1605" s="1"/>
    </row>
    <row r="1606" spans="1:4" x14ac:dyDescent="0.2">
      <c r="A1606" s="1"/>
      <c r="B1606" s="1"/>
      <c r="C1606" s="1"/>
      <c r="D1606" s="1"/>
    </row>
    <row r="1607" spans="1:4" x14ac:dyDescent="0.2">
      <c r="A1607" s="1"/>
      <c r="B1607" s="1"/>
      <c r="C1607" s="1"/>
      <c r="D1607" s="1"/>
    </row>
    <row r="1608" spans="1:4" x14ac:dyDescent="0.2">
      <c r="A1608" s="1"/>
      <c r="B1608" s="1"/>
      <c r="C1608" s="1"/>
      <c r="D1608" s="1"/>
    </row>
    <row r="1609" spans="1:4" x14ac:dyDescent="0.2">
      <c r="A1609" s="1"/>
      <c r="B1609" s="1"/>
      <c r="C1609" s="1"/>
      <c r="D1609" s="1"/>
    </row>
    <row r="1610" spans="1:4" x14ac:dyDescent="0.2">
      <c r="A1610" s="1"/>
      <c r="B1610" s="1"/>
      <c r="C1610" s="1"/>
      <c r="D1610" s="1"/>
    </row>
    <row r="1611" spans="1:4" x14ac:dyDescent="0.2">
      <c r="A1611" s="1"/>
      <c r="B1611" s="1"/>
      <c r="C1611" s="1"/>
      <c r="D1611" s="1"/>
    </row>
    <row r="1612" spans="1:4" x14ac:dyDescent="0.2">
      <c r="A1612" s="1"/>
      <c r="B1612" s="1"/>
      <c r="C1612" s="1"/>
      <c r="D1612" s="1"/>
    </row>
    <row r="1613" spans="1:4" x14ac:dyDescent="0.2">
      <c r="A1613" s="1"/>
      <c r="B1613" s="1"/>
      <c r="C1613" s="1"/>
      <c r="D1613" s="1"/>
    </row>
    <row r="1614" spans="1:4" x14ac:dyDescent="0.2">
      <c r="A1614" s="1"/>
      <c r="B1614" s="1"/>
      <c r="C1614" s="1"/>
      <c r="D1614" s="1"/>
    </row>
    <row r="1615" spans="1:4" x14ac:dyDescent="0.2">
      <c r="A1615" s="1"/>
      <c r="B1615" s="1"/>
      <c r="C1615" s="1"/>
      <c r="D1615" s="1"/>
    </row>
    <row r="1616" spans="1:4" x14ac:dyDescent="0.2">
      <c r="A1616" s="1"/>
      <c r="B1616" s="1"/>
      <c r="C1616" s="1"/>
      <c r="D1616" s="1"/>
    </row>
    <row r="1617" spans="1:4" x14ac:dyDescent="0.2">
      <c r="A1617" s="1"/>
      <c r="B1617" s="1"/>
      <c r="C1617" s="1"/>
      <c r="D1617" s="1"/>
    </row>
    <row r="1618" spans="1:4" x14ac:dyDescent="0.2">
      <c r="A1618" s="1"/>
      <c r="B1618" s="1"/>
      <c r="C1618" s="1"/>
      <c r="D1618" s="1"/>
    </row>
    <row r="1619" spans="1:4" x14ac:dyDescent="0.2">
      <c r="A1619" s="1"/>
      <c r="B1619" s="1"/>
      <c r="C1619" s="1"/>
      <c r="D1619" s="1"/>
    </row>
    <row r="1620" spans="1:4" x14ac:dyDescent="0.2">
      <c r="A1620" s="1"/>
      <c r="B1620" s="1"/>
      <c r="C1620" s="1"/>
      <c r="D1620" s="1"/>
    </row>
    <row r="1621" spans="1:4" x14ac:dyDescent="0.2">
      <c r="A1621" s="1"/>
      <c r="B1621" s="1"/>
      <c r="C1621" s="1"/>
      <c r="D1621" s="1"/>
    </row>
    <row r="1622" spans="1:4" x14ac:dyDescent="0.2">
      <c r="A1622" s="1"/>
      <c r="B1622" s="1"/>
      <c r="C1622" s="1"/>
      <c r="D1622" s="1"/>
    </row>
    <row r="1623" spans="1:4" x14ac:dyDescent="0.2">
      <c r="A1623" s="1"/>
      <c r="B1623" s="1"/>
      <c r="C1623" s="1"/>
      <c r="D1623" s="1"/>
    </row>
    <row r="1624" spans="1:4" x14ac:dyDescent="0.2">
      <c r="A1624" s="1"/>
      <c r="B1624" s="1"/>
      <c r="C1624" s="1"/>
      <c r="D1624" s="1"/>
    </row>
    <row r="1625" spans="1:4" x14ac:dyDescent="0.2">
      <c r="A1625" s="1"/>
      <c r="B1625" s="1"/>
      <c r="C1625" s="1"/>
      <c r="D1625" s="1"/>
    </row>
    <row r="1626" spans="1:4" x14ac:dyDescent="0.2">
      <c r="A1626" s="1"/>
      <c r="B1626" s="1"/>
      <c r="C1626" s="1"/>
      <c r="D1626" s="1"/>
    </row>
    <row r="1627" spans="1:4" x14ac:dyDescent="0.2">
      <c r="A1627" s="1"/>
      <c r="B1627" s="1"/>
      <c r="C1627" s="1"/>
      <c r="D1627" s="1"/>
    </row>
    <row r="1628" spans="1:4" x14ac:dyDescent="0.2">
      <c r="A1628" s="1"/>
      <c r="B1628" s="1"/>
      <c r="C1628" s="1"/>
      <c r="D1628" s="1"/>
    </row>
    <row r="1629" spans="1:4" x14ac:dyDescent="0.2">
      <c r="A1629" s="1"/>
      <c r="B1629" s="1"/>
      <c r="C1629" s="1"/>
      <c r="D1629" s="1"/>
    </row>
    <row r="1630" spans="1:4" x14ac:dyDescent="0.2">
      <c r="A1630" s="1"/>
      <c r="B1630" s="1"/>
      <c r="C1630" s="1"/>
      <c r="D1630" s="1"/>
    </row>
    <row r="1631" spans="1:4" x14ac:dyDescent="0.2">
      <c r="A1631" s="1"/>
      <c r="B1631" s="1"/>
      <c r="C1631" s="1"/>
      <c r="D1631" s="1"/>
    </row>
    <row r="1632" spans="1:4" x14ac:dyDescent="0.2">
      <c r="A1632" s="1"/>
      <c r="B1632" s="1"/>
      <c r="C1632" s="1"/>
      <c r="D1632" s="1"/>
    </row>
    <row r="1633" spans="1:4" x14ac:dyDescent="0.2">
      <c r="A1633" s="1"/>
      <c r="B1633" s="1"/>
      <c r="C1633" s="1"/>
      <c r="D1633" s="1"/>
    </row>
    <row r="1634" spans="1:4" x14ac:dyDescent="0.2">
      <c r="A1634" s="1"/>
      <c r="B1634" s="1"/>
      <c r="C1634" s="1"/>
      <c r="D1634" s="1"/>
    </row>
    <row r="1635" spans="1:4" x14ac:dyDescent="0.2">
      <c r="A1635" s="1"/>
      <c r="B1635" s="1"/>
      <c r="C1635" s="1"/>
      <c r="D1635" s="1"/>
    </row>
    <row r="1636" spans="1:4" x14ac:dyDescent="0.2">
      <c r="A1636" s="1"/>
      <c r="B1636" s="1"/>
      <c r="C1636" s="1"/>
      <c r="D1636" s="1"/>
    </row>
    <row r="1637" spans="1:4" x14ac:dyDescent="0.2">
      <c r="A1637" s="1"/>
      <c r="B1637" s="1"/>
      <c r="C1637" s="1"/>
      <c r="D1637" s="1"/>
    </row>
    <row r="1638" spans="1:4" x14ac:dyDescent="0.2">
      <c r="A1638" s="1"/>
      <c r="B1638" s="1"/>
      <c r="C1638" s="1"/>
      <c r="D1638" s="1"/>
    </row>
    <row r="1639" spans="1:4" x14ac:dyDescent="0.2">
      <c r="A1639" s="1"/>
      <c r="B1639" s="1"/>
      <c r="C1639" s="1"/>
      <c r="D1639" s="1"/>
    </row>
    <row r="1640" spans="1:4" x14ac:dyDescent="0.2">
      <c r="A1640" s="1"/>
      <c r="B1640" s="1"/>
      <c r="C1640" s="1"/>
      <c r="D1640" s="1"/>
    </row>
    <row r="1641" spans="1:4" x14ac:dyDescent="0.2">
      <c r="A1641" s="1"/>
      <c r="B1641" s="1"/>
      <c r="C1641" s="1"/>
      <c r="D1641" s="1"/>
    </row>
    <row r="1642" spans="1:4" x14ac:dyDescent="0.2">
      <c r="A1642" s="1"/>
      <c r="B1642" s="1"/>
      <c r="C1642" s="1"/>
      <c r="D1642" s="1"/>
    </row>
    <row r="1643" spans="1:4" x14ac:dyDescent="0.2">
      <c r="A1643" s="1"/>
      <c r="B1643" s="1"/>
      <c r="C1643" s="1"/>
      <c r="D1643" s="1"/>
    </row>
    <row r="1644" spans="1:4" x14ac:dyDescent="0.2">
      <c r="A1644" s="1"/>
      <c r="B1644" s="1"/>
      <c r="C1644" s="1"/>
      <c r="D1644" s="1"/>
    </row>
    <row r="1645" spans="1:4" x14ac:dyDescent="0.2">
      <c r="A1645" s="1"/>
      <c r="B1645" s="1"/>
      <c r="C1645" s="1"/>
      <c r="D1645" s="1"/>
    </row>
    <row r="1646" spans="1:4" x14ac:dyDescent="0.2">
      <c r="A1646" s="1"/>
      <c r="B1646" s="1"/>
      <c r="C1646" s="1"/>
      <c r="D1646" s="1"/>
    </row>
    <row r="1647" spans="1:4" x14ac:dyDescent="0.2">
      <c r="A1647" s="1"/>
      <c r="B1647" s="1"/>
      <c r="C1647" s="1"/>
      <c r="D1647" s="1"/>
    </row>
    <row r="1648" spans="1:4" x14ac:dyDescent="0.2">
      <c r="A1648" s="1"/>
      <c r="B1648" s="1"/>
      <c r="C1648" s="1"/>
      <c r="D1648" s="1"/>
    </row>
    <row r="1649" spans="1:4" x14ac:dyDescent="0.2">
      <c r="A1649" s="1"/>
      <c r="B1649" s="1"/>
      <c r="C1649" s="1"/>
      <c r="D1649" s="1"/>
    </row>
    <row r="1650" spans="1:4" x14ac:dyDescent="0.2">
      <c r="A1650" s="1"/>
      <c r="B1650" s="1"/>
      <c r="C1650" s="1"/>
      <c r="D1650" s="1"/>
    </row>
    <row r="1651" spans="1:4" x14ac:dyDescent="0.2">
      <c r="A1651" s="1"/>
      <c r="B1651" s="1"/>
      <c r="C1651" s="1"/>
      <c r="D1651" s="1"/>
    </row>
    <row r="1652" spans="1:4" x14ac:dyDescent="0.2">
      <c r="A1652" s="1"/>
      <c r="B1652" s="1"/>
      <c r="C1652" s="1"/>
      <c r="D1652" s="1"/>
    </row>
    <row r="1653" spans="1:4" x14ac:dyDescent="0.2">
      <c r="A1653" s="1"/>
      <c r="B1653" s="1"/>
      <c r="C1653" s="1"/>
      <c r="D1653" s="1"/>
    </row>
    <row r="1654" spans="1:4" x14ac:dyDescent="0.2">
      <c r="A1654" s="1"/>
      <c r="B1654" s="1"/>
      <c r="C1654" s="1"/>
      <c r="D1654" s="1"/>
    </row>
    <row r="1655" spans="1:4" x14ac:dyDescent="0.2">
      <c r="A1655" s="1"/>
      <c r="B1655" s="1"/>
      <c r="C1655" s="1"/>
      <c r="D1655" s="1"/>
    </row>
    <row r="1656" spans="1:4" x14ac:dyDescent="0.2">
      <c r="A1656" s="1"/>
      <c r="B1656" s="1"/>
      <c r="C1656" s="1"/>
      <c r="D1656" s="1"/>
    </row>
    <row r="1657" spans="1:4" x14ac:dyDescent="0.2">
      <c r="A1657" s="1"/>
      <c r="B1657" s="1"/>
      <c r="C1657" s="1"/>
      <c r="D1657" s="1"/>
    </row>
    <row r="1658" spans="1:4" x14ac:dyDescent="0.2">
      <c r="A1658" s="1"/>
      <c r="B1658" s="1"/>
      <c r="C1658" s="1"/>
      <c r="D1658" s="1"/>
    </row>
    <row r="1659" spans="1:4" x14ac:dyDescent="0.2">
      <c r="A1659" s="1"/>
      <c r="B1659" s="1"/>
      <c r="C1659" s="1"/>
      <c r="D1659" s="1"/>
    </row>
    <row r="1660" spans="1:4" x14ac:dyDescent="0.2">
      <c r="A1660" s="1"/>
      <c r="B1660" s="1"/>
      <c r="C1660" s="1"/>
      <c r="D1660" s="1"/>
    </row>
    <row r="1661" spans="1:4" x14ac:dyDescent="0.2">
      <c r="A1661" s="1"/>
      <c r="B1661" s="1"/>
      <c r="C1661" s="1"/>
      <c r="D1661" s="1"/>
    </row>
    <row r="1662" spans="1:4" x14ac:dyDescent="0.2">
      <c r="A1662" s="1"/>
      <c r="B1662" s="1"/>
      <c r="C1662" s="1"/>
      <c r="D1662" s="1"/>
    </row>
    <row r="1663" spans="1:4" x14ac:dyDescent="0.2">
      <c r="A1663" s="1"/>
      <c r="B1663" s="1"/>
      <c r="C1663" s="1"/>
      <c r="D1663" s="1"/>
    </row>
    <row r="1664" spans="1:4" x14ac:dyDescent="0.2">
      <c r="A1664" s="1"/>
      <c r="B1664" s="1"/>
      <c r="C1664" s="1"/>
      <c r="D1664" s="1"/>
    </row>
    <row r="1665" spans="1:4" x14ac:dyDescent="0.2">
      <c r="A1665" s="1"/>
      <c r="B1665" s="1"/>
      <c r="C1665" s="1"/>
      <c r="D1665" s="1"/>
    </row>
    <row r="1666" spans="1:4" x14ac:dyDescent="0.2">
      <c r="A1666" s="1"/>
      <c r="B1666" s="1"/>
      <c r="C1666" s="1"/>
      <c r="D1666" s="1"/>
    </row>
    <row r="1667" spans="1:4" x14ac:dyDescent="0.2">
      <c r="A1667" s="1"/>
      <c r="B1667" s="1"/>
      <c r="C1667" s="1"/>
      <c r="D1667" s="1"/>
    </row>
    <row r="1668" spans="1:4" x14ac:dyDescent="0.2">
      <c r="A1668" s="1"/>
      <c r="B1668" s="1"/>
      <c r="C1668" s="1"/>
      <c r="D1668" s="1"/>
    </row>
    <row r="1669" spans="1:4" x14ac:dyDescent="0.2">
      <c r="A1669" s="1"/>
      <c r="B1669" s="1"/>
      <c r="C1669" s="1"/>
      <c r="D1669" s="1"/>
    </row>
    <row r="1670" spans="1:4" x14ac:dyDescent="0.2">
      <c r="A1670" s="1"/>
      <c r="B1670" s="1"/>
      <c r="C1670" s="1"/>
      <c r="D1670" s="1"/>
    </row>
    <row r="1671" spans="1:4" x14ac:dyDescent="0.2">
      <c r="A1671" s="1"/>
      <c r="B1671" s="1"/>
      <c r="C1671" s="1"/>
      <c r="D1671" s="1"/>
    </row>
    <row r="1672" spans="1:4" x14ac:dyDescent="0.2">
      <c r="A1672" s="1"/>
      <c r="B1672" s="1"/>
      <c r="C1672" s="1"/>
      <c r="D1672" s="1"/>
    </row>
    <row r="1673" spans="1:4" x14ac:dyDescent="0.2">
      <c r="A1673" s="1"/>
      <c r="B1673" s="1"/>
      <c r="C1673" s="1"/>
      <c r="D1673" s="1"/>
    </row>
    <row r="1674" spans="1:4" x14ac:dyDescent="0.2">
      <c r="A1674" s="1"/>
      <c r="B1674" s="1"/>
      <c r="C1674" s="1"/>
      <c r="D1674" s="1"/>
    </row>
    <row r="1675" spans="1:4" x14ac:dyDescent="0.2">
      <c r="A1675" s="1"/>
      <c r="B1675" s="1"/>
      <c r="C1675" s="1"/>
      <c r="D1675" s="1"/>
    </row>
    <row r="1676" spans="1:4" x14ac:dyDescent="0.2">
      <c r="A1676" s="1"/>
      <c r="B1676" s="1"/>
      <c r="C1676" s="1"/>
      <c r="D1676" s="1"/>
    </row>
    <row r="1677" spans="1:4" x14ac:dyDescent="0.2">
      <c r="A1677" s="1"/>
      <c r="B1677" s="1"/>
      <c r="C1677" s="1"/>
      <c r="D1677" s="1"/>
    </row>
    <row r="1678" spans="1:4" x14ac:dyDescent="0.2">
      <c r="A1678" s="1"/>
      <c r="B1678" s="1"/>
      <c r="C1678" s="1"/>
      <c r="D1678" s="1"/>
    </row>
    <row r="1679" spans="1:4" x14ac:dyDescent="0.2">
      <c r="A1679" s="1"/>
      <c r="B1679" s="1"/>
      <c r="C1679" s="1"/>
      <c r="D1679" s="1"/>
    </row>
    <row r="1680" spans="1:4" x14ac:dyDescent="0.2">
      <c r="A1680" s="1"/>
      <c r="B1680" s="1"/>
      <c r="C1680" s="1"/>
      <c r="D1680" s="1"/>
    </row>
    <row r="1681" spans="1:4" x14ac:dyDescent="0.2">
      <c r="A1681" s="1"/>
      <c r="B1681" s="1"/>
      <c r="C1681" s="1"/>
      <c r="D1681" s="1"/>
    </row>
    <row r="1682" spans="1:4" x14ac:dyDescent="0.2">
      <c r="A1682" s="1"/>
      <c r="B1682" s="1"/>
      <c r="C1682" s="1"/>
      <c r="D1682" s="1"/>
    </row>
    <row r="1683" spans="1:4" x14ac:dyDescent="0.2">
      <c r="A1683" s="1"/>
      <c r="B1683" s="1"/>
      <c r="C1683" s="1"/>
      <c r="D1683" s="1"/>
    </row>
    <row r="1684" spans="1:4" x14ac:dyDescent="0.2">
      <c r="A1684" s="1"/>
      <c r="B1684" s="1"/>
      <c r="C1684" s="1"/>
      <c r="D1684" s="1"/>
    </row>
    <row r="1685" spans="1:4" x14ac:dyDescent="0.2">
      <c r="A1685" s="1"/>
      <c r="B1685" s="1"/>
      <c r="C1685" s="1"/>
      <c r="D1685" s="1"/>
    </row>
    <row r="1686" spans="1:4" x14ac:dyDescent="0.2">
      <c r="A1686" s="1"/>
      <c r="B1686" s="1"/>
      <c r="C1686" s="1"/>
      <c r="D1686" s="1"/>
    </row>
    <row r="1687" spans="1:4" x14ac:dyDescent="0.2">
      <c r="A1687" s="1"/>
      <c r="B1687" s="1"/>
      <c r="C1687" s="1"/>
      <c r="D1687" s="1"/>
    </row>
    <row r="1688" spans="1:4" x14ac:dyDescent="0.2">
      <c r="A1688" s="1"/>
      <c r="B1688" s="1"/>
      <c r="C1688" s="1"/>
      <c r="D1688" s="1"/>
    </row>
    <row r="1689" spans="1:4" x14ac:dyDescent="0.2">
      <c r="A1689" s="1"/>
      <c r="B1689" s="1"/>
      <c r="C1689" s="1"/>
      <c r="D1689" s="1"/>
    </row>
    <row r="1690" spans="1:4" x14ac:dyDescent="0.2">
      <c r="A1690" s="1"/>
      <c r="B1690" s="1"/>
      <c r="C1690" s="1"/>
      <c r="D1690" s="1"/>
    </row>
    <row r="1691" spans="1:4" x14ac:dyDescent="0.2">
      <c r="A1691" s="1"/>
      <c r="B1691" s="1"/>
      <c r="C1691" s="1"/>
      <c r="D1691" s="1"/>
    </row>
    <row r="1692" spans="1:4" x14ac:dyDescent="0.2">
      <c r="A1692" s="1"/>
      <c r="B1692" s="1"/>
      <c r="C1692" s="1"/>
      <c r="D1692" s="1"/>
    </row>
    <row r="1693" spans="1:4" x14ac:dyDescent="0.2">
      <c r="A1693" s="1"/>
      <c r="B1693" s="1"/>
      <c r="C1693" s="1"/>
      <c r="D1693" s="1"/>
    </row>
    <row r="1694" spans="1:4" x14ac:dyDescent="0.2">
      <c r="A1694" s="1"/>
      <c r="B1694" s="1"/>
      <c r="C1694" s="1"/>
      <c r="D1694" s="1"/>
    </row>
    <row r="1695" spans="1:4" x14ac:dyDescent="0.2">
      <c r="A1695" s="1"/>
      <c r="B1695" s="1"/>
      <c r="C1695" s="1"/>
      <c r="D1695" s="1"/>
    </row>
    <row r="1696" spans="1:4" x14ac:dyDescent="0.2">
      <c r="A1696" s="1"/>
      <c r="B1696" s="1"/>
      <c r="C1696" s="1"/>
      <c r="D1696" s="1"/>
    </row>
    <row r="1697" spans="1:4" x14ac:dyDescent="0.2">
      <c r="A1697" s="1"/>
      <c r="B1697" s="1"/>
      <c r="C1697" s="1"/>
      <c r="D1697" s="1"/>
    </row>
    <row r="1698" spans="1:4" x14ac:dyDescent="0.2">
      <c r="A1698" s="1"/>
      <c r="B1698" s="1"/>
      <c r="C1698" s="1"/>
      <c r="D1698" s="1"/>
    </row>
    <row r="1699" spans="1:4" x14ac:dyDescent="0.2">
      <c r="A1699" s="1"/>
      <c r="B1699" s="1"/>
      <c r="C1699" s="1"/>
      <c r="D1699" s="1"/>
    </row>
    <row r="1700" spans="1:4" x14ac:dyDescent="0.2">
      <c r="A1700" s="1"/>
      <c r="B1700" s="1"/>
      <c r="C1700" s="1"/>
      <c r="D1700" s="1"/>
    </row>
    <row r="1701" spans="1:4" x14ac:dyDescent="0.2">
      <c r="A1701" s="1"/>
      <c r="B1701" s="1"/>
      <c r="C1701" s="1"/>
      <c r="D1701" s="1"/>
    </row>
    <row r="1702" spans="1:4" x14ac:dyDescent="0.2">
      <c r="A1702" s="1"/>
      <c r="B1702" s="1"/>
      <c r="C1702" s="1"/>
      <c r="D1702" s="1"/>
    </row>
    <row r="1703" spans="1:4" x14ac:dyDescent="0.2">
      <c r="A1703" s="1"/>
      <c r="B1703" s="1"/>
      <c r="C1703" s="1"/>
      <c r="D1703" s="1"/>
    </row>
    <row r="1704" spans="1:4" x14ac:dyDescent="0.2">
      <c r="A1704" s="1"/>
      <c r="B1704" s="1"/>
      <c r="C1704" s="1"/>
      <c r="D1704" s="1"/>
    </row>
    <row r="1705" spans="1:4" x14ac:dyDescent="0.2">
      <c r="A1705" s="1"/>
      <c r="B1705" s="1"/>
      <c r="C1705" s="1"/>
      <c r="D1705" s="1"/>
    </row>
    <row r="1706" spans="1:4" x14ac:dyDescent="0.2">
      <c r="A1706" s="1"/>
      <c r="B1706" s="1"/>
      <c r="C1706" s="1"/>
      <c r="D1706" s="1"/>
    </row>
    <row r="1707" spans="1:4" x14ac:dyDescent="0.2">
      <c r="A1707" s="1"/>
      <c r="B1707" s="1"/>
      <c r="C1707" s="1"/>
      <c r="D1707" s="1"/>
    </row>
    <row r="1708" spans="1:4" x14ac:dyDescent="0.2">
      <c r="A1708" s="1"/>
      <c r="B1708" s="1"/>
      <c r="C1708" s="1"/>
      <c r="D1708" s="1"/>
    </row>
    <row r="1709" spans="1:4" x14ac:dyDescent="0.2">
      <c r="A1709" s="1"/>
      <c r="B1709" s="1"/>
      <c r="C1709" s="1"/>
      <c r="D1709" s="1"/>
    </row>
    <row r="1710" spans="1:4" x14ac:dyDescent="0.2">
      <c r="A1710" s="1"/>
      <c r="B1710" s="1"/>
      <c r="C1710" s="1"/>
      <c r="D1710" s="1"/>
    </row>
    <row r="1711" spans="1:4" x14ac:dyDescent="0.2">
      <c r="A1711" s="1"/>
      <c r="B1711" s="1"/>
      <c r="C1711" s="1"/>
      <c r="D1711" s="1"/>
    </row>
    <row r="1712" spans="1:4" x14ac:dyDescent="0.2">
      <c r="A1712" s="1"/>
      <c r="B1712" s="1"/>
      <c r="C1712" s="1"/>
      <c r="D1712" s="1"/>
    </row>
    <row r="1713" spans="1:4" x14ac:dyDescent="0.2">
      <c r="A1713" s="1"/>
      <c r="B1713" s="1"/>
      <c r="C1713" s="1"/>
      <c r="D1713" s="1"/>
    </row>
    <row r="1714" spans="1:4" x14ac:dyDescent="0.2">
      <c r="A1714" s="1"/>
      <c r="B1714" s="1"/>
      <c r="C1714" s="1"/>
      <c r="D1714" s="1"/>
    </row>
    <row r="1715" spans="1:4" x14ac:dyDescent="0.2">
      <c r="A1715" s="1"/>
      <c r="B1715" s="1"/>
      <c r="C1715" s="1"/>
      <c r="D1715" s="1"/>
    </row>
    <row r="1716" spans="1:4" x14ac:dyDescent="0.2">
      <c r="A1716" s="1"/>
      <c r="B1716" s="1"/>
      <c r="C1716" s="1"/>
      <c r="D1716" s="1"/>
    </row>
    <row r="1717" spans="1:4" x14ac:dyDescent="0.2">
      <c r="A1717" s="1"/>
      <c r="B1717" s="1"/>
      <c r="C1717" s="1"/>
      <c r="D1717" s="1"/>
    </row>
    <row r="1718" spans="1:4" x14ac:dyDescent="0.2">
      <c r="A1718" s="1"/>
      <c r="B1718" s="1"/>
      <c r="C1718" s="1"/>
      <c r="D1718" s="1"/>
    </row>
    <row r="1719" spans="1:4" x14ac:dyDescent="0.2">
      <c r="A1719" s="1"/>
      <c r="B1719" s="1"/>
      <c r="C1719" s="1"/>
      <c r="D1719" s="1"/>
    </row>
    <row r="1720" spans="1:4" x14ac:dyDescent="0.2">
      <c r="A1720" s="1"/>
      <c r="B1720" s="1"/>
      <c r="C1720" s="1"/>
      <c r="D1720" s="1"/>
    </row>
    <row r="1721" spans="1:4" x14ac:dyDescent="0.2">
      <c r="A1721" s="1"/>
      <c r="B1721" s="1"/>
      <c r="C1721" s="1"/>
      <c r="D1721" s="1"/>
    </row>
    <row r="1722" spans="1:4" x14ac:dyDescent="0.2">
      <c r="A1722" s="1"/>
      <c r="B1722" s="1"/>
      <c r="C1722" s="1"/>
      <c r="D1722" s="1"/>
    </row>
    <row r="1723" spans="1:4" x14ac:dyDescent="0.2">
      <c r="A1723" s="1"/>
      <c r="B1723" s="1"/>
      <c r="C1723" s="1"/>
      <c r="D1723" s="1"/>
    </row>
    <row r="1724" spans="1:4" x14ac:dyDescent="0.2">
      <c r="A1724" s="1"/>
      <c r="B1724" s="1"/>
      <c r="C1724" s="1"/>
      <c r="D1724" s="1"/>
    </row>
    <row r="1725" spans="1:4" x14ac:dyDescent="0.2">
      <c r="A1725" s="1"/>
      <c r="B1725" s="1"/>
      <c r="C1725" s="1"/>
      <c r="D1725" s="1"/>
    </row>
    <row r="1726" spans="1:4" x14ac:dyDescent="0.2">
      <c r="A1726" s="1"/>
      <c r="B1726" s="1"/>
      <c r="C1726" s="1"/>
      <c r="D1726" s="1"/>
    </row>
    <row r="1727" spans="1:4" x14ac:dyDescent="0.2">
      <c r="A1727" s="1"/>
      <c r="B1727" s="1"/>
      <c r="C1727" s="1"/>
      <c r="D1727" s="1"/>
    </row>
    <row r="1728" spans="1:4" x14ac:dyDescent="0.2">
      <c r="A1728" s="1"/>
      <c r="B1728" s="1"/>
      <c r="C1728" s="1"/>
      <c r="D1728" s="1"/>
    </row>
    <row r="1729" spans="1:4" x14ac:dyDescent="0.2">
      <c r="A1729" s="1"/>
      <c r="B1729" s="1"/>
      <c r="C1729" s="1"/>
      <c r="D1729" s="1"/>
    </row>
    <row r="1730" spans="1:4" x14ac:dyDescent="0.2">
      <c r="A1730" s="1"/>
      <c r="B1730" s="1"/>
      <c r="C1730" s="1"/>
      <c r="D1730" s="1"/>
    </row>
    <row r="1731" spans="1:4" x14ac:dyDescent="0.2">
      <c r="A1731" s="1"/>
      <c r="B1731" s="1"/>
      <c r="C1731" s="1"/>
      <c r="D1731" s="1"/>
    </row>
    <row r="1732" spans="1:4" x14ac:dyDescent="0.2">
      <c r="A1732" s="1"/>
      <c r="B1732" s="1"/>
      <c r="C1732" s="1"/>
      <c r="D1732" s="1"/>
    </row>
    <row r="1733" spans="1:4" x14ac:dyDescent="0.2">
      <c r="A1733" s="1"/>
      <c r="B1733" s="1"/>
      <c r="C1733" s="1"/>
      <c r="D1733" s="1"/>
    </row>
    <row r="1734" spans="1:4" x14ac:dyDescent="0.2">
      <c r="A1734" s="1"/>
      <c r="B1734" s="1"/>
      <c r="C1734" s="1"/>
      <c r="D1734" s="1"/>
    </row>
    <row r="1735" spans="1:4" x14ac:dyDescent="0.2">
      <c r="A1735" s="1"/>
      <c r="B1735" s="1"/>
      <c r="C1735" s="1"/>
      <c r="D1735" s="1"/>
    </row>
    <row r="1736" spans="1:4" x14ac:dyDescent="0.2">
      <c r="A1736" s="1"/>
      <c r="B1736" s="1"/>
      <c r="C1736" s="1"/>
      <c r="D1736" s="1"/>
    </row>
    <row r="1737" spans="1:4" x14ac:dyDescent="0.2">
      <c r="A1737" s="1"/>
      <c r="B1737" s="1"/>
      <c r="C1737" s="1"/>
      <c r="D1737" s="1"/>
    </row>
    <row r="1738" spans="1:4" x14ac:dyDescent="0.2">
      <c r="A1738" s="1"/>
      <c r="B1738" s="1"/>
      <c r="C1738" s="1"/>
      <c r="D1738" s="1"/>
    </row>
    <row r="1739" spans="1:4" x14ac:dyDescent="0.2">
      <c r="A1739" s="1"/>
      <c r="B1739" s="1"/>
      <c r="C1739" s="1"/>
      <c r="D1739" s="1"/>
    </row>
    <row r="1740" spans="1:4" x14ac:dyDescent="0.2">
      <c r="A1740" s="1"/>
      <c r="B1740" s="1"/>
      <c r="C1740" s="1"/>
      <c r="D1740" s="1"/>
    </row>
    <row r="1741" spans="1:4" x14ac:dyDescent="0.2">
      <c r="A1741" s="1"/>
      <c r="B1741" s="1"/>
      <c r="C1741" s="1"/>
      <c r="D1741" s="1"/>
    </row>
    <row r="1742" spans="1:4" x14ac:dyDescent="0.2">
      <c r="A1742" s="1"/>
      <c r="B1742" s="1"/>
      <c r="C1742" s="1"/>
      <c r="D1742" s="1"/>
    </row>
    <row r="1743" spans="1:4" x14ac:dyDescent="0.2">
      <c r="A1743" s="1"/>
      <c r="B1743" s="1"/>
      <c r="C1743" s="1"/>
      <c r="D1743" s="1"/>
    </row>
    <row r="1744" spans="1:4" x14ac:dyDescent="0.2">
      <c r="A1744" s="1"/>
      <c r="B1744" s="1"/>
      <c r="C1744" s="1"/>
      <c r="D1744" s="1"/>
    </row>
    <row r="1745" spans="1:4" x14ac:dyDescent="0.2">
      <c r="A1745" s="1"/>
      <c r="B1745" s="1"/>
      <c r="C1745" s="1"/>
      <c r="D1745" s="1"/>
    </row>
    <row r="1746" spans="1:4" x14ac:dyDescent="0.2">
      <c r="A1746" s="1"/>
      <c r="B1746" s="1"/>
      <c r="C1746" s="1"/>
      <c r="D1746" s="1"/>
    </row>
    <row r="1747" spans="1:4" x14ac:dyDescent="0.2">
      <c r="A1747" s="1"/>
      <c r="B1747" s="1"/>
      <c r="C1747" s="1"/>
      <c r="D1747" s="1"/>
    </row>
    <row r="1748" spans="1:4" x14ac:dyDescent="0.2">
      <c r="A1748" s="1"/>
      <c r="B1748" s="1"/>
      <c r="C1748" s="1"/>
      <c r="D1748" s="1"/>
    </row>
    <row r="1749" spans="1:4" x14ac:dyDescent="0.2">
      <c r="A1749" s="1"/>
      <c r="B1749" s="1"/>
      <c r="C1749" s="1"/>
      <c r="D1749" s="1"/>
    </row>
    <row r="1750" spans="1:4" x14ac:dyDescent="0.2">
      <c r="A1750" s="1"/>
      <c r="B1750" s="1"/>
      <c r="C1750" s="1"/>
      <c r="D1750" s="1"/>
    </row>
    <row r="1751" spans="1:4" x14ac:dyDescent="0.2">
      <c r="A1751" s="1"/>
      <c r="B1751" s="1"/>
      <c r="C1751" s="1"/>
      <c r="D1751" s="1"/>
    </row>
    <row r="1752" spans="1:4" x14ac:dyDescent="0.2">
      <c r="A1752" s="1"/>
      <c r="B1752" s="1"/>
      <c r="C1752" s="1"/>
      <c r="D1752" s="1"/>
    </row>
    <row r="1753" spans="1:4" x14ac:dyDescent="0.2">
      <c r="A1753" s="1"/>
      <c r="B1753" s="1"/>
      <c r="C1753" s="1"/>
      <c r="D1753" s="1"/>
    </row>
    <row r="1754" spans="1:4" x14ac:dyDescent="0.2">
      <c r="A1754" s="1"/>
      <c r="B1754" s="1"/>
      <c r="C1754" s="1"/>
      <c r="D1754" s="1"/>
    </row>
    <row r="1755" spans="1:4" x14ac:dyDescent="0.2">
      <c r="A1755" s="1"/>
      <c r="B1755" s="1"/>
      <c r="C1755" s="1"/>
      <c r="D1755" s="1"/>
    </row>
    <row r="1756" spans="1:4" x14ac:dyDescent="0.2">
      <c r="A1756" s="1"/>
      <c r="B1756" s="1"/>
      <c r="C1756" s="1"/>
      <c r="D1756" s="1"/>
    </row>
    <row r="1757" spans="1:4" x14ac:dyDescent="0.2">
      <c r="A1757" s="1"/>
      <c r="B1757" s="1"/>
      <c r="C1757" s="1"/>
      <c r="D1757" s="1"/>
    </row>
    <row r="1758" spans="1:4" x14ac:dyDescent="0.2">
      <c r="A1758" s="1"/>
      <c r="B1758" s="1"/>
      <c r="C1758" s="1"/>
      <c r="D1758" s="1"/>
    </row>
    <row r="1759" spans="1:4" x14ac:dyDescent="0.2">
      <c r="A1759" s="1"/>
      <c r="B1759" s="1"/>
      <c r="C1759" s="1"/>
      <c r="D1759" s="1"/>
    </row>
    <row r="1760" spans="1:4" x14ac:dyDescent="0.2">
      <c r="A1760" s="1"/>
      <c r="B1760" s="1"/>
      <c r="C1760" s="1"/>
      <c r="D1760" s="1"/>
    </row>
    <row r="1761" spans="1:4" x14ac:dyDescent="0.2">
      <c r="A1761" s="1"/>
      <c r="B1761" s="1"/>
      <c r="C1761" s="1"/>
      <c r="D1761" s="1"/>
    </row>
    <row r="1762" spans="1:4" x14ac:dyDescent="0.2">
      <c r="A1762" s="1"/>
      <c r="B1762" s="1"/>
      <c r="C1762" s="1"/>
      <c r="D1762" s="1"/>
    </row>
    <row r="1763" spans="1:4" x14ac:dyDescent="0.2">
      <c r="A1763" s="1"/>
      <c r="B1763" s="1"/>
      <c r="C1763" s="1"/>
      <c r="D1763" s="1"/>
    </row>
    <row r="1764" spans="1:4" x14ac:dyDescent="0.2">
      <c r="A1764" s="1"/>
      <c r="B1764" s="1"/>
      <c r="C1764" s="1"/>
      <c r="D1764" s="1"/>
    </row>
    <row r="1765" spans="1:4" x14ac:dyDescent="0.2">
      <c r="A1765" s="1"/>
      <c r="B1765" s="1"/>
      <c r="C1765" s="1"/>
      <c r="D1765" s="1"/>
    </row>
    <row r="1766" spans="1:4" x14ac:dyDescent="0.2">
      <c r="A1766" s="1"/>
      <c r="B1766" s="1"/>
      <c r="C1766" s="1"/>
      <c r="D1766" s="1"/>
    </row>
    <row r="1767" spans="1:4" x14ac:dyDescent="0.2">
      <c r="A1767" s="1"/>
      <c r="B1767" s="1"/>
      <c r="C1767" s="1"/>
      <c r="D1767" s="1"/>
    </row>
    <row r="1768" spans="1:4" x14ac:dyDescent="0.2">
      <c r="A1768" s="1"/>
      <c r="B1768" s="1"/>
      <c r="C1768" s="1"/>
      <c r="D1768" s="1"/>
    </row>
    <row r="1769" spans="1:4" x14ac:dyDescent="0.2">
      <c r="A1769" s="1"/>
      <c r="B1769" s="1"/>
      <c r="C1769" s="1"/>
      <c r="D1769" s="1"/>
    </row>
    <row r="1770" spans="1:4" x14ac:dyDescent="0.2">
      <c r="A1770" s="1"/>
      <c r="B1770" s="1"/>
      <c r="C1770" s="1"/>
      <c r="D1770" s="1"/>
    </row>
    <row r="1771" spans="1:4" x14ac:dyDescent="0.2">
      <c r="A1771" s="1"/>
      <c r="B1771" s="1"/>
      <c r="C1771" s="1"/>
      <c r="D1771" s="1"/>
    </row>
    <row r="1772" spans="1:4" x14ac:dyDescent="0.2">
      <c r="A1772" s="1"/>
      <c r="B1772" s="1"/>
      <c r="C1772" s="1"/>
      <c r="D1772" s="1"/>
    </row>
    <row r="1773" spans="1:4" x14ac:dyDescent="0.2">
      <c r="A1773" s="1"/>
      <c r="B1773" s="1"/>
      <c r="C1773" s="1"/>
      <c r="D1773" s="1"/>
    </row>
    <row r="1774" spans="1:4" x14ac:dyDescent="0.2">
      <c r="A1774" s="1"/>
      <c r="B1774" s="1"/>
      <c r="C1774" s="1"/>
      <c r="D1774" s="1"/>
    </row>
    <row r="1775" spans="1:4" x14ac:dyDescent="0.2">
      <c r="A1775" s="1"/>
      <c r="B1775" s="1"/>
      <c r="C1775" s="1"/>
      <c r="D1775" s="1"/>
    </row>
    <row r="1776" spans="1:4" x14ac:dyDescent="0.2">
      <c r="A1776" s="1"/>
      <c r="B1776" s="1"/>
      <c r="C1776" s="1"/>
      <c r="D1776" s="1"/>
    </row>
    <row r="1777" spans="1:4" x14ac:dyDescent="0.2">
      <c r="A1777" s="1"/>
      <c r="B1777" s="1"/>
      <c r="C1777" s="1"/>
      <c r="D1777" s="1"/>
    </row>
    <row r="1778" spans="1:4" x14ac:dyDescent="0.2">
      <c r="A1778" s="1"/>
      <c r="B1778" s="1"/>
      <c r="C1778" s="1"/>
      <c r="D1778" s="1"/>
    </row>
    <row r="1779" spans="1:4" x14ac:dyDescent="0.2">
      <c r="A1779" s="1"/>
      <c r="B1779" s="1"/>
      <c r="C1779" s="1"/>
      <c r="D1779" s="1"/>
    </row>
    <row r="1780" spans="1:4" x14ac:dyDescent="0.2">
      <c r="A1780" s="1"/>
      <c r="B1780" s="1"/>
      <c r="C1780" s="1"/>
      <c r="D1780" s="1"/>
    </row>
    <row r="1781" spans="1:4" x14ac:dyDescent="0.2">
      <c r="A1781" s="1"/>
      <c r="B1781" s="1"/>
      <c r="C1781" s="1"/>
      <c r="D1781" s="1"/>
    </row>
    <row r="1782" spans="1:4" x14ac:dyDescent="0.2">
      <c r="A1782" s="1"/>
      <c r="B1782" s="1"/>
      <c r="C1782" s="1"/>
      <c r="D1782" s="1"/>
    </row>
    <row r="1783" spans="1:4" x14ac:dyDescent="0.2">
      <c r="A1783" s="1"/>
      <c r="B1783" s="1"/>
      <c r="C1783" s="1"/>
      <c r="D1783" s="1"/>
    </row>
    <row r="1784" spans="1:4" x14ac:dyDescent="0.2">
      <c r="A1784" s="1"/>
      <c r="B1784" s="1"/>
      <c r="C1784" s="1"/>
      <c r="D1784" s="1"/>
    </row>
    <row r="1785" spans="1:4" x14ac:dyDescent="0.2">
      <c r="A1785" s="1"/>
      <c r="B1785" s="1"/>
      <c r="C1785" s="1"/>
      <c r="D1785" s="1"/>
    </row>
    <row r="1786" spans="1:4" x14ac:dyDescent="0.2">
      <c r="A1786" s="1"/>
      <c r="B1786" s="1"/>
      <c r="C1786" s="1"/>
      <c r="D1786" s="1"/>
    </row>
    <row r="1787" spans="1:4" x14ac:dyDescent="0.2">
      <c r="A1787" s="1"/>
      <c r="B1787" s="1"/>
      <c r="C1787" s="1"/>
      <c r="D1787" s="1"/>
    </row>
    <row r="1788" spans="1:4" x14ac:dyDescent="0.2">
      <c r="A1788" s="1"/>
      <c r="B1788" s="1"/>
      <c r="C1788" s="1"/>
      <c r="D1788" s="1"/>
    </row>
    <row r="1789" spans="1:4" x14ac:dyDescent="0.2">
      <c r="A1789" s="1"/>
      <c r="B1789" s="1"/>
      <c r="C1789" s="1"/>
      <c r="D1789" s="1"/>
    </row>
    <row r="1790" spans="1:4" x14ac:dyDescent="0.2">
      <c r="A1790" s="1"/>
      <c r="B1790" s="1"/>
      <c r="C1790" s="1"/>
      <c r="D1790" s="1"/>
    </row>
    <row r="1791" spans="1:4" x14ac:dyDescent="0.2">
      <c r="A1791" s="1"/>
      <c r="B1791" s="1"/>
      <c r="C1791" s="1"/>
      <c r="D1791" s="1"/>
    </row>
    <row r="1792" spans="1:4" x14ac:dyDescent="0.2">
      <c r="A1792" s="1"/>
      <c r="B1792" s="1"/>
      <c r="C1792" s="1"/>
      <c r="D1792" s="1"/>
    </row>
    <row r="1793" spans="1:4" x14ac:dyDescent="0.2">
      <c r="A1793" s="1"/>
      <c r="B1793" s="1"/>
      <c r="C1793" s="1"/>
      <c r="D1793" s="1"/>
    </row>
    <row r="1794" spans="1:4" x14ac:dyDescent="0.2">
      <c r="A1794" s="1"/>
      <c r="B1794" s="1"/>
      <c r="C1794" s="1"/>
      <c r="D1794" s="1"/>
    </row>
    <row r="1795" spans="1:4" x14ac:dyDescent="0.2">
      <c r="A1795" s="1"/>
      <c r="B1795" s="1"/>
      <c r="C1795" s="1"/>
      <c r="D1795" s="1"/>
    </row>
    <row r="1796" spans="1:4" x14ac:dyDescent="0.2">
      <c r="A1796" s="1"/>
      <c r="B1796" s="1"/>
      <c r="C1796" s="1"/>
      <c r="D1796" s="1"/>
    </row>
    <row r="1797" spans="1:4" x14ac:dyDescent="0.2">
      <c r="A1797" s="1"/>
      <c r="B1797" s="1"/>
      <c r="C1797" s="1"/>
      <c r="D1797" s="1"/>
    </row>
    <row r="1798" spans="1:4" x14ac:dyDescent="0.2">
      <c r="A1798" s="1"/>
      <c r="B1798" s="1"/>
      <c r="C1798" s="1"/>
      <c r="D1798" s="1"/>
    </row>
    <row r="1799" spans="1:4" x14ac:dyDescent="0.2">
      <c r="A1799" s="1"/>
      <c r="B1799" s="1"/>
      <c r="C1799" s="1"/>
      <c r="D1799" s="1"/>
    </row>
    <row r="1800" spans="1:4" x14ac:dyDescent="0.2">
      <c r="A1800" s="1"/>
      <c r="B1800" s="1"/>
      <c r="C1800" s="1"/>
      <c r="D1800" s="1"/>
    </row>
    <row r="1801" spans="1:4" x14ac:dyDescent="0.2">
      <c r="A1801" s="1"/>
      <c r="B1801" s="1"/>
      <c r="C1801" s="1"/>
      <c r="D1801" s="1"/>
    </row>
    <row r="1802" spans="1:4" x14ac:dyDescent="0.2">
      <c r="A1802" s="1"/>
      <c r="B1802" s="1"/>
      <c r="C1802" s="1"/>
      <c r="D1802" s="1"/>
    </row>
    <row r="1803" spans="1:4" x14ac:dyDescent="0.2">
      <c r="A1803" s="1"/>
      <c r="B1803" s="1"/>
      <c r="C1803" s="1"/>
      <c r="D1803" s="1"/>
    </row>
    <row r="1804" spans="1:4" x14ac:dyDescent="0.2">
      <c r="A1804" s="1"/>
      <c r="B1804" s="1"/>
      <c r="C1804" s="1"/>
      <c r="D1804" s="1"/>
    </row>
    <row r="1805" spans="1:4" x14ac:dyDescent="0.2">
      <c r="A1805" s="1"/>
      <c r="B1805" s="1"/>
      <c r="C1805" s="1"/>
      <c r="D1805" s="1"/>
    </row>
    <row r="1806" spans="1:4" x14ac:dyDescent="0.2">
      <c r="A1806" s="1"/>
      <c r="B1806" s="1"/>
      <c r="C1806" s="1"/>
      <c r="D1806" s="1"/>
    </row>
    <row r="1807" spans="1:4" x14ac:dyDescent="0.2">
      <c r="A1807" s="1"/>
      <c r="B1807" s="1"/>
      <c r="C1807" s="1"/>
      <c r="D1807" s="1"/>
    </row>
    <row r="1808" spans="1:4" x14ac:dyDescent="0.2">
      <c r="A1808" s="1"/>
      <c r="B1808" s="1"/>
      <c r="C1808" s="1"/>
      <c r="D1808" s="1"/>
    </row>
    <row r="1809" spans="1:4" x14ac:dyDescent="0.2">
      <c r="A1809" s="1"/>
      <c r="B1809" s="1"/>
      <c r="C1809" s="1"/>
      <c r="D1809" s="1"/>
    </row>
    <row r="1810" spans="1:4" x14ac:dyDescent="0.2">
      <c r="A1810" s="1"/>
      <c r="B1810" s="1"/>
      <c r="C1810" s="1"/>
      <c r="D1810" s="1"/>
    </row>
    <row r="1811" spans="1:4" x14ac:dyDescent="0.2">
      <c r="A1811" s="1"/>
      <c r="B1811" s="1"/>
      <c r="C1811" s="1"/>
      <c r="D1811" s="1"/>
    </row>
    <row r="1812" spans="1:4" x14ac:dyDescent="0.2">
      <c r="A1812" s="1"/>
      <c r="B1812" s="1"/>
      <c r="C1812" s="1"/>
      <c r="D1812" s="1"/>
    </row>
    <row r="1813" spans="1:4" x14ac:dyDescent="0.2">
      <c r="A1813" s="1"/>
      <c r="B1813" s="1"/>
      <c r="C1813" s="1"/>
      <c r="D1813" s="1"/>
    </row>
    <row r="1814" spans="1:4" x14ac:dyDescent="0.2">
      <c r="A1814" s="1"/>
      <c r="B1814" s="1"/>
      <c r="C1814" s="1"/>
      <c r="D1814" s="1"/>
    </row>
    <row r="1815" spans="1:4" x14ac:dyDescent="0.2">
      <c r="A1815" s="1"/>
      <c r="B1815" s="1"/>
      <c r="C1815" s="1"/>
      <c r="D1815" s="1"/>
    </row>
    <row r="1816" spans="1:4" x14ac:dyDescent="0.2">
      <c r="A1816" s="1"/>
      <c r="B1816" s="1"/>
      <c r="C1816" s="1"/>
      <c r="D1816" s="1"/>
    </row>
    <row r="1817" spans="1:4" x14ac:dyDescent="0.2">
      <c r="A1817" s="1"/>
      <c r="B1817" s="1"/>
      <c r="C1817" s="1"/>
      <c r="D1817" s="1"/>
    </row>
    <row r="1818" spans="1:4" x14ac:dyDescent="0.2">
      <c r="A1818" s="1"/>
      <c r="B1818" s="1"/>
      <c r="C1818" s="1"/>
      <c r="D1818" s="1"/>
    </row>
    <row r="1819" spans="1:4" x14ac:dyDescent="0.2">
      <c r="A1819" s="1"/>
      <c r="B1819" s="1"/>
      <c r="C1819" s="1"/>
      <c r="D1819" s="1"/>
    </row>
    <row r="1820" spans="1:4" x14ac:dyDescent="0.2">
      <c r="A1820" s="1"/>
      <c r="B1820" s="1"/>
      <c r="C1820" s="1"/>
      <c r="D1820" s="1"/>
    </row>
    <row r="1821" spans="1:4" x14ac:dyDescent="0.2">
      <c r="A1821" s="1"/>
      <c r="B1821" s="1"/>
      <c r="C1821" s="1"/>
      <c r="D1821" s="1"/>
    </row>
    <row r="1822" spans="1:4" x14ac:dyDescent="0.2">
      <c r="A1822" s="1"/>
      <c r="B1822" s="1"/>
      <c r="C1822" s="1"/>
      <c r="D1822" s="1"/>
    </row>
    <row r="1823" spans="1:4" x14ac:dyDescent="0.2">
      <c r="A1823" s="1"/>
      <c r="B1823" s="1"/>
      <c r="C1823" s="1"/>
      <c r="D1823" s="1"/>
    </row>
    <row r="1824" spans="1:4" x14ac:dyDescent="0.2">
      <c r="A1824" s="1"/>
      <c r="B1824" s="1"/>
      <c r="C1824" s="1"/>
      <c r="D1824" s="1"/>
    </row>
    <row r="1825" spans="1:4" x14ac:dyDescent="0.2">
      <c r="A1825" s="1"/>
      <c r="B1825" s="1"/>
      <c r="C1825" s="1"/>
      <c r="D1825" s="1"/>
    </row>
    <row r="1826" spans="1:4" x14ac:dyDescent="0.2">
      <c r="A1826" s="1"/>
      <c r="B1826" s="1"/>
      <c r="C1826" s="1"/>
      <c r="D1826" s="1"/>
    </row>
    <row r="1827" spans="1:4" x14ac:dyDescent="0.2">
      <c r="A1827" s="1"/>
      <c r="B1827" s="1"/>
      <c r="C1827" s="1"/>
      <c r="D1827" s="1"/>
    </row>
    <row r="1828" spans="1:4" x14ac:dyDescent="0.2">
      <c r="A1828" s="1"/>
      <c r="B1828" s="1"/>
      <c r="C1828" s="1"/>
      <c r="D1828" s="1"/>
    </row>
    <row r="1829" spans="1:4" x14ac:dyDescent="0.2">
      <c r="A1829" s="1"/>
      <c r="B1829" s="1"/>
      <c r="C1829" s="1"/>
      <c r="D1829" s="1"/>
    </row>
    <row r="1830" spans="1:4" x14ac:dyDescent="0.2">
      <c r="A1830" s="1"/>
      <c r="B1830" s="1"/>
      <c r="C1830" s="1"/>
      <c r="D1830" s="1"/>
    </row>
    <row r="1831" spans="1:4" x14ac:dyDescent="0.2">
      <c r="A1831" s="1"/>
      <c r="B1831" s="1"/>
      <c r="C1831" s="1"/>
      <c r="D1831" s="1"/>
    </row>
    <row r="1832" spans="1:4" x14ac:dyDescent="0.2">
      <c r="A1832" s="1"/>
      <c r="B1832" s="1"/>
      <c r="C1832" s="1"/>
      <c r="D1832" s="1"/>
    </row>
    <row r="1833" spans="1:4" x14ac:dyDescent="0.2">
      <c r="A1833" s="1"/>
      <c r="B1833" s="1"/>
      <c r="C1833" s="1"/>
      <c r="D1833" s="1"/>
    </row>
    <row r="1834" spans="1:4" x14ac:dyDescent="0.2">
      <c r="A1834" s="1"/>
      <c r="B1834" s="1"/>
      <c r="C1834" s="1"/>
      <c r="D1834" s="1"/>
    </row>
    <row r="1835" spans="1:4" x14ac:dyDescent="0.2">
      <c r="A1835" s="1"/>
      <c r="B1835" s="1"/>
      <c r="C1835" s="1"/>
      <c r="D1835" s="1"/>
    </row>
    <row r="1836" spans="1:4" x14ac:dyDescent="0.2">
      <c r="A1836" s="1"/>
      <c r="B1836" s="1"/>
      <c r="C1836" s="1"/>
      <c r="D1836" s="1"/>
    </row>
    <row r="1837" spans="1:4" x14ac:dyDescent="0.2">
      <c r="A1837" s="1"/>
      <c r="B1837" s="1"/>
      <c r="C1837" s="1"/>
      <c r="D1837" s="1"/>
    </row>
    <row r="1838" spans="1:4" x14ac:dyDescent="0.2">
      <c r="A1838" s="1"/>
      <c r="B1838" s="1"/>
      <c r="C1838" s="1"/>
      <c r="D1838" s="1"/>
    </row>
    <row r="1839" spans="1:4" x14ac:dyDescent="0.2">
      <c r="A1839" s="1"/>
      <c r="B1839" s="1"/>
      <c r="C1839" s="1"/>
      <c r="D1839" s="1"/>
    </row>
    <row r="1840" spans="1:4" x14ac:dyDescent="0.2">
      <c r="A1840" s="1"/>
      <c r="B1840" s="1"/>
      <c r="C1840" s="1"/>
      <c r="D1840" s="1"/>
    </row>
    <row r="1841" spans="1:4" x14ac:dyDescent="0.2">
      <c r="A1841" s="1"/>
      <c r="B1841" s="1"/>
      <c r="C1841" s="1"/>
      <c r="D1841" s="1"/>
    </row>
    <row r="1842" spans="1:4" x14ac:dyDescent="0.2">
      <c r="A1842" s="1"/>
      <c r="B1842" s="1"/>
      <c r="C1842" s="1"/>
      <c r="D1842" s="1"/>
    </row>
    <row r="1843" spans="1:4" x14ac:dyDescent="0.2">
      <c r="A1843" s="1"/>
      <c r="B1843" s="1"/>
      <c r="C1843" s="1"/>
      <c r="D1843" s="1"/>
    </row>
    <row r="1844" spans="1:4" x14ac:dyDescent="0.2">
      <c r="A1844" s="1"/>
      <c r="B1844" s="1"/>
      <c r="C1844" s="1"/>
      <c r="D1844" s="1"/>
    </row>
    <row r="1845" spans="1:4" x14ac:dyDescent="0.2">
      <c r="A1845" s="1"/>
      <c r="B1845" s="1"/>
      <c r="C1845" s="1"/>
      <c r="D1845" s="1"/>
    </row>
    <row r="1846" spans="1:4" x14ac:dyDescent="0.2">
      <c r="A1846" s="1"/>
      <c r="B1846" s="1"/>
      <c r="C1846" s="1"/>
      <c r="D1846" s="1"/>
    </row>
    <row r="1847" spans="1:4" x14ac:dyDescent="0.2">
      <c r="A1847" s="1"/>
      <c r="B1847" s="1"/>
      <c r="C1847" s="1"/>
      <c r="D1847" s="1"/>
    </row>
    <row r="1848" spans="1:4" x14ac:dyDescent="0.2">
      <c r="A1848" s="1"/>
      <c r="B1848" s="1"/>
      <c r="C1848" s="1"/>
      <c r="D1848" s="1"/>
    </row>
    <row r="1849" spans="1:4" x14ac:dyDescent="0.2">
      <c r="A1849" s="1"/>
      <c r="B1849" s="1"/>
      <c r="C1849" s="1"/>
      <c r="D1849" s="1"/>
    </row>
    <row r="1850" spans="1:4" x14ac:dyDescent="0.2">
      <c r="A1850" s="1"/>
      <c r="B1850" s="1"/>
      <c r="C1850" s="1"/>
      <c r="D1850" s="1"/>
    </row>
    <row r="1851" spans="1:4" x14ac:dyDescent="0.2">
      <c r="A1851" s="1"/>
      <c r="B1851" s="1"/>
      <c r="C1851" s="1"/>
      <c r="D1851" s="1"/>
    </row>
    <row r="1852" spans="1:4" x14ac:dyDescent="0.2">
      <c r="A1852" s="1"/>
      <c r="B1852" s="1"/>
      <c r="C1852" s="1"/>
      <c r="D1852" s="1"/>
    </row>
    <row r="1853" spans="1:4" x14ac:dyDescent="0.2">
      <c r="A1853" s="1"/>
      <c r="B1853" s="1"/>
      <c r="C1853" s="1"/>
      <c r="D1853" s="1"/>
    </row>
    <row r="1854" spans="1:4" x14ac:dyDescent="0.2">
      <c r="A1854" s="1"/>
      <c r="B1854" s="1"/>
      <c r="C1854" s="1"/>
      <c r="D1854" s="1"/>
    </row>
    <row r="1855" spans="1:4" x14ac:dyDescent="0.2">
      <c r="A1855" s="1"/>
      <c r="B1855" s="1"/>
      <c r="C1855" s="1"/>
      <c r="D1855" s="1"/>
    </row>
    <row r="1856" spans="1:4" x14ac:dyDescent="0.2">
      <c r="A1856" s="1"/>
      <c r="B1856" s="1"/>
      <c r="C1856" s="1"/>
      <c r="D1856" s="1"/>
    </row>
    <row r="1857" spans="1:4" x14ac:dyDescent="0.2">
      <c r="A1857" s="1"/>
      <c r="B1857" s="1"/>
      <c r="C1857" s="1"/>
      <c r="D1857" s="1"/>
    </row>
    <row r="1858" spans="1:4" x14ac:dyDescent="0.2">
      <c r="A1858" s="1"/>
      <c r="B1858" s="1"/>
      <c r="C1858" s="1"/>
      <c r="D1858" s="1"/>
    </row>
    <row r="1859" spans="1:4" x14ac:dyDescent="0.2">
      <c r="A1859" s="1"/>
      <c r="B1859" s="1"/>
      <c r="C1859" s="1"/>
      <c r="D1859" s="1"/>
    </row>
    <row r="1860" spans="1:4" x14ac:dyDescent="0.2">
      <c r="A1860" s="1"/>
      <c r="B1860" s="1"/>
      <c r="C1860" s="1"/>
      <c r="D1860" s="1"/>
    </row>
    <row r="1861" spans="1:4" x14ac:dyDescent="0.2">
      <c r="A1861" s="1"/>
      <c r="B1861" s="1"/>
      <c r="C1861" s="1"/>
      <c r="D1861" s="1"/>
    </row>
    <row r="1862" spans="1:4" x14ac:dyDescent="0.2">
      <c r="A1862" s="1"/>
      <c r="B1862" s="1"/>
      <c r="C1862" s="1"/>
      <c r="D1862" s="1"/>
    </row>
    <row r="1863" spans="1:4" x14ac:dyDescent="0.2">
      <c r="A1863" s="1"/>
      <c r="B1863" s="1"/>
      <c r="C1863" s="1"/>
      <c r="D1863" s="1"/>
    </row>
    <row r="1864" spans="1:4" x14ac:dyDescent="0.2">
      <c r="A1864" s="1"/>
      <c r="B1864" s="1"/>
      <c r="C1864" s="1"/>
      <c r="D1864" s="1"/>
    </row>
    <row r="1865" spans="1:4" x14ac:dyDescent="0.2">
      <c r="A1865" s="1"/>
      <c r="B1865" s="1"/>
      <c r="C1865" s="1"/>
      <c r="D1865" s="1"/>
    </row>
    <row r="1866" spans="1:4" x14ac:dyDescent="0.2">
      <c r="A1866" s="1"/>
      <c r="B1866" s="1"/>
      <c r="C1866" s="1"/>
      <c r="D1866" s="1"/>
    </row>
    <row r="1867" spans="1:4" x14ac:dyDescent="0.2">
      <c r="A1867" s="1"/>
      <c r="B1867" s="1"/>
      <c r="C1867" s="1"/>
      <c r="D1867" s="1"/>
    </row>
    <row r="1868" spans="1:4" x14ac:dyDescent="0.2">
      <c r="A1868" s="1"/>
      <c r="B1868" s="1"/>
      <c r="C1868" s="1"/>
      <c r="D1868" s="1"/>
    </row>
    <row r="1869" spans="1:4" x14ac:dyDescent="0.2">
      <c r="A1869" s="1"/>
      <c r="B1869" s="1"/>
      <c r="C1869" s="1"/>
      <c r="D1869" s="1"/>
    </row>
    <row r="1870" spans="1:4" x14ac:dyDescent="0.2">
      <c r="A1870" s="1"/>
      <c r="B1870" s="1"/>
      <c r="C1870" s="1"/>
      <c r="D1870" s="1"/>
    </row>
    <row r="1871" spans="1:4" x14ac:dyDescent="0.2">
      <c r="A1871" s="1"/>
      <c r="B1871" s="1"/>
      <c r="C1871" s="1"/>
      <c r="D1871" s="1"/>
    </row>
    <row r="1872" spans="1:4" x14ac:dyDescent="0.2">
      <c r="A1872" s="1"/>
      <c r="B1872" s="1"/>
      <c r="C1872" s="1"/>
      <c r="D1872" s="1"/>
    </row>
    <row r="1873" spans="1:4" x14ac:dyDescent="0.2">
      <c r="A1873" s="1"/>
      <c r="B1873" s="1"/>
      <c r="C1873" s="1"/>
      <c r="D1873" s="1"/>
    </row>
    <row r="1874" spans="1:4" x14ac:dyDescent="0.2">
      <c r="A1874" s="1"/>
      <c r="B1874" s="1"/>
      <c r="C1874" s="1"/>
      <c r="D1874" s="1"/>
    </row>
    <row r="1875" spans="1:4" x14ac:dyDescent="0.2">
      <c r="A1875" s="1"/>
      <c r="B1875" s="1"/>
      <c r="C1875" s="1"/>
      <c r="D1875" s="1"/>
    </row>
    <row r="1876" spans="1:4" x14ac:dyDescent="0.2">
      <c r="A1876" s="1"/>
      <c r="B1876" s="1"/>
      <c r="C1876" s="1"/>
      <c r="D1876" s="1"/>
    </row>
    <row r="1877" spans="1:4" x14ac:dyDescent="0.2">
      <c r="A1877" s="1"/>
      <c r="B1877" s="1"/>
      <c r="C1877" s="1"/>
      <c r="D1877" s="1"/>
    </row>
    <row r="1878" spans="1:4" x14ac:dyDescent="0.2">
      <c r="A1878" s="1"/>
      <c r="B1878" s="1"/>
      <c r="C1878" s="1"/>
      <c r="D1878" s="1"/>
    </row>
    <row r="1879" spans="1:4" x14ac:dyDescent="0.2">
      <c r="A1879" s="1"/>
      <c r="B1879" s="1"/>
      <c r="C1879" s="1"/>
      <c r="D1879" s="1"/>
    </row>
    <row r="1880" spans="1:4" x14ac:dyDescent="0.2">
      <c r="A1880" s="1"/>
      <c r="B1880" s="1"/>
      <c r="C1880" s="1"/>
      <c r="D1880" s="1"/>
    </row>
    <row r="1881" spans="1:4" x14ac:dyDescent="0.2">
      <c r="A1881" s="1"/>
      <c r="B1881" s="1"/>
      <c r="C1881" s="1"/>
      <c r="D1881" s="1"/>
    </row>
    <row r="1882" spans="1:4" x14ac:dyDescent="0.2">
      <c r="A1882" s="1"/>
      <c r="B1882" s="1"/>
      <c r="C1882" s="1"/>
      <c r="D1882" s="1"/>
    </row>
    <row r="1883" spans="1:4" x14ac:dyDescent="0.2">
      <c r="A1883" s="1"/>
      <c r="B1883" s="1"/>
      <c r="C1883" s="1"/>
      <c r="D1883" s="1"/>
    </row>
    <row r="1884" spans="1:4" x14ac:dyDescent="0.2">
      <c r="A1884" s="1"/>
      <c r="B1884" s="1"/>
      <c r="C1884" s="1"/>
      <c r="D1884" s="1"/>
    </row>
    <row r="1885" spans="1:4" x14ac:dyDescent="0.2">
      <c r="A1885" s="1"/>
      <c r="B1885" s="1"/>
      <c r="C1885" s="1"/>
      <c r="D1885" s="1"/>
    </row>
    <row r="1886" spans="1:4" x14ac:dyDescent="0.2">
      <c r="A1886" s="1"/>
      <c r="B1886" s="1"/>
      <c r="C1886" s="1"/>
      <c r="D1886" s="1"/>
    </row>
    <row r="1887" spans="1:4" x14ac:dyDescent="0.2">
      <c r="A1887" s="1"/>
      <c r="B1887" s="1"/>
      <c r="C1887" s="1"/>
      <c r="D1887" s="1"/>
    </row>
    <row r="1888" spans="1:4" x14ac:dyDescent="0.2">
      <c r="A1888" s="1"/>
      <c r="B1888" s="1"/>
      <c r="C1888" s="1"/>
      <c r="D1888" s="1"/>
    </row>
    <row r="1889" spans="1:4" x14ac:dyDescent="0.2">
      <c r="A1889" s="1"/>
      <c r="B1889" s="1"/>
      <c r="C1889" s="1"/>
      <c r="D1889" s="1"/>
    </row>
    <row r="1890" spans="1:4" x14ac:dyDescent="0.2">
      <c r="A1890" s="1"/>
      <c r="B1890" s="1"/>
      <c r="C1890" s="1"/>
      <c r="D1890" s="1"/>
    </row>
    <row r="1891" spans="1:4" x14ac:dyDescent="0.2">
      <c r="A1891" s="1"/>
      <c r="B1891" s="1"/>
      <c r="C1891" s="1"/>
      <c r="D1891" s="1"/>
    </row>
    <row r="1892" spans="1:4" x14ac:dyDescent="0.2">
      <c r="A1892" s="1"/>
      <c r="B1892" s="1"/>
      <c r="C1892" s="1"/>
      <c r="D1892" s="1"/>
    </row>
    <row r="1893" spans="1:4" x14ac:dyDescent="0.2">
      <c r="A1893" s="1"/>
      <c r="B1893" s="1"/>
      <c r="C1893" s="1"/>
      <c r="D1893" s="1"/>
    </row>
    <row r="1894" spans="1:4" x14ac:dyDescent="0.2">
      <c r="A1894" s="1"/>
      <c r="B1894" s="1"/>
      <c r="C1894" s="1"/>
      <c r="D1894" s="1"/>
    </row>
    <row r="1895" spans="1:4" x14ac:dyDescent="0.2">
      <c r="A1895" s="1"/>
      <c r="B1895" s="1"/>
      <c r="C1895" s="1"/>
      <c r="D1895" s="1"/>
    </row>
    <row r="1896" spans="1:4" x14ac:dyDescent="0.2">
      <c r="A1896" s="1"/>
      <c r="B1896" s="1"/>
      <c r="C1896" s="1"/>
      <c r="D1896" s="1"/>
    </row>
    <row r="1897" spans="1:4" x14ac:dyDescent="0.2">
      <c r="A1897" s="1"/>
      <c r="B1897" s="1"/>
      <c r="C1897" s="1"/>
      <c r="D1897" s="1"/>
    </row>
    <row r="1898" spans="1:4" x14ac:dyDescent="0.2">
      <c r="A1898" s="1"/>
      <c r="B1898" s="1"/>
      <c r="C1898" s="1"/>
      <c r="D1898" s="1"/>
    </row>
    <row r="1899" spans="1:4" x14ac:dyDescent="0.2">
      <c r="A1899" s="1"/>
      <c r="B1899" s="1"/>
      <c r="C1899" s="1"/>
      <c r="D1899" s="1"/>
    </row>
    <row r="1900" spans="1:4" x14ac:dyDescent="0.2">
      <c r="A1900" s="1"/>
      <c r="B1900" s="1"/>
      <c r="C1900" s="1"/>
      <c r="D1900" s="1"/>
    </row>
    <row r="1901" spans="1:4" x14ac:dyDescent="0.2">
      <c r="A1901" s="1"/>
      <c r="B1901" s="1"/>
      <c r="C1901" s="1"/>
      <c r="D1901" s="1"/>
    </row>
    <row r="1902" spans="1:4" x14ac:dyDescent="0.2">
      <c r="A1902" s="1"/>
      <c r="B1902" s="1"/>
      <c r="C1902" s="1"/>
      <c r="D1902" s="1"/>
    </row>
    <row r="1903" spans="1:4" x14ac:dyDescent="0.2">
      <c r="A1903" s="1"/>
      <c r="B1903" s="1"/>
      <c r="C1903" s="1"/>
      <c r="D1903" s="1"/>
    </row>
    <row r="1904" spans="1:4" x14ac:dyDescent="0.2">
      <c r="A1904" s="1"/>
      <c r="B1904" s="1"/>
      <c r="C1904" s="1"/>
      <c r="D1904" s="1"/>
    </row>
    <row r="1905" spans="1:4" x14ac:dyDescent="0.2">
      <c r="A1905" s="1"/>
      <c r="B1905" s="1"/>
      <c r="C1905" s="1"/>
      <c r="D1905" s="1"/>
    </row>
    <row r="1906" spans="1:4" x14ac:dyDescent="0.2">
      <c r="A1906" s="1"/>
      <c r="B1906" s="1"/>
      <c r="C1906" s="1"/>
      <c r="D1906" s="1"/>
    </row>
    <row r="1907" spans="1:4" x14ac:dyDescent="0.2">
      <c r="A1907" s="1"/>
      <c r="B1907" s="1"/>
      <c r="C1907" s="1"/>
      <c r="D1907" s="1"/>
    </row>
    <row r="1908" spans="1:4" x14ac:dyDescent="0.2">
      <c r="A1908" s="1"/>
      <c r="B1908" s="1"/>
      <c r="C1908" s="1"/>
      <c r="D1908" s="1"/>
    </row>
    <row r="1909" spans="1:4" x14ac:dyDescent="0.2">
      <c r="A1909" s="1"/>
      <c r="B1909" s="1"/>
      <c r="C1909" s="1"/>
      <c r="D1909" s="1"/>
    </row>
    <row r="1910" spans="1:4" x14ac:dyDescent="0.2">
      <c r="A1910" s="1"/>
      <c r="B1910" s="1"/>
      <c r="C1910" s="1"/>
      <c r="D1910" s="1"/>
    </row>
    <row r="1911" spans="1:4" x14ac:dyDescent="0.2">
      <c r="A1911" s="1"/>
      <c r="B1911" s="1"/>
      <c r="C1911" s="1"/>
      <c r="D1911" s="1"/>
    </row>
    <row r="1912" spans="1:4" x14ac:dyDescent="0.2">
      <c r="A1912" s="1"/>
      <c r="B1912" s="1"/>
      <c r="C1912" s="1"/>
      <c r="D1912" s="1"/>
    </row>
    <row r="1913" spans="1:4" x14ac:dyDescent="0.2">
      <c r="A1913" s="1"/>
      <c r="B1913" s="1"/>
      <c r="C1913" s="1"/>
      <c r="D1913" s="1"/>
    </row>
    <row r="1914" spans="1:4" x14ac:dyDescent="0.2">
      <c r="A1914" s="1"/>
      <c r="B1914" s="1"/>
      <c r="C1914" s="1"/>
      <c r="D1914" s="1"/>
    </row>
    <row r="1915" spans="1:4" x14ac:dyDescent="0.2">
      <c r="A1915" s="1"/>
      <c r="B1915" s="1"/>
      <c r="C1915" s="1"/>
      <c r="D1915" s="1"/>
    </row>
    <row r="1916" spans="1:4" x14ac:dyDescent="0.2">
      <c r="A1916" s="1"/>
      <c r="B1916" s="1"/>
      <c r="C1916" s="1"/>
      <c r="D1916" s="1"/>
    </row>
    <row r="1917" spans="1:4" x14ac:dyDescent="0.2">
      <c r="A1917" s="1"/>
      <c r="B1917" s="1"/>
      <c r="C1917" s="1"/>
      <c r="D1917" s="1"/>
    </row>
    <row r="1918" spans="1:4" x14ac:dyDescent="0.2">
      <c r="A1918" s="1"/>
      <c r="B1918" s="1"/>
      <c r="C1918" s="1"/>
      <c r="D1918" s="1"/>
    </row>
    <row r="1919" spans="1:4" x14ac:dyDescent="0.2">
      <c r="A1919" s="1"/>
      <c r="B1919" s="1"/>
      <c r="C1919" s="1"/>
      <c r="D1919" s="1"/>
    </row>
    <row r="1920" spans="1:4" x14ac:dyDescent="0.2">
      <c r="A1920" s="1"/>
      <c r="B1920" s="1"/>
      <c r="C1920" s="1"/>
      <c r="D1920" s="1"/>
    </row>
    <row r="1921" spans="1:4" x14ac:dyDescent="0.2">
      <c r="A1921" s="1"/>
      <c r="B1921" s="1"/>
      <c r="C1921" s="1"/>
      <c r="D1921" s="1"/>
    </row>
    <row r="1922" spans="1:4" x14ac:dyDescent="0.2">
      <c r="A1922" s="1"/>
      <c r="B1922" s="1"/>
      <c r="C1922" s="1"/>
      <c r="D1922" s="1"/>
    </row>
    <row r="1923" spans="1:4" x14ac:dyDescent="0.2">
      <c r="A1923" s="1"/>
      <c r="B1923" s="1"/>
      <c r="C1923" s="1"/>
      <c r="D1923" s="1"/>
    </row>
    <row r="1924" spans="1:4" x14ac:dyDescent="0.2">
      <c r="A1924" s="1"/>
      <c r="B1924" s="1"/>
      <c r="C1924" s="1"/>
      <c r="D1924" s="1"/>
    </row>
    <row r="1925" spans="1:4" x14ac:dyDescent="0.2">
      <c r="A1925" s="1"/>
      <c r="B1925" s="1"/>
      <c r="C1925" s="1"/>
      <c r="D1925" s="1"/>
    </row>
    <row r="1926" spans="1:4" x14ac:dyDescent="0.2">
      <c r="A1926" s="1"/>
      <c r="B1926" s="1"/>
      <c r="C1926" s="1"/>
      <c r="D1926" s="1"/>
    </row>
    <row r="1927" spans="1:4" x14ac:dyDescent="0.2">
      <c r="A1927" s="1"/>
      <c r="B1927" s="1"/>
      <c r="C1927" s="1"/>
      <c r="D1927" s="1"/>
    </row>
    <row r="1928" spans="1:4" x14ac:dyDescent="0.2">
      <c r="A1928" s="1"/>
      <c r="B1928" s="1"/>
      <c r="C1928" s="1"/>
      <c r="D1928" s="1"/>
    </row>
    <row r="1929" spans="1:4" x14ac:dyDescent="0.2">
      <c r="A1929" s="1"/>
      <c r="B1929" s="1"/>
      <c r="C1929" s="1"/>
      <c r="D1929" s="1"/>
    </row>
    <row r="1930" spans="1:4" x14ac:dyDescent="0.2">
      <c r="A1930" s="1"/>
      <c r="B1930" s="1"/>
      <c r="C1930" s="1"/>
      <c r="D1930" s="1"/>
    </row>
    <row r="1931" spans="1:4" x14ac:dyDescent="0.2">
      <c r="A1931" s="1"/>
      <c r="B1931" s="1"/>
      <c r="C1931" s="1"/>
      <c r="D1931" s="1"/>
    </row>
    <row r="1932" spans="1:4" x14ac:dyDescent="0.2">
      <c r="A1932" s="1"/>
      <c r="B1932" s="1"/>
      <c r="C1932" s="1"/>
      <c r="D1932" s="1"/>
    </row>
    <row r="1933" spans="1:4" x14ac:dyDescent="0.2">
      <c r="A1933" s="1"/>
      <c r="B1933" s="1"/>
      <c r="C1933" s="1"/>
      <c r="D1933" s="1"/>
    </row>
    <row r="1934" spans="1:4" x14ac:dyDescent="0.2">
      <c r="A1934" s="1"/>
      <c r="B1934" s="1"/>
      <c r="C1934" s="1"/>
      <c r="D1934" s="1"/>
    </row>
    <row r="1935" spans="1:4" x14ac:dyDescent="0.2">
      <c r="A1935" s="1"/>
      <c r="B1935" s="1"/>
      <c r="C1935" s="1"/>
      <c r="D1935" s="1"/>
    </row>
    <row r="1936" spans="1:4" x14ac:dyDescent="0.2">
      <c r="A1936" s="1"/>
      <c r="B1936" s="1"/>
      <c r="C1936" s="1"/>
      <c r="D1936" s="1"/>
    </row>
    <row r="1937" spans="1:4" x14ac:dyDescent="0.2">
      <c r="A1937" s="1"/>
      <c r="B1937" s="1"/>
      <c r="C1937" s="1"/>
      <c r="D1937" s="1"/>
    </row>
    <row r="1938" spans="1:4" x14ac:dyDescent="0.2">
      <c r="A1938" s="1"/>
      <c r="B1938" s="1"/>
      <c r="C1938" s="1"/>
      <c r="D1938" s="1"/>
    </row>
    <row r="1939" spans="1:4" x14ac:dyDescent="0.2">
      <c r="A1939" s="1"/>
      <c r="B1939" s="1"/>
      <c r="C1939" s="1"/>
      <c r="D1939" s="1"/>
    </row>
    <row r="1940" spans="1:4" x14ac:dyDescent="0.2">
      <c r="A1940" s="1"/>
      <c r="B1940" s="1"/>
      <c r="C1940" s="1"/>
      <c r="D1940" s="1"/>
    </row>
    <row r="1941" spans="1:4" x14ac:dyDescent="0.2">
      <c r="A1941" s="1"/>
      <c r="B1941" s="1"/>
      <c r="C1941" s="1"/>
      <c r="D1941" s="1"/>
    </row>
    <row r="1942" spans="1:4" x14ac:dyDescent="0.2">
      <c r="A1942" s="1"/>
      <c r="B1942" s="1"/>
      <c r="C1942" s="1"/>
      <c r="D1942" s="1"/>
    </row>
    <row r="1943" spans="1:4" x14ac:dyDescent="0.2">
      <c r="A1943" s="1"/>
      <c r="B1943" s="1"/>
      <c r="C1943" s="1"/>
      <c r="D1943" s="1"/>
    </row>
    <row r="1944" spans="1:4" x14ac:dyDescent="0.2">
      <c r="A1944" s="1"/>
      <c r="B1944" s="1"/>
      <c r="C1944" s="1"/>
      <c r="D1944" s="1"/>
    </row>
    <row r="1945" spans="1:4" x14ac:dyDescent="0.2">
      <c r="A1945" s="1"/>
      <c r="B1945" s="1"/>
      <c r="C1945" s="1"/>
      <c r="D1945" s="1"/>
    </row>
    <row r="1946" spans="1:4" x14ac:dyDescent="0.2">
      <c r="A1946" s="1"/>
      <c r="B1946" s="1"/>
      <c r="C1946" s="1"/>
      <c r="D1946" s="1"/>
    </row>
    <row r="1947" spans="1:4" x14ac:dyDescent="0.2">
      <c r="A1947" s="1"/>
      <c r="B1947" s="1"/>
      <c r="C1947" s="1"/>
      <c r="D1947" s="1"/>
    </row>
    <row r="1948" spans="1:4" x14ac:dyDescent="0.2">
      <c r="A1948" s="1"/>
      <c r="B1948" s="1"/>
      <c r="C1948" s="1"/>
      <c r="D1948" s="1"/>
    </row>
    <row r="1949" spans="1:4" x14ac:dyDescent="0.2">
      <c r="A1949" s="1"/>
      <c r="B1949" s="1"/>
      <c r="C1949" s="1"/>
      <c r="D1949" s="1"/>
    </row>
    <row r="1950" spans="1:4" x14ac:dyDescent="0.2">
      <c r="A1950" s="1"/>
      <c r="B1950" s="1"/>
      <c r="C1950" s="1"/>
      <c r="D1950" s="1"/>
    </row>
    <row r="1951" spans="1:4" x14ac:dyDescent="0.2">
      <c r="A1951" s="1"/>
      <c r="B1951" s="1"/>
      <c r="C1951" s="1"/>
      <c r="D1951" s="1"/>
    </row>
    <row r="1952" spans="1:4" x14ac:dyDescent="0.2">
      <c r="A1952" s="1"/>
      <c r="B1952" s="1"/>
      <c r="C1952" s="1"/>
      <c r="D1952" s="1"/>
    </row>
    <row r="1953" spans="1:4" x14ac:dyDescent="0.2">
      <c r="A1953" s="1"/>
      <c r="B1953" s="1"/>
      <c r="C1953" s="1"/>
      <c r="D1953" s="1"/>
    </row>
    <row r="1954" spans="1:4" x14ac:dyDescent="0.2">
      <c r="A1954" s="1"/>
      <c r="B1954" s="1"/>
      <c r="C1954" s="1"/>
      <c r="D1954" s="1"/>
    </row>
    <row r="1955" spans="1:4" x14ac:dyDescent="0.2">
      <c r="A1955" s="1"/>
      <c r="B1955" s="1"/>
      <c r="C1955" s="1"/>
      <c r="D1955" s="1"/>
    </row>
    <row r="1956" spans="1:4" x14ac:dyDescent="0.2">
      <c r="A1956" s="1"/>
      <c r="B1956" s="1"/>
      <c r="C1956" s="1"/>
      <c r="D1956" s="1"/>
    </row>
    <row r="1957" spans="1:4" x14ac:dyDescent="0.2">
      <c r="A1957" s="1"/>
      <c r="B1957" s="1"/>
      <c r="C1957" s="1"/>
      <c r="D1957" s="1"/>
    </row>
    <row r="1958" spans="1:4" x14ac:dyDescent="0.2">
      <c r="A1958" s="1"/>
      <c r="B1958" s="1"/>
      <c r="C1958" s="1"/>
      <c r="D1958" s="1"/>
    </row>
    <row r="1959" spans="1:4" x14ac:dyDescent="0.2">
      <c r="A1959" s="1"/>
      <c r="B1959" s="1"/>
      <c r="C1959" s="1"/>
      <c r="D1959" s="1"/>
    </row>
    <row r="1960" spans="1:4" x14ac:dyDescent="0.2">
      <c r="A1960" s="1"/>
      <c r="B1960" s="1"/>
      <c r="C1960" s="1"/>
      <c r="D1960" s="1"/>
    </row>
    <row r="1961" spans="1:4" x14ac:dyDescent="0.2">
      <c r="A1961" s="1"/>
      <c r="B1961" s="1"/>
      <c r="C1961" s="1"/>
      <c r="D1961" s="1"/>
    </row>
    <row r="1962" spans="1:4" x14ac:dyDescent="0.2">
      <c r="A1962" s="1"/>
      <c r="B1962" s="1"/>
      <c r="C1962" s="1"/>
      <c r="D1962" s="1"/>
    </row>
    <row r="1963" spans="1:4" x14ac:dyDescent="0.2">
      <c r="A1963" s="1"/>
      <c r="B1963" s="1"/>
      <c r="C1963" s="1"/>
      <c r="D1963" s="1"/>
    </row>
    <row r="1964" spans="1:4" x14ac:dyDescent="0.2">
      <c r="A1964" s="1"/>
      <c r="B1964" s="1"/>
      <c r="C1964" s="1"/>
      <c r="D1964" s="1"/>
    </row>
    <row r="1965" spans="1:4" x14ac:dyDescent="0.2">
      <c r="A1965" s="1"/>
      <c r="B1965" s="1"/>
      <c r="C1965" s="1"/>
      <c r="D1965" s="1"/>
    </row>
    <row r="1966" spans="1:4" x14ac:dyDescent="0.2">
      <c r="A1966" s="1"/>
      <c r="B1966" s="1"/>
      <c r="C1966" s="1"/>
      <c r="D1966" s="1"/>
    </row>
    <row r="1967" spans="1:4" x14ac:dyDescent="0.2">
      <c r="A1967" s="1"/>
      <c r="B1967" s="1"/>
      <c r="C1967" s="1"/>
      <c r="D1967" s="1"/>
    </row>
    <row r="1968" spans="1:4" x14ac:dyDescent="0.2">
      <c r="A1968" s="1"/>
      <c r="B1968" s="1"/>
      <c r="C1968" s="1"/>
      <c r="D1968" s="1"/>
    </row>
    <row r="1969" spans="1:4" x14ac:dyDescent="0.2">
      <c r="A1969" s="1"/>
      <c r="B1969" s="1"/>
      <c r="C1969" s="1"/>
      <c r="D1969" s="1"/>
    </row>
    <row r="1970" spans="1:4" x14ac:dyDescent="0.2">
      <c r="A1970" s="1"/>
      <c r="B1970" s="1"/>
      <c r="C1970" s="1"/>
      <c r="D1970" s="1"/>
    </row>
    <row r="1971" spans="1:4" x14ac:dyDescent="0.2">
      <c r="A1971" s="1"/>
      <c r="B1971" s="1"/>
      <c r="C1971" s="1"/>
      <c r="D1971" s="1"/>
    </row>
    <row r="1972" spans="1:4" x14ac:dyDescent="0.2">
      <c r="A1972" s="1"/>
      <c r="B1972" s="1"/>
      <c r="C1972" s="1"/>
      <c r="D1972" s="1"/>
    </row>
    <row r="1973" spans="1:4" x14ac:dyDescent="0.2">
      <c r="A1973" s="1"/>
      <c r="B1973" s="1"/>
      <c r="C1973" s="1"/>
      <c r="D1973" s="1"/>
    </row>
    <row r="1974" spans="1:4" x14ac:dyDescent="0.2">
      <c r="A1974" s="1"/>
      <c r="B1974" s="1"/>
      <c r="C1974" s="1"/>
      <c r="D1974" s="1"/>
    </row>
    <row r="1975" spans="1:4" x14ac:dyDescent="0.2">
      <c r="A1975" s="1"/>
      <c r="B1975" s="1"/>
      <c r="C1975" s="1"/>
      <c r="D1975" s="1"/>
    </row>
    <row r="1976" spans="1:4" x14ac:dyDescent="0.2">
      <c r="A1976" s="1"/>
      <c r="B1976" s="1"/>
      <c r="C1976" s="1"/>
      <c r="D1976" s="1"/>
    </row>
    <row r="1977" spans="1:4" x14ac:dyDescent="0.2">
      <c r="A1977" s="1"/>
      <c r="B1977" s="1"/>
      <c r="C1977" s="1"/>
      <c r="D1977" s="1"/>
    </row>
    <row r="1978" spans="1:4" x14ac:dyDescent="0.2">
      <c r="A1978" s="1"/>
      <c r="B1978" s="1"/>
      <c r="C1978" s="1"/>
      <c r="D1978" s="1"/>
    </row>
    <row r="1979" spans="1:4" x14ac:dyDescent="0.2">
      <c r="A1979" s="1"/>
      <c r="B1979" s="1"/>
      <c r="C1979" s="1"/>
      <c r="D1979" s="1"/>
    </row>
    <row r="1980" spans="1:4" x14ac:dyDescent="0.2">
      <c r="A1980" s="1"/>
      <c r="B1980" s="1"/>
      <c r="C1980" s="1"/>
      <c r="D1980" s="1"/>
    </row>
    <row r="1981" spans="1:4" x14ac:dyDescent="0.2">
      <c r="A1981" s="1"/>
      <c r="B1981" s="1"/>
      <c r="C1981" s="1"/>
      <c r="D1981" s="1"/>
    </row>
    <row r="1982" spans="1:4" x14ac:dyDescent="0.2">
      <c r="A1982" s="1"/>
      <c r="B1982" s="1"/>
      <c r="C1982" s="1"/>
      <c r="D1982" s="1"/>
    </row>
    <row r="1983" spans="1:4" x14ac:dyDescent="0.2">
      <c r="A1983" s="1"/>
      <c r="B1983" s="1"/>
      <c r="C1983" s="1"/>
      <c r="D1983" s="1"/>
    </row>
    <row r="1984" spans="1:4" x14ac:dyDescent="0.2">
      <c r="A1984" s="1"/>
      <c r="B1984" s="1"/>
      <c r="C1984" s="1"/>
      <c r="D1984" s="1"/>
    </row>
    <row r="1985" spans="1:4" x14ac:dyDescent="0.2">
      <c r="A1985" s="1"/>
      <c r="B1985" s="1"/>
      <c r="C1985" s="1"/>
      <c r="D1985" s="1"/>
    </row>
    <row r="1986" spans="1:4" x14ac:dyDescent="0.2">
      <c r="A1986" s="1"/>
      <c r="B1986" s="1"/>
      <c r="C1986" s="1"/>
      <c r="D1986" s="1"/>
    </row>
    <row r="1987" spans="1:4" x14ac:dyDescent="0.2">
      <c r="A1987" s="1"/>
      <c r="B1987" s="1"/>
      <c r="C1987" s="1"/>
      <c r="D1987" s="1"/>
    </row>
    <row r="1988" spans="1:4" x14ac:dyDescent="0.2">
      <c r="A1988" s="1"/>
      <c r="B1988" s="1"/>
      <c r="C1988" s="1"/>
      <c r="D1988" s="1"/>
    </row>
    <row r="1989" spans="1:4" x14ac:dyDescent="0.2">
      <c r="A1989" s="1"/>
      <c r="B1989" s="1"/>
      <c r="C1989" s="1"/>
      <c r="D1989" s="1"/>
    </row>
    <row r="1990" spans="1:4" x14ac:dyDescent="0.2">
      <c r="A1990" s="1"/>
      <c r="B1990" s="1"/>
      <c r="C1990" s="1"/>
      <c r="D1990" s="1"/>
    </row>
    <row r="1991" spans="1:4" x14ac:dyDescent="0.2">
      <c r="A1991" s="1"/>
      <c r="B1991" s="1"/>
      <c r="C1991" s="1"/>
      <c r="D1991" s="1"/>
    </row>
    <row r="1992" spans="1:4" x14ac:dyDescent="0.2">
      <c r="A1992" s="1"/>
      <c r="B1992" s="1"/>
      <c r="C1992" s="1"/>
      <c r="D1992" s="1"/>
    </row>
    <row r="1993" spans="1:4" x14ac:dyDescent="0.2">
      <c r="A1993" s="1"/>
      <c r="B1993" s="1"/>
      <c r="C1993" s="1"/>
      <c r="D1993" s="1"/>
    </row>
    <row r="1994" spans="1:4" x14ac:dyDescent="0.2">
      <c r="A1994" s="1"/>
      <c r="B1994" s="1"/>
      <c r="C1994" s="1"/>
      <c r="D1994" s="1"/>
    </row>
    <row r="1995" spans="1:4" x14ac:dyDescent="0.2">
      <c r="A1995" s="1"/>
      <c r="B1995" s="1"/>
      <c r="C1995" s="1"/>
      <c r="D1995" s="1"/>
    </row>
    <row r="1996" spans="1:4" x14ac:dyDescent="0.2">
      <c r="A1996" s="1"/>
      <c r="B1996" s="1"/>
      <c r="C1996" s="1"/>
      <c r="D1996" s="1"/>
    </row>
    <row r="1997" spans="1:4" x14ac:dyDescent="0.2">
      <c r="A1997" s="1"/>
      <c r="B1997" s="1"/>
      <c r="C1997" s="1"/>
      <c r="D1997" s="1"/>
    </row>
    <row r="1998" spans="1:4" x14ac:dyDescent="0.2">
      <c r="A1998" s="1"/>
      <c r="B1998" s="1"/>
      <c r="C1998" s="1"/>
      <c r="D1998" s="1"/>
    </row>
    <row r="1999" spans="1:4" x14ac:dyDescent="0.2">
      <c r="A1999" s="1"/>
      <c r="B1999" s="1"/>
      <c r="C1999" s="1"/>
      <c r="D1999" s="1"/>
    </row>
    <row r="2000" spans="1:4" x14ac:dyDescent="0.2">
      <c r="A2000" s="1"/>
      <c r="B2000" s="1"/>
      <c r="C2000" s="1"/>
      <c r="D2000" s="1"/>
    </row>
    <row r="2001" spans="1:4" x14ac:dyDescent="0.2">
      <c r="A2001" s="1"/>
      <c r="B2001" s="1"/>
      <c r="C2001" s="1"/>
      <c r="D2001" s="1"/>
    </row>
    <row r="2002" spans="1:4" x14ac:dyDescent="0.2">
      <c r="A2002" s="1"/>
      <c r="B2002" s="1"/>
      <c r="C2002" s="1"/>
      <c r="D2002" s="1"/>
    </row>
    <row r="2003" spans="1:4" x14ac:dyDescent="0.2">
      <c r="A2003" s="1"/>
      <c r="B2003" s="1"/>
      <c r="C2003" s="1"/>
      <c r="D2003" s="1"/>
    </row>
    <row r="2004" spans="1:4" x14ac:dyDescent="0.2">
      <c r="A2004" s="1"/>
      <c r="B2004" s="1"/>
      <c r="C2004" s="1"/>
      <c r="D2004" s="1"/>
    </row>
    <row r="2005" spans="1:4" x14ac:dyDescent="0.2">
      <c r="A2005" s="1"/>
      <c r="B2005" s="1"/>
      <c r="C2005" s="1"/>
      <c r="D2005" s="1"/>
    </row>
    <row r="2006" spans="1:4" x14ac:dyDescent="0.2">
      <c r="A2006" s="1"/>
      <c r="B2006" s="1"/>
      <c r="C2006" s="1"/>
      <c r="D2006" s="1"/>
    </row>
    <row r="2007" spans="1:4" x14ac:dyDescent="0.2">
      <c r="A2007" s="1"/>
      <c r="B2007" s="1"/>
      <c r="C2007" s="1"/>
      <c r="D2007" s="1"/>
    </row>
    <row r="2008" spans="1:4" x14ac:dyDescent="0.2">
      <c r="A2008" s="1"/>
      <c r="B2008" s="1"/>
      <c r="C2008" s="1"/>
      <c r="D2008" s="1"/>
    </row>
    <row r="2009" spans="1:4" x14ac:dyDescent="0.2">
      <c r="A2009" s="1"/>
      <c r="B2009" s="1"/>
      <c r="C2009" s="1"/>
      <c r="D2009" s="1"/>
    </row>
    <row r="2010" spans="1:4" x14ac:dyDescent="0.2">
      <c r="A2010" s="1"/>
      <c r="B2010" s="1"/>
      <c r="C2010" s="1"/>
      <c r="D2010" s="1"/>
    </row>
    <row r="2011" spans="1:4" x14ac:dyDescent="0.2">
      <c r="A2011" s="1"/>
      <c r="B2011" s="1"/>
      <c r="C2011" s="1"/>
      <c r="D2011" s="1"/>
    </row>
    <row r="2012" spans="1:4" x14ac:dyDescent="0.2">
      <c r="A2012" s="1"/>
      <c r="B2012" s="1"/>
      <c r="C2012" s="1"/>
      <c r="D2012" s="1"/>
    </row>
    <row r="2013" spans="1:4" x14ac:dyDescent="0.2">
      <c r="A2013" s="1"/>
      <c r="B2013" s="1"/>
      <c r="C2013" s="1"/>
      <c r="D2013" s="1"/>
    </row>
    <row r="2014" spans="1:4" x14ac:dyDescent="0.2">
      <c r="A2014" s="1"/>
      <c r="B2014" s="1"/>
      <c r="C2014" s="1"/>
      <c r="D2014" s="1"/>
    </row>
    <row r="2015" spans="1:4" x14ac:dyDescent="0.2">
      <c r="A2015" s="1"/>
      <c r="B2015" s="1"/>
      <c r="C2015" s="1"/>
      <c r="D2015" s="1"/>
    </row>
    <row r="2016" spans="1:4" x14ac:dyDescent="0.2">
      <c r="A2016" s="1"/>
      <c r="B2016" s="1"/>
      <c r="C2016" s="1"/>
      <c r="D2016" s="1"/>
    </row>
    <row r="2017" spans="1:4" x14ac:dyDescent="0.2">
      <c r="A2017" s="1"/>
      <c r="B2017" s="1"/>
      <c r="C2017" s="1"/>
      <c r="D2017" s="1"/>
    </row>
    <row r="2018" spans="1:4" x14ac:dyDescent="0.2">
      <c r="A2018" s="1"/>
      <c r="B2018" s="1"/>
      <c r="C2018" s="1"/>
      <c r="D2018" s="1"/>
    </row>
    <row r="2019" spans="1:4" x14ac:dyDescent="0.2">
      <c r="A2019" s="1"/>
      <c r="B2019" s="1"/>
      <c r="C2019" s="1"/>
      <c r="D2019" s="1"/>
    </row>
    <row r="2020" spans="1:4" x14ac:dyDescent="0.2">
      <c r="A2020" s="1"/>
      <c r="B2020" s="1"/>
      <c r="C2020" s="1"/>
      <c r="D2020" s="1"/>
    </row>
    <row r="2021" spans="1:4" x14ac:dyDescent="0.2">
      <c r="A2021" s="1"/>
      <c r="B2021" s="1"/>
      <c r="C2021" s="1"/>
      <c r="D2021" s="1"/>
    </row>
    <row r="2022" spans="1:4" x14ac:dyDescent="0.2">
      <c r="A2022" s="1"/>
      <c r="B2022" s="1"/>
      <c r="C2022" s="1"/>
      <c r="D2022" s="1"/>
    </row>
    <row r="2023" spans="1:4" x14ac:dyDescent="0.2">
      <c r="A2023" s="1"/>
      <c r="B2023" s="1"/>
      <c r="C2023" s="1"/>
      <c r="D2023" s="1"/>
    </row>
    <row r="2024" spans="1:4" x14ac:dyDescent="0.2">
      <c r="A2024" s="1"/>
      <c r="B2024" s="1"/>
      <c r="C2024" s="1"/>
      <c r="D2024" s="1"/>
    </row>
    <row r="2025" spans="1:4" x14ac:dyDescent="0.2">
      <c r="A2025" s="1"/>
      <c r="B2025" s="1"/>
      <c r="C2025" s="1"/>
      <c r="D2025" s="1"/>
    </row>
    <row r="2026" spans="1:4" x14ac:dyDescent="0.2">
      <c r="A2026" s="1"/>
      <c r="B2026" s="1"/>
      <c r="C2026" s="1"/>
      <c r="D2026" s="1"/>
    </row>
    <row r="2027" spans="1:4" x14ac:dyDescent="0.2">
      <c r="A2027" s="1"/>
      <c r="B2027" s="1"/>
      <c r="C2027" s="1"/>
      <c r="D2027" s="1"/>
    </row>
    <row r="2028" spans="1:4" x14ac:dyDescent="0.2">
      <c r="A2028" s="1"/>
      <c r="B2028" s="1"/>
      <c r="C2028" s="1"/>
      <c r="D2028" s="1"/>
    </row>
    <row r="2029" spans="1:4" x14ac:dyDescent="0.2">
      <c r="A2029" s="1"/>
      <c r="B2029" s="1"/>
      <c r="C2029" s="1"/>
      <c r="D2029" s="1"/>
    </row>
    <row r="2030" spans="1:4" x14ac:dyDescent="0.2">
      <c r="A2030" s="1"/>
      <c r="B2030" s="1"/>
      <c r="C2030" s="1"/>
      <c r="D2030" s="1"/>
    </row>
    <row r="2031" spans="1:4" x14ac:dyDescent="0.2">
      <c r="A2031" s="1"/>
      <c r="B2031" s="1"/>
      <c r="C2031" s="1"/>
      <c r="D2031" s="1"/>
    </row>
    <row r="2032" spans="1:4" x14ac:dyDescent="0.2">
      <c r="A2032" s="1"/>
      <c r="B2032" s="1"/>
      <c r="C2032" s="1"/>
      <c r="D2032" s="1"/>
    </row>
    <row r="2033" spans="1:4" x14ac:dyDescent="0.2">
      <c r="A2033" s="1"/>
      <c r="B2033" s="1"/>
      <c r="C2033" s="1"/>
      <c r="D2033" s="1"/>
    </row>
    <row r="2034" spans="1:4" x14ac:dyDescent="0.2">
      <c r="A2034" s="1"/>
      <c r="B2034" s="1"/>
      <c r="C2034" s="1"/>
      <c r="D2034" s="1"/>
    </row>
    <row r="2035" spans="1:4" x14ac:dyDescent="0.2">
      <c r="A2035" s="1"/>
      <c r="B2035" s="1"/>
      <c r="C2035" s="1"/>
      <c r="D2035" s="1"/>
    </row>
    <row r="2036" spans="1:4" x14ac:dyDescent="0.2">
      <c r="A2036" s="1"/>
      <c r="B2036" s="1"/>
      <c r="C2036" s="1"/>
      <c r="D2036" s="1"/>
    </row>
    <row r="2037" spans="1:4" x14ac:dyDescent="0.2">
      <c r="A2037" s="1"/>
      <c r="B2037" s="1"/>
      <c r="C2037" s="1"/>
      <c r="D2037" s="1"/>
    </row>
    <row r="2038" spans="1:4" x14ac:dyDescent="0.2">
      <c r="A2038" s="1"/>
      <c r="B2038" s="1"/>
      <c r="C2038" s="1"/>
      <c r="D2038" s="1"/>
    </row>
    <row r="2039" spans="1:4" x14ac:dyDescent="0.2">
      <c r="A2039" s="1"/>
      <c r="B2039" s="1"/>
      <c r="C2039" s="1"/>
      <c r="D2039" s="1"/>
    </row>
    <row r="2040" spans="1:4" x14ac:dyDescent="0.2">
      <c r="A2040" s="1"/>
      <c r="B2040" s="1"/>
      <c r="C2040" s="1"/>
      <c r="D2040" s="1"/>
    </row>
    <row r="2041" spans="1:4" x14ac:dyDescent="0.2">
      <c r="A2041" s="1"/>
      <c r="B2041" s="1"/>
      <c r="C2041" s="1"/>
      <c r="D2041" s="1"/>
    </row>
    <row r="2042" spans="1:4" x14ac:dyDescent="0.2">
      <c r="A2042" s="1"/>
      <c r="B2042" s="1"/>
      <c r="C2042" s="1"/>
      <c r="D2042" s="1"/>
    </row>
    <row r="2043" spans="1:4" x14ac:dyDescent="0.2">
      <c r="A2043" s="1"/>
      <c r="B2043" s="1"/>
      <c r="C2043" s="1"/>
      <c r="D2043" s="1"/>
    </row>
    <row r="2044" spans="1:4" x14ac:dyDescent="0.2">
      <c r="A2044" s="1"/>
      <c r="B2044" s="1"/>
      <c r="C2044" s="1"/>
      <c r="D2044" s="1"/>
    </row>
    <row r="2045" spans="1:4" x14ac:dyDescent="0.2">
      <c r="A2045" s="1"/>
      <c r="B2045" s="1"/>
      <c r="C2045" s="1"/>
      <c r="D2045" s="1"/>
    </row>
    <row r="2046" spans="1:4" x14ac:dyDescent="0.2">
      <c r="A2046" s="1"/>
      <c r="B2046" s="1"/>
      <c r="C2046" s="1"/>
      <c r="D2046" s="1"/>
    </row>
    <row r="2047" spans="1:4" x14ac:dyDescent="0.2">
      <c r="A2047" s="1"/>
      <c r="B2047" s="1"/>
      <c r="C2047" s="1"/>
      <c r="D2047" s="1"/>
    </row>
    <row r="2048" spans="1:4" x14ac:dyDescent="0.2">
      <c r="A2048" s="1"/>
      <c r="B2048" s="1"/>
      <c r="C2048" s="1"/>
      <c r="D2048" s="1"/>
    </row>
    <row r="2049" spans="1:4" x14ac:dyDescent="0.2">
      <c r="A2049" s="1"/>
      <c r="B2049" s="1"/>
      <c r="C2049" s="1"/>
      <c r="D2049" s="1"/>
    </row>
    <row r="2050" spans="1:4" x14ac:dyDescent="0.2">
      <c r="A2050" s="1"/>
      <c r="B2050" s="1"/>
      <c r="C2050" s="1"/>
      <c r="D2050" s="1"/>
    </row>
    <row r="2051" spans="1:4" x14ac:dyDescent="0.2">
      <c r="A2051" s="1"/>
      <c r="B2051" s="1"/>
      <c r="C2051" s="1"/>
      <c r="D2051" s="1"/>
    </row>
    <row r="2052" spans="1:4" x14ac:dyDescent="0.2">
      <c r="A2052" s="1"/>
      <c r="B2052" s="1"/>
      <c r="C2052" s="1"/>
      <c r="D2052" s="1"/>
    </row>
    <row r="2053" spans="1:4" x14ac:dyDescent="0.2">
      <c r="A2053" s="1"/>
      <c r="B2053" s="1"/>
      <c r="C2053" s="1"/>
      <c r="D2053" s="1"/>
    </row>
    <row r="2054" spans="1:4" x14ac:dyDescent="0.2">
      <c r="A2054" s="1"/>
      <c r="B2054" s="1"/>
      <c r="C2054" s="1"/>
      <c r="D2054" s="1"/>
    </row>
    <row r="2055" spans="1:4" x14ac:dyDescent="0.2">
      <c r="A2055" s="1"/>
      <c r="B2055" s="1"/>
      <c r="C2055" s="1"/>
      <c r="D2055" s="1"/>
    </row>
    <row r="2056" spans="1:4" x14ac:dyDescent="0.2">
      <c r="A2056" s="1"/>
      <c r="B2056" s="1"/>
      <c r="C2056" s="1"/>
      <c r="D2056" s="1"/>
    </row>
    <row r="2057" spans="1:4" x14ac:dyDescent="0.2">
      <c r="A2057" s="1"/>
      <c r="B2057" s="1"/>
      <c r="C2057" s="1"/>
      <c r="D2057" s="1"/>
    </row>
    <row r="2058" spans="1:4" x14ac:dyDescent="0.2">
      <c r="A2058" s="1"/>
      <c r="B2058" s="1"/>
      <c r="C2058" s="1"/>
      <c r="D2058" s="1"/>
    </row>
    <row r="2059" spans="1:4" x14ac:dyDescent="0.2">
      <c r="A2059" s="1"/>
      <c r="B2059" s="1"/>
      <c r="C2059" s="1"/>
      <c r="D2059" s="1"/>
    </row>
    <row r="2060" spans="1:4" x14ac:dyDescent="0.2">
      <c r="A2060" s="1"/>
      <c r="B2060" s="1"/>
      <c r="C2060" s="1"/>
      <c r="D2060" s="1"/>
    </row>
    <row r="2061" spans="1:4" x14ac:dyDescent="0.2">
      <c r="A2061" s="1"/>
      <c r="B2061" s="1"/>
      <c r="C2061" s="1"/>
      <c r="D2061" s="1"/>
    </row>
    <row r="2062" spans="1:4" x14ac:dyDescent="0.2">
      <c r="A2062" s="1"/>
      <c r="B2062" s="1"/>
      <c r="C2062" s="1"/>
      <c r="D2062" s="1"/>
    </row>
    <row r="2063" spans="1:4" x14ac:dyDescent="0.2">
      <c r="A2063" s="1"/>
      <c r="B2063" s="1"/>
      <c r="C2063" s="1"/>
      <c r="D2063" s="1"/>
    </row>
    <row r="2064" spans="1:4" x14ac:dyDescent="0.2">
      <c r="A2064" s="1"/>
      <c r="B2064" s="1"/>
      <c r="C2064" s="1"/>
      <c r="D2064" s="1"/>
    </row>
    <row r="2065" spans="1:4" x14ac:dyDescent="0.2">
      <c r="A2065" s="1"/>
      <c r="B2065" s="1"/>
      <c r="C2065" s="1"/>
      <c r="D2065" s="1"/>
    </row>
    <row r="2066" spans="1:4" x14ac:dyDescent="0.2">
      <c r="A2066" s="1"/>
      <c r="B2066" s="1"/>
      <c r="C2066" s="1"/>
      <c r="D2066" s="1"/>
    </row>
    <row r="2067" spans="1:4" x14ac:dyDescent="0.2">
      <c r="A2067" s="1"/>
      <c r="B2067" s="1"/>
      <c r="C2067" s="1"/>
      <c r="D2067" s="1"/>
    </row>
    <row r="2068" spans="1:4" x14ac:dyDescent="0.2">
      <c r="A2068" s="1"/>
      <c r="B2068" s="1"/>
      <c r="C2068" s="1"/>
      <c r="D2068" s="1"/>
    </row>
    <row r="2069" spans="1:4" x14ac:dyDescent="0.2">
      <c r="A2069" s="1"/>
      <c r="B2069" s="1"/>
      <c r="C2069" s="1"/>
      <c r="D2069" s="1"/>
    </row>
    <row r="2070" spans="1:4" x14ac:dyDescent="0.2">
      <c r="A2070" s="1"/>
      <c r="B2070" s="1"/>
      <c r="C2070" s="1"/>
      <c r="D2070" s="1"/>
    </row>
    <row r="2071" spans="1:4" x14ac:dyDescent="0.2">
      <c r="A2071" s="1"/>
      <c r="B2071" s="1"/>
      <c r="C2071" s="1"/>
      <c r="D2071" s="1"/>
    </row>
    <row r="2072" spans="1:4" x14ac:dyDescent="0.2">
      <c r="A2072" s="1"/>
      <c r="B2072" s="1"/>
      <c r="C2072" s="1"/>
      <c r="D2072" s="1"/>
    </row>
    <row r="2073" spans="1:4" x14ac:dyDescent="0.2">
      <c r="A2073" s="1"/>
      <c r="B2073" s="1"/>
      <c r="C2073" s="1"/>
      <c r="D2073" s="1"/>
    </row>
    <row r="2074" spans="1:4" x14ac:dyDescent="0.2">
      <c r="A2074" s="1"/>
      <c r="B2074" s="1"/>
      <c r="C2074" s="1"/>
      <c r="D2074" s="1"/>
    </row>
    <row r="2075" spans="1:4" x14ac:dyDescent="0.2">
      <c r="A2075" s="1"/>
      <c r="B2075" s="1"/>
      <c r="C2075" s="1"/>
      <c r="D2075" s="1"/>
    </row>
    <row r="2076" spans="1:4" x14ac:dyDescent="0.2">
      <c r="A2076" s="1"/>
      <c r="B2076" s="1"/>
      <c r="C2076" s="1"/>
      <c r="D2076" s="1"/>
    </row>
    <row r="2077" spans="1:4" x14ac:dyDescent="0.2">
      <c r="A2077" s="1"/>
      <c r="B2077" s="1"/>
      <c r="C2077" s="1"/>
      <c r="D2077" s="1"/>
    </row>
    <row r="2078" spans="1:4" x14ac:dyDescent="0.2">
      <c r="A2078" s="1"/>
      <c r="B2078" s="1"/>
      <c r="C2078" s="1"/>
      <c r="D2078" s="1"/>
    </row>
    <row r="2079" spans="1:4" x14ac:dyDescent="0.2">
      <c r="A2079" s="1"/>
      <c r="B2079" s="1"/>
      <c r="C2079" s="1"/>
      <c r="D2079" s="1"/>
    </row>
    <row r="2080" spans="1:4" x14ac:dyDescent="0.2">
      <c r="A2080" s="1"/>
      <c r="B2080" s="1"/>
      <c r="C2080" s="1"/>
      <c r="D2080" s="1"/>
    </row>
    <row r="2081" spans="1:4" x14ac:dyDescent="0.2">
      <c r="A2081" s="1"/>
      <c r="B2081" s="1"/>
      <c r="C2081" s="1"/>
      <c r="D2081" s="1"/>
    </row>
    <row r="2082" spans="1:4" x14ac:dyDescent="0.2">
      <c r="A2082" s="1"/>
      <c r="B2082" s="1"/>
      <c r="C2082" s="1"/>
      <c r="D2082" s="1"/>
    </row>
    <row r="2083" spans="1:4" x14ac:dyDescent="0.2">
      <c r="A2083" s="1"/>
      <c r="B2083" s="1"/>
      <c r="C2083" s="1"/>
      <c r="D2083" s="1"/>
    </row>
    <row r="2084" spans="1:4" x14ac:dyDescent="0.2">
      <c r="A2084" s="1"/>
      <c r="B2084" s="1"/>
      <c r="C2084" s="1"/>
      <c r="D2084" s="1"/>
    </row>
    <row r="2085" spans="1:4" x14ac:dyDescent="0.2">
      <c r="A2085" s="1"/>
      <c r="B2085" s="1"/>
      <c r="C2085" s="1"/>
      <c r="D2085" s="1"/>
    </row>
    <row r="2086" spans="1:4" x14ac:dyDescent="0.2">
      <c r="A2086" s="1"/>
      <c r="B2086" s="1"/>
      <c r="C2086" s="1"/>
      <c r="D2086" s="1"/>
    </row>
    <row r="2087" spans="1:4" x14ac:dyDescent="0.2">
      <c r="A2087" s="1"/>
      <c r="B2087" s="1"/>
      <c r="C2087" s="1"/>
      <c r="D2087" s="1"/>
    </row>
    <row r="2088" spans="1:4" x14ac:dyDescent="0.2">
      <c r="A2088" s="1"/>
      <c r="B2088" s="1"/>
      <c r="C2088" s="1"/>
      <c r="D2088" s="1"/>
    </row>
    <row r="2089" spans="1:4" x14ac:dyDescent="0.2">
      <c r="A2089" s="1"/>
      <c r="B2089" s="1"/>
      <c r="C2089" s="1"/>
      <c r="D2089" s="1"/>
    </row>
    <row r="2090" spans="1:4" x14ac:dyDescent="0.2">
      <c r="A2090" s="1"/>
      <c r="B2090" s="1"/>
      <c r="C2090" s="1"/>
      <c r="D2090" s="1"/>
    </row>
    <row r="2091" spans="1:4" x14ac:dyDescent="0.2">
      <c r="A2091" s="1"/>
      <c r="B2091" s="1"/>
      <c r="C2091" s="1"/>
      <c r="D2091" s="1"/>
    </row>
    <row r="2092" spans="1:4" x14ac:dyDescent="0.2">
      <c r="A2092" s="1"/>
      <c r="B2092" s="1"/>
      <c r="C2092" s="1"/>
      <c r="D2092" s="1"/>
    </row>
    <row r="2093" spans="1:4" x14ac:dyDescent="0.2">
      <c r="A2093" s="1"/>
      <c r="B2093" s="1"/>
      <c r="C2093" s="1"/>
      <c r="D2093" s="1"/>
    </row>
    <row r="2094" spans="1:4" x14ac:dyDescent="0.2">
      <c r="A2094" s="1"/>
      <c r="B2094" s="1"/>
      <c r="C2094" s="1"/>
      <c r="D2094" s="1"/>
    </row>
    <row r="2095" spans="1:4" x14ac:dyDescent="0.2">
      <c r="A2095" s="1"/>
      <c r="B2095" s="1"/>
      <c r="C2095" s="1"/>
      <c r="D2095" s="1"/>
    </row>
    <row r="2096" spans="1:4" x14ac:dyDescent="0.2">
      <c r="A2096" s="1"/>
      <c r="B2096" s="1"/>
      <c r="C2096" s="1"/>
      <c r="D2096" s="1"/>
    </row>
    <row r="2097" spans="1:4" x14ac:dyDescent="0.2">
      <c r="A2097" s="1"/>
      <c r="B2097" s="1"/>
      <c r="C2097" s="1"/>
      <c r="D2097" s="1"/>
    </row>
    <row r="2098" spans="1:4" x14ac:dyDescent="0.2">
      <c r="A2098" s="1"/>
      <c r="B2098" s="1"/>
      <c r="C2098" s="1"/>
      <c r="D2098" s="1"/>
    </row>
    <row r="2099" spans="1:4" x14ac:dyDescent="0.2">
      <c r="A2099" s="1"/>
      <c r="B2099" s="1"/>
      <c r="C2099" s="1"/>
      <c r="D2099" s="1"/>
    </row>
    <row r="2100" spans="1:4" x14ac:dyDescent="0.2">
      <c r="A2100" s="1"/>
      <c r="B2100" s="1"/>
      <c r="C2100" s="1"/>
      <c r="D2100" s="1"/>
    </row>
    <row r="2101" spans="1:4" x14ac:dyDescent="0.2">
      <c r="A2101" s="1"/>
      <c r="B2101" s="1"/>
      <c r="C2101" s="1"/>
      <c r="D2101" s="1"/>
    </row>
    <row r="2102" spans="1:4" x14ac:dyDescent="0.2">
      <c r="A2102" s="1"/>
      <c r="B2102" s="1"/>
      <c r="C2102" s="1"/>
      <c r="D2102" s="1"/>
    </row>
    <row r="2103" spans="1:4" x14ac:dyDescent="0.2">
      <c r="A2103" s="1"/>
      <c r="B2103" s="1"/>
      <c r="C2103" s="1"/>
      <c r="D2103" s="1"/>
    </row>
    <row r="2104" spans="1:4" x14ac:dyDescent="0.2">
      <c r="A2104" s="1"/>
      <c r="B2104" s="1"/>
      <c r="C2104" s="1"/>
      <c r="D2104" s="1"/>
    </row>
    <row r="2105" spans="1:4" x14ac:dyDescent="0.2">
      <c r="A2105" s="1"/>
      <c r="B2105" s="1"/>
      <c r="C2105" s="1"/>
      <c r="D2105" s="1"/>
    </row>
    <row r="2106" spans="1:4" x14ac:dyDescent="0.2">
      <c r="A2106" s="1"/>
      <c r="B2106" s="1"/>
      <c r="C2106" s="1"/>
      <c r="D2106" s="1"/>
    </row>
    <row r="2107" spans="1:4" x14ac:dyDescent="0.2">
      <c r="A2107" s="1"/>
      <c r="B2107" s="1"/>
      <c r="C2107" s="1"/>
      <c r="D2107" s="1"/>
    </row>
    <row r="2108" spans="1:4" x14ac:dyDescent="0.2">
      <c r="A2108" s="1"/>
      <c r="B2108" s="1"/>
      <c r="C2108" s="1"/>
      <c r="D2108" s="1"/>
    </row>
    <row r="2109" spans="1:4" x14ac:dyDescent="0.2">
      <c r="A2109" s="1"/>
      <c r="B2109" s="1"/>
      <c r="C2109" s="1"/>
      <c r="D2109" s="1"/>
    </row>
    <row r="2110" spans="1:4" x14ac:dyDescent="0.2">
      <c r="A2110" s="1"/>
      <c r="B2110" s="1"/>
      <c r="C2110" s="1"/>
      <c r="D2110" s="1"/>
    </row>
    <row r="2111" spans="1:4" x14ac:dyDescent="0.2">
      <c r="A2111" s="1"/>
      <c r="B2111" s="1"/>
      <c r="C2111" s="1"/>
      <c r="D2111" s="1"/>
    </row>
    <row r="2112" spans="1:4" x14ac:dyDescent="0.2">
      <c r="A2112" s="1"/>
      <c r="B2112" s="1"/>
      <c r="C2112" s="1"/>
      <c r="D2112" s="1"/>
    </row>
    <row r="2113" spans="1:4" x14ac:dyDescent="0.2">
      <c r="A2113" s="1"/>
      <c r="B2113" s="1"/>
      <c r="C2113" s="1"/>
      <c r="D2113" s="1"/>
    </row>
    <row r="2114" spans="1:4" x14ac:dyDescent="0.2">
      <c r="A2114" s="1"/>
      <c r="B2114" s="1"/>
      <c r="C2114" s="1"/>
      <c r="D2114" s="1"/>
    </row>
    <row r="2115" spans="1:4" x14ac:dyDescent="0.2">
      <c r="A2115" s="1"/>
      <c r="B2115" s="1"/>
      <c r="C2115" s="1"/>
      <c r="D2115" s="1"/>
    </row>
    <row r="2116" spans="1:4" x14ac:dyDescent="0.2">
      <c r="A2116" s="1"/>
      <c r="B2116" s="1"/>
      <c r="C2116" s="1"/>
      <c r="D2116" s="1"/>
    </row>
    <row r="2117" spans="1:4" x14ac:dyDescent="0.2">
      <c r="A2117" s="1"/>
      <c r="B2117" s="1"/>
      <c r="C2117" s="1"/>
      <c r="D2117" s="1"/>
    </row>
    <row r="2118" spans="1:4" x14ac:dyDescent="0.2">
      <c r="A2118" s="1"/>
      <c r="B2118" s="1"/>
      <c r="C2118" s="1"/>
      <c r="D2118" s="1"/>
    </row>
    <row r="2119" spans="1:4" x14ac:dyDescent="0.2">
      <c r="A2119" s="1"/>
      <c r="B2119" s="1"/>
      <c r="C2119" s="1"/>
      <c r="D2119" s="1"/>
    </row>
    <row r="2120" spans="1:4" x14ac:dyDescent="0.2">
      <c r="A2120" s="1"/>
      <c r="B2120" s="1"/>
      <c r="C2120" s="1"/>
      <c r="D2120" s="1"/>
    </row>
    <row r="2121" spans="1:4" x14ac:dyDescent="0.2">
      <c r="A2121" s="1"/>
      <c r="B2121" s="1"/>
      <c r="C2121" s="1"/>
      <c r="D2121" s="1"/>
    </row>
    <row r="2122" spans="1:4" x14ac:dyDescent="0.2">
      <c r="A2122" s="1"/>
      <c r="B2122" s="1"/>
      <c r="C2122" s="1"/>
      <c r="D2122" s="1"/>
    </row>
    <row r="2123" spans="1:4" x14ac:dyDescent="0.2">
      <c r="A2123" s="1"/>
      <c r="B2123" s="1"/>
      <c r="C2123" s="1"/>
      <c r="D2123" s="1"/>
    </row>
    <row r="2124" spans="1:4" x14ac:dyDescent="0.2">
      <c r="A2124" s="1"/>
      <c r="B2124" s="1"/>
      <c r="C2124" s="1"/>
      <c r="D2124" s="1"/>
    </row>
    <row r="2125" spans="1:4" x14ac:dyDescent="0.2">
      <c r="A2125" s="1"/>
      <c r="B2125" s="1"/>
      <c r="C2125" s="1"/>
      <c r="D2125" s="1"/>
    </row>
    <row r="2126" spans="1:4" x14ac:dyDescent="0.2">
      <c r="A2126" s="1"/>
      <c r="B2126" s="1"/>
      <c r="C2126" s="1"/>
      <c r="D2126" s="1"/>
    </row>
    <row r="2127" spans="1:4" x14ac:dyDescent="0.2">
      <c r="A2127" s="1"/>
      <c r="B2127" s="1"/>
      <c r="C2127" s="1"/>
      <c r="D2127" s="1"/>
    </row>
    <row r="2128" spans="1:4" x14ac:dyDescent="0.2">
      <c r="A2128" s="1"/>
      <c r="B2128" s="1"/>
      <c r="C2128" s="1"/>
      <c r="D2128" s="1"/>
    </row>
    <row r="2129" spans="1:4" x14ac:dyDescent="0.2">
      <c r="A2129" s="1"/>
      <c r="B2129" s="1"/>
      <c r="C2129" s="1"/>
      <c r="D2129" s="1"/>
    </row>
    <row r="2130" spans="1:4" x14ac:dyDescent="0.2">
      <c r="A2130" s="1"/>
      <c r="B2130" s="1"/>
      <c r="C2130" s="1"/>
      <c r="D2130" s="1"/>
    </row>
    <row r="2131" spans="1:4" x14ac:dyDescent="0.2">
      <c r="A2131" s="1"/>
      <c r="B2131" s="1"/>
      <c r="C2131" s="1"/>
      <c r="D2131" s="1"/>
    </row>
    <row r="2132" spans="1:4" x14ac:dyDescent="0.2">
      <c r="A2132" s="1"/>
      <c r="B2132" s="1"/>
      <c r="C2132" s="1"/>
      <c r="D2132" s="1"/>
    </row>
    <row r="2133" spans="1:4" x14ac:dyDescent="0.2">
      <c r="A2133" s="1"/>
      <c r="B2133" s="1"/>
      <c r="C2133" s="1"/>
      <c r="D2133" s="1"/>
    </row>
    <row r="2134" spans="1:4" x14ac:dyDescent="0.2">
      <c r="A2134" s="1"/>
      <c r="B2134" s="1"/>
      <c r="C2134" s="1"/>
      <c r="D2134" s="1"/>
    </row>
    <row r="2135" spans="1:4" x14ac:dyDescent="0.2">
      <c r="A2135" s="1"/>
      <c r="B2135" s="1"/>
      <c r="C2135" s="1"/>
      <c r="D2135" s="1"/>
    </row>
    <row r="2136" spans="1:4" x14ac:dyDescent="0.2">
      <c r="A2136" s="1"/>
      <c r="B2136" s="1"/>
      <c r="C2136" s="1"/>
      <c r="D2136" s="1"/>
    </row>
    <row r="2137" spans="1:4" x14ac:dyDescent="0.2">
      <c r="A2137" s="1"/>
      <c r="B2137" s="1"/>
      <c r="C2137" s="1"/>
      <c r="D2137" s="1"/>
    </row>
    <row r="2138" spans="1:4" x14ac:dyDescent="0.2">
      <c r="A2138" s="1"/>
      <c r="B2138" s="1"/>
      <c r="C2138" s="1"/>
      <c r="D2138" s="1"/>
    </row>
    <row r="2139" spans="1:4" x14ac:dyDescent="0.2">
      <c r="A2139" s="1"/>
      <c r="B2139" s="1"/>
      <c r="C2139" s="1"/>
      <c r="D2139" s="1"/>
    </row>
    <row r="2140" spans="1:4" x14ac:dyDescent="0.2">
      <c r="A2140" s="1"/>
      <c r="B2140" s="1"/>
      <c r="C2140" s="1"/>
      <c r="D2140" s="1"/>
    </row>
    <row r="2141" spans="1:4" x14ac:dyDescent="0.2">
      <c r="A2141" s="1"/>
      <c r="B2141" s="1"/>
      <c r="C2141" s="1"/>
      <c r="D2141" s="1"/>
    </row>
    <row r="2142" spans="1:4" x14ac:dyDescent="0.2">
      <c r="A2142" s="1"/>
      <c r="B2142" s="1"/>
      <c r="C2142" s="1"/>
      <c r="D2142" s="1"/>
    </row>
    <row r="2143" spans="1:4" x14ac:dyDescent="0.2">
      <c r="A2143" s="1"/>
      <c r="B2143" s="1"/>
      <c r="C2143" s="1"/>
      <c r="D2143" s="1"/>
    </row>
    <row r="2144" spans="1:4" x14ac:dyDescent="0.2">
      <c r="A2144" s="1"/>
      <c r="B2144" s="1"/>
      <c r="C2144" s="1"/>
      <c r="D2144" s="1"/>
    </row>
    <row r="2145" spans="1:4" x14ac:dyDescent="0.2">
      <c r="A2145" s="1"/>
      <c r="B2145" s="1"/>
      <c r="C2145" s="1"/>
      <c r="D2145" s="1"/>
    </row>
    <row r="2146" spans="1:4" x14ac:dyDescent="0.2">
      <c r="A2146" s="1"/>
      <c r="B2146" s="1"/>
      <c r="C2146" s="1"/>
      <c r="D2146" s="1"/>
    </row>
    <row r="2147" spans="1:4" x14ac:dyDescent="0.2">
      <c r="A2147" s="1"/>
      <c r="B2147" s="1"/>
      <c r="C2147" s="1"/>
      <c r="D2147" s="1"/>
    </row>
    <row r="2148" spans="1:4" x14ac:dyDescent="0.2">
      <c r="A2148" s="1"/>
      <c r="B2148" s="1"/>
      <c r="C2148" s="1"/>
      <c r="D2148" s="1"/>
    </row>
    <row r="2149" spans="1:4" x14ac:dyDescent="0.2">
      <c r="A2149" s="1"/>
      <c r="B2149" s="1"/>
      <c r="C2149" s="1"/>
      <c r="D2149" s="1"/>
    </row>
    <row r="2150" spans="1:4" x14ac:dyDescent="0.2">
      <c r="A2150" s="1"/>
      <c r="B2150" s="1"/>
      <c r="C2150" s="1"/>
      <c r="D2150" s="1"/>
    </row>
    <row r="2151" spans="1:4" x14ac:dyDescent="0.2">
      <c r="A2151" s="1"/>
      <c r="B2151" s="1"/>
      <c r="C2151" s="1"/>
      <c r="D2151" s="1"/>
    </row>
    <row r="2152" spans="1:4" x14ac:dyDescent="0.2">
      <c r="A2152" s="1"/>
      <c r="B2152" s="1"/>
      <c r="C2152" s="1"/>
      <c r="D2152" s="1"/>
    </row>
    <row r="2153" spans="1:4" x14ac:dyDescent="0.2">
      <c r="A2153" s="1"/>
      <c r="B2153" s="1"/>
      <c r="C2153" s="1"/>
      <c r="D2153" s="1"/>
    </row>
    <row r="2154" spans="1:4" x14ac:dyDescent="0.2">
      <c r="A2154" s="1"/>
      <c r="B2154" s="1"/>
      <c r="C2154" s="1"/>
      <c r="D2154" s="1"/>
    </row>
    <row r="2155" spans="1:4" x14ac:dyDescent="0.2">
      <c r="A2155" s="1"/>
      <c r="B2155" s="1"/>
      <c r="C2155" s="1"/>
      <c r="D2155" s="1"/>
    </row>
    <row r="2156" spans="1:4" x14ac:dyDescent="0.2">
      <c r="A2156" s="1"/>
      <c r="B2156" s="1"/>
      <c r="C2156" s="1"/>
      <c r="D2156" s="1"/>
    </row>
    <row r="2157" spans="1:4" x14ac:dyDescent="0.2">
      <c r="A2157" s="1"/>
      <c r="B2157" s="1"/>
      <c r="C2157" s="1"/>
      <c r="D2157" s="1"/>
    </row>
    <row r="2158" spans="1:4" x14ac:dyDescent="0.2">
      <c r="A2158" s="1"/>
      <c r="B2158" s="1"/>
      <c r="C2158" s="1"/>
      <c r="D2158" s="1"/>
    </row>
    <row r="2159" spans="1:4" x14ac:dyDescent="0.2">
      <c r="A2159" s="1"/>
      <c r="B2159" s="1"/>
      <c r="C2159" s="1"/>
      <c r="D2159" s="1"/>
    </row>
    <row r="2160" spans="1:4" x14ac:dyDescent="0.2">
      <c r="A2160" s="1"/>
      <c r="B2160" s="1"/>
      <c r="C2160" s="1"/>
      <c r="D2160" s="1"/>
    </row>
    <row r="2161" spans="1:4" x14ac:dyDescent="0.2">
      <c r="A2161" s="1"/>
      <c r="B2161" s="1"/>
      <c r="C2161" s="1"/>
      <c r="D2161" s="1"/>
    </row>
    <row r="2162" spans="1:4" x14ac:dyDescent="0.2">
      <c r="A2162" s="1"/>
      <c r="B2162" s="1"/>
      <c r="C2162" s="1"/>
      <c r="D2162" s="1"/>
    </row>
    <row r="2163" spans="1:4" x14ac:dyDescent="0.2">
      <c r="A2163" s="1"/>
      <c r="B2163" s="1"/>
      <c r="C2163" s="1"/>
      <c r="D2163" s="1"/>
    </row>
    <row r="2164" spans="1:4" x14ac:dyDescent="0.2">
      <c r="A2164" s="1"/>
      <c r="B2164" s="1"/>
      <c r="C2164" s="1"/>
      <c r="D2164" s="1"/>
    </row>
    <row r="2165" spans="1:4" x14ac:dyDescent="0.2">
      <c r="A2165" s="1"/>
      <c r="B2165" s="1"/>
      <c r="C2165" s="1"/>
      <c r="D2165" s="1"/>
    </row>
    <row r="2166" spans="1:4" x14ac:dyDescent="0.2">
      <c r="A2166" s="1"/>
      <c r="B2166" s="1"/>
      <c r="C2166" s="1"/>
      <c r="D2166" s="1"/>
    </row>
    <row r="2167" spans="1:4" x14ac:dyDescent="0.2">
      <c r="A2167" s="1"/>
      <c r="B2167" s="1"/>
      <c r="C2167" s="1"/>
      <c r="D2167" s="1"/>
    </row>
    <row r="2168" spans="1:4" x14ac:dyDescent="0.2">
      <c r="A2168" s="1"/>
      <c r="B2168" s="1"/>
      <c r="C2168" s="1"/>
      <c r="D2168" s="1"/>
    </row>
    <row r="2169" spans="1:4" x14ac:dyDescent="0.2">
      <c r="A2169" s="1"/>
      <c r="B2169" s="1"/>
      <c r="C2169" s="1"/>
      <c r="D2169" s="1"/>
    </row>
    <row r="2170" spans="1:4" x14ac:dyDescent="0.2">
      <c r="A2170" s="1"/>
      <c r="B2170" s="1"/>
      <c r="C2170" s="1"/>
      <c r="D2170" s="1"/>
    </row>
    <row r="2171" spans="1:4" x14ac:dyDescent="0.2">
      <c r="A2171" s="1"/>
      <c r="B2171" s="1"/>
      <c r="C2171" s="1"/>
      <c r="D2171" s="1"/>
    </row>
    <row r="2172" spans="1:4" x14ac:dyDescent="0.2">
      <c r="A2172" s="1"/>
      <c r="B2172" s="1"/>
      <c r="C2172" s="1"/>
      <c r="D2172" s="1"/>
    </row>
    <row r="2173" spans="1:4" x14ac:dyDescent="0.2">
      <c r="A2173" s="1"/>
      <c r="B2173" s="1"/>
      <c r="C2173" s="1"/>
      <c r="D2173" s="1"/>
    </row>
    <row r="2174" spans="1:4" x14ac:dyDescent="0.2">
      <c r="A2174" s="1"/>
      <c r="B2174" s="1"/>
      <c r="C2174" s="1"/>
      <c r="D2174" s="1"/>
    </row>
    <row r="2175" spans="1:4" x14ac:dyDescent="0.2">
      <c r="A2175" s="1"/>
      <c r="B2175" s="1"/>
      <c r="C2175" s="1"/>
      <c r="D2175" s="1"/>
    </row>
    <row r="2176" spans="1:4" x14ac:dyDescent="0.2">
      <c r="A2176" s="1"/>
      <c r="B2176" s="1"/>
      <c r="C2176" s="1"/>
      <c r="D2176" s="1"/>
    </row>
    <row r="2177" spans="1:4" x14ac:dyDescent="0.2">
      <c r="A2177" s="1"/>
      <c r="B2177" s="1"/>
      <c r="C2177" s="1"/>
      <c r="D2177" s="1"/>
    </row>
    <row r="2178" spans="1:4" x14ac:dyDescent="0.2">
      <c r="A2178" s="1"/>
      <c r="B2178" s="1"/>
      <c r="C2178" s="1"/>
      <c r="D2178" s="1"/>
    </row>
    <row r="2179" spans="1:4" x14ac:dyDescent="0.2">
      <c r="A2179" s="1"/>
      <c r="B2179" s="1"/>
      <c r="C2179" s="1"/>
      <c r="D2179" s="1"/>
    </row>
    <row r="2180" spans="1:4" x14ac:dyDescent="0.2">
      <c r="A2180" s="1"/>
      <c r="B2180" s="1"/>
      <c r="C2180" s="1"/>
      <c r="D2180" s="1"/>
    </row>
    <row r="2181" spans="1:4" x14ac:dyDescent="0.2">
      <c r="A2181" s="1"/>
      <c r="B2181" s="1"/>
      <c r="C2181" s="1"/>
      <c r="D2181" s="1"/>
    </row>
    <row r="2182" spans="1:4" x14ac:dyDescent="0.2">
      <c r="A2182" s="1"/>
      <c r="B2182" s="1"/>
      <c r="C2182" s="1"/>
      <c r="D2182" s="1"/>
    </row>
    <row r="2183" spans="1:4" x14ac:dyDescent="0.2">
      <c r="A2183" s="1"/>
      <c r="B2183" s="1"/>
      <c r="C2183" s="1"/>
      <c r="D2183" s="1"/>
    </row>
    <row r="2184" spans="1:4" x14ac:dyDescent="0.2">
      <c r="A2184" s="1"/>
      <c r="B2184" s="1"/>
      <c r="C2184" s="1"/>
      <c r="D2184" s="1"/>
    </row>
    <row r="2185" spans="1:4" x14ac:dyDescent="0.2">
      <c r="A2185" s="1"/>
      <c r="B2185" s="1"/>
      <c r="C2185" s="1"/>
      <c r="D2185" s="1"/>
    </row>
    <row r="2186" spans="1:4" x14ac:dyDescent="0.2">
      <c r="A2186" s="1"/>
      <c r="B2186" s="1"/>
      <c r="C2186" s="1"/>
      <c r="D2186" s="1"/>
    </row>
    <row r="2187" spans="1:4" x14ac:dyDescent="0.2">
      <c r="A2187" s="1"/>
      <c r="B2187" s="1"/>
      <c r="C2187" s="1"/>
      <c r="D2187" s="1"/>
    </row>
    <row r="2188" spans="1:4" x14ac:dyDescent="0.2">
      <c r="A2188" s="1"/>
      <c r="B2188" s="1"/>
      <c r="C2188" s="1"/>
      <c r="D2188" s="1"/>
    </row>
    <row r="2189" spans="1:4" x14ac:dyDescent="0.2">
      <c r="A2189" s="1"/>
      <c r="B2189" s="1"/>
      <c r="C2189" s="1"/>
      <c r="D2189" s="1"/>
    </row>
    <row r="2190" spans="1:4" x14ac:dyDescent="0.2">
      <c r="A2190" s="1"/>
      <c r="B2190" s="1"/>
      <c r="C2190" s="1"/>
      <c r="D2190" s="1"/>
    </row>
    <row r="2191" spans="1:4" x14ac:dyDescent="0.2">
      <c r="A2191" s="1"/>
      <c r="B2191" s="1"/>
      <c r="C2191" s="1"/>
      <c r="D2191" s="1"/>
    </row>
    <row r="2192" spans="1:4" x14ac:dyDescent="0.2">
      <c r="A2192" s="1"/>
      <c r="B2192" s="1"/>
      <c r="C2192" s="1"/>
      <c r="D2192" s="1"/>
    </row>
    <row r="2193" spans="1:4" x14ac:dyDescent="0.2">
      <c r="A2193" s="1"/>
      <c r="B2193" s="1"/>
      <c r="C2193" s="1"/>
      <c r="D2193" s="1"/>
    </row>
    <row r="2194" spans="1:4" x14ac:dyDescent="0.2">
      <c r="A2194" s="1"/>
      <c r="B2194" s="1"/>
      <c r="C2194" s="1"/>
      <c r="D2194" s="1"/>
    </row>
    <row r="2195" spans="1:4" x14ac:dyDescent="0.2">
      <c r="A2195" s="1"/>
      <c r="B2195" s="1"/>
      <c r="C2195" s="1"/>
      <c r="D2195" s="1"/>
    </row>
    <row r="2196" spans="1:4" x14ac:dyDescent="0.2">
      <c r="A2196" s="1"/>
      <c r="B2196" s="1"/>
      <c r="C2196" s="1"/>
      <c r="D2196" s="1"/>
    </row>
    <row r="2197" spans="1:4" x14ac:dyDescent="0.2">
      <c r="A2197" s="1"/>
      <c r="B2197" s="1"/>
      <c r="C2197" s="1"/>
      <c r="D2197" s="1"/>
    </row>
    <row r="2198" spans="1:4" x14ac:dyDescent="0.2">
      <c r="A2198" s="1"/>
      <c r="B2198" s="1"/>
      <c r="C2198" s="1"/>
      <c r="D2198" s="1"/>
    </row>
    <row r="2199" spans="1:4" x14ac:dyDescent="0.2">
      <c r="A2199" s="1"/>
      <c r="B2199" s="1"/>
      <c r="C2199" s="1"/>
      <c r="D2199" s="1"/>
    </row>
    <row r="2200" spans="1:4" x14ac:dyDescent="0.2">
      <c r="A2200" s="1"/>
      <c r="B2200" s="1"/>
      <c r="C2200" s="1"/>
      <c r="D2200" s="1"/>
    </row>
    <row r="2201" spans="1:4" x14ac:dyDescent="0.2">
      <c r="A2201" s="1"/>
      <c r="B2201" s="1"/>
      <c r="C2201" s="1"/>
      <c r="D2201" s="1"/>
    </row>
    <row r="2202" spans="1:4" x14ac:dyDescent="0.2">
      <c r="A2202" s="1"/>
      <c r="B2202" s="1"/>
      <c r="C2202" s="1"/>
      <c r="D2202" s="1"/>
    </row>
    <row r="2203" spans="1:4" x14ac:dyDescent="0.2">
      <c r="A2203" s="1"/>
      <c r="B2203" s="1"/>
      <c r="C2203" s="1"/>
      <c r="D2203" s="1"/>
    </row>
    <row r="2204" spans="1:4" x14ac:dyDescent="0.2">
      <c r="A2204" s="1"/>
      <c r="B2204" s="1"/>
      <c r="C2204" s="1"/>
      <c r="D2204" s="1"/>
    </row>
    <row r="2205" spans="1:4" x14ac:dyDescent="0.2">
      <c r="A2205" s="1"/>
      <c r="B2205" s="1"/>
      <c r="C2205" s="1"/>
      <c r="D2205" s="1"/>
    </row>
    <row r="2206" spans="1:4" x14ac:dyDescent="0.2">
      <c r="A2206" s="1"/>
      <c r="B2206" s="1"/>
      <c r="C2206" s="1"/>
      <c r="D2206" s="1"/>
    </row>
    <row r="2207" spans="1:4" x14ac:dyDescent="0.2">
      <c r="A2207" s="1"/>
      <c r="B2207" s="1"/>
      <c r="C2207" s="1"/>
      <c r="D2207" s="1"/>
    </row>
    <row r="2208" spans="1:4" x14ac:dyDescent="0.2">
      <c r="A2208" s="1"/>
      <c r="B2208" s="1"/>
      <c r="C2208" s="1"/>
      <c r="D2208" s="1"/>
    </row>
    <row r="2209" spans="1:4" x14ac:dyDescent="0.2">
      <c r="A2209" s="1"/>
      <c r="B2209" s="1"/>
      <c r="C2209" s="1"/>
      <c r="D2209" s="1"/>
    </row>
    <row r="2210" spans="1:4" x14ac:dyDescent="0.2">
      <c r="A2210" s="1"/>
      <c r="B2210" s="1"/>
      <c r="C2210" s="1"/>
      <c r="D2210" s="1"/>
    </row>
    <row r="2211" spans="1:4" x14ac:dyDescent="0.2">
      <c r="A2211" s="1"/>
      <c r="B2211" s="1"/>
      <c r="C2211" s="1"/>
      <c r="D2211" s="1"/>
    </row>
    <row r="2212" spans="1:4" x14ac:dyDescent="0.2">
      <c r="A2212" s="1"/>
      <c r="B2212" s="1"/>
      <c r="C2212" s="1"/>
      <c r="D2212" s="1"/>
    </row>
    <row r="2213" spans="1:4" x14ac:dyDescent="0.2">
      <c r="A2213" s="1"/>
      <c r="B2213" s="1"/>
      <c r="C2213" s="1"/>
      <c r="D2213" s="1"/>
    </row>
    <row r="2214" spans="1:4" x14ac:dyDescent="0.2">
      <c r="A2214" s="1"/>
      <c r="B2214" s="1"/>
      <c r="C2214" s="1"/>
      <c r="D2214" s="1"/>
    </row>
    <row r="2215" spans="1:4" x14ac:dyDescent="0.2">
      <c r="A2215" s="1"/>
      <c r="B2215" s="1"/>
      <c r="C2215" s="1"/>
      <c r="D2215" s="1"/>
    </row>
    <row r="2216" spans="1:4" x14ac:dyDescent="0.2">
      <c r="A2216" s="1"/>
      <c r="B2216" s="1"/>
      <c r="C2216" s="1"/>
      <c r="D2216" s="1"/>
    </row>
    <row r="2217" spans="1:4" x14ac:dyDescent="0.2">
      <c r="A2217" s="1"/>
      <c r="B2217" s="1"/>
      <c r="C2217" s="1"/>
      <c r="D2217" s="1"/>
    </row>
    <row r="2218" spans="1:4" x14ac:dyDescent="0.2">
      <c r="A2218" s="1"/>
      <c r="B2218" s="1"/>
      <c r="C2218" s="1"/>
      <c r="D2218" s="1"/>
    </row>
    <row r="2219" spans="1:4" x14ac:dyDescent="0.2">
      <c r="A2219" s="1"/>
      <c r="B2219" s="1"/>
      <c r="C2219" s="1"/>
      <c r="D2219" s="1"/>
    </row>
    <row r="2220" spans="1:4" x14ac:dyDescent="0.2">
      <c r="A2220" s="1"/>
      <c r="B2220" s="1"/>
      <c r="C2220" s="1"/>
      <c r="D2220" s="1"/>
    </row>
    <row r="2221" spans="1:4" x14ac:dyDescent="0.2">
      <c r="A2221" s="1"/>
      <c r="B2221" s="1"/>
      <c r="C2221" s="1"/>
      <c r="D2221" s="1"/>
    </row>
    <row r="2222" spans="1:4" x14ac:dyDescent="0.2">
      <c r="A2222" s="1"/>
      <c r="B2222" s="1"/>
      <c r="C2222" s="1"/>
      <c r="D2222" s="1"/>
    </row>
    <row r="2223" spans="1:4" x14ac:dyDescent="0.2">
      <c r="A2223" s="1"/>
      <c r="B2223" s="1"/>
      <c r="C2223" s="1"/>
      <c r="D2223" s="1"/>
    </row>
    <row r="2224" spans="1:4" x14ac:dyDescent="0.2">
      <c r="A2224" s="1"/>
      <c r="B2224" s="1"/>
      <c r="C2224" s="1"/>
      <c r="D2224" s="1"/>
    </row>
    <row r="2225" spans="1:4" x14ac:dyDescent="0.2">
      <c r="A2225" s="1"/>
      <c r="B2225" s="1"/>
      <c r="C2225" s="1"/>
      <c r="D2225" s="1"/>
    </row>
    <row r="2226" spans="1:4" x14ac:dyDescent="0.2">
      <c r="A2226" s="1"/>
      <c r="B2226" s="1"/>
      <c r="C2226" s="1"/>
      <c r="D2226" s="1"/>
    </row>
    <row r="2227" spans="1:4" x14ac:dyDescent="0.2">
      <c r="A2227" s="1"/>
      <c r="B2227" s="1"/>
      <c r="C2227" s="1"/>
      <c r="D2227" s="1"/>
    </row>
    <row r="2228" spans="1:4" x14ac:dyDescent="0.2">
      <c r="A2228" s="1"/>
      <c r="B2228" s="1"/>
      <c r="C2228" s="1"/>
      <c r="D2228" s="1"/>
    </row>
    <row r="2229" spans="1:4" x14ac:dyDescent="0.2">
      <c r="A2229" s="1"/>
      <c r="B2229" s="1"/>
      <c r="C2229" s="1"/>
      <c r="D2229" s="1"/>
    </row>
    <row r="2230" spans="1:4" x14ac:dyDescent="0.2">
      <c r="A2230" s="1"/>
      <c r="B2230" s="1"/>
      <c r="C2230" s="1"/>
      <c r="D2230" s="1"/>
    </row>
    <row r="2231" spans="1:4" x14ac:dyDescent="0.2">
      <c r="A2231" s="1"/>
      <c r="B2231" s="1"/>
      <c r="C2231" s="1"/>
      <c r="D2231" s="1"/>
    </row>
    <row r="2232" spans="1:4" x14ac:dyDescent="0.2">
      <c r="A2232" s="1"/>
      <c r="B2232" s="1"/>
      <c r="C2232" s="1"/>
      <c r="D2232" s="1"/>
    </row>
    <row r="2233" spans="1:4" x14ac:dyDescent="0.2">
      <c r="A2233" s="1"/>
      <c r="B2233" s="1"/>
      <c r="C2233" s="1"/>
      <c r="D2233" s="1"/>
    </row>
    <row r="2234" spans="1:4" x14ac:dyDescent="0.2">
      <c r="A2234" s="1"/>
      <c r="B2234" s="1"/>
      <c r="C2234" s="1"/>
      <c r="D2234" s="1"/>
    </row>
    <row r="2235" spans="1:4" x14ac:dyDescent="0.2">
      <c r="A2235" s="1"/>
      <c r="B2235" s="1"/>
      <c r="C2235" s="1"/>
      <c r="D2235" s="1"/>
    </row>
    <row r="2236" spans="1:4" x14ac:dyDescent="0.2">
      <c r="A2236" s="1"/>
      <c r="B2236" s="1"/>
      <c r="C2236" s="1"/>
      <c r="D2236" s="1"/>
    </row>
    <row r="2237" spans="1:4" x14ac:dyDescent="0.2">
      <c r="A2237" s="1"/>
      <c r="B2237" s="1"/>
      <c r="C2237" s="1"/>
      <c r="D2237" s="1"/>
    </row>
    <row r="2238" spans="1:4" x14ac:dyDescent="0.2">
      <c r="A2238" s="1"/>
      <c r="B2238" s="1"/>
      <c r="C2238" s="1"/>
      <c r="D2238" s="1"/>
    </row>
    <row r="2239" spans="1:4" x14ac:dyDescent="0.2">
      <c r="A2239" s="1"/>
      <c r="B2239" s="1"/>
      <c r="C2239" s="1"/>
      <c r="D2239" s="1"/>
    </row>
    <row r="2240" spans="1:4" x14ac:dyDescent="0.2">
      <c r="A2240" s="1"/>
      <c r="B2240" s="1"/>
      <c r="C2240" s="1"/>
      <c r="D2240" s="1"/>
    </row>
    <row r="2241" spans="1:4" x14ac:dyDescent="0.2">
      <c r="A2241" s="1"/>
      <c r="B2241" s="1"/>
      <c r="C2241" s="1"/>
      <c r="D2241" s="1"/>
    </row>
    <row r="2242" spans="1:4" x14ac:dyDescent="0.2">
      <c r="A2242" s="1"/>
      <c r="B2242" s="1"/>
      <c r="C2242" s="1"/>
      <c r="D2242" s="1"/>
    </row>
    <row r="2243" spans="1:4" x14ac:dyDescent="0.2">
      <c r="A2243" s="1"/>
      <c r="B2243" s="1"/>
      <c r="C2243" s="1"/>
      <c r="D2243" s="1"/>
    </row>
    <row r="2244" spans="1:4" x14ac:dyDescent="0.2">
      <c r="A2244" s="1"/>
      <c r="B2244" s="1"/>
      <c r="C2244" s="1"/>
      <c r="D2244" s="1"/>
    </row>
    <row r="2245" spans="1:4" x14ac:dyDescent="0.2">
      <c r="A2245" s="1"/>
      <c r="B2245" s="1"/>
      <c r="C2245" s="1"/>
      <c r="D2245" s="1"/>
    </row>
    <row r="2246" spans="1:4" x14ac:dyDescent="0.2">
      <c r="A2246" s="1"/>
      <c r="B2246" s="1"/>
      <c r="C2246" s="1"/>
      <c r="D2246" s="1"/>
    </row>
    <row r="2247" spans="1:4" x14ac:dyDescent="0.2">
      <c r="A2247" s="1"/>
      <c r="B2247" s="1"/>
      <c r="C2247" s="1"/>
      <c r="D2247" s="1"/>
    </row>
    <row r="2248" spans="1:4" x14ac:dyDescent="0.2">
      <c r="A2248" s="1"/>
      <c r="B2248" s="1"/>
      <c r="C2248" s="1"/>
      <c r="D2248" s="1"/>
    </row>
    <row r="2249" spans="1:4" x14ac:dyDescent="0.2">
      <c r="A2249" s="1"/>
      <c r="B2249" s="1"/>
      <c r="C2249" s="1"/>
      <c r="D2249" s="1"/>
    </row>
    <row r="2250" spans="1:4" x14ac:dyDescent="0.2">
      <c r="A2250" s="1"/>
      <c r="B2250" s="1"/>
      <c r="C2250" s="1"/>
      <c r="D2250" s="1"/>
    </row>
    <row r="2251" spans="1:4" x14ac:dyDescent="0.2">
      <c r="A2251" s="1"/>
      <c r="B2251" s="1"/>
      <c r="C2251" s="1"/>
      <c r="D2251" s="1"/>
    </row>
    <row r="2252" spans="1:4" x14ac:dyDescent="0.2">
      <c r="A2252" s="1"/>
      <c r="B2252" s="1"/>
      <c r="C2252" s="1"/>
      <c r="D2252" s="1"/>
    </row>
    <row r="2253" spans="1:4" x14ac:dyDescent="0.2">
      <c r="A2253" s="1"/>
      <c r="B2253" s="1"/>
      <c r="C2253" s="1"/>
      <c r="D2253" s="1"/>
    </row>
    <row r="2254" spans="1:4" x14ac:dyDescent="0.2">
      <c r="A2254" s="1"/>
      <c r="B2254" s="1"/>
      <c r="C2254" s="1"/>
      <c r="D2254" s="1"/>
    </row>
    <row r="2255" spans="1:4" x14ac:dyDescent="0.2">
      <c r="A2255" s="1"/>
      <c r="B2255" s="1"/>
      <c r="C2255" s="1"/>
      <c r="D2255" s="1"/>
    </row>
    <row r="2256" spans="1:4" x14ac:dyDescent="0.2">
      <c r="A2256" s="1"/>
      <c r="B2256" s="1"/>
      <c r="C2256" s="1"/>
      <c r="D2256" s="1"/>
    </row>
    <row r="2257" spans="1:4" x14ac:dyDescent="0.2">
      <c r="A2257" s="1"/>
      <c r="B2257" s="1"/>
      <c r="C2257" s="1"/>
      <c r="D2257" s="1"/>
    </row>
    <row r="2258" spans="1:4" x14ac:dyDescent="0.2">
      <c r="A2258" s="1"/>
      <c r="B2258" s="1"/>
      <c r="C2258" s="1"/>
      <c r="D2258" s="1"/>
    </row>
    <row r="2259" spans="1:4" x14ac:dyDescent="0.2">
      <c r="A2259" s="1"/>
      <c r="B2259" s="1"/>
      <c r="C2259" s="1"/>
      <c r="D2259" s="1"/>
    </row>
    <row r="2260" spans="1:4" x14ac:dyDescent="0.2">
      <c r="A2260" s="1"/>
      <c r="B2260" s="1"/>
      <c r="C2260" s="1"/>
      <c r="D2260" s="1"/>
    </row>
    <row r="2261" spans="1:4" x14ac:dyDescent="0.2">
      <c r="A2261" s="1"/>
      <c r="B2261" s="1"/>
      <c r="C2261" s="1"/>
      <c r="D2261" s="1"/>
    </row>
    <row r="2262" spans="1:4" x14ac:dyDescent="0.2">
      <c r="A2262" s="1"/>
      <c r="B2262" s="1"/>
      <c r="C2262" s="1"/>
      <c r="D2262" s="1"/>
    </row>
    <row r="2263" spans="1:4" x14ac:dyDescent="0.2">
      <c r="A2263" s="1"/>
      <c r="B2263" s="1"/>
      <c r="C2263" s="1"/>
      <c r="D2263" s="1"/>
    </row>
    <row r="2264" spans="1:4" x14ac:dyDescent="0.2">
      <c r="A2264" s="1"/>
      <c r="B2264" s="1"/>
      <c r="C2264" s="1"/>
      <c r="D2264" s="1"/>
    </row>
    <row r="2265" spans="1:4" x14ac:dyDescent="0.2">
      <c r="A2265" s="1"/>
      <c r="B2265" s="1"/>
      <c r="C2265" s="1"/>
      <c r="D2265" s="1"/>
    </row>
    <row r="2266" spans="1:4" x14ac:dyDescent="0.2">
      <c r="A2266" s="1"/>
      <c r="B2266" s="1"/>
      <c r="C2266" s="1"/>
      <c r="D2266" s="1"/>
    </row>
    <row r="2267" spans="1:4" x14ac:dyDescent="0.2">
      <c r="A2267" s="1"/>
      <c r="B2267" s="1"/>
      <c r="C2267" s="1"/>
      <c r="D2267" s="1"/>
    </row>
    <row r="2268" spans="1:4" x14ac:dyDescent="0.2">
      <c r="A2268" s="1"/>
      <c r="B2268" s="1"/>
      <c r="C2268" s="1"/>
      <c r="D2268" s="1"/>
    </row>
    <row r="2269" spans="1:4" x14ac:dyDescent="0.2">
      <c r="A2269" s="1"/>
      <c r="B2269" s="1"/>
      <c r="C2269" s="1"/>
      <c r="D2269" s="1"/>
    </row>
    <row r="2270" spans="1:4" x14ac:dyDescent="0.2">
      <c r="A2270" s="1"/>
      <c r="B2270" s="1"/>
      <c r="C2270" s="1"/>
      <c r="D2270" s="1"/>
    </row>
    <row r="2271" spans="1:4" x14ac:dyDescent="0.2">
      <c r="A2271" s="1"/>
      <c r="B2271" s="1"/>
      <c r="C2271" s="1"/>
      <c r="D2271" s="1"/>
    </row>
    <row r="2272" spans="1:4" x14ac:dyDescent="0.2">
      <c r="A2272" s="1"/>
      <c r="B2272" s="1"/>
      <c r="C2272" s="1"/>
      <c r="D2272" s="1"/>
    </row>
    <row r="2273" spans="1:4" x14ac:dyDescent="0.2">
      <c r="A2273" s="1"/>
      <c r="B2273" s="1"/>
      <c r="C2273" s="1"/>
      <c r="D2273" s="1"/>
    </row>
    <row r="2274" spans="1:4" x14ac:dyDescent="0.2">
      <c r="A2274" s="1"/>
      <c r="B2274" s="1"/>
      <c r="C2274" s="1"/>
      <c r="D2274" s="1"/>
    </row>
    <row r="2275" spans="1:4" x14ac:dyDescent="0.2">
      <c r="A2275" s="1"/>
      <c r="B2275" s="1"/>
      <c r="C2275" s="1"/>
      <c r="D2275" s="1"/>
    </row>
    <row r="2276" spans="1:4" x14ac:dyDescent="0.2">
      <c r="A2276" s="1"/>
      <c r="B2276" s="1"/>
      <c r="C2276" s="1"/>
      <c r="D2276" s="1"/>
    </row>
    <row r="2277" spans="1:4" x14ac:dyDescent="0.2">
      <c r="A2277" s="1"/>
      <c r="B2277" s="1"/>
      <c r="C2277" s="1"/>
      <c r="D2277" s="1"/>
    </row>
    <row r="2278" spans="1:4" x14ac:dyDescent="0.2">
      <c r="A2278" s="1"/>
      <c r="B2278" s="1"/>
      <c r="C2278" s="1"/>
      <c r="D2278" s="1"/>
    </row>
    <row r="2279" spans="1:4" x14ac:dyDescent="0.2">
      <c r="A2279" s="1"/>
      <c r="B2279" s="1"/>
      <c r="C2279" s="1"/>
      <c r="D2279" s="1"/>
    </row>
    <row r="2280" spans="1:4" x14ac:dyDescent="0.2">
      <c r="A2280" s="1"/>
      <c r="B2280" s="1"/>
      <c r="C2280" s="1"/>
      <c r="D2280" s="1"/>
    </row>
    <row r="2281" spans="1:4" x14ac:dyDescent="0.2">
      <c r="A2281" s="1"/>
      <c r="B2281" s="1"/>
      <c r="C2281" s="1"/>
      <c r="D2281" s="1"/>
    </row>
    <row r="2282" spans="1:4" x14ac:dyDescent="0.2">
      <c r="A2282" s="1"/>
      <c r="B2282" s="1"/>
      <c r="C2282" s="1"/>
      <c r="D2282" s="1"/>
    </row>
    <row r="2283" spans="1:4" x14ac:dyDescent="0.2">
      <c r="A2283" s="1"/>
      <c r="B2283" s="1"/>
      <c r="C2283" s="1"/>
      <c r="D2283" s="1"/>
    </row>
    <row r="2284" spans="1:4" x14ac:dyDescent="0.2">
      <c r="A2284" s="1"/>
      <c r="B2284" s="1"/>
      <c r="C2284" s="1"/>
      <c r="D2284" s="1"/>
    </row>
    <row r="2285" spans="1:4" x14ac:dyDescent="0.2">
      <c r="A2285" s="1"/>
      <c r="B2285" s="1"/>
      <c r="C2285" s="1"/>
      <c r="D2285" s="1"/>
    </row>
    <row r="2286" spans="1:4" x14ac:dyDescent="0.2">
      <c r="A2286" s="1"/>
      <c r="B2286" s="1"/>
      <c r="C2286" s="1"/>
      <c r="D2286" s="1"/>
    </row>
    <row r="2287" spans="1:4" x14ac:dyDescent="0.2">
      <c r="A2287" s="1"/>
      <c r="B2287" s="1"/>
      <c r="C2287" s="1"/>
      <c r="D2287" s="1"/>
    </row>
    <row r="2288" spans="1:4" x14ac:dyDescent="0.2">
      <c r="A2288" s="1"/>
      <c r="B2288" s="1"/>
      <c r="C2288" s="1"/>
      <c r="D2288" s="1"/>
    </row>
    <row r="2289" spans="1:4" x14ac:dyDescent="0.2">
      <c r="A2289" s="1"/>
      <c r="B2289" s="1"/>
      <c r="C2289" s="1"/>
      <c r="D2289" s="1"/>
    </row>
    <row r="2290" spans="1:4" x14ac:dyDescent="0.2">
      <c r="A2290" s="1"/>
      <c r="B2290" s="1"/>
      <c r="C2290" s="1"/>
      <c r="D2290" s="1"/>
    </row>
    <row r="2291" spans="1:4" x14ac:dyDescent="0.2">
      <c r="A2291" s="1"/>
      <c r="B2291" s="1"/>
      <c r="C2291" s="1"/>
      <c r="D2291" s="1"/>
    </row>
    <row r="2292" spans="1:4" x14ac:dyDescent="0.2">
      <c r="A2292" s="1"/>
      <c r="B2292" s="1"/>
      <c r="C2292" s="1"/>
      <c r="D2292" s="1"/>
    </row>
    <row r="2293" spans="1:4" x14ac:dyDescent="0.2">
      <c r="A2293" s="1"/>
      <c r="B2293" s="1"/>
      <c r="C2293" s="1"/>
      <c r="D2293" s="1"/>
    </row>
    <row r="2294" spans="1:4" x14ac:dyDescent="0.2">
      <c r="A2294" s="1"/>
      <c r="B2294" s="1"/>
      <c r="C2294" s="1"/>
      <c r="D2294" s="1"/>
    </row>
    <row r="2295" spans="1:4" x14ac:dyDescent="0.2">
      <c r="A2295" s="1"/>
      <c r="B2295" s="1"/>
      <c r="C2295" s="1"/>
      <c r="D2295" s="1"/>
    </row>
    <row r="2296" spans="1:4" x14ac:dyDescent="0.2">
      <c r="A2296" s="1"/>
      <c r="B2296" s="1"/>
      <c r="C2296" s="1"/>
      <c r="D2296" s="1"/>
    </row>
    <row r="2297" spans="1:4" x14ac:dyDescent="0.2">
      <c r="A2297" s="1"/>
      <c r="B2297" s="1"/>
      <c r="C2297" s="1"/>
      <c r="D2297" s="1"/>
    </row>
    <row r="2298" spans="1:4" x14ac:dyDescent="0.2">
      <c r="A2298" s="1"/>
      <c r="B2298" s="1"/>
      <c r="C2298" s="1"/>
      <c r="D2298" s="1"/>
    </row>
    <row r="2299" spans="1:4" x14ac:dyDescent="0.2">
      <c r="A2299" s="1"/>
      <c r="B2299" s="1"/>
      <c r="C2299" s="1"/>
      <c r="D2299" s="1"/>
    </row>
    <row r="2300" spans="1:4" x14ac:dyDescent="0.2">
      <c r="A2300" s="1"/>
      <c r="B2300" s="1"/>
      <c r="C2300" s="1"/>
      <c r="D2300" s="1"/>
    </row>
    <row r="2301" spans="1:4" x14ac:dyDescent="0.2">
      <c r="A2301" s="1"/>
      <c r="B2301" s="1"/>
      <c r="C2301" s="1"/>
      <c r="D2301" s="1"/>
    </row>
    <row r="2302" spans="1:4" x14ac:dyDescent="0.2">
      <c r="A2302" s="1"/>
      <c r="B2302" s="1"/>
      <c r="C2302" s="1"/>
      <c r="D2302" s="1"/>
    </row>
    <row r="2303" spans="1:4" x14ac:dyDescent="0.2">
      <c r="A2303" s="1"/>
      <c r="B2303" s="1"/>
      <c r="C2303" s="1"/>
      <c r="D2303" s="1"/>
    </row>
    <row r="2304" spans="1:4" x14ac:dyDescent="0.2">
      <c r="A2304" s="1"/>
      <c r="B2304" s="1"/>
      <c r="C2304" s="1"/>
      <c r="D2304" s="1"/>
    </row>
    <row r="2305" spans="1:4" x14ac:dyDescent="0.2">
      <c r="A2305" s="1"/>
      <c r="B2305" s="1"/>
      <c r="C2305" s="1"/>
      <c r="D2305" s="1"/>
    </row>
    <row r="2306" spans="1:4" x14ac:dyDescent="0.2">
      <c r="A2306" s="1"/>
      <c r="B2306" s="1"/>
      <c r="C2306" s="1"/>
      <c r="D2306" s="1"/>
    </row>
    <row r="2307" spans="1:4" x14ac:dyDescent="0.2">
      <c r="A2307" s="1"/>
      <c r="B2307" s="1"/>
      <c r="C2307" s="1"/>
      <c r="D2307" s="1"/>
    </row>
    <row r="2308" spans="1:4" x14ac:dyDescent="0.2">
      <c r="A2308" s="1"/>
      <c r="B2308" s="1"/>
      <c r="C2308" s="1"/>
      <c r="D2308" s="1"/>
    </row>
    <row r="2309" spans="1:4" x14ac:dyDescent="0.2">
      <c r="A2309" s="1"/>
      <c r="B2309" s="1"/>
      <c r="C2309" s="1"/>
      <c r="D2309" s="1"/>
    </row>
    <row r="2310" spans="1:4" x14ac:dyDescent="0.2">
      <c r="A2310" s="1"/>
      <c r="B2310" s="1"/>
      <c r="C2310" s="1"/>
      <c r="D2310" s="1"/>
    </row>
    <row r="2311" spans="1:4" x14ac:dyDescent="0.2">
      <c r="A2311" s="1"/>
      <c r="B2311" s="1"/>
      <c r="C2311" s="1"/>
      <c r="D2311" s="1"/>
    </row>
    <row r="2312" spans="1:4" x14ac:dyDescent="0.2">
      <c r="A2312" s="1"/>
      <c r="B2312" s="1"/>
      <c r="C2312" s="1"/>
      <c r="D2312" s="1"/>
    </row>
    <row r="2313" spans="1:4" x14ac:dyDescent="0.2">
      <c r="A2313" s="1"/>
      <c r="B2313" s="1"/>
      <c r="C2313" s="1"/>
      <c r="D2313" s="1"/>
    </row>
    <row r="2314" spans="1:4" x14ac:dyDescent="0.2">
      <c r="A2314" s="1"/>
      <c r="B2314" s="1"/>
      <c r="C2314" s="1"/>
      <c r="D2314" s="1"/>
    </row>
    <row r="2315" spans="1:4" x14ac:dyDescent="0.2">
      <c r="A2315" s="1"/>
      <c r="B2315" s="1"/>
      <c r="C2315" s="1"/>
      <c r="D2315" s="1"/>
    </row>
    <row r="2316" spans="1:4" x14ac:dyDescent="0.2">
      <c r="A2316" s="1"/>
      <c r="B2316" s="1"/>
      <c r="C2316" s="1"/>
      <c r="D2316" s="1"/>
    </row>
    <row r="2317" spans="1:4" x14ac:dyDescent="0.2">
      <c r="A2317" s="1"/>
      <c r="B2317" s="1"/>
      <c r="C2317" s="1"/>
      <c r="D2317" s="1"/>
    </row>
    <row r="2318" spans="1:4" x14ac:dyDescent="0.2">
      <c r="A2318" s="1"/>
      <c r="B2318" s="1"/>
      <c r="C2318" s="1"/>
      <c r="D2318" s="1"/>
    </row>
    <row r="2319" spans="1:4" x14ac:dyDescent="0.2">
      <c r="A2319" s="1"/>
      <c r="B2319" s="1"/>
      <c r="C2319" s="1"/>
      <c r="D2319" s="1"/>
    </row>
    <row r="2320" spans="1:4" x14ac:dyDescent="0.2">
      <c r="A2320" s="1"/>
      <c r="B2320" s="1"/>
      <c r="C2320" s="1"/>
      <c r="D2320" s="1"/>
    </row>
    <row r="2321" spans="1:4" x14ac:dyDescent="0.2">
      <c r="A2321" s="1"/>
      <c r="B2321" s="1"/>
      <c r="C2321" s="1"/>
      <c r="D2321" s="1"/>
    </row>
    <row r="2322" spans="1:4" x14ac:dyDescent="0.2">
      <c r="A2322" s="1"/>
      <c r="B2322" s="1"/>
      <c r="C2322" s="1"/>
      <c r="D2322" s="1"/>
    </row>
    <row r="2323" spans="1:4" x14ac:dyDescent="0.2">
      <c r="A2323" s="1"/>
      <c r="B2323" s="1"/>
      <c r="C2323" s="1"/>
      <c r="D2323" s="1"/>
    </row>
    <row r="2324" spans="1:4" x14ac:dyDescent="0.2">
      <c r="A2324" s="1"/>
      <c r="B2324" s="1"/>
      <c r="C2324" s="1"/>
      <c r="D2324" s="1"/>
    </row>
    <row r="2325" spans="1:4" x14ac:dyDescent="0.2">
      <c r="A2325" s="1"/>
      <c r="B2325" s="1"/>
      <c r="C2325" s="1"/>
      <c r="D2325" s="1"/>
    </row>
    <row r="2326" spans="1:4" x14ac:dyDescent="0.2">
      <c r="A2326" s="1"/>
      <c r="B2326" s="1"/>
      <c r="C2326" s="1"/>
      <c r="D2326" s="1"/>
    </row>
    <row r="2327" spans="1:4" x14ac:dyDescent="0.2">
      <c r="A2327" s="1"/>
      <c r="B2327" s="1"/>
      <c r="C2327" s="1"/>
      <c r="D2327" s="1"/>
    </row>
    <row r="2328" spans="1:4" x14ac:dyDescent="0.2">
      <c r="A2328" s="1"/>
      <c r="B2328" s="1"/>
      <c r="C2328" s="1"/>
      <c r="D2328" s="1"/>
    </row>
    <row r="2329" spans="1:4" x14ac:dyDescent="0.2">
      <c r="A2329" s="1"/>
      <c r="B2329" s="1"/>
      <c r="C2329" s="1"/>
      <c r="D2329" s="1"/>
    </row>
    <row r="2330" spans="1:4" x14ac:dyDescent="0.2">
      <c r="A2330" s="1"/>
      <c r="B2330" s="1"/>
      <c r="C2330" s="1"/>
      <c r="D2330" s="1"/>
    </row>
    <row r="2331" spans="1:4" x14ac:dyDescent="0.2">
      <c r="A2331" s="1"/>
      <c r="B2331" s="1"/>
      <c r="C2331" s="1"/>
      <c r="D2331" s="1"/>
    </row>
    <row r="2332" spans="1:4" x14ac:dyDescent="0.2">
      <c r="A2332" s="1"/>
      <c r="B2332" s="1"/>
      <c r="C2332" s="1"/>
      <c r="D2332" s="1"/>
    </row>
    <row r="2333" spans="1:4" x14ac:dyDescent="0.2">
      <c r="A2333" s="1"/>
      <c r="B2333" s="1"/>
      <c r="C2333" s="1"/>
      <c r="D2333" s="1"/>
    </row>
    <row r="2334" spans="1:4" x14ac:dyDescent="0.2">
      <c r="A2334" s="1"/>
      <c r="B2334" s="1"/>
      <c r="C2334" s="1"/>
      <c r="D2334" s="1"/>
    </row>
    <row r="2335" spans="1:4" x14ac:dyDescent="0.2">
      <c r="A2335" s="1"/>
      <c r="B2335" s="1"/>
      <c r="C2335" s="1"/>
      <c r="D2335" s="1"/>
    </row>
    <row r="2336" spans="1:4" x14ac:dyDescent="0.2">
      <c r="A2336" s="1"/>
      <c r="B2336" s="1"/>
      <c r="C2336" s="1"/>
      <c r="D2336" s="1"/>
    </row>
    <row r="2337" spans="1:4" x14ac:dyDescent="0.2">
      <c r="A2337" s="1"/>
      <c r="B2337" s="1"/>
      <c r="C2337" s="1"/>
      <c r="D2337" s="1"/>
    </row>
    <row r="2338" spans="1:4" x14ac:dyDescent="0.2">
      <c r="A2338" s="1"/>
      <c r="B2338" s="1"/>
      <c r="C2338" s="1"/>
      <c r="D2338" s="1"/>
    </row>
    <row r="2339" spans="1:4" x14ac:dyDescent="0.2">
      <c r="A2339" s="1"/>
      <c r="B2339" s="1"/>
      <c r="C2339" s="1"/>
      <c r="D2339" s="1"/>
    </row>
    <row r="2340" spans="1:4" x14ac:dyDescent="0.2">
      <c r="A2340" s="1"/>
      <c r="B2340" s="1"/>
      <c r="C2340" s="1"/>
      <c r="D2340" s="1"/>
    </row>
    <row r="2341" spans="1:4" x14ac:dyDescent="0.2">
      <c r="A2341" s="1"/>
      <c r="B2341" s="1"/>
      <c r="C2341" s="1"/>
      <c r="D2341" s="1"/>
    </row>
    <row r="2342" spans="1:4" x14ac:dyDescent="0.2">
      <c r="A2342" s="1"/>
      <c r="B2342" s="1"/>
      <c r="C2342" s="1"/>
      <c r="D2342" s="1"/>
    </row>
    <row r="2343" spans="1:4" x14ac:dyDescent="0.2">
      <c r="A2343" s="1"/>
      <c r="B2343" s="1"/>
      <c r="C2343" s="1"/>
      <c r="D2343" s="1"/>
    </row>
    <row r="2344" spans="1:4" x14ac:dyDescent="0.2">
      <c r="A2344" s="1"/>
      <c r="B2344" s="1"/>
      <c r="C2344" s="1"/>
      <c r="D2344" s="1"/>
    </row>
    <row r="2345" spans="1:4" x14ac:dyDescent="0.2">
      <c r="A2345" s="1"/>
      <c r="B2345" s="1"/>
      <c r="C2345" s="1"/>
      <c r="D2345" s="1"/>
    </row>
    <row r="2346" spans="1:4" x14ac:dyDescent="0.2">
      <c r="A2346" s="1"/>
      <c r="B2346" s="1"/>
      <c r="C2346" s="1"/>
      <c r="D2346" s="1"/>
    </row>
    <row r="2347" spans="1:4" x14ac:dyDescent="0.2">
      <c r="A2347" s="1"/>
      <c r="B2347" s="1"/>
      <c r="C2347" s="1"/>
      <c r="D2347" s="1"/>
    </row>
    <row r="2348" spans="1:4" x14ac:dyDescent="0.2">
      <c r="A2348" s="1"/>
      <c r="B2348" s="1"/>
      <c r="C2348" s="1"/>
      <c r="D2348" s="1"/>
    </row>
    <row r="2349" spans="1:4" x14ac:dyDescent="0.2">
      <c r="A2349" s="1"/>
      <c r="B2349" s="1"/>
      <c r="C2349" s="1"/>
      <c r="D2349" s="1"/>
    </row>
    <row r="2350" spans="1:4" x14ac:dyDescent="0.2">
      <c r="A2350" s="1"/>
      <c r="B2350" s="1"/>
      <c r="C2350" s="1"/>
      <c r="D2350" s="1"/>
    </row>
    <row r="2351" spans="1:4" x14ac:dyDescent="0.2">
      <c r="A2351" s="1"/>
      <c r="B2351" s="1"/>
      <c r="C2351" s="1"/>
      <c r="D2351" s="1"/>
    </row>
    <row r="2352" spans="1:4" x14ac:dyDescent="0.2">
      <c r="A2352" s="1"/>
      <c r="B2352" s="1"/>
      <c r="C2352" s="1"/>
      <c r="D2352" s="1"/>
    </row>
    <row r="2353" spans="1:4" x14ac:dyDescent="0.2">
      <c r="A2353" s="1"/>
      <c r="B2353" s="1"/>
      <c r="C2353" s="1"/>
      <c r="D2353" s="1"/>
    </row>
    <row r="2354" spans="1:4" x14ac:dyDescent="0.2">
      <c r="A2354" s="1"/>
      <c r="B2354" s="1"/>
      <c r="C2354" s="1"/>
      <c r="D2354" s="1"/>
    </row>
    <row r="2355" spans="1:4" x14ac:dyDescent="0.2">
      <c r="A2355" s="1"/>
      <c r="B2355" s="1"/>
      <c r="C2355" s="1"/>
      <c r="D2355" s="1"/>
    </row>
    <row r="2356" spans="1:4" x14ac:dyDescent="0.2">
      <c r="A2356" s="1"/>
      <c r="B2356" s="1"/>
      <c r="C2356" s="1"/>
      <c r="D2356" s="1"/>
    </row>
    <row r="2357" spans="1:4" x14ac:dyDescent="0.2">
      <c r="A2357" s="1"/>
      <c r="B2357" s="1"/>
      <c r="C2357" s="1"/>
      <c r="D2357" s="1"/>
    </row>
    <row r="2358" spans="1:4" x14ac:dyDescent="0.2">
      <c r="A2358" s="1"/>
      <c r="B2358" s="1"/>
      <c r="C2358" s="1"/>
      <c r="D2358" s="1"/>
    </row>
    <row r="2359" spans="1:4" x14ac:dyDescent="0.2">
      <c r="A2359" s="1"/>
      <c r="B2359" s="1"/>
      <c r="C2359" s="1"/>
      <c r="D2359" s="1"/>
    </row>
    <row r="2360" spans="1:4" x14ac:dyDescent="0.2">
      <c r="A2360" s="1"/>
      <c r="B2360" s="1"/>
      <c r="C2360" s="1"/>
      <c r="D2360" s="1"/>
    </row>
    <row r="2361" spans="1:4" x14ac:dyDescent="0.2">
      <c r="A2361" s="1"/>
      <c r="B2361" s="1"/>
      <c r="C2361" s="1"/>
      <c r="D2361" s="1"/>
    </row>
    <row r="2362" spans="1:4" x14ac:dyDescent="0.2">
      <c r="A2362" s="1"/>
      <c r="B2362" s="1"/>
      <c r="C2362" s="1"/>
      <c r="D2362" s="1"/>
    </row>
    <row r="2363" spans="1:4" x14ac:dyDescent="0.2">
      <c r="A2363" s="1"/>
      <c r="B2363" s="1"/>
      <c r="C2363" s="1"/>
      <c r="D2363" s="1"/>
    </row>
    <row r="2364" spans="1:4" x14ac:dyDescent="0.2">
      <c r="A2364" s="1"/>
      <c r="B2364" s="1"/>
      <c r="C2364" s="1"/>
      <c r="D2364" s="1"/>
    </row>
    <row r="2365" spans="1:4" x14ac:dyDescent="0.2">
      <c r="A2365" s="1"/>
      <c r="B2365" s="1"/>
      <c r="C2365" s="1"/>
      <c r="D2365" s="1"/>
    </row>
    <row r="2366" spans="1:4" x14ac:dyDescent="0.2">
      <c r="A2366" s="1"/>
      <c r="B2366" s="1"/>
      <c r="C2366" s="1"/>
      <c r="D2366" s="1"/>
    </row>
    <row r="2367" spans="1:4" x14ac:dyDescent="0.2">
      <c r="A2367" s="1"/>
      <c r="B2367" s="1"/>
      <c r="C2367" s="1"/>
      <c r="D2367" s="1"/>
    </row>
    <row r="2368" spans="1:4" x14ac:dyDescent="0.2">
      <c r="A2368" s="1"/>
      <c r="B2368" s="1"/>
      <c r="C2368" s="1"/>
      <c r="D2368" s="1"/>
    </row>
    <row r="2369" spans="1:4" x14ac:dyDescent="0.2">
      <c r="A2369" s="1"/>
      <c r="B2369" s="1"/>
      <c r="C2369" s="1"/>
      <c r="D2369" s="1"/>
    </row>
    <row r="2370" spans="1:4" x14ac:dyDescent="0.2">
      <c r="A2370" s="1"/>
      <c r="B2370" s="1"/>
      <c r="C2370" s="1"/>
      <c r="D2370" s="1"/>
    </row>
    <row r="2371" spans="1:4" x14ac:dyDescent="0.2">
      <c r="A2371" s="1"/>
      <c r="B2371" s="1"/>
      <c r="C2371" s="1"/>
      <c r="D2371" s="1"/>
    </row>
    <row r="2372" spans="1:4" x14ac:dyDescent="0.2">
      <c r="A2372" s="1"/>
      <c r="B2372" s="1"/>
      <c r="C2372" s="1"/>
      <c r="D2372" s="1"/>
    </row>
    <row r="2373" spans="1:4" x14ac:dyDescent="0.2">
      <c r="A2373" s="1"/>
      <c r="B2373" s="1"/>
      <c r="C2373" s="1"/>
      <c r="D2373" s="1"/>
    </row>
    <row r="2374" spans="1:4" x14ac:dyDescent="0.2">
      <c r="A2374" s="1"/>
      <c r="B2374" s="1"/>
      <c r="C2374" s="1"/>
      <c r="D2374" s="1"/>
    </row>
    <row r="2375" spans="1:4" x14ac:dyDescent="0.2">
      <c r="A2375" s="1"/>
      <c r="B2375" s="1"/>
      <c r="C2375" s="1"/>
      <c r="D2375" s="1"/>
    </row>
    <row r="2376" spans="1:4" x14ac:dyDescent="0.2">
      <c r="A2376" s="1"/>
      <c r="B2376" s="1"/>
      <c r="C2376" s="1"/>
      <c r="D2376" s="1"/>
    </row>
    <row r="2377" spans="1:4" x14ac:dyDescent="0.2">
      <c r="A2377" s="1"/>
      <c r="B2377" s="1"/>
      <c r="C2377" s="1"/>
      <c r="D2377" s="1"/>
    </row>
    <row r="2378" spans="1:4" x14ac:dyDescent="0.2">
      <c r="A2378" s="1"/>
      <c r="B2378" s="1"/>
      <c r="C2378" s="1"/>
      <c r="D2378" s="1"/>
    </row>
    <row r="2379" spans="1:4" x14ac:dyDescent="0.2">
      <c r="A2379" s="1"/>
      <c r="B2379" s="1"/>
      <c r="C2379" s="1"/>
      <c r="D2379" s="1"/>
    </row>
    <row r="2380" spans="1:4" x14ac:dyDescent="0.2">
      <c r="A2380" s="1"/>
      <c r="B2380" s="1"/>
      <c r="C2380" s="1"/>
      <c r="D2380" s="1"/>
    </row>
    <row r="2381" spans="1:4" x14ac:dyDescent="0.2">
      <c r="A2381" s="1"/>
      <c r="B2381" s="1"/>
      <c r="C2381" s="1"/>
      <c r="D2381" s="1"/>
    </row>
    <row r="2382" spans="1:4" x14ac:dyDescent="0.2">
      <c r="A2382" s="1"/>
      <c r="B2382" s="1"/>
      <c r="C2382" s="1"/>
      <c r="D2382" s="1"/>
    </row>
    <row r="2383" spans="1:4" x14ac:dyDescent="0.2">
      <c r="A2383" s="1"/>
      <c r="B2383" s="1"/>
      <c r="C2383" s="1"/>
      <c r="D2383" s="1"/>
    </row>
    <row r="2384" spans="1:4" x14ac:dyDescent="0.2">
      <c r="A2384" s="1"/>
      <c r="B2384" s="1"/>
      <c r="C2384" s="1"/>
      <c r="D2384" s="1"/>
    </row>
    <row r="2385" spans="1:4" x14ac:dyDescent="0.2">
      <c r="A2385" s="1"/>
      <c r="B2385" s="1"/>
      <c r="C2385" s="1"/>
      <c r="D2385" s="1"/>
    </row>
    <row r="2386" spans="1:4" x14ac:dyDescent="0.2">
      <c r="A2386" s="1"/>
      <c r="B2386" s="1"/>
      <c r="C2386" s="1"/>
      <c r="D2386" s="1"/>
    </row>
    <row r="2387" spans="1:4" x14ac:dyDescent="0.2">
      <c r="A2387" s="1"/>
      <c r="B2387" s="1"/>
      <c r="C2387" s="1"/>
      <c r="D2387" s="1"/>
    </row>
    <row r="2388" spans="1:4" x14ac:dyDescent="0.2">
      <c r="A2388" s="1"/>
      <c r="B2388" s="1"/>
      <c r="C2388" s="1"/>
      <c r="D2388" s="1"/>
    </row>
    <row r="2389" spans="1:4" x14ac:dyDescent="0.2">
      <c r="A2389" s="1"/>
      <c r="B2389" s="1"/>
      <c r="C2389" s="1"/>
      <c r="D2389" s="1"/>
    </row>
    <row r="2390" spans="1:4" x14ac:dyDescent="0.2">
      <c r="A2390" s="1"/>
      <c r="B2390" s="1"/>
      <c r="C2390" s="1"/>
      <c r="D2390" s="1"/>
    </row>
    <row r="2391" spans="1:4" x14ac:dyDescent="0.2">
      <c r="A2391" s="1"/>
      <c r="B2391" s="1"/>
      <c r="C2391" s="1"/>
      <c r="D2391" s="1"/>
    </row>
    <row r="2392" spans="1:4" x14ac:dyDescent="0.2">
      <c r="A2392" s="1"/>
      <c r="B2392" s="1"/>
      <c r="C2392" s="1"/>
      <c r="D2392" s="1"/>
    </row>
    <row r="2393" spans="1:4" x14ac:dyDescent="0.2">
      <c r="A2393" s="1"/>
      <c r="B2393" s="1"/>
      <c r="C2393" s="1"/>
      <c r="D2393" s="1"/>
    </row>
    <row r="2394" spans="1:4" x14ac:dyDescent="0.2">
      <c r="A2394" s="1"/>
      <c r="B2394" s="1"/>
      <c r="C2394" s="1"/>
      <c r="D2394" s="1"/>
    </row>
    <row r="2395" spans="1:4" x14ac:dyDescent="0.2">
      <c r="A2395" s="1"/>
      <c r="B2395" s="1"/>
      <c r="C2395" s="1"/>
      <c r="D2395" s="1"/>
    </row>
    <row r="2396" spans="1:4" x14ac:dyDescent="0.2">
      <c r="A2396" s="1"/>
      <c r="B2396" s="1"/>
      <c r="C2396" s="1"/>
      <c r="D2396" s="1"/>
    </row>
    <row r="2397" spans="1:4" x14ac:dyDescent="0.2">
      <c r="A2397" s="1"/>
      <c r="B2397" s="1"/>
      <c r="C2397" s="1"/>
      <c r="D2397" s="1"/>
    </row>
    <row r="2398" spans="1:4" x14ac:dyDescent="0.2">
      <c r="A2398" s="1"/>
      <c r="B2398" s="1"/>
      <c r="C2398" s="1"/>
      <c r="D2398" s="1"/>
    </row>
    <row r="2399" spans="1:4" x14ac:dyDescent="0.2">
      <c r="A2399" s="1"/>
      <c r="B2399" s="1"/>
      <c r="C2399" s="1"/>
      <c r="D2399" s="1"/>
    </row>
    <row r="2400" spans="1:4" x14ac:dyDescent="0.2">
      <c r="A2400" s="1"/>
      <c r="B2400" s="1"/>
      <c r="C2400" s="1"/>
      <c r="D2400" s="1"/>
    </row>
    <row r="2401" spans="1:4" x14ac:dyDescent="0.2">
      <c r="A2401" s="1"/>
      <c r="B2401" s="1"/>
      <c r="C2401" s="1"/>
      <c r="D2401" s="1"/>
    </row>
    <row r="2402" spans="1:4" x14ac:dyDescent="0.2">
      <c r="A2402" s="1"/>
      <c r="B2402" s="1"/>
      <c r="C2402" s="1"/>
      <c r="D2402" s="1"/>
    </row>
    <row r="2403" spans="1:4" x14ac:dyDescent="0.2">
      <c r="A2403" s="1"/>
      <c r="B2403" s="1"/>
      <c r="C2403" s="1"/>
      <c r="D2403" s="1"/>
    </row>
    <row r="2404" spans="1:4" x14ac:dyDescent="0.2">
      <c r="A2404" s="1"/>
      <c r="B2404" s="1"/>
      <c r="C2404" s="1"/>
      <c r="D2404" s="1"/>
    </row>
    <row r="2405" spans="1:4" x14ac:dyDescent="0.2">
      <c r="A2405" s="1"/>
      <c r="B2405" s="1"/>
      <c r="C2405" s="1"/>
      <c r="D2405" s="1"/>
    </row>
    <row r="2406" spans="1:4" x14ac:dyDescent="0.2">
      <c r="A2406" s="1"/>
      <c r="B2406" s="1"/>
      <c r="C2406" s="1"/>
      <c r="D2406" s="1"/>
    </row>
    <row r="2407" spans="1:4" x14ac:dyDescent="0.2">
      <c r="A2407" s="1"/>
      <c r="B2407" s="1"/>
      <c r="C2407" s="1"/>
      <c r="D2407" s="1"/>
    </row>
    <row r="2408" spans="1:4" x14ac:dyDescent="0.2">
      <c r="A2408" s="1"/>
      <c r="B2408" s="1"/>
      <c r="C2408" s="1"/>
      <c r="D2408" s="1"/>
    </row>
    <row r="2409" spans="1:4" x14ac:dyDescent="0.2">
      <c r="A2409" s="1"/>
      <c r="B2409" s="1"/>
      <c r="C2409" s="1"/>
      <c r="D2409" s="1"/>
    </row>
    <row r="2410" spans="1:4" x14ac:dyDescent="0.2">
      <c r="A2410" s="1"/>
      <c r="B2410" s="1"/>
      <c r="C2410" s="1"/>
      <c r="D2410" s="1"/>
    </row>
    <row r="2411" spans="1:4" x14ac:dyDescent="0.2">
      <c r="A2411" s="1"/>
      <c r="B2411" s="1"/>
      <c r="C2411" s="1"/>
      <c r="D2411" s="1"/>
    </row>
    <row r="2412" spans="1:4" x14ac:dyDescent="0.2">
      <c r="A2412" s="1"/>
      <c r="B2412" s="1"/>
      <c r="C2412" s="1"/>
      <c r="D2412" s="1"/>
    </row>
    <row r="2413" spans="1:4" x14ac:dyDescent="0.2">
      <c r="A2413" s="1"/>
      <c r="B2413" s="1"/>
      <c r="C2413" s="1"/>
      <c r="D2413" s="1"/>
    </row>
    <row r="2414" spans="1:4" x14ac:dyDescent="0.2">
      <c r="A2414" s="1"/>
      <c r="B2414" s="1"/>
      <c r="C2414" s="1"/>
      <c r="D2414" s="1"/>
    </row>
    <row r="2415" spans="1:4" x14ac:dyDescent="0.2">
      <c r="A2415" s="1"/>
      <c r="B2415" s="1"/>
      <c r="C2415" s="1"/>
      <c r="D2415" s="1"/>
    </row>
    <row r="2416" spans="1:4" x14ac:dyDescent="0.2">
      <c r="A2416" s="1"/>
      <c r="B2416" s="1"/>
      <c r="C2416" s="1"/>
      <c r="D2416" s="1"/>
    </row>
    <row r="2417" spans="1:4" x14ac:dyDescent="0.2">
      <c r="A2417" s="1"/>
      <c r="B2417" s="1"/>
      <c r="C2417" s="1"/>
      <c r="D2417" s="1"/>
    </row>
    <row r="2418" spans="1:4" x14ac:dyDescent="0.2">
      <c r="A2418" s="1"/>
      <c r="B2418" s="1"/>
      <c r="C2418" s="1"/>
      <c r="D2418" s="1"/>
    </row>
    <row r="2419" spans="1:4" x14ac:dyDescent="0.2">
      <c r="A2419" s="1"/>
      <c r="B2419" s="1"/>
      <c r="C2419" s="1"/>
      <c r="D2419" s="1"/>
    </row>
    <row r="2420" spans="1:4" x14ac:dyDescent="0.2">
      <c r="A2420" s="1"/>
      <c r="B2420" s="1"/>
      <c r="C2420" s="1"/>
      <c r="D2420" s="1"/>
    </row>
    <row r="2421" spans="1:4" x14ac:dyDescent="0.2">
      <c r="A2421" s="1"/>
      <c r="B2421" s="1"/>
      <c r="C2421" s="1"/>
      <c r="D2421" s="1"/>
    </row>
    <row r="2422" spans="1:4" x14ac:dyDescent="0.2">
      <c r="A2422" s="1"/>
      <c r="B2422" s="1"/>
      <c r="C2422" s="1"/>
      <c r="D2422" s="1"/>
    </row>
    <row r="2423" spans="1:4" x14ac:dyDescent="0.2">
      <c r="A2423" s="1"/>
      <c r="B2423" s="1"/>
      <c r="C2423" s="1"/>
      <c r="D2423" s="1"/>
    </row>
    <row r="2424" spans="1:4" x14ac:dyDescent="0.2">
      <c r="A2424" s="1"/>
      <c r="B2424" s="1"/>
      <c r="C2424" s="1"/>
      <c r="D2424" s="1"/>
    </row>
    <row r="2425" spans="1:4" x14ac:dyDescent="0.2">
      <c r="A2425" s="1"/>
      <c r="B2425" s="1"/>
      <c r="C2425" s="1"/>
      <c r="D2425" s="1"/>
    </row>
    <row r="2426" spans="1:4" x14ac:dyDescent="0.2">
      <c r="A2426" s="1"/>
      <c r="B2426" s="1"/>
      <c r="C2426" s="1"/>
      <c r="D2426" s="1"/>
    </row>
    <row r="2427" spans="1:4" x14ac:dyDescent="0.2">
      <c r="A2427" s="1"/>
      <c r="B2427" s="1"/>
      <c r="C2427" s="1"/>
      <c r="D2427" s="1"/>
    </row>
    <row r="2428" spans="1:4" x14ac:dyDescent="0.2">
      <c r="A2428" s="1"/>
      <c r="B2428" s="1"/>
      <c r="C2428" s="1"/>
      <c r="D2428" s="1"/>
    </row>
    <row r="2429" spans="1:4" x14ac:dyDescent="0.2">
      <c r="A2429" s="1"/>
      <c r="B2429" s="1"/>
      <c r="C2429" s="1"/>
      <c r="D2429" s="1"/>
    </row>
    <row r="2430" spans="1:4" x14ac:dyDescent="0.2">
      <c r="A2430" s="1"/>
      <c r="B2430" s="1"/>
      <c r="C2430" s="1"/>
      <c r="D2430" s="1"/>
    </row>
    <row r="2431" spans="1:4" x14ac:dyDescent="0.2">
      <c r="A2431" s="1"/>
      <c r="B2431" s="1"/>
      <c r="C2431" s="1"/>
      <c r="D2431" s="1"/>
    </row>
    <row r="2432" spans="1:4" x14ac:dyDescent="0.2">
      <c r="A2432" s="1"/>
      <c r="B2432" s="1"/>
      <c r="C2432" s="1"/>
      <c r="D2432" s="1"/>
    </row>
    <row r="2433" spans="1:4" x14ac:dyDescent="0.2">
      <c r="A2433" s="1"/>
      <c r="B2433" s="1"/>
      <c r="C2433" s="1"/>
      <c r="D2433" s="1"/>
    </row>
    <row r="2434" spans="1:4" x14ac:dyDescent="0.2">
      <c r="A2434" s="1"/>
      <c r="B2434" s="1"/>
      <c r="C2434" s="1"/>
      <c r="D2434" s="1"/>
    </row>
    <row r="2435" spans="1:4" x14ac:dyDescent="0.2">
      <c r="A2435" s="1"/>
      <c r="B2435" s="1"/>
      <c r="C2435" s="1"/>
      <c r="D2435" s="1"/>
    </row>
    <row r="2436" spans="1:4" x14ac:dyDescent="0.2">
      <c r="A2436" s="1"/>
      <c r="B2436" s="1"/>
      <c r="C2436" s="1"/>
      <c r="D2436" s="1"/>
    </row>
    <row r="2437" spans="1:4" x14ac:dyDescent="0.2">
      <c r="A2437" s="1"/>
      <c r="B2437" s="1"/>
      <c r="C2437" s="1"/>
      <c r="D2437" s="1"/>
    </row>
    <row r="2438" spans="1:4" x14ac:dyDescent="0.2">
      <c r="A2438" s="1"/>
      <c r="B2438" s="1"/>
      <c r="C2438" s="1"/>
      <c r="D2438" s="1"/>
    </row>
    <row r="2439" spans="1:4" x14ac:dyDescent="0.2">
      <c r="A2439" s="1"/>
      <c r="B2439" s="1"/>
      <c r="C2439" s="1"/>
      <c r="D2439" s="1"/>
    </row>
    <row r="2440" spans="1:4" x14ac:dyDescent="0.2">
      <c r="A2440" s="1"/>
      <c r="B2440" s="1"/>
      <c r="C2440" s="1"/>
      <c r="D2440" s="1"/>
    </row>
    <row r="2441" spans="1:4" x14ac:dyDescent="0.2">
      <c r="A2441" s="1"/>
      <c r="B2441" s="1"/>
      <c r="C2441" s="1"/>
      <c r="D2441" s="1"/>
    </row>
    <row r="2442" spans="1:4" x14ac:dyDescent="0.2">
      <c r="A2442" s="1"/>
      <c r="B2442" s="1"/>
      <c r="C2442" s="1"/>
      <c r="D2442" s="1"/>
    </row>
    <row r="2443" spans="1:4" x14ac:dyDescent="0.2">
      <c r="A2443" s="1"/>
      <c r="B2443" s="1"/>
      <c r="C2443" s="1"/>
      <c r="D2443" s="1"/>
    </row>
    <row r="2444" spans="1:4" x14ac:dyDescent="0.2">
      <c r="A2444" s="1"/>
      <c r="B2444" s="1"/>
      <c r="C2444" s="1"/>
      <c r="D2444" s="1"/>
    </row>
    <row r="2445" spans="1:4" x14ac:dyDescent="0.2">
      <c r="A2445" s="1"/>
      <c r="B2445" s="1"/>
      <c r="C2445" s="1"/>
      <c r="D2445" s="1"/>
    </row>
    <row r="2446" spans="1:4" x14ac:dyDescent="0.2">
      <c r="A2446" s="1"/>
      <c r="B2446" s="1"/>
      <c r="C2446" s="1"/>
      <c r="D2446" s="1"/>
    </row>
    <row r="2447" spans="1:4" x14ac:dyDescent="0.2">
      <c r="A2447" s="1"/>
      <c r="B2447" s="1"/>
      <c r="C2447" s="1"/>
      <c r="D2447" s="1"/>
    </row>
    <row r="2448" spans="1:4" x14ac:dyDescent="0.2">
      <c r="A2448" s="1"/>
      <c r="B2448" s="1"/>
      <c r="C2448" s="1"/>
      <c r="D2448" s="1"/>
    </row>
    <row r="2449" spans="1:4" x14ac:dyDescent="0.2">
      <c r="A2449" s="1"/>
      <c r="B2449" s="1"/>
      <c r="C2449" s="1"/>
      <c r="D2449" s="1"/>
    </row>
    <row r="2450" spans="1:4" x14ac:dyDescent="0.2">
      <c r="A2450" s="1"/>
      <c r="B2450" s="1"/>
      <c r="C2450" s="1"/>
      <c r="D2450" s="1"/>
    </row>
    <row r="2451" spans="1:4" x14ac:dyDescent="0.2">
      <c r="A2451" s="1"/>
      <c r="B2451" s="1"/>
      <c r="C2451" s="1"/>
      <c r="D2451" s="1"/>
    </row>
    <row r="2452" spans="1:4" x14ac:dyDescent="0.2">
      <c r="A2452" s="1"/>
      <c r="B2452" s="1"/>
      <c r="C2452" s="1"/>
      <c r="D2452" s="1"/>
    </row>
    <row r="2453" spans="1:4" x14ac:dyDescent="0.2">
      <c r="A2453" s="1"/>
      <c r="B2453" s="1"/>
      <c r="C2453" s="1"/>
      <c r="D2453" s="1"/>
    </row>
    <row r="2454" spans="1:4" x14ac:dyDescent="0.2">
      <c r="A2454" s="1"/>
      <c r="B2454" s="1"/>
      <c r="C2454" s="1"/>
      <c r="D2454" s="1"/>
    </row>
    <row r="2455" spans="1:4" x14ac:dyDescent="0.2">
      <c r="A2455" s="1"/>
      <c r="B2455" s="1"/>
      <c r="C2455" s="1"/>
      <c r="D2455" s="1"/>
    </row>
    <row r="2456" spans="1:4" x14ac:dyDescent="0.2">
      <c r="A2456" s="1"/>
      <c r="B2456" s="1"/>
      <c r="C2456" s="1"/>
      <c r="D2456" s="1"/>
    </row>
    <row r="2457" spans="1:4" x14ac:dyDescent="0.2">
      <c r="A2457" s="1"/>
      <c r="B2457" s="1"/>
      <c r="C2457" s="1"/>
      <c r="D2457" s="1"/>
    </row>
    <row r="2458" spans="1:4" x14ac:dyDescent="0.2">
      <c r="A2458" s="1"/>
      <c r="B2458" s="1"/>
      <c r="C2458" s="1"/>
      <c r="D2458" s="1"/>
    </row>
    <row r="2459" spans="1:4" x14ac:dyDescent="0.2">
      <c r="A2459" s="1"/>
      <c r="B2459" s="1"/>
      <c r="C2459" s="1"/>
      <c r="D2459" s="1"/>
    </row>
    <row r="2460" spans="1:4" x14ac:dyDescent="0.2">
      <c r="A2460" s="1"/>
      <c r="B2460" s="1"/>
      <c r="C2460" s="1"/>
      <c r="D2460" s="1"/>
    </row>
    <row r="2461" spans="1:4" x14ac:dyDescent="0.2">
      <c r="A2461" s="1"/>
      <c r="B2461" s="1"/>
      <c r="C2461" s="1"/>
      <c r="D2461" s="1"/>
    </row>
    <row r="2462" spans="1:4" x14ac:dyDescent="0.2">
      <c r="A2462" s="1"/>
      <c r="B2462" s="1"/>
      <c r="C2462" s="1"/>
      <c r="D2462" s="1"/>
    </row>
    <row r="2463" spans="1:4" x14ac:dyDescent="0.2">
      <c r="A2463" s="1"/>
      <c r="B2463" s="1"/>
      <c r="C2463" s="1"/>
      <c r="D2463" s="1"/>
    </row>
    <row r="2464" spans="1:4" x14ac:dyDescent="0.2">
      <c r="A2464" s="1"/>
      <c r="B2464" s="1"/>
      <c r="C2464" s="1"/>
      <c r="D2464" s="1"/>
    </row>
    <row r="2465" spans="1:4" x14ac:dyDescent="0.2">
      <c r="A2465" s="1"/>
      <c r="B2465" s="1"/>
      <c r="C2465" s="1"/>
      <c r="D2465" s="1"/>
    </row>
    <row r="2466" spans="1:4" x14ac:dyDescent="0.2">
      <c r="A2466" s="1"/>
      <c r="B2466" s="1"/>
      <c r="C2466" s="1"/>
      <c r="D2466" s="1"/>
    </row>
    <row r="2467" spans="1:4" x14ac:dyDescent="0.2">
      <c r="A2467" s="1"/>
      <c r="B2467" s="1"/>
      <c r="C2467" s="1"/>
      <c r="D2467" s="1"/>
    </row>
    <row r="2468" spans="1:4" x14ac:dyDescent="0.2">
      <c r="A2468" s="1"/>
      <c r="B2468" s="1"/>
      <c r="C2468" s="1"/>
      <c r="D2468" s="1"/>
    </row>
    <row r="2469" spans="1:4" x14ac:dyDescent="0.2">
      <c r="A2469" s="1"/>
      <c r="B2469" s="1"/>
      <c r="C2469" s="1"/>
      <c r="D2469" s="1"/>
    </row>
    <row r="2470" spans="1:4" x14ac:dyDescent="0.2">
      <c r="A2470" s="1"/>
      <c r="B2470" s="1"/>
      <c r="C2470" s="1"/>
      <c r="D2470" s="1"/>
    </row>
    <row r="2471" spans="1:4" x14ac:dyDescent="0.2">
      <c r="A2471" s="1"/>
      <c r="B2471" s="1"/>
      <c r="C2471" s="1"/>
      <c r="D2471" s="1"/>
    </row>
    <row r="2472" spans="1:4" x14ac:dyDescent="0.2">
      <c r="A2472" s="1"/>
      <c r="B2472" s="1"/>
      <c r="C2472" s="1"/>
      <c r="D2472" s="1"/>
    </row>
    <row r="2473" spans="1:4" x14ac:dyDescent="0.2">
      <c r="A2473" s="1"/>
      <c r="B2473" s="1"/>
      <c r="C2473" s="1"/>
      <c r="D2473" s="1"/>
    </row>
    <row r="2474" spans="1:4" x14ac:dyDescent="0.2">
      <c r="A2474" s="1"/>
      <c r="B2474" s="1"/>
      <c r="C2474" s="1"/>
      <c r="D2474" s="1"/>
    </row>
    <row r="2475" spans="1:4" x14ac:dyDescent="0.2">
      <c r="A2475" s="1"/>
      <c r="B2475" s="1"/>
      <c r="C2475" s="1"/>
      <c r="D2475" s="1"/>
    </row>
    <row r="2476" spans="1:4" x14ac:dyDescent="0.2">
      <c r="A2476" s="1"/>
      <c r="B2476" s="1"/>
      <c r="C2476" s="1"/>
      <c r="D2476" s="1"/>
    </row>
    <row r="2477" spans="1:4" x14ac:dyDescent="0.2">
      <c r="A2477" s="1"/>
      <c r="B2477" s="1"/>
      <c r="C2477" s="1"/>
      <c r="D2477" s="1"/>
    </row>
    <row r="2478" spans="1:4" x14ac:dyDescent="0.2">
      <c r="A2478" s="1"/>
      <c r="B2478" s="1"/>
      <c r="C2478" s="1"/>
      <c r="D2478" s="1"/>
    </row>
    <row r="2479" spans="1:4" x14ac:dyDescent="0.2">
      <c r="A2479" s="1"/>
      <c r="B2479" s="1"/>
      <c r="C2479" s="1"/>
      <c r="D2479" s="1"/>
    </row>
    <row r="2480" spans="1:4" x14ac:dyDescent="0.2">
      <c r="A2480" s="1"/>
      <c r="B2480" s="1"/>
      <c r="C2480" s="1"/>
      <c r="D2480" s="1"/>
    </row>
    <row r="2481" spans="1:4" x14ac:dyDescent="0.2">
      <c r="A2481" s="1"/>
      <c r="B2481" s="1"/>
      <c r="C2481" s="1"/>
      <c r="D2481" s="1"/>
    </row>
    <row r="2482" spans="1:4" x14ac:dyDescent="0.2">
      <c r="A2482" s="1"/>
      <c r="B2482" s="1"/>
      <c r="C2482" s="1"/>
      <c r="D2482" s="1"/>
    </row>
    <row r="2483" spans="1:4" x14ac:dyDescent="0.2">
      <c r="A2483" s="1"/>
      <c r="B2483" s="1"/>
      <c r="C2483" s="1"/>
      <c r="D2483" s="1"/>
    </row>
    <row r="2484" spans="1:4" x14ac:dyDescent="0.2">
      <c r="A2484" s="1"/>
      <c r="B2484" s="1"/>
      <c r="C2484" s="1"/>
      <c r="D2484" s="1"/>
    </row>
    <row r="2485" spans="1:4" x14ac:dyDescent="0.2">
      <c r="A2485" s="1"/>
      <c r="B2485" s="1"/>
      <c r="C2485" s="1"/>
      <c r="D2485" s="1"/>
    </row>
    <row r="2486" spans="1:4" x14ac:dyDescent="0.2">
      <c r="A2486" s="1"/>
      <c r="B2486" s="1"/>
      <c r="C2486" s="1"/>
      <c r="D2486" s="1"/>
    </row>
    <row r="2487" spans="1:4" x14ac:dyDescent="0.2">
      <c r="A2487" s="1"/>
      <c r="B2487" s="1"/>
      <c r="C2487" s="1"/>
      <c r="D2487" s="1"/>
    </row>
    <row r="2488" spans="1:4" x14ac:dyDescent="0.2">
      <c r="A2488" s="1"/>
      <c r="B2488" s="1"/>
      <c r="C2488" s="1"/>
      <c r="D2488" s="1"/>
    </row>
    <row r="2489" spans="1:4" x14ac:dyDescent="0.2">
      <c r="A2489" s="1"/>
      <c r="B2489" s="1"/>
      <c r="C2489" s="1"/>
      <c r="D2489" s="1"/>
    </row>
    <row r="2490" spans="1:4" x14ac:dyDescent="0.2">
      <c r="A2490" s="1"/>
      <c r="B2490" s="1"/>
      <c r="C2490" s="1"/>
      <c r="D2490" s="1"/>
    </row>
    <row r="2491" spans="1:4" x14ac:dyDescent="0.2">
      <c r="A2491" s="1"/>
      <c r="B2491" s="1"/>
      <c r="C2491" s="1"/>
      <c r="D2491" s="1"/>
    </row>
    <row r="2492" spans="1:4" x14ac:dyDescent="0.2">
      <c r="A2492" s="1"/>
      <c r="B2492" s="1"/>
      <c r="C2492" s="1"/>
      <c r="D2492" s="1"/>
    </row>
    <row r="2493" spans="1:4" x14ac:dyDescent="0.2">
      <c r="A2493" s="1"/>
      <c r="B2493" s="1"/>
      <c r="C2493" s="1"/>
      <c r="D2493" s="1"/>
    </row>
    <row r="2494" spans="1:4" x14ac:dyDescent="0.2">
      <c r="A2494" s="1"/>
      <c r="B2494" s="1"/>
      <c r="C2494" s="1"/>
      <c r="D2494" s="1"/>
    </row>
    <row r="2495" spans="1:4" x14ac:dyDescent="0.2">
      <c r="A2495" s="1"/>
      <c r="B2495" s="1"/>
      <c r="C2495" s="1"/>
      <c r="D2495" s="1"/>
    </row>
    <row r="2496" spans="1:4" x14ac:dyDescent="0.2">
      <c r="A2496" s="1"/>
      <c r="B2496" s="1"/>
      <c r="C2496" s="1"/>
      <c r="D2496" s="1"/>
    </row>
    <row r="2497" spans="1:4" x14ac:dyDescent="0.2">
      <c r="A2497" s="1"/>
      <c r="B2497" s="1"/>
      <c r="C2497" s="1"/>
      <c r="D2497" s="1"/>
    </row>
    <row r="2498" spans="1:4" x14ac:dyDescent="0.2">
      <c r="A2498" s="1"/>
      <c r="B2498" s="1"/>
      <c r="C2498" s="1"/>
      <c r="D2498" s="1"/>
    </row>
    <row r="2499" spans="1:4" x14ac:dyDescent="0.2">
      <c r="A2499" s="1"/>
      <c r="B2499" s="1"/>
      <c r="C2499" s="1"/>
      <c r="D2499" s="1"/>
    </row>
    <row r="2500" spans="1:4" x14ac:dyDescent="0.2">
      <c r="A2500" s="1"/>
      <c r="B2500" s="1"/>
      <c r="C2500" s="1"/>
      <c r="D2500" s="1"/>
    </row>
    <row r="2501" spans="1:4" x14ac:dyDescent="0.2">
      <c r="A2501" s="1"/>
      <c r="B2501" s="1"/>
      <c r="C2501" s="1"/>
      <c r="D2501" s="1"/>
    </row>
    <row r="2502" spans="1:4" x14ac:dyDescent="0.2">
      <c r="A2502" s="1"/>
      <c r="B2502" s="1"/>
      <c r="C2502" s="1"/>
      <c r="D2502" s="1"/>
    </row>
    <row r="2503" spans="1:4" x14ac:dyDescent="0.2">
      <c r="A2503" s="1"/>
      <c r="B2503" s="1"/>
      <c r="C2503" s="1"/>
      <c r="D2503" s="1"/>
    </row>
    <row r="2504" spans="1:4" x14ac:dyDescent="0.2">
      <c r="A2504" s="1"/>
      <c r="B2504" s="1"/>
      <c r="C2504" s="1"/>
      <c r="D2504" s="1"/>
    </row>
    <row r="2505" spans="1:4" x14ac:dyDescent="0.2">
      <c r="A2505" s="1"/>
      <c r="B2505" s="1"/>
      <c r="C2505" s="1"/>
      <c r="D2505" s="1"/>
    </row>
    <row r="2506" spans="1:4" x14ac:dyDescent="0.2">
      <c r="A2506" s="1"/>
      <c r="B2506" s="1"/>
      <c r="C2506" s="1"/>
      <c r="D2506" s="1"/>
    </row>
    <row r="2507" spans="1:4" x14ac:dyDescent="0.2">
      <c r="A2507" s="1"/>
      <c r="B2507" s="1"/>
      <c r="C2507" s="1"/>
      <c r="D2507" s="1"/>
    </row>
    <row r="2508" spans="1:4" x14ac:dyDescent="0.2">
      <c r="A2508" s="1"/>
      <c r="B2508" s="1"/>
      <c r="C2508" s="1"/>
      <c r="D2508" s="1"/>
    </row>
    <row r="2509" spans="1:4" x14ac:dyDescent="0.2">
      <c r="A2509" s="1"/>
      <c r="B2509" s="1"/>
      <c r="C2509" s="1"/>
      <c r="D2509" s="1"/>
    </row>
    <row r="2510" spans="1:4" x14ac:dyDescent="0.2">
      <c r="A2510" s="1"/>
      <c r="B2510" s="1"/>
      <c r="C2510" s="1"/>
      <c r="D2510" s="1"/>
    </row>
    <row r="2511" spans="1:4" x14ac:dyDescent="0.2">
      <c r="A2511" s="1"/>
      <c r="B2511" s="1"/>
      <c r="C2511" s="1"/>
      <c r="D2511" s="1"/>
    </row>
    <row r="2512" spans="1:4" x14ac:dyDescent="0.2">
      <c r="A2512" s="1"/>
      <c r="B2512" s="1"/>
      <c r="C2512" s="1"/>
      <c r="D2512" s="1"/>
    </row>
    <row r="2513" spans="1:4" x14ac:dyDescent="0.2">
      <c r="A2513" s="1"/>
      <c r="B2513" s="1"/>
      <c r="C2513" s="1"/>
      <c r="D2513" s="1"/>
    </row>
    <row r="2514" spans="1:4" x14ac:dyDescent="0.2">
      <c r="A2514" s="1"/>
      <c r="B2514" s="1"/>
      <c r="C2514" s="1"/>
      <c r="D2514" s="1"/>
    </row>
    <row r="2515" spans="1:4" x14ac:dyDescent="0.2">
      <c r="A2515" s="1"/>
      <c r="B2515" s="1"/>
      <c r="C2515" s="1"/>
      <c r="D2515" s="1"/>
    </row>
    <row r="2516" spans="1:4" x14ac:dyDescent="0.2">
      <c r="A2516" s="1"/>
      <c r="B2516" s="1"/>
      <c r="C2516" s="1"/>
      <c r="D2516" s="1"/>
    </row>
    <row r="2517" spans="1:4" x14ac:dyDescent="0.2">
      <c r="A2517" s="1"/>
      <c r="B2517" s="1"/>
      <c r="C2517" s="1"/>
      <c r="D2517" s="1"/>
    </row>
    <row r="2518" spans="1:4" x14ac:dyDescent="0.2">
      <c r="A2518" s="1"/>
      <c r="B2518" s="1"/>
      <c r="C2518" s="1"/>
      <c r="D2518" s="1"/>
    </row>
    <row r="2519" spans="1:4" x14ac:dyDescent="0.2">
      <c r="A2519" s="1"/>
      <c r="B2519" s="1"/>
      <c r="C2519" s="1"/>
      <c r="D2519" s="1"/>
    </row>
    <row r="2520" spans="1:4" x14ac:dyDescent="0.2">
      <c r="A2520" s="1"/>
      <c r="B2520" s="1"/>
      <c r="C2520" s="1"/>
      <c r="D2520" s="1"/>
    </row>
    <row r="2521" spans="1:4" x14ac:dyDescent="0.2">
      <c r="A2521" s="1"/>
      <c r="B2521" s="1"/>
      <c r="C2521" s="1"/>
      <c r="D2521" s="1"/>
    </row>
    <row r="2522" spans="1:4" x14ac:dyDescent="0.2">
      <c r="A2522" s="1"/>
      <c r="B2522" s="1"/>
      <c r="C2522" s="1"/>
      <c r="D2522" s="1"/>
    </row>
    <row r="2523" spans="1:4" x14ac:dyDescent="0.2">
      <c r="A2523" s="1"/>
      <c r="B2523" s="1"/>
      <c r="C2523" s="1"/>
      <c r="D2523" s="1"/>
    </row>
    <row r="2524" spans="1:4" x14ac:dyDescent="0.2">
      <c r="A2524" s="1"/>
      <c r="B2524" s="1"/>
      <c r="C2524" s="1"/>
      <c r="D2524" s="1"/>
    </row>
    <row r="2525" spans="1:4" x14ac:dyDescent="0.2">
      <c r="A2525" s="1"/>
      <c r="B2525" s="1"/>
      <c r="C2525" s="1"/>
      <c r="D2525" s="1"/>
    </row>
    <row r="2526" spans="1:4" x14ac:dyDescent="0.2">
      <c r="A2526" s="1"/>
      <c r="B2526" s="1"/>
      <c r="C2526" s="1"/>
      <c r="D2526" s="1"/>
    </row>
    <row r="2527" spans="1:4" x14ac:dyDescent="0.2">
      <c r="A2527" s="1"/>
      <c r="B2527" s="1"/>
      <c r="C2527" s="1"/>
      <c r="D2527" s="1"/>
    </row>
    <row r="2528" spans="1:4" x14ac:dyDescent="0.2">
      <c r="A2528" s="1"/>
      <c r="B2528" s="1"/>
      <c r="C2528" s="1"/>
      <c r="D2528" s="1"/>
    </row>
    <row r="2529" spans="1:4" x14ac:dyDescent="0.2">
      <c r="A2529" s="1"/>
      <c r="B2529" s="1"/>
      <c r="C2529" s="1"/>
      <c r="D2529" s="1"/>
    </row>
    <row r="2530" spans="1:4" x14ac:dyDescent="0.2">
      <c r="A2530" s="1"/>
      <c r="B2530" s="1"/>
      <c r="C2530" s="1"/>
      <c r="D2530" s="1"/>
    </row>
    <row r="2531" spans="1:4" x14ac:dyDescent="0.2">
      <c r="A2531" s="1"/>
      <c r="B2531" s="1"/>
      <c r="C2531" s="1"/>
      <c r="D2531" s="1"/>
    </row>
    <row r="2532" spans="1:4" x14ac:dyDescent="0.2">
      <c r="A2532" s="1"/>
      <c r="B2532" s="1"/>
      <c r="C2532" s="1"/>
      <c r="D2532" s="1"/>
    </row>
    <row r="2533" spans="1:4" x14ac:dyDescent="0.2">
      <c r="A2533" s="1"/>
      <c r="B2533" s="1"/>
      <c r="C2533" s="1"/>
      <c r="D2533" s="1"/>
    </row>
    <row r="2534" spans="1:4" x14ac:dyDescent="0.2">
      <c r="A2534" s="1"/>
      <c r="B2534" s="1"/>
      <c r="C2534" s="1"/>
      <c r="D2534" s="1"/>
    </row>
    <row r="2535" spans="1:4" x14ac:dyDescent="0.2">
      <c r="A2535" s="1"/>
      <c r="B2535" s="1"/>
      <c r="C2535" s="1"/>
      <c r="D2535" s="1"/>
    </row>
    <row r="2536" spans="1:4" x14ac:dyDescent="0.2">
      <c r="A2536" s="1"/>
      <c r="B2536" s="1"/>
      <c r="C2536" s="1"/>
      <c r="D2536" s="1"/>
    </row>
    <row r="2537" spans="1:4" x14ac:dyDescent="0.2">
      <c r="A2537" s="1"/>
      <c r="B2537" s="1"/>
      <c r="C2537" s="1"/>
      <c r="D2537" s="1"/>
    </row>
    <row r="2538" spans="1:4" x14ac:dyDescent="0.2">
      <c r="A2538" s="1"/>
      <c r="B2538" s="1"/>
      <c r="C2538" s="1"/>
      <c r="D2538" s="1"/>
    </row>
    <row r="2539" spans="1:4" x14ac:dyDescent="0.2">
      <c r="A2539" s="1"/>
      <c r="B2539" s="1"/>
      <c r="C2539" s="1"/>
      <c r="D2539" s="1"/>
    </row>
    <row r="2540" spans="1:4" x14ac:dyDescent="0.2">
      <c r="A2540" s="1"/>
      <c r="B2540" s="1"/>
      <c r="C2540" s="1"/>
      <c r="D2540" s="1"/>
    </row>
    <row r="2541" spans="1:4" x14ac:dyDescent="0.2">
      <c r="A2541" s="1"/>
      <c r="B2541" s="1"/>
      <c r="C2541" s="1"/>
      <c r="D2541" s="1"/>
    </row>
    <row r="2542" spans="1:4" x14ac:dyDescent="0.2">
      <c r="A2542" s="1"/>
      <c r="B2542" s="1"/>
      <c r="C2542" s="1"/>
      <c r="D2542" s="1"/>
    </row>
    <row r="2543" spans="1:4" x14ac:dyDescent="0.2">
      <c r="A2543" s="1"/>
      <c r="B2543" s="1"/>
      <c r="C2543" s="1"/>
      <c r="D2543" s="1"/>
    </row>
    <row r="2544" spans="1:4" x14ac:dyDescent="0.2">
      <c r="A2544" s="1"/>
      <c r="B2544" s="1"/>
      <c r="C2544" s="1"/>
      <c r="D2544" s="1"/>
    </row>
    <row r="2545" spans="1:4" x14ac:dyDescent="0.2">
      <c r="A2545" s="1"/>
      <c r="B2545" s="1"/>
      <c r="C2545" s="1"/>
      <c r="D2545" s="1"/>
    </row>
    <row r="2546" spans="1:4" x14ac:dyDescent="0.2">
      <c r="A2546" s="1"/>
      <c r="B2546" s="1"/>
      <c r="C2546" s="1"/>
      <c r="D2546" s="1"/>
    </row>
    <row r="2547" spans="1:4" x14ac:dyDescent="0.2">
      <c r="A2547" s="1"/>
      <c r="B2547" s="1"/>
      <c r="C2547" s="1"/>
      <c r="D2547" s="1"/>
    </row>
    <row r="2548" spans="1:4" x14ac:dyDescent="0.2">
      <c r="A2548" s="1"/>
      <c r="B2548" s="1"/>
      <c r="C2548" s="1"/>
      <c r="D2548" s="1"/>
    </row>
    <row r="2549" spans="1:4" x14ac:dyDescent="0.2">
      <c r="A2549" s="1"/>
      <c r="B2549" s="1"/>
      <c r="C2549" s="1"/>
      <c r="D2549" s="1"/>
    </row>
    <row r="2550" spans="1:4" x14ac:dyDescent="0.2">
      <c r="A2550" s="1"/>
      <c r="B2550" s="1"/>
      <c r="C2550" s="1"/>
      <c r="D2550" s="1"/>
    </row>
    <row r="2551" spans="1:4" x14ac:dyDescent="0.2">
      <c r="A2551" s="1"/>
      <c r="B2551" s="1"/>
      <c r="C2551" s="1"/>
      <c r="D2551" s="1"/>
    </row>
    <row r="2552" spans="1:4" x14ac:dyDescent="0.2">
      <c r="A2552" s="1"/>
      <c r="B2552" s="1"/>
      <c r="C2552" s="1"/>
      <c r="D2552" s="1"/>
    </row>
    <row r="2553" spans="1:4" x14ac:dyDescent="0.2">
      <c r="A2553" s="1"/>
      <c r="B2553" s="1"/>
      <c r="C2553" s="1"/>
      <c r="D2553" s="1"/>
    </row>
    <row r="2554" spans="1:4" x14ac:dyDescent="0.2">
      <c r="A2554" s="1"/>
      <c r="B2554" s="1"/>
      <c r="C2554" s="1"/>
      <c r="D2554" s="1"/>
    </row>
    <row r="2555" spans="1:4" x14ac:dyDescent="0.2">
      <c r="A2555" s="1"/>
      <c r="B2555" s="1"/>
      <c r="C2555" s="1"/>
      <c r="D2555" s="1"/>
    </row>
    <row r="2556" spans="1:4" x14ac:dyDescent="0.2">
      <c r="A2556" s="1"/>
      <c r="B2556" s="1"/>
      <c r="C2556" s="1"/>
      <c r="D2556" s="1"/>
    </row>
    <row r="2557" spans="1:4" x14ac:dyDescent="0.2">
      <c r="A2557" s="1"/>
      <c r="B2557" s="1"/>
      <c r="C2557" s="1"/>
      <c r="D2557" s="1"/>
    </row>
    <row r="2558" spans="1:4" x14ac:dyDescent="0.2">
      <c r="A2558" s="1"/>
      <c r="B2558" s="1"/>
      <c r="C2558" s="1"/>
      <c r="D2558" s="1"/>
    </row>
    <row r="2559" spans="1:4" x14ac:dyDescent="0.2">
      <c r="A2559" s="1"/>
      <c r="B2559" s="1"/>
      <c r="C2559" s="1"/>
      <c r="D2559" s="1"/>
    </row>
    <row r="2560" spans="1:4" x14ac:dyDescent="0.2">
      <c r="A2560" s="1"/>
      <c r="B2560" s="1"/>
      <c r="C2560" s="1"/>
      <c r="D2560" s="1"/>
    </row>
    <row r="2561" spans="1:4" x14ac:dyDescent="0.2">
      <c r="A2561" s="1"/>
      <c r="B2561" s="1"/>
      <c r="C2561" s="1"/>
      <c r="D2561" s="1"/>
    </row>
    <row r="2562" spans="1:4" x14ac:dyDescent="0.2">
      <c r="A2562" s="1"/>
      <c r="B2562" s="1"/>
      <c r="C2562" s="1"/>
      <c r="D2562" s="1"/>
    </row>
    <row r="2563" spans="1:4" x14ac:dyDescent="0.2">
      <c r="A2563" s="1"/>
      <c r="B2563" s="1"/>
      <c r="C2563" s="1"/>
      <c r="D2563" s="1"/>
    </row>
    <row r="2564" spans="1:4" x14ac:dyDescent="0.2">
      <c r="A2564" s="1"/>
      <c r="B2564" s="1"/>
      <c r="C2564" s="1"/>
      <c r="D2564" s="1"/>
    </row>
    <row r="2565" spans="1:4" x14ac:dyDescent="0.2">
      <c r="A2565" s="1"/>
      <c r="B2565" s="1"/>
      <c r="C2565" s="1"/>
      <c r="D2565" s="1"/>
    </row>
    <row r="2566" spans="1:4" x14ac:dyDescent="0.2">
      <c r="A2566" s="1"/>
      <c r="B2566" s="1"/>
      <c r="C2566" s="1"/>
      <c r="D2566" s="1"/>
    </row>
    <row r="2567" spans="1:4" x14ac:dyDescent="0.2">
      <c r="A2567" s="1"/>
      <c r="B2567" s="1"/>
      <c r="C2567" s="1"/>
      <c r="D2567" s="1"/>
    </row>
    <row r="2568" spans="1:4" x14ac:dyDescent="0.2">
      <c r="A2568" s="1"/>
      <c r="B2568" s="1"/>
      <c r="C2568" s="1"/>
      <c r="D2568" s="1"/>
    </row>
    <row r="2569" spans="1:4" x14ac:dyDescent="0.2">
      <c r="A2569" s="1"/>
      <c r="B2569" s="1"/>
      <c r="C2569" s="1"/>
      <c r="D2569" s="1"/>
    </row>
    <row r="2570" spans="1:4" x14ac:dyDescent="0.2">
      <c r="A2570" s="1"/>
      <c r="B2570" s="1"/>
      <c r="C2570" s="1"/>
      <c r="D2570" s="1"/>
    </row>
    <row r="2571" spans="1:4" x14ac:dyDescent="0.2">
      <c r="A2571" s="1"/>
      <c r="B2571" s="1"/>
      <c r="C2571" s="1"/>
      <c r="D2571" s="1"/>
    </row>
    <row r="2572" spans="1:4" x14ac:dyDescent="0.2">
      <c r="A2572" s="1"/>
      <c r="B2572" s="1"/>
      <c r="C2572" s="1"/>
      <c r="D2572" s="1"/>
    </row>
    <row r="2573" spans="1:4" x14ac:dyDescent="0.2">
      <c r="A2573" s="1"/>
      <c r="B2573" s="1"/>
      <c r="C2573" s="1"/>
      <c r="D2573" s="1"/>
    </row>
    <row r="2574" spans="1:4" x14ac:dyDescent="0.2">
      <c r="A2574" s="1"/>
      <c r="B2574" s="1"/>
      <c r="C2574" s="1"/>
      <c r="D2574" s="1"/>
    </row>
    <row r="2575" spans="1:4" x14ac:dyDescent="0.2">
      <c r="A2575" s="1"/>
      <c r="B2575" s="1"/>
      <c r="C2575" s="1"/>
      <c r="D2575" s="1"/>
    </row>
    <row r="2576" spans="1:4" x14ac:dyDescent="0.2">
      <c r="A2576" s="1"/>
      <c r="B2576" s="1"/>
      <c r="C2576" s="1"/>
      <c r="D2576" s="1"/>
    </row>
    <row r="2577" spans="1:4" x14ac:dyDescent="0.2">
      <c r="A2577" s="1"/>
      <c r="B2577" s="1"/>
      <c r="C2577" s="1"/>
      <c r="D2577" s="1"/>
    </row>
    <row r="2578" spans="1:4" x14ac:dyDescent="0.2">
      <c r="A2578" s="1"/>
      <c r="B2578" s="1"/>
      <c r="C2578" s="1"/>
      <c r="D2578" s="1"/>
    </row>
    <row r="2579" spans="1:4" x14ac:dyDescent="0.2">
      <c r="A2579" s="1"/>
      <c r="B2579" s="1"/>
      <c r="C2579" s="1"/>
      <c r="D2579" s="1"/>
    </row>
    <row r="2580" spans="1:4" x14ac:dyDescent="0.2">
      <c r="A2580" s="1"/>
      <c r="B2580" s="1"/>
      <c r="C2580" s="1"/>
      <c r="D2580" s="1"/>
    </row>
    <row r="2581" spans="1:4" x14ac:dyDescent="0.2">
      <c r="A2581" s="1"/>
      <c r="B2581" s="1"/>
      <c r="C2581" s="1"/>
      <c r="D2581" s="1"/>
    </row>
    <row r="2582" spans="1:4" x14ac:dyDescent="0.2">
      <c r="A2582" s="1"/>
      <c r="B2582" s="1"/>
      <c r="C2582" s="1"/>
      <c r="D2582" s="1"/>
    </row>
    <row r="2583" spans="1:4" x14ac:dyDescent="0.2">
      <c r="A2583" s="1"/>
      <c r="B2583" s="1"/>
      <c r="C2583" s="1"/>
      <c r="D2583" s="1"/>
    </row>
    <row r="2584" spans="1:4" x14ac:dyDescent="0.2">
      <c r="A2584" s="1"/>
      <c r="B2584" s="1"/>
      <c r="C2584" s="1"/>
      <c r="D2584" s="1"/>
    </row>
    <row r="2585" spans="1:4" x14ac:dyDescent="0.2">
      <c r="A2585" s="1"/>
      <c r="B2585" s="1"/>
      <c r="C2585" s="1"/>
      <c r="D2585" s="1"/>
    </row>
    <row r="2586" spans="1:4" x14ac:dyDescent="0.2">
      <c r="A2586" s="1"/>
      <c r="B2586" s="1"/>
      <c r="C2586" s="1"/>
      <c r="D2586" s="1"/>
    </row>
    <row r="2587" spans="1:4" x14ac:dyDescent="0.2">
      <c r="A2587" s="1"/>
      <c r="B2587" s="1"/>
      <c r="C2587" s="1"/>
      <c r="D2587" s="1"/>
    </row>
    <row r="2588" spans="1:4" x14ac:dyDescent="0.2">
      <c r="A2588" s="1"/>
      <c r="B2588" s="1"/>
      <c r="C2588" s="1"/>
      <c r="D2588" s="1"/>
    </row>
    <row r="2589" spans="1:4" x14ac:dyDescent="0.2">
      <c r="A2589" s="1"/>
      <c r="B2589" s="1"/>
      <c r="C2589" s="1"/>
      <c r="D2589" s="1"/>
    </row>
    <row r="2590" spans="1:4" x14ac:dyDescent="0.2">
      <c r="A2590" s="1"/>
      <c r="B2590" s="1"/>
      <c r="C2590" s="1"/>
      <c r="D2590" s="1"/>
    </row>
    <row r="2591" spans="1:4" x14ac:dyDescent="0.2">
      <c r="A2591" s="1"/>
      <c r="B2591" s="1"/>
      <c r="C2591" s="1"/>
      <c r="D2591" s="1"/>
    </row>
    <row r="2592" spans="1:4" x14ac:dyDescent="0.2">
      <c r="A2592" s="1"/>
      <c r="B2592" s="1"/>
      <c r="C2592" s="1"/>
      <c r="D2592" s="1"/>
    </row>
    <row r="2593" spans="1:4" x14ac:dyDescent="0.2">
      <c r="A2593" s="1"/>
      <c r="B2593" s="1"/>
      <c r="C2593" s="1"/>
      <c r="D2593" s="1"/>
    </row>
    <row r="2594" spans="1:4" x14ac:dyDescent="0.2">
      <c r="A2594" s="1"/>
      <c r="B2594" s="1"/>
      <c r="C2594" s="1"/>
      <c r="D2594" s="1"/>
    </row>
    <row r="2595" spans="1:4" x14ac:dyDescent="0.2">
      <c r="A2595" s="1"/>
      <c r="B2595" s="1"/>
      <c r="C2595" s="1"/>
      <c r="D2595" s="1"/>
    </row>
    <row r="2596" spans="1:4" x14ac:dyDescent="0.2">
      <c r="A2596" s="1"/>
      <c r="B2596" s="1"/>
      <c r="C2596" s="1"/>
      <c r="D2596" s="1"/>
    </row>
    <row r="2597" spans="1:4" x14ac:dyDescent="0.2">
      <c r="A2597" s="1"/>
      <c r="B2597" s="1"/>
      <c r="C2597" s="1"/>
      <c r="D2597" s="1"/>
    </row>
    <row r="2598" spans="1:4" x14ac:dyDescent="0.2">
      <c r="A2598" s="1"/>
      <c r="B2598" s="1"/>
      <c r="C2598" s="1"/>
      <c r="D2598" s="1"/>
    </row>
    <row r="2599" spans="1:4" x14ac:dyDescent="0.2">
      <c r="A2599" s="1"/>
      <c r="B2599" s="1"/>
      <c r="C2599" s="1"/>
      <c r="D2599" s="1"/>
    </row>
    <row r="2600" spans="1:4" x14ac:dyDescent="0.2">
      <c r="A2600" s="1"/>
      <c r="B2600" s="1"/>
      <c r="C2600" s="1"/>
      <c r="D2600" s="1"/>
    </row>
    <row r="2601" spans="1:4" x14ac:dyDescent="0.2">
      <c r="A2601" s="1"/>
      <c r="B2601" s="1"/>
      <c r="C2601" s="1"/>
      <c r="D2601" s="1"/>
    </row>
    <row r="2602" spans="1:4" x14ac:dyDescent="0.2">
      <c r="A2602" s="1"/>
      <c r="B2602" s="1"/>
      <c r="C2602" s="1"/>
      <c r="D2602" s="1"/>
    </row>
    <row r="2603" spans="1:4" x14ac:dyDescent="0.2">
      <c r="A2603" s="1"/>
      <c r="B2603" s="1"/>
      <c r="C2603" s="1"/>
      <c r="D2603" s="1"/>
    </row>
    <row r="2604" spans="1:4" x14ac:dyDescent="0.2">
      <c r="A2604" s="1"/>
      <c r="B2604" s="1"/>
      <c r="C2604" s="1"/>
      <c r="D2604" s="1"/>
    </row>
    <row r="2605" spans="1:4" x14ac:dyDescent="0.2">
      <c r="A2605" s="1"/>
      <c r="B2605" s="1"/>
      <c r="C2605" s="1"/>
      <c r="D2605" s="1"/>
    </row>
    <row r="2606" spans="1:4" x14ac:dyDescent="0.2">
      <c r="A2606" s="1"/>
      <c r="B2606" s="1"/>
      <c r="C2606" s="1"/>
      <c r="D2606" s="1"/>
    </row>
    <row r="2607" spans="1:4" x14ac:dyDescent="0.2">
      <c r="A2607" s="1"/>
      <c r="B2607" s="1"/>
      <c r="C2607" s="1"/>
      <c r="D2607" s="1"/>
    </row>
    <row r="2608" spans="1:4" x14ac:dyDescent="0.2">
      <c r="A2608" s="1"/>
      <c r="B2608" s="1"/>
      <c r="C2608" s="1"/>
      <c r="D2608" s="1"/>
    </row>
    <row r="2609" spans="1:4" x14ac:dyDescent="0.2">
      <c r="A2609" s="1"/>
      <c r="B2609" s="1"/>
      <c r="C2609" s="1"/>
      <c r="D2609" s="1"/>
    </row>
    <row r="2610" spans="1:4" x14ac:dyDescent="0.2">
      <c r="A2610" s="1"/>
      <c r="B2610" s="1"/>
      <c r="C2610" s="1"/>
      <c r="D2610" s="1"/>
    </row>
    <row r="2611" spans="1:4" x14ac:dyDescent="0.2">
      <c r="A2611" s="1"/>
      <c r="B2611" s="1"/>
      <c r="C2611" s="1"/>
      <c r="D2611" s="1"/>
    </row>
    <row r="2612" spans="1:4" x14ac:dyDescent="0.2">
      <c r="A2612" s="1"/>
      <c r="B2612" s="1"/>
      <c r="C2612" s="1"/>
      <c r="D2612" s="1"/>
    </row>
    <row r="2613" spans="1:4" x14ac:dyDescent="0.2">
      <c r="A2613" s="1"/>
      <c r="B2613" s="1"/>
      <c r="C2613" s="1"/>
      <c r="D2613" s="1"/>
    </row>
    <row r="2614" spans="1:4" x14ac:dyDescent="0.2">
      <c r="A2614" s="1"/>
      <c r="B2614" s="1"/>
      <c r="C2614" s="1"/>
      <c r="D2614" s="1"/>
    </row>
    <row r="2615" spans="1:4" x14ac:dyDescent="0.2">
      <c r="A2615" s="1"/>
      <c r="B2615" s="1"/>
      <c r="C2615" s="1"/>
      <c r="D2615" s="1"/>
    </row>
    <row r="2616" spans="1:4" x14ac:dyDescent="0.2">
      <c r="A2616" s="1"/>
      <c r="B2616" s="1"/>
      <c r="C2616" s="1"/>
      <c r="D2616" s="1"/>
    </row>
    <row r="2617" spans="1:4" x14ac:dyDescent="0.2">
      <c r="A2617" s="1"/>
      <c r="B2617" s="1"/>
      <c r="C2617" s="1"/>
      <c r="D2617" s="1"/>
    </row>
    <row r="2618" spans="1:4" x14ac:dyDescent="0.2">
      <c r="A2618" s="1"/>
      <c r="B2618" s="1"/>
      <c r="C2618" s="1"/>
      <c r="D2618" s="1"/>
    </row>
    <row r="2619" spans="1:4" x14ac:dyDescent="0.2">
      <c r="A2619" s="1"/>
      <c r="B2619" s="1"/>
      <c r="C2619" s="1"/>
      <c r="D2619" s="1"/>
    </row>
    <row r="2620" spans="1:4" x14ac:dyDescent="0.2">
      <c r="A2620" s="1"/>
      <c r="B2620" s="1"/>
      <c r="C2620" s="1"/>
      <c r="D2620" s="1"/>
    </row>
    <row r="2621" spans="1:4" x14ac:dyDescent="0.2">
      <c r="A2621" s="1"/>
      <c r="B2621" s="1"/>
      <c r="C2621" s="1"/>
      <c r="D2621" s="1"/>
    </row>
    <row r="2622" spans="1:4" x14ac:dyDescent="0.2">
      <c r="A2622" s="1"/>
      <c r="B2622" s="1"/>
      <c r="C2622" s="1"/>
      <c r="D2622" s="1"/>
    </row>
    <row r="2623" spans="1:4" x14ac:dyDescent="0.2">
      <c r="A2623" s="1"/>
      <c r="B2623" s="1"/>
      <c r="C2623" s="1"/>
      <c r="D2623" s="1"/>
    </row>
    <row r="2624" spans="1:4" x14ac:dyDescent="0.2">
      <c r="A2624" s="1"/>
      <c r="B2624" s="1"/>
      <c r="C2624" s="1"/>
      <c r="D2624" s="1"/>
    </row>
    <row r="2625" spans="1:4" x14ac:dyDescent="0.2">
      <c r="A2625" s="1"/>
      <c r="B2625" s="1"/>
      <c r="C2625" s="1"/>
      <c r="D2625" s="1"/>
    </row>
    <row r="2626" spans="1:4" x14ac:dyDescent="0.2">
      <c r="A2626" s="1"/>
      <c r="B2626" s="1"/>
      <c r="C2626" s="1"/>
      <c r="D2626" s="1"/>
    </row>
    <row r="2627" spans="1:4" x14ac:dyDescent="0.2">
      <c r="A2627" s="1"/>
      <c r="B2627" s="1"/>
      <c r="C2627" s="1"/>
      <c r="D2627" s="1"/>
    </row>
    <row r="2628" spans="1:4" x14ac:dyDescent="0.2">
      <c r="A2628" s="1"/>
      <c r="B2628" s="1"/>
      <c r="C2628" s="1"/>
      <c r="D2628" s="1"/>
    </row>
    <row r="2629" spans="1:4" x14ac:dyDescent="0.2">
      <c r="A2629" s="1"/>
      <c r="B2629" s="1"/>
      <c r="C2629" s="1"/>
      <c r="D2629" s="1"/>
    </row>
    <row r="2630" spans="1:4" x14ac:dyDescent="0.2">
      <c r="A2630" s="1"/>
      <c r="B2630" s="1"/>
      <c r="C2630" s="1"/>
      <c r="D2630" s="1"/>
    </row>
    <row r="2631" spans="1:4" x14ac:dyDescent="0.2">
      <c r="A2631" s="1"/>
      <c r="B2631" s="1"/>
      <c r="C2631" s="1"/>
      <c r="D2631" s="1"/>
    </row>
    <row r="2632" spans="1:4" x14ac:dyDescent="0.2">
      <c r="A2632" s="1"/>
      <c r="B2632" s="1"/>
      <c r="C2632" s="1"/>
      <c r="D2632" s="1"/>
    </row>
    <row r="2633" spans="1:4" x14ac:dyDescent="0.2">
      <c r="A2633" s="1"/>
      <c r="B2633" s="1"/>
      <c r="C2633" s="1"/>
      <c r="D2633" s="1"/>
    </row>
    <row r="2634" spans="1:4" x14ac:dyDescent="0.2">
      <c r="A2634" s="1"/>
      <c r="B2634" s="1"/>
      <c r="C2634" s="1"/>
      <c r="D2634" s="1"/>
    </row>
    <row r="2635" spans="1:4" x14ac:dyDescent="0.2">
      <c r="A2635" s="1"/>
      <c r="B2635" s="1"/>
      <c r="C2635" s="1"/>
      <c r="D2635" s="1"/>
    </row>
    <row r="2636" spans="1:4" x14ac:dyDescent="0.2">
      <c r="A2636" s="1"/>
      <c r="B2636" s="1"/>
      <c r="C2636" s="1"/>
      <c r="D2636" s="1"/>
    </row>
    <row r="2637" spans="1:4" x14ac:dyDescent="0.2">
      <c r="A2637" s="1"/>
      <c r="B2637" s="1"/>
      <c r="C2637" s="1"/>
      <c r="D2637" s="1"/>
    </row>
    <row r="2638" spans="1:4" x14ac:dyDescent="0.2">
      <c r="A2638" s="1"/>
      <c r="B2638" s="1"/>
      <c r="C2638" s="1"/>
      <c r="D2638" s="1"/>
    </row>
    <row r="2639" spans="1:4" x14ac:dyDescent="0.2">
      <c r="A2639" s="1"/>
      <c r="B2639" s="1"/>
      <c r="C2639" s="1"/>
      <c r="D2639" s="1"/>
    </row>
    <row r="2640" spans="1:4" x14ac:dyDescent="0.2">
      <c r="A2640" s="1"/>
      <c r="B2640" s="1"/>
      <c r="C2640" s="1"/>
      <c r="D2640" s="1"/>
    </row>
    <row r="2641" spans="1:4" x14ac:dyDescent="0.2">
      <c r="A2641" s="1"/>
      <c r="B2641" s="1"/>
      <c r="C2641" s="1"/>
      <c r="D2641" s="1"/>
    </row>
    <row r="2642" spans="1:4" x14ac:dyDescent="0.2">
      <c r="A2642" s="1"/>
      <c r="B2642" s="1"/>
      <c r="C2642" s="1"/>
      <c r="D2642" s="1"/>
    </row>
    <row r="2643" spans="1:4" x14ac:dyDescent="0.2">
      <c r="A2643" s="1"/>
      <c r="B2643" s="1"/>
      <c r="C2643" s="1"/>
      <c r="D2643" s="1"/>
    </row>
    <row r="2644" spans="1:4" x14ac:dyDescent="0.2">
      <c r="A2644" s="1"/>
      <c r="B2644" s="1"/>
      <c r="C2644" s="1"/>
      <c r="D2644" s="1"/>
    </row>
    <row r="2645" spans="1:4" x14ac:dyDescent="0.2">
      <c r="A2645" s="1"/>
      <c r="B2645" s="1"/>
      <c r="C2645" s="1"/>
      <c r="D2645" s="1"/>
    </row>
    <row r="2646" spans="1:4" x14ac:dyDescent="0.2">
      <c r="A2646" s="1"/>
      <c r="B2646" s="1"/>
      <c r="C2646" s="1"/>
      <c r="D2646" s="1"/>
    </row>
    <row r="2647" spans="1:4" x14ac:dyDescent="0.2">
      <c r="A2647" s="1"/>
      <c r="B2647" s="1"/>
      <c r="C2647" s="1"/>
      <c r="D2647" s="1"/>
    </row>
    <row r="2648" spans="1:4" x14ac:dyDescent="0.2">
      <c r="A2648" s="1"/>
      <c r="B2648" s="1"/>
      <c r="C2648" s="1"/>
      <c r="D2648" s="1"/>
    </row>
    <row r="2649" spans="1:4" x14ac:dyDescent="0.2">
      <c r="A2649" s="1"/>
      <c r="B2649" s="1"/>
      <c r="C2649" s="1"/>
      <c r="D2649" s="1"/>
    </row>
    <row r="2650" spans="1:4" x14ac:dyDescent="0.2">
      <c r="A2650" s="1"/>
      <c r="B2650" s="1"/>
      <c r="C2650" s="1"/>
      <c r="D2650" s="1"/>
    </row>
    <row r="2651" spans="1:4" x14ac:dyDescent="0.2">
      <c r="A2651" s="1"/>
      <c r="B2651" s="1"/>
      <c r="C2651" s="1"/>
      <c r="D2651" s="1"/>
    </row>
    <row r="2652" spans="1:4" x14ac:dyDescent="0.2">
      <c r="A2652" s="1"/>
      <c r="B2652" s="1"/>
      <c r="C2652" s="1"/>
      <c r="D2652" s="1"/>
    </row>
    <row r="2653" spans="1:4" x14ac:dyDescent="0.2">
      <c r="A2653" s="1"/>
      <c r="B2653" s="1"/>
      <c r="C2653" s="1"/>
      <c r="D2653" s="1"/>
    </row>
    <row r="2654" spans="1:4" x14ac:dyDescent="0.2">
      <c r="A2654" s="1"/>
      <c r="B2654" s="1"/>
      <c r="C2654" s="1"/>
      <c r="D2654" s="1"/>
    </row>
    <row r="2655" spans="1:4" x14ac:dyDescent="0.2">
      <c r="A2655" s="1"/>
      <c r="B2655" s="1"/>
      <c r="C2655" s="1"/>
      <c r="D2655" s="1"/>
    </row>
    <row r="2656" spans="1:4" x14ac:dyDescent="0.2">
      <c r="A2656" s="1"/>
      <c r="B2656" s="1"/>
      <c r="C2656" s="1"/>
      <c r="D2656" s="1"/>
    </row>
    <row r="2657" spans="1:4" x14ac:dyDescent="0.2">
      <c r="A2657" s="1"/>
      <c r="B2657" s="1"/>
      <c r="C2657" s="1"/>
      <c r="D2657" s="1"/>
    </row>
    <row r="2658" spans="1:4" x14ac:dyDescent="0.2">
      <c r="A2658" s="1"/>
      <c r="B2658" s="1"/>
      <c r="C2658" s="1"/>
      <c r="D2658" s="1"/>
    </row>
    <row r="2659" spans="1:4" x14ac:dyDescent="0.2">
      <c r="A2659" s="1"/>
      <c r="B2659" s="1"/>
      <c r="C2659" s="1"/>
      <c r="D2659" s="1"/>
    </row>
    <row r="2660" spans="1:4" x14ac:dyDescent="0.2">
      <c r="A2660" s="1"/>
      <c r="B2660" s="1"/>
      <c r="C2660" s="1"/>
      <c r="D2660" s="1"/>
    </row>
    <row r="2661" spans="1:4" x14ac:dyDescent="0.2">
      <c r="A2661" s="1"/>
      <c r="B2661" s="1"/>
      <c r="C2661" s="1"/>
      <c r="D2661" s="1"/>
    </row>
    <row r="2662" spans="1:4" x14ac:dyDescent="0.2">
      <c r="A2662" s="1"/>
      <c r="B2662" s="1"/>
      <c r="C2662" s="1"/>
      <c r="D2662" s="1"/>
    </row>
    <row r="2663" spans="1:4" x14ac:dyDescent="0.2">
      <c r="A2663" s="1"/>
      <c r="B2663" s="1"/>
      <c r="C2663" s="1"/>
      <c r="D2663" s="1"/>
    </row>
    <row r="2664" spans="1:4" x14ac:dyDescent="0.2">
      <c r="A2664" s="1"/>
      <c r="B2664" s="1"/>
      <c r="C2664" s="1"/>
      <c r="D2664" s="1"/>
    </row>
    <row r="2665" spans="1:4" x14ac:dyDescent="0.2">
      <c r="A2665" s="1"/>
      <c r="B2665" s="1"/>
      <c r="C2665" s="1"/>
      <c r="D2665" s="1"/>
    </row>
    <row r="2666" spans="1:4" x14ac:dyDescent="0.2">
      <c r="A2666" s="1"/>
      <c r="B2666" s="1"/>
      <c r="C2666" s="1"/>
      <c r="D2666" s="1"/>
    </row>
    <row r="2667" spans="1:4" x14ac:dyDescent="0.2">
      <c r="A2667" s="1"/>
      <c r="B2667" s="1"/>
      <c r="C2667" s="1"/>
      <c r="D2667" s="1"/>
    </row>
    <row r="2668" spans="1:4" x14ac:dyDescent="0.2">
      <c r="A2668" s="1"/>
      <c r="B2668" s="1"/>
      <c r="C2668" s="1"/>
      <c r="D2668" s="1"/>
    </row>
    <row r="2669" spans="1:4" x14ac:dyDescent="0.2">
      <c r="A2669" s="1"/>
      <c r="B2669" s="1"/>
      <c r="C2669" s="1"/>
      <c r="D2669" s="1"/>
    </row>
    <row r="2670" spans="1:4" x14ac:dyDescent="0.2">
      <c r="A2670" s="1"/>
      <c r="B2670" s="1"/>
      <c r="C2670" s="1"/>
      <c r="D2670" s="1"/>
    </row>
    <row r="2671" spans="1:4" x14ac:dyDescent="0.2">
      <c r="A2671" s="1"/>
      <c r="B2671" s="1"/>
      <c r="C2671" s="1"/>
      <c r="D2671" s="1"/>
    </row>
    <row r="2672" spans="1:4" x14ac:dyDescent="0.2">
      <c r="A2672" s="1"/>
      <c r="B2672" s="1"/>
      <c r="C2672" s="1"/>
      <c r="D2672" s="1"/>
    </row>
    <row r="2673" spans="1:4" x14ac:dyDescent="0.2">
      <c r="A2673" s="1"/>
      <c r="B2673" s="1"/>
      <c r="C2673" s="1"/>
      <c r="D2673" s="1"/>
    </row>
    <row r="2674" spans="1:4" x14ac:dyDescent="0.2">
      <c r="A2674" s="1"/>
      <c r="B2674" s="1"/>
      <c r="C2674" s="1"/>
      <c r="D2674" s="1"/>
    </row>
    <row r="2675" spans="1:4" x14ac:dyDescent="0.2">
      <c r="A2675" s="1"/>
      <c r="B2675" s="1"/>
      <c r="C2675" s="1"/>
      <c r="D2675" s="1"/>
    </row>
    <row r="2676" spans="1:4" x14ac:dyDescent="0.2">
      <c r="A2676" s="1"/>
      <c r="B2676" s="1"/>
      <c r="C2676" s="1"/>
      <c r="D2676" s="1"/>
    </row>
    <row r="2677" spans="1:4" x14ac:dyDescent="0.2">
      <c r="A2677" s="1"/>
      <c r="B2677" s="1"/>
      <c r="C2677" s="1"/>
      <c r="D2677" s="1"/>
    </row>
    <row r="2678" spans="1:4" x14ac:dyDescent="0.2">
      <c r="A2678" s="1"/>
      <c r="B2678" s="1"/>
      <c r="C2678" s="1"/>
      <c r="D2678" s="1"/>
    </row>
    <row r="2679" spans="1:4" x14ac:dyDescent="0.2">
      <c r="A2679" s="1"/>
      <c r="B2679" s="1"/>
      <c r="C2679" s="1"/>
      <c r="D2679" s="1"/>
    </row>
    <row r="2680" spans="1:4" x14ac:dyDescent="0.2">
      <c r="A2680" s="1"/>
      <c r="B2680" s="1"/>
      <c r="C2680" s="1"/>
      <c r="D2680" s="1"/>
    </row>
    <row r="2681" spans="1:4" x14ac:dyDescent="0.2">
      <c r="A2681" s="1"/>
      <c r="B2681" s="1"/>
      <c r="C2681" s="1"/>
      <c r="D2681" s="1"/>
    </row>
    <row r="2682" spans="1:4" x14ac:dyDescent="0.2">
      <c r="A2682" s="1"/>
      <c r="B2682" s="1"/>
      <c r="C2682" s="1"/>
      <c r="D2682" s="1"/>
    </row>
    <row r="2683" spans="1:4" x14ac:dyDescent="0.2">
      <c r="A2683" s="1"/>
      <c r="B2683" s="1"/>
      <c r="C2683" s="1"/>
      <c r="D2683" s="1"/>
    </row>
    <row r="2684" spans="1:4" x14ac:dyDescent="0.2">
      <c r="A2684" s="1"/>
      <c r="B2684" s="1"/>
      <c r="C2684" s="1"/>
      <c r="D2684" s="1"/>
    </row>
    <row r="2685" spans="1:4" x14ac:dyDescent="0.2">
      <c r="A2685" s="1"/>
      <c r="B2685" s="1"/>
      <c r="C2685" s="1"/>
      <c r="D2685" s="1"/>
    </row>
    <row r="2686" spans="1:4" x14ac:dyDescent="0.2">
      <c r="A2686" s="1"/>
      <c r="B2686" s="1"/>
      <c r="C2686" s="1"/>
      <c r="D2686" s="1"/>
    </row>
    <row r="2687" spans="1:4" x14ac:dyDescent="0.2">
      <c r="A2687" s="1"/>
      <c r="B2687" s="1"/>
      <c r="C2687" s="1"/>
      <c r="D2687" s="1"/>
    </row>
    <row r="2688" spans="1:4" x14ac:dyDescent="0.2">
      <c r="A2688" s="1"/>
      <c r="B2688" s="1"/>
      <c r="C2688" s="1"/>
      <c r="D2688" s="1"/>
    </row>
    <row r="2689" spans="1:4" x14ac:dyDescent="0.2">
      <c r="A2689" s="1"/>
      <c r="B2689" s="1"/>
      <c r="C2689" s="1"/>
      <c r="D2689" s="1"/>
    </row>
    <row r="2690" spans="1:4" x14ac:dyDescent="0.2">
      <c r="A2690" s="1"/>
      <c r="B2690" s="1"/>
      <c r="C2690" s="1"/>
      <c r="D2690" s="1"/>
    </row>
    <row r="2691" spans="1:4" x14ac:dyDescent="0.2">
      <c r="A2691" s="1"/>
      <c r="B2691" s="1"/>
      <c r="C2691" s="1"/>
      <c r="D2691" s="1"/>
    </row>
    <row r="2692" spans="1:4" x14ac:dyDescent="0.2">
      <c r="A2692" s="1"/>
      <c r="B2692" s="1"/>
      <c r="C2692" s="1"/>
      <c r="D2692" s="1"/>
    </row>
    <row r="2693" spans="1:4" x14ac:dyDescent="0.2">
      <c r="A2693" s="1"/>
      <c r="B2693" s="1"/>
      <c r="C2693" s="1"/>
      <c r="D2693" s="1"/>
    </row>
    <row r="2694" spans="1:4" x14ac:dyDescent="0.2">
      <c r="A2694" s="1"/>
      <c r="B2694" s="1"/>
      <c r="C2694" s="1"/>
      <c r="D2694" s="1"/>
    </row>
    <row r="2695" spans="1:4" x14ac:dyDescent="0.2">
      <c r="A2695" s="1"/>
      <c r="B2695" s="1"/>
      <c r="C2695" s="1"/>
      <c r="D2695" s="1"/>
    </row>
    <row r="2696" spans="1:4" x14ac:dyDescent="0.2">
      <c r="A2696" s="1"/>
      <c r="B2696" s="1"/>
      <c r="C2696" s="1"/>
      <c r="D2696" s="1"/>
    </row>
    <row r="2697" spans="1:4" x14ac:dyDescent="0.2">
      <c r="A2697" s="1"/>
      <c r="B2697" s="1"/>
      <c r="C2697" s="1"/>
      <c r="D2697" s="1"/>
    </row>
    <row r="2698" spans="1:4" x14ac:dyDescent="0.2">
      <c r="A2698" s="1"/>
      <c r="B2698" s="1"/>
      <c r="C2698" s="1"/>
      <c r="D2698" s="1"/>
    </row>
    <row r="2699" spans="1:4" x14ac:dyDescent="0.2">
      <c r="A2699" s="1"/>
      <c r="B2699" s="1"/>
      <c r="C2699" s="1"/>
      <c r="D2699" s="1"/>
    </row>
    <row r="2700" spans="1:4" x14ac:dyDescent="0.2">
      <c r="A2700" s="1"/>
      <c r="B2700" s="1"/>
      <c r="C2700" s="1"/>
      <c r="D2700" s="1"/>
    </row>
    <row r="2701" spans="1:4" x14ac:dyDescent="0.2">
      <c r="A2701" s="1"/>
      <c r="B2701" s="1"/>
      <c r="C2701" s="1"/>
      <c r="D2701" s="1"/>
    </row>
    <row r="2702" spans="1:4" x14ac:dyDescent="0.2">
      <c r="A2702" s="1"/>
      <c r="B2702" s="1"/>
      <c r="C2702" s="1"/>
      <c r="D2702" s="1"/>
    </row>
    <row r="2703" spans="1:4" x14ac:dyDescent="0.2">
      <c r="A2703" s="1"/>
      <c r="B2703" s="1"/>
      <c r="C2703" s="1"/>
      <c r="D2703" s="1"/>
    </row>
    <row r="2704" spans="1:4" x14ac:dyDescent="0.2">
      <c r="A2704" s="1"/>
      <c r="B2704" s="1"/>
      <c r="C2704" s="1"/>
      <c r="D2704" s="1"/>
    </row>
    <row r="2705" spans="1:4" x14ac:dyDescent="0.2">
      <c r="A2705" s="1"/>
      <c r="B2705" s="1"/>
      <c r="C2705" s="1"/>
      <c r="D2705" s="1"/>
    </row>
    <row r="2706" spans="1:4" x14ac:dyDescent="0.2">
      <c r="A2706" s="1"/>
      <c r="B2706" s="1"/>
      <c r="C2706" s="1"/>
      <c r="D2706" s="1"/>
    </row>
    <row r="2707" spans="1:4" x14ac:dyDescent="0.2">
      <c r="A2707" s="1"/>
      <c r="B2707" s="1"/>
      <c r="C2707" s="1"/>
      <c r="D2707" s="1"/>
    </row>
    <row r="2708" spans="1:4" x14ac:dyDescent="0.2">
      <c r="A2708" s="1"/>
      <c r="B2708" s="1"/>
      <c r="C2708" s="1"/>
      <c r="D2708" s="1"/>
    </row>
    <row r="2709" spans="1:4" x14ac:dyDescent="0.2">
      <c r="A2709" s="1"/>
      <c r="B2709" s="1"/>
      <c r="C2709" s="1"/>
      <c r="D2709" s="1"/>
    </row>
    <row r="2710" spans="1:4" x14ac:dyDescent="0.2">
      <c r="A2710" s="1"/>
      <c r="B2710" s="1"/>
      <c r="C2710" s="1"/>
      <c r="D2710" s="1"/>
    </row>
    <row r="2711" spans="1:4" x14ac:dyDescent="0.2">
      <c r="A2711" s="1"/>
      <c r="B2711" s="1"/>
      <c r="C2711" s="1"/>
      <c r="D2711" s="1"/>
    </row>
    <row r="2712" spans="1:4" x14ac:dyDescent="0.2">
      <c r="A2712" s="1"/>
      <c r="B2712" s="1"/>
      <c r="C2712" s="1"/>
      <c r="D2712" s="1"/>
    </row>
    <row r="2713" spans="1:4" x14ac:dyDescent="0.2">
      <c r="A2713" s="1"/>
      <c r="B2713" s="1"/>
      <c r="C2713" s="1"/>
      <c r="D2713" s="1"/>
    </row>
    <row r="2714" spans="1:4" x14ac:dyDescent="0.2">
      <c r="A2714" s="1"/>
      <c r="B2714" s="1"/>
      <c r="C2714" s="1"/>
      <c r="D2714" s="1"/>
    </row>
    <row r="2715" spans="1:4" x14ac:dyDescent="0.2">
      <c r="A2715" s="1"/>
      <c r="B2715" s="1"/>
      <c r="C2715" s="1"/>
      <c r="D2715" s="1"/>
    </row>
    <row r="2716" spans="1:4" x14ac:dyDescent="0.2">
      <c r="A2716" s="1"/>
      <c r="B2716" s="1"/>
      <c r="C2716" s="1"/>
      <c r="D2716" s="1"/>
    </row>
    <row r="2717" spans="1:4" x14ac:dyDescent="0.2">
      <c r="A2717" s="1"/>
      <c r="B2717" s="1"/>
      <c r="C2717" s="1"/>
      <c r="D2717" s="1"/>
    </row>
    <row r="2718" spans="1:4" x14ac:dyDescent="0.2">
      <c r="A2718" s="1"/>
      <c r="B2718" s="1"/>
      <c r="C2718" s="1"/>
      <c r="D2718" s="1"/>
    </row>
    <row r="2719" spans="1:4" x14ac:dyDescent="0.2">
      <c r="A2719" s="1"/>
      <c r="B2719" s="1"/>
      <c r="C2719" s="1"/>
      <c r="D2719" s="1"/>
    </row>
    <row r="2720" spans="1:4" x14ac:dyDescent="0.2">
      <c r="A2720" s="1"/>
      <c r="B2720" s="1"/>
      <c r="C2720" s="1"/>
      <c r="D2720" s="1"/>
    </row>
    <row r="2721" spans="1:4" x14ac:dyDescent="0.2">
      <c r="A2721" s="1"/>
      <c r="B2721" s="1"/>
      <c r="C2721" s="1"/>
      <c r="D2721" s="1"/>
    </row>
    <row r="2722" spans="1:4" x14ac:dyDescent="0.2">
      <c r="A2722" s="1"/>
      <c r="B2722" s="1"/>
      <c r="C2722" s="1"/>
      <c r="D2722" s="1"/>
    </row>
    <row r="2723" spans="1:4" x14ac:dyDescent="0.2">
      <c r="A2723" s="1"/>
      <c r="B2723" s="1"/>
      <c r="C2723" s="1"/>
      <c r="D2723" s="1"/>
    </row>
    <row r="2724" spans="1:4" x14ac:dyDescent="0.2">
      <c r="A2724" s="1"/>
      <c r="B2724" s="1"/>
      <c r="C2724" s="1"/>
      <c r="D2724" s="1"/>
    </row>
    <row r="2725" spans="1:4" x14ac:dyDescent="0.2">
      <c r="A2725" s="1"/>
      <c r="B2725" s="1"/>
      <c r="C2725" s="1"/>
      <c r="D2725" s="1"/>
    </row>
    <row r="2726" spans="1:4" x14ac:dyDescent="0.2">
      <c r="A2726" s="1"/>
      <c r="B2726" s="1"/>
      <c r="C2726" s="1"/>
      <c r="D2726" s="1"/>
    </row>
    <row r="2727" spans="1:4" x14ac:dyDescent="0.2">
      <c r="A2727" s="1"/>
      <c r="B2727" s="1"/>
      <c r="C2727" s="1"/>
      <c r="D2727" s="1"/>
    </row>
    <row r="2728" spans="1:4" x14ac:dyDescent="0.2">
      <c r="A2728" s="1"/>
      <c r="B2728" s="1"/>
      <c r="C2728" s="1"/>
      <c r="D2728" s="1"/>
    </row>
    <row r="2729" spans="1:4" x14ac:dyDescent="0.2">
      <c r="A2729" s="1"/>
      <c r="B2729" s="1"/>
      <c r="C2729" s="1"/>
      <c r="D2729" s="1"/>
    </row>
    <row r="2730" spans="1:4" x14ac:dyDescent="0.2">
      <c r="A2730" s="1"/>
      <c r="B2730" s="1"/>
      <c r="C2730" s="1"/>
      <c r="D2730" s="1"/>
    </row>
    <row r="2731" spans="1:4" x14ac:dyDescent="0.2">
      <c r="A2731" s="1"/>
      <c r="B2731" s="1"/>
      <c r="C2731" s="1"/>
      <c r="D2731" s="1"/>
    </row>
    <row r="2732" spans="1:4" x14ac:dyDescent="0.2">
      <c r="A2732" s="1"/>
      <c r="B2732" s="1"/>
      <c r="C2732" s="1"/>
      <c r="D2732" s="1"/>
    </row>
    <row r="2733" spans="1:4" x14ac:dyDescent="0.2">
      <c r="A2733" s="1"/>
      <c r="B2733" s="1"/>
      <c r="C2733" s="1"/>
      <c r="D2733" s="1"/>
    </row>
    <row r="2734" spans="1:4" x14ac:dyDescent="0.2">
      <c r="A2734" s="1"/>
      <c r="B2734" s="1"/>
      <c r="C2734" s="1"/>
      <c r="D2734" s="1"/>
    </row>
    <row r="2735" spans="1:4" x14ac:dyDescent="0.2">
      <c r="A2735" s="1"/>
      <c r="B2735" s="1"/>
      <c r="C2735" s="1"/>
      <c r="D2735" s="1"/>
    </row>
    <row r="2736" spans="1:4" x14ac:dyDescent="0.2">
      <c r="A2736" s="1"/>
      <c r="B2736" s="1"/>
      <c r="C2736" s="1"/>
      <c r="D2736" s="1"/>
    </row>
    <row r="2737" spans="1:4" x14ac:dyDescent="0.2">
      <c r="A2737" s="1"/>
      <c r="B2737" s="1"/>
      <c r="C2737" s="1"/>
      <c r="D2737" s="1"/>
    </row>
    <row r="2738" spans="1:4" x14ac:dyDescent="0.2">
      <c r="A2738" s="1"/>
      <c r="B2738" s="1"/>
      <c r="C2738" s="1"/>
      <c r="D2738" s="1"/>
    </row>
    <row r="2739" spans="1:4" x14ac:dyDescent="0.2">
      <c r="A2739" s="1"/>
      <c r="B2739" s="1"/>
      <c r="C2739" s="1"/>
      <c r="D2739" s="1"/>
    </row>
    <row r="2740" spans="1:4" x14ac:dyDescent="0.2">
      <c r="A2740" s="1"/>
      <c r="B2740" s="1"/>
      <c r="C2740" s="1"/>
      <c r="D2740" s="1"/>
    </row>
    <row r="2741" spans="1:4" x14ac:dyDescent="0.2">
      <c r="A2741" s="1"/>
      <c r="B2741" s="1"/>
      <c r="C2741" s="1"/>
      <c r="D2741" s="1"/>
    </row>
    <row r="2742" spans="1:4" x14ac:dyDescent="0.2">
      <c r="A2742" s="1"/>
      <c r="B2742" s="1"/>
      <c r="C2742" s="1"/>
      <c r="D2742" s="1"/>
    </row>
    <row r="2743" spans="1:4" x14ac:dyDescent="0.2">
      <c r="A2743" s="1"/>
      <c r="B2743" s="1"/>
      <c r="C2743" s="1"/>
      <c r="D2743" s="1"/>
    </row>
    <row r="2744" spans="1:4" x14ac:dyDescent="0.2">
      <c r="A2744" s="1"/>
      <c r="B2744" s="1"/>
      <c r="C2744" s="1"/>
      <c r="D2744" s="1"/>
    </row>
    <row r="2745" spans="1:4" x14ac:dyDescent="0.2">
      <c r="A2745" s="1"/>
      <c r="B2745" s="1"/>
      <c r="C2745" s="1"/>
      <c r="D2745" s="1"/>
    </row>
    <row r="2746" spans="1:4" x14ac:dyDescent="0.2">
      <c r="A2746" s="1"/>
      <c r="B2746" s="1"/>
      <c r="C2746" s="1"/>
      <c r="D2746" s="1"/>
    </row>
    <row r="2747" spans="1:4" x14ac:dyDescent="0.2">
      <c r="A2747" s="1"/>
      <c r="B2747" s="1"/>
      <c r="C2747" s="1"/>
      <c r="D2747" s="1"/>
    </row>
    <row r="2748" spans="1:4" x14ac:dyDescent="0.2">
      <c r="A2748" s="1"/>
      <c r="B2748" s="1"/>
      <c r="C2748" s="1"/>
      <c r="D2748" s="1"/>
    </row>
    <row r="2749" spans="1:4" x14ac:dyDescent="0.2">
      <c r="A2749" s="1"/>
      <c r="B2749" s="1"/>
      <c r="C2749" s="1"/>
      <c r="D2749" s="1"/>
    </row>
    <row r="2750" spans="1:4" x14ac:dyDescent="0.2">
      <c r="A2750" s="1"/>
      <c r="B2750" s="1"/>
      <c r="C2750" s="1"/>
      <c r="D2750" s="1"/>
    </row>
    <row r="2751" spans="1:4" x14ac:dyDescent="0.2">
      <c r="A2751" s="1"/>
      <c r="B2751" s="1"/>
      <c r="C2751" s="1"/>
      <c r="D2751" s="1"/>
    </row>
    <row r="2752" spans="1:4" x14ac:dyDescent="0.2">
      <c r="A2752" s="1"/>
      <c r="B2752" s="1"/>
      <c r="C2752" s="1"/>
      <c r="D2752" s="1"/>
    </row>
    <row r="2753" spans="1:4" x14ac:dyDescent="0.2">
      <c r="A2753" s="1"/>
      <c r="B2753" s="1"/>
      <c r="C2753" s="1"/>
      <c r="D2753" s="1"/>
    </row>
    <row r="2754" spans="1:4" x14ac:dyDescent="0.2">
      <c r="A2754" s="1"/>
      <c r="B2754" s="1"/>
      <c r="C2754" s="1"/>
      <c r="D2754" s="1"/>
    </row>
    <row r="2755" spans="1:4" x14ac:dyDescent="0.2">
      <c r="A2755" s="1"/>
      <c r="B2755" s="1"/>
      <c r="C2755" s="1"/>
      <c r="D2755" s="1"/>
    </row>
    <row r="2756" spans="1:4" x14ac:dyDescent="0.2">
      <c r="A2756" s="1"/>
      <c r="B2756" s="1"/>
      <c r="C2756" s="1"/>
      <c r="D2756" s="1"/>
    </row>
    <row r="2757" spans="1:4" x14ac:dyDescent="0.2">
      <c r="A2757" s="1"/>
      <c r="B2757" s="1"/>
      <c r="C2757" s="1"/>
      <c r="D2757" s="1"/>
    </row>
    <row r="2758" spans="1:4" x14ac:dyDescent="0.2">
      <c r="A2758" s="1"/>
      <c r="B2758" s="1"/>
      <c r="C2758" s="1"/>
      <c r="D2758" s="1"/>
    </row>
    <row r="2759" spans="1:4" x14ac:dyDescent="0.2">
      <c r="A2759" s="1"/>
      <c r="B2759" s="1"/>
      <c r="C2759" s="1"/>
      <c r="D2759" s="1"/>
    </row>
    <row r="2760" spans="1:4" x14ac:dyDescent="0.2">
      <c r="A2760" s="1"/>
      <c r="B2760" s="1"/>
      <c r="C2760" s="1"/>
      <c r="D2760" s="1"/>
    </row>
    <row r="2761" spans="1:4" x14ac:dyDescent="0.2">
      <c r="A2761" s="1"/>
      <c r="B2761" s="1"/>
      <c r="C2761" s="1"/>
      <c r="D2761" s="1"/>
    </row>
    <row r="2762" spans="1:4" x14ac:dyDescent="0.2">
      <c r="A2762" s="1"/>
      <c r="B2762" s="1"/>
      <c r="C2762" s="1"/>
      <c r="D2762" s="1"/>
    </row>
    <row r="2763" spans="1:4" x14ac:dyDescent="0.2">
      <c r="A2763" s="1"/>
      <c r="B2763" s="1"/>
      <c r="C2763" s="1"/>
      <c r="D2763" s="1"/>
    </row>
    <row r="2764" spans="1:4" x14ac:dyDescent="0.2">
      <c r="A2764" s="1"/>
      <c r="B2764" s="1"/>
      <c r="C2764" s="1"/>
      <c r="D2764" s="1"/>
    </row>
    <row r="2765" spans="1:4" x14ac:dyDescent="0.2">
      <c r="A2765" s="1"/>
      <c r="B2765" s="1"/>
      <c r="C2765" s="1"/>
      <c r="D2765" s="1"/>
    </row>
    <row r="2766" spans="1:4" x14ac:dyDescent="0.2">
      <c r="A2766" s="1"/>
      <c r="B2766" s="1"/>
      <c r="C2766" s="1"/>
      <c r="D2766" s="1"/>
    </row>
    <row r="2767" spans="1:4" x14ac:dyDescent="0.2">
      <c r="A2767" s="1"/>
      <c r="B2767" s="1"/>
      <c r="C2767" s="1"/>
      <c r="D2767" s="1"/>
    </row>
    <row r="2768" spans="1:4" x14ac:dyDescent="0.2">
      <c r="A2768" s="1"/>
      <c r="B2768" s="1"/>
      <c r="C2768" s="1"/>
      <c r="D2768" s="1"/>
    </row>
    <row r="2769" spans="1:4" x14ac:dyDescent="0.2">
      <c r="A2769" s="1"/>
      <c r="B2769" s="1"/>
      <c r="C2769" s="1"/>
      <c r="D2769" s="1"/>
    </row>
    <row r="2770" spans="1:4" x14ac:dyDescent="0.2">
      <c r="A2770" s="1"/>
      <c r="B2770" s="1"/>
      <c r="C2770" s="1"/>
      <c r="D2770" s="1"/>
    </row>
    <row r="2771" spans="1:4" x14ac:dyDescent="0.2">
      <c r="A2771" s="1"/>
      <c r="B2771" s="1"/>
      <c r="C2771" s="1"/>
      <c r="D2771" s="1"/>
    </row>
    <row r="2772" spans="1:4" x14ac:dyDescent="0.2">
      <c r="A2772" s="1"/>
      <c r="B2772" s="1"/>
      <c r="C2772" s="1"/>
      <c r="D2772" s="1"/>
    </row>
    <row r="2773" spans="1:4" x14ac:dyDescent="0.2">
      <c r="A2773" s="1"/>
      <c r="B2773" s="1"/>
      <c r="C2773" s="1"/>
      <c r="D2773" s="1"/>
    </row>
    <row r="2774" spans="1:4" x14ac:dyDescent="0.2">
      <c r="A2774" s="1"/>
      <c r="B2774" s="1"/>
      <c r="C2774" s="1"/>
      <c r="D2774" s="1"/>
    </row>
    <row r="2775" spans="1:4" x14ac:dyDescent="0.2">
      <c r="A2775" s="1"/>
      <c r="B2775" s="1"/>
      <c r="C2775" s="1"/>
      <c r="D2775" s="1"/>
    </row>
    <row r="2776" spans="1:4" x14ac:dyDescent="0.2">
      <c r="A2776" s="1"/>
      <c r="B2776" s="1"/>
      <c r="C2776" s="1"/>
      <c r="D2776" s="1"/>
    </row>
    <row r="2777" spans="1:4" x14ac:dyDescent="0.2">
      <c r="A2777" s="1"/>
      <c r="B2777" s="1"/>
      <c r="C2777" s="1"/>
      <c r="D2777" s="1"/>
    </row>
    <row r="2778" spans="1:4" x14ac:dyDescent="0.2">
      <c r="A2778" s="1"/>
      <c r="B2778" s="1"/>
      <c r="C2778" s="1"/>
      <c r="D2778" s="1"/>
    </row>
    <row r="2779" spans="1:4" x14ac:dyDescent="0.2">
      <c r="A2779" s="1"/>
      <c r="B2779" s="1"/>
      <c r="C2779" s="1"/>
      <c r="D2779" s="1"/>
    </row>
    <row r="2780" spans="1:4" x14ac:dyDescent="0.2">
      <c r="A2780" s="1"/>
      <c r="B2780" s="1"/>
      <c r="C2780" s="1"/>
      <c r="D2780" s="1"/>
    </row>
    <row r="2781" spans="1:4" x14ac:dyDescent="0.2">
      <c r="A2781" s="1"/>
      <c r="B2781" s="1"/>
      <c r="C2781" s="1"/>
      <c r="D2781" s="1"/>
    </row>
    <row r="2782" spans="1:4" x14ac:dyDescent="0.2">
      <c r="A2782" s="1"/>
      <c r="B2782" s="1"/>
      <c r="C2782" s="1"/>
      <c r="D2782" s="1"/>
    </row>
    <row r="2783" spans="1:4" x14ac:dyDescent="0.2">
      <c r="A2783" s="1"/>
      <c r="B2783" s="1"/>
      <c r="C2783" s="1"/>
      <c r="D2783" s="1"/>
    </row>
    <row r="2784" spans="1:4" x14ac:dyDescent="0.2">
      <c r="A2784" s="1"/>
      <c r="B2784" s="1"/>
      <c r="C2784" s="1"/>
      <c r="D2784" s="1"/>
    </row>
    <row r="2785" spans="1:4" x14ac:dyDescent="0.2">
      <c r="A2785" s="1"/>
      <c r="B2785" s="1"/>
      <c r="C2785" s="1"/>
      <c r="D2785" s="1"/>
    </row>
    <row r="2786" spans="1:4" x14ac:dyDescent="0.2">
      <c r="A2786" s="1"/>
      <c r="B2786" s="1"/>
      <c r="C2786" s="1"/>
      <c r="D2786" s="1"/>
    </row>
    <row r="2787" spans="1:4" x14ac:dyDescent="0.2">
      <c r="A2787" s="1"/>
      <c r="B2787" s="1"/>
      <c r="C2787" s="1"/>
      <c r="D2787" s="1"/>
    </row>
    <row r="2788" spans="1:4" x14ac:dyDescent="0.2">
      <c r="A2788" s="1"/>
      <c r="B2788" s="1"/>
      <c r="C2788" s="1"/>
      <c r="D2788" s="1"/>
    </row>
    <row r="2789" spans="1:4" x14ac:dyDescent="0.2">
      <c r="A2789" s="1"/>
      <c r="B2789" s="1"/>
      <c r="C2789" s="1"/>
      <c r="D2789" s="1"/>
    </row>
    <row r="2790" spans="1:4" x14ac:dyDescent="0.2">
      <c r="A2790" s="1"/>
      <c r="B2790" s="1"/>
      <c r="C2790" s="1"/>
      <c r="D2790" s="1"/>
    </row>
    <row r="2791" spans="1:4" x14ac:dyDescent="0.2">
      <c r="A2791" s="1"/>
      <c r="B2791" s="1"/>
      <c r="C2791" s="1"/>
      <c r="D2791" s="1"/>
    </row>
    <row r="2792" spans="1:4" x14ac:dyDescent="0.2">
      <c r="A2792" s="1"/>
      <c r="B2792" s="1"/>
      <c r="C2792" s="1"/>
      <c r="D2792" s="1"/>
    </row>
    <row r="2793" spans="1:4" x14ac:dyDescent="0.2">
      <c r="A2793" s="1"/>
      <c r="B2793" s="1"/>
      <c r="C2793" s="1"/>
      <c r="D2793" s="1"/>
    </row>
    <row r="2794" spans="1:4" x14ac:dyDescent="0.2">
      <c r="A2794" s="1"/>
      <c r="B2794" s="1"/>
      <c r="C2794" s="1"/>
      <c r="D2794" s="1"/>
    </row>
    <row r="2795" spans="1:4" x14ac:dyDescent="0.2">
      <c r="A2795" s="1"/>
      <c r="B2795" s="1"/>
      <c r="C2795" s="1"/>
      <c r="D2795" s="1"/>
    </row>
    <row r="2796" spans="1:4" x14ac:dyDescent="0.2">
      <c r="A2796" s="1"/>
      <c r="B2796" s="1"/>
      <c r="C2796" s="1"/>
      <c r="D2796" s="1"/>
    </row>
    <row r="2797" spans="1:4" x14ac:dyDescent="0.2">
      <c r="A2797" s="1"/>
      <c r="B2797" s="1"/>
      <c r="C2797" s="1"/>
      <c r="D2797" s="1"/>
    </row>
    <row r="2798" spans="1:4" x14ac:dyDescent="0.2">
      <c r="A2798" s="1"/>
      <c r="B2798" s="1"/>
      <c r="C2798" s="1"/>
      <c r="D2798" s="1"/>
    </row>
    <row r="2799" spans="1:4" x14ac:dyDescent="0.2">
      <c r="A2799" s="1"/>
      <c r="B2799" s="1"/>
      <c r="C2799" s="1"/>
      <c r="D2799" s="1"/>
    </row>
    <row r="2800" spans="1:4" x14ac:dyDescent="0.2">
      <c r="A2800" s="1"/>
      <c r="B2800" s="1"/>
      <c r="C2800" s="1"/>
      <c r="D2800" s="1"/>
    </row>
    <row r="2801" spans="1:4" x14ac:dyDescent="0.2">
      <c r="A2801" s="1"/>
      <c r="B2801" s="1"/>
      <c r="C2801" s="1"/>
      <c r="D2801" s="1"/>
    </row>
    <row r="2802" spans="1:4" x14ac:dyDescent="0.2">
      <c r="A2802" s="1"/>
      <c r="B2802" s="1"/>
      <c r="C2802" s="1"/>
      <c r="D2802" s="1"/>
    </row>
    <row r="2803" spans="1:4" x14ac:dyDescent="0.2">
      <c r="A2803" s="1"/>
      <c r="B2803" s="1"/>
      <c r="C2803" s="1"/>
      <c r="D2803" s="1"/>
    </row>
    <row r="2804" spans="1:4" x14ac:dyDescent="0.2">
      <c r="A2804" s="1"/>
      <c r="B2804" s="1"/>
      <c r="C2804" s="1"/>
      <c r="D2804" s="1"/>
    </row>
    <row r="2805" spans="1:4" x14ac:dyDescent="0.2">
      <c r="A2805" s="1"/>
      <c r="B2805" s="1"/>
      <c r="C2805" s="1"/>
      <c r="D2805" s="1"/>
    </row>
    <row r="2806" spans="1:4" x14ac:dyDescent="0.2">
      <c r="A2806" s="1"/>
      <c r="B2806" s="1"/>
      <c r="C2806" s="1"/>
      <c r="D2806" s="1"/>
    </row>
    <row r="2807" spans="1:4" x14ac:dyDescent="0.2">
      <c r="A2807" s="1"/>
      <c r="B2807" s="1"/>
      <c r="C2807" s="1"/>
      <c r="D2807" s="1"/>
    </row>
    <row r="2808" spans="1:4" x14ac:dyDescent="0.2">
      <c r="A2808" s="1"/>
      <c r="B2808" s="1"/>
      <c r="C2808" s="1"/>
      <c r="D2808" s="1"/>
    </row>
    <row r="2809" spans="1:4" x14ac:dyDescent="0.2">
      <c r="A2809" s="1"/>
      <c r="B2809" s="1"/>
      <c r="C2809" s="1"/>
      <c r="D2809" s="1"/>
    </row>
    <row r="2810" spans="1:4" x14ac:dyDescent="0.2">
      <c r="A2810" s="1"/>
      <c r="B2810" s="1"/>
      <c r="C2810" s="1"/>
      <c r="D2810" s="1"/>
    </row>
    <row r="2811" spans="1:4" x14ac:dyDescent="0.2">
      <c r="A2811" s="1"/>
      <c r="B2811" s="1"/>
      <c r="C2811" s="1"/>
      <c r="D2811" s="1"/>
    </row>
    <row r="2812" spans="1:4" x14ac:dyDescent="0.2">
      <c r="A2812" s="1"/>
      <c r="B2812" s="1"/>
      <c r="C2812" s="1"/>
      <c r="D2812" s="1"/>
    </row>
    <row r="2813" spans="1:4" x14ac:dyDescent="0.2">
      <c r="A2813" s="1"/>
      <c r="B2813" s="1"/>
      <c r="C2813" s="1"/>
      <c r="D2813" s="1"/>
    </row>
    <row r="2814" spans="1:4" x14ac:dyDescent="0.2">
      <c r="A2814" s="1"/>
      <c r="B2814" s="1"/>
      <c r="C2814" s="1"/>
      <c r="D2814" s="1"/>
    </row>
    <row r="2815" spans="1:4" x14ac:dyDescent="0.2">
      <c r="A2815" s="1"/>
      <c r="B2815" s="1"/>
      <c r="C2815" s="1"/>
      <c r="D2815" s="1"/>
    </row>
    <row r="2816" spans="1:4" x14ac:dyDescent="0.2">
      <c r="A2816" s="1"/>
      <c r="B2816" s="1"/>
      <c r="C2816" s="1"/>
      <c r="D2816" s="1"/>
    </row>
    <row r="2817" spans="1:4" x14ac:dyDescent="0.2">
      <c r="A2817" s="1"/>
      <c r="B2817" s="1"/>
      <c r="C2817" s="1"/>
      <c r="D2817" s="1"/>
    </row>
    <row r="2818" spans="1:4" x14ac:dyDescent="0.2">
      <c r="A2818" s="1"/>
      <c r="B2818" s="1"/>
      <c r="C2818" s="1"/>
      <c r="D2818" s="1"/>
    </row>
    <row r="2819" spans="1:4" x14ac:dyDescent="0.2">
      <c r="A2819" s="1"/>
      <c r="B2819" s="1"/>
      <c r="C2819" s="1"/>
      <c r="D2819" s="1"/>
    </row>
    <row r="2820" spans="1:4" x14ac:dyDescent="0.2">
      <c r="A2820" s="1"/>
      <c r="B2820" s="1"/>
      <c r="C2820" s="1"/>
      <c r="D2820" s="1"/>
    </row>
    <row r="2821" spans="1:4" x14ac:dyDescent="0.2">
      <c r="A2821" s="1"/>
      <c r="B2821" s="1"/>
      <c r="C2821" s="1"/>
      <c r="D2821" s="1"/>
    </row>
    <row r="2822" spans="1:4" x14ac:dyDescent="0.2">
      <c r="A2822" s="1"/>
      <c r="B2822" s="1"/>
      <c r="C2822" s="1"/>
      <c r="D2822" s="1"/>
    </row>
    <row r="2823" spans="1:4" x14ac:dyDescent="0.2">
      <c r="A2823" s="1"/>
      <c r="B2823" s="1"/>
      <c r="C2823" s="1"/>
      <c r="D2823" s="1"/>
    </row>
    <row r="2824" spans="1:4" x14ac:dyDescent="0.2">
      <c r="A2824" s="1"/>
      <c r="B2824" s="1"/>
      <c r="C2824" s="1"/>
      <c r="D2824" s="1"/>
    </row>
    <row r="2825" spans="1:4" x14ac:dyDescent="0.2">
      <c r="A2825" s="1"/>
      <c r="B2825" s="1"/>
      <c r="C2825" s="1"/>
      <c r="D2825" s="1"/>
    </row>
    <row r="2826" spans="1:4" x14ac:dyDescent="0.2">
      <c r="A2826" s="1"/>
      <c r="B2826" s="1"/>
      <c r="C2826" s="1"/>
      <c r="D2826" s="1"/>
    </row>
    <row r="2827" spans="1:4" x14ac:dyDescent="0.2">
      <c r="A2827" s="1"/>
      <c r="B2827" s="1"/>
      <c r="C2827" s="1"/>
      <c r="D2827" s="1"/>
    </row>
    <row r="2828" spans="1:4" x14ac:dyDescent="0.2">
      <c r="A2828" s="1"/>
      <c r="B2828" s="1"/>
      <c r="C2828" s="1"/>
      <c r="D2828" s="1"/>
    </row>
    <row r="2829" spans="1:4" x14ac:dyDescent="0.2">
      <c r="A2829" s="1"/>
      <c r="B2829" s="1"/>
      <c r="C2829" s="1"/>
      <c r="D2829" s="1"/>
    </row>
    <row r="2830" spans="1:4" x14ac:dyDescent="0.2">
      <c r="A2830" s="1"/>
      <c r="B2830" s="1"/>
      <c r="C2830" s="1"/>
      <c r="D2830" s="1"/>
    </row>
    <row r="2831" spans="1:4" x14ac:dyDescent="0.2">
      <c r="A2831" s="1"/>
      <c r="B2831" s="1"/>
      <c r="C2831" s="1"/>
      <c r="D2831" s="1"/>
    </row>
    <row r="2832" spans="1:4" x14ac:dyDescent="0.2">
      <c r="A2832" s="1"/>
      <c r="B2832" s="1"/>
      <c r="C2832" s="1"/>
      <c r="D2832" s="1"/>
    </row>
    <row r="2833" spans="1:4" x14ac:dyDescent="0.2">
      <c r="A2833" s="1"/>
      <c r="B2833" s="1"/>
      <c r="C2833" s="1"/>
      <c r="D2833" s="1"/>
    </row>
    <row r="2834" spans="1:4" x14ac:dyDescent="0.2">
      <c r="A2834" s="1"/>
      <c r="B2834" s="1"/>
      <c r="C2834" s="1"/>
      <c r="D2834" s="1"/>
    </row>
    <row r="2835" spans="1:4" x14ac:dyDescent="0.2">
      <c r="A2835" s="1"/>
      <c r="B2835" s="1"/>
      <c r="C2835" s="1"/>
      <c r="D2835" s="1"/>
    </row>
    <row r="2836" spans="1:4" x14ac:dyDescent="0.2">
      <c r="A2836" s="1"/>
      <c r="B2836" s="1"/>
      <c r="C2836" s="1"/>
      <c r="D2836" s="1"/>
    </row>
    <row r="2837" spans="1:4" x14ac:dyDescent="0.2">
      <c r="A2837" s="1"/>
      <c r="B2837" s="1"/>
      <c r="C2837" s="1"/>
      <c r="D2837" s="1"/>
    </row>
    <row r="2838" spans="1:4" x14ac:dyDescent="0.2">
      <c r="A2838" s="1"/>
      <c r="B2838" s="1"/>
      <c r="C2838" s="1"/>
      <c r="D2838" s="1"/>
    </row>
    <row r="2839" spans="1:4" x14ac:dyDescent="0.2">
      <c r="A2839" s="1"/>
      <c r="B2839" s="1"/>
      <c r="C2839" s="1"/>
      <c r="D2839" s="1"/>
    </row>
    <row r="2840" spans="1:4" x14ac:dyDescent="0.2">
      <c r="A2840" s="1"/>
      <c r="B2840" s="1"/>
      <c r="C2840" s="1"/>
      <c r="D2840" s="1"/>
    </row>
    <row r="2841" spans="1:4" x14ac:dyDescent="0.2">
      <c r="A2841" s="1"/>
      <c r="B2841" s="1"/>
      <c r="C2841" s="1"/>
      <c r="D2841" s="1"/>
    </row>
    <row r="2842" spans="1:4" x14ac:dyDescent="0.2">
      <c r="A2842" s="1"/>
      <c r="B2842" s="1"/>
      <c r="C2842" s="1"/>
      <c r="D2842" s="1"/>
    </row>
    <row r="2843" spans="1:4" x14ac:dyDescent="0.2">
      <c r="A2843" s="1"/>
      <c r="B2843" s="1"/>
      <c r="C2843" s="1"/>
      <c r="D2843" s="1"/>
    </row>
    <row r="2844" spans="1:4" x14ac:dyDescent="0.2">
      <c r="A2844" s="1"/>
      <c r="B2844" s="1"/>
      <c r="C2844" s="1"/>
      <c r="D2844" s="1"/>
    </row>
    <row r="2845" spans="1:4" x14ac:dyDescent="0.2">
      <c r="A2845" s="1"/>
      <c r="B2845" s="1"/>
      <c r="C2845" s="1"/>
      <c r="D2845" s="1"/>
    </row>
    <row r="2846" spans="1:4" x14ac:dyDescent="0.2">
      <c r="A2846" s="1"/>
      <c r="B2846" s="1"/>
      <c r="C2846" s="1"/>
      <c r="D2846" s="1"/>
    </row>
    <row r="2847" spans="1:4" x14ac:dyDescent="0.2">
      <c r="A2847" s="1"/>
      <c r="B2847" s="1"/>
      <c r="C2847" s="1"/>
      <c r="D2847" s="1"/>
    </row>
    <row r="2848" spans="1:4" x14ac:dyDescent="0.2">
      <c r="A2848" s="1"/>
      <c r="B2848" s="1"/>
      <c r="C2848" s="1"/>
      <c r="D2848" s="1"/>
    </row>
    <row r="2849" spans="1:4" x14ac:dyDescent="0.2">
      <c r="A2849" s="1"/>
      <c r="B2849" s="1"/>
      <c r="C2849" s="1"/>
      <c r="D2849" s="1"/>
    </row>
    <row r="2850" spans="1:4" x14ac:dyDescent="0.2">
      <c r="A2850" s="1"/>
      <c r="B2850" s="1"/>
      <c r="C2850" s="1"/>
      <c r="D2850" s="1"/>
    </row>
    <row r="2851" spans="1:4" x14ac:dyDescent="0.2">
      <c r="A2851" s="1"/>
      <c r="B2851" s="1"/>
      <c r="C2851" s="1"/>
      <c r="D2851" s="1"/>
    </row>
    <row r="2852" spans="1:4" x14ac:dyDescent="0.2">
      <c r="A2852" s="1"/>
      <c r="B2852" s="1"/>
      <c r="C2852" s="1"/>
      <c r="D2852" s="1"/>
    </row>
    <row r="2853" spans="1:4" x14ac:dyDescent="0.2">
      <c r="A2853" s="1"/>
      <c r="B2853" s="1"/>
      <c r="C2853" s="1"/>
      <c r="D2853" s="1"/>
    </row>
    <row r="2854" spans="1:4" x14ac:dyDescent="0.2">
      <c r="A2854" s="1"/>
      <c r="B2854" s="1"/>
      <c r="C2854" s="1"/>
      <c r="D2854" s="1"/>
    </row>
    <row r="2855" spans="1:4" x14ac:dyDescent="0.2">
      <c r="A2855" s="1"/>
      <c r="B2855" s="1"/>
      <c r="C2855" s="1"/>
      <c r="D2855" s="1"/>
    </row>
    <row r="2856" spans="1:4" x14ac:dyDescent="0.2">
      <c r="A2856" s="1"/>
      <c r="B2856" s="1"/>
      <c r="C2856" s="1"/>
      <c r="D2856" s="1"/>
    </row>
    <row r="2857" spans="1:4" x14ac:dyDescent="0.2">
      <c r="A2857" s="1"/>
      <c r="B2857" s="1"/>
      <c r="C2857" s="1"/>
      <c r="D2857" s="1"/>
    </row>
    <row r="2858" spans="1:4" x14ac:dyDescent="0.2">
      <c r="A2858" s="1"/>
      <c r="B2858" s="1"/>
      <c r="C2858" s="1"/>
      <c r="D2858" s="1"/>
    </row>
    <row r="2859" spans="1:4" x14ac:dyDescent="0.2">
      <c r="A2859" s="1"/>
      <c r="B2859" s="1"/>
      <c r="C2859" s="1"/>
      <c r="D2859" s="1"/>
    </row>
    <row r="2860" spans="1:4" x14ac:dyDescent="0.2">
      <c r="A2860" s="1"/>
      <c r="B2860" s="1"/>
      <c r="C2860" s="1"/>
      <c r="D2860" s="1"/>
    </row>
    <row r="2861" spans="1:4" x14ac:dyDescent="0.2">
      <c r="A2861" s="1"/>
      <c r="B2861" s="1"/>
      <c r="C2861" s="1"/>
      <c r="D2861" s="1"/>
    </row>
    <row r="2862" spans="1:4" x14ac:dyDescent="0.2">
      <c r="A2862" s="1"/>
      <c r="B2862" s="1"/>
      <c r="C2862" s="1"/>
      <c r="D2862" s="1"/>
    </row>
    <row r="2863" spans="1:4" x14ac:dyDescent="0.2">
      <c r="A2863" s="1"/>
      <c r="B2863" s="1"/>
      <c r="C2863" s="1"/>
      <c r="D2863" s="1"/>
    </row>
    <row r="2864" spans="1:4" x14ac:dyDescent="0.2">
      <c r="A2864" s="1"/>
      <c r="B2864" s="1"/>
      <c r="C2864" s="1"/>
      <c r="D2864" s="1"/>
    </row>
    <row r="2865" spans="1:4" x14ac:dyDescent="0.2">
      <c r="A2865" s="1"/>
      <c r="B2865" s="1"/>
      <c r="C2865" s="1"/>
      <c r="D2865" s="1"/>
    </row>
    <row r="2866" spans="1:4" x14ac:dyDescent="0.2">
      <c r="A2866" s="1"/>
      <c r="B2866" s="1"/>
      <c r="C2866" s="1"/>
      <c r="D2866" s="1"/>
    </row>
    <row r="2867" spans="1:4" x14ac:dyDescent="0.2">
      <c r="A2867" s="1"/>
      <c r="B2867" s="1"/>
      <c r="C2867" s="1"/>
      <c r="D2867" s="1"/>
    </row>
    <row r="2868" spans="1:4" x14ac:dyDescent="0.2">
      <c r="A2868" s="1"/>
      <c r="B2868" s="1"/>
      <c r="C2868" s="1"/>
      <c r="D2868" s="1"/>
    </row>
    <row r="2869" spans="1:4" x14ac:dyDescent="0.2">
      <c r="A2869" s="1"/>
      <c r="B2869" s="1"/>
      <c r="C2869" s="1"/>
      <c r="D2869" s="1"/>
    </row>
    <row r="2870" spans="1:4" x14ac:dyDescent="0.2">
      <c r="A2870" s="1"/>
      <c r="B2870" s="1"/>
      <c r="C2870" s="1"/>
      <c r="D2870" s="1"/>
    </row>
    <row r="2871" spans="1:4" x14ac:dyDescent="0.2">
      <c r="A2871" s="1"/>
      <c r="B2871" s="1"/>
      <c r="C2871" s="1"/>
      <c r="D2871" s="1"/>
    </row>
    <row r="2872" spans="1:4" x14ac:dyDescent="0.2">
      <c r="A2872" s="1"/>
      <c r="B2872" s="1"/>
      <c r="C2872" s="1"/>
      <c r="D2872" s="1"/>
    </row>
    <row r="2873" spans="1:4" x14ac:dyDescent="0.2">
      <c r="A2873" s="1"/>
      <c r="B2873" s="1"/>
      <c r="C2873" s="1"/>
      <c r="D2873" s="1"/>
    </row>
    <row r="2874" spans="1:4" x14ac:dyDescent="0.2">
      <c r="A2874" s="1"/>
      <c r="B2874" s="1"/>
      <c r="C2874" s="1"/>
      <c r="D2874" s="1"/>
    </row>
    <row r="2875" spans="1:4" x14ac:dyDescent="0.2">
      <c r="A2875" s="1"/>
      <c r="B2875" s="1"/>
      <c r="C2875" s="1"/>
      <c r="D2875" s="1"/>
    </row>
    <row r="2876" spans="1:4" x14ac:dyDescent="0.2">
      <c r="A2876" s="1"/>
      <c r="B2876" s="1"/>
      <c r="C2876" s="1"/>
      <c r="D2876" s="1"/>
    </row>
    <row r="2877" spans="1:4" x14ac:dyDescent="0.2">
      <c r="A2877" s="1"/>
      <c r="B2877" s="1"/>
      <c r="C2877" s="1"/>
      <c r="D2877" s="1"/>
    </row>
    <row r="2878" spans="1:4" x14ac:dyDescent="0.2">
      <c r="A2878" s="1"/>
      <c r="B2878" s="1"/>
      <c r="C2878" s="1"/>
      <c r="D2878" s="1"/>
    </row>
    <row r="2879" spans="1:4" x14ac:dyDescent="0.2">
      <c r="A2879" s="1"/>
      <c r="B2879" s="1"/>
      <c r="C2879" s="1"/>
      <c r="D2879" s="1"/>
    </row>
    <row r="2880" spans="1:4" x14ac:dyDescent="0.2">
      <c r="A2880" s="1"/>
      <c r="B2880" s="1"/>
      <c r="C2880" s="1"/>
      <c r="D2880" s="1"/>
    </row>
    <row r="2881" spans="1:4" x14ac:dyDescent="0.2">
      <c r="A2881" s="1"/>
      <c r="B2881" s="1"/>
      <c r="C2881" s="1"/>
      <c r="D2881" s="1"/>
    </row>
    <row r="2882" spans="1:4" x14ac:dyDescent="0.2">
      <c r="A2882" s="1"/>
      <c r="B2882" s="1"/>
      <c r="C2882" s="1"/>
      <c r="D2882" s="1"/>
    </row>
    <row r="2883" spans="1:4" x14ac:dyDescent="0.2">
      <c r="A2883" s="1"/>
      <c r="B2883" s="1"/>
      <c r="C2883" s="1"/>
      <c r="D2883" s="1"/>
    </row>
    <row r="2884" spans="1:4" x14ac:dyDescent="0.2">
      <c r="A2884" s="1"/>
      <c r="B2884" s="1"/>
      <c r="C2884" s="1"/>
      <c r="D2884" s="1"/>
    </row>
    <row r="2885" spans="1:4" x14ac:dyDescent="0.2">
      <c r="A2885" s="1"/>
      <c r="B2885" s="1"/>
      <c r="C2885" s="1"/>
      <c r="D2885" s="1"/>
    </row>
    <row r="2886" spans="1:4" x14ac:dyDescent="0.2">
      <c r="A2886" s="1"/>
      <c r="B2886" s="1"/>
      <c r="C2886" s="1"/>
      <c r="D2886" s="1"/>
    </row>
    <row r="2887" spans="1:4" x14ac:dyDescent="0.2">
      <c r="A2887" s="1"/>
      <c r="B2887" s="1"/>
      <c r="C2887" s="1"/>
      <c r="D2887" s="1"/>
    </row>
    <row r="2888" spans="1:4" x14ac:dyDescent="0.2">
      <c r="A2888" s="1"/>
      <c r="B2888" s="1"/>
      <c r="C2888" s="1"/>
      <c r="D2888" s="1"/>
    </row>
    <row r="2889" spans="1:4" x14ac:dyDescent="0.2">
      <c r="A2889" s="1"/>
      <c r="B2889" s="1"/>
      <c r="C2889" s="1"/>
      <c r="D2889" s="1"/>
    </row>
    <row r="2890" spans="1:4" x14ac:dyDescent="0.2">
      <c r="A2890" s="1"/>
      <c r="B2890" s="1"/>
      <c r="C2890" s="1"/>
      <c r="D2890" s="1"/>
    </row>
    <row r="2891" spans="1:4" x14ac:dyDescent="0.2">
      <c r="A2891" s="1"/>
      <c r="B2891" s="1"/>
      <c r="C2891" s="1"/>
      <c r="D2891" s="1"/>
    </row>
    <row r="2892" spans="1:4" x14ac:dyDescent="0.2">
      <c r="A2892" s="1"/>
      <c r="B2892" s="1"/>
      <c r="C2892" s="1"/>
      <c r="D2892" s="1"/>
    </row>
    <row r="2893" spans="1:4" x14ac:dyDescent="0.2">
      <c r="A2893" s="1"/>
      <c r="B2893" s="1"/>
      <c r="C2893" s="1"/>
      <c r="D2893" s="1"/>
    </row>
    <row r="2894" spans="1:4" x14ac:dyDescent="0.2">
      <c r="A2894" s="1"/>
      <c r="B2894" s="1"/>
      <c r="C2894" s="1"/>
      <c r="D2894" s="1"/>
    </row>
    <row r="2895" spans="1:4" x14ac:dyDescent="0.2">
      <c r="A2895" s="1"/>
      <c r="B2895" s="1"/>
      <c r="C2895" s="1"/>
      <c r="D2895" s="1"/>
    </row>
    <row r="2896" spans="1:4" x14ac:dyDescent="0.2">
      <c r="A2896" s="1"/>
      <c r="B2896" s="1"/>
      <c r="C2896" s="1"/>
      <c r="D2896" s="1"/>
    </row>
    <row r="2897" spans="1:4" x14ac:dyDescent="0.2">
      <c r="A2897" s="1"/>
      <c r="B2897" s="1"/>
      <c r="C2897" s="1"/>
      <c r="D2897" s="1"/>
    </row>
    <row r="2898" spans="1:4" x14ac:dyDescent="0.2">
      <c r="A2898" s="1"/>
      <c r="B2898" s="1"/>
      <c r="C2898" s="1"/>
      <c r="D2898" s="1"/>
    </row>
    <row r="2899" spans="1:4" x14ac:dyDescent="0.2">
      <c r="A2899" s="1"/>
      <c r="B2899" s="1"/>
      <c r="C2899" s="1"/>
      <c r="D2899" s="1"/>
    </row>
    <row r="2900" spans="1:4" x14ac:dyDescent="0.2">
      <c r="A2900" s="1"/>
      <c r="B2900" s="1"/>
      <c r="C2900" s="1"/>
      <c r="D2900" s="1"/>
    </row>
    <row r="2901" spans="1:4" x14ac:dyDescent="0.2">
      <c r="A2901" s="1"/>
      <c r="B2901" s="1"/>
      <c r="C2901" s="1"/>
      <c r="D2901" s="1"/>
    </row>
    <row r="2902" spans="1:4" x14ac:dyDescent="0.2">
      <c r="A2902" s="1"/>
      <c r="B2902" s="1"/>
      <c r="C2902" s="1"/>
      <c r="D2902" s="1"/>
    </row>
    <row r="2903" spans="1:4" x14ac:dyDescent="0.2">
      <c r="A2903" s="1"/>
      <c r="B2903" s="1"/>
      <c r="C2903" s="1"/>
      <c r="D2903" s="1"/>
    </row>
    <row r="2904" spans="1:4" x14ac:dyDescent="0.2">
      <c r="A2904" s="1"/>
      <c r="B2904" s="1"/>
      <c r="C2904" s="1"/>
      <c r="D2904" s="1"/>
    </row>
    <row r="2905" spans="1:4" x14ac:dyDescent="0.2">
      <c r="A2905" s="1"/>
      <c r="B2905" s="1"/>
      <c r="C2905" s="1"/>
      <c r="D2905" s="1"/>
    </row>
    <row r="2906" spans="1:4" x14ac:dyDescent="0.2">
      <c r="A2906" s="1"/>
      <c r="B2906" s="1"/>
      <c r="C2906" s="1"/>
      <c r="D2906" s="1"/>
    </row>
    <row r="2907" spans="1:4" x14ac:dyDescent="0.2">
      <c r="A2907" s="1"/>
      <c r="B2907" s="1"/>
      <c r="C2907" s="1"/>
      <c r="D2907" s="1"/>
    </row>
    <row r="2908" spans="1:4" x14ac:dyDescent="0.2">
      <c r="A2908" s="1"/>
      <c r="B2908" s="1"/>
      <c r="C2908" s="1"/>
      <c r="D2908" s="1"/>
    </row>
    <row r="2909" spans="1:4" x14ac:dyDescent="0.2">
      <c r="A2909" s="1"/>
      <c r="B2909" s="1"/>
      <c r="C2909" s="1"/>
      <c r="D2909" s="1"/>
    </row>
    <row r="2910" spans="1:4" x14ac:dyDescent="0.2">
      <c r="A2910" s="1"/>
      <c r="B2910" s="1"/>
      <c r="C2910" s="1"/>
      <c r="D2910" s="1"/>
    </row>
    <row r="2911" spans="1:4" x14ac:dyDescent="0.2">
      <c r="A2911" s="1"/>
      <c r="B2911" s="1"/>
      <c r="C2911" s="1"/>
      <c r="D2911" s="1"/>
    </row>
    <row r="2912" spans="1:4" x14ac:dyDescent="0.2">
      <c r="A2912" s="1"/>
      <c r="B2912" s="1"/>
      <c r="C2912" s="1"/>
      <c r="D2912" s="1"/>
    </row>
    <row r="2913" spans="1:4" x14ac:dyDescent="0.2">
      <c r="A2913" s="1"/>
      <c r="B2913" s="1"/>
      <c r="C2913" s="1"/>
      <c r="D2913" s="1"/>
    </row>
    <row r="2914" spans="1:4" x14ac:dyDescent="0.2">
      <c r="A2914" s="1"/>
      <c r="B2914" s="1"/>
      <c r="C2914" s="1"/>
      <c r="D2914" s="1"/>
    </row>
    <row r="2915" spans="1:4" x14ac:dyDescent="0.2">
      <c r="A2915" s="1"/>
      <c r="B2915" s="1"/>
      <c r="C2915" s="1"/>
      <c r="D2915" s="1"/>
    </row>
    <row r="2916" spans="1:4" x14ac:dyDescent="0.2">
      <c r="A2916" s="1"/>
      <c r="B2916" s="1"/>
      <c r="C2916" s="1"/>
      <c r="D2916" s="1"/>
    </row>
    <row r="2917" spans="1:4" x14ac:dyDescent="0.2">
      <c r="A2917" s="1"/>
      <c r="B2917" s="1"/>
      <c r="C2917" s="1"/>
      <c r="D2917" s="1"/>
    </row>
    <row r="2918" spans="1:4" x14ac:dyDescent="0.2">
      <c r="A2918" s="1"/>
      <c r="B2918" s="1"/>
      <c r="C2918" s="1"/>
      <c r="D2918" s="1"/>
    </row>
    <row r="2919" spans="1:4" x14ac:dyDescent="0.2">
      <c r="A2919" s="1"/>
      <c r="B2919" s="1"/>
      <c r="C2919" s="1"/>
      <c r="D2919" s="1"/>
    </row>
    <row r="2920" spans="1:4" x14ac:dyDescent="0.2">
      <c r="A2920" s="1"/>
      <c r="B2920" s="1"/>
      <c r="C2920" s="1"/>
      <c r="D2920" s="1"/>
    </row>
    <row r="2921" spans="1:4" x14ac:dyDescent="0.2">
      <c r="A2921" s="1"/>
      <c r="B2921" s="1"/>
      <c r="C2921" s="1"/>
      <c r="D2921" s="1"/>
    </row>
    <row r="2922" spans="1:4" x14ac:dyDescent="0.2">
      <c r="A2922" s="1"/>
      <c r="B2922" s="1"/>
      <c r="C2922" s="1"/>
      <c r="D2922" s="1"/>
    </row>
    <row r="2923" spans="1:4" x14ac:dyDescent="0.2">
      <c r="A2923" s="1"/>
      <c r="B2923" s="1"/>
      <c r="C2923" s="1"/>
      <c r="D2923" s="1"/>
    </row>
    <row r="2924" spans="1:4" x14ac:dyDescent="0.2">
      <c r="A2924" s="1"/>
      <c r="B2924" s="1"/>
      <c r="C2924" s="1"/>
      <c r="D2924" s="1"/>
    </row>
    <row r="2925" spans="1:4" x14ac:dyDescent="0.2">
      <c r="A2925" s="1"/>
      <c r="B2925" s="1"/>
      <c r="C2925" s="1"/>
      <c r="D2925" s="1"/>
    </row>
    <row r="2926" spans="1:4" x14ac:dyDescent="0.2">
      <c r="A2926" s="1"/>
      <c r="B2926" s="1"/>
      <c r="C2926" s="1"/>
      <c r="D2926" s="1"/>
    </row>
    <row r="2927" spans="1:4" x14ac:dyDescent="0.2">
      <c r="A2927" s="1"/>
      <c r="B2927" s="1"/>
      <c r="C2927" s="1"/>
      <c r="D2927" s="1"/>
    </row>
    <row r="2928" spans="1:4" x14ac:dyDescent="0.2">
      <c r="A2928" s="1"/>
      <c r="B2928" s="1"/>
      <c r="C2928" s="1"/>
      <c r="D2928" s="1"/>
    </row>
    <row r="2929" spans="1:4" x14ac:dyDescent="0.2">
      <c r="A2929" s="1"/>
      <c r="B2929" s="1"/>
      <c r="C2929" s="1"/>
      <c r="D2929" s="1"/>
    </row>
    <row r="2930" spans="1:4" x14ac:dyDescent="0.2">
      <c r="A2930" s="1"/>
      <c r="B2930" s="1"/>
      <c r="C2930" s="1"/>
      <c r="D2930" s="1"/>
    </row>
    <row r="2931" spans="1:4" x14ac:dyDescent="0.2">
      <c r="A2931" s="1"/>
      <c r="B2931" s="1"/>
      <c r="C2931" s="1"/>
      <c r="D2931" s="1"/>
    </row>
    <row r="2932" spans="1:4" x14ac:dyDescent="0.2">
      <c r="A2932" s="1"/>
      <c r="B2932" s="1"/>
      <c r="C2932" s="1"/>
      <c r="D2932" s="1"/>
    </row>
    <row r="2933" spans="1:4" x14ac:dyDescent="0.2">
      <c r="A2933" s="1"/>
      <c r="B2933" s="1"/>
      <c r="C2933" s="1"/>
      <c r="D2933" s="1"/>
    </row>
    <row r="2934" spans="1:4" x14ac:dyDescent="0.2">
      <c r="A2934" s="1"/>
      <c r="B2934" s="1"/>
      <c r="C2934" s="1"/>
      <c r="D2934" s="1"/>
    </row>
    <row r="2935" spans="1:4" x14ac:dyDescent="0.2">
      <c r="A2935" s="1"/>
      <c r="B2935" s="1"/>
      <c r="C2935" s="1"/>
      <c r="D2935" s="1"/>
    </row>
    <row r="2936" spans="1:4" x14ac:dyDescent="0.2">
      <c r="A2936" s="1"/>
      <c r="B2936" s="1"/>
      <c r="C2936" s="1"/>
      <c r="D2936" s="1"/>
    </row>
    <row r="2937" spans="1:4" x14ac:dyDescent="0.2">
      <c r="A2937" s="1"/>
      <c r="B2937" s="1"/>
      <c r="C2937" s="1"/>
      <c r="D2937" s="1"/>
    </row>
    <row r="2938" spans="1:4" x14ac:dyDescent="0.2">
      <c r="A2938" s="1"/>
      <c r="B2938" s="1"/>
      <c r="C2938" s="1"/>
      <c r="D2938" s="1"/>
    </row>
    <row r="2939" spans="1:4" x14ac:dyDescent="0.2">
      <c r="A2939" s="1"/>
      <c r="B2939" s="1"/>
      <c r="C2939" s="1"/>
      <c r="D2939" s="1"/>
    </row>
    <row r="2940" spans="1:4" x14ac:dyDescent="0.2">
      <c r="A2940" s="1"/>
      <c r="B2940" s="1"/>
      <c r="C2940" s="1"/>
      <c r="D2940" s="1"/>
    </row>
    <row r="2941" spans="1:4" x14ac:dyDescent="0.2">
      <c r="A2941" s="1"/>
      <c r="B2941" s="1"/>
      <c r="C2941" s="1"/>
      <c r="D2941" s="1"/>
    </row>
    <row r="2942" spans="1:4" x14ac:dyDescent="0.2">
      <c r="A2942" s="1"/>
      <c r="B2942" s="1"/>
      <c r="C2942" s="1"/>
      <c r="D2942" s="1"/>
    </row>
    <row r="2943" spans="1:4" x14ac:dyDescent="0.2">
      <c r="A2943" s="1"/>
      <c r="B2943" s="1"/>
      <c r="C2943" s="1"/>
      <c r="D2943" s="1"/>
    </row>
    <row r="2944" spans="1:4" x14ac:dyDescent="0.2">
      <c r="A2944" s="1"/>
      <c r="B2944" s="1"/>
      <c r="C2944" s="1"/>
      <c r="D2944" s="1"/>
    </row>
    <row r="2945" spans="1:4" x14ac:dyDescent="0.2">
      <c r="A2945" s="1"/>
      <c r="B2945" s="1"/>
      <c r="C2945" s="1"/>
      <c r="D2945" s="1"/>
    </row>
    <row r="2946" spans="1:4" x14ac:dyDescent="0.2">
      <c r="A2946" s="1"/>
      <c r="B2946" s="1"/>
      <c r="C2946" s="1"/>
      <c r="D2946" s="1"/>
    </row>
    <row r="2947" spans="1:4" x14ac:dyDescent="0.2">
      <c r="A2947" s="1"/>
      <c r="B2947" s="1"/>
      <c r="C2947" s="1"/>
      <c r="D2947" s="1"/>
    </row>
    <row r="2948" spans="1:4" x14ac:dyDescent="0.2">
      <c r="A2948" s="1"/>
      <c r="B2948" s="1"/>
      <c r="C2948" s="1"/>
      <c r="D2948" s="1"/>
    </row>
    <row r="2949" spans="1:4" x14ac:dyDescent="0.2">
      <c r="A2949" s="1"/>
      <c r="B2949" s="1"/>
      <c r="C2949" s="1"/>
      <c r="D2949" s="1"/>
    </row>
    <row r="2950" spans="1:4" x14ac:dyDescent="0.2">
      <c r="A2950" s="1"/>
      <c r="B2950" s="1"/>
      <c r="C2950" s="1"/>
      <c r="D2950" s="1"/>
    </row>
    <row r="2951" spans="1:4" x14ac:dyDescent="0.2">
      <c r="A2951" s="1"/>
      <c r="B2951" s="1"/>
      <c r="C2951" s="1"/>
      <c r="D2951" s="1"/>
    </row>
    <row r="2952" spans="1:4" x14ac:dyDescent="0.2">
      <c r="A2952" s="1"/>
      <c r="B2952" s="1"/>
      <c r="C2952" s="1"/>
      <c r="D2952" s="1"/>
    </row>
    <row r="2953" spans="1:4" x14ac:dyDescent="0.2">
      <c r="A2953" s="1"/>
      <c r="B2953" s="1"/>
      <c r="C2953" s="1"/>
      <c r="D2953" s="1"/>
    </row>
    <row r="2954" spans="1:4" x14ac:dyDescent="0.2">
      <c r="A2954" s="1"/>
      <c r="B2954" s="1"/>
      <c r="C2954" s="1"/>
      <c r="D2954" s="1"/>
    </row>
    <row r="2955" spans="1:4" x14ac:dyDescent="0.2">
      <c r="A2955" s="1"/>
      <c r="B2955" s="1"/>
      <c r="C2955" s="1"/>
      <c r="D2955" s="1"/>
    </row>
    <row r="2956" spans="1:4" x14ac:dyDescent="0.2">
      <c r="A2956" s="1"/>
      <c r="B2956" s="1"/>
      <c r="C2956" s="1"/>
      <c r="D2956" s="1"/>
    </row>
    <row r="2957" spans="1:4" x14ac:dyDescent="0.2">
      <c r="A2957" s="1"/>
      <c r="B2957" s="1"/>
      <c r="C2957" s="1"/>
      <c r="D2957" s="1"/>
    </row>
    <row r="2958" spans="1:4" x14ac:dyDescent="0.2">
      <c r="A2958" s="1"/>
      <c r="B2958" s="1"/>
      <c r="C2958" s="1"/>
      <c r="D2958" s="1"/>
    </row>
    <row r="2959" spans="1:4" x14ac:dyDescent="0.2">
      <c r="A2959" s="1"/>
      <c r="B2959" s="1"/>
      <c r="C2959" s="1"/>
      <c r="D2959" s="1"/>
    </row>
    <row r="2960" spans="1:4" x14ac:dyDescent="0.2">
      <c r="A2960" s="1"/>
      <c r="B2960" s="1"/>
      <c r="C2960" s="1"/>
      <c r="D2960" s="1"/>
    </row>
    <row r="2961" spans="1:4" x14ac:dyDescent="0.2">
      <c r="A2961" s="1"/>
      <c r="B2961" s="1"/>
      <c r="C2961" s="1"/>
      <c r="D2961" s="1"/>
    </row>
    <row r="2962" spans="1:4" x14ac:dyDescent="0.2">
      <c r="A2962" s="1"/>
      <c r="B2962" s="1"/>
      <c r="C2962" s="1"/>
      <c r="D2962" s="1"/>
    </row>
    <row r="2963" spans="1:4" x14ac:dyDescent="0.2">
      <c r="A2963" s="1"/>
      <c r="B2963" s="1"/>
      <c r="C2963" s="1"/>
      <c r="D2963" s="1"/>
    </row>
    <row r="2964" spans="1:4" x14ac:dyDescent="0.2">
      <c r="A2964" s="1"/>
      <c r="B2964" s="1"/>
      <c r="C2964" s="1"/>
      <c r="D2964" s="1"/>
    </row>
    <row r="2965" spans="1:4" x14ac:dyDescent="0.2">
      <c r="A2965" s="1"/>
      <c r="B2965" s="1"/>
      <c r="C2965" s="1"/>
      <c r="D2965" s="1"/>
    </row>
    <row r="2966" spans="1:4" x14ac:dyDescent="0.2">
      <c r="A2966" s="1"/>
      <c r="B2966" s="1"/>
      <c r="C2966" s="1"/>
      <c r="D2966" s="1"/>
    </row>
    <row r="2967" spans="1:4" x14ac:dyDescent="0.2">
      <c r="A2967" s="1"/>
      <c r="B2967" s="1"/>
      <c r="C2967" s="1"/>
      <c r="D2967" s="1"/>
    </row>
    <row r="2968" spans="1:4" x14ac:dyDescent="0.2">
      <c r="A2968" s="1"/>
      <c r="B2968" s="1"/>
      <c r="C2968" s="1"/>
      <c r="D2968" s="1"/>
    </row>
    <row r="2969" spans="1:4" x14ac:dyDescent="0.2">
      <c r="A2969" s="1"/>
      <c r="B2969" s="1"/>
      <c r="C2969" s="1"/>
      <c r="D2969" s="1"/>
    </row>
    <row r="2970" spans="1:4" x14ac:dyDescent="0.2">
      <c r="A2970" s="1"/>
      <c r="B2970" s="1"/>
      <c r="C2970" s="1"/>
      <c r="D2970" s="1"/>
    </row>
    <row r="2971" spans="1:4" x14ac:dyDescent="0.2">
      <c r="A2971" s="1"/>
      <c r="B2971" s="1"/>
      <c r="C2971" s="1"/>
      <c r="D2971" s="1"/>
    </row>
    <row r="2972" spans="1:4" x14ac:dyDescent="0.2">
      <c r="A2972" s="1"/>
      <c r="B2972" s="1"/>
      <c r="C2972" s="1"/>
      <c r="D2972" s="1"/>
    </row>
    <row r="2973" spans="1:4" x14ac:dyDescent="0.2">
      <c r="A2973" s="1"/>
      <c r="B2973" s="1"/>
      <c r="C2973" s="1"/>
      <c r="D2973" s="1"/>
    </row>
    <row r="2974" spans="1:4" x14ac:dyDescent="0.2">
      <c r="A2974" s="1"/>
      <c r="B2974" s="1"/>
      <c r="C2974" s="1"/>
      <c r="D2974" s="1"/>
    </row>
    <row r="2975" spans="1:4" x14ac:dyDescent="0.2">
      <c r="A2975" s="1"/>
      <c r="B2975" s="1"/>
      <c r="C2975" s="1"/>
      <c r="D2975" s="1"/>
    </row>
    <row r="2976" spans="1:4" x14ac:dyDescent="0.2">
      <c r="A2976" s="1"/>
      <c r="B2976" s="1"/>
      <c r="C2976" s="1"/>
      <c r="D2976" s="1"/>
    </row>
    <row r="2977" spans="1:4" x14ac:dyDescent="0.2">
      <c r="A2977" s="1"/>
      <c r="B2977" s="1"/>
      <c r="C2977" s="1"/>
      <c r="D2977" s="1"/>
    </row>
    <row r="2978" spans="1:4" x14ac:dyDescent="0.2">
      <c r="A2978" s="1"/>
      <c r="B2978" s="1"/>
      <c r="C2978" s="1"/>
      <c r="D2978" s="1"/>
    </row>
    <row r="2979" spans="1:4" x14ac:dyDescent="0.2">
      <c r="A2979" s="1"/>
      <c r="B2979" s="1"/>
      <c r="C2979" s="1"/>
      <c r="D2979" s="1"/>
    </row>
    <row r="2980" spans="1:4" x14ac:dyDescent="0.2">
      <c r="A2980" s="1"/>
      <c r="B2980" s="1"/>
      <c r="C2980" s="1"/>
      <c r="D2980" s="1"/>
    </row>
    <row r="2981" spans="1:4" x14ac:dyDescent="0.2">
      <c r="A2981" s="1"/>
      <c r="B2981" s="1"/>
      <c r="C2981" s="1"/>
      <c r="D2981" s="1"/>
    </row>
    <row r="2982" spans="1:4" x14ac:dyDescent="0.2">
      <c r="A2982" s="1"/>
      <c r="B2982" s="1"/>
      <c r="C2982" s="1"/>
      <c r="D2982" s="1"/>
    </row>
    <row r="2983" spans="1:4" x14ac:dyDescent="0.2">
      <c r="A2983" s="1"/>
      <c r="B2983" s="1"/>
      <c r="C2983" s="1"/>
      <c r="D2983" s="1"/>
    </row>
    <row r="2984" spans="1:4" x14ac:dyDescent="0.2">
      <c r="A2984" s="1"/>
      <c r="B2984" s="1"/>
      <c r="C2984" s="1"/>
      <c r="D2984" s="1"/>
    </row>
    <row r="2985" spans="1:4" x14ac:dyDescent="0.2">
      <c r="A2985" s="1"/>
      <c r="B2985" s="1"/>
      <c r="C2985" s="1"/>
      <c r="D2985" s="1"/>
    </row>
    <row r="2986" spans="1:4" x14ac:dyDescent="0.2">
      <c r="A2986" s="1"/>
      <c r="B2986" s="1"/>
      <c r="C2986" s="1"/>
      <c r="D2986" s="1"/>
    </row>
    <row r="2987" spans="1:4" x14ac:dyDescent="0.2">
      <c r="A2987" s="1"/>
      <c r="B2987" s="1"/>
      <c r="C2987" s="1"/>
      <c r="D2987" s="1"/>
    </row>
    <row r="2988" spans="1:4" x14ac:dyDescent="0.2">
      <c r="A2988" s="1"/>
      <c r="B2988" s="1"/>
      <c r="C2988" s="1"/>
      <c r="D2988" s="1"/>
    </row>
    <row r="2989" spans="1:4" x14ac:dyDescent="0.2">
      <c r="A2989" s="1"/>
      <c r="B2989" s="1"/>
      <c r="C2989" s="1"/>
      <c r="D2989" s="1"/>
    </row>
    <row r="2990" spans="1:4" x14ac:dyDescent="0.2">
      <c r="A2990" s="1"/>
      <c r="B2990" s="1"/>
      <c r="C2990" s="1"/>
      <c r="D2990" s="1"/>
    </row>
    <row r="2991" spans="1:4" x14ac:dyDescent="0.2">
      <c r="A2991" s="1"/>
      <c r="B2991" s="1"/>
      <c r="C2991" s="1"/>
      <c r="D2991" s="1"/>
    </row>
    <row r="2992" spans="1:4" x14ac:dyDescent="0.2">
      <c r="A2992" s="1"/>
      <c r="B2992" s="1"/>
      <c r="C2992" s="1"/>
      <c r="D2992" s="1"/>
    </row>
    <row r="2993" spans="1:4" x14ac:dyDescent="0.2">
      <c r="A2993" s="1"/>
      <c r="B2993" s="1"/>
      <c r="C2993" s="1"/>
      <c r="D2993" s="1"/>
    </row>
    <row r="2994" spans="1:4" x14ac:dyDescent="0.2">
      <c r="A2994" s="1"/>
      <c r="B2994" s="1"/>
      <c r="C2994" s="1"/>
      <c r="D2994" s="1"/>
    </row>
    <row r="2995" spans="1:4" x14ac:dyDescent="0.2">
      <c r="A2995" s="1"/>
      <c r="B2995" s="1"/>
      <c r="C2995" s="1"/>
      <c r="D2995" s="1"/>
    </row>
    <row r="2996" spans="1:4" x14ac:dyDescent="0.2">
      <c r="A2996" s="1"/>
      <c r="B2996" s="1"/>
      <c r="C2996" s="1"/>
      <c r="D2996" s="1"/>
    </row>
    <row r="2997" spans="1:4" x14ac:dyDescent="0.2">
      <c r="A2997" s="1"/>
      <c r="B2997" s="1"/>
      <c r="C2997" s="1"/>
      <c r="D2997" s="1"/>
    </row>
    <row r="2998" spans="1:4" x14ac:dyDescent="0.2">
      <c r="A2998" s="1"/>
      <c r="B2998" s="1"/>
      <c r="C2998" s="1"/>
      <c r="D2998" s="1"/>
    </row>
    <row r="2999" spans="1:4" x14ac:dyDescent="0.2">
      <c r="A2999" s="1"/>
      <c r="B2999" s="1"/>
      <c r="C2999" s="1"/>
      <c r="D2999" s="1"/>
    </row>
    <row r="3000" spans="1:4" x14ac:dyDescent="0.2">
      <c r="A3000" s="1"/>
      <c r="B3000" s="1"/>
      <c r="C3000" s="1"/>
      <c r="D3000" s="1"/>
    </row>
    <row r="3001" spans="1:4" x14ac:dyDescent="0.2">
      <c r="A3001" s="1"/>
      <c r="B3001" s="1"/>
      <c r="C3001" s="1"/>
      <c r="D3001" s="1"/>
    </row>
    <row r="3002" spans="1:4" x14ac:dyDescent="0.2">
      <c r="A3002" s="1"/>
      <c r="B3002" s="1"/>
      <c r="C3002" s="1"/>
      <c r="D3002" s="1"/>
    </row>
    <row r="3003" spans="1:4" x14ac:dyDescent="0.2">
      <c r="A3003" s="1"/>
      <c r="B3003" s="1"/>
      <c r="C3003" s="1"/>
      <c r="D3003" s="1"/>
    </row>
    <row r="3004" spans="1:4" x14ac:dyDescent="0.2">
      <c r="A3004" s="1"/>
      <c r="B3004" s="1"/>
      <c r="C3004" s="1"/>
      <c r="D3004" s="1"/>
    </row>
    <row r="3005" spans="1:4" x14ac:dyDescent="0.2">
      <c r="A3005" s="1"/>
      <c r="B3005" s="1"/>
      <c r="C3005" s="1"/>
      <c r="D3005" s="1"/>
    </row>
    <row r="3006" spans="1:4" x14ac:dyDescent="0.2">
      <c r="A3006" s="1"/>
      <c r="B3006" s="1"/>
      <c r="C3006" s="1"/>
      <c r="D3006" s="1"/>
    </row>
    <row r="3007" spans="1:4" x14ac:dyDescent="0.2">
      <c r="A3007" s="1"/>
      <c r="B3007" s="1"/>
      <c r="C3007" s="1"/>
      <c r="D3007" s="1"/>
    </row>
    <row r="3008" spans="1:4" x14ac:dyDescent="0.2">
      <c r="A3008" s="1"/>
      <c r="B3008" s="1"/>
      <c r="C3008" s="1"/>
      <c r="D3008" s="1"/>
    </row>
  </sheetData>
  <mergeCells count="1">
    <mergeCell ref="A1:D1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0" max="5" man="1"/>
    <brk id="101" max="5" man="1"/>
    <brk id="151" max="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68"/>
  <sheetViews>
    <sheetView zoomScaleNormal="100" zoomScaleSheetLayoutView="100" workbookViewId="0">
      <pane ySplit="4" topLeftCell="A5" activePane="bottomLeft" state="frozen"/>
      <selection pane="bottomLeft" activeCell="A3" sqref="A3:A4"/>
    </sheetView>
  </sheetViews>
  <sheetFormatPr defaultRowHeight="12.75" x14ac:dyDescent="0.2"/>
  <cols>
    <col min="1" max="1" width="30.7109375" customWidth="1"/>
    <col min="2" max="4" width="17.7109375" customWidth="1"/>
  </cols>
  <sheetData>
    <row r="1" spans="1:4" x14ac:dyDescent="0.2">
      <c r="A1" s="854" t="s">
        <v>8525</v>
      </c>
      <c r="B1" s="854"/>
      <c r="C1" s="854"/>
      <c r="D1" s="854"/>
    </row>
    <row r="2" spans="1:4" ht="9.9499999999999993" customHeight="1" thickBot="1" x14ac:dyDescent="0.25">
      <c r="A2" s="280"/>
      <c r="B2" s="17"/>
      <c r="C2" s="17"/>
      <c r="D2" s="17"/>
    </row>
    <row r="3" spans="1:4" ht="17.100000000000001" customHeight="1" x14ac:dyDescent="0.2">
      <c r="A3" s="1006"/>
      <c r="B3" s="840" t="s">
        <v>8524</v>
      </c>
      <c r="C3" s="868"/>
      <c r="D3" s="868"/>
    </row>
    <row r="4" spans="1:4" ht="48" customHeight="1" x14ac:dyDescent="0.2">
      <c r="A4" s="1007"/>
      <c r="B4" s="24" t="s">
        <v>8523</v>
      </c>
      <c r="C4" s="24" t="s">
        <v>8522</v>
      </c>
      <c r="D4" s="23" t="s">
        <v>8521</v>
      </c>
    </row>
    <row r="5" spans="1:4" ht="18" customHeight="1" x14ac:dyDescent="0.2">
      <c r="A5" s="9" t="s">
        <v>8520</v>
      </c>
      <c r="B5" s="816">
        <v>-1</v>
      </c>
      <c r="C5" s="815">
        <v>273.30610090791839</v>
      </c>
      <c r="D5" s="814">
        <v>124</v>
      </c>
    </row>
    <row r="6" spans="1:4" ht="12" customHeight="1" x14ac:dyDescent="0.2">
      <c r="A6" s="9" t="s">
        <v>8508</v>
      </c>
      <c r="B6" s="816">
        <v>-2.4</v>
      </c>
      <c r="C6" s="815">
        <v>276.86064780158739</v>
      </c>
      <c r="D6" s="814">
        <v>118</v>
      </c>
    </row>
    <row r="7" spans="1:4" ht="12" customHeight="1" x14ac:dyDescent="0.2">
      <c r="A7" s="9" t="s">
        <v>8506</v>
      </c>
      <c r="B7" s="816">
        <v>2.8</v>
      </c>
      <c r="C7" s="815">
        <v>263.70535174807929</v>
      </c>
      <c r="D7" s="814">
        <v>138</v>
      </c>
    </row>
    <row r="8" spans="1:4" ht="30.95" customHeight="1" x14ac:dyDescent="0.2">
      <c r="A8" s="813" t="s">
        <v>8519</v>
      </c>
      <c r="B8" s="405"/>
      <c r="C8" s="812" t="s">
        <v>199</v>
      </c>
      <c r="D8" s="811" t="s">
        <v>199</v>
      </c>
    </row>
    <row r="9" spans="1:4" ht="11.45" customHeight="1" x14ac:dyDescent="0.2">
      <c r="A9" s="578" t="s">
        <v>8501</v>
      </c>
      <c r="B9" s="405">
        <v>-17.899999999999999</v>
      </c>
      <c r="C9" s="371">
        <v>173</v>
      </c>
      <c r="D9" s="371">
        <v>138</v>
      </c>
    </row>
    <row r="10" spans="1:4" ht="11.45" customHeight="1" x14ac:dyDescent="0.2">
      <c r="A10" s="578" t="s">
        <v>8500</v>
      </c>
      <c r="B10" s="405">
        <v>-9.1</v>
      </c>
      <c r="C10" s="371">
        <v>155.76318282289569</v>
      </c>
      <c r="D10" s="371">
        <v>141</v>
      </c>
    </row>
    <row r="11" spans="1:4" ht="11.45" customHeight="1" x14ac:dyDescent="0.2">
      <c r="A11" s="578" t="s">
        <v>8474</v>
      </c>
      <c r="B11" s="405">
        <v>-8.1</v>
      </c>
      <c r="C11" s="371">
        <v>156.57633136936516</v>
      </c>
      <c r="D11" s="371">
        <v>218</v>
      </c>
    </row>
    <row r="12" spans="1:4" ht="11.45" customHeight="1" x14ac:dyDescent="0.2">
      <c r="A12" s="578" t="s">
        <v>8473</v>
      </c>
      <c r="B12" s="405">
        <v>-14.1</v>
      </c>
      <c r="C12" s="371">
        <v>172.73692593100012</v>
      </c>
      <c r="D12" s="371">
        <v>148</v>
      </c>
    </row>
    <row r="13" spans="1:4" ht="11.45" customHeight="1" x14ac:dyDescent="0.2">
      <c r="A13" s="578" t="s">
        <v>8499</v>
      </c>
      <c r="B13" s="405">
        <v>-9.1999999999999993</v>
      </c>
      <c r="C13" s="371">
        <v>146.29886541133038</v>
      </c>
      <c r="D13" s="371">
        <v>116</v>
      </c>
    </row>
    <row r="14" spans="1:4" ht="11.45" customHeight="1" x14ac:dyDescent="0.2">
      <c r="A14" s="578" t="s">
        <v>8472</v>
      </c>
      <c r="B14" s="405">
        <v>-7.7</v>
      </c>
      <c r="C14" s="371">
        <v>152.68384175270739</v>
      </c>
      <c r="D14" s="371">
        <v>162</v>
      </c>
    </row>
    <row r="15" spans="1:4" ht="11.45" customHeight="1" x14ac:dyDescent="0.2">
      <c r="A15" s="578" t="s">
        <v>8498</v>
      </c>
      <c r="B15" s="405">
        <v>-6.6</v>
      </c>
      <c r="C15" s="371">
        <v>124.41111465182131</v>
      </c>
      <c r="D15" s="371">
        <v>82</v>
      </c>
    </row>
    <row r="16" spans="1:4" ht="11.45" customHeight="1" x14ac:dyDescent="0.2">
      <c r="A16" s="578" t="s">
        <v>8497</v>
      </c>
      <c r="B16" s="405">
        <v>-1.9</v>
      </c>
      <c r="C16" s="371">
        <v>197.54059340092522</v>
      </c>
      <c r="D16" s="371">
        <v>143</v>
      </c>
    </row>
    <row r="17" spans="1:4" ht="11.45" customHeight="1" x14ac:dyDescent="0.2">
      <c r="A17" s="578" t="s">
        <v>8471</v>
      </c>
      <c r="B17" s="405">
        <v>-17.399999999999999</v>
      </c>
      <c r="C17" s="371">
        <v>342.33559737844325</v>
      </c>
      <c r="D17" s="371">
        <v>136</v>
      </c>
    </row>
    <row r="18" spans="1:4" ht="11.45" customHeight="1" x14ac:dyDescent="0.2">
      <c r="A18" s="578" t="s">
        <v>8496</v>
      </c>
      <c r="B18" s="405">
        <v>-8.5</v>
      </c>
      <c r="C18" s="371">
        <v>125</v>
      </c>
      <c r="D18" s="371">
        <v>57</v>
      </c>
    </row>
    <row r="19" spans="1:4" ht="11.45" customHeight="1" x14ac:dyDescent="0.2">
      <c r="A19" s="578" t="s">
        <v>8495</v>
      </c>
      <c r="B19" s="405">
        <v>-3.1</v>
      </c>
      <c r="C19" s="371">
        <v>83.657598530285455</v>
      </c>
      <c r="D19" s="371">
        <v>147</v>
      </c>
    </row>
    <row r="20" spans="1:4" ht="11.45" customHeight="1" x14ac:dyDescent="0.2">
      <c r="A20" s="578" t="s">
        <v>8494</v>
      </c>
      <c r="B20" s="405">
        <v>-16.100000000000001</v>
      </c>
      <c r="C20" s="371">
        <v>92.848922115821793</v>
      </c>
      <c r="D20" s="371">
        <v>35</v>
      </c>
    </row>
    <row r="21" spans="1:4" ht="11.45" customHeight="1" x14ac:dyDescent="0.2">
      <c r="A21" s="578" t="s">
        <v>8470</v>
      </c>
      <c r="B21" s="405">
        <v>-10.8</v>
      </c>
      <c r="C21" s="371">
        <v>125.05080156186956</v>
      </c>
      <c r="D21" s="371">
        <v>21</v>
      </c>
    </row>
    <row r="22" spans="1:4" ht="11.45" customHeight="1" x14ac:dyDescent="0.2">
      <c r="A22" s="578" t="s">
        <v>8469</v>
      </c>
      <c r="B22" s="405">
        <v>-4.9000000000000004</v>
      </c>
      <c r="C22" s="371">
        <v>93.861942929478545</v>
      </c>
      <c r="D22" s="371">
        <v>129</v>
      </c>
    </row>
    <row r="23" spans="1:4" ht="11.45" customHeight="1" x14ac:dyDescent="0.2">
      <c r="A23" s="578" t="s">
        <v>8493</v>
      </c>
      <c r="B23" s="405">
        <v>-5.3</v>
      </c>
      <c r="C23" s="371">
        <v>143.49655026919558</v>
      </c>
      <c r="D23" s="371">
        <v>112</v>
      </c>
    </row>
    <row r="24" spans="1:4" ht="11.45" customHeight="1" x14ac:dyDescent="0.2">
      <c r="A24" s="578" t="s">
        <v>8492</v>
      </c>
      <c r="B24" s="405">
        <v>-6.2</v>
      </c>
      <c r="C24" s="371">
        <v>106.26065064635175</v>
      </c>
      <c r="D24" s="371">
        <v>146</v>
      </c>
    </row>
    <row r="25" spans="1:4" ht="11.45" customHeight="1" x14ac:dyDescent="0.2">
      <c r="A25" s="578" t="s">
        <v>8491</v>
      </c>
      <c r="B25" s="405">
        <v>-7.1</v>
      </c>
      <c r="C25" s="371">
        <v>187.39909566325352</v>
      </c>
      <c r="D25" s="371">
        <v>144</v>
      </c>
    </row>
    <row r="26" spans="1:4" ht="11.45" customHeight="1" x14ac:dyDescent="0.2">
      <c r="A26" s="578" t="s">
        <v>8490</v>
      </c>
      <c r="B26" s="405">
        <v>-13.2</v>
      </c>
      <c r="C26" s="371">
        <v>183.52713524092357</v>
      </c>
      <c r="D26" s="371">
        <v>32</v>
      </c>
    </row>
    <row r="27" spans="1:4" ht="11.45" customHeight="1" x14ac:dyDescent="0.2">
      <c r="A27" s="578" t="s">
        <v>8489</v>
      </c>
      <c r="B27" s="405">
        <v>-6.4</v>
      </c>
      <c r="C27" s="371">
        <v>125.35883410528336</v>
      </c>
      <c r="D27" s="371">
        <v>245</v>
      </c>
    </row>
    <row r="28" spans="1:4" ht="11.45" customHeight="1" x14ac:dyDescent="0.2">
      <c r="A28" s="578" t="s">
        <v>8488</v>
      </c>
      <c r="B28" s="405">
        <v>-6.1</v>
      </c>
      <c r="C28" s="371">
        <v>184.02979463537986</v>
      </c>
      <c r="D28" s="371">
        <v>164</v>
      </c>
    </row>
    <row r="29" spans="1:4" ht="11.45" customHeight="1" x14ac:dyDescent="0.2">
      <c r="A29" s="578" t="s">
        <v>8487</v>
      </c>
      <c r="B29" s="405">
        <v>2.1</v>
      </c>
      <c r="C29" s="371">
        <v>199.74286098445944</v>
      </c>
      <c r="D29" s="371">
        <v>178</v>
      </c>
    </row>
    <row r="30" spans="1:4" ht="11.45" customHeight="1" x14ac:dyDescent="0.2">
      <c r="A30" s="578" t="s">
        <v>8486</v>
      </c>
      <c r="B30" s="405">
        <v>-13.7</v>
      </c>
      <c r="C30" s="371">
        <v>75.590697553775755</v>
      </c>
      <c r="D30" s="371">
        <v>24</v>
      </c>
    </row>
    <row r="31" spans="1:4" ht="11.45" customHeight="1" x14ac:dyDescent="0.2">
      <c r="A31" s="578" t="s">
        <v>8467</v>
      </c>
      <c r="B31" s="405">
        <v>-16.8</v>
      </c>
      <c r="C31" s="371">
        <v>127.52649648126466</v>
      </c>
      <c r="D31" s="371">
        <v>165</v>
      </c>
    </row>
    <row r="32" spans="1:4" ht="11.45" customHeight="1" x14ac:dyDescent="0.2">
      <c r="A32" s="578" t="s">
        <v>8485</v>
      </c>
      <c r="B32" s="405">
        <v>-6.3</v>
      </c>
      <c r="C32" s="371">
        <v>103.95103753838116</v>
      </c>
      <c r="D32" s="371">
        <v>121</v>
      </c>
    </row>
    <row r="33" spans="1:4" ht="11.45" customHeight="1" x14ac:dyDescent="0.2">
      <c r="A33" s="578" t="s">
        <v>8484</v>
      </c>
      <c r="B33" s="405">
        <v>-3</v>
      </c>
      <c r="C33" s="371">
        <v>117.73990100952038</v>
      </c>
      <c r="D33" s="371">
        <v>62</v>
      </c>
    </row>
    <row r="34" spans="1:4" ht="11.45" customHeight="1" x14ac:dyDescent="0.2">
      <c r="A34" s="578" t="s">
        <v>8483</v>
      </c>
      <c r="B34" s="405">
        <v>-8.1</v>
      </c>
      <c r="C34" s="371">
        <v>106.27296956297039</v>
      </c>
      <c r="D34" s="371">
        <v>83</v>
      </c>
    </row>
    <row r="35" spans="1:4" ht="11.45" customHeight="1" x14ac:dyDescent="0.2">
      <c r="A35" s="578" t="s">
        <v>8482</v>
      </c>
      <c r="B35" s="405">
        <v>-9.1999999999999993</v>
      </c>
      <c r="C35" s="371">
        <v>192.34743839343699</v>
      </c>
      <c r="D35" s="371">
        <v>25</v>
      </c>
    </row>
    <row r="36" spans="1:4" ht="11.45" customHeight="1" x14ac:dyDescent="0.2">
      <c r="A36" s="578" t="s">
        <v>8466</v>
      </c>
      <c r="B36" s="405">
        <v>-4</v>
      </c>
      <c r="C36" s="371">
        <v>96.328235986718468</v>
      </c>
      <c r="D36" s="371">
        <v>149</v>
      </c>
    </row>
    <row r="37" spans="1:4" ht="11.45" customHeight="1" x14ac:dyDescent="0.2">
      <c r="A37" s="578" t="s">
        <v>8481</v>
      </c>
      <c r="B37" s="405">
        <v>-10.199999999999999</v>
      </c>
      <c r="C37" s="371">
        <v>190.80857960088034</v>
      </c>
      <c r="D37" s="371">
        <v>196</v>
      </c>
    </row>
    <row r="38" spans="1:4" ht="11.45" customHeight="1" x14ac:dyDescent="0.2">
      <c r="A38" s="578" t="s">
        <v>8480</v>
      </c>
      <c r="B38" s="405">
        <v>-13.5</v>
      </c>
      <c r="C38" s="371">
        <v>90.800812139089217</v>
      </c>
      <c r="D38" s="371">
        <v>76</v>
      </c>
    </row>
    <row r="39" spans="1:4" ht="11.45" customHeight="1" x14ac:dyDescent="0.2">
      <c r="A39" s="578" t="s">
        <v>8479</v>
      </c>
      <c r="B39" s="405">
        <v>-15.2</v>
      </c>
      <c r="C39" s="371">
        <v>104.11684143253048</v>
      </c>
      <c r="D39" s="371">
        <v>111</v>
      </c>
    </row>
    <row r="40" spans="1:4" ht="11.45" customHeight="1" x14ac:dyDescent="0.2">
      <c r="A40" s="578" t="s">
        <v>8478</v>
      </c>
      <c r="B40" s="405">
        <v>-15.2</v>
      </c>
      <c r="C40" s="371">
        <v>110.11339400377258</v>
      </c>
      <c r="D40" s="371">
        <v>77</v>
      </c>
    </row>
    <row r="41" spans="1:4" ht="11.45" customHeight="1" x14ac:dyDescent="0.2">
      <c r="A41" s="578" t="s">
        <v>8477</v>
      </c>
      <c r="B41" s="405">
        <v>-9</v>
      </c>
      <c r="C41" s="371">
        <v>283.34311480110472</v>
      </c>
      <c r="D41" s="371">
        <v>216</v>
      </c>
    </row>
    <row r="42" spans="1:4" ht="11.45" customHeight="1" x14ac:dyDescent="0.2">
      <c r="A42" s="578" t="s">
        <v>8465</v>
      </c>
      <c r="B42" s="405">
        <v>-10.1</v>
      </c>
      <c r="C42" s="371">
        <v>203.85879590623418</v>
      </c>
      <c r="D42" s="371">
        <v>219</v>
      </c>
    </row>
    <row r="43" spans="1:4" ht="11.45" customHeight="1" x14ac:dyDescent="0.2">
      <c r="A43" s="578" t="s">
        <v>8464</v>
      </c>
      <c r="B43" s="405">
        <v>-11.2</v>
      </c>
      <c r="C43" s="371">
        <v>84.283351068900416</v>
      </c>
      <c r="D43" s="371">
        <v>175</v>
      </c>
    </row>
    <row r="44" spans="1:4" ht="11.45" customHeight="1" x14ac:dyDescent="0.2">
      <c r="A44" s="578" t="s">
        <v>8463</v>
      </c>
      <c r="B44" s="405">
        <v>-34.799999999999997</v>
      </c>
      <c r="C44" s="371">
        <v>743.6127630508829</v>
      </c>
      <c r="D44" s="371">
        <v>170</v>
      </c>
    </row>
    <row r="45" spans="1:4" ht="11.45" customHeight="1" x14ac:dyDescent="0.2">
      <c r="A45" s="578" t="s">
        <v>8476</v>
      </c>
      <c r="B45" s="405">
        <v>-6.7</v>
      </c>
      <c r="C45" s="371">
        <v>168.80497015640492</v>
      </c>
      <c r="D45" s="371">
        <v>156</v>
      </c>
    </row>
    <row r="46" spans="1:4" ht="11.1" customHeight="1" x14ac:dyDescent="0.2">
      <c r="A46" s="123"/>
      <c r="B46" s="570"/>
      <c r="C46" s="126"/>
      <c r="D46" s="49"/>
    </row>
    <row r="47" spans="1:4" ht="12" customHeight="1" x14ac:dyDescent="0.2">
      <c r="A47" s="29" t="s">
        <v>8515</v>
      </c>
      <c r="B47" s="62"/>
      <c r="C47" s="61"/>
      <c r="D47" s="49"/>
    </row>
    <row r="48" spans="1:4" ht="30.95" customHeight="1" x14ac:dyDescent="0.2">
      <c r="A48" s="810" t="s">
        <v>8518</v>
      </c>
      <c r="B48" s="405"/>
      <c r="C48" s="46"/>
      <c r="D48" s="46"/>
    </row>
    <row r="49" spans="1:4" ht="12" customHeight="1" x14ac:dyDescent="0.2">
      <c r="A49" s="578" t="s">
        <v>8474</v>
      </c>
      <c r="B49" s="405">
        <v>-8.1</v>
      </c>
      <c r="C49" s="47">
        <v>156.57633136936516</v>
      </c>
      <c r="D49" s="371">
        <v>218</v>
      </c>
    </row>
    <row r="50" spans="1:4" ht="12" customHeight="1" x14ac:dyDescent="0.2">
      <c r="A50" s="578" t="s">
        <v>8473</v>
      </c>
      <c r="B50" s="49">
        <v>-14.1</v>
      </c>
      <c r="C50" s="47">
        <v>172.73692593100012</v>
      </c>
      <c r="D50" s="371">
        <v>148</v>
      </c>
    </row>
    <row r="51" spans="1:4" ht="12" customHeight="1" x14ac:dyDescent="0.2">
      <c r="A51" s="578" t="s">
        <v>8472</v>
      </c>
      <c r="B51" s="405">
        <v>-7.7</v>
      </c>
      <c r="C51" s="47">
        <v>152.68384175270739</v>
      </c>
      <c r="D51" s="371">
        <v>162</v>
      </c>
    </row>
    <row r="52" spans="1:4" ht="12" customHeight="1" x14ac:dyDescent="0.2">
      <c r="A52" s="578" t="s">
        <v>8471</v>
      </c>
      <c r="B52" s="405">
        <v>-17.399999999999999</v>
      </c>
      <c r="C52" s="47">
        <v>342.33559737844325</v>
      </c>
      <c r="D52" s="371">
        <v>136</v>
      </c>
    </row>
    <row r="53" spans="1:4" ht="12" customHeight="1" x14ac:dyDescent="0.2">
      <c r="A53" s="578" t="s">
        <v>8470</v>
      </c>
      <c r="B53" s="405">
        <v>-10.8</v>
      </c>
      <c r="C53" s="47">
        <v>125.05080156186956</v>
      </c>
      <c r="D53" s="371">
        <v>21</v>
      </c>
    </row>
    <row r="54" spans="1:4" ht="12" customHeight="1" x14ac:dyDescent="0.2">
      <c r="A54" s="578" t="s">
        <v>8469</v>
      </c>
      <c r="B54" s="405">
        <v>-4.9000000000000004</v>
      </c>
      <c r="C54" s="47">
        <v>93.861942929478545</v>
      </c>
      <c r="D54" s="371">
        <v>129</v>
      </c>
    </row>
    <row r="55" spans="1:4" ht="12" customHeight="1" x14ac:dyDescent="0.2">
      <c r="A55" s="578" t="s">
        <v>8468</v>
      </c>
      <c r="B55" s="405">
        <v>-7.1</v>
      </c>
      <c r="C55" s="47">
        <v>187.39909566325352</v>
      </c>
      <c r="D55" s="371">
        <v>144</v>
      </c>
    </row>
    <row r="56" spans="1:4" ht="12" customHeight="1" x14ac:dyDescent="0.2">
      <c r="A56" s="578" t="s">
        <v>8467</v>
      </c>
      <c r="B56" s="405">
        <v>-16.8</v>
      </c>
      <c r="C56" s="47">
        <v>127.52649648126466</v>
      </c>
      <c r="D56" s="371">
        <v>165</v>
      </c>
    </row>
    <row r="57" spans="1:4" ht="12" customHeight="1" x14ac:dyDescent="0.2">
      <c r="A57" s="578" t="s">
        <v>8466</v>
      </c>
      <c r="B57" s="405">
        <v>-4</v>
      </c>
      <c r="C57" s="47">
        <v>96.328235986718468</v>
      </c>
      <c r="D57" s="371">
        <v>149</v>
      </c>
    </row>
    <row r="58" spans="1:4" ht="12" customHeight="1" x14ac:dyDescent="0.2">
      <c r="A58" s="578" t="s">
        <v>8465</v>
      </c>
      <c r="B58" s="492">
        <v>-10.1</v>
      </c>
      <c r="C58" s="47">
        <v>203.85879590623418</v>
      </c>
      <c r="D58" s="371"/>
    </row>
    <row r="59" spans="1:4" ht="12" customHeight="1" x14ac:dyDescent="0.2">
      <c r="A59" s="578" t="s">
        <v>8464</v>
      </c>
      <c r="B59" s="405">
        <v>-11.2</v>
      </c>
      <c r="C59" s="47">
        <v>84.283351068900416</v>
      </c>
      <c r="D59" s="371">
        <v>175</v>
      </c>
    </row>
    <row r="60" spans="1:4" ht="12" customHeight="1" x14ac:dyDescent="0.2">
      <c r="A60" s="578" t="s">
        <v>8463</v>
      </c>
      <c r="B60" s="405">
        <v>-34.799999999999997</v>
      </c>
      <c r="C60" s="47">
        <v>743.6127630508829</v>
      </c>
      <c r="D60" s="371">
        <v>170</v>
      </c>
    </row>
    <row r="61" spans="1:4" ht="21.95" customHeight="1" x14ac:dyDescent="0.2">
      <c r="A61" s="804" t="s">
        <v>8517</v>
      </c>
      <c r="B61" s="405"/>
      <c r="C61" s="46"/>
      <c r="D61" s="46"/>
    </row>
    <row r="62" spans="1:4" ht="12" customHeight="1" x14ac:dyDescent="0.2">
      <c r="A62" s="578" t="s">
        <v>8516</v>
      </c>
      <c r="B62" s="405">
        <v>-7.5</v>
      </c>
      <c r="C62" s="371">
        <v>172</v>
      </c>
      <c r="D62" s="371">
        <v>87</v>
      </c>
    </row>
    <row r="63" spans="1:4" ht="12" customHeight="1" x14ac:dyDescent="0.2">
      <c r="A63" s="578" t="s">
        <v>8460</v>
      </c>
      <c r="B63" s="405">
        <v>-6.8</v>
      </c>
      <c r="C63" s="371">
        <v>160</v>
      </c>
      <c r="D63" s="371">
        <v>111</v>
      </c>
    </row>
    <row r="64" spans="1:4" ht="12" customHeight="1" x14ac:dyDescent="0.2">
      <c r="A64" s="578" t="s">
        <v>8459</v>
      </c>
      <c r="B64" s="405">
        <v>3.2</v>
      </c>
      <c r="C64" s="371">
        <v>295</v>
      </c>
      <c r="D64" s="371">
        <v>103</v>
      </c>
    </row>
    <row r="65" spans="1:4" ht="12" customHeight="1" x14ac:dyDescent="0.2">
      <c r="A65" s="578" t="s">
        <v>8458</v>
      </c>
      <c r="B65" s="405">
        <v>-1.5</v>
      </c>
      <c r="C65" s="371">
        <v>334</v>
      </c>
      <c r="D65" s="371">
        <v>107</v>
      </c>
    </row>
    <row r="66" spans="1:4" ht="12" customHeight="1" x14ac:dyDescent="0.2">
      <c r="A66" s="578" t="s">
        <v>8457</v>
      </c>
      <c r="B66" s="405">
        <v>-0.2</v>
      </c>
      <c r="C66" s="371">
        <v>143</v>
      </c>
      <c r="D66" s="371">
        <v>111</v>
      </c>
    </row>
    <row r="67" spans="1:4" ht="12" customHeight="1" x14ac:dyDescent="0.2">
      <c r="A67" s="578" t="s">
        <v>8456</v>
      </c>
      <c r="B67" s="405">
        <v>-3.1</v>
      </c>
      <c r="C67" s="371">
        <v>175</v>
      </c>
      <c r="D67" s="371">
        <v>171</v>
      </c>
    </row>
    <row r="68" spans="1:4" ht="12" customHeight="1" x14ac:dyDescent="0.2">
      <c r="A68" s="578" t="s">
        <v>8455</v>
      </c>
      <c r="B68" s="405">
        <v>-11.6</v>
      </c>
      <c r="C68" s="371">
        <v>197</v>
      </c>
      <c r="D68" s="371">
        <v>193</v>
      </c>
    </row>
    <row r="69" spans="1:4" ht="12" customHeight="1" x14ac:dyDescent="0.2">
      <c r="A69" s="578" t="s">
        <v>8454</v>
      </c>
      <c r="B69" s="405">
        <v>15.2</v>
      </c>
      <c r="C69" s="371">
        <v>176</v>
      </c>
      <c r="D69" s="371">
        <v>108</v>
      </c>
    </row>
    <row r="70" spans="1:4" ht="12" customHeight="1" x14ac:dyDescent="0.2">
      <c r="A70" s="578" t="s">
        <v>8453</v>
      </c>
      <c r="B70" s="405">
        <v>-2.7</v>
      </c>
      <c r="C70" s="371">
        <v>267</v>
      </c>
      <c r="D70" s="371">
        <v>85</v>
      </c>
    </row>
    <row r="71" spans="1:4" ht="12" customHeight="1" x14ac:dyDescent="0.2">
      <c r="A71" s="578" t="s">
        <v>8452</v>
      </c>
      <c r="B71" s="405">
        <v>-13.1</v>
      </c>
      <c r="C71" s="371">
        <v>724</v>
      </c>
      <c r="D71" s="371">
        <v>76</v>
      </c>
    </row>
    <row r="72" spans="1:4" ht="12" customHeight="1" x14ac:dyDescent="0.2">
      <c r="A72" s="578" t="s">
        <v>8451</v>
      </c>
      <c r="B72" s="405">
        <v>12.5</v>
      </c>
      <c r="C72" s="371">
        <v>157</v>
      </c>
      <c r="D72" s="371">
        <v>83</v>
      </c>
    </row>
    <row r="73" spans="1:4" ht="12" customHeight="1" x14ac:dyDescent="0.2">
      <c r="A73" s="578" t="s">
        <v>8450</v>
      </c>
      <c r="B73" s="405">
        <v>-2.1</v>
      </c>
      <c r="C73" s="371">
        <v>292</v>
      </c>
      <c r="D73" s="371">
        <v>88</v>
      </c>
    </row>
    <row r="74" spans="1:4" ht="12" customHeight="1" x14ac:dyDescent="0.2">
      <c r="A74" s="578" t="s">
        <v>8449</v>
      </c>
      <c r="B74" s="405">
        <v>6.9</v>
      </c>
      <c r="C74" s="371">
        <v>339</v>
      </c>
      <c r="D74" s="371">
        <v>102</v>
      </c>
    </row>
    <row r="75" spans="1:4" ht="12" customHeight="1" x14ac:dyDescent="0.2">
      <c r="A75" s="578" t="s">
        <v>8448</v>
      </c>
      <c r="B75" s="405">
        <v>1</v>
      </c>
      <c r="C75" s="371">
        <v>375</v>
      </c>
      <c r="D75" s="371">
        <v>66</v>
      </c>
    </row>
    <row r="76" spans="1:4" ht="12" customHeight="1" x14ac:dyDescent="0.2">
      <c r="A76" s="578" t="s">
        <v>8447</v>
      </c>
      <c r="B76" s="405">
        <v>-3.4</v>
      </c>
      <c r="C76" s="371">
        <v>226</v>
      </c>
      <c r="D76" s="371">
        <v>141</v>
      </c>
    </row>
    <row r="77" spans="1:4" ht="12" customHeight="1" x14ac:dyDescent="0.2">
      <c r="A77" s="578" t="s">
        <v>8446</v>
      </c>
      <c r="B77" s="405">
        <v>-0.4</v>
      </c>
      <c r="C77" s="371">
        <v>387</v>
      </c>
      <c r="D77" s="371">
        <v>75</v>
      </c>
    </row>
    <row r="78" spans="1:4" ht="12" customHeight="1" x14ac:dyDescent="0.2">
      <c r="A78" s="578" t="s">
        <v>8445</v>
      </c>
      <c r="B78" s="405">
        <v>4.4000000000000004</v>
      </c>
      <c r="C78" s="371">
        <v>202</v>
      </c>
      <c r="D78" s="371">
        <v>113</v>
      </c>
    </row>
    <row r="79" spans="1:4" ht="12" customHeight="1" x14ac:dyDescent="0.2">
      <c r="A79" s="578" t="s">
        <v>8444</v>
      </c>
      <c r="B79" s="405">
        <v>3.4</v>
      </c>
      <c r="C79" s="371">
        <v>390</v>
      </c>
      <c r="D79" s="371">
        <v>93</v>
      </c>
    </row>
    <row r="80" spans="1:4" ht="12" customHeight="1" x14ac:dyDescent="0.2">
      <c r="A80" s="578" t="s">
        <v>8443</v>
      </c>
      <c r="B80" s="405">
        <v>2.5</v>
      </c>
      <c r="C80" s="371">
        <v>197</v>
      </c>
      <c r="D80" s="371">
        <v>79</v>
      </c>
    </row>
    <row r="81" spans="1:8" ht="12" customHeight="1" x14ac:dyDescent="0.2">
      <c r="A81" s="578" t="s">
        <v>8442</v>
      </c>
      <c r="B81" s="405">
        <v>-7.1</v>
      </c>
      <c r="C81" s="371">
        <v>2067</v>
      </c>
      <c r="D81" s="371">
        <v>81</v>
      </c>
    </row>
    <row r="82" spans="1:8" ht="12" customHeight="1" x14ac:dyDescent="0.2">
      <c r="A82" s="578" t="s">
        <v>8441</v>
      </c>
      <c r="B82" s="405">
        <v>1.8</v>
      </c>
      <c r="C82" s="371">
        <v>370</v>
      </c>
      <c r="D82" s="371">
        <v>112</v>
      </c>
    </row>
    <row r="83" spans="1:8" ht="12" customHeight="1" x14ac:dyDescent="0.2">
      <c r="A83" s="578" t="s">
        <v>8440</v>
      </c>
      <c r="B83" s="405">
        <v>-19.100000000000001</v>
      </c>
      <c r="C83" s="371">
        <v>1463</v>
      </c>
      <c r="D83" s="371">
        <v>83</v>
      </c>
    </row>
    <row r="84" spans="1:8" s="1" customFormat="1" ht="12" customHeight="1" x14ac:dyDescent="0.2">
      <c r="A84" s="578" t="s">
        <v>8439</v>
      </c>
      <c r="B84" s="809">
        <v>10.5</v>
      </c>
      <c r="C84" s="371">
        <v>127</v>
      </c>
      <c r="D84" s="371">
        <v>62</v>
      </c>
      <c r="E84" s="130"/>
      <c r="F84" s="130"/>
      <c r="G84" s="126"/>
      <c r="H84" s="126"/>
    </row>
    <row r="85" spans="1:8" ht="12" customHeight="1" x14ac:dyDescent="0.2">
      <c r="A85" s="578" t="s">
        <v>8438</v>
      </c>
      <c r="B85" s="405">
        <v>10.4</v>
      </c>
      <c r="C85" s="371">
        <v>228</v>
      </c>
      <c r="D85" s="371">
        <v>80</v>
      </c>
    </row>
    <row r="86" spans="1:8" ht="12" customHeight="1" x14ac:dyDescent="0.2">
      <c r="A86" s="578" t="s">
        <v>8437</v>
      </c>
      <c r="B86" s="405">
        <v>-1.1000000000000001</v>
      </c>
      <c r="C86" s="371">
        <v>106</v>
      </c>
      <c r="D86" s="371">
        <v>110</v>
      </c>
    </row>
    <row r="87" spans="1:8" ht="12" customHeight="1" x14ac:dyDescent="0.2">
      <c r="A87" s="578" t="s">
        <v>8436</v>
      </c>
      <c r="B87" s="405">
        <v>-13.7</v>
      </c>
      <c r="C87" s="371">
        <v>141</v>
      </c>
      <c r="D87" s="371">
        <v>66</v>
      </c>
    </row>
    <row r="88" spans="1:8" ht="12" customHeight="1" x14ac:dyDescent="0.2">
      <c r="A88" s="578" t="s">
        <v>8435</v>
      </c>
      <c r="B88" s="405">
        <v>-5.7</v>
      </c>
      <c r="C88" s="371">
        <v>289</v>
      </c>
      <c r="D88" s="371">
        <v>131</v>
      </c>
    </row>
    <row r="89" spans="1:8" ht="12" customHeight="1" x14ac:dyDescent="0.2">
      <c r="A89" s="578" t="s">
        <v>8434</v>
      </c>
      <c r="B89" s="405">
        <v>0.2</v>
      </c>
      <c r="C89" s="371">
        <v>331</v>
      </c>
      <c r="D89" s="371">
        <v>104</v>
      </c>
    </row>
    <row r="90" spans="1:8" ht="12" customHeight="1" x14ac:dyDescent="0.2">
      <c r="A90" s="578" t="s">
        <v>8433</v>
      </c>
      <c r="B90" s="405">
        <v>-7.8</v>
      </c>
      <c r="C90" s="371">
        <v>123</v>
      </c>
      <c r="D90" s="371">
        <v>83</v>
      </c>
    </row>
    <row r="91" spans="1:8" ht="12" customHeight="1" x14ac:dyDescent="0.2">
      <c r="A91" s="578" t="s">
        <v>8432</v>
      </c>
      <c r="B91" s="405">
        <v>-5.7</v>
      </c>
      <c r="C91" s="371">
        <v>251</v>
      </c>
      <c r="D91" s="371">
        <v>128</v>
      </c>
    </row>
    <row r="92" spans="1:8" ht="12" customHeight="1" x14ac:dyDescent="0.2">
      <c r="A92" s="578" t="s">
        <v>8431</v>
      </c>
      <c r="B92" s="405">
        <v>-9.6</v>
      </c>
      <c r="C92" s="371">
        <v>202</v>
      </c>
      <c r="D92" s="371">
        <v>52</v>
      </c>
    </row>
    <row r="93" spans="1:8" ht="12" customHeight="1" x14ac:dyDescent="0.2">
      <c r="A93" s="578" t="s">
        <v>8430</v>
      </c>
      <c r="B93" s="405">
        <v>-4.9000000000000004</v>
      </c>
      <c r="C93" s="371">
        <v>207</v>
      </c>
      <c r="D93" s="371">
        <v>200</v>
      </c>
    </row>
    <row r="94" spans="1:8" ht="11.1" customHeight="1" x14ac:dyDescent="0.2">
      <c r="A94" s="123"/>
      <c r="B94" s="570"/>
      <c r="C94" s="167"/>
      <c r="D94" s="49"/>
    </row>
    <row r="95" spans="1:8" ht="12" customHeight="1" x14ac:dyDescent="0.2">
      <c r="A95" s="29" t="s">
        <v>8515</v>
      </c>
      <c r="B95" s="62"/>
      <c r="C95" s="167"/>
      <c r="D95" s="49"/>
    </row>
    <row r="96" spans="1:8" ht="18" customHeight="1" x14ac:dyDescent="0.2">
      <c r="A96" s="578" t="s">
        <v>8428</v>
      </c>
      <c r="B96" s="405">
        <v>1.8</v>
      </c>
      <c r="C96" s="371">
        <v>259.71447103248869</v>
      </c>
      <c r="D96" s="371">
        <v>131</v>
      </c>
    </row>
    <row r="97" spans="1:4" ht="11.45" customHeight="1" x14ac:dyDescent="0.2">
      <c r="A97" s="578" t="s">
        <v>8427</v>
      </c>
      <c r="B97" s="405">
        <v>4.3</v>
      </c>
      <c r="C97" s="371">
        <v>317.61540927974744</v>
      </c>
      <c r="D97" s="371">
        <v>156</v>
      </c>
    </row>
    <row r="98" spans="1:4" ht="11.45" customHeight="1" x14ac:dyDescent="0.2">
      <c r="A98" s="578" t="s">
        <v>8426</v>
      </c>
      <c r="B98" s="405">
        <v>-3.2</v>
      </c>
      <c r="C98" s="371">
        <v>248.87308229853556</v>
      </c>
      <c r="D98" s="371">
        <v>102</v>
      </c>
    </row>
    <row r="99" spans="1:4" ht="11.45" customHeight="1" x14ac:dyDescent="0.2">
      <c r="A99" s="578" t="s">
        <v>8425</v>
      </c>
      <c r="B99" s="405">
        <v>-9.3000000000000007</v>
      </c>
      <c r="C99" s="371">
        <v>191.31037857157997</v>
      </c>
      <c r="D99" s="371">
        <v>63</v>
      </c>
    </row>
    <row r="100" spans="1:4" ht="11.45" customHeight="1" x14ac:dyDescent="0.2">
      <c r="A100" s="578" t="s">
        <v>8424</v>
      </c>
      <c r="B100" s="405">
        <v>-11.5</v>
      </c>
      <c r="C100" s="371">
        <v>179.21436121484982</v>
      </c>
      <c r="D100" s="371">
        <v>195</v>
      </c>
    </row>
    <row r="101" spans="1:4" ht="11.45" customHeight="1" x14ac:dyDescent="0.2">
      <c r="A101" s="578" t="s">
        <v>8423</v>
      </c>
      <c r="B101" s="405">
        <v>-6.8</v>
      </c>
      <c r="C101" s="371">
        <v>243.20955607990575</v>
      </c>
      <c r="D101" s="371">
        <v>128</v>
      </c>
    </row>
    <row r="102" spans="1:4" ht="11.45" customHeight="1" x14ac:dyDescent="0.2">
      <c r="A102" s="578" t="s">
        <v>8422</v>
      </c>
      <c r="B102" s="405">
        <v>-2.4</v>
      </c>
      <c r="C102" s="371">
        <v>259.72482301905865</v>
      </c>
      <c r="D102" s="371">
        <v>145</v>
      </c>
    </row>
    <row r="103" spans="1:4" ht="11.45" customHeight="1" x14ac:dyDescent="0.2">
      <c r="A103" s="578" t="s">
        <v>8421</v>
      </c>
      <c r="B103" s="405">
        <v>-3.6</v>
      </c>
      <c r="C103" s="371">
        <v>441.81763060060968</v>
      </c>
      <c r="D103" s="371">
        <v>149</v>
      </c>
    </row>
    <row r="104" spans="1:4" ht="11.45" customHeight="1" x14ac:dyDescent="0.2">
      <c r="A104" s="578" t="s">
        <v>8420</v>
      </c>
      <c r="B104" s="405">
        <v>-11.2</v>
      </c>
      <c r="C104" s="371">
        <v>177.86985671691048</v>
      </c>
      <c r="D104" s="371">
        <v>125</v>
      </c>
    </row>
    <row r="105" spans="1:4" ht="11.45" customHeight="1" x14ac:dyDescent="0.2">
      <c r="A105" s="578" t="s">
        <v>8419</v>
      </c>
      <c r="B105" s="405">
        <v>-10.8</v>
      </c>
      <c r="C105" s="371">
        <v>123.14436775837935</v>
      </c>
      <c r="D105" s="371">
        <v>100</v>
      </c>
    </row>
    <row r="106" spans="1:4" ht="11.45" customHeight="1" x14ac:dyDescent="0.2">
      <c r="A106" s="578" t="s">
        <v>8418</v>
      </c>
      <c r="B106" s="405">
        <v>-14.4</v>
      </c>
      <c r="C106" s="371">
        <v>213.10702464779609</v>
      </c>
      <c r="D106" s="371">
        <v>112</v>
      </c>
    </row>
    <row r="107" spans="1:4" ht="11.45" customHeight="1" x14ac:dyDescent="0.2">
      <c r="A107" s="578" t="s">
        <v>8417</v>
      </c>
      <c r="B107" s="405">
        <v>-7.7</v>
      </c>
      <c r="C107" s="371">
        <v>195.98243904031858</v>
      </c>
      <c r="D107" s="371">
        <v>107</v>
      </c>
    </row>
    <row r="108" spans="1:4" ht="11.45" customHeight="1" x14ac:dyDescent="0.2">
      <c r="A108" s="578" t="s">
        <v>8416</v>
      </c>
      <c r="B108" s="405">
        <v>-0.5</v>
      </c>
      <c r="C108" s="371">
        <v>280.21208892963836</v>
      </c>
      <c r="D108" s="371">
        <v>139</v>
      </c>
    </row>
    <row r="109" spans="1:4" ht="11.45" customHeight="1" x14ac:dyDescent="0.2">
      <c r="A109" s="578" t="s">
        <v>8415</v>
      </c>
      <c r="B109" s="405">
        <v>-0.9</v>
      </c>
      <c r="C109" s="371">
        <v>281.8373478823334</v>
      </c>
      <c r="D109" s="371">
        <v>125</v>
      </c>
    </row>
    <row r="110" spans="1:4" ht="11.45" customHeight="1" x14ac:dyDescent="0.2">
      <c r="A110" s="578" t="s">
        <v>8414</v>
      </c>
      <c r="B110" s="405">
        <v>-1.7</v>
      </c>
      <c r="C110" s="371">
        <v>237.50081978464547</v>
      </c>
      <c r="D110" s="371">
        <v>135</v>
      </c>
    </row>
    <row r="111" spans="1:4" ht="11.45" customHeight="1" x14ac:dyDescent="0.2">
      <c r="A111" s="578" t="s">
        <v>8413</v>
      </c>
      <c r="B111" s="405">
        <v>-2</v>
      </c>
      <c r="C111" s="371">
        <v>186.16429704941774</v>
      </c>
      <c r="D111" s="371">
        <v>70</v>
      </c>
    </row>
    <row r="112" spans="1:4" ht="11.45" customHeight="1" x14ac:dyDescent="0.2">
      <c r="A112" s="578" t="s">
        <v>8412</v>
      </c>
      <c r="B112" s="405">
        <v>-4</v>
      </c>
      <c r="C112" s="371">
        <v>221.97161199680346</v>
      </c>
      <c r="D112" s="371">
        <v>160</v>
      </c>
    </row>
    <row r="113" spans="1:4" ht="11.45" customHeight="1" x14ac:dyDescent="0.2">
      <c r="A113" s="578" t="s">
        <v>8411</v>
      </c>
      <c r="B113" s="405">
        <v>-1.9</v>
      </c>
      <c r="C113" s="371">
        <v>215.36621910534873</v>
      </c>
      <c r="D113" s="371">
        <v>152</v>
      </c>
    </row>
    <row r="114" spans="1:4" ht="11.45" customHeight="1" x14ac:dyDescent="0.2">
      <c r="A114" s="578" t="s">
        <v>8410</v>
      </c>
      <c r="B114" s="405">
        <v>3.2</v>
      </c>
      <c r="C114" s="371">
        <v>192.5012135446965</v>
      </c>
      <c r="D114" s="371">
        <v>185</v>
      </c>
    </row>
    <row r="115" spans="1:4" ht="11.45" customHeight="1" x14ac:dyDescent="0.2">
      <c r="A115" s="578" t="s">
        <v>8409</v>
      </c>
      <c r="B115" s="405">
        <v>-8.1999999999999993</v>
      </c>
      <c r="C115" s="371">
        <v>186.24499408151672</v>
      </c>
      <c r="D115" s="371">
        <v>94</v>
      </c>
    </row>
    <row r="116" spans="1:4" ht="11.45" customHeight="1" x14ac:dyDescent="0.2">
      <c r="A116" s="578" t="s">
        <v>8408</v>
      </c>
      <c r="B116" s="405">
        <v>-6.2</v>
      </c>
      <c r="C116" s="371">
        <v>174.69786435916834</v>
      </c>
      <c r="D116" s="371">
        <v>54</v>
      </c>
    </row>
    <row r="117" spans="1:4" ht="11.45" customHeight="1" x14ac:dyDescent="0.2">
      <c r="A117" s="578" t="s">
        <v>8407</v>
      </c>
      <c r="B117" s="405">
        <v>-11.6</v>
      </c>
      <c r="C117" s="371">
        <v>317.40600480957016</v>
      </c>
      <c r="D117" s="371">
        <v>127</v>
      </c>
    </row>
    <row r="118" spans="1:4" ht="11.45" customHeight="1" x14ac:dyDescent="0.2">
      <c r="A118" s="578" t="s">
        <v>8406</v>
      </c>
      <c r="B118" s="405">
        <v>-13.1</v>
      </c>
      <c r="C118" s="371">
        <v>178.6083187746776</v>
      </c>
      <c r="D118" s="371">
        <v>95</v>
      </c>
    </row>
    <row r="119" spans="1:4" ht="11.45" customHeight="1" x14ac:dyDescent="0.2">
      <c r="A119" s="798" t="s">
        <v>8405</v>
      </c>
      <c r="B119" s="412">
        <v>2</v>
      </c>
      <c r="C119" s="98">
        <v>308.28218403983612</v>
      </c>
      <c r="D119" s="98">
        <v>146</v>
      </c>
    </row>
    <row r="120" spans="1:4" ht="11.45" customHeight="1" x14ac:dyDescent="0.2">
      <c r="A120" s="14" t="s">
        <v>8404</v>
      </c>
      <c r="B120" s="412" t="s">
        <v>199</v>
      </c>
      <c r="C120" s="371">
        <v>548.44160866420441</v>
      </c>
      <c r="D120" s="371">
        <v>131</v>
      </c>
    </row>
    <row r="121" spans="1:4" ht="11.45" customHeight="1" x14ac:dyDescent="0.2">
      <c r="A121" s="14" t="s">
        <v>202</v>
      </c>
      <c r="B121" s="405">
        <v>4</v>
      </c>
      <c r="C121" s="371">
        <v>160.65363454581865</v>
      </c>
      <c r="D121" s="371">
        <v>148</v>
      </c>
    </row>
    <row r="122" spans="1:4" ht="11.45" customHeight="1" x14ac:dyDescent="0.2">
      <c r="A122" s="14" t="s">
        <v>203</v>
      </c>
      <c r="B122" s="412" t="s">
        <v>199</v>
      </c>
      <c r="C122" s="371">
        <v>168.24415241279715</v>
      </c>
      <c r="D122" s="371">
        <v>152</v>
      </c>
    </row>
    <row r="123" spans="1:4" ht="11.45" customHeight="1" x14ac:dyDescent="0.2">
      <c r="A123" s="14" t="s">
        <v>204</v>
      </c>
      <c r="B123" s="808" t="s">
        <v>199</v>
      </c>
      <c r="C123" s="371">
        <v>109.9567970068004</v>
      </c>
      <c r="D123" s="371">
        <v>157</v>
      </c>
    </row>
    <row r="124" spans="1:4" ht="11.45" customHeight="1" x14ac:dyDescent="0.2">
      <c r="A124" s="14" t="s">
        <v>205</v>
      </c>
      <c r="B124" s="808" t="s">
        <v>199</v>
      </c>
      <c r="C124" s="371">
        <v>303.33502662820342</v>
      </c>
      <c r="D124" s="371">
        <v>160</v>
      </c>
    </row>
    <row r="125" spans="1:4" ht="11.45" customHeight="1" x14ac:dyDescent="0.2">
      <c r="A125" s="578" t="s">
        <v>8403</v>
      </c>
      <c r="B125" s="405">
        <v>-7.7</v>
      </c>
      <c r="C125" s="371">
        <v>221.17498497946821</v>
      </c>
      <c r="D125" s="371">
        <v>189</v>
      </c>
    </row>
    <row r="126" spans="1:4" ht="11.45" customHeight="1" x14ac:dyDescent="0.2">
      <c r="A126" s="578" t="s">
        <v>8402</v>
      </c>
      <c r="B126" s="405">
        <v>3.5</v>
      </c>
      <c r="C126" s="371">
        <v>211.92420271272169</v>
      </c>
      <c r="D126" s="371">
        <v>162</v>
      </c>
    </row>
    <row r="127" spans="1:4" ht="11.45" customHeight="1" x14ac:dyDescent="0.2">
      <c r="A127" s="578" t="s">
        <v>8401</v>
      </c>
      <c r="B127" s="405">
        <v>-3.4</v>
      </c>
      <c r="C127" s="371">
        <v>209.76034383589666</v>
      </c>
      <c r="D127" s="371">
        <v>155</v>
      </c>
    </row>
    <row r="128" spans="1:4" ht="11.45" customHeight="1" x14ac:dyDescent="0.2">
      <c r="A128" s="578" t="s">
        <v>8400</v>
      </c>
      <c r="B128" s="405">
        <v>-4.5999999999999996</v>
      </c>
      <c r="C128" s="371">
        <v>313.79145081844882</v>
      </c>
      <c r="D128" s="371">
        <v>146</v>
      </c>
    </row>
    <row r="129" spans="1:4" ht="11.45" customHeight="1" x14ac:dyDescent="0.2">
      <c r="A129" s="578" t="s">
        <v>8399</v>
      </c>
      <c r="B129" s="405">
        <v>-3.8</v>
      </c>
      <c r="C129" s="371">
        <v>294.91889105420381</v>
      </c>
      <c r="D129" s="371">
        <v>82</v>
      </c>
    </row>
    <row r="130" spans="1:4" ht="11.45" customHeight="1" x14ac:dyDescent="0.2">
      <c r="A130" s="578" t="s">
        <v>8398</v>
      </c>
      <c r="B130" s="405">
        <v>-2.8</v>
      </c>
      <c r="C130" s="371">
        <v>210.81708596217166</v>
      </c>
      <c r="D130" s="371">
        <v>108</v>
      </c>
    </row>
    <row r="131" spans="1:4" ht="11.45" customHeight="1" x14ac:dyDescent="0.2">
      <c r="A131" s="578" t="s">
        <v>8397</v>
      </c>
      <c r="B131" s="405">
        <v>-14.1</v>
      </c>
      <c r="C131" s="371">
        <v>235.7290508430186</v>
      </c>
      <c r="D131" s="371">
        <v>231</v>
      </c>
    </row>
    <row r="132" spans="1:4" ht="11.45" customHeight="1" x14ac:dyDescent="0.2">
      <c r="A132" s="578" t="s">
        <v>8396</v>
      </c>
      <c r="B132" s="405">
        <v>-6</v>
      </c>
      <c r="C132" s="371">
        <v>162.32890319529443</v>
      </c>
      <c r="D132" s="371">
        <v>153</v>
      </c>
    </row>
    <row r="133" spans="1:4" ht="11.45" customHeight="1" x14ac:dyDescent="0.2">
      <c r="A133" s="578" t="s">
        <v>8395</v>
      </c>
      <c r="B133" s="405">
        <v>-9.5</v>
      </c>
      <c r="C133" s="371">
        <v>138.7836920780021</v>
      </c>
      <c r="D133" s="371">
        <v>112</v>
      </c>
    </row>
    <row r="134" spans="1:4" ht="11.45" customHeight="1" x14ac:dyDescent="0.2">
      <c r="A134" s="578" t="s">
        <v>8394</v>
      </c>
      <c r="B134" s="405">
        <v>-4.3</v>
      </c>
      <c r="C134" s="371">
        <v>241.26658077083269</v>
      </c>
      <c r="D134" s="371">
        <v>165</v>
      </c>
    </row>
    <row r="135" spans="1:4" ht="11.45" customHeight="1" x14ac:dyDescent="0.2">
      <c r="A135" s="578" t="s">
        <v>8393</v>
      </c>
      <c r="B135" s="405">
        <v>-4.3</v>
      </c>
      <c r="C135" s="371">
        <v>174.31835616812185</v>
      </c>
      <c r="D135" s="371">
        <v>52</v>
      </c>
    </row>
    <row r="136" spans="1:4" ht="11.45" customHeight="1" x14ac:dyDescent="0.2">
      <c r="A136" s="578" t="s">
        <v>8392</v>
      </c>
      <c r="B136" s="405">
        <v>-15.4</v>
      </c>
      <c r="C136" s="371">
        <v>221.41082234857205</v>
      </c>
      <c r="D136" s="371">
        <v>135</v>
      </c>
    </row>
    <row r="137" spans="1:4" ht="11.45" customHeight="1" x14ac:dyDescent="0.2">
      <c r="A137" s="578" t="s">
        <v>8391</v>
      </c>
      <c r="B137" s="405">
        <v>-0.8</v>
      </c>
      <c r="C137" s="371">
        <v>268.40028174949634</v>
      </c>
      <c r="D137" s="371">
        <v>140</v>
      </c>
    </row>
    <row r="138" spans="1:4" ht="11.45" customHeight="1" x14ac:dyDescent="0.2">
      <c r="A138" s="578" t="s">
        <v>8390</v>
      </c>
      <c r="B138" s="405">
        <v>-3.1</v>
      </c>
      <c r="C138" s="371">
        <v>197.28385911138764</v>
      </c>
      <c r="D138" s="371">
        <v>112</v>
      </c>
    </row>
    <row r="139" spans="1:4" ht="11.45" customHeight="1" x14ac:dyDescent="0.2">
      <c r="A139" s="578" t="s">
        <v>8389</v>
      </c>
      <c r="B139" s="405">
        <v>-11.7</v>
      </c>
      <c r="C139" s="371">
        <v>243.68479645585663</v>
      </c>
      <c r="D139" s="371">
        <v>91</v>
      </c>
    </row>
    <row r="140" spans="1:4" ht="11.45" customHeight="1" x14ac:dyDescent="0.2">
      <c r="A140" s="578" t="s">
        <v>8388</v>
      </c>
      <c r="B140" s="405">
        <v>-4.2</v>
      </c>
      <c r="C140" s="371">
        <v>143.3007709905738</v>
      </c>
      <c r="D140" s="371">
        <v>70</v>
      </c>
    </row>
    <row r="141" spans="1:4" ht="11.45" customHeight="1" x14ac:dyDescent="0.2">
      <c r="A141" s="578" t="s">
        <v>8387</v>
      </c>
      <c r="B141" s="405">
        <v>-6.7</v>
      </c>
      <c r="C141" s="371">
        <v>222.04952237844384</v>
      </c>
      <c r="D141" s="371">
        <v>91</v>
      </c>
    </row>
    <row r="142" spans="1:4" ht="18" customHeight="1" x14ac:dyDescent="0.2">
      <c r="A142" s="578" t="s">
        <v>8386</v>
      </c>
      <c r="B142" s="405">
        <v>-6.5</v>
      </c>
      <c r="C142" s="371">
        <v>226.83568465116056</v>
      </c>
      <c r="D142" s="371">
        <v>109</v>
      </c>
    </row>
    <row r="143" spans="1:4" ht="11.25" customHeight="1" x14ac:dyDescent="0.2">
      <c r="A143" s="578" t="s">
        <v>8385</v>
      </c>
      <c r="B143" s="405">
        <v>-4.5999999999999996</v>
      </c>
      <c r="C143" s="371">
        <v>255.71653150126627</v>
      </c>
      <c r="D143" s="371">
        <v>136</v>
      </c>
    </row>
    <row r="144" spans="1:4" ht="11.25" customHeight="1" x14ac:dyDescent="0.2">
      <c r="A144" s="578" t="s">
        <v>8384</v>
      </c>
      <c r="B144" s="405">
        <v>-3.4</v>
      </c>
      <c r="C144" s="371">
        <v>118.13711104383735</v>
      </c>
      <c r="D144" s="371">
        <v>87</v>
      </c>
    </row>
    <row r="145" spans="1:4" ht="11.25" customHeight="1" x14ac:dyDescent="0.2">
      <c r="A145" s="578" t="s">
        <v>8383</v>
      </c>
      <c r="B145" s="405">
        <v>0.8</v>
      </c>
      <c r="C145" s="371">
        <v>313.10296854028564</v>
      </c>
      <c r="D145" s="371">
        <v>118</v>
      </c>
    </row>
    <row r="146" spans="1:4" ht="11.25" customHeight="1" x14ac:dyDescent="0.2">
      <c r="A146" s="578" t="s">
        <v>8382</v>
      </c>
      <c r="B146" s="405">
        <v>-1.6</v>
      </c>
      <c r="C146" s="371">
        <v>249.39063309865037</v>
      </c>
      <c r="D146" s="371">
        <v>65</v>
      </c>
    </row>
    <row r="147" spans="1:4" ht="11.25" customHeight="1" x14ac:dyDescent="0.2">
      <c r="A147" s="578" t="s">
        <v>8381</v>
      </c>
      <c r="B147" s="405">
        <v>1.3</v>
      </c>
      <c r="C147" s="371">
        <v>246.63102467353821</v>
      </c>
      <c r="D147" s="371">
        <v>141</v>
      </c>
    </row>
    <row r="148" spans="1:4" ht="11.25" customHeight="1" x14ac:dyDescent="0.2">
      <c r="A148" s="578" t="s">
        <v>8380</v>
      </c>
      <c r="B148" s="405">
        <v>1.9</v>
      </c>
      <c r="C148" s="807">
        <v>232.64802275589207</v>
      </c>
      <c r="D148" s="371">
        <v>158</v>
      </c>
    </row>
    <row r="149" spans="1:4" ht="11.25" customHeight="1" x14ac:dyDescent="0.2">
      <c r="A149" s="578" t="s">
        <v>8379</v>
      </c>
      <c r="B149" s="405">
        <v>-9.6</v>
      </c>
      <c r="C149" s="371">
        <v>238.91806274775308</v>
      </c>
      <c r="D149" s="371">
        <v>125</v>
      </c>
    </row>
    <row r="150" spans="1:4" ht="11.25" customHeight="1" x14ac:dyDescent="0.2">
      <c r="A150" s="578" t="s">
        <v>8378</v>
      </c>
      <c r="B150" s="405">
        <v>-7.5</v>
      </c>
      <c r="C150" s="371">
        <v>200.12778228248393</v>
      </c>
      <c r="D150" s="371">
        <v>143</v>
      </c>
    </row>
    <row r="151" spans="1:4" ht="11.25" customHeight="1" x14ac:dyDescent="0.2">
      <c r="A151" s="578" t="s">
        <v>8377</v>
      </c>
      <c r="B151" s="405">
        <v>2.7</v>
      </c>
      <c r="C151" s="371">
        <v>209.38822579991023</v>
      </c>
      <c r="D151" s="371">
        <v>180</v>
      </c>
    </row>
    <row r="152" spans="1:4" ht="11.25" customHeight="1" x14ac:dyDescent="0.2">
      <c r="A152" s="578" t="s">
        <v>8376</v>
      </c>
      <c r="B152" s="405">
        <v>-1.6</v>
      </c>
      <c r="C152" s="371">
        <v>222.36296798572124</v>
      </c>
      <c r="D152" s="371">
        <v>173</v>
      </c>
    </row>
    <row r="153" spans="1:4" ht="11.25" customHeight="1" x14ac:dyDescent="0.2">
      <c r="A153" s="578" t="s">
        <v>8375</v>
      </c>
      <c r="B153" s="405">
        <v>4.5</v>
      </c>
      <c r="C153" s="371">
        <v>230.20194260719282</v>
      </c>
      <c r="D153" s="371">
        <v>148</v>
      </c>
    </row>
    <row r="154" spans="1:4" ht="11.25" customHeight="1" x14ac:dyDescent="0.2">
      <c r="A154" s="578" t="s">
        <v>8374</v>
      </c>
      <c r="B154" s="405">
        <v>-4</v>
      </c>
      <c r="C154" s="371">
        <v>220.70818313419932</v>
      </c>
      <c r="D154" s="371">
        <v>160</v>
      </c>
    </row>
    <row r="155" spans="1:4" ht="11.25" customHeight="1" x14ac:dyDescent="0.2">
      <c r="A155" s="578" t="s">
        <v>8373</v>
      </c>
      <c r="B155" s="405">
        <v>-3.7</v>
      </c>
      <c r="C155" s="371">
        <v>204.81540017265152</v>
      </c>
      <c r="D155" s="371">
        <v>127</v>
      </c>
    </row>
    <row r="156" spans="1:4" ht="11.25" customHeight="1" x14ac:dyDescent="0.2">
      <c r="A156" s="578" t="s">
        <v>8372</v>
      </c>
      <c r="B156" s="405">
        <v>-6.3</v>
      </c>
      <c r="C156" s="371">
        <v>166.04374215454254</v>
      </c>
      <c r="D156" s="371">
        <v>214</v>
      </c>
    </row>
    <row r="157" spans="1:4" ht="11.25" customHeight="1" x14ac:dyDescent="0.2">
      <c r="A157" s="578" t="s">
        <v>8371</v>
      </c>
      <c r="B157" s="405">
        <v>8.1999999999999993</v>
      </c>
      <c r="C157" s="371">
        <v>227.03354520881726</v>
      </c>
      <c r="D157" s="371">
        <v>184</v>
      </c>
    </row>
    <row r="158" spans="1:4" ht="11.25" customHeight="1" x14ac:dyDescent="0.2">
      <c r="A158" s="578" t="s">
        <v>8370</v>
      </c>
      <c r="B158" s="405">
        <v>-2.5</v>
      </c>
      <c r="C158" s="371">
        <v>251.49518331480931</v>
      </c>
      <c r="D158" s="371">
        <v>119</v>
      </c>
    </row>
    <row r="159" spans="1:4" ht="11.25" customHeight="1" x14ac:dyDescent="0.2">
      <c r="A159" s="578" t="s">
        <v>8369</v>
      </c>
      <c r="B159" s="405">
        <v>0.1</v>
      </c>
      <c r="C159" s="371">
        <v>344.00111518302867</v>
      </c>
      <c r="D159" s="371">
        <v>200</v>
      </c>
    </row>
    <row r="160" spans="1:4" ht="11.25" customHeight="1" x14ac:dyDescent="0.2">
      <c r="A160" s="578" t="s">
        <v>8368</v>
      </c>
      <c r="B160" s="405">
        <v>-0.3</v>
      </c>
      <c r="C160" s="371">
        <v>286.37720565419829</v>
      </c>
      <c r="D160" s="371">
        <v>157</v>
      </c>
    </row>
    <row r="161" spans="1:4" ht="11.25" customHeight="1" x14ac:dyDescent="0.2">
      <c r="A161" s="578" t="s">
        <v>8367</v>
      </c>
      <c r="B161" s="405">
        <v>7.3</v>
      </c>
      <c r="C161" s="371">
        <v>158.38698498093748</v>
      </c>
      <c r="D161" s="371">
        <v>202</v>
      </c>
    </row>
    <row r="162" spans="1:4" ht="11.25" customHeight="1" x14ac:dyDescent="0.2">
      <c r="A162" s="578" t="s">
        <v>8366</v>
      </c>
      <c r="B162" s="405">
        <v>-1.5</v>
      </c>
      <c r="C162" s="371">
        <v>246.83669796627362</v>
      </c>
      <c r="D162" s="371">
        <v>128</v>
      </c>
    </row>
    <row r="163" spans="1:4" ht="11.25" customHeight="1" x14ac:dyDescent="0.2">
      <c r="A163" s="578" t="s">
        <v>8365</v>
      </c>
      <c r="B163" s="405">
        <v>13.3</v>
      </c>
      <c r="C163" s="371">
        <v>168.87945876575543</v>
      </c>
      <c r="D163" s="371">
        <v>171</v>
      </c>
    </row>
    <row r="164" spans="1:4" ht="11.25" customHeight="1" x14ac:dyDescent="0.2">
      <c r="A164" s="578" t="s">
        <v>8364</v>
      </c>
      <c r="B164" s="405">
        <v>5.9</v>
      </c>
      <c r="C164" s="371">
        <v>123.37588934024616</v>
      </c>
      <c r="D164" s="371">
        <v>164</v>
      </c>
    </row>
    <row r="165" spans="1:4" ht="11.25" customHeight="1" x14ac:dyDescent="0.2">
      <c r="A165" s="578" t="s">
        <v>8363</v>
      </c>
      <c r="B165" s="405">
        <v>-8.3000000000000007</v>
      </c>
      <c r="C165" s="371">
        <v>203.54747978674942</v>
      </c>
      <c r="D165" s="371">
        <v>85</v>
      </c>
    </row>
    <row r="166" spans="1:4" ht="11.25" customHeight="1" x14ac:dyDescent="0.2">
      <c r="A166" s="578" t="s">
        <v>8362</v>
      </c>
      <c r="B166" s="405">
        <v>-2.8</v>
      </c>
      <c r="C166" s="371">
        <v>258.54104580316215</v>
      </c>
      <c r="D166" s="371">
        <v>126</v>
      </c>
    </row>
    <row r="167" spans="1:4" ht="11.25" customHeight="1" x14ac:dyDescent="0.2">
      <c r="A167" s="578" t="s">
        <v>8361</v>
      </c>
      <c r="B167" s="405">
        <v>-5.8</v>
      </c>
      <c r="C167" s="371">
        <v>125.06014684071576</v>
      </c>
      <c r="D167" s="371">
        <v>147</v>
      </c>
    </row>
    <row r="168" spans="1:4" ht="11.25" customHeight="1" x14ac:dyDescent="0.2">
      <c r="A168" s="578" t="s">
        <v>8360</v>
      </c>
      <c r="B168" s="405">
        <v>-0.3</v>
      </c>
      <c r="C168" s="371">
        <v>165.53999037943649</v>
      </c>
      <c r="D168" s="371">
        <v>135</v>
      </c>
    </row>
    <row r="169" spans="1:4" ht="11.25" customHeight="1" x14ac:dyDescent="0.2">
      <c r="A169" s="578" t="s">
        <v>8359</v>
      </c>
      <c r="B169" s="405">
        <v>-0.4</v>
      </c>
      <c r="C169" s="371">
        <v>218.63059384227043</v>
      </c>
      <c r="D169" s="371">
        <v>145</v>
      </c>
    </row>
    <row r="170" spans="1:4" ht="11.25" customHeight="1" x14ac:dyDescent="0.2">
      <c r="A170" s="578" t="s">
        <v>8358</v>
      </c>
      <c r="B170" s="405">
        <v>-4.2</v>
      </c>
      <c r="C170" s="371">
        <v>154.66801230599722</v>
      </c>
      <c r="D170" s="371">
        <v>164</v>
      </c>
    </row>
    <row r="171" spans="1:4" ht="11.25" customHeight="1" x14ac:dyDescent="0.2">
      <c r="A171" s="578" t="s">
        <v>8357</v>
      </c>
      <c r="B171" s="405">
        <v>-10.5</v>
      </c>
      <c r="C171" s="371">
        <v>123.84343922293765</v>
      </c>
      <c r="D171" s="371">
        <v>220</v>
      </c>
    </row>
    <row r="172" spans="1:4" ht="11.25" customHeight="1" x14ac:dyDescent="0.2">
      <c r="A172" s="578" t="s">
        <v>8356</v>
      </c>
      <c r="B172" s="405">
        <v>-4.9000000000000004</v>
      </c>
      <c r="C172" s="371">
        <v>169.2532414970344</v>
      </c>
      <c r="D172" s="371">
        <v>184</v>
      </c>
    </row>
    <row r="173" spans="1:4" ht="11.25" customHeight="1" x14ac:dyDescent="0.2">
      <c r="A173" s="578" t="s">
        <v>8355</v>
      </c>
      <c r="B173" s="405">
        <v>-4.2</v>
      </c>
      <c r="C173" s="371">
        <v>198.07261110701509</v>
      </c>
      <c r="D173" s="371">
        <v>111</v>
      </c>
    </row>
    <row r="174" spans="1:4" ht="11.25" customHeight="1" x14ac:dyDescent="0.2">
      <c r="A174" s="578" t="s">
        <v>8354</v>
      </c>
      <c r="B174" s="405">
        <v>12.4</v>
      </c>
      <c r="C174" s="371">
        <v>466.9485992079463</v>
      </c>
      <c r="D174" s="371">
        <v>118</v>
      </c>
    </row>
    <row r="175" spans="1:4" ht="11.25" customHeight="1" x14ac:dyDescent="0.2">
      <c r="A175" s="578" t="s">
        <v>8353</v>
      </c>
      <c r="B175" s="405">
        <v>-2.2000000000000002</v>
      </c>
      <c r="C175" s="371">
        <v>66.072413159345714</v>
      </c>
      <c r="D175" s="371">
        <v>117</v>
      </c>
    </row>
    <row r="176" spans="1:4" ht="11.25" customHeight="1" x14ac:dyDescent="0.2">
      <c r="A176" s="578" t="s">
        <v>8352</v>
      </c>
      <c r="B176" s="405">
        <v>-1.5</v>
      </c>
      <c r="C176" s="371">
        <v>224.99400626110125</v>
      </c>
      <c r="D176" s="371">
        <v>199</v>
      </c>
    </row>
    <row r="177" spans="1:4" ht="11.25" customHeight="1" x14ac:dyDescent="0.2">
      <c r="A177" s="578" t="s">
        <v>8351</v>
      </c>
      <c r="B177" s="405">
        <v>3.4</v>
      </c>
      <c r="C177" s="371">
        <v>298.29151690846203</v>
      </c>
      <c r="D177" s="371">
        <v>109</v>
      </c>
    </row>
    <row r="178" spans="1:4" ht="11.25" customHeight="1" x14ac:dyDescent="0.2">
      <c r="A178" s="578" t="s">
        <v>8350</v>
      </c>
      <c r="B178" s="405">
        <v>7.2</v>
      </c>
      <c r="C178" s="371">
        <v>181.50862396149449</v>
      </c>
      <c r="D178" s="371">
        <v>135</v>
      </c>
    </row>
    <row r="179" spans="1:4" ht="11.25" customHeight="1" x14ac:dyDescent="0.2">
      <c r="A179" s="578" t="s">
        <v>8349</v>
      </c>
      <c r="B179" s="405">
        <v>-2.9</v>
      </c>
      <c r="C179" s="371">
        <v>187.61538855143539</v>
      </c>
      <c r="D179" s="371">
        <v>150</v>
      </c>
    </row>
    <row r="180" spans="1:4" ht="11.25" customHeight="1" x14ac:dyDescent="0.2">
      <c r="A180" s="578" t="s">
        <v>8348</v>
      </c>
      <c r="B180" s="405">
        <v>9.8000000000000007</v>
      </c>
      <c r="C180" s="371">
        <v>193.23105325655999</v>
      </c>
      <c r="D180" s="371">
        <v>123</v>
      </c>
    </row>
    <row r="181" spans="1:4" ht="11.25" customHeight="1" x14ac:dyDescent="0.2">
      <c r="A181" s="578" t="s">
        <v>8347</v>
      </c>
      <c r="B181" s="405">
        <v>-9.8000000000000007</v>
      </c>
      <c r="C181" s="371">
        <v>244.05747317553485</v>
      </c>
      <c r="D181" s="371">
        <v>102</v>
      </c>
    </row>
    <row r="182" spans="1:4" ht="11.25" customHeight="1" x14ac:dyDescent="0.2">
      <c r="A182" s="578" t="s">
        <v>8346</v>
      </c>
      <c r="B182" s="405">
        <v>-7.9</v>
      </c>
      <c r="C182" s="371">
        <v>155.66448175697789</v>
      </c>
      <c r="D182" s="371">
        <v>179</v>
      </c>
    </row>
    <row r="183" spans="1:4" ht="11.25" customHeight="1" x14ac:dyDescent="0.2">
      <c r="A183" s="578" t="s">
        <v>8345</v>
      </c>
      <c r="B183" s="405">
        <v>3</v>
      </c>
      <c r="C183" s="371">
        <v>255.78944447785972</v>
      </c>
      <c r="D183" s="371">
        <v>120</v>
      </c>
    </row>
    <row r="184" spans="1:4" ht="11.25" customHeight="1" x14ac:dyDescent="0.2">
      <c r="A184" s="578" t="s">
        <v>8344</v>
      </c>
      <c r="B184" s="405">
        <v>3.5</v>
      </c>
      <c r="C184" s="371">
        <v>165.37291774361194</v>
      </c>
      <c r="D184" s="371">
        <v>210</v>
      </c>
    </row>
    <row r="185" spans="1:4" ht="11.25" customHeight="1" x14ac:dyDescent="0.2">
      <c r="A185" s="578" t="s">
        <v>8343</v>
      </c>
      <c r="B185" s="405">
        <v>2.4</v>
      </c>
      <c r="C185" s="371">
        <v>202.63028882306588</v>
      </c>
      <c r="D185" s="371">
        <v>152</v>
      </c>
    </row>
    <row r="186" spans="1:4" ht="11.25" customHeight="1" x14ac:dyDescent="0.2">
      <c r="A186" s="578" t="s">
        <v>8342</v>
      </c>
      <c r="B186" s="405">
        <v>16</v>
      </c>
      <c r="C186" s="371">
        <v>90.929808568824072</v>
      </c>
      <c r="D186" s="371">
        <v>135</v>
      </c>
    </row>
    <row r="187" spans="1:4" ht="11.25" customHeight="1" x14ac:dyDescent="0.2">
      <c r="A187" s="578" t="s">
        <v>8341</v>
      </c>
      <c r="B187" s="405">
        <v>17.2</v>
      </c>
      <c r="C187" s="371">
        <v>168.30490007720306</v>
      </c>
      <c r="D187" s="371">
        <v>114</v>
      </c>
    </row>
    <row r="188" spans="1:4" ht="11.25" customHeight="1" x14ac:dyDescent="0.2">
      <c r="A188" s="578" t="s">
        <v>8340</v>
      </c>
      <c r="B188" s="405">
        <v>0</v>
      </c>
      <c r="C188" s="371">
        <v>310.325082845091</v>
      </c>
      <c r="D188" s="371">
        <v>125</v>
      </c>
    </row>
    <row r="189" spans="1:4" ht="11.25" customHeight="1" x14ac:dyDescent="0.2">
      <c r="A189" s="578" t="s">
        <v>8339</v>
      </c>
      <c r="B189" s="405">
        <v>13.4</v>
      </c>
      <c r="C189" s="371">
        <v>227.80572775787095</v>
      </c>
      <c r="D189" s="371">
        <v>143</v>
      </c>
    </row>
    <row r="190" spans="1:4" ht="11.25" customHeight="1" x14ac:dyDescent="0.2">
      <c r="A190" s="578" t="s">
        <v>8338</v>
      </c>
      <c r="B190" s="405">
        <v>6.4</v>
      </c>
      <c r="C190" s="371">
        <v>121.85506635270751</v>
      </c>
      <c r="D190" s="371">
        <v>153</v>
      </c>
    </row>
    <row r="191" spans="1:4" ht="11.25" customHeight="1" x14ac:dyDescent="0.2">
      <c r="A191" s="578" t="s">
        <v>8337</v>
      </c>
      <c r="B191" s="405">
        <v>-8.1</v>
      </c>
      <c r="C191" s="371">
        <v>124.35039503919879</v>
      </c>
      <c r="D191" s="371">
        <v>111</v>
      </c>
    </row>
    <row r="192" spans="1:4" ht="11.25" customHeight="1" x14ac:dyDescent="0.2">
      <c r="A192" s="578" t="s">
        <v>8336</v>
      </c>
      <c r="B192" s="405">
        <v>8.3000000000000007</v>
      </c>
      <c r="C192" s="371">
        <v>187.53951790212074</v>
      </c>
      <c r="D192" s="371">
        <v>144</v>
      </c>
    </row>
    <row r="193" spans="1:4" x14ac:dyDescent="0.2">
      <c r="A193" s="17"/>
      <c r="B193" s="17"/>
      <c r="C193" s="17"/>
      <c r="D193" s="17"/>
    </row>
    <row r="194" spans="1:4" x14ac:dyDescent="0.2">
      <c r="A194" s="17"/>
      <c r="B194" s="17"/>
      <c r="C194" s="17"/>
      <c r="D194" s="17"/>
    </row>
    <row r="195" spans="1:4" x14ac:dyDescent="0.2">
      <c r="A195" s="17"/>
      <c r="B195" s="17"/>
      <c r="C195" s="17"/>
      <c r="D195" s="17"/>
    </row>
    <row r="196" spans="1:4" x14ac:dyDescent="0.2">
      <c r="A196" s="17"/>
      <c r="B196" s="17"/>
      <c r="C196" s="17"/>
      <c r="D196" s="17"/>
    </row>
    <row r="197" spans="1:4" x14ac:dyDescent="0.2">
      <c r="A197" s="17"/>
      <c r="B197" s="17"/>
      <c r="C197" s="17"/>
      <c r="D197" s="17"/>
    </row>
    <row r="198" spans="1:4" x14ac:dyDescent="0.2">
      <c r="A198" s="17"/>
      <c r="B198" s="17"/>
      <c r="C198" s="17"/>
      <c r="D198" s="17"/>
    </row>
    <row r="199" spans="1:4" x14ac:dyDescent="0.2">
      <c r="A199" s="17"/>
      <c r="B199" s="17"/>
      <c r="C199" s="17"/>
      <c r="D199" s="17"/>
    </row>
    <row r="200" spans="1:4" x14ac:dyDescent="0.2">
      <c r="A200" s="17"/>
      <c r="B200" s="17"/>
      <c r="C200" s="17"/>
      <c r="D200" s="17"/>
    </row>
    <row r="201" spans="1:4" x14ac:dyDescent="0.2">
      <c r="A201" s="17"/>
      <c r="B201" s="17"/>
      <c r="C201" s="17"/>
      <c r="D201" s="17"/>
    </row>
    <row r="202" spans="1:4" x14ac:dyDescent="0.2">
      <c r="A202" s="17"/>
      <c r="B202" s="17"/>
      <c r="C202" s="17"/>
      <c r="D202" s="17"/>
    </row>
    <row r="203" spans="1:4" x14ac:dyDescent="0.2">
      <c r="A203" s="17"/>
      <c r="B203" s="17"/>
      <c r="C203" s="17"/>
      <c r="D203" s="17"/>
    </row>
    <row r="204" spans="1:4" x14ac:dyDescent="0.2">
      <c r="A204" s="17"/>
      <c r="B204" s="17"/>
      <c r="C204" s="17"/>
      <c r="D204" s="17"/>
    </row>
    <row r="205" spans="1:4" x14ac:dyDescent="0.2">
      <c r="A205" s="17"/>
      <c r="B205" s="17"/>
      <c r="C205" s="17"/>
      <c r="D205" s="17"/>
    </row>
    <row r="206" spans="1:4" x14ac:dyDescent="0.2">
      <c r="A206" s="17"/>
      <c r="B206" s="17"/>
      <c r="C206" s="17"/>
      <c r="D206" s="17"/>
    </row>
    <row r="207" spans="1:4" x14ac:dyDescent="0.2">
      <c r="A207" s="17"/>
      <c r="B207" s="17"/>
      <c r="C207" s="17"/>
      <c r="D207" s="17"/>
    </row>
    <row r="208" spans="1:4" x14ac:dyDescent="0.2">
      <c r="A208" s="17"/>
      <c r="B208" s="17"/>
      <c r="C208" s="17"/>
      <c r="D208" s="17"/>
    </row>
    <row r="209" spans="1:4" x14ac:dyDescent="0.2">
      <c r="A209" s="17"/>
      <c r="B209" s="17"/>
      <c r="C209" s="17"/>
      <c r="D209" s="17"/>
    </row>
    <row r="210" spans="1:4" x14ac:dyDescent="0.2">
      <c r="A210" s="17"/>
      <c r="B210" s="17"/>
      <c r="C210" s="17"/>
      <c r="D210" s="17"/>
    </row>
    <row r="211" spans="1:4" x14ac:dyDescent="0.2">
      <c r="A211" s="17"/>
      <c r="B211" s="17"/>
      <c r="C211" s="17"/>
      <c r="D211" s="17"/>
    </row>
    <row r="212" spans="1:4" x14ac:dyDescent="0.2">
      <c r="A212" s="17"/>
      <c r="B212" s="17"/>
      <c r="C212" s="17"/>
      <c r="D212" s="17"/>
    </row>
    <row r="213" spans="1:4" x14ac:dyDescent="0.2">
      <c r="A213" s="17"/>
      <c r="B213" s="17"/>
      <c r="C213" s="17"/>
      <c r="D213" s="17"/>
    </row>
    <row r="214" spans="1:4" x14ac:dyDescent="0.2">
      <c r="A214" s="17"/>
      <c r="B214" s="17"/>
      <c r="C214" s="17"/>
      <c r="D214" s="17"/>
    </row>
    <row r="215" spans="1:4" x14ac:dyDescent="0.2">
      <c r="A215" s="17"/>
      <c r="B215" s="17"/>
      <c r="C215" s="17"/>
      <c r="D215" s="17"/>
    </row>
    <row r="216" spans="1:4" x14ac:dyDescent="0.2">
      <c r="A216" s="17"/>
      <c r="B216" s="17"/>
      <c r="C216" s="17"/>
      <c r="D216" s="17"/>
    </row>
    <row r="217" spans="1:4" x14ac:dyDescent="0.2">
      <c r="A217" s="17"/>
      <c r="B217" s="17"/>
      <c r="C217" s="17"/>
      <c r="D217" s="17"/>
    </row>
    <row r="218" spans="1:4" x14ac:dyDescent="0.2">
      <c r="A218" s="17"/>
      <c r="B218" s="17"/>
      <c r="C218" s="17"/>
      <c r="D218" s="17"/>
    </row>
    <row r="219" spans="1:4" x14ac:dyDescent="0.2">
      <c r="A219" s="17"/>
      <c r="B219" s="17"/>
      <c r="C219" s="17"/>
      <c r="D219" s="17"/>
    </row>
    <row r="220" spans="1:4" x14ac:dyDescent="0.2">
      <c r="A220" s="17"/>
      <c r="B220" s="17"/>
      <c r="C220" s="17"/>
      <c r="D220" s="17"/>
    </row>
    <row r="221" spans="1:4" x14ac:dyDescent="0.2">
      <c r="A221" s="17"/>
      <c r="B221" s="17"/>
      <c r="C221" s="17"/>
      <c r="D221" s="17"/>
    </row>
    <row r="222" spans="1:4" x14ac:dyDescent="0.2">
      <c r="A222" s="17"/>
      <c r="B222" s="17"/>
      <c r="C222" s="17"/>
      <c r="D222" s="17"/>
    </row>
    <row r="223" spans="1:4" x14ac:dyDescent="0.2">
      <c r="A223" s="17"/>
      <c r="B223" s="17"/>
      <c r="C223" s="17"/>
      <c r="D223" s="17"/>
    </row>
    <row r="224" spans="1:4" x14ac:dyDescent="0.2">
      <c r="A224" s="17"/>
      <c r="B224" s="17"/>
      <c r="C224" s="17"/>
      <c r="D224" s="17"/>
    </row>
    <row r="225" spans="1:4" x14ac:dyDescent="0.2">
      <c r="A225" s="17"/>
      <c r="B225" s="17"/>
      <c r="C225" s="17"/>
      <c r="D225" s="17"/>
    </row>
    <row r="226" spans="1:4" x14ac:dyDescent="0.2">
      <c r="A226" s="17"/>
      <c r="B226" s="17"/>
      <c r="C226" s="17"/>
      <c r="D226" s="17"/>
    </row>
    <row r="227" spans="1:4" x14ac:dyDescent="0.2">
      <c r="A227" s="17"/>
      <c r="B227" s="17"/>
      <c r="C227" s="17"/>
      <c r="D227" s="17"/>
    </row>
    <row r="228" spans="1:4" x14ac:dyDescent="0.2">
      <c r="A228" s="17"/>
      <c r="B228" s="17"/>
      <c r="C228" s="17"/>
      <c r="D228" s="17"/>
    </row>
    <row r="229" spans="1:4" x14ac:dyDescent="0.2">
      <c r="A229" s="17"/>
      <c r="B229" s="17"/>
      <c r="C229" s="17"/>
      <c r="D229" s="17"/>
    </row>
    <row r="230" spans="1:4" x14ac:dyDescent="0.2">
      <c r="A230" s="17"/>
      <c r="B230" s="17"/>
      <c r="C230" s="17"/>
      <c r="D230" s="17"/>
    </row>
    <row r="231" spans="1:4" x14ac:dyDescent="0.2">
      <c r="A231" s="17"/>
      <c r="B231" s="17"/>
      <c r="C231" s="17"/>
      <c r="D231" s="17"/>
    </row>
    <row r="232" spans="1:4" x14ac:dyDescent="0.2">
      <c r="A232" s="17"/>
      <c r="B232" s="17"/>
      <c r="C232" s="17"/>
      <c r="D232" s="17"/>
    </row>
    <row r="233" spans="1:4" x14ac:dyDescent="0.2">
      <c r="A233" s="17"/>
      <c r="B233" s="17"/>
      <c r="C233" s="17"/>
      <c r="D233" s="17"/>
    </row>
    <row r="234" spans="1:4" x14ac:dyDescent="0.2">
      <c r="A234" s="17"/>
      <c r="B234" s="17"/>
      <c r="C234" s="17"/>
      <c r="D234" s="17"/>
    </row>
    <row r="235" spans="1:4" x14ac:dyDescent="0.2">
      <c r="A235" s="17"/>
      <c r="B235" s="17"/>
      <c r="C235" s="17"/>
      <c r="D235" s="17"/>
    </row>
    <row r="236" spans="1:4" x14ac:dyDescent="0.2">
      <c r="A236" s="17"/>
      <c r="B236" s="17"/>
      <c r="C236" s="17"/>
      <c r="D236" s="17"/>
    </row>
    <row r="237" spans="1:4" x14ac:dyDescent="0.2">
      <c r="A237" s="17"/>
      <c r="B237" s="17"/>
      <c r="C237" s="17"/>
      <c r="D237" s="17"/>
    </row>
    <row r="238" spans="1:4" x14ac:dyDescent="0.2">
      <c r="A238" s="17"/>
      <c r="B238" s="17"/>
      <c r="C238" s="17"/>
      <c r="D238" s="17"/>
    </row>
    <row r="239" spans="1:4" x14ac:dyDescent="0.2">
      <c r="A239" s="17"/>
      <c r="B239" s="17"/>
      <c r="C239" s="17"/>
      <c r="D239" s="17"/>
    </row>
    <row r="240" spans="1:4" x14ac:dyDescent="0.2">
      <c r="A240" s="17"/>
      <c r="B240" s="17"/>
      <c r="C240" s="17"/>
      <c r="D240" s="17"/>
    </row>
    <row r="241" spans="1:4" x14ac:dyDescent="0.2">
      <c r="A241" s="17"/>
      <c r="B241" s="17"/>
      <c r="C241" s="17"/>
      <c r="D241" s="17"/>
    </row>
    <row r="242" spans="1:4" x14ac:dyDescent="0.2">
      <c r="A242" s="17"/>
      <c r="B242" s="17"/>
      <c r="C242" s="17"/>
      <c r="D242" s="17"/>
    </row>
    <row r="243" spans="1:4" x14ac:dyDescent="0.2">
      <c r="A243" s="17"/>
      <c r="B243" s="17"/>
      <c r="C243" s="17"/>
      <c r="D243" s="17"/>
    </row>
    <row r="244" spans="1:4" x14ac:dyDescent="0.2">
      <c r="A244" s="17"/>
      <c r="B244" s="17"/>
      <c r="C244" s="17"/>
      <c r="D244" s="17"/>
    </row>
    <row r="245" spans="1:4" x14ac:dyDescent="0.2">
      <c r="A245" s="17"/>
      <c r="B245" s="17"/>
      <c r="C245" s="17"/>
      <c r="D245" s="17"/>
    </row>
    <row r="246" spans="1:4" x14ac:dyDescent="0.2">
      <c r="A246" s="17"/>
      <c r="B246" s="17"/>
      <c r="C246" s="17"/>
      <c r="D246" s="17"/>
    </row>
    <row r="247" spans="1:4" x14ac:dyDescent="0.2">
      <c r="A247" s="17"/>
      <c r="B247" s="17"/>
      <c r="C247" s="17"/>
      <c r="D247" s="17"/>
    </row>
    <row r="248" spans="1:4" x14ac:dyDescent="0.2">
      <c r="A248" s="17"/>
      <c r="B248" s="17"/>
      <c r="C248" s="17"/>
      <c r="D248" s="17"/>
    </row>
    <row r="249" spans="1:4" x14ac:dyDescent="0.2">
      <c r="A249" s="17"/>
      <c r="B249" s="17"/>
      <c r="C249" s="17"/>
      <c r="D249" s="17"/>
    </row>
    <row r="250" spans="1:4" x14ac:dyDescent="0.2">
      <c r="A250" s="17"/>
      <c r="B250" s="17"/>
      <c r="C250" s="17"/>
      <c r="D250" s="17"/>
    </row>
    <row r="251" spans="1:4" x14ac:dyDescent="0.2">
      <c r="A251" s="17"/>
      <c r="B251" s="17"/>
      <c r="C251" s="17"/>
      <c r="D251" s="17"/>
    </row>
    <row r="252" spans="1:4" x14ac:dyDescent="0.2">
      <c r="A252" s="17"/>
      <c r="B252" s="17"/>
      <c r="C252" s="17"/>
      <c r="D252" s="17"/>
    </row>
    <row r="253" spans="1:4" x14ac:dyDescent="0.2">
      <c r="A253" s="17"/>
      <c r="B253" s="17"/>
      <c r="C253" s="17"/>
      <c r="D253" s="17"/>
    </row>
    <row r="254" spans="1:4" x14ac:dyDescent="0.2">
      <c r="A254" s="17"/>
      <c r="B254" s="17"/>
      <c r="C254" s="17"/>
      <c r="D254" s="17"/>
    </row>
    <row r="255" spans="1:4" x14ac:dyDescent="0.2">
      <c r="A255" s="17"/>
      <c r="B255" s="17"/>
      <c r="C255" s="17"/>
      <c r="D255" s="17"/>
    </row>
    <row r="256" spans="1:4" x14ac:dyDescent="0.2">
      <c r="A256" s="17"/>
      <c r="B256" s="17"/>
      <c r="C256" s="17"/>
      <c r="D256" s="17"/>
    </row>
    <row r="257" spans="1:4" x14ac:dyDescent="0.2">
      <c r="A257" s="17"/>
      <c r="B257" s="17"/>
      <c r="C257" s="17"/>
      <c r="D257" s="17"/>
    </row>
    <row r="258" spans="1:4" x14ac:dyDescent="0.2">
      <c r="A258" s="17"/>
      <c r="B258" s="17"/>
      <c r="C258" s="17"/>
      <c r="D258" s="17"/>
    </row>
    <row r="259" spans="1:4" x14ac:dyDescent="0.2">
      <c r="A259" s="17"/>
      <c r="B259" s="17"/>
      <c r="C259" s="17"/>
      <c r="D259" s="17"/>
    </row>
    <row r="260" spans="1:4" x14ac:dyDescent="0.2">
      <c r="A260" s="17"/>
      <c r="B260" s="17"/>
      <c r="C260" s="17"/>
      <c r="D260" s="17"/>
    </row>
    <row r="261" spans="1:4" x14ac:dyDescent="0.2">
      <c r="A261" s="17"/>
      <c r="B261" s="17"/>
      <c r="C261" s="17"/>
      <c r="D261" s="17"/>
    </row>
    <row r="262" spans="1:4" x14ac:dyDescent="0.2">
      <c r="A262" s="17"/>
      <c r="B262" s="17"/>
      <c r="C262" s="17"/>
      <c r="D262" s="17"/>
    </row>
    <row r="263" spans="1:4" x14ac:dyDescent="0.2">
      <c r="A263" s="17"/>
      <c r="B263" s="17"/>
      <c r="C263" s="17"/>
      <c r="D263" s="17"/>
    </row>
    <row r="264" spans="1:4" x14ac:dyDescent="0.2">
      <c r="A264" s="17"/>
      <c r="B264" s="17"/>
      <c r="C264" s="17"/>
      <c r="D264" s="17"/>
    </row>
    <row r="265" spans="1:4" x14ac:dyDescent="0.2">
      <c r="A265" s="17"/>
      <c r="B265" s="17"/>
      <c r="C265" s="17"/>
      <c r="D265" s="17"/>
    </row>
    <row r="266" spans="1:4" x14ac:dyDescent="0.2">
      <c r="A266" s="17"/>
      <c r="B266" s="17"/>
      <c r="C266" s="17"/>
      <c r="D266" s="17"/>
    </row>
    <row r="267" spans="1:4" x14ac:dyDescent="0.2">
      <c r="A267" s="17"/>
      <c r="B267" s="17"/>
      <c r="C267" s="17"/>
      <c r="D267" s="17"/>
    </row>
    <row r="268" spans="1:4" x14ac:dyDescent="0.2">
      <c r="A268" s="17"/>
      <c r="B268" s="17"/>
      <c r="C268" s="17"/>
      <c r="D268" s="17"/>
    </row>
    <row r="269" spans="1:4" x14ac:dyDescent="0.2">
      <c r="A269" s="17"/>
      <c r="B269" s="17"/>
      <c r="C269" s="17"/>
      <c r="D269" s="17"/>
    </row>
    <row r="270" spans="1:4" x14ac:dyDescent="0.2">
      <c r="A270" s="17"/>
      <c r="B270" s="17"/>
      <c r="C270" s="17"/>
      <c r="D270" s="17"/>
    </row>
    <row r="271" spans="1:4" x14ac:dyDescent="0.2">
      <c r="A271" s="17"/>
      <c r="B271" s="17"/>
      <c r="C271" s="17"/>
      <c r="D271" s="17"/>
    </row>
    <row r="272" spans="1:4" x14ac:dyDescent="0.2">
      <c r="A272" s="17"/>
      <c r="B272" s="17"/>
      <c r="C272" s="17"/>
      <c r="D272" s="17"/>
    </row>
    <row r="273" spans="1:4" x14ac:dyDescent="0.2">
      <c r="A273" s="17"/>
      <c r="B273" s="17"/>
      <c r="C273" s="17"/>
      <c r="D273" s="17"/>
    </row>
    <row r="274" spans="1:4" x14ac:dyDescent="0.2">
      <c r="A274" s="17"/>
      <c r="B274" s="17"/>
      <c r="C274" s="17"/>
      <c r="D274" s="17"/>
    </row>
    <row r="275" spans="1:4" x14ac:dyDescent="0.2">
      <c r="A275" s="17"/>
      <c r="B275" s="17"/>
      <c r="C275" s="17"/>
      <c r="D275" s="17"/>
    </row>
    <row r="276" spans="1:4" x14ac:dyDescent="0.2">
      <c r="A276" s="17"/>
      <c r="B276" s="17"/>
      <c r="C276" s="17"/>
      <c r="D276" s="17"/>
    </row>
    <row r="277" spans="1:4" x14ac:dyDescent="0.2">
      <c r="A277" s="17"/>
      <c r="B277" s="17"/>
      <c r="C277" s="17"/>
      <c r="D277" s="17"/>
    </row>
    <row r="278" spans="1:4" x14ac:dyDescent="0.2">
      <c r="A278" s="17"/>
      <c r="B278" s="17"/>
      <c r="C278" s="17"/>
      <c r="D278" s="17"/>
    </row>
    <row r="279" spans="1:4" x14ac:dyDescent="0.2">
      <c r="A279" s="17"/>
      <c r="B279" s="17"/>
      <c r="C279" s="17"/>
      <c r="D279" s="17"/>
    </row>
    <row r="280" spans="1:4" x14ac:dyDescent="0.2">
      <c r="A280" s="17"/>
      <c r="B280" s="17"/>
      <c r="C280" s="17"/>
      <c r="D280" s="17"/>
    </row>
    <row r="281" spans="1:4" x14ac:dyDescent="0.2">
      <c r="A281" s="17"/>
      <c r="B281" s="17"/>
      <c r="C281" s="17"/>
      <c r="D281" s="17"/>
    </row>
    <row r="282" spans="1:4" x14ac:dyDescent="0.2">
      <c r="A282" s="17"/>
      <c r="B282" s="17"/>
      <c r="C282" s="17"/>
      <c r="D282" s="17"/>
    </row>
    <row r="283" spans="1:4" x14ac:dyDescent="0.2">
      <c r="A283" s="17"/>
      <c r="B283" s="17"/>
      <c r="C283" s="17"/>
      <c r="D283" s="17"/>
    </row>
    <row r="284" spans="1:4" x14ac:dyDescent="0.2">
      <c r="A284" s="17"/>
      <c r="B284" s="17"/>
      <c r="C284" s="17"/>
      <c r="D284" s="17"/>
    </row>
    <row r="285" spans="1:4" x14ac:dyDescent="0.2">
      <c r="A285" s="17"/>
      <c r="B285" s="17"/>
      <c r="C285" s="17"/>
      <c r="D285" s="17"/>
    </row>
    <row r="286" spans="1:4" x14ac:dyDescent="0.2">
      <c r="A286" s="17"/>
      <c r="B286" s="17"/>
      <c r="C286" s="17"/>
      <c r="D286" s="17"/>
    </row>
    <row r="287" spans="1:4" x14ac:dyDescent="0.2">
      <c r="A287" s="17"/>
      <c r="B287" s="17"/>
      <c r="C287" s="17"/>
      <c r="D287" s="17"/>
    </row>
    <row r="288" spans="1:4" x14ac:dyDescent="0.2">
      <c r="A288" s="17"/>
      <c r="B288" s="17"/>
      <c r="C288" s="17"/>
      <c r="D288" s="17"/>
    </row>
    <row r="289" spans="1:4" x14ac:dyDescent="0.2">
      <c r="A289" s="17"/>
      <c r="B289" s="17"/>
      <c r="C289" s="17"/>
      <c r="D289" s="17"/>
    </row>
    <row r="290" spans="1:4" x14ac:dyDescent="0.2">
      <c r="A290" s="17"/>
      <c r="B290" s="17"/>
      <c r="C290" s="17"/>
      <c r="D290" s="17"/>
    </row>
    <row r="291" spans="1:4" x14ac:dyDescent="0.2">
      <c r="A291" s="17"/>
      <c r="B291" s="17"/>
      <c r="C291" s="17"/>
      <c r="D291" s="17"/>
    </row>
    <row r="292" spans="1:4" x14ac:dyDescent="0.2">
      <c r="A292" s="17"/>
      <c r="B292" s="17"/>
      <c r="C292" s="17"/>
      <c r="D292" s="17"/>
    </row>
    <row r="293" spans="1:4" x14ac:dyDescent="0.2">
      <c r="A293" s="17"/>
      <c r="B293" s="17"/>
      <c r="C293" s="17"/>
      <c r="D293" s="17"/>
    </row>
    <row r="294" spans="1:4" x14ac:dyDescent="0.2">
      <c r="A294" s="17"/>
      <c r="B294" s="17"/>
      <c r="C294" s="17"/>
      <c r="D294" s="17"/>
    </row>
    <row r="295" spans="1:4" x14ac:dyDescent="0.2">
      <c r="A295" s="17"/>
      <c r="B295" s="17"/>
      <c r="C295" s="17"/>
      <c r="D295" s="17"/>
    </row>
    <row r="296" spans="1:4" x14ac:dyDescent="0.2">
      <c r="A296" s="17"/>
      <c r="B296" s="17"/>
      <c r="C296" s="17"/>
      <c r="D296" s="17"/>
    </row>
    <row r="297" spans="1:4" x14ac:dyDescent="0.2">
      <c r="A297" s="17"/>
      <c r="B297" s="17"/>
      <c r="C297" s="17"/>
      <c r="D297" s="17"/>
    </row>
    <row r="298" spans="1:4" x14ac:dyDescent="0.2">
      <c r="A298" s="17"/>
      <c r="B298" s="17"/>
      <c r="C298" s="17"/>
      <c r="D298" s="17"/>
    </row>
    <row r="299" spans="1:4" x14ac:dyDescent="0.2">
      <c r="A299" s="17"/>
      <c r="B299" s="17"/>
      <c r="C299" s="17"/>
      <c r="D299" s="17"/>
    </row>
    <row r="300" spans="1:4" x14ac:dyDescent="0.2">
      <c r="A300" s="17"/>
      <c r="B300" s="17"/>
      <c r="C300" s="17"/>
      <c r="D300" s="17"/>
    </row>
    <row r="301" spans="1:4" x14ac:dyDescent="0.2">
      <c r="A301" s="17"/>
      <c r="B301" s="17"/>
      <c r="C301" s="17"/>
      <c r="D301" s="17"/>
    </row>
    <row r="302" spans="1:4" x14ac:dyDescent="0.2">
      <c r="A302" s="17"/>
      <c r="B302" s="17"/>
      <c r="C302" s="17"/>
      <c r="D302" s="17"/>
    </row>
    <row r="303" spans="1:4" x14ac:dyDescent="0.2">
      <c r="A303" s="17"/>
      <c r="B303" s="17"/>
      <c r="C303" s="17"/>
      <c r="D303" s="17"/>
    </row>
    <row r="304" spans="1:4" x14ac:dyDescent="0.2">
      <c r="A304" s="17"/>
      <c r="B304" s="17"/>
      <c r="C304" s="17"/>
      <c r="D304" s="17"/>
    </row>
    <row r="305" spans="1:4" x14ac:dyDescent="0.2">
      <c r="A305" s="17"/>
      <c r="B305" s="17"/>
      <c r="C305" s="17"/>
      <c r="D305" s="17"/>
    </row>
    <row r="306" spans="1:4" x14ac:dyDescent="0.2">
      <c r="A306" s="17"/>
      <c r="B306" s="17"/>
      <c r="C306" s="17"/>
      <c r="D306" s="17"/>
    </row>
    <row r="307" spans="1:4" x14ac:dyDescent="0.2">
      <c r="A307" s="17"/>
      <c r="B307" s="17"/>
      <c r="C307" s="17"/>
      <c r="D307" s="17"/>
    </row>
    <row r="308" spans="1:4" x14ac:dyDescent="0.2">
      <c r="A308" s="17"/>
      <c r="B308" s="17"/>
      <c r="C308" s="17"/>
      <c r="D308" s="17"/>
    </row>
    <row r="309" spans="1:4" x14ac:dyDescent="0.2">
      <c r="A309" s="17"/>
      <c r="B309" s="17"/>
      <c r="C309" s="17"/>
      <c r="D309" s="17"/>
    </row>
    <row r="310" spans="1:4" x14ac:dyDescent="0.2">
      <c r="A310" s="17"/>
      <c r="B310" s="17"/>
      <c r="C310" s="17"/>
      <c r="D310" s="17"/>
    </row>
    <row r="311" spans="1:4" x14ac:dyDescent="0.2">
      <c r="A311" s="17"/>
      <c r="B311" s="17"/>
      <c r="C311" s="17"/>
      <c r="D311" s="17"/>
    </row>
    <row r="312" spans="1:4" x14ac:dyDescent="0.2">
      <c r="A312" s="17"/>
      <c r="B312" s="17"/>
      <c r="C312" s="17"/>
      <c r="D312" s="17"/>
    </row>
    <row r="313" spans="1:4" x14ac:dyDescent="0.2">
      <c r="A313" s="17"/>
      <c r="B313" s="17"/>
      <c r="C313" s="17"/>
      <c r="D313" s="17"/>
    </row>
    <row r="314" spans="1:4" x14ac:dyDescent="0.2">
      <c r="A314" s="17"/>
      <c r="B314" s="17"/>
      <c r="C314" s="17"/>
      <c r="D314" s="17"/>
    </row>
    <row r="315" spans="1:4" x14ac:dyDescent="0.2">
      <c r="A315" s="17"/>
      <c r="B315" s="17"/>
      <c r="C315" s="17"/>
      <c r="D315" s="17"/>
    </row>
    <row r="316" spans="1:4" x14ac:dyDescent="0.2">
      <c r="A316" s="17"/>
      <c r="B316" s="17"/>
      <c r="C316" s="17"/>
      <c r="D316" s="17"/>
    </row>
    <row r="317" spans="1:4" x14ac:dyDescent="0.2">
      <c r="A317" s="17"/>
      <c r="B317" s="17"/>
      <c r="C317" s="17"/>
      <c r="D317" s="17"/>
    </row>
    <row r="318" spans="1:4" x14ac:dyDescent="0.2">
      <c r="A318" s="17"/>
      <c r="B318" s="17"/>
      <c r="C318" s="17"/>
      <c r="D318" s="17"/>
    </row>
    <row r="319" spans="1:4" x14ac:dyDescent="0.2">
      <c r="A319" s="17"/>
      <c r="B319" s="17"/>
      <c r="C319" s="17"/>
      <c r="D319" s="17"/>
    </row>
    <row r="320" spans="1:4" x14ac:dyDescent="0.2">
      <c r="A320" s="17"/>
      <c r="B320" s="17"/>
      <c r="C320" s="17"/>
      <c r="D320" s="17"/>
    </row>
    <row r="321" spans="1:4" x14ac:dyDescent="0.2">
      <c r="A321" s="17"/>
      <c r="B321" s="17"/>
      <c r="C321" s="17"/>
      <c r="D321" s="17"/>
    </row>
    <row r="322" spans="1:4" x14ac:dyDescent="0.2">
      <c r="A322" s="17"/>
      <c r="B322" s="17"/>
      <c r="C322" s="17"/>
      <c r="D322" s="17"/>
    </row>
    <row r="323" spans="1:4" x14ac:dyDescent="0.2">
      <c r="A323" s="17"/>
      <c r="B323" s="17"/>
      <c r="C323" s="17"/>
      <c r="D323" s="17"/>
    </row>
    <row r="324" spans="1:4" x14ac:dyDescent="0.2">
      <c r="A324" s="17"/>
      <c r="B324" s="17"/>
      <c r="C324" s="17"/>
      <c r="D324" s="17"/>
    </row>
    <row r="325" spans="1:4" x14ac:dyDescent="0.2">
      <c r="A325" s="17"/>
      <c r="B325" s="17"/>
      <c r="C325" s="17"/>
      <c r="D325" s="17"/>
    </row>
    <row r="326" spans="1:4" x14ac:dyDescent="0.2">
      <c r="A326" s="17"/>
      <c r="B326" s="17"/>
      <c r="C326" s="17"/>
      <c r="D326" s="17"/>
    </row>
    <row r="327" spans="1:4" x14ac:dyDescent="0.2">
      <c r="A327" s="17"/>
      <c r="B327" s="17"/>
      <c r="C327" s="17"/>
      <c r="D327" s="17"/>
    </row>
    <row r="328" spans="1:4" x14ac:dyDescent="0.2">
      <c r="A328" s="17"/>
      <c r="B328" s="17"/>
      <c r="C328" s="17"/>
      <c r="D328" s="17"/>
    </row>
    <row r="329" spans="1:4" x14ac:dyDescent="0.2">
      <c r="A329" s="17"/>
      <c r="B329" s="17"/>
      <c r="C329" s="17"/>
      <c r="D329" s="17"/>
    </row>
    <row r="330" spans="1:4" x14ac:dyDescent="0.2">
      <c r="A330" s="17"/>
      <c r="B330" s="17"/>
      <c r="C330" s="17"/>
      <c r="D330" s="17"/>
    </row>
    <row r="331" spans="1:4" x14ac:dyDescent="0.2">
      <c r="A331" s="17"/>
      <c r="B331" s="17"/>
      <c r="C331" s="17"/>
      <c r="D331" s="17"/>
    </row>
    <row r="332" spans="1:4" x14ac:dyDescent="0.2">
      <c r="A332" s="17"/>
      <c r="B332" s="17"/>
      <c r="C332" s="17"/>
      <c r="D332" s="17"/>
    </row>
    <row r="333" spans="1:4" x14ac:dyDescent="0.2">
      <c r="A333" s="17"/>
      <c r="B333" s="17"/>
      <c r="C333" s="17"/>
      <c r="D333" s="17"/>
    </row>
    <row r="334" spans="1:4" x14ac:dyDescent="0.2">
      <c r="A334" s="17"/>
      <c r="B334" s="17"/>
      <c r="C334" s="17"/>
      <c r="D334" s="17"/>
    </row>
    <row r="335" spans="1:4" x14ac:dyDescent="0.2">
      <c r="A335" s="17"/>
      <c r="B335" s="17"/>
      <c r="C335" s="17"/>
      <c r="D335" s="17"/>
    </row>
    <row r="336" spans="1:4" x14ac:dyDescent="0.2">
      <c r="A336" s="17"/>
      <c r="B336" s="17"/>
      <c r="C336" s="17"/>
      <c r="D336" s="17"/>
    </row>
    <row r="337" spans="1:4" x14ac:dyDescent="0.2">
      <c r="A337" s="17"/>
      <c r="B337" s="17"/>
      <c r="C337" s="17"/>
      <c r="D337" s="17"/>
    </row>
    <row r="338" spans="1:4" x14ac:dyDescent="0.2">
      <c r="A338" s="17"/>
      <c r="B338" s="17"/>
      <c r="C338" s="17"/>
      <c r="D338" s="17"/>
    </row>
    <row r="339" spans="1:4" x14ac:dyDescent="0.2">
      <c r="A339" s="17"/>
      <c r="B339" s="17"/>
      <c r="C339" s="17"/>
      <c r="D339" s="17"/>
    </row>
    <row r="340" spans="1:4" x14ac:dyDescent="0.2">
      <c r="A340" s="17"/>
      <c r="B340" s="17"/>
      <c r="C340" s="17"/>
      <c r="D340" s="17"/>
    </row>
    <row r="341" spans="1:4" x14ac:dyDescent="0.2">
      <c r="A341" s="17"/>
      <c r="B341" s="17"/>
      <c r="C341" s="17"/>
      <c r="D341" s="17"/>
    </row>
    <row r="342" spans="1:4" x14ac:dyDescent="0.2">
      <c r="A342" s="17"/>
      <c r="B342" s="17"/>
      <c r="C342" s="17"/>
      <c r="D342" s="17"/>
    </row>
    <row r="343" spans="1:4" x14ac:dyDescent="0.2">
      <c r="A343" s="17"/>
      <c r="B343" s="17"/>
      <c r="C343" s="17"/>
      <c r="D343" s="17"/>
    </row>
    <row r="344" spans="1:4" x14ac:dyDescent="0.2">
      <c r="A344" s="17"/>
      <c r="B344" s="17"/>
      <c r="C344" s="17"/>
      <c r="D344" s="17"/>
    </row>
    <row r="345" spans="1:4" x14ac:dyDescent="0.2">
      <c r="A345" s="17"/>
      <c r="B345" s="17"/>
      <c r="C345" s="17"/>
      <c r="D345" s="17"/>
    </row>
    <row r="346" spans="1:4" x14ac:dyDescent="0.2">
      <c r="A346" s="17"/>
      <c r="B346" s="17"/>
      <c r="C346" s="17"/>
      <c r="D346" s="17"/>
    </row>
    <row r="347" spans="1:4" x14ac:dyDescent="0.2">
      <c r="A347" s="17"/>
      <c r="B347" s="17"/>
      <c r="C347" s="17"/>
      <c r="D347" s="17"/>
    </row>
    <row r="348" spans="1:4" x14ac:dyDescent="0.2">
      <c r="A348" s="17"/>
      <c r="B348" s="17"/>
      <c r="C348" s="17"/>
      <c r="D348" s="17"/>
    </row>
    <row r="349" spans="1:4" x14ac:dyDescent="0.2">
      <c r="A349" s="17"/>
      <c r="B349" s="17"/>
      <c r="C349" s="17"/>
      <c r="D349" s="17"/>
    </row>
    <row r="350" spans="1:4" x14ac:dyDescent="0.2">
      <c r="A350" s="17"/>
      <c r="B350" s="17"/>
      <c r="C350" s="17"/>
      <c r="D350" s="17"/>
    </row>
    <row r="351" spans="1:4" x14ac:dyDescent="0.2">
      <c r="A351" s="17"/>
      <c r="B351" s="17"/>
      <c r="C351" s="17"/>
      <c r="D351" s="17"/>
    </row>
    <row r="352" spans="1:4" x14ac:dyDescent="0.2">
      <c r="A352" s="17"/>
      <c r="B352" s="17"/>
      <c r="C352" s="17"/>
      <c r="D352" s="17"/>
    </row>
    <row r="353" spans="1:4" x14ac:dyDescent="0.2">
      <c r="A353" s="17"/>
      <c r="B353" s="17"/>
      <c r="C353" s="17"/>
      <c r="D353" s="17"/>
    </row>
    <row r="354" spans="1:4" x14ac:dyDescent="0.2">
      <c r="A354" s="17"/>
      <c r="B354" s="17"/>
      <c r="C354" s="17"/>
      <c r="D354" s="17"/>
    </row>
    <row r="355" spans="1:4" x14ac:dyDescent="0.2">
      <c r="A355" s="17"/>
      <c r="B355" s="17"/>
      <c r="C355" s="17"/>
      <c r="D355" s="17"/>
    </row>
    <row r="356" spans="1:4" x14ac:dyDescent="0.2">
      <c r="A356" s="17"/>
      <c r="B356" s="17"/>
      <c r="C356" s="17"/>
      <c r="D356" s="17"/>
    </row>
    <row r="357" spans="1:4" x14ac:dyDescent="0.2">
      <c r="A357" s="17"/>
      <c r="B357" s="17"/>
      <c r="C357" s="17"/>
      <c r="D357" s="17"/>
    </row>
    <row r="358" spans="1:4" x14ac:dyDescent="0.2">
      <c r="A358" s="17"/>
      <c r="B358" s="17"/>
      <c r="C358" s="17"/>
      <c r="D358" s="17"/>
    </row>
    <row r="359" spans="1:4" x14ac:dyDescent="0.2">
      <c r="A359" s="17"/>
      <c r="B359" s="17"/>
      <c r="C359" s="17"/>
      <c r="D359" s="17"/>
    </row>
    <row r="360" spans="1:4" x14ac:dyDescent="0.2">
      <c r="A360" s="17"/>
      <c r="B360" s="17"/>
      <c r="C360" s="17"/>
      <c r="D360" s="17"/>
    </row>
    <row r="361" spans="1:4" x14ac:dyDescent="0.2">
      <c r="A361" s="17"/>
      <c r="B361" s="17"/>
      <c r="C361" s="17"/>
      <c r="D361" s="17"/>
    </row>
    <row r="362" spans="1:4" x14ac:dyDescent="0.2">
      <c r="A362" s="17"/>
      <c r="B362" s="17"/>
      <c r="C362" s="17"/>
      <c r="D362" s="17"/>
    </row>
    <row r="363" spans="1:4" x14ac:dyDescent="0.2">
      <c r="A363" s="17"/>
      <c r="B363" s="17"/>
      <c r="C363" s="17"/>
      <c r="D363" s="17"/>
    </row>
    <row r="364" spans="1:4" x14ac:dyDescent="0.2">
      <c r="A364" s="17"/>
      <c r="B364" s="17"/>
      <c r="C364" s="17"/>
      <c r="D364" s="17"/>
    </row>
    <row r="365" spans="1:4" x14ac:dyDescent="0.2">
      <c r="A365" s="17"/>
      <c r="B365" s="17"/>
      <c r="C365" s="17"/>
      <c r="D365" s="17"/>
    </row>
    <row r="366" spans="1:4" x14ac:dyDescent="0.2">
      <c r="A366" s="17"/>
      <c r="B366" s="17"/>
      <c r="C366" s="17"/>
      <c r="D366" s="17"/>
    </row>
    <row r="367" spans="1:4" x14ac:dyDescent="0.2">
      <c r="A367" s="17"/>
      <c r="B367" s="17"/>
      <c r="C367" s="17"/>
      <c r="D367" s="17"/>
    </row>
    <row r="368" spans="1:4" x14ac:dyDescent="0.2">
      <c r="A368" s="17"/>
      <c r="B368" s="17"/>
      <c r="C368" s="17"/>
      <c r="D368" s="17"/>
    </row>
    <row r="369" spans="1:4" x14ac:dyDescent="0.2">
      <c r="A369" s="17"/>
      <c r="B369" s="17"/>
      <c r="C369" s="17"/>
      <c r="D369" s="17"/>
    </row>
    <row r="370" spans="1:4" x14ac:dyDescent="0.2">
      <c r="A370" s="17"/>
      <c r="B370" s="17"/>
      <c r="C370" s="17"/>
      <c r="D370" s="17"/>
    </row>
    <row r="371" spans="1:4" x14ac:dyDescent="0.2">
      <c r="A371" s="17"/>
      <c r="B371" s="17"/>
      <c r="C371" s="17"/>
      <c r="D371" s="17"/>
    </row>
    <row r="372" spans="1:4" x14ac:dyDescent="0.2">
      <c r="A372" s="17"/>
      <c r="B372" s="17"/>
      <c r="C372" s="17"/>
      <c r="D372" s="17"/>
    </row>
    <row r="373" spans="1:4" x14ac:dyDescent="0.2">
      <c r="A373" s="17"/>
      <c r="B373" s="17"/>
      <c r="C373" s="17"/>
      <c r="D373" s="17"/>
    </row>
    <row r="374" spans="1:4" x14ac:dyDescent="0.2">
      <c r="A374" s="17"/>
      <c r="B374" s="17"/>
      <c r="C374" s="17"/>
      <c r="D374" s="17"/>
    </row>
    <row r="375" spans="1:4" x14ac:dyDescent="0.2">
      <c r="A375" s="17"/>
      <c r="B375" s="17"/>
      <c r="C375" s="17"/>
      <c r="D375" s="17"/>
    </row>
    <row r="376" spans="1:4" x14ac:dyDescent="0.2">
      <c r="A376" s="17"/>
      <c r="B376" s="17"/>
      <c r="C376" s="17"/>
      <c r="D376" s="17"/>
    </row>
    <row r="377" spans="1:4" x14ac:dyDescent="0.2">
      <c r="A377" s="17"/>
      <c r="B377" s="17"/>
      <c r="C377" s="17"/>
      <c r="D377" s="17"/>
    </row>
    <row r="378" spans="1:4" x14ac:dyDescent="0.2">
      <c r="A378" s="17"/>
      <c r="B378" s="17"/>
      <c r="C378" s="17"/>
      <c r="D378" s="17"/>
    </row>
    <row r="379" spans="1:4" x14ac:dyDescent="0.2">
      <c r="A379" s="17"/>
      <c r="B379" s="17"/>
      <c r="C379" s="17"/>
      <c r="D379" s="17"/>
    </row>
    <row r="380" spans="1:4" x14ac:dyDescent="0.2">
      <c r="A380" s="17"/>
      <c r="B380" s="17"/>
      <c r="C380" s="17"/>
      <c r="D380" s="17"/>
    </row>
    <row r="381" spans="1:4" x14ac:dyDescent="0.2">
      <c r="A381" s="17"/>
      <c r="B381" s="17"/>
      <c r="C381" s="17"/>
      <c r="D381" s="17"/>
    </row>
    <row r="382" spans="1:4" x14ac:dyDescent="0.2">
      <c r="A382" s="17"/>
      <c r="B382" s="17"/>
      <c r="C382" s="17"/>
      <c r="D382" s="17"/>
    </row>
    <row r="383" spans="1:4" x14ac:dyDescent="0.2">
      <c r="A383" s="17"/>
      <c r="B383" s="17"/>
      <c r="C383" s="17"/>
      <c r="D383" s="17"/>
    </row>
    <row r="384" spans="1:4" x14ac:dyDescent="0.2">
      <c r="A384" s="17"/>
      <c r="B384" s="17"/>
      <c r="C384" s="17"/>
      <c r="D384" s="17"/>
    </row>
    <row r="385" spans="1:4" x14ac:dyDescent="0.2">
      <c r="A385" s="17"/>
      <c r="B385" s="17"/>
      <c r="C385" s="17"/>
      <c r="D385" s="17"/>
    </row>
    <row r="386" spans="1:4" x14ac:dyDescent="0.2">
      <c r="A386" s="17"/>
      <c r="B386" s="17"/>
      <c r="C386" s="17"/>
      <c r="D386" s="17"/>
    </row>
    <row r="387" spans="1:4" x14ac:dyDescent="0.2">
      <c r="A387" s="17"/>
      <c r="B387" s="17"/>
      <c r="C387" s="17"/>
      <c r="D387" s="17"/>
    </row>
    <row r="388" spans="1:4" x14ac:dyDescent="0.2">
      <c r="A388" s="17"/>
      <c r="B388" s="17"/>
      <c r="C388" s="17"/>
      <c r="D388" s="17"/>
    </row>
    <row r="389" spans="1:4" x14ac:dyDescent="0.2">
      <c r="A389" s="17"/>
      <c r="B389" s="17"/>
      <c r="C389" s="17"/>
      <c r="D389" s="17"/>
    </row>
    <row r="390" spans="1:4" x14ac:dyDescent="0.2">
      <c r="A390" s="17"/>
      <c r="B390" s="17"/>
      <c r="C390" s="17"/>
      <c r="D390" s="17"/>
    </row>
    <row r="391" spans="1:4" x14ac:dyDescent="0.2">
      <c r="A391" s="17"/>
      <c r="B391" s="17"/>
      <c r="C391" s="17"/>
      <c r="D391" s="17"/>
    </row>
    <row r="392" spans="1:4" x14ac:dyDescent="0.2">
      <c r="A392" s="17"/>
      <c r="B392" s="17"/>
      <c r="C392" s="17"/>
      <c r="D392" s="17"/>
    </row>
    <row r="393" spans="1:4" x14ac:dyDescent="0.2">
      <c r="A393" s="17"/>
      <c r="B393" s="17"/>
      <c r="C393" s="17"/>
      <c r="D393" s="17"/>
    </row>
    <row r="394" spans="1:4" x14ac:dyDescent="0.2">
      <c r="A394" s="17"/>
      <c r="B394" s="17"/>
      <c r="C394" s="17"/>
      <c r="D394" s="17"/>
    </row>
    <row r="395" spans="1:4" x14ac:dyDescent="0.2">
      <c r="A395" s="17"/>
      <c r="B395" s="17"/>
      <c r="C395" s="17"/>
      <c r="D395" s="17"/>
    </row>
    <row r="396" spans="1:4" x14ac:dyDescent="0.2">
      <c r="A396" s="17"/>
      <c r="B396" s="17"/>
      <c r="C396" s="17"/>
      <c r="D396" s="17"/>
    </row>
    <row r="397" spans="1:4" x14ac:dyDescent="0.2">
      <c r="A397" s="17"/>
      <c r="B397" s="17"/>
      <c r="C397" s="17"/>
      <c r="D397" s="17"/>
    </row>
    <row r="398" spans="1:4" x14ac:dyDescent="0.2">
      <c r="A398" s="17"/>
      <c r="B398" s="17"/>
      <c r="C398" s="17"/>
      <c r="D398" s="17"/>
    </row>
    <row r="399" spans="1:4" x14ac:dyDescent="0.2">
      <c r="A399" s="17"/>
      <c r="B399" s="17"/>
      <c r="C399" s="17"/>
      <c r="D399" s="17"/>
    </row>
    <row r="400" spans="1:4" x14ac:dyDescent="0.2">
      <c r="A400" s="17"/>
      <c r="B400" s="17"/>
      <c r="C400" s="17"/>
      <c r="D400" s="17"/>
    </row>
    <row r="401" spans="1:4" x14ac:dyDescent="0.2">
      <c r="A401" s="17"/>
      <c r="B401" s="17"/>
      <c r="C401" s="17"/>
      <c r="D401" s="17"/>
    </row>
    <row r="402" spans="1:4" x14ac:dyDescent="0.2">
      <c r="A402" s="17"/>
      <c r="B402" s="17"/>
      <c r="C402" s="17"/>
      <c r="D402" s="17"/>
    </row>
    <row r="403" spans="1:4" x14ac:dyDescent="0.2">
      <c r="A403" s="17"/>
      <c r="B403" s="17"/>
      <c r="C403" s="17"/>
      <c r="D403" s="17"/>
    </row>
    <row r="404" spans="1:4" x14ac:dyDescent="0.2">
      <c r="A404" s="17"/>
      <c r="B404" s="17"/>
      <c r="C404" s="17"/>
      <c r="D404" s="17"/>
    </row>
    <row r="405" spans="1:4" x14ac:dyDescent="0.2">
      <c r="A405" s="17"/>
      <c r="B405" s="17"/>
      <c r="C405" s="17"/>
      <c r="D405" s="17"/>
    </row>
    <row r="406" spans="1:4" x14ac:dyDescent="0.2">
      <c r="A406" s="17"/>
      <c r="B406" s="17"/>
      <c r="C406" s="17"/>
      <c r="D406" s="17"/>
    </row>
    <row r="407" spans="1:4" x14ac:dyDescent="0.2">
      <c r="A407" s="17"/>
      <c r="B407" s="17"/>
      <c r="C407" s="17"/>
      <c r="D407" s="17"/>
    </row>
    <row r="408" spans="1:4" x14ac:dyDescent="0.2">
      <c r="A408" s="17"/>
      <c r="B408" s="17"/>
      <c r="C408" s="17"/>
      <c r="D408" s="17"/>
    </row>
    <row r="409" spans="1:4" x14ac:dyDescent="0.2">
      <c r="A409" s="17"/>
      <c r="B409" s="17"/>
      <c r="C409" s="17"/>
      <c r="D409" s="17"/>
    </row>
    <row r="410" spans="1:4" x14ac:dyDescent="0.2">
      <c r="A410" s="17"/>
      <c r="B410" s="17"/>
      <c r="C410" s="17"/>
      <c r="D410" s="17"/>
    </row>
    <row r="411" spans="1:4" x14ac:dyDescent="0.2">
      <c r="A411" s="17"/>
      <c r="B411" s="17"/>
      <c r="C411" s="17"/>
      <c r="D411" s="17"/>
    </row>
    <row r="412" spans="1:4" x14ac:dyDescent="0.2">
      <c r="A412" s="17"/>
      <c r="B412" s="17"/>
      <c r="C412" s="17"/>
      <c r="D412" s="17"/>
    </row>
    <row r="413" spans="1:4" x14ac:dyDescent="0.2">
      <c r="A413" s="17"/>
      <c r="B413" s="17"/>
      <c r="C413" s="17"/>
      <c r="D413" s="17"/>
    </row>
    <row r="414" spans="1:4" x14ac:dyDescent="0.2">
      <c r="A414" s="17"/>
      <c r="B414" s="17"/>
      <c r="C414" s="17"/>
      <c r="D414" s="17"/>
    </row>
    <row r="415" spans="1:4" x14ac:dyDescent="0.2">
      <c r="A415" s="17"/>
      <c r="B415" s="17"/>
      <c r="C415" s="17"/>
      <c r="D415" s="17"/>
    </row>
    <row r="416" spans="1:4" x14ac:dyDescent="0.2">
      <c r="A416" s="17"/>
      <c r="B416" s="17"/>
      <c r="C416" s="17"/>
      <c r="D416" s="17"/>
    </row>
    <row r="417" spans="1:4" x14ac:dyDescent="0.2">
      <c r="A417" s="17"/>
      <c r="B417" s="17"/>
      <c r="C417" s="17"/>
      <c r="D417" s="17"/>
    </row>
    <row r="418" spans="1:4" x14ac:dyDescent="0.2">
      <c r="A418" s="17"/>
      <c r="B418" s="17"/>
      <c r="C418" s="17"/>
      <c r="D418" s="17"/>
    </row>
    <row r="419" spans="1:4" x14ac:dyDescent="0.2">
      <c r="A419" s="17"/>
      <c r="B419" s="17"/>
      <c r="C419" s="17"/>
      <c r="D419" s="17"/>
    </row>
    <row r="420" spans="1:4" x14ac:dyDescent="0.2">
      <c r="A420" s="17"/>
      <c r="B420" s="17"/>
      <c r="C420" s="17"/>
      <c r="D420" s="17"/>
    </row>
    <row r="421" spans="1:4" x14ac:dyDescent="0.2">
      <c r="A421" s="17"/>
      <c r="B421" s="17"/>
      <c r="C421" s="17"/>
      <c r="D421" s="17"/>
    </row>
    <row r="422" spans="1:4" x14ac:dyDescent="0.2">
      <c r="A422" s="17"/>
      <c r="B422" s="17"/>
      <c r="C422" s="17"/>
      <c r="D422" s="17"/>
    </row>
    <row r="423" spans="1:4" x14ac:dyDescent="0.2">
      <c r="A423" s="17"/>
      <c r="B423" s="17"/>
      <c r="C423" s="17"/>
      <c r="D423" s="17"/>
    </row>
    <row r="424" spans="1:4" x14ac:dyDescent="0.2">
      <c r="A424" s="17"/>
      <c r="B424" s="17"/>
      <c r="C424" s="17"/>
      <c r="D424" s="17"/>
    </row>
    <row r="425" spans="1:4" x14ac:dyDescent="0.2">
      <c r="A425" s="17"/>
      <c r="B425" s="17"/>
      <c r="C425" s="17"/>
      <c r="D425" s="17"/>
    </row>
    <row r="426" spans="1:4" x14ac:dyDescent="0.2">
      <c r="A426" s="17"/>
      <c r="B426" s="17"/>
      <c r="C426" s="17"/>
      <c r="D426" s="17"/>
    </row>
    <row r="427" spans="1:4" x14ac:dyDescent="0.2">
      <c r="A427" s="17"/>
      <c r="B427" s="17"/>
      <c r="C427" s="17"/>
      <c r="D427" s="17"/>
    </row>
    <row r="428" spans="1:4" x14ac:dyDescent="0.2">
      <c r="A428" s="17"/>
      <c r="B428" s="17"/>
      <c r="C428" s="17"/>
      <c r="D428" s="17"/>
    </row>
    <row r="429" spans="1:4" x14ac:dyDescent="0.2">
      <c r="A429" s="17"/>
      <c r="B429" s="17"/>
      <c r="C429" s="17"/>
      <c r="D429" s="17"/>
    </row>
    <row r="430" spans="1:4" x14ac:dyDescent="0.2">
      <c r="A430" s="17"/>
      <c r="B430" s="17"/>
      <c r="C430" s="17"/>
      <c r="D430" s="17"/>
    </row>
    <row r="431" spans="1:4" x14ac:dyDescent="0.2">
      <c r="A431" s="17"/>
      <c r="B431" s="17"/>
      <c r="C431" s="17"/>
      <c r="D431" s="17"/>
    </row>
    <row r="432" spans="1:4" x14ac:dyDescent="0.2">
      <c r="A432" s="17"/>
      <c r="B432" s="17"/>
      <c r="C432" s="17"/>
      <c r="D432" s="17"/>
    </row>
    <row r="433" spans="1:4" x14ac:dyDescent="0.2">
      <c r="A433" s="17"/>
      <c r="B433" s="17"/>
      <c r="C433" s="17"/>
      <c r="D433" s="17"/>
    </row>
    <row r="434" spans="1:4" x14ac:dyDescent="0.2">
      <c r="A434" s="17"/>
      <c r="B434" s="17"/>
      <c r="C434" s="17"/>
      <c r="D434" s="17"/>
    </row>
    <row r="435" spans="1:4" x14ac:dyDescent="0.2">
      <c r="A435" s="17"/>
      <c r="B435" s="17"/>
      <c r="C435" s="17"/>
      <c r="D435" s="17"/>
    </row>
    <row r="436" spans="1:4" x14ac:dyDescent="0.2">
      <c r="A436" s="17"/>
      <c r="B436" s="17"/>
      <c r="C436" s="17"/>
      <c r="D436" s="17"/>
    </row>
    <row r="437" spans="1:4" x14ac:dyDescent="0.2">
      <c r="A437" s="17"/>
      <c r="B437" s="17"/>
      <c r="C437" s="17"/>
      <c r="D437" s="17"/>
    </row>
    <row r="438" spans="1:4" x14ac:dyDescent="0.2">
      <c r="A438" s="17"/>
      <c r="B438" s="17"/>
      <c r="C438" s="17"/>
      <c r="D438" s="17"/>
    </row>
    <row r="439" spans="1:4" x14ac:dyDescent="0.2">
      <c r="A439" s="17"/>
      <c r="B439" s="17"/>
      <c r="C439" s="17"/>
      <c r="D439" s="17"/>
    </row>
    <row r="440" spans="1:4" x14ac:dyDescent="0.2">
      <c r="A440" s="17"/>
      <c r="B440" s="17"/>
      <c r="C440" s="17"/>
      <c r="D440" s="17"/>
    </row>
    <row r="441" spans="1:4" x14ac:dyDescent="0.2">
      <c r="A441" s="17"/>
      <c r="B441" s="17"/>
      <c r="C441" s="17"/>
      <c r="D441" s="17"/>
    </row>
    <row r="442" spans="1:4" x14ac:dyDescent="0.2">
      <c r="A442" s="17"/>
      <c r="B442" s="17"/>
      <c r="C442" s="17"/>
      <c r="D442" s="17"/>
    </row>
    <row r="443" spans="1:4" x14ac:dyDescent="0.2">
      <c r="A443" s="17"/>
      <c r="B443" s="17"/>
      <c r="C443" s="17"/>
      <c r="D443" s="17"/>
    </row>
    <row r="444" spans="1:4" x14ac:dyDescent="0.2">
      <c r="A444" s="17"/>
      <c r="B444" s="17"/>
      <c r="C444" s="17"/>
      <c r="D444" s="17"/>
    </row>
    <row r="445" spans="1:4" x14ac:dyDescent="0.2">
      <c r="A445" s="17"/>
      <c r="B445" s="17"/>
      <c r="C445" s="17"/>
      <c r="D445" s="17"/>
    </row>
    <row r="446" spans="1:4" x14ac:dyDescent="0.2">
      <c r="A446" s="17"/>
      <c r="B446" s="17"/>
      <c r="C446" s="17"/>
      <c r="D446" s="17"/>
    </row>
    <row r="447" spans="1:4" x14ac:dyDescent="0.2">
      <c r="A447" s="17"/>
      <c r="B447" s="17"/>
      <c r="C447" s="17"/>
      <c r="D447" s="17"/>
    </row>
    <row r="448" spans="1:4" x14ac:dyDescent="0.2">
      <c r="A448" s="17"/>
      <c r="B448" s="17"/>
      <c r="C448" s="17"/>
      <c r="D448" s="17"/>
    </row>
    <row r="449" spans="1:4" x14ac:dyDescent="0.2">
      <c r="A449" s="17"/>
      <c r="B449" s="17"/>
      <c r="C449" s="17"/>
      <c r="D449" s="17"/>
    </row>
    <row r="450" spans="1:4" x14ac:dyDescent="0.2">
      <c r="A450" s="17"/>
      <c r="B450" s="17"/>
      <c r="C450" s="17"/>
      <c r="D450" s="17"/>
    </row>
    <row r="451" spans="1:4" x14ac:dyDescent="0.2">
      <c r="A451" s="17"/>
      <c r="B451" s="17"/>
      <c r="C451" s="17"/>
      <c r="D451" s="17"/>
    </row>
    <row r="452" spans="1:4" x14ac:dyDescent="0.2">
      <c r="A452" s="17"/>
      <c r="B452" s="17"/>
      <c r="C452" s="17"/>
      <c r="D452" s="17"/>
    </row>
    <row r="453" spans="1:4" x14ac:dyDescent="0.2">
      <c r="A453" s="17"/>
      <c r="B453" s="17"/>
      <c r="C453" s="17"/>
      <c r="D453" s="17"/>
    </row>
    <row r="454" spans="1:4" x14ac:dyDescent="0.2">
      <c r="A454" s="17"/>
      <c r="B454" s="17"/>
      <c r="C454" s="17"/>
      <c r="D454" s="17"/>
    </row>
    <row r="455" spans="1:4" x14ac:dyDescent="0.2">
      <c r="A455" s="17"/>
      <c r="B455" s="17"/>
      <c r="C455" s="17"/>
      <c r="D455" s="17"/>
    </row>
    <row r="456" spans="1:4" x14ac:dyDescent="0.2">
      <c r="A456" s="17"/>
      <c r="B456" s="17"/>
      <c r="C456" s="17"/>
      <c r="D456" s="17"/>
    </row>
    <row r="457" spans="1:4" x14ac:dyDescent="0.2">
      <c r="A457" s="17"/>
      <c r="B457" s="17"/>
      <c r="C457" s="17"/>
      <c r="D457" s="17"/>
    </row>
    <row r="458" spans="1:4" x14ac:dyDescent="0.2">
      <c r="A458" s="17"/>
      <c r="B458" s="17"/>
      <c r="C458" s="17"/>
      <c r="D458" s="17"/>
    </row>
    <row r="459" spans="1:4" x14ac:dyDescent="0.2">
      <c r="A459" s="17"/>
      <c r="B459" s="17"/>
      <c r="C459" s="17"/>
      <c r="D459" s="17"/>
    </row>
    <row r="460" spans="1:4" x14ac:dyDescent="0.2">
      <c r="A460" s="17"/>
      <c r="B460" s="17"/>
      <c r="C460" s="17"/>
      <c r="D460" s="17"/>
    </row>
    <row r="461" spans="1:4" x14ac:dyDescent="0.2">
      <c r="A461" s="17"/>
      <c r="B461" s="17"/>
      <c r="C461" s="17"/>
      <c r="D461" s="17"/>
    </row>
    <row r="462" spans="1:4" x14ac:dyDescent="0.2">
      <c r="A462" s="17"/>
      <c r="B462" s="17"/>
      <c r="C462" s="17"/>
      <c r="D462" s="17"/>
    </row>
    <row r="463" spans="1:4" x14ac:dyDescent="0.2">
      <c r="A463" s="17"/>
      <c r="B463" s="17"/>
      <c r="C463" s="17"/>
      <c r="D463" s="17"/>
    </row>
    <row r="464" spans="1:4" x14ac:dyDescent="0.2">
      <c r="A464" s="17"/>
      <c r="B464" s="17"/>
      <c r="C464" s="17"/>
      <c r="D464" s="17"/>
    </row>
    <row r="465" spans="1:4" x14ac:dyDescent="0.2">
      <c r="A465" s="17"/>
      <c r="B465" s="17"/>
      <c r="C465" s="17"/>
      <c r="D465" s="17"/>
    </row>
    <row r="466" spans="1:4" x14ac:dyDescent="0.2">
      <c r="A466" s="17"/>
      <c r="B466" s="17"/>
      <c r="C466" s="17"/>
      <c r="D466" s="17"/>
    </row>
    <row r="467" spans="1:4" x14ac:dyDescent="0.2">
      <c r="A467" s="17"/>
      <c r="B467" s="17"/>
      <c r="C467" s="17"/>
      <c r="D467" s="17"/>
    </row>
    <row r="468" spans="1:4" x14ac:dyDescent="0.2">
      <c r="A468" s="17"/>
      <c r="B468" s="17"/>
      <c r="C468" s="17"/>
      <c r="D468" s="17"/>
    </row>
    <row r="469" spans="1:4" x14ac:dyDescent="0.2">
      <c r="A469" s="17"/>
      <c r="B469" s="17"/>
      <c r="C469" s="17"/>
      <c r="D469" s="17"/>
    </row>
    <row r="470" spans="1:4" x14ac:dyDescent="0.2">
      <c r="A470" s="17"/>
      <c r="B470" s="17"/>
      <c r="C470" s="17"/>
      <c r="D470" s="17"/>
    </row>
    <row r="471" spans="1:4" x14ac:dyDescent="0.2">
      <c r="A471" s="17"/>
      <c r="B471" s="17"/>
      <c r="C471" s="17"/>
      <c r="D471" s="17"/>
    </row>
    <row r="472" spans="1:4" x14ac:dyDescent="0.2">
      <c r="A472" s="17"/>
      <c r="B472" s="17"/>
      <c r="C472" s="17"/>
      <c r="D472" s="17"/>
    </row>
    <row r="473" spans="1:4" x14ac:dyDescent="0.2">
      <c r="A473" s="17"/>
      <c r="B473" s="17"/>
      <c r="C473" s="17"/>
      <c r="D473" s="17"/>
    </row>
    <row r="474" spans="1:4" x14ac:dyDescent="0.2">
      <c r="A474" s="17"/>
      <c r="B474" s="17"/>
      <c r="C474" s="17"/>
      <c r="D474" s="17"/>
    </row>
    <row r="475" spans="1:4" x14ac:dyDescent="0.2">
      <c r="A475" s="17"/>
      <c r="B475" s="17"/>
      <c r="C475" s="17"/>
      <c r="D475" s="17"/>
    </row>
    <row r="476" spans="1:4" x14ac:dyDescent="0.2">
      <c r="A476" s="17"/>
      <c r="B476" s="17"/>
      <c r="C476" s="17"/>
      <c r="D476" s="17"/>
    </row>
    <row r="477" spans="1:4" x14ac:dyDescent="0.2">
      <c r="A477" s="17"/>
      <c r="B477" s="17"/>
      <c r="C477" s="17"/>
      <c r="D477" s="17"/>
    </row>
    <row r="478" spans="1:4" x14ac:dyDescent="0.2">
      <c r="A478" s="17"/>
      <c r="B478" s="17"/>
      <c r="C478" s="17"/>
      <c r="D478" s="17"/>
    </row>
    <row r="479" spans="1:4" x14ac:dyDescent="0.2">
      <c r="A479" s="17"/>
      <c r="B479" s="17"/>
      <c r="C479" s="17"/>
      <c r="D479" s="17"/>
    </row>
    <row r="480" spans="1:4" x14ac:dyDescent="0.2">
      <c r="A480" s="17"/>
      <c r="B480" s="17"/>
      <c r="C480" s="17"/>
      <c r="D480" s="17"/>
    </row>
    <row r="481" spans="1:4" x14ac:dyDescent="0.2">
      <c r="A481" s="17"/>
      <c r="B481" s="17"/>
      <c r="C481" s="17"/>
      <c r="D481" s="17"/>
    </row>
    <row r="482" spans="1:4" x14ac:dyDescent="0.2">
      <c r="A482" s="17"/>
      <c r="B482" s="17"/>
      <c r="C482" s="17"/>
      <c r="D482" s="17"/>
    </row>
    <row r="483" spans="1:4" x14ac:dyDescent="0.2">
      <c r="A483" s="17"/>
      <c r="B483" s="17"/>
      <c r="C483" s="17"/>
      <c r="D483" s="17"/>
    </row>
    <row r="484" spans="1:4" x14ac:dyDescent="0.2">
      <c r="A484" s="17"/>
      <c r="B484" s="17"/>
      <c r="C484" s="17"/>
      <c r="D484" s="17"/>
    </row>
    <row r="485" spans="1:4" x14ac:dyDescent="0.2">
      <c r="A485" s="17"/>
      <c r="B485" s="17"/>
      <c r="C485" s="17"/>
      <c r="D485" s="17"/>
    </row>
    <row r="486" spans="1:4" x14ac:dyDescent="0.2">
      <c r="A486" s="17"/>
      <c r="B486" s="17"/>
      <c r="C486" s="17"/>
      <c r="D486" s="17"/>
    </row>
    <row r="487" spans="1:4" x14ac:dyDescent="0.2">
      <c r="A487" s="17"/>
      <c r="B487" s="17"/>
      <c r="C487" s="17"/>
      <c r="D487" s="17"/>
    </row>
    <row r="488" spans="1:4" x14ac:dyDescent="0.2">
      <c r="A488" s="17"/>
      <c r="B488" s="17"/>
      <c r="C488" s="17"/>
      <c r="D488" s="17"/>
    </row>
    <row r="489" spans="1:4" x14ac:dyDescent="0.2">
      <c r="A489" s="17"/>
      <c r="B489" s="17"/>
      <c r="C489" s="17"/>
      <c r="D489" s="17"/>
    </row>
    <row r="490" spans="1:4" x14ac:dyDescent="0.2">
      <c r="A490" s="17"/>
      <c r="B490" s="17"/>
      <c r="C490" s="17"/>
      <c r="D490" s="17"/>
    </row>
    <row r="491" spans="1:4" x14ac:dyDescent="0.2">
      <c r="A491" s="17"/>
      <c r="B491" s="17"/>
      <c r="C491" s="17"/>
      <c r="D491" s="17"/>
    </row>
    <row r="492" spans="1:4" x14ac:dyDescent="0.2">
      <c r="A492" s="17"/>
      <c r="B492" s="17"/>
      <c r="C492" s="17"/>
      <c r="D492" s="17"/>
    </row>
    <row r="493" spans="1:4" x14ac:dyDescent="0.2">
      <c r="A493" s="17"/>
      <c r="B493" s="17"/>
      <c r="C493" s="17"/>
      <c r="D493" s="17"/>
    </row>
    <row r="494" spans="1:4" x14ac:dyDescent="0.2">
      <c r="A494" s="17"/>
      <c r="B494" s="17"/>
      <c r="C494" s="17"/>
      <c r="D494" s="17"/>
    </row>
    <row r="495" spans="1:4" x14ac:dyDescent="0.2">
      <c r="A495" s="17"/>
      <c r="B495" s="17"/>
      <c r="C495" s="17"/>
      <c r="D495" s="17"/>
    </row>
    <row r="496" spans="1:4" x14ac:dyDescent="0.2">
      <c r="A496" s="17"/>
      <c r="B496" s="17"/>
      <c r="C496" s="17"/>
      <c r="D496" s="17"/>
    </row>
    <row r="497" spans="1:4" x14ac:dyDescent="0.2">
      <c r="A497" s="17"/>
      <c r="B497" s="17"/>
      <c r="C497" s="17"/>
      <c r="D497" s="17"/>
    </row>
    <row r="498" spans="1:4" x14ac:dyDescent="0.2">
      <c r="A498" s="17"/>
      <c r="B498" s="17"/>
      <c r="C498" s="17"/>
      <c r="D498" s="17"/>
    </row>
    <row r="499" spans="1:4" x14ac:dyDescent="0.2">
      <c r="A499" s="17"/>
      <c r="B499" s="17"/>
      <c r="C499" s="17"/>
      <c r="D499" s="17"/>
    </row>
    <row r="500" spans="1:4" x14ac:dyDescent="0.2">
      <c r="A500" s="17"/>
      <c r="B500" s="17"/>
      <c r="C500" s="17"/>
      <c r="D500" s="17"/>
    </row>
    <row r="501" spans="1:4" x14ac:dyDescent="0.2">
      <c r="A501" s="17"/>
      <c r="B501" s="17"/>
      <c r="C501" s="17"/>
      <c r="D501" s="17"/>
    </row>
    <row r="502" spans="1:4" x14ac:dyDescent="0.2">
      <c r="A502" s="17"/>
      <c r="B502" s="17"/>
      <c r="C502" s="17"/>
      <c r="D502" s="17"/>
    </row>
    <row r="503" spans="1:4" x14ac:dyDescent="0.2">
      <c r="A503" s="17"/>
      <c r="B503" s="17"/>
      <c r="C503" s="17"/>
      <c r="D503" s="17"/>
    </row>
    <row r="504" spans="1:4" x14ac:dyDescent="0.2">
      <c r="A504" s="17"/>
      <c r="B504" s="17"/>
      <c r="C504" s="17"/>
      <c r="D504" s="17"/>
    </row>
    <row r="505" spans="1:4" x14ac:dyDescent="0.2">
      <c r="A505" s="17"/>
      <c r="B505" s="17"/>
      <c r="C505" s="17"/>
      <c r="D505" s="17"/>
    </row>
    <row r="506" spans="1:4" x14ac:dyDescent="0.2">
      <c r="A506" s="17"/>
      <c r="B506" s="17"/>
      <c r="C506" s="17"/>
      <c r="D506" s="17"/>
    </row>
    <row r="507" spans="1:4" x14ac:dyDescent="0.2">
      <c r="A507" s="17"/>
      <c r="B507" s="17"/>
      <c r="C507" s="17"/>
      <c r="D507" s="17"/>
    </row>
    <row r="508" spans="1:4" x14ac:dyDescent="0.2">
      <c r="A508" s="17"/>
      <c r="B508" s="17"/>
      <c r="C508" s="17"/>
      <c r="D508" s="17"/>
    </row>
    <row r="509" spans="1:4" x14ac:dyDescent="0.2">
      <c r="A509" s="17"/>
      <c r="B509" s="17"/>
      <c r="C509" s="17"/>
      <c r="D509" s="17"/>
    </row>
    <row r="510" spans="1:4" x14ac:dyDescent="0.2">
      <c r="A510" s="17"/>
      <c r="B510" s="17"/>
      <c r="C510" s="17"/>
      <c r="D510" s="17"/>
    </row>
    <row r="511" spans="1:4" x14ac:dyDescent="0.2">
      <c r="A511" s="17"/>
      <c r="B511" s="17"/>
      <c r="C511" s="17"/>
      <c r="D511" s="17"/>
    </row>
    <row r="512" spans="1:4" x14ac:dyDescent="0.2">
      <c r="A512" s="17"/>
      <c r="B512" s="17"/>
      <c r="C512" s="17"/>
      <c r="D512" s="17"/>
    </row>
    <row r="513" spans="1:4" x14ac:dyDescent="0.2">
      <c r="A513" s="17"/>
      <c r="B513" s="17"/>
      <c r="C513" s="17"/>
      <c r="D513" s="17"/>
    </row>
    <row r="514" spans="1:4" x14ac:dyDescent="0.2">
      <c r="A514" s="17"/>
      <c r="B514" s="17"/>
      <c r="C514" s="17"/>
      <c r="D514" s="17"/>
    </row>
    <row r="515" spans="1:4" x14ac:dyDescent="0.2">
      <c r="A515" s="17"/>
      <c r="B515" s="17"/>
      <c r="C515" s="17"/>
      <c r="D515" s="17"/>
    </row>
    <row r="516" spans="1:4" x14ac:dyDescent="0.2">
      <c r="A516" s="17"/>
      <c r="B516" s="17"/>
      <c r="C516" s="17"/>
      <c r="D516" s="17"/>
    </row>
    <row r="517" spans="1:4" x14ac:dyDescent="0.2">
      <c r="A517" s="17"/>
      <c r="B517" s="17"/>
      <c r="C517" s="17"/>
      <c r="D517" s="17"/>
    </row>
    <row r="518" spans="1:4" x14ac:dyDescent="0.2">
      <c r="A518" s="17"/>
      <c r="B518" s="17"/>
      <c r="C518" s="17"/>
      <c r="D518" s="17"/>
    </row>
    <row r="519" spans="1:4" x14ac:dyDescent="0.2">
      <c r="A519" s="17"/>
      <c r="B519" s="17"/>
      <c r="C519" s="17"/>
      <c r="D519" s="17"/>
    </row>
    <row r="520" spans="1:4" x14ac:dyDescent="0.2">
      <c r="A520" s="17"/>
      <c r="B520" s="17"/>
      <c r="C520" s="17"/>
      <c r="D520" s="17"/>
    </row>
    <row r="521" spans="1:4" x14ac:dyDescent="0.2">
      <c r="A521" s="17"/>
      <c r="B521" s="17"/>
      <c r="C521" s="17"/>
      <c r="D521" s="17"/>
    </row>
    <row r="522" spans="1:4" x14ac:dyDescent="0.2">
      <c r="A522" s="17"/>
      <c r="B522" s="17"/>
      <c r="C522" s="17"/>
      <c r="D522" s="17"/>
    </row>
    <row r="523" spans="1:4" x14ac:dyDescent="0.2">
      <c r="A523" s="17"/>
      <c r="B523" s="17"/>
      <c r="C523" s="17"/>
      <c r="D523" s="17"/>
    </row>
    <row r="524" spans="1:4" x14ac:dyDescent="0.2">
      <c r="A524" s="17"/>
      <c r="B524" s="17"/>
      <c r="C524" s="17"/>
      <c r="D524" s="17"/>
    </row>
    <row r="525" spans="1:4" x14ac:dyDescent="0.2">
      <c r="A525" s="17"/>
      <c r="B525" s="17"/>
      <c r="C525" s="17"/>
      <c r="D525" s="17"/>
    </row>
    <row r="526" spans="1:4" x14ac:dyDescent="0.2">
      <c r="A526" s="17"/>
      <c r="B526" s="17"/>
      <c r="C526" s="17"/>
      <c r="D526" s="17"/>
    </row>
    <row r="527" spans="1:4" x14ac:dyDescent="0.2">
      <c r="A527" s="17"/>
      <c r="B527" s="17"/>
      <c r="C527" s="17"/>
      <c r="D527" s="17"/>
    </row>
    <row r="528" spans="1:4" x14ac:dyDescent="0.2">
      <c r="A528" s="17"/>
      <c r="B528" s="17"/>
      <c r="C528" s="17"/>
      <c r="D528" s="17"/>
    </row>
    <row r="529" spans="1:4" x14ac:dyDescent="0.2">
      <c r="A529" s="17"/>
      <c r="B529" s="17"/>
      <c r="C529" s="17"/>
      <c r="D529" s="17"/>
    </row>
    <row r="530" spans="1:4" x14ac:dyDescent="0.2">
      <c r="A530" s="17"/>
      <c r="B530" s="17"/>
      <c r="C530" s="17"/>
      <c r="D530" s="17"/>
    </row>
    <row r="531" spans="1:4" x14ac:dyDescent="0.2">
      <c r="A531" s="17"/>
      <c r="B531" s="17"/>
      <c r="C531" s="17"/>
      <c r="D531" s="17"/>
    </row>
    <row r="532" spans="1:4" x14ac:dyDescent="0.2">
      <c r="A532" s="17"/>
      <c r="B532" s="17"/>
      <c r="C532" s="17"/>
      <c r="D532" s="17"/>
    </row>
    <row r="533" spans="1:4" x14ac:dyDescent="0.2">
      <c r="A533" s="17"/>
      <c r="B533" s="17"/>
      <c r="C533" s="17"/>
      <c r="D533" s="17"/>
    </row>
    <row r="534" spans="1:4" x14ac:dyDescent="0.2">
      <c r="A534" s="17"/>
      <c r="B534" s="17"/>
      <c r="C534" s="17"/>
      <c r="D534" s="17"/>
    </row>
    <row r="535" spans="1:4" x14ac:dyDescent="0.2">
      <c r="A535" s="17"/>
      <c r="B535" s="17"/>
      <c r="C535" s="17"/>
      <c r="D535" s="17"/>
    </row>
    <row r="536" spans="1:4" x14ac:dyDescent="0.2">
      <c r="A536" s="17"/>
      <c r="B536" s="17"/>
      <c r="C536" s="17"/>
      <c r="D536" s="17"/>
    </row>
    <row r="537" spans="1:4" x14ac:dyDescent="0.2">
      <c r="A537" s="17"/>
      <c r="B537" s="17"/>
      <c r="C537" s="17"/>
      <c r="D537" s="17"/>
    </row>
    <row r="538" spans="1:4" x14ac:dyDescent="0.2">
      <c r="A538" s="17"/>
      <c r="B538" s="17"/>
      <c r="C538" s="17"/>
      <c r="D538" s="17"/>
    </row>
    <row r="539" spans="1:4" x14ac:dyDescent="0.2">
      <c r="A539" s="17"/>
      <c r="B539" s="17"/>
      <c r="C539" s="17"/>
      <c r="D539" s="17"/>
    </row>
    <row r="540" spans="1:4" x14ac:dyDescent="0.2">
      <c r="A540" s="17"/>
      <c r="B540" s="17"/>
      <c r="C540" s="17"/>
      <c r="D540" s="17"/>
    </row>
    <row r="541" spans="1:4" x14ac:dyDescent="0.2">
      <c r="A541" s="17"/>
      <c r="B541" s="17"/>
      <c r="C541" s="17"/>
      <c r="D541" s="17"/>
    </row>
    <row r="542" spans="1:4" x14ac:dyDescent="0.2">
      <c r="A542" s="17"/>
      <c r="B542" s="17"/>
      <c r="C542" s="17"/>
      <c r="D542" s="17"/>
    </row>
    <row r="543" spans="1:4" x14ac:dyDescent="0.2">
      <c r="A543" s="17"/>
      <c r="B543" s="17"/>
      <c r="C543" s="17"/>
      <c r="D543" s="17"/>
    </row>
    <row r="544" spans="1:4" x14ac:dyDescent="0.2">
      <c r="A544" s="17"/>
      <c r="B544" s="17"/>
      <c r="C544" s="17"/>
      <c r="D544" s="17"/>
    </row>
    <row r="545" spans="1:4" x14ac:dyDescent="0.2">
      <c r="A545" s="17"/>
      <c r="B545" s="17"/>
      <c r="C545" s="17"/>
      <c r="D545" s="17"/>
    </row>
    <row r="546" spans="1:4" x14ac:dyDescent="0.2">
      <c r="A546" s="17"/>
      <c r="B546" s="17"/>
      <c r="C546" s="17"/>
      <c r="D546" s="17"/>
    </row>
    <row r="547" spans="1:4" x14ac:dyDescent="0.2">
      <c r="A547" s="17"/>
      <c r="B547" s="17"/>
      <c r="C547" s="17"/>
      <c r="D547" s="17"/>
    </row>
    <row r="548" spans="1:4" x14ac:dyDescent="0.2">
      <c r="A548" s="17"/>
      <c r="B548" s="17"/>
      <c r="C548" s="17"/>
      <c r="D548" s="17"/>
    </row>
    <row r="549" spans="1:4" x14ac:dyDescent="0.2">
      <c r="A549" s="17"/>
      <c r="B549" s="17"/>
      <c r="C549" s="17"/>
      <c r="D549" s="17"/>
    </row>
    <row r="550" spans="1:4" x14ac:dyDescent="0.2">
      <c r="A550" s="17"/>
      <c r="B550" s="17"/>
      <c r="C550" s="17"/>
      <c r="D550" s="17"/>
    </row>
    <row r="551" spans="1:4" x14ac:dyDescent="0.2">
      <c r="A551" s="17"/>
      <c r="B551" s="17"/>
      <c r="C551" s="17"/>
      <c r="D551" s="17"/>
    </row>
    <row r="552" spans="1:4" x14ac:dyDescent="0.2">
      <c r="A552" s="17"/>
      <c r="B552" s="17"/>
      <c r="C552" s="17"/>
      <c r="D552" s="17"/>
    </row>
    <row r="553" spans="1:4" x14ac:dyDescent="0.2">
      <c r="A553" s="17"/>
      <c r="B553" s="17"/>
      <c r="C553" s="17"/>
      <c r="D553" s="17"/>
    </row>
    <row r="554" spans="1:4" x14ac:dyDescent="0.2">
      <c r="A554" s="17"/>
      <c r="B554" s="17"/>
      <c r="C554" s="17"/>
      <c r="D554" s="17"/>
    </row>
    <row r="555" spans="1:4" x14ac:dyDescent="0.2">
      <c r="A555" s="17"/>
      <c r="B555" s="17"/>
      <c r="C555" s="17"/>
      <c r="D555" s="17"/>
    </row>
    <row r="556" spans="1:4" x14ac:dyDescent="0.2">
      <c r="A556" s="17"/>
      <c r="B556" s="17"/>
      <c r="C556" s="17"/>
      <c r="D556" s="17"/>
    </row>
    <row r="557" spans="1:4" x14ac:dyDescent="0.2">
      <c r="A557" s="17"/>
      <c r="B557" s="17"/>
      <c r="C557" s="17"/>
      <c r="D557" s="17"/>
    </row>
    <row r="558" spans="1:4" x14ac:dyDescent="0.2">
      <c r="A558" s="17"/>
      <c r="B558" s="17"/>
      <c r="C558" s="17"/>
      <c r="D558" s="17"/>
    </row>
    <row r="559" spans="1:4" x14ac:dyDescent="0.2">
      <c r="A559" s="17"/>
      <c r="B559" s="17"/>
      <c r="C559" s="17"/>
      <c r="D559" s="17"/>
    </row>
    <row r="560" spans="1:4" x14ac:dyDescent="0.2">
      <c r="A560" s="17"/>
      <c r="B560" s="17"/>
      <c r="C560" s="17"/>
      <c r="D560" s="17"/>
    </row>
    <row r="561" spans="1:4" x14ac:dyDescent="0.2">
      <c r="A561" s="17"/>
      <c r="B561" s="17"/>
      <c r="C561" s="17"/>
      <c r="D561" s="17"/>
    </row>
    <row r="562" spans="1:4" x14ac:dyDescent="0.2">
      <c r="A562" s="17"/>
      <c r="B562" s="17"/>
      <c r="C562" s="17"/>
      <c r="D562" s="17"/>
    </row>
    <row r="563" spans="1:4" x14ac:dyDescent="0.2">
      <c r="A563" s="17"/>
      <c r="B563" s="17"/>
      <c r="C563" s="17"/>
      <c r="D563" s="17"/>
    </row>
    <row r="564" spans="1:4" x14ac:dyDescent="0.2">
      <c r="A564" s="17"/>
      <c r="B564" s="17"/>
      <c r="C564" s="17"/>
      <c r="D564" s="17"/>
    </row>
    <row r="565" spans="1:4" x14ac:dyDescent="0.2">
      <c r="A565" s="17"/>
      <c r="B565" s="17"/>
      <c r="C565" s="17"/>
      <c r="D565" s="17"/>
    </row>
    <row r="566" spans="1:4" x14ac:dyDescent="0.2">
      <c r="A566" s="17"/>
      <c r="B566" s="17"/>
      <c r="C566" s="17"/>
      <c r="D566" s="17"/>
    </row>
    <row r="567" spans="1:4" x14ac:dyDescent="0.2">
      <c r="A567" s="17"/>
      <c r="B567" s="17"/>
      <c r="C567" s="17"/>
      <c r="D567" s="17"/>
    </row>
    <row r="568" spans="1:4" x14ac:dyDescent="0.2">
      <c r="A568" s="17"/>
      <c r="B568" s="17"/>
      <c r="C568" s="17"/>
      <c r="D568" s="17"/>
    </row>
    <row r="569" spans="1:4" x14ac:dyDescent="0.2">
      <c r="A569" s="17"/>
      <c r="B569" s="17"/>
      <c r="C569" s="17"/>
      <c r="D569" s="17"/>
    </row>
    <row r="570" spans="1:4" x14ac:dyDescent="0.2">
      <c r="A570" s="17"/>
      <c r="B570" s="17"/>
      <c r="C570" s="17"/>
      <c r="D570" s="17"/>
    </row>
    <row r="571" spans="1:4" x14ac:dyDescent="0.2">
      <c r="A571" s="17"/>
      <c r="B571" s="17"/>
      <c r="C571" s="17"/>
      <c r="D571" s="17"/>
    </row>
    <row r="572" spans="1:4" x14ac:dyDescent="0.2">
      <c r="A572" s="17"/>
      <c r="B572" s="17"/>
      <c r="C572" s="17"/>
      <c r="D572" s="17"/>
    </row>
    <row r="573" spans="1:4" x14ac:dyDescent="0.2">
      <c r="A573" s="17"/>
      <c r="B573" s="17"/>
      <c r="C573" s="17"/>
      <c r="D573" s="17"/>
    </row>
    <row r="574" spans="1:4" x14ac:dyDescent="0.2">
      <c r="A574" s="17"/>
      <c r="B574" s="17"/>
      <c r="C574" s="17"/>
      <c r="D574" s="17"/>
    </row>
    <row r="575" spans="1:4" x14ac:dyDescent="0.2">
      <c r="A575" s="17"/>
      <c r="B575" s="17"/>
      <c r="C575" s="17"/>
      <c r="D575" s="17"/>
    </row>
    <row r="576" spans="1:4" x14ac:dyDescent="0.2">
      <c r="A576" s="17"/>
      <c r="B576" s="17"/>
      <c r="C576" s="17"/>
      <c r="D576" s="17"/>
    </row>
    <row r="577" spans="1:4" x14ac:dyDescent="0.2">
      <c r="A577" s="17"/>
      <c r="B577" s="17"/>
      <c r="C577" s="17"/>
      <c r="D577" s="17"/>
    </row>
    <row r="578" spans="1:4" x14ac:dyDescent="0.2">
      <c r="A578" s="17"/>
      <c r="B578" s="17"/>
      <c r="C578" s="17"/>
      <c r="D578" s="17"/>
    </row>
    <row r="579" spans="1:4" x14ac:dyDescent="0.2">
      <c r="A579" s="17"/>
      <c r="B579" s="17"/>
      <c r="C579" s="17"/>
      <c r="D579" s="17"/>
    </row>
    <row r="580" spans="1:4" x14ac:dyDescent="0.2">
      <c r="A580" s="17"/>
      <c r="B580" s="17"/>
      <c r="C580" s="17"/>
      <c r="D580" s="17"/>
    </row>
    <row r="581" spans="1:4" x14ac:dyDescent="0.2">
      <c r="A581" s="17"/>
      <c r="B581" s="17"/>
      <c r="C581" s="17"/>
      <c r="D581" s="17"/>
    </row>
    <row r="582" spans="1:4" x14ac:dyDescent="0.2">
      <c r="A582" s="17"/>
      <c r="B582" s="17"/>
      <c r="C582" s="17"/>
      <c r="D582" s="17"/>
    </row>
    <row r="583" spans="1:4" x14ac:dyDescent="0.2">
      <c r="A583" s="17"/>
      <c r="B583" s="17"/>
      <c r="C583" s="17"/>
      <c r="D583" s="17"/>
    </row>
    <row r="584" spans="1:4" x14ac:dyDescent="0.2">
      <c r="A584" s="17"/>
      <c r="B584" s="17"/>
      <c r="C584" s="17"/>
      <c r="D584" s="17"/>
    </row>
    <row r="585" spans="1:4" x14ac:dyDescent="0.2">
      <c r="A585" s="17"/>
      <c r="B585" s="17"/>
      <c r="C585" s="17"/>
      <c r="D585" s="17"/>
    </row>
    <row r="586" spans="1:4" x14ac:dyDescent="0.2">
      <c r="A586" s="17"/>
      <c r="B586" s="17"/>
      <c r="C586" s="17"/>
      <c r="D586" s="17"/>
    </row>
    <row r="587" spans="1:4" x14ac:dyDescent="0.2">
      <c r="A587" s="17"/>
      <c r="B587" s="17"/>
      <c r="C587" s="17"/>
      <c r="D587" s="17"/>
    </row>
    <row r="588" spans="1:4" x14ac:dyDescent="0.2">
      <c r="A588" s="17"/>
      <c r="B588" s="17"/>
      <c r="C588" s="17"/>
      <c r="D588" s="17"/>
    </row>
    <row r="589" spans="1:4" x14ac:dyDescent="0.2">
      <c r="A589" s="17"/>
      <c r="B589" s="17"/>
      <c r="C589" s="17"/>
      <c r="D589" s="17"/>
    </row>
    <row r="590" spans="1:4" x14ac:dyDescent="0.2">
      <c r="A590" s="17"/>
      <c r="B590" s="17"/>
      <c r="C590" s="17"/>
      <c r="D590" s="17"/>
    </row>
    <row r="591" spans="1:4" x14ac:dyDescent="0.2">
      <c r="A591" s="17"/>
      <c r="B591" s="17"/>
      <c r="C591" s="17"/>
      <c r="D591" s="17"/>
    </row>
    <row r="592" spans="1:4" x14ac:dyDescent="0.2">
      <c r="A592" s="17"/>
      <c r="B592" s="17"/>
      <c r="C592" s="17"/>
      <c r="D592" s="17"/>
    </row>
    <row r="593" spans="1:4" x14ac:dyDescent="0.2">
      <c r="A593" s="17"/>
      <c r="B593" s="17"/>
      <c r="C593" s="17"/>
      <c r="D593" s="17"/>
    </row>
    <row r="594" spans="1:4" x14ac:dyDescent="0.2">
      <c r="A594" s="17"/>
      <c r="B594" s="17"/>
      <c r="C594" s="17"/>
      <c r="D594" s="17"/>
    </row>
    <row r="595" spans="1:4" x14ac:dyDescent="0.2">
      <c r="A595" s="17"/>
      <c r="B595" s="17"/>
      <c r="C595" s="17"/>
      <c r="D595" s="17"/>
    </row>
    <row r="596" spans="1:4" x14ac:dyDescent="0.2">
      <c r="A596" s="17"/>
      <c r="B596" s="17"/>
      <c r="C596" s="17"/>
      <c r="D596" s="17"/>
    </row>
    <row r="597" spans="1:4" x14ac:dyDescent="0.2">
      <c r="A597" s="17"/>
      <c r="B597" s="17"/>
      <c r="C597" s="17"/>
      <c r="D597" s="17"/>
    </row>
    <row r="598" spans="1:4" x14ac:dyDescent="0.2">
      <c r="A598" s="17"/>
      <c r="B598" s="17"/>
      <c r="C598" s="17"/>
      <c r="D598" s="17"/>
    </row>
    <row r="599" spans="1:4" x14ac:dyDescent="0.2">
      <c r="A599" s="17"/>
      <c r="B599" s="17"/>
      <c r="C599" s="17"/>
      <c r="D599" s="17"/>
    </row>
    <row r="600" spans="1:4" x14ac:dyDescent="0.2">
      <c r="A600" s="17"/>
      <c r="B600" s="17"/>
      <c r="C600" s="17"/>
      <c r="D600" s="17"/>
    </row>
    <row r="601" spans="1:4" x14ac:dyDescent="0.2">
      <c r="A601" s="17"/>
      <c r="B601" s="17"/>
      <c r="C601" s="17"/>
      <c r="D601" s="17"/>
    </row>
    <row r="602" spans="1:4" x14ac:dyDescent="0.2">
      <c r="A602" s="17"/>
      <c r="B602" s="17"/>
      <c r="C602" s="17"/>
      <c r="D602" s="17"/>
    </row>
    <row r="603" spans="1:4" x14ac:dyDescent="0.2">
      <c r="A603" s="17"/>
      <c r="B603" s="17"/>
      <c r="C603" s="17"/>
      <c r="D603" s="17"/>
    </row>
    <row r="604" spans="1:4" x14ac:dyDescent="0.2">
      <c r="A604" s="17"/>
      <c r="B604" s="17"/>
      <c r="C604" s="17"/>
      <c r="D604" s="17"/>
    </row>
    <row r="605" spans="1:4" x14ac:dyDescent="0.2">
      <c r="A605" s="17"/>
      <c r="B605" s="17"/>
      <c r="C605" s="17"/>
      <c r="D605" s="17"/>
    </row>
    <row r="606" spans="1:4" x14ac:dyDescent="0.2">
      <c r="A606" s="17"/>
      <c r="B606" s="17"/>
      <c r="C606" s="17"/>
      <c r="D606" s="17"/>
    </row>
    <row r="607" spans="1:4" x14ac:dyDescent="0.2">
      <c r="A607" s="17"/>
      <c r="B607" s="17"/>
      <c r="C607" s="17"/>
      <c r="D607" s="17"/>
    </row>
    <row r="608" spans="1:4" x14ac:dyDescent="0.2">
      <c r="A608" s="17"/>
      <c r="B608" s="17"/>
      <c r="C608" s="17"/>
      <c r="D608" s="17"/>
    </row>
    <row r="609" spans="1:4" x14ac:dyDescent="0.2">
      <c r="A609" s="17"/>
      <c r="B609" s="17"/>
      <c r="C609" s="17"/>
      <c r="D609" s="17"/>
    </row>
    <row r="610" spans="1:4" x14ac:dyDescent="0.2">
      <c r="A610" s="17"/>
      <c r="B610" s="17"/>
      <c r="C610" s="17"/>
      <c r="D610" s="17"/>
    </row>
    <row r="611" spans="1:4" x14ac:dyDescent="0.2">
      <c r="A611" s="17"/>
      <c r="B611" s="17"/>
      <c r="C611" s="17"/>
      <c r="D611" s="17"/>
    </row>
    <row r="612" spans="1:4" x14ac:dyDescent="0.2">
      <c r="A612" s="17"/>
      <c r="B612" s="17"/>
      <c r="C612" s="17"/>
      <c r="D612" s="17"/>
    </row>
    <row r="613" spans="1:4" x14ac:dyDescent="0.2">
      <c r="A613" s="17"/>
      <c r="B613" s="17"/>
      <c r="C613" s="17"/>
      <c r="D613" s="17"/>
    </row>
    <row r="614" spans="1:4" x14ac:dyDescent="0.2">
      <c r="A614" s="17"/>
      <c r="B614" s="17"/>
      <c r="C614" s="17"/>
      <c r="D614" s="17"/>
    </row>
    <row r="615" spans="1:4" x14ac:dyDescent="0.2">
      <c r="A615" s="17"/>
      <c r="B615" s="17"/>
      <c r="C615" s="17"/>
      <c r="D615" s="17"/>
    </row>
    <row r="616" spans="1:4" x14ac:dyDescent="0.2">
      <c r="A616" s="17"/>
      <c r="B616" s="17"/>
      <c r="C616" s="17"/>
      <c r="D616" s="17"/>
    </row>
    <row r="617" spans="1:4" x14ac:dyDescent="0.2">
      <c r="A617" s="17"/>
      <c r="B617" s="17"/>
      <c r="C617" s="17"/>
      <c r="D617" s="17"/>
    </row>
    <row r="618" spans="1:4" x14ac:dyDescent="0.2">
      <c r="A618" s="17"/>
      <c r="B618" s="17"/>
      <c r="C618" s="17"/>
      <c r="D618" s="17"/>
    </row>
    <row r="619" spans="1:4" x14ac:dyDescent="0.2">
      <c r="A619" s="17"/>
      <c r="B619" s="17"/>
      <c r="C619" s="17"/>
      <c r="D619" s="17"/>
    </row>
    <row r="620" spans="1:4" x14ac:dyDescent="0.2">
      <c r="A620" s="17"/>
      <c r="B620" s="17"/>
      <c r="C620" s="17"/>
      <c r="D620" s="17"/>
    </row>
    <row r="621" spans="1:4" x14ac:dyDescent="0.2">
      <c r="A621" s="17"/>
      <c r="B621" s="17"/>
      <c r="C621" s="17"/>
      <c r="D621" s="17"/>
    </row>
    <row r="622" spans="1:4" x14ac:dyDescent="0.2">
      <c r="A622" s="17"/>
      <c r="B622" s="17"/>
      <c r="C622" s="17"/>
      <c r="D622" s="17"/>
    </row>
    <row r="623" spans="1:4" x14ac:dyDescent="0.2">
      <c r="A623" s="17"/>
      <c r="B623" s="17"/>
      <c r="C623" s="17"/>
      <c r="D623" s="17"/>
    </row>
    <row r="624" spans="1:4" x14ac:dyDescent="0.2">
      <c r="A624" s="17"/>
      <c r="B624" s="17"/>
      <c r="C624" s="17"/>
      <c r="D624" s="17"/>
    </row>
    <row r="625" spans="1:4" x14ac:dyDescent="0.2">
      <c r="A625" s="17"/>
      <c r="B625" s="17"/>
      <c r="C625" s="17"/>
      <c r="D625" s="17"/>
    </row>
    <row r="626" spans="1:4" x14ac:dyDescent="0.2">
      <c r="A626" s="17"/>
      <c r="B626" s="17"/>
      <c r="C626" s="17"/>
      <c r="D626" s="17"/>
    </row>
    <row r="627" spans="1:4" x14ac:dyDescent="0.2">
      <c r="A627" s="17"/>
      <c r="B627" s="17"/>
      <c r="C627" s="17"/>
      <c r="D627" s="17"/>
    </row>
    <row r="628" spans="1:4" x14ac:dyDescent="0.2">
      <c r="A628" s="17"/>
      <c r="B628" s="17"/>
      <c r="C628" s="17"/>
      <c r="D628" s="17"/>
    </row>
    <row r="629" spans="1:4" x14ac:dyDescent="0.2">
      <c r="A629" s="17"/>
      <c r="B629" s="17"/>
      <c r="C629" s="17"/>
      <c r="D629" s="17"/>
    </row>
    <row r="630" spans="1:4" x14ac:dyDescent="0.2">
      <c r="A630" s="17"/>
      <c r="B630" s="17"/>
      <c r="C630" s="17"/>
      <c r="D630" s="17"/>
    </row>
    <row r="631" spans="1:4" x14ac:dyDescent="0.2">
      <c r="A631" s="17"/>
      <c r="B631" s="17"/>
      <c r="C631" s="17"/>
      <c r="D631" s="17"/>
    </row>
    <row r="632" spans="1:4" x14ac:dyDescent="0.2">
      <c r="A632" s="17"/>
      <c r="B632" s="17"/>
      <c r="C632" s="17"/>
      <c r="D632" s="17"/>
    </row>
    <row r="633" spans="1:4" x14ac:dyDescent="0.2">
      <c r="A633" s="17"/>
      <c r="B633" s="17"/>
      <c r="C633" s="17"/>
      <c r="D633" s="17"/>
    </row>
    <row r="634" spans="1:4" x14ac:dyDescent="0.2">
      <c r="A634" s="17"/>
      <c r="B634" s="17"/>
      <c r="C634" s="17"/>
      <c r="D634" s="17"/>
    </row>
    <row r="635" spans="1:4" x14ac:dyDescent="0.2">
      <c r="A635" s="17"/>
      <c r="B635" s="17"/>
      <c r="C635" s="17"/>
      <c r="D635" s="17"/>
    </row>
    <row r="636" spans="1:4" x14ac:dyDescent="0.2">
      <c r="A636" s="17"/>
      <c r="B636" s="17"/>
      <c r="C636" s="17"/>
      <c r="D636" s="17"/>
    </row>
    <row r="637" spans="1:4" x14ac:dyDescent="0.2">
      <c r="A637" s="17"/>
      <c r="B637" s="17"/>
      <c r="C637" s="17"/>
      <c r="D637" s="17"/>
    </row>
    <row r="638" spans="1:4" x14ac:dyDescent="0.2">
      <c r="A638" s="17"/>
      <c r="B638" s="17"/>
      <c r="C638" s="17"/>
      <c r="D638" s="17"/>
    </row>
    <row r="639" spans="1:4" x14ac:dyDescent="0.2">
      <c r="A639" s="17"/>
      <c r="B639" s="17"/>
      <c r="C639" s="17"/>
      <c r="D639" s="17"/>
    </row>
    <row r="640" spans="1:4" x14ac:dyDescent="0.2">
      <c r="A640" s="17"/>
      <c r="B640" s="17"/>
      <c r="C640" s="17"/>
      <c r="D640" s="17"/>
    </row>
    <row r="641" spans="1:4" x14ac:dyDescent="0.2">
      <c r="A641" s="17"/>
      <c r="B641" s="17"/>
      <c r="C641" s="17"/>
      <c r="D641" s="17"/>
    </row>
    <row r="642" spans="1:4" x14ac:dyDescent="0.2">
      <c r="A642" s="17"/>
      <c r="B642" s="17"/>
      <c r="C642" s="17"/>
      <c r="D642" s="17"/>
    </row>
    <row r="643" spans="1:4" x14ac:dyDescent="0.2">
      <c r="A643" s="17"/>
      <c r="B643" s="17"/>
      <c r="C643" s="17"/>
      <c r="D643" s="17"/>
    </row>
    <row r="644" spans="1:4" x14ac:dyDescent="0.2">
      <c r="A644" s="17"/>
      <c r="B644" s="17"/>
      <c r="C644" s="17"/>
      <c r="D644" s="17"/>
    </row>
    <row r="645" spans="1:4" x14ac:dyDescent="0.2">
      <c r="A645" s="17"/>
      <c r="B645" s="17"/>
      <c r="C645" s="17"/>
      <c r="D645" s="17"/>
    </row>
    <row r="646" spans="1:4" x14ac:dyDescent="0.2">
      <c r="A646" s="17"/>
      <c r="B646" s="17"/>
      <c r="C646" s="17"/>
      <c r="D646" s="17"/>
    </row>
    <row r="647" spans="1:4" x14ac:dyDescent="0.2">
      <c r="A647" s="17"/>
      <c r="B647" s="17"/>
      <c r="C647" s="17"/>
      <c r="D647" s="17"/>
    </row>
    <row r="648" spans="1:4" x14ac:dyDescent="0.2">
      <c r="A648" s="17"/>
      <c r="B648" s="17"/>
      <c r="C648" s="17"/>
      <c r="D648" s="17"/>
    </row>
    <row r="649" spans="1:4" x14ac:dyDescent="0.2">
      <c r="A649" s="17"/>
      <c r="B649" s="17"/>
      <c r="C649" s="17"/>
      <c r="D649" s="17"/>
    </row>
    <row r="650" spans="1:4" x14ac:dyDescent="0.2">
      <c r="A650" s="17"/>
      <c r="B650" s="17"/>
      <c r="C650" s="17"/>
      <c r="D650" s="17"/>
    </row>
    <row r="651" spans="1:4" x14ac:dyDescent="0.2">
      <c r="A651" s="17"/>
      <c r="B651" s="17"/>
      <c r="C651" s="17"/>
      <c r="D651" s="17"/>
    </row>
    <row r="652" spans="1:4" x14ac:dyDescent="0.2">
      <c r="A652" s="17"/>
      <c r="B652" s="17"/>
      <c r="C652" s="17"/>
      <c r="D652" s="17"/>
    </row>
    <row r="653" spans="1:4" x14ac:dyDescent="0.2">
      <c r="A653" s="17"/>
      <c r="B653" s="17"/>
      <c r="C653" s="17"/>
      <c r="D653" s="17"/>
    </row>
    <row r="654" spans="1:4" x14ac:dyDescent="0.2">
      <c r="A654" s="17"/>
      <c r="B654" s="17"/>
      <c r="C654" s="17"/>
      <c r="D654" s="17"/>
    </row>
    <row r="655" spans="1:4" x14ac:dyDescent="0.2">
      <c r="A655" s="17"/>
      <c r="B655" s="17"/>
      <c r="C655" s="17"/>
      <c r="D655" s="17"/>
    </row>
    <row r="656" spans="1:4" x14ac:dyDescent="0.2">
      <c r="A656" s="17"/>
      <c r="B656" s="17"/>
      <c r="C656" s="17"/>
      <c r="D656" s="17"/>
    </row>
    <row r="657" spans="1:4" x14ac:dyDescent="0.2">
      <c r="A657" s="17"/>
      <c r="B657" s="17"/>
      <c r="C657" s="17"/>
      <c r="D657" s="17"/>
    </row>
    <row r="658" spans="1:4" x14ac:dyDescent="0.2">
      <c r="A658" s="17"/>
      <c r="B658" s="17"/>
      <c r="C658" s="17"/>
      <c r="D658" s="17"/>
    </row>
    <row r="659" spans="1:4" x14ac:dyDescent="0.2">
      <c r="A659" s="17"/>
      <c r="B659" s="17"/>
      <c r="C659" s="17"/>
      <c r="D659" s="17"/>
    </row>
    <row r="660" spans="1:4" x14ac:dyDescent="0.2">
      <c r="A660" s="17"/>
      <c r="B660" s="17"/>
      <c r="C660" s="17"/>
      <c r="D660" s="17"/>
    </row>
    <row r="661" spans="1:4" x14ac:dyDescent="0.2">
      <c r="A661" s="17"/>
      <c r="B661" s="17"/>
      <c r="C661" s="17"/>
      <c r="D661" s="17"/>
    </row>
    <row r="662" spans="1:4" x14ac:dyDescent="0.2">
      <c r="A662" s="17"/>
      <c r="B662" s="17"/>
      <c r="C662" s="17"/>
      <c r="D662" s="17"/>
    </row>
    <row r="663" spans="1:4" x14ac:dyDescent="0.2">
      <c r="A663" s="17"/>
      <c r="B663" s="17"/>
      <c r="C663" s="17"/>
      <c r="D663" s="17"/>
    </row>
    <row r="664" spans="1:4" x14ac:dyDescent="0.2">
      <c r="A664" s="17"/>
      <c r="B664" s="17"/>
      <c r="C664" s="17"/>
      <c r="D664" s="17"/>
    </row>
    <row r="665" spans="1:4" x14ac:dyDescent="0.2">
      <c r="A665" s="17"/>
      <c r="B665" s="17"/>
      <c r="C665" s="17"/>
      <c r="D665" s="17"/>
    </row>
    <row r="666" spans="1:4" x14ac:dyDescent="0.2">
      <c r="A666" s="17"/>
      <c r="B666" s="17"/>
      <c r="C666" s="17"/>
      <c r="D666" s="17"/>
    </row>
    <row r="667" spans="1:4" x14ac:dyDescent="0.2">
      <c r="A667" s="17"/>
      <c r="B667" s="17"/>
      <c r="C667" s="17"/>
      <c r="D667" s="17"/>
    </row>
    <row r="668" spans="1:4" x14ac:dyDescent="0.2">
      <c r="A668" s="17"/>
      <c r="B668" s="17"/>
      <c r="C668" s="17"/>
      <c r="D668" s="17"/>
    </row>
    <row r="669" spans="1:4" x14ac:dyDescent="0.2">
      <c r="A669" s="17"/>
      <c r="B669" s="17"/>
      <c r="C669" s="17"/>
      <c r="D669" s="17"/>
    </row>
    <row r="670" spans="1:4" x14ac:dyDescent="0.2">
      <c r="A670" s="17"/>
      <c r="B670" s="17"/>
      <c r="C670" s="17"/>
      <c r="D670" s="17"/>
    </row>
    <row r="671" spans="1:4" x14ac:dyDescent="0.2">
      <c r="A671" s="17"/>
      <c r="B671" s="17"/>
      <c r="C671" s="17"/>
      <c r="D671" s="17"/>
    </row>
    <row r="672" spans="1:4" x14ac:dyDescent="0.2">
      <c r="A672" s="17"/>
      <c r="B672" s="17"/>
      <c r="C672" s="17"/>
      <c r="D672" s="17"/>
    </row>
    <row r="673" spans="1:4" x14ac:dyDescent="0.2">
      <c r="A673" s="17"/>
      <c r="B673" s="17"/>
      <c r="C673" s="17"/>
      <c r="D673" s="17"/>
    </row>
    <row r="674" spans="1:4" x14ac:dyDescent="0.2">
      <c r="A674" s="17"/>
      <c r="B674" s="17"/>
      <c r="C674" s="17"/>
      <c r="D674" s="17"/>
    </row>
    <row r="675" spans="1:4" x14ac:dyDescent="0.2">
      <c r="A675" s="17"/>
      <c r="B675" s="17"/>
      <c r="C675" s="17"/>
      <c r="D675" s="17"/>
    </row>
    <row r="676" spans="1:4" x14ac:dyDescent="0.2">
      <c r="A676" s="17"/>
      <c r="B676" s="17"/>
      <c r="C676" s="17"/>
      <c r="D676" s="17"/>
    </row>
    <row r="677" spans="1:4" x14ac:dyDescent="0.2">
      <c r="A677" s="17"/>
      <c r="B677" s="17"/>
      <c r="C677" s="17"/>
      <c r="D677" s="17"/>
    </row>
    <row r="678" spans="1:4" x14ac:dyDescent="0.2">
      <c r="A678" s="17"/>
      <c r="B678" s="17"/>
      <c r="C678" s="17"/>
      <c r="D678" s="17"/>
    </row>
    <row r="679" spans="1:4" x14ac:dyDescent="0.2">
      <c r="A679" s="17"/>
      <c r="B679" s="17"/>
      <c r="C679" s="17"/>
      <c r="D679" s="17"/>
    </row>
    <row r="680" spans="1:4" x14ac:dyDescent="0.2">
      <c r="A680" s="17"/>
      <c r="B680" s="17"/>
      <c r="C680" s="17"/>
      <c r="D680" s="17"/>
    </row>
    <row r="681" spans="1:4" x14ac:dyDescent="0.2">
      <c r="A681" s="17"/>
      <c r="B681" s="17"/>
      <c r="C681" s="17"/>
      <c r="D681" s="17"/>
    </row>
    <row r="682" spans="1:4" x14ac:dyDescent="0.2">
      <c r="A682" s="17"/>
      <c r="B682" s="17"/>
      <c r="C682" s="17"/>
      <c r="D682" s="17"/>
    </row>
    <row r="683" spans="1:4" x14ac:dyDescent="0.2">
      <c r="A683" s="17"/>
      <c r="B683" s="17"/>
      <c r="C683" s="17"/>
      <c r="D683" s="17"/>
    </row>
    <row r="684" spans="1:4" x14ac:dyDescent="0.2">
      <c r="A684" s="17"/>
      <c r="B684" s="17"/>
      <c r="C684" s="17"/>
      <c r="D684" s="17"/>
    </row>
    <row r="685" spans="1:4" x14ac:dyDescent="0.2">
      <c r="A685" s="17"/>
      <c r="B685" s="17"/>
      <c r="C685" s="17"/>
      <c r="D685" s="17"/>
    </row>
    <row r="686" spans="1:4" x14ac:dyDescent="0.2">
      <c r="A686" s="17"/>
      <c r="B686" s="17"/>
      <c r="C686" s="17"/>
      <c r="D686" s="17"/>
    </row>
    <row r="687" spans="1:4" x14ac:dyDescent="0.2">
      <c r="A687" s="17"/>
      <c r="B687" s="17"/>
      <c r="C687" s="17"/>
      <c r="D687" s="17"/>
    </row>
    <row r="688" spans="1:4" x14ac:dyDescent="0.2">
      <c r="A688" s="17"/>
      <c r="B688" s="17"/>
      <c r="C688" s="17"/>
      <c r="D688" s="17"/>
    </row>
    <row r="689" spans="1:4" x14ac:dyDescent="0.2">
      <c r="A689" s="17"/>
      <c r="B689" s="17"/>
      <c r="C689" s="17"/>
      <c r="D689" s="17"/>
    </row>
    <row r="690" spans="1:4" x14ac:dyDescent="0.2">
      <c r="A690" s="17"/>
      <c r="B690" s="17"/>
      <c r="C690" s="17"/>
      <c r="D690" s="17"/>
    </row>
    <row r="691" spans="1:4" x14ac:dyDescent="0.2">
      <c r="A691" s="17"/>
      <c r="B691" s="17"/>
      <c r="C691" s="17"/>
      <c r="D691" s="17"/>
    </row>
    <row r="692" spans="1:4" x14ac:dyDescent="0.2">
      <c r="A692" s="17"/>
      <c r="B692" s="17"/>
      <c r="C692" s="17"/>
      <c r="D692" s="17"/>
    </row>
    <row r="693" spans="1:4" x14ac:dyDescent="0.2">
      <c r="A693" s="17"/>
      <c r="B693" s="17"/>
      <c r="C693" s="17"/>
      <c r="D693" s="17"/>
    </row>
    <row r="694" spans="1:4" x14ac:dyDescent="0.2">
      <c r="A694" s="17"/>
      <c r="B694" s="17"/>
      <c r="C694" s="17"/>
      <c r="D694" s="17"/>
    </row>
    <row r="695" spans="1:4" x14ac:dyDescent="0.2">
      <c r="A695" s="17"/>
      <c r="B695" s="17"/>
      <c r="C695" s="17"/>
      <c r="D695" s="17"/>
    </row>
    <row r="696" spans="1:4" x14ac:dyDescent="0.2">
      <c r="A696" s="17"/>
      <c r="B696" s="17"/>
      <c r="C696" s="17"/>
      <c r="D696" s="17"/>
    </row>
    <row r="697" spans="1:4" x14ac:dyDescent="0.2">
      <c r="A697" s="17"/>
      <c r="B697" s="17"/>
      <c r="C697" s="17"/>
      <c r="D697" s="17"/>
    </row>
    <row r="698" spans="1:4" x14ac:dyDescent="0.2">
      <c r="A698" s="17"/>
      <c r="B698" s="17"/>
      <c r="C698" s="17"/>
      <c r="D698" s="17"/>
    </row>
    <row r="699" spans="1:4" x14ac:dyDescent="0.2">
      <c r="A699" s="17"/>
      <c r="B699" s="17"/>
      <c r="C699" s="17"/>
      <c r="D699" s="17"/>
    </row>
    <row r="700" spans="1:4" x14ac:dyDescent="0.2">
      <c r="A700" s="17"/>
      <c r="B700" s="17"/>
      <c r="C700" s="17"/>
      <c r="D700" s="17"/>
    </row>
    <row r="701" spans="1:4" x14ac:dyDescent="0.2">
      <c r="A701" s="17"/>
      <c r="B701" s="17"/>
      <c r="C701" s="17"/>
      <c r="D701" s="17"/>
    </row>
    <row r="702" spans="1:4" x14ac:dyDescent="0.2">
      <c r="A702" s="17"/>
      <c r="B702" s="17"/>
      <c r="C702" s="17"/>
      <c r="D702" s="17"/>
    </row>
    <row r="703" spans="1:4" x14ac:dyDescent="0.2">
      <c r="A703" s="17"/>
      <c r="B703" s="17"/>
      <c r="C703" s="17"/>
      <c r="D703" s="17"/>
    </row>
    <row r="704" spans="1:4" x14ac:dyDescent="0.2">
      <c r="A704" s="17"/>
      <c r="B704" s="17"/>
      <c r="C704" s="17"/>
      <c r="D704" s="17"/>
    </row>
    <row r="705" spans="1:4" x14ac:dyDescent="0.2">
      <c r="A705" s="17"/>
      <c r="B705" s="17"/>
      <c r="C705" s="17"/>
      <c r="D705" s="17"/>
    </row>
    <row r="706" spans="1:4" x14ac:dyDescent="0.2">
      <c r="A706" s="17"/>
      <c r="B706" s="17"/>
      <c r="C706" s="17"/>
      <c r="D706" s="17"/>
    </row>
    <row r="707" spans="1:4" x14ac:dyDescent="0.2">
      <c r="A707" s="17"/>
      <c r="B707" s="17"/>
      <c r="C707" s="17"/>
      <c r="D707" s="17"/>
    </row>
    <row r="708" spans="1:4" x14ac:dyDescent="0.2">
      <c r="A708" s="17"/>
      <c r="B708" s="17"/>
      <c r="C708" s="17"/>
      <c r="D708" s="17"/>
    </row>
    <row r="709" spans="1:4" x14ac:dyDescent="0.2">
      <c r="A709" s="17"/>
      <c r="B709" s="17"/>
      <c r="C709" s="17"/>
      <c r="D709" s="17"/>
    </row>
    <row r="710" spans="1:4" x14ac:dyDescent="0.2">
      <c r="A710" s="17"/>
      <c r="B710" s="17"/>
      <c r="C710" s="17"/>
      <c r="D710" s="17"/>
    </row>
    <row r="711" spans="1:4" x14ac:dyDescent="0.2">
      <c r="A711" s="17"/>
      <c r="B711" s="17"/>
      <c r="C711" s="17"/>
      <c r="D711" s="17"/>
    </row>
    <row r="712" spans="1:4" x14ac:dyDescent="0.2">
      <c r="A712" s="17"/>
      <c r="B712" s="17"/>
      <c r="C712" s="17"/>
      <c r="D712" s="17"/>
    </row>
    <row r="713" spans="1:4" x14ac:dyDescent="0.2">
      <c r="A713" s="17"/>
      <c r="B713" s="17"/>
      <c r="C713" s="17"/>
      <c r="D713" s="17"/>
    </row>
    <row r="714" spans="1:4" x14ac:dyDescent="0.2">
      <c r="A714" s="17"/>
      <c r="B714" s="17"/>
      <c r="C714" s="17"/>
      <c r="D714" s="17"/>
    </row>
    <row r="715" spans="1:4" x14ac:dyDescent="0.2">
      <c r="A715" s="17"/>
      <c r="B715" s="17"/>
      <c r="C715" s="17"/>
      <c r="D715" s="17"/>
    </row>
    <row r="716" spans="1:4" x14ac:dyDescent="0.2">
      <c r="A716" s="17"/>
      <c r="B716" s="17"/>
      <c r="C716" s="17"/>
      <c r="D716" s="17"/>
    </row>
    <row r="717" spans="1:4" x14ac:dyDescent="0.2">
      <c r="A717" s="17"/>
      <c r="B717" s="17"/>
      <c r="C717" s="17"/>
      <c r="D717" s="17"/>
    </row>
    <row r="718" spans="1:4" x14ac:dyDescent="0.2">
      <c r="A718" s="17"/>
      <c r="B718" s="17"/>
      <c r="C718" s="17"/>
      <c r="D718" s="17"/>
    </row>
    <row r="719" spans="1:4" x14ac:dyDescent="0.2">
      <c r="A719" s="17"/>
      <c r="B719" s="17"/>
      <c r="C719" s="17"/>
      <c r="D719" s="17"/>
    </row>
    <row r="720" spans="1:4" x14ac:dyDescent="0.2">
      <c r="A720" s="17"/>
      <c r="B720" s="17"/>
      <c r="C720" s="17"/>
      <c r="D720" s="17"/>
    </row>
    <row r="721" spans="1:4" x14ac:dyDescent="0.2">
      <c r="A721" s="17"/>
      <c r="B721" s="17"/>
      <c r="C721" s="17"/>
      <c r="D721" s="17"/>
    </row>
    <row r="722" spans="1:4" x14ac:dyDescent="0.2">
      <c r="A722" s="17"/>
      <c r="B722" s="17"/>
      <c r="C722" s="17"/>
      <c r="D722" s="17"/>
    </row>
    <row r="723" spans="1:4" x14ac:dyDescent="0.2">
      <c r="A723" s="17"/>
      <c r="B723" s="17"/>
      <c r="C723" s="17"/>
      <c r="D723" s="17"/>
    </row>
    <row r="724" spans="1:4" x14ac:dyDescent="0.2">
      <c r="A724" s="17"/>
      <c r="B724" s="17"/>
      <c r="C724" s="17"/>
      <c r="D724" s="17"/>
    </row>
    <row r="725" spans="1:4" x14ac:dyDescent="0.2">
      <c r="A725" s="17"/>
      <c r="B725" s="17"/>
      <c r="C725" s="17"/>
      <c r="D725" s="17"/>
    </row>
    <row r="726" spans="1:4" x14ac:dyDescent="0.2">
      <c r="A726" s="17"/>
      <c r="B726" s="17"/>
      <c r="C726" s="17"/>
      <c r="D726" s="17"/>
    </row>
    <row r="727" spans="1:4" x14ac:dyDescent="0.2">
      <c r="A727" s="17"/>
      <c r="B727" s="17"/>
      <c r="C727" s="17"/>
      <c r="D727" s="17"/>
    </row>
    <row r="728" spans="1:4" x14ac:dyDescent="0.2">
      <c r="A728" s="17"/>
      <c r="B728" s="17"/>
      <c r="C728" s="17"/>
      <c r="D728" s="17"/>
    </row>
    <row r="729" spans="1:4" x14ac:dyDescent="0.2">
      <c r="A729" s="17"/>
      <c r="B729" s="17"/>
      <c r="C729" s="17"/>
      <c r="D729" s="17"/>
    </row>
    <row r="730" spans="1:4" x14ac:dyDescent="0.2">
      <c r="A730" s="17"/>
      <c r="B730" s="17"/>
      <c r="C730" s="17"/>
      <c r="D730" s="17"/>
    </row>
    <row r="731" spans="1:4" x14ac:dyDescent="0.2">
      <c r="A731" s="17"/>
      <c r="B731" s="17"/>
      <c r="C731" s="17"/>
      <c r="D731" s="17"/>
    </row>
    <row r="732" spans="1:4" x14ac:dyDescent="0.2">
      <c r="A732" s="17"/>
      <c r="B732" s="17"/>
      <c r="C732" s="17"/>
      <c r="D732" s="17"/>
    </row>
    <row r="733" spans="1:4" x14ac:dyDescent="0.2">
      <c r="A733" s="17"/>
      <c r="B733" s="17"/>
      <c r="C733" s="17"/>
      <c r="D733" s="17"/>
    </row>
    <row r="734" spans="1:4" x14ac:dyDescent="0.2">
      <c r="A734" s="17"/>
      <c r="B734" s="17"/>
      <c r="C734" s="17"/>
      <c r="D734" s="17"/>
    </row>
    <row r="735" spans="1:4" x14ac:dyDescent="0.2">
      <c r="A735" s="17"/>
      <c r="B735" s="17"/>
      <c r="C735" s="17"/>
      <c r="D735" s="17"/>
    </row>
    <row r="736" spans="1:4" x14ac:dyDescent="0.2">
      <c r="A736" s="17"/>
      <c r="B736" s="17"/>
      <c r="C736" s="17"/>
      <c r="D736" s="17"/>
    </row>
    <row r="737" spans="1:4" x14ac:dyDescent="0.2">
      <c r="A737" s="17"/>
      <c r="B737" s="17"/>
      <c r="C737" s="17"/>
      <c r="D737" s="17"/>
    </row>
    <row r="738" spans="1:4" x14ac:dyDescent="0.2">
      <c r="A738" s="17"/>
      <c r="B738" s="17"/>
      <c r="C738" s="17"/>
      <c r="D738" s="17"/>
    </row>
    <row r="739" spans="1:4" x14ac:dyDescent="0.2">
      <c r="A739" s="17"/>
      <c r="B739" s="17"/>
      <c r="C739" s="17"/>
      <c r="D739" s="17"/>
    </row>
    <row r="740" spans="1:4" x14ac:dyDescent="0.2">
      <c r="A740" s="17"/>
      <c r="B740" s="17"/>
      <c r="C740" s="17"/>
      <c r="D740" s="17"/>
    </row>
    <row r="741" spans="1:4" x14ac:dyDescent="0.2">
      <c r="A741" s="17"/>
      <c r="B741" s="17"/>
      <c r="C741" s="17"/>
      <c r="D741" s="17"/>
    </row>
    <row r="742" spans="1:4" x14ac:dyDescent="0.2">
      <c r="A742" s="17"/>
      <c r="B742" s="17"/>
      <c r="C742" s="17"/>
      <c r="D742" s="17"/>
    </row>
    <row r="743" spans="1:4" x14ac:dyDescent="0.2">
      <c r="A743" s="17"/>
      <c r="B743" s="17"/>
      <c r="C743" s="17"/>
      <c r="D743" s="17"/>
    </row>
    <row r="744" spans="1:4" x14ac:dyDescent="0.2">
      <c r="A744" s="17"/>
      <c r="B744" s="17"/>
      <c r="C744" s="17"/>
      <c r="D744" s="17"/>
    </row>
    <row r="745" spans="1:4" x14ac:dyDescent="0.2">
      <c r="A745" s="17"/>
      <c r="B745" s="17"/>
      <c r="C745" s="17"/>
      <c r="D745" s="17"/>
    </row>
    <row r="746" spans="1:4" x14ac:dyDescent="0.2">
      <c r="A746" s="17"/>
      <c r="B746" s="17"/>
      <c r="C746" s="17"/>
      <c r="D746" s="17"/>
    </row>
    <row r="747" spans="1:4" x14ac:dyDescent="0.2">
      <c r="A747" s="17"/>
      <c r="B747" s="17"/>
      <c r="C747" s="17"/>
      <c r="D747" s="17"/>
    </row>
    <row r="748" spans="1:4" x14ac:dyDescent="0.2">
      <c r="A748" s="17"/>
      <c r="B748" s="17"/>
      <c r="C748" s="17"/>
      <c r="D748" s="17"/>
    </row>
    <row r="749" spans="1:4" x14ac:dyDescent="0.2">
      <c r="A749" s="17"/>
      <c r="B749" s="17"/>
      <c r="C749" s="17"/>
      <c r="D749" s="17"/>
    </row>
    <row r="750" spans="1:4" x14ac:dyDescent="0.2">
      <c r="A750" s="17"/>
      <c r="B750" s="17"/>
      <c r="C750" s="17"/>
      <c r="D750" s="17"/>
    </row>
    <row r="751" spans="1:4" x14ac:dyDescent="0.2">
      <c r="A751" s="17"/>
      <c r="B751" s="17"/>
      <c r="C751" s="17"/>
      <c r="D751" s="17"/>
    </row>
    <row r="752" spans="1:4" x14ac:dyDescent="0.2">
      <c r="A752" s="17"/>
      <c r="B752" s="17"/>
      <c r="C752" s="17"/>
      <c r="D752" s="17"/>
    </row>
    <row r="753" spans="1:4" x14ac:dyDescent="0.2">
      <c r="A753" s="17"/>
      <c r="B753" s="17"/>
      <c r="C753" s="17"/>
      <c r="D753" s="17"/>
    </row>
    <row r="754" spans="1:4" x14ac:dyDescent="0.2">
      <c r="A754" s="17"/>
      <c r="B754" s="17"/>
      <c r="C754" s="17"/>
      <c r="D754" s="17"/>
    </row>
    <row r="755" spans="1:4" x14ac:dyDescent="0.2">
      <c r="A755" s="17"/>
      <c r="B755" s="17"/>
      <c r="C755" s="17"/>
      <c r="D755" s="17"/>
    </row>
    <row r="756" spans="1:4" x14ac:dyDescent="0.2">
      <c r="A756" s="17"/>
      <c r="B756" s="17"/>
      <c r="C756" s="17"/>
      <c r="D756" s="17"/>
    </row>
    <row r="757" spans="1:4" x14ac:dyDescent="0.2">
      <c r="A757" s="17"/>
      <c r="B757" s="17"/>
      <c r="C757" s="17"/>
      <c r="D757" s="17"/>
    </row>
    <row r="758" spans="1:4" x14ac:dyDescent="0.2">
      <c r="A758" s="17"/>
      <c r="B758" s="17"/>
      <c r="C758" s="17"/>
      <c r="D758" s="17"/>
    </row>
    <row r="759" spans="1:4" x14ac:dyDescent="0.2">
      <c r="A759" s="17"/>
      <c r="B759" s="17"/>
      <c r="C759" s="17"/>
      <c r="D759" s="17"/>
    </row>
    <row r="760" spans="1:4" x14ac:dyDescent="0.2">
      <c r="A760" s="17"/>
      <c r="B760" s="17"/>
      <c r="C760" s="17"/>
      <c r="D760" s="17"/>
    </row>
    <row r="761" spans="1:4" x14ac:dyDescent="0.2">
      <c r="A761" s="17"/>
      <c r="B761" s="17"/>
      <c r="C761" s="17"/>
      <c r="D761" s="17"/>
    </row>
    <row r="762" spans="1:4" x14ac:dyDescent="0.2">
      <c r="A762" s="17"/>
      <c r="B762" s="17"/>
      <c r="C762" s="17"/>
      <c r="D762" s="17"/>
    </row>
    <row r="763" spans="1:4" x14ac:dyDescent="0.2">
      <c r="A763" s="17"/>
      <c r="B763" s="17"/>
      <c r="C763" s="17"/>
      <c r="D763" s="17"/>
    </row>
    <row r="764" spans="1:4" x14ac:dyDescent="0.2">
      <c r="A764" s="17"/>
      <c r="B764" s="17"/>
      <c r="C764" s="17"/>
      <c r="D764" s="17"/>
    </row>
    <row r="765" spans="1:4" x14ac:dyDescent="0.2">
      <c r="A765" s="17"/>
      <c r="B765" s="17"/>
      <c r="C765" s="17"/>
      <c r="D765" s="17"/>
    </row>
    <row r="766" spans="1:4" x14ac:dyDescent="0.2">
      <c r="A766" s="17"/>
      <c r="B766" s="17"/>
      <c r="C766" s="17"/>
      <c r="D766" s="17"/>
    </row>
    <row r="767" spans="1:4" x14ac:dyDescent="0.2">
      <c r="A767" s="17"/>
      <c r="B767" s="17"/>
      <c r="C767" s="17"/>
      <c r="D767" s="17"/>
    </row>
    <row r="768" spans="1:4" x14ac:dyDescent="0.2">
      <c r="A768" s="17"/>
      <c r="B768" s="17"/>
      <c r="C768" s="17"/>
      <c r="D768" s="17"/>
    </row>
    <row r="769" spans="1:4" x14ac:dyDescent="0.2">
      <c r="A769" s="17"/>
      <c r="B769" s="17"/>
      <c r="C769" s="17"/>
      <c r="D769" s="17"/>
    </row>
    <row r="770" spans="1:4" x14ac:dyDescent="0.2">
      <c r="A770" s="17"/>
      <c r="B770" s="17"/>
      <c r="C770" s="17"/>
      <c r="D770" s="17"/>
    </row>
    <row r="771" spans="1:4" x14ac:dyDescent="0.2">
      <c r="A771" s="17"/>
      <c r="B771" s="17"/>
      <c r="C771" s="17"/>
      <c r="D771" s="17"/>
    </row>
    <row r="772" spans="1:4" x14ac:dyDescent="0.2">
      <c r="A772" s="17"/>
      <c r="B772" s="17"/>
      <c r="C772" s="17"/>
      <c r="D772" s="17"/>
    </row>
    <row r="773" spans="1:4" x14ac:dyDescent="0.2">
      <c r="A773" s="17"/>
      <c r="B773" s="17"/>
      <c r="C773" s="17"/>
      <c r="D773" s="17"/>
    </row>
    <row r="774" spans="1:4" x14ac:dyDescent="0.2">
      <c r="A774" s="17"/>
      <c r="B774" s="17"/>
      <c r="C774" s="17"/>
      <c r="D774" s="17"/>
    </row>
    <row r="775" spans="1:4" x14ac:dyDescent="0.2">
      <c r="A775" s="17"/>
      <c r="B775" s="17"/>
      <c r="C775" s="17"/>
      <c r="D775" s="17"/>
    </row>
    <row r="776" spans="1:4" x14ac:dyDescent="0.2">
      <c r="A776" s="17"/>
      <c r="B776" s="17"/>
      <c r="C776" s="17"/>
      <c r="D776" s="17"/>
    </row>
    <row r="777" spans="1:4" x14ac:dyDescent="0.2">
      <c r="A777" s="17"/>
      <c r="B777" s="17"/>
      <c r="C777" s="17"/>
      <c r="D777" s="17"/>
    </row>
    <row r="778" spans="1:4" x14ac:dyDescent="0.2">
      <c r="A778" s="17"/>
      <c r="B778" s="17"/>
      <c r="C778" s="17"/>
      <c r="D778" s="17"/>
    </row>
    <row r="779" spans="1:4" x14ac:dyDescent="0.2">
      <c r="A779" s="17"/>
      <c r="B779" s="17"/>
      <c r="C779" s="17"/>
      <c r="D779" s="17"/>
    </row>
    <row r="780" spans="1:4" x14ac:dyDescent="0.2">
      <c r="A780" s="17"/>
      <c r="B780" s="17"/>
      <c r="C780" s="17"/>
      <c r="D780" s="17"/>
    </row>
    <row r="781" spans="1:4" x14ac:dyDescent="0.2">
      <c r="A781" s="17"/>
      <c r="B781" s="17"/>
      <c r="C781" s="17"/>
      <c r="D781" s="17"/>
    </row>
    <row r="782" spans="1:4" x14ac:dyDescent="0.2">
      <c r="A782" s="17"/>
      <c r="B782" s="17"/>
      <c r="C782" s="17"/>
      <c r="D782" s="17"/>
    </row>
    <row r="783" spans="1:4" x14ac:dyDescent="0.2">
      <c r="A783" s="17"/>
      <c r="B783" s="17"/>
      <c r="C783" s="17"/>
      <c r="D783" s="17"/>
    </row>
    <row r="784" spans="1:4" x14ac:dyDescent="0.2">
      <c r="A784" s="17"/>
      <c r="B784" s="17"/>
      <c r="C784" s="17"/>
      <c r="D784" s="17"/>
    </row>
    <row r="785" spans="1:4" x14ac:dyDescent="0.2">
      <c r="A785" s="17"/>
      <c r="B785" s="17"/>
      <c r="C785" s="17"/>
      <c r="D785" s="17"/>
    </row>
    <row r="786" spans="1:4" x14ac:dyDescent="0.2">
      <c r="A786" s="17"/>
      <c r="B786" s="17"/>
      <c r="C786" s="17"/>
      <c r="D786" s="17"/>
    </row>
    <row r="787" spans="1:4" x14ac:dyDescent="0.2">
      <c r="A787" s="17"/>
      <c r="B787" s="17"/>
      <c r="C787" s="17"/>
      <c r="D787" s="17"/>
    </row>
    <row r="788" spans="1:4" x14ac:dyDescent="0.2">
      <c r="A788" s="17"/>
      <c r="B788" s="17"/>
      <c r="C788" s="17"/>
      <c r="D788" s="17"/>
    </row>
    <row r="789" spans="1:4" x14ac:dyDescent="0.2">
      <c r="A789" s="17"/>
      <c r="B789" s="17"/>
      <c r="C789" s="17"/>
      <c r="D789" s="17"/>
    </row>
    <row r="790" spans="1:4" x14ac:dyDescent="0.2">
      <c r="A790" s="17"/>
      <c r="B790" s="17"/>
      <c r="C790" s="17"/>
      <c r="D790" s="17"/>
    </row>
    <row r="791" spans="1:4" x14ac:dyDescent="0.2">
      <c r="A791" s="17"/>
      <c r="B791" s="17"/>
      <c r="C791" s="17"/>
      <c r="D791" s="17"/>
    </row>
    <row r="792" spans="1:4" x14ac:dyDescent="0.2">
      <c r="A792" s="17"/>
      <c r="B792" s="17"/>
      <c r="C792" s="17"/>
      <c r="D792" s="17"/>
    </row>
    <row r="793" spans="1:4" x14ac:dyDescent="0.2">
      <c r="A793" s="17"/>
      <c r="B793" s="17"/>
      <c r="C793" s="17"/>
      <c r="D793" s="17"/>
    </row>
    <row r="794" spans="1:4" x14ac:dyDescent="0.2">
      <c r="A794" s="17"/>
      <c r="B794" s="17"/>
      <c r="C794" s="17"/>
      <c r="D794" s="17"/>
    </row>
    <row r="795" spans="1:4" x14ac:dyDescent="0.2">
      <c r="A795" s="17"/>
      <c r="B795" s="17"/>
      <c r="C795" s="17"/>
      <c r="D795" s="17"/>
    </row>
    <row r="796" spans="1:4" x14ac:dyDescent="0.2">
      <c r="A796" s="17"/>
      <c r="B796" s="17"/>
      <c r="C796" s="17"/>
      <c r="D796" s="17"/>
    </row>
    <row r="797" spans="1:4" x14ac:dyDescent="0.2">
      <c r="A797" s="17"/>
      <c r="B797" s="17"/>
      <c r="C797" s="17"/>
      <c r="D797" s="17"/>
    </row>
    <row r="798" spans="1:4" x14ac:dyDescent="0.2">
      <c r="A798" s="17"/>
      <c r="B798" s="17"/>
      <c r="C798" s="17"/>
      <c r="D798" s="17"/>
    </row>
    <row r="799" spans="1:4" x14ac:dyDescent="0.2">
      <c r="A799" s="17"/>
      <c r="B799" s="17"/>
      <c r="C799" s="17"/>
      <c r="D799" s="17"/>
    </row>
    <row r="800" spans="1:4" x14ac:dyDescent="0.2">
      <c r="A800" s="17"/>
      <c r="B800" s="17"/>
      <c r="C800" s="17"/>
      <c r="D800" s="17"/>
    </row>
    <row r="801" spans="1:4" x14ac:dyDescent="0.2">
      <c r="A801" s="17"/>
      <c r="B801" s="17"/>
      <c r="C801" s="17"/>
      <c r="D801" s="17"/>
    </row>
    <row r="802" spans="1:4" x14ac:dyDescent="0.2">
      <c r="A802" s="17"/>
      <c r="B802" s="17"/>
      <c r="C802" s="17"/>
      <c r="D802" s="17"/>
    </row>
    <row r="803" spans="1:4" x14ac:dyDescent="0.2">
      <c r="A803" s="17"/>
      <c r="B803" s="17"/>
      <c r="C803" s="17"/>
      <c r="D803" s="17"/>
    </row>
    <row r="804" spans="1:4" x14ac:dyDescent="0.2">
      <c r="A804" s="17"/>
      <c r="B804" s="17"/>
      <c r="C804" s="17"/>
      <c r="D804" s="17"/>
    </row>
    <row r="805" spans="1:4" x14ac:dyDescent="0.2">
      <c r="A805" s="17"/>
      <c r="B805" s="17"/>
      <c r="C805" s="17"/>
      <c r="D805" s="17"/>
    </row>
    <row r="806" spans="1:4" x14ac:dyDescent="0.2">
      <c r="A806" s="17"/>
      <c r="B806" s="17"/>
      <c r="C806" s="17"/>
      <c r="D806" s="17"/>
    </row>
    <row r="807" spans="1:4" x14ac:dyDescent="0.2">
      <c r="A807" s="17"/>
      <c r="B807" s="17"/>
      <c r="C807" s="17"/>
      <c r="D807" s="17"/>
    </row>
    <row r="808" spans="1:4" x14ac:dyDescent="0.2">
      <c r="A808" s="17"/>
      <c r="B808" s="17"/>
      <c r="C808" s="17"/>
      <c r="D808" s="17"/>
    </row>
    <row r="809" spans="1:4" x14ac:dyDescent="0.2">
      <c r="A809" s="17"/>
      <c r="B809" s="17"/>
      <c r="C809" s="17"/>
      <c r="D809" s="17"/>
    </row>
    <row r="810" spans="1:4" x14ac:dyDescent="0.2">
      <c r="A810" s="17"/>
      <c r="B810" s="17"/>
      <c r="C810" s="17"/>
      <c r="D810" s="17"/>
    </row>
    <row r="811" spans="1:4" x14ac:dyDescent="0.2">
      <c r="A811" s="17"/>
      <c r="B811" s="17"/>
      <c r="C811" s="17"/>
      <c r="D811" s="17"/>
    </row>
    <row r="812" spans="1:4" x14ac:dyDescent="0.2">
      <c r="A812" s="17"/>
      <c r="B812" s="17"/>
      <c r="C812" s="17"/>
      <c r="D812" s="17"/>
    </row>
    <row r="813" spans="1:4" x14ac:dyDescent="0.2">
      <c r="A813" s="17"/>
      <c r="B813" s="17"/>
      <c r="C813" s="17"/>
      <c r="D813" s="17"/>
    </row>
    <row r="814" spans="1:4" x14ac:dyDescent="0.2">
      <c r="A814" s="17"/>
      <c r="B814" s="17"/>
      <c r="C814" s="17"/>
      <c r="D814" s="17"/>
    </row>
    <row r="815" spans="1:4" x14ac:dyDescent="0.2">
      <c r="A815" s="17"/>
      <c r="B815" s="17"/>
      <c r="C815" s="17"/>
      <c r="D815" s="17"/>
    </row>
    <row r="816" spans="1:4" x14ac:dyDescent="0.2">
      <c r="A816" s="17"/>
      <c r="B816" s="17"/>
      <c r="C816" s="17"/>
      <c r="D816" s="17"/>
    </row>
    <row r="817" spans="1:4" x14ac:dyDescent="0.2">
      <c r="A817" s="17"/>
      <c r="B817" s="17"/>
      <c r="C817" s="17"/>
      <c r="D817" s="17"/>
    </row>
    <row r="818" spans="1:4" x14ac:dyDescent="0.2">
      <c r="A818" s="17"/>
      <c r="B818" s="17"/>
      <c r="C818" s="17"/>
      <c r="D818" s="17"/>
    </row>
    <row r="819" spans="1:4" x14ac:dyDescent="0.2">
      <c r="A819" s="17"/>
      <c r="B819" s="17"/>
      <c r="C819" s="17"/>
      <c r="D819" s="17"/>
    </row>
    <row r="820" spans="1:4" x14ac:dyDescent="0.2">
      <c r="A820" s="17"/>
      <c r="B820" s="17"/>
      <c r="C820" s="17"/>
      <c r="D820" s="17"/>
    </row>
    <row r="821" spans="1:4" x14ac:dyDescent="0.2">
      <c r="A821" s="17"/>
      <c r="B821" s="17"/>
      <c r="C821" s="17"/>
      <c r="D821" s="17"/>
    </row>
    <row r="822" spans="1:4" x14ac:dyDescent="0.2">
      <c r="A822" s="17"/>
      <c r="B822" s="17"/>
      <c r="C822" s="17"/>
      <c r="D822" s="17"/>
    </row>
    <row r="823" spans="1:4" x14ac:dyDescent="0.2">
      <c r="A823" s="17"/>
      <c r="B823" s="17"/>
      <c r="C823" s="17"/>
      <c r="D823" s="17"/>
    </row>
    <row r="824" spans="1:4" x14ac:dyDescent="0.2">
      <c r="A824" s="17"/>
      <c r="B824" s="17"/>
      <c r="C824" s="17"/>
      <c r="D824" s="17"/>
    </row>
    <row r="825" spans="1:4" x14ac:dyDescent="0.2">
      <c r="A825" s="17"/>
      <c r="B825" s="17"/>
      <c r="C825" s="17"/>
      <c r="D825" s="17"/>
    </row>
    <row r="826" spans="1:4" x14ac:dyDescent="0.2">
      <c r="A826" s="17"/>
      <c r="B826" s="17"/>
      <c r="C826" s="17"/>
      <c r="D826" s="17"/>
    </row>
    <row r="827" spans="1:4" x14ac:dyDescent="0.2">
      <c r="A827" s="17"/>
      <c r="B827" s="17"/>
      <c r="C827" s="17"/>
      <c r="D827" s="17"/>
    </row>
    <row r="828" spans="1:4" x14ac:dyDescent="0.2">
      <c r="A828" s="17"/>
      <c r="B828" s="17"/>
      <c r="C828" s="17"/>
      <c r="D828" s="17"/>
    </row>
    <row r="829" spans="1:4" x14ac:dyDescent="0.2">
      <c r="A829" s="17"/>
      <c r="B829" s="17"/>
      <c r="C829" s="17"/>
      <c r="D829" s="17"/>
    </row>
    <row r="830" spans="1:4" x14ac:dyDescent="0.2">
      <c r="A830" s="17"/>
      <c r="B830" s="17"/>
      <c r="C830" s="17"/>
      <c r="D830" s="17"/>
    </row>
    <row r="831" spans="1:4" x14ac:dyDescent="0.2">
      <c r="A831" s="17"/>
      <c r="B831" s="17"/>
      <c r="C831" s="17"/>
      <c r="D831" s="17"/>
    </row>
    <row r="832" spans="1:4" x14ac:dyDescent="0.2">
      <c r="A832" s="17"/>
      <c r="B832" s="17"/>
      <c r="C832" s="17"/>
      <c r="D832" s="17"/>
    </row>
    <row r="833" spans="1:4" x14ac:dyDescent="0.2">
      <c r="A833" s="17"/>
      <c r="B833" s="17"/>
      <c r="C833" s="17"/>
      <c r="D833" s="17"/>
    </row>
    <row r="834" spans="1:4" x14ac:dyDescent="0.2">
      <c r="A834" s="17"/>
      <c r="B834" s="17"/>
      <c r="C834" s="17"/>
      <c r="D834" s="17"/>
    </row>
    <row r="835" spans="1:4" x14ac:dyDescent="0.2">
      <c r="A835" s="17"/>
      <c r="B835" s="17"/>
      <c r="C835" s="17"/>
      <c r="D835" s="17"/>
    </row>
    <row r="836" spans="1:4" x14ac:dyDescent="0.2">
      <c r="A836" s="17"/>
      <c r="B836" s="17"/>
      <c r="C836" s="17"/>
      <c r="D836" s="17"/>
    </row>
    <row r="837" spans="1:4" x14ac:dyDescent="0.2">
      <c r="A837" s="17"/>
      <c r="B837" s="17"/>
      <c r="C837" s="17"/>
      <c r="D837" s="17"/>
    </row>
    <row r="838" spans="1:4" x14ac:dyDescent="0.2">
      <c r="A838" s="17"/>
      <c r="B838" s="17"/>
      <c r="C838" s="17"/>
      <c r="D838" s="17"/>
    </row>
    <row r="839" spans="1:4" x14ac:dyDescent="0.2">
      <c r="A839" s="17"/>
      <c r="B839" s="17"/>
      <c r="C839" s="17"/>
      <c r="D839" s="17"/>
    </row>
    <row r="840" spans="1:4" x14ac:dyDescent="0.2">
      <c r="A840" s="17"/>
      <c r="B840" s="17"/>
      <c r="C840" s="17"/>
      <c r="D840" s="17"/>
    </row>
    <row r="841" spans="1:4" x14ac:dyDescent="0.2">
      <c r="A841" s="17"/>
      <c r="B841" s="17"/>
      <c r="C841" s="17"/>
      <c r="D841" s="17"/>
    </row>
    <row r="842" spans="1:4" x14ac:dyDescent="0.2">
      <c r="A842" s="17"/>
      <c r="B842" s="17"/>
      <c r="C842" s="17"/>
      <c r="D842" s="17"/>
    </row>
    <row r="843" spans="1:4" x14ac:dyDescent="0.2">
      <c r="A843" s="17"/>
      <c r="B843" s="17"/>
      <c r="C843" s="17"/>
      <c r="D843" s="17"/>
    </row>
    <row r="844" spans="1:4" x14ac:dyDescent="0.2">
      <c r="A844" s="17"/>
      <c r="B844" s="17"/>
      <c r="C844" s="17"/>
      <c r="D844" s="17"/>
    </row>
    <row r="845" spans="1:4" x14ac:dyDescent="0.2">
      <c r="A845" s="17"/>
      <c r="B845" s="17"/>
      <c r="C845" s="17"/>
      <c r="D845" s="17"/>
    </row>
    <row r="846" spans="1:4" x14ac:dyDescent="0.2">
      <c r="A846" s="17"/>
      <c r="B846" s="17"/>
      <c r="C846" s="17"/>
      <c r="D846" s="17"/>
    </row>
    <row r="847" spans="1:4" x14ac:dyDescent="0.2">
      <c r="A847" s="17"/>
      <c r="B847" s="17"/>
      <c r="C847" s="17"/>
      <c r="D847" s="17"/>
    </row>
    <row r="848" spans="1:4" x14ac:dyDescent="0.2">
      <c r="A848" s="17"/>
      <c r="B848" s="17"/>
      <c r="C848" s="17"/>
      <c r="D848" s="17"/>
    </row>
    <row r="849" spans="1:4" x14ac:dyDescent="0.2">
      <c r="A849" s="17"/>
      <c r="B849" s="17"/>
      <c r="C849" s="17"/>
      <c r="D849" s="17"/>
    </row>
    <row r="850" spans="1:4" x14ac:dyDescent="0.2">
      <c r="A850" s="17"/>
      <c r="B850" s="17"/>
      <c r="C850" s="17"/>
      <c r="D850" s="17"/>
    </row>
    <row r="851" spans="1:4" x14ac:dyDescent="0.2">
      <c r="A851" s="17"/>
      <c r="B851" s="17"/>
      <c r="C851" s="17"/>
      <c r="D851" s="17"/>
    </row>
    <row r="852" spans="1:4" x14ac:dyDescent="0.2">
      <c r="A852" s="17"/>
      <c r="B852" s="17"/>
      <c r="C852" s="17"/>
      <c r="D852" s="17"/>
    </row>
    <row r="853" spans="1:4" x14ac:dyDescent="0.2">
      <c r="A853" s="17"/>
      <c r="B853" s="17"/>
      <c r="C853" s="17"/>
      <c r="D853" s="17"/>
    </row>
    <row r="854" spans="1:4" x14ac:dyDescent="0.2">
      <c r="A854" s="17"/>
      <c r="B854" s="17"/>
      <c r="C854" s="17"/>
      <c r="D854" s="17"/>
    </row>
    <row r="855" spans="1:4" x14ac:dyDescent="0.2">
      <c r="A855" s="17"/>
      <c r="B855" s="17"/>
      <c r="C855" s="17"/>
      <c r="D855" s="17"/>
    </row>
    <row r="856" spans="1:4" x14ac:dyDescent="0.2">
      <c r="A856" s="17"/>
      <c r="B856" s="17"/>
      <c r="C856" s="17"/>
      <c r="D856" s="17"/>
    </row>
    <row r="857" spans="1:4" x14ac:dyDescent="0.2">
      <c r="A857" s="17"/>
      <c r="B857" s="17"/>
      <c r="C857" s="17"/>
      <c r="D857" s="17"/>
    </row>
    <row r="858" spans="1:4" x14ac:dyDescent="0.2">
      <c r="A858" s="17"/>
      <c r="B858" s="17"/>
      <c r="C858" s="17"/>
      <c r="D858" s="17"/>
    </row>
    <row r="859" spans="1:4" x14ac:dyDescent="0.2">
      <c r="A859" s="17"/>
      <c r="B859" s="17"/>
      <c r="C859" s="17"/>
      <c r="D859" s="17"/>
    </row>
    <row r="860" spans="1:4" x14ac:dyDescent="0.2">
      <c r="A860" s="17"/>
      <c r="B860" s="17"/>
      <c r="C860" s="17"/>
      <c r="D860" s="17"/>
    </row>
    <row r="861" spans="1:4" x14ac:dyDescent="0.2">
      <c r="A861" s="17"/>
      <c r="B861" s="17"/>
      <c r="C861" s="17"/>
      <c r="D861" s="17"/>
    </row>
    <row r="862" spans="1:4" x14ac:dyDescent="0.2">
      <c r="A862" s="17"/>
      <c r="B862" s="17"/>
      <c r="C862" s="17"/>
      <c r="D862" s="17"/>
    </row>
    <row r="863" spans="1:4" x14ac:dyDescent="0.2">
      <c r="A863" s="17"/>
      <c r="B863" s="17"/>
      <c r="C863" s="17"/>
      <c r="D863" s="17"/>
    </row>
    <row r="864" spans="1:4" x14ac:dyDescent="0.2">
      <c r="A864" s="17"/>
      <c r="B864" s="17"/>
      <c r="C864" s="17"/>
      <c r="D864" s="17"/>
    </row>
    <row r="865" spans="1:4" x14ac:dyDescent="0.2">
      <c r="A865" s="17"/>
      <c r="B865" s="17"/>
      <c r="C865" s="17"/>
      <c r="D865" s="17"/>
    </row>
    <row r="866" spans="1:4" x14ac:dyDescent="0.2">
      <c r="A866" s="17"/>
      <c r="B866" s="17"/>
      <c r="C866" s="17"/>
      <c r="D866" s="17"/>
    </row>
    <row r="867" spans="1:4" x14ac:dyDescent="0.2">
      <c r="A867" s="17"/>
      <c r="B867" s="17"/>
      <c r="C867" s="17"/>
      <c r="D867" s="17"/>
    </row>
    <row r="868" spans="1:4" x14ac:dyDescent="0.2">
      <c r="A868" s="17"/>
      <c r="B868" s="17"/>
      <c r="C868" s="17"/>
      <c r="D868" s="17"/>
    </row>
    <row r="869" spans="1:4" x14ac:dyDescent="0.2">
      <c r="A869" s="17"/>
      <c r="B869" s="17"/>
      <c r="C869" s="17"/>
      <c r="D869" s="17"/>
    </row>
    <row r="870" spans="1:4" x14ac:dyDescent="0.2">
      <c r="A870" s="17"/>
      <c r="B870" s="17"/>
      <c r="C870" s="17"/>
      <c r="D870" s="17"/>
    </row>
    <row r="871" spans="1:4" x14ac:dyDescent="0.2">
      <c r="A871" s="17"/>
      <c r="B871" s="17"/>
      <c r="C871" s="17"/>
      <c r="D871" s="17"/>
    </row>
    <row r="872" spans="1:4" x14ac:dyDescent="0.2">
      <c r="A872" s="17"/>
      <c r="B872" s="17"/>
      <c r="C872" s="17"/>
      <c r="D872" s="17"/>
    </row>
    <row r="873" spans="1:4" x14ac:dyDescent="0.2">
      <c r="A873" s="17"/>
      <c r="B873" s="17"/>
      <c r="C873" s="17"/>
      <c r="D873" s="17"/>
    </row>
    <row r="874" spans="1:4" x14ac:dyDescent="0.2">
      <c r="A874" s="17"/>
      <c r="B874" s="17"/>
      <c r="C874" s="17"/>
      <c r="D874" s="17"/>
    </row>
    <row r="875" spans="1:4" x14ac:dyDescent="0.2">
      <c r="A875" s="17"/>
      <c r="B875" s="17"/>
      <c r="C875" s="17"/>
      <c r="D875" s="17"/>
    </row>
    <row r="876" spans="1:4" x14ac:dyDescent="0.2">
      <c r="A876" s="17"/>
      <c r="B876" s="17"/>
      <c r="C876" s="17"/>
      <c r="D876" s="17"/>
    </row>
    <row r="877" spans="1:4" x14ac:dyDescent="0.2">
      <c r="A877" s="17"/>
      <c r="B877" s="17"/>
      <c r="C877" s="17"/>
      <c r="D877" s="17"/>
    </row>
    <row r="878" spans="1:4" x14ac:dyDescent="0.2">
      <c r="A878" s="17"/>
      <c r="B878" s="17"/>
      <c r="C878" s="17"/>
      <c r="D878" s="17"/>
    </row>
    <row r="879" spans="1:4" x14ac:dyDescent="0.2">
      <c r="A879" s="17"/>
      <c r="B879" s="17"/>
      <c r="C879" s="17"/>
      <c r="D879" s="17"/>
    </row>
    <row r="880" spans="1:4" x14ac:dyDescent="0.2">
      <c r="A880" s="17"/>
      <c r="B880" s="17"/>
      <c r="C880" s="17"/>
      <c r="D880" s="17"/>
    </row>
    <row r="881" spans="1:4" x14ac:dyDescent="0.2">
      <c r="A881" s="17"/>
      <c r="B881" s="17"/>
      <c r="C881" s="17"/>
      <c r="D881" s="17"/>
    </row>
    <row r="882" spans="1:4" x14ac:dyDescent="0.2">
      <c r="A882" s="17"/>
      <c r="B882" s="17"/>
      <c r="C882" s="17"/>
      <c r="D882" s="17"/>
    </row>
    <row r="883" spans="1:4" x14ac:dyDescent="0.2">
      <c r="A883" s="17"/>
      <c r="B883" s="17"/>
      <c r="C883" s="17"/>
      <c r="D883" s="17"/>
    </row>
    <row r="884" spans="1:4" x14ac:dyDescent="0.2">
      <c r="A884" s="17"/>
      <c r="B884" s="17"/>
      <c r="C884" s="17"/>
      <c r="D884" s="17"/>
    </row>
    <row r="885" spans="1:4" x14ac:dyDescent="0.2">
      <c r="A885" s="17"/>
      <c r="B885" s="17"/>
      <c r="C885" s="17"/>
      <c r="D885" s="17"/>
    </row>
    <row r="886" spans="1:4" x14ac:dyDescent="0.2">
      <c r="A886" s="17"/>
      <c r="B886" s="17"/>
      <c r="C886" s="17"/>
      <c r="D886" s="17"/>
    </row>
    <row r="887" spans="1:4" x14ac:dyDescent="0.2">
      <c r="A887" s="17"/>
      <c r="B887" s="17"/>
      <c r="C887" s="17"/>
      <c r="D887" s="17"/>
    </row>
    <row r="888" spans="1:4" x14ac:dyDescent="0.2">
      <c r="A888" s="17"/>
      <c r="B888" s="17"/>
      <c r="C888" s="17"/>
      <c r="D888" s="17"/>
    </row>
    <row r="889" spans="1:4" x14ac:dyDescent="0.2">
      <c r="A889" s="17"/>
      <c r="B889" s="17"/>
      <c r="C889" s="17"/>
      <c r="D889" s="17"/>
    </row>
    <row r="890" spans="1:4" x14ac:dyDescent="0.2">
      <c r="A890" s="17"/>
      <c r="B890" s="17"/>
      <c r="C890" s="17"/>
      <c r="D890" s="17"/>
    </row>
    <row r="891" spans="1:4" x14ac:dyDescent="0.2">
      <c r="A891" s="17"/>
      <c r="B891" s="17"/>
      <c r="C891" s="17"/>
      <c r="D891" s="17"/>
    </row>
    <row r="892" spans="1:4" x14ac:dyDescent="0.2">
      <c r="A892" s="17"/>
      <c r="B892" s="17"/>
      <c r="C892" s="17"/>
      <c r="D892" s="17"/>
    </row>
    <row r="893" spans="1:4" x14ac:dyDescent="0.2">
      <c r="A893" s="17"/>
      <c r="B893" s="17"/>
      <c r="C893" s="17"/>
      <c r="D893" s="17"/>
    </row>
    <row r="894" spans="1:4" x14ac:dyDescent="0.2">
      <c r="A894" s="17"/>
      <c r="B894" s="17"/>
      <c r="C894" s="17"/>
      <c r="D894" s="17"/>
    </row>
    <row r="895" spans="1:4" x14ac:dyDescent="0.2">
      <c r="A895" s="17"/>
      <c r="B895" s="17"/>
      <c r="C895" s="17"/>
      <c r="D895" s="17"/>
    </row>
    <row r="896" spans="1:4" x14ac:dyDescent="0.2">
      <c r="A896" s="17"/>
      <c r="B896" s="17"/>
      <c r="C896" s="17"/>
      <c r="D896" s="17"/>
    </row>
    <row r="897" spans="1:4" x14ac:dyDescent="0.2">
      <c r="A897" s="17"/>
      <c r="B897" s="17"/>
      <c r="C897" s="17"/>
      <c r="D897" s="17"/>
    </row>
    <row r="898" spans="1:4" x14ac:dyDescent="0.2">
      <c r="A898" s="17"/>
      <c r="B898" s="17"/>
      <c r="C898" s="17"/>
      <c r="D898" s="17"/>
    </row>
    <row r="899" spans="1:4" x14ac:dyDescent="0.2">
      <c r="A899" s="17"/>
      <c r="B899" s="17"/>
      <c r="C899" s="17"/>
      <c r="D899" s="17"/>
    </row>
    <row r="900" spans="1:4" x14ac:dyDescent="0.2">
      <c r="A900" s="17"/>
      <c r="B900" s="17"/>
      <c r="C900" s="17"/>
      <c r="D900" s="17"/>
    </row>
    <row r="901" spans="1:4" x14ac:dyDescent="0.2">
      <c r="A901" s="17"/>
      <c r="B901" s="17"/>
      <c r="C901" s="17"/>
      <c r="D901" s="17"/>
    </row>
    <row r="902" spans="1:4" x14ac:dyDescent="0.2">
      <c r="A902" s="17"/>
      <c r="B902" s="17"/>
      <c r="C902" s="17"/>
      <c r="D902" s="17"/>
    </row>
    <row r="903" spans="1:4" x14ac:dyDescent="0.2">
      <c r="A903" s="17"/>
      <c r="B903" s="17"/>
      <c r="C903" s="17"/>
      <c r="D903" s="17"/>
    </row>
    <row r="904" spans="1:4" x14ac:dyDescent="0.2">
      <c r="A904" s="17"/>
      <c r="B904" s="17"/>
      <c r="C904" s="17"/>
      <c r="D904" s="17"/>
    </row>
    <row r="905" spans="1:4" x14ac:dyDescent="0.2">
      <c r="A905" s="17"/>
      <c r="B905" s="17"/>
      <c r="C905" s="17"/>
      <c r="D905" s="17"/>
    </row>
    <row r="906" spans="1:4" x14ac:dyDescent="0.2">
      <c r="A906" s="17"/>
      <c r="B906" s="17"/>
      <c r="C906" s="17"/>
      <c r="D906" s="17"/>
    </row>
    <row r="907" spans="1:4" x14ac:dyDescent="0.2">
      <c r="A907" s="17"/>
      <c r="B907" s="17"/>
      <c r="C907" s="17"/>
      <c r="D907" s="17"/>
    </row>
    <row r="908" spans="1:4" x14ac:dyDescent="0.2">
      <c r="A908" s="17"/>
      <c r="B908" s="17"/>
      <c r="C908" s="17"/>
      <c r="D908" s="17"/>
    </row>
    <row r="909" spans="1:4" x14ac:dyDescent="0.2">
      <c r="A909" s="17"/>
      <c r="B909" s="17"/>
      <c r="C909" s="17"/>
      <c r="D909" s="17"/>
    </row>
    <row r="910" spans="1:4" x14ac:dyDescent="0.2">
      <c r="A910" s="17"/>
      <c r="B910" s="17"/>
      <c r="C910" s="17"/>
      <c r="D910" s="17"/>
    </row>
    <row r="911" spans="1:4" x14ac:dyDescent="0.2">
      <c r="A911" s="17"/>
      <c r="B911" s="17"/>
      <c r="C911" s="17"/>
      <c r="D911" s="17"/>
    </row>
    <row r="912" spans="1:4" x14ac:dyDescent="0.2">
      <c r="A912" s="17"/>
      <c r="B912" s="17"/>
      <c r="C912" s="17"/>
      <c r="D912" s="17"/>
    </row>
    <row r="913" spans="1:4" x14ac:dyDescent="0.2">
      <c r="A913" s="17"/>
      <c r="B913" s="17"/>
      <c r="C913" s="17"/>
      <c r="D913" s="17"/>
    </row>
    <row r="914" spans="1:4" x14ac:dyDescent="0.2">
      <c r="A914" s="17"/>
      <c r="B914" s="17"/>
      <c r="C914" s="17"/>
      <c r="D914" s="17"/>
    </row>
    <row r="915" spans="1:4" x14ac:dyDescent="0.2">
      <c r="A915" s="17"/>
      <c r="B915" s="17"/>
      <c r="C915" s="17"/>
      <c r="D915" s="17"/>
    </row>
    <row r="916" spans="1:4" x14ac:dyDescent="0.2">
      <c r="A916" s="17"/>
      <c r="B916" s="17"/>
      <c r="C916" s="17"/>
      <c r="D916" s="17"/>
    </row>
    <row r="917" spans="1:4" x14ac:dyDescent="0.2">
      <c r="A917" s="17"/>
      <c r="B917" s="17"/>
      <c r="C917" s="17"/>
      <c r="D917" s="17"/>
    </row>
    <row r="918" spans="1:4" x14ac:dyDescent="0.2">
      <c r="A918" s="17"/>
      <c r="B918" s="17"/>
      <c r="C918" s="17"/>
      <c r="D918" s="17"/>
    </row>
    <row r="919" spans="1:4" x14ac:dyDescent="0.2">
      <c r="A919" s="17"/>
      <c r="B919" s="17"/>
      <c r="C919" s="17"/>
      <c r="D919" s="17"/>
    </row>
    <row r="920" spans="1:4" x14ac:dyDescent="0.2">
      <c r="A920" s="17"/>
      <c r="B920" s="17"/>
      <c r="C920" s="17"/>
      <c r="D920" s="17"/>
    </row>
    <row r="921" spans="1:4" x14ac:dyDescent="0.2">
      <c r="A921" s="17"/>
      <c r="B921" s="17"/>
      <c r="C921" s="17"/>
      <c r="D921" s="17"/>
    </row>
    <row r="922" spans="1:4" x14ac:dyDescent="0.2">
      <c r="A922" s="17"/>
      <c r="B922" s="17"/>
      <c r="C922" s="17"/>
      <c r="D922" s="17"/>
    </row>
    <row r="923" spans="1:4" x14ac:dyDescent="0.2">
      <c r="A923" s="17"/>
      <c r="B923" s="17"/>
      <c r="C923" s="17"/>
      <c r="D923" s="17"/>
    </row>
    <row r="924" spans="1:4" x14ac:dyDescent="0.2">
      <c r="A924" s="17"/>
      <c r="B924" s="17"/>
      <c r="C924" s="17"/>
      <c r="D924" s="17"/>
    </row>
    <row r="925" spans="1:4" x14ac:dyDescent="0.2">
      <c r="A925" s="17"/>
      <c r="B925" s="17"/>
      <c r="C925" s="17"/>
      <c r="D925" s="17"/>
    </row>
    <row r="926" spans="1:4" x14ac:dyDescent="0.2">
      <c r="A926" s="17"/>
      <c r="B926" s="17"/>
      <c r="C926" s="17"/>
      <c r="D926" s="17"/>
    </row>
    <row r="927" spans="1:4" x14ac:dyDescent="0.2">
      <c r="A927" s="17"/>
      <c r="B927" s="17"/>
      <c r="C927" s="17"/>
      <c r="D927" s="17"/>
    </row>
    <row r="928" spans="1:4" x14ac:dyDescent="0.2">
      <c r="A928" s="17"/>
      <c r="B928" s="17"/>
      <c r="C928" s="17"/>
      <c r="D928" s="17"/>
    </row>
    <row r="929" spans="1:4" x14ac:dyDescent="0.2">
      <c r="A929" s="17"/>
      <c r="B929" s="17"/>
      <c r="C929" s="17"/>
      <c r="D929" s="17"/>
    </row>
    <row r="930" spans="1:4" x14ac:dyDescent="0.2">
      <c r="A930" s="17"/>
      <c r="B930" s="17"/>
      <c r="C930" s="17"/>
      <c r="D930" s="17"/>
    </row>
    <row r="931" spans="1:4" x14ac:dyDescent="0.2">
      <c r="A931" s="17"/>
      <c r="B931" s="17"/>
      <c r="C931" s="17"/>
      <c r="D931" s="17"/>
    </row>
    <row r="932" spans="1:4" x14ac:dyDescent="0.2">
      <c r="A932" s="17"/>
      <c r="B932" s="17"/>
      <c r="C932" s="17"/>
      <c r="D932" s="17"/>
    </row>
    <row r="933" spans="1:4" x14ac:dyDescent="0.2">
      <c r="A933" s="17"/>
      <c r="B933" s="17"/>
      <c r="C933" s="17"/>
      <c r="D933" s="17"/>
    </row>
    <row r="934" spans="1:4" x14ac:dyDescent="0.2">
      <c r="A934" s="17"/>
      <c r="B934" s="17"/>
      <c r="C934" s="17"/>
      <c r="D934" s="17"/>
    </row>
    <row r="935" spans="1:4" x14ac:dyDescent="0.2">
      <c r="A935" s="17"/>
      <c r="B935" s="17"/>
      <c r="C935" s="17"/>
      <c r="D935" s="17"/>
    </row>
    <row r="936" spans="1:4" x14ac:dyDescent="0.2">
      <c r="A936" s="17"/>
      <c r="B936" s="17"/>
      <c r="C936" s="17"/>
      <c r="D936" s="17"/>
    </row>
    <row r="937" spans="1:4" x14ac:dyDescent="0.2">
      <c r="A937" s="17"/>
      <c r="B937" s="17"/>
      <c r="C937" s="17"/>
      <c r="D937" s="17"/>
    </row>
    <row r="938" spans="1:4" x14ac:dyDescent="0.2">
      <c r="A938" s="17"/>
      <c r="B938" s="17"/>
      <c r="C938" s="17"/>
      <c r="D938" s="17"/>
    </row>
    <row r="939" spans="1:4" x14ac:dyDescent="0.2">
      <c r="A939" s="17"/>
      <c r="B939" s="17"/>
      <c r="C939" s="17"/>
      <c r="D939" s="17"/>
    </row>
    <row r="940" spans="1:4" x14ac:dyDescent="0.2">
      <c r="A940" s="17"/>
      <c r="B940" s="17"/>
      <c r="C940" s="17"/>
      <c r="D940" s="17"/>
    </row>
    <row r="941" spans="1:4" x14ac:dyDescent="0.2">
      <c r="A941" s="17"/>
      <c r="B941" s="17"/>
      <c r="C941" s="17"/>
      <c r="D941" s="17"/>
    </row>
    <row r="942" spans="1:4" x14ac:dyDescent="0.2">
      <c r="A942" s="17"/>
      <c r="B942" s="17"/>
      <c r="C942" s="17"/>
      <c r="D942" s="17"/>
    </row>
    <row r="943" spans="1:4" x14ac:dyDescent="0.2">
      <c r="A943" s="17"/>
      <c r="B943" s="17"/>
      <c r="C943" s="17"/>
      <c r="D943" s="17"/>
    </row>
    <row r="944" spans="1:4" x14ac:dyDescent="0.2">
      <c r="A944" s="17"/>
      <c r="B944" s="17"/>
      <c r="C944" s="17"/>
      <c r="D944" s="17"/>
    </row>
    <row r="945" spans="1:4" x14ac:dyDescent="0.2">
      <c r="A945" s="17"/>
      <c r="B945" s="17"/>
      <c r="C945" s="17"/>
      <c r="D945" s="17"/>
    </row>
    <row r="946" spans="1:4" x14ac:dyDescent="0.2">
      <c r="A946" s="17"/>
      <c r="B946" s="17"/>
      <c r="C946" s="17"/>
      <c r="D946" s="17"/>
    </row>
    <row r="947" spans="1:4" x14ac:dyDescent="0.2">
      <c r="A947" s="17"/>
      <c r="B947" s="17"/>
      <c r="C947" s="17"/>
      <c r="D947" s="17"/>
    </row>
    <row r="948" spans="1:4" x14ac:dyDescent="0.2">
      <c r="A948" s="17"/>
      <c r="B948" s="17"/>
      <c r="C948" s="17"/>
      <c r="D948" s="17"/>
    </row>
    <row r="949" spans="1:4" x14ac:dyDescent="0.2">
      <c r="A949" s="17"/>
      <c r="B949" s="17"/>
      <c r="C949" s="17"/>
      <c r="D949" s="17"/>
    </row>
    <row r="950" spans="1:4" x14ac:dyDescent="0.2">
      <c r="A950" s="17"/>
      <c r="B950" s="17"/>
      <c r="C950" s="17"/>
      <c r="D950" s="17"/>
    </row>
    <row r="951" spans="1:4" x14ac:dyDescent="0.2">
      <c r="A951" s="17"/>
      <c r="B951" s="17"/>
      <c r="C951" s="17"/>
      <c r="D951" s="17"/>
    </row>
    <row r="952" spans="1:4" x14ac:dyDescent="0.2">
      <c r="A952" s="17"/>
      <c r="B952" s="17"/>
      <c r="C952" s="17"/>
      <c r="D952" s="17"/>
    </row>
    <row r="953" spans="1:4" x14ac:dyDescent="0.2">
      <c r="A953" s="17"/>
      <c r="B953" s="17"/>
      <c r="C953" s="17"/>
      <c r="D953" s="17"/>
    </row>
    <row r="954" spans="1:4" x14ac:dyDescent="0.2">
      <c r="A954" s="17"/>
      <c r="B954" s="17"/>
      <c r="C954" s="17"/>
      <c r="D954" s="17"/>
    </row>
    <row r="955" spans="1:4" x14ac:dyDescent="0.2">
      <c r="A955" s="17"/>
      <c r="B955" s="17"/>
      <c r="C955" s="17"/>
      <c r="D955" s="17"/>
    </row>
    <row r="956" spans="1:4" x14ac:dyDescent="0.2">
      <c r="A956" s="17"/>
      <c r="B956" s="17"/>
      <c r="C956" s="17"/>
      <c r="D956" s="17"/>
    </row>
    <row r="957" spans="1:4" x14ac:dyDescent="0.2">
      <c r="A957" s="17"/>
      <c r="B957" s="17"/>
      <c r="C957" s="17"/>
      <c r="D957" s="17"/>
    </row>
    <row r="958" spans="1:4" x14ac:dyDescent="0.2">
      <c r="A958" s="17"/>
      <c r="B958" s="17"/>
      <c r="C958" s="17"/>
      <c r="D958" s="17"/>
    </row>
    <row r="959" spans="1:4" x14ac:dyDescent="0.2">
      <c r="A959" s="17"/>
      <c r="B959" s="17"/>
      <c r="C959" s="17"/>
      <c r="D959" s="17"/>
    </row>
    <row r="960" spans="1:4" x14ac:dyDescent="0.2">
      <c r="A960" s="17"/>
      <c r="B960" s="17"/>
      <c r="C960" s="17"/>
      <c r="D960" s="17"/>
    </row>
    <row r="961" spans="1:4" x14ac:dyDescent="0.2">
      <c r="A961" s="17"/>
      <c r="B961" s="17"/>
      <c r="C961" s="17"/>
      <c r="D961" s="17"/>
    </row>
    <row r="962" spans="1:4" x14ac:dyDescent="0.2">
      <c r="A962" s="17"/>
      <c r="B962" s="17"/>
      <c r="C962" s="17"/>
      <c r="D962" s="17"/>
    </row>
    <row r="963" spans="1:4" x14ac:dyDescent="0.2">
      <c r="A963" s="17"/>
      <c r="B963" s="17"/>
      <c r="C963" s="17"/>
      <c r="D963" s="17"/>
    </row>
    <row r="964" spans="1:4" x14ac:dyDescent="0.2">
      <c r="A964" s="17"/>
      <c r="B964" s="17"/>
      <c r="C964" s="17"/>
      <c r="D964" s="17"/>
    </row>
    <row r="965" spans="1:4" x14ac:dyDescent="0.2">
      <c r="A965" s="17"/>
      <c r="B965" s="17"/>
      <c r="C965" s="17"/>
      <c r="D965" s="17"/>
    </row>
    <row r="966" spans="1:4" x14ac:dyDescent="0.2">
      <c r="A966" s="17"/>
      <c r="B966" s="17"/>
      <c r="C966" s="17"/>
      <c r="D966" s="17"/>
    </row>
    <row r="967" spans="1:4" x14ac:dyDescent="0.2">
      <c r="A967" s="17"/>
      <c r="B967" s="17"/>
      <c r="C967" s="17"/>
      <c r="D967" s="17"/>
    </row>
    <row r="968" spans="1:4" x14ac:dyDescent="0.2">
      <c r="A968" s="17"/>
      <c r="B968" s="17"/>
      <c r="C968" s="17"/>
      <c r="D968" s="17"/>
    </row>
    <row r="969" spans="1:4" x14ac:dyDescent="0.2">
      <c r="A969" s="17"/>
      <c r="B969" s="17"/>
      <c r="C969" s="17"/>
      <c r="D969" s="17"/>
    </row>
    <row r="970" spans="1:4" x14ac:dyDescent="0.2">
      <c r="A970" s="17"/>
      <c r="B970" s="17"/>
      <c r="C970" s="17"/>
      <c r="D970" s="17"/>
    </row>
    <row r="971" spans="1:4" x14ac:dyDescent="0.2">
      <c r="A971" s="17"/>
      <c r="B971" s="17"/>
      <c r="C971" s="17"/>
      <c r="D971" s="17"/>
    </row>
    <row r="972" spans="1:4" x14ac:dyDescent="0.2">
      <c r="A972" s="17"/>
      <c r="B972" s="17"/>
      <c r="C972" s="17"/>
      <c r="D972" s="17"/>
    </row>
    <row r="973" spans="1:4" x14ac:dyDescent="0.2">
      <c r="A973" s="17"/>
      <c r="B973" s="17"/>
      <c r="C973" s="17"/>
      <c r="D973" s="17"/>
    </row>
    <row r="974" spans="1:4" x14ac:dyDescent="0.2">
      <c r="A974" s="17"/>
      <c r="B974" s="17"/>
      <c r="C974" s="17"/>
      <c r="D974" s="17"/>
    </row>
    <row r="975" spans="1:4" x14ac:dyDescent="0.2">
      <c r="A975" s="17"/>
      <c r="B975" s="17"/>
      <c r="C975" s="17"/>
      <c r="D975" s="17"/>
    </row>
    <row r="976" spans="1:4" x14ac:dyDescent="0.2">
      <c r="A976" s="17"/>
      <c r="B976" s="17"/>
      <c r="C976" s="17"/>
      <c r="D976" s="17"/>
    </row>
    <row r="977" spans="1:4" x14ac:dyDescent="0.2">
      <c r="A977" s="17"/>
      <c r="B977" s="17"/>
      <c r="C977" s="17"/>
      <c r="D977" s="17"/>
    </row>
    <row r="978" spans="1:4" x14ac:dyDescent="0.2">
      <c r="A978" s="17"/>
      <c r="B978" s="17"/>
      <c r="C978" s="17"/>
      <c r="D978" s="17"/>
    </row>
    <row r="979" spans="1:4" x14ac:dyDescent="0.2">
      <c r="A979" s="17"/>
      <c r="B979" s="17"/>
      <c r="C979" s="17"/>
      <c r="D979" s="17"/>
    </row>
    <row r="980" spans="1:4" x14ac:dyDescent="0.2">
      <c r="A980" s="17"/>
      <c r="B980" s="17"/>
      <c r="C980" s="17"/>
      <c r="D980" s="17"/>
    </row>
    <row r="981" spans="1:4" x14ac:dyDescent="0.2">
      <c r="A981" s="17"/>
      <c r="B981" s="17"/>
      <c r="C981" s="17"/>
      <c r="D981" s="17"/>
    </row>
    <row r="982" spans="1:4" x14ac:dyDescent="0.2">
      <c r="A982" s="17"/>
      <c r="B982" s="17"/>
      <c r="C982" s="17"/>
      <c r="D982" s="17"/>
    </row>
    <row r="983" spans="1:4" x14ac:dyDescent="0.2">
      <c r="A983" s="17"/>
      <c r="B983" s="17"/>
      <c r="C983" s="17"/>
      <c r="D983" s="17"/>
    </row>
    <row r="984" spans="1:4" x14ac:dyDescent="0.2">
      <c r="A984" s="17"/>
      <c r="B984" s="17"/>
      <c r="C984" s="17"/>
      <c r="D984" s="17"/>
    </row>
    <row r="985" spans="1:4" x14ac:dyDescent="0.2">
      <c r="A985" s="17"/>
      <c r="B985" s="17"/>
      <c r="C985" s="17"/>
      <c r="D985" s="17"/>
    </row>
    <row r="986" spans="1:4" x14ac:dyDescent="0.2">
      <c r="A986" s="17"/>
      <c r="B986" s="17"/>
      <c r="C986" s="17"/>
      <c r="D986" s="17"/>
    </row>
    <row r="987" spans="1:4" x14ac:dyDescent="0.2">
      <c r="A987" s="17"/>
      <c r="B987" s="17"/>
      <c r="C987" s="17"/>
      <c r="D987" s="17"/>
    </row>
    <row r="988" spans="1:4" x14ac:dyDescent="0.2">
      <c r="A988" s="17"/>
      <c r="B988" s="17"/>
      <c r="C988" s="17"/>
      <c r="D988" s="17"/>
    </row>
    <row r="989" spans="1:4" x14ac:dyDescent="0.2">
      <c r="A989" s="17"/>
      <c r="B989" s="17"/>
      <c r="C989" s="17"/>
      <c r="D989" s="17"/>
    </row>
    <row r="990" spans="1:4" x14ac:dyDescent="0.2">
      <c r="A990" s="17"/>
      <c r="B990" s="17"/>
      <c r="C990" s="17"/>
      <c r="D990" s="17"/>
    </row>
    <row r="991" spans="1:4" x14ac:dyDescent="0.2">
      <c r="A991" s="17"/>
      <c r="B991" s="17"/>
      <c r="C991" s="17"/>
      <c r="D991" s="17"/>
    </row>
    <row r="992" spans="1:4" x14ac:dyDescent="0.2">
      <c r="A992" s="17"/>
      <c r="B992" s="17"/>
      <c r="C992" s="17"/>
      <c r="D992" s="17"/>
    </row>
    <row r="993" spans="1:4" x14ac:dyDescent="0.2">
      <c r="A993" s="17"/>
      <c r="B993" s="17"/>
      <c r="C993" s="17"/>
      <c r="D993" s="17"/>
    </row>
    <row r="994" spans="1:4" x14ac:dyDescent="0.2">
      <c r="A994" s="17"/>
      <c r="B994" s="17"/>
      <c r="C994" s="17"/>
      <c r="D994" s="17"/>
    </row>
    <row r="995" spans="1:4" x14ac:dyDescent="0.2">
      <c r="A995" s="17"/>
      <c r="B995" s="17"/>
      <c r="C995" s="17"/>
      <c r="D995" s="17"/>
    </row>
    <row r="996" spans="1:4" x14ac:dyDescent="0.2">
      <c r="A996" s="17"/>
      <c r="B996" s="17"/>
      <c r="C996" s="17"/>
      <c r="D996" s="17"/>
    </row>
    <row r="997" spans="1:4" x14ac:dyDescent="0.2">
      <c r="A997" s="17"/>
      <c r="B997" s="17"/>
      <c r="C997" s="17"/>
      <c r="D997" s="17"/>
    </row>
    <row r="998" spans="1:4" x14ac:dyDescent="0.2">
      <c r="A998" s="17"/>
      <c r="B998" s="17"/>
      <c r="C998" s="17"/>
      <c r="D998" s="17"/>
    </row>
    <row r="999" spans="1:4" x14ac:dyDescent="0.2">
      <c r="A999" s="17"/>
      <c r="B999" s="17"/>
      <c r="C999" s="17"/>
      <c r="D999" s="17"/>
    </row>
    <row r="1000" spans="1:4" x14ac:dyDescent="0.2">
      <c r="A1000" s="17"/>
      <c r="B1000" s="17"/>
      <c r="C1000" s="17"/>
      <c r="D1000" s="17"/>
    </row>
    <row r="1001" spans="1:4" x14ac:dyDescent="0.2">
      <c r="A1001" s="17"/>
      <c r="B1001" s="17"/>
      <c r="C1001" s="17"/>
      <c r="D1001" s="17"/>
    </row>
    <row r="1002" spans="1:4" x14ac:dyDescent="0.2">
      <c r="A1002" s="17"/>
      <c r="B1002" s="17"/>
      <c r="C1002" s="17"/>
      <c r="D1002" s="17"/>
    </row>
    <row r="1003" spans="1:4" x14ac:dyDescent="0.2">
      <c r="A1003" s="17"/>
      <c r="B1003" s="17"/>
      <c r="C1003" s="17"/>
      <c r="D1003" s="17"/>
    </row>
    <row r="1004" spans="1:4" x14ac:dyDescent="0.2">
      <c r="A1004" s="17"/>
      <c r="B1004" s="17"/>
      <c r="C1004" s="17"/>
      <c r="D1004" s="17"/>
    </row>
    <row r="1005" spans="1:4" x14ac:dyDescent="0.2">
      <c r="A1005" s="17"/>
      <c r="B1005" s="17"/>
      <c r="C1005" s="17"/>
      <c r="D1005" s="17"/>
    </row>
    <row r="1006" spans="1:4" x14ac:dyDescent="0.2">
      <c r="A1006" s="17"/>
      <c r="B1006" s="17"/>
      <c r="C1006" s="17"/>
      <c r="D1006" s="17"/>
    </row>
    <row r="1007" spans="1:4" x14ac:dyDescent="0.2">
      <c r="A1007" s="17"/>
      <c r="B1007" s="17"/>
      <c r="C1007" s="17"/>
      <c r="D1007" s="17"/>
    </row>
    <row r="1008" spans="1:4" x14ac:dyDescent="0.2">
      <c r="A1008" s="17"/>
      <c r="B1008" s="17"/>
      <c r="C1008" s="17"/>
      <c r="D1008" s="17"/>
    </row>
    <row r="1009" spans="1:4" x14ac:dyDescent="0.2">
      <c r="A1009" s="17"/>
      <c r="B1009" s="17"/>
      <c r="C1009" s="17"/>
      <c r="D1009" s="17"/>
    </row>
    <row r="1010" spans="1:4" x14ac:dyDescent="0.2">
      <c r="A1010" s="17"/>
      <c r="B1010" s="17"/>
      <c r="C1010" s="17"/>
      <c r="D1010" s="17"/>
    </row>
    <row r="1011" spans="1:4" x14ac:dyDescent="0.2">
      <c r="A1011" s="17"/>
      <c r="B1011" s="17"/>
      <c r="C1011" s="17"/>
      <c r="D1011" s="17"/>
    </row>
    <row r="1012" spans="1:4" x14ac:dyDescent="0.2">
      <c r="A1012" s="17"/>
      <c r="B1012" s="17"/>
      <c r="C1012" s="17"/>
      <c r="D1012" s="17"/>
    </row>
    <row r="1013" spans="1:4" x14ac:dyDescent="0.2">
      <c r="A1013" s="17"/>
      <c r="B1013" s="17"/>
      <c r="C1013" s="17"/>
      <c r="D1013" s="17"/>
    </row>
    <row r="1014" spans="1:4" x14ac:dyDescent="0.2">
      <c r="A1014" s="17"/>
      <c r="B1014" s="17"/>
      <c r="C1014" s="17"/>
      <c r="D1014" s="17"/>
    </row>
    <row r="1015" spans="1:4" x14ac:dyDescent="0.2">
      <c r="A1015" s="17"/>
      <c r="B1015" s="17"/>
      <c r="C1015" s="17"/>
      <c r="D1015" s="17"/>
    </row>
    <row r="1016" spans="1:4" x14ac:dyDescent="0.2">
      <c r="A1016" s="17"/>
      <c r="B1016" s="17"/>
      <c r="C1016" s="17"/>
      <c r="D1016" s="17"/>
    </row>
    <row r="1017" spans="1:4" x14ac:dyDescent="0.2">
      <c r="A1017" s="17"/>
      <c r="B1017" s="17"/>
      <c r="C1017" s="17"/>
      <c r="D1017" s="17"/>
    </row>
    <row r="1018" spans="1:4" x14ac:dyDescent="0.2">
      <c r="A1018" s="17"/>
      <c r="B1018" s="17"/>
      <c r="C1018" s="17"/>
      <c r="D1018" s="17"/>
    </row>
    <row r="1019" spans="1:4" x14ac:dyDescent="0.2">
      <c r="A1019" s="17"/>
      <c r="B1019" s="17"/>
      <c r="C1019" s="17"/>
      <c r="D1019" s="17"/>
    </row>
    <row r="1020" spans="1:4" x14ac:dyDescent="0.2">
      <c r="A1020" s="17"/>
      <c r="B1020" s="17"/>
      <c r="C1020" s="17"/>
      <c r="D1020" s="17"/>
    </row>
    <row r="1021" spans="1:4" x14ac:dyDescent="0.2">
      <c r="A1021" s="17"/>
      <c r="B1021" s="17"/>
      <c r="C1021" s="17"/>
      <c r="D1021" s="17"/>
    </row>
    <row r="1022" spans="1:4" x14ac:dyDescent="0.2">
      <c r="A1022" s="17"/>
      <c r="B1022" s="17"/>
      <c r="C1022" s="17"/>
      <c r="D1022" s="17"/>
    </row>
    <row r="1023" spans="1:4" x14ac:dyDescent="0.2">
      <c r="A1023" s="17"/>
      <c r="B1023" s="17"/>
      <c r="C1023" s="17"/>
      <c r="D1023" s="17"/>
    </row>
    <row r="1024" spans="1:4" x14ac:dyDescent="0.2">
      <c r="A1024" s="17"/>
      <c r="B1024" s="17"/>
      <c r="C1024" s="17"/>
      <c r="D1024" s="17"/>
    </row>
    <row r="1025" spans="1:4" x14ac:dyDescent="0.2">
      <c r="A1025" s="17"/>
      <c r="B1025" s="17"/>
      <c r="C1025" s="17"/>
      <c r="D1025" s="17"/>
    </row>
    <row r="1026" spans="1:4" x14ac:dyDescent="0.2">
      <c r="A1026" s="17"/>
      <c r="B1026" s="17"/>
      <c r="C1026" s="17"/>
      <c r="D1026" s="17"/>
    </row>
    <row r="1027" spans="1:4" x14ac:dyDescent="0.2">
      <c r="A1027" s="17"/>
      <c r="B1027" s="17"/>
      <c r="C1027" s="17"/>
      <c r="D1027" s="17"/>
    </row>
    <row r="1028" spans="1:4" x14ac:dyDescent="0.2">
      <c r="A1028" s="17"/>
      <c r="B1028" s="17"/>
      <c r="C1028" s="17"/>
      <c r="D1028" s="17"/>
    </row>
    <row r="1029" spans="1:4" x14ac:dyDescent="0.2">
      <c r="A1029" s="17"/>
      <c r="B1029" s="17"/>
      <c r="C1029" s="17"/>
      <c r="D1029" s="17"/>
    </row>
    <row r="1030" spans="1:4" x14ac:dyDescent="0.2">
      <c r="A1030" s="17"/>
      <c r="B1030" s="17"/>
      <c r="C1030" s="17"/>
      <c r="D1030" s="17"/>
    </row>
    <row r="1031" spans="1:4" x14ac:dyDescent="0.2">
      <c r="A1031" s="17"/>
      <c r="B1031" s="17"/>
      <c r="C1031" s="17"/>
      <c r="D1031" s="17"/>
    </row>
    <row r="1032" spans="1:4" x14ac:dyDescent="0.2">
      <c r="A1032" s="17"/>
      <c r="B1032" s="17"/>
      <c r="C1032" s="17"/>
      <c r="D1032" s="17"/>
    </row>
    <row r="1033" spans="1:4" x14ac:dyDescent="0.2">
      <c r="A1033" s="17"/>
      <c r="B1033" s="17"/>
      <c r="C1033" s="17"/>
      <c r="D1033" s="17"/>
    </row>
    <row r="1034" spans="1:4" x14ac:dyDescent="0.2">
      <c r="A1034" s="17"/>
      <c r="B1034" s="17"/>
      <c r="C1034" s="17"/>
      <c r="D1034" s="17"/>
    </row>
    <row r="1035" spans="1:4" x14ac:dyDescent="0.2">
      <c r="A1035" s="17"/>
      <c r="B1035" s="17"/>
      <c r="C1035" s="17"/>
      <c r="D1035" s="17"/>
    </row>
    <row r="1036" spans="1:4" x14ac:dyDescent="0.2">
      <c r="A1036" s="17"/>
      <c r="B1036" s="17"/>
      <c r="C1036" s="17"/>
      <c r="D1036" s="17"/>
    </row>
    <row r="1037" spans="1:4" x14ac:dyDescent="0.2">
      <c r="A1037" s="17"/>
      <c r="B1037" s="17"/>
      <c r="C1037" s="17"/>
      <c r="D1037" s="17"/>
    </row>
    <row r="1038" spans="1:4" x14ac:dyDescent="0.2">
      <c r="A1038" s="17"/>
      <c r="B1038" s="17"/>
      <c r="C1038" s="17"/>
      <c r="D1038" s="17"/>
    </row>
    <row r="1039" spans="1:4" x14ac:dyDescent="0.2">
      <c r="A1039" s="17"/>
      <c r="B1039" s="17"/>
      <c r="C1039" s="17"/>
      <c r="D1039" s="17"/>
    </row>
    <row r="1040" spans="1:4" x14ac:dyDescent="0.2">
      <c r="A1040" s="17"/>
      <c r="B1040" s="17"/>
      <c r="C1040" s="17"/>
      <c r="D1040" s="17"/>
    </row>
    <row r="1041" spans="1:4" x14ac:dyDescent="0.2">
      <c r="A1041" s="17"/>
      <c r="B1041" s="17"/>
      <c r="C1041" s="17"/>
      <c r="D1041" s="17"/>
    </row>
    <row r="1042" spans="1:4" x14ac:dyDescent="0.2">
      <c r="A1042" s="17"/>
      <c r="B1042" s="17"/>
      <c r="C1042" s="17"/>
      <c r="D1042" s="17"/>
    </row>
    <row r="1043" spans="1:4" x14ac:dyDescent="0.2">
      <c r="A1043" s="17"/>
      <c r="B1043" s="17"/>
      <c r="C1043" s="17"/>
      <c r="D1043" s="17"/>
    </row>
    <row r="1044" spans="1:4" x14ac:dyDescent="0.2">
      <c r="A1044" s="17"/>
      <c r="B1044" s="17"/>
      <c r="C1044" s="17"/>
      <c r="D1044" s="17"/>
    </row>
    <row r="1045" spans="1:4" x14ac:dyDescent="0.2">
      <c r="A1045" s="17"/>
      <c r="B1045" s="17"/>
      <c r="C1045" s="17"/>
      <c r="D1045" s="17"/>
    </row>
    <row r="1046" spans="1:4" x14ac:dyDescent="0.2">
      <c r="A1046" s="17"/>
      <c r="B1046" s="17"/>
      <c r="C1046" s="17"/>
      <c r="D1046" s="17"/>
    </row>
    <row r="1047" spans="1:4" x14ac:dyDescent="0.2">
      <c r="A1047" s="17"/>
      <c r="B1047" s="17"/>
      <c r="C1047" s="17"/>
      <c r="D1047" s="17"/>
    </row>
    <row r="1048" spans="1:4" x14ac:dyDescent="0.2">
      <c r="A1048" s="17"/>
      <c r="B1048" s="17"/>
      <c r="C1048" s="17"/>
      <c r="D1048" s="17"/>
    </row>
    <row r="1049" spans="1:4" x14ac:dyDescent="0.2">
      <c r="A1049" s="17"/>
      <c r="B1049" s="17"/>
      <c r="C1049" s="17"/>
      <c r="D1049" s="17"/>
    </row>
    <row r="1050" spans="1:4" x14ac:dyDescent="0.2">
      <c r="A1050" s="17"/>
      <c r="B1050" s="17"/>
      <c r="C1050" s="17"/>
      <c r="D1050" s="17"/>
    </row>
    <row r="1051" spans="1:4" x14ac:dyDescent="0.2">
      <c r="A1051" s="17"/>
      <c r="B1051" s="17"/>
      <c r="C1051" s="17"/>
      <c r="D1051" s="17"/>
    </row>
    <row r="1052" spans="1:4" x14ac:dyDescent="0.2">
      <c r="A1052" s="17"/>
      <c r="B1052" s="17"/>
      <c r="C1052" s="17"/>
      <c r="D1052" s="17"/>
    </row>
    <row r="1053" spans="1:4" x14ac:dyDescent="0.2">
      <c r="A1053" s="17"/>
      <c r="B1053" s="17"/>
      <c r="C1053" s="17"/>
      <c r="D1053" s="17"/>
    </row>
    <row r="1054" spans="1:4" x14ac:dyDescent="0.2">
      <c r="A1054" s="17"/>
      <c r="B1054" s="17"/>
      <c r="C1054" s="17"/>
      <c r="D1054" s="17"/>
    </row>
    <row r="1055" spans="1:4" x14ac:dyDescent="0.2">
      <c r="A1055" s="17"/>
      <c r="B1055" s="17"/>
      <c r="C1055" s="17"/>
      <c r="D1055" s="17"/>
    </row>
    <row r="1056" spans="1:4" x14ac:dyDescent="0.2">
      <c r="A1056" s="17"/>
      <c r="B1056" s="17"/>
      <c r="C1056" s="17"/>
      <c r="D1056" s="17"/>
    </row>
    <row r="1057" spans="1:4" x14ac:dyDescent="0.2">
      <c r="A1057" s="17"/>
      <c r="B1057" s="17"/>
      <c r="C1057" s="17"/>
      <c r="D1057" s="17"/>
    </row>
    <row r="1058" spans="1:4" x14ac:dyDescent="0.2">
      <c r="A1058" s="17"/>
      <c r="B1058" s="17"/>
      <c r="C1058" s="17"/>
      <c r="D1058" s="17"/>
    </row>
    <row r="1059" spans="1:4" x14ac:dyDescent="0.2">
      <c r="A1059" s="17"/>
      <c r="B1059" s="17"/>
      <c r="C1059" s="17"/>
      <c r="D1059" s="17"/>
    </row>
    <row r="1060" spans="1:4" x14ac:dyDescent="0.2">
      <c r="A1060" s="17"/>
      <c r="B1060" s="17"/>
      <c r="C1060" s="17"/>
      <c r="D1060" s="17"/>
    </row>
    <row r="1061" spans="1:4" x14ac:dyDescent="0.2">
      <c r="A1061" s="17"/>
      <c r="B1061" s="17"/>
      <c r="C1061" s="17"/>
      <c r="D1061" s="17"/>
    </row>
    <row r="1062" spans="1:4" x14ac:dyDescent="0.2">
      <c r="A1062" s="17"/>
      <c r="B1062" s="17"/>
      <c r="C1062" s="17"/>
      <c r="D1062" s="17"/>
    </row>
    <row r="1063" spans="1:4" x14ac:dyDescent="0.2">
      <c r="A1063" s="17"/>
      <c r="B1063" s="17"/>
      <c r="C1063" s="17"/>
      <c r="D1063" s="17"/>
    </row>
    <row r="1064" spans="1:4" x14ac:dyDescent="0.2">
      <c r="A1064" s="17"/>
      <c r="B1064" s="17"/>
      <c r="C1064" s="17"/>
      <c r="D1064" s="17"/>
    </row>
    <row r="1065" spans="1:4" x14ac:dyDescent="0.2">
      <c r="A1065" s="17"/>
      <c r="B1065" s="17"/>
      <c r="C1065" s="17"/>
      <c r="D1065" s="17"/>
    </row>
    <row r="1066" spans="1:4" x14ac:dyDescent="0.2">
      <c r="A1066" s="17"/>
      <c r="B1066" s="17"/>
      <c r="C1066" s="17"/>
      <c r="D1066" s="17"/>
    </row>
    <row r="1067" spans="1:4" x14ac:dyDescent="0.2">
      <c r="A1067" s="17"/>
      <c r="B1067" s="17"/>
      <c r="C1067" s="17"/>
      <c r="D1067" s="17"/>
    </row>
    <row r="1068" spans="1:4" x14ac:dyDescent="0.2">
      <c r="A1068" s="17"/>
      <c r="B1068" s="17"/>
      <c r="C1068" s="17"/>
      <c r="D1068" s="17"/>
    </row>
    <row r="1069" spans="1:4" x14ac:dyDescent="0.2">
      <c r="A1069" s="17"/>
      <c r="B1069" s="17"/>
      <c r="C1069" s="17"/>
      <c r="D1069" s="17"/>
    </row>
    <row r="1070" spans="1:4" x14ac:dyDescent="0.2">
      <c r="A1070" s="17"/>
      <c r="B1070" s="17"/>
      <c r="C1070" s="17"/>
      <c r="D1070" s="17"/>
    </row>
    <row r="1071" spans="1:4" x14ac:dyDescent="0.2">
      <c r="A1071" s="17"/>
      <c r="B1071" s="17"/>
      <c r="C1071" s="17"/>
      <c r="D1071" s="17"/>
    </row>
    <row r="1072" spans="1:4" x14ac:dyDescent="0.2">
      <c r="A1072" s="17"/>
      <c r="B1072" s="17"/>
      <c r="C1072" s="17"/>
      <c r="D1072" s="17"/>
    </row>
    <row r="1073" spans="1:4" x14ac:dyDescent="0.2">
      <c r="A1073" s="17"/>
      <c r="B1073" s="17"/>
      <c r="C1073" s="17"/>
      <c r="D1073" s="17"/>
    </row>
    <row r="1074" spans="1:4" x14ac:dyDescent="0.2">
      <c r="A1074" s="17"/>
      <c r="B1074" s="17"/>
      <c r="C1074" s="17"/>
      <c r="D1074" s="17"/>
    </row>
    <row r="1075" spans="1:4" x14ac:dyDescent="0.2">
      <c r="A1075" s="17"/>
      <c r="B1075" s="17"/>
      <c r="C1075" s="17"/>
      <c r="D1075" s="17"/>
    </row>
    <row r="1076" spans="1:4" x14ac:dyDescent="0.2">
      <c r="A1076" s="17"/>
      <c r="B1076" s="17"/>
      <c r="C1076" s="17"/>
      <c r="D1076" s="17"/>
    </row>
    <row r="1077" spans="1:4" x14ac:dyDescent="0.2">
      <c r="A1077" s="17"/>
      <c r="B1077" s="17"/>
      <c r="C1077" s="17"/>
      <c r="D1077" s="17"/>
    </row>
    <row r="1078" spans="1:4" x14ac:dyDescent="0.2">
      <c r="A1078" s="17"/>
      <c r="B1078" s="17"/>
      <c r="C1078" s="17"/>
      <c r="D1078" s="17"/>
    </row>
    <row r="1079" spans="1:4" x14ac:dyDescent="0.2">
      <c r="A1079" s="17"/>
      <c r="B1079" s="17"/>
      <c r="C1079" s="17"/>
      <c r="D1079" s="17"/>
    </row>
    <row r="1080" spans="1:4" x14ac:dyDescent="0.2">
      <c r="A1080" s="17"/>
      <c r="B1080" s="17"/>
      <c r="C1080" s="17"/>
      <c r="D1080" s="17"/>
    </row>
    <row r="1081" spans="1:4" x14ac:dyDescent="0.2">
      <c r="A1081" s="17"/>
      <c r="B1081" s="17"/>
      <c r="C1081" s="17"/>
      <c r="D1081" s="17"/>
    </row>
    <row r="1082" spans="1:4" x14ac:dyDescent="0.2">
      <c r="A1082" s="17"/>
      <c r="B1082" s="17"/>
      <c r="C1082" s="17"/>
      <c r="D1082" s="17"/>
    </row>
    <row r="1083" spans="1:4" x14ac:dyDescent="0.2">
      <c r="A1083" s="17"/>
      <c r="B1083" s="17"/>
      <c r="C1083" s="17"/>
      <c r="D1083" s="17"/>
    </row>
    <row r="1084" spans="1:4" x14ac:dyDescent="0.2">
      <c r="A1084" s="17"/>
      <c r="B1084" s="17"/>
      <c r="C1084" s="17"/>
      <c r="D1084" s="17"/>
    </row>
    <row r="1085" spans="1:4" x14ac:dyDescent="0.2">
      <c r="A1085" s="17"/>
      <c r="B1085" s="17"/>
      <c r="C1085" s="17"/>
      <c r="D1085" s="17"/>
    </row>
    <row r="1086" spans="1:4" x14ac:dyDescent="0.2">
      <c r="A1086" s="17"/>
      <c r="B1086" s="17"/>
      <c r="C1086" s="17"/>
      <c r="D1086" s="17"/>
    </row>
    <row r="1087" spans="1:4" x14ac:dyDescent="0.2">
      <c r="A1087" s="17"/>
      <c r="B1087" s="17"/>
      <c r="C1087" s="17"/>
      <c r="D1087" s="17"/>
    </row>
    <row r="1088" spans="1:4" x14ac:dyDescent="0.2">
      <c r="A1088" s="17"/>
      <c r="B1088" s="17"/>
      <c r="C1088" s="17"/>
      <c r="D1088" s="17"/>
    </row>
    <row r="1089" spans="1:4" x14ac:dyDescent="0.2">
      <c r="A1089" s="17"/>
      <c r="B1089" s="17"/>
      <c r="C1089" s="17"/>
      <c r="D1089" s="17"/>
    </row>
    <row r="1090" spans="1:4" x14ac:dyDescent="0.2">
      <c r="A1090" s="17"/>
      <c r="B1090" s="17"/>
      <c r="C1090" s="17"/>
      <c r="D1090" s="17"/>
    </row>
    <row r="1091" spans="1:4" x14ac:dyDescent="0.2">
      <c r="A1091" s="17"/>
      <c r="B1091" s="17"/>
      <c r="C1091" s="17"/>
      <c r="D1091" s="17"/>
    </row>
    <row r="1092" spans="1:4" x14ac:dyDescent="0.2">
      <c r="A1092" s="17"/>
      <c r="B1092" s="17"/>
      <c r="C1092" s="17"/>
      <c r="D1092" s="17"/>
    </row>
    <row r="1093" spans="1:4" x14ac:dyDescent="0.2">
      <c r="A1093" s="17"/>
      <c r="B1093" s="17"/>
      <c r="C1093" s="17"/>
      <c r="D1093" s="17"/>
    </row>
    <row r="1094" spans="1:4" x14ac:dyDescent="0.2">
      <c r="A1094" s="17"/>
      <c r="B1094" s="17"/>
      <c r="C1094" s="17"/>
      <c r="D1094" s="17"/>
    </row>
    <row r="1095" spans="1:4" x14ac:dyDescent="0.2">
      <c r="A1095" s="17"/>
      <c r="B1095" s="17"/>
      <c r="C1095" s="17"/>
      <c r="D1095" s="17"/>
    </row>
    <row r="1096" spans="1:4" x14ac:dyDescent="0.2">
      <c r="A1096" s="17"/>
      <c r="B1096" s="17"/>
      <c r="C1096" s="17"/>
      <c r="D1096" s="17"/>
    </row>
    <row r="1097" spans="1:4" x14ac:dyDescent="0.2">
      <c r="A1097" s="17"/>
      <c r="B1097" s="17"/>
      <c r="C1097" s="17"/>
      <c r="D1097" s="17"/>
    </row>
    <row r="1098" spans="1:4" x14ac:dyDescent="0.2">
      <c r="A1098" s="17"/>
      <c r="B1098" s="17"/>
      <c r="C1098" s="17"/>
      <c r="D1098" s="17"/>
    </row>
    <row r="1099" spans="1:4" x14ac:dyDescent="0.2">
      <c r="A1099" s="17"/>
      <c r="B1099" s="17"/>
      <c r="C1099" s="17"/>
      <c r="D1099" s="17"/>
    </row>
    <row r="1100" spans="1:4" x14ac:dyDescent="0.2">
      <c r="A1100" s="17"/>
      <c r="B1100" s="17"/>
      <c r="C1100" s="17"/>
      <c r="D1100" s="17"/>
    </row>
    <row r="1101" spans="1:4" x14ac:dyDescent="0.2">
      <c r="A1101" s="17"/>
      <c r="B1101" s="17"/>
      <c r="C1101" s="17"/>
      <c r="D1101" s="17"/>
    </row>
    <row r="1102" spans="1:4" x14ac:dyDescent="0.2">
      <c r="A1102" s="17"/>
      <c r="B1102" s="17"/>
      <c r="C1102" s="17"/>
      <c r="D1102" s="17"/>
    </row>
    <row r="1103" spans="1:4" x14ac:dyDescent="0.2">
      <c r="A1103" s="17"/>
      <c r="B1103" s="17"/>
      <c r="C1103" s="17"/>
      <c r="D1103" s="17"/>
    </row>
    <row r="1104" spans="1:4" x14ac:dyDescent="0.2">
      <c r="A1104" s="17"/>
      <c r="B1104" s="17"/>
      <c r="C1104" s="17"/>
      <c r="D1104" s="17"/>
    </row>
    <row r="1105" spans="1:4" x14ac:dyDescent="0.2">
      <c r="A1105" s="17"/>
      <c r="B1105" s="17"/>
      <c r="C1105" s="17"/>
      <c r="D1105" s="17"/>
    </row>
    <row r="1106" spans="1:4" x14ac:dyDescent="0.2">
      <c r="A1106" s="17"/>
      <c r="B1106" s="17"/>
      <c r="C1106" s="17"/>
      <c r="D1106" s="17"/>
    </row>
    <row r="1107" spans="1:4" x14ac:dyDescent="0.2">
      <c r="A1107" s="17"/>
      <c r="B1107" s="17"/>
      <c r="C1107" s="17"/>
      <c r="D1107" s="17"/>
    </row>
    <row r="1108" spans="1:4" x14ac:dyDescent="0.2">
      <c r="A1108" s="17"/>
      <c r="B1108" s="17"/>
      <c r="C1108" s="17"/>
      <c r="D1108" s="17"/>
    </row>
    <row r="1109" spans="1:4" x14ac:dyDescent="0.2">
      <c r="A1109" s="17"/>
      <c r="B1109" s="17"/>
      <c r="C1109" s="17"/>
      <c r="D1109" s="17"/>
    </row>
    <row r="1110" spans="1:4" x14ac:dyDescent="0.2">
      <c r="A1110" s="17"/>
      <c r="B1110" s="17"/>
      <c r="C1110" s="17"/>
      <c r="D1110" s="17"/>
    </row>
    <row r="1111" spans="1:4" x14ac:dyDescent="0.2">
      <c r="A1111" s="17"/>
      <c r="B1111" s="17"/>
      <c r="C1111" s="17"/>
      <c r="D1111" s="17"/>
    </row>
    <row r="1112" spans="1:4" x14ac:dyDescent="0.2">
      <c r="A1112" s="17"/>
      <c r="B1112" s="17"/>
      <c r="C1112" s="17"/>
      <c r="D1112" s="17"/>
    </row>
    <row r="1113" spans="1:4" x14ac:dyDescent="0.2">
      <c r="A1113" s="17"/>
      <c r="B1113" s="17"/>
      <c r="C1113" s="17"/>
      <c r="D1113" s="17"/>
    </row>
    <row r="1114" spans="1:4" x14ac:dyDescent="0.2">
      <c r="A1114" s="17"/>
      <c r="B1114" s="17"/>
      <c r="C1114" s="17"/>
      <c r="D1114" s="17"/>
    </row>
    <row r="1115" spans="1:4" x14ac:dyDescent="0.2">
      <c r="A1115" s="17"/>
      <c r="B1115" s="17"/>
      <c r="C1115" s="17"/>
      <c r="D1115" s="17"/>
    </row>
    <row r="1116" spans="1:4" x14ac:dyDescent="0.2">
      <c r="A1116" s="17"/>
      <c r="B1116" s="17"/>
      <c r="C1116" s="17"/>
      <c r="D1116" s="17"/>
    </row>
    <row r="1117" spans="1:4" x14ac:dyDescent="0.2">
      <c r="A1117" s="17"/>
      <c r="B1117" s="17"/>
      <c r="C1117" s="17"/>
      <c r="D1117" s="17"/>
    </row>
    <row r="1118" spans="1:4" x14ac:dyDescent="0.2">
      <c r="A1118" s="17"/>
      <c r="B1118" s="17"/>
      <c r="C1118" s="17"/>
      <c r="D1118" s="17"/>
    </row>
    <row r="1119" spans="1:4" x14ac:dyDescent="0.2">
      <c r="A1119" s="17"/>
      <c r="B1119" s="17"/>
      <c r="C1119" s="17"/>
      <c r="D1119" s="17"/>
    </row>
    <row r="1120" spans="1:4" x14ac:dyDescent="0.2">
      <c r="A1120" s="17"/>
      <c r="B1120" s="17"/>
      <c r="C1120" s="17"/>
      <c r="D1120" s="17"/>
    </row>
    <row r="1121" spans="1:4" x14ac:dyDescent="0.2">
      <c r="A1121" s="17"/>
      <c r="B1121" s="17"/>
      <c r="C1121" s="17"/>
      <c r="D1121" s="17"/>
    </row>
    <row r="1122" spans="1:4" x14ac:dyDescent="0.2">
      <c r="A1122" s="17"/>
      <c r="B1122" s="17"/>
      <c r="C1122" s="17"/>
      <c r="D1122" s="17"/>
    </row>
    <row r="1123" spans="1:4" x14ac:dyDescent="0.2">
      <c r="A1123" s="17"/>
      <c r="B1123" s="17"/>
      <c r="C1123" s="17"/>
      <c r="D1123" s="17"/>
    </row>
    <row r="1124" spans="1:4" x14ac:dyDescent="0.2">
      <c r="A1124" s="17"/>
      <c r="B1124" s="17"/>
      <c r="C1124" s="17"/>
      <c r="D1124" s="17"/>
    </row>
    <row r="1125" spans="1:4" x14ac:dyDescent="0.2">
      <c r="A1125" s="17"/>
      <c r="B1125" s="17"/>
      <c r="C1125" s="17"/>
      <c r="D1125" s="17"/>
    </row>
    <row r="1126" spans="1:4" x14ac:dyDescent="0.2">
      <c r="A1126" s="17"/>
      <c r="B1126" s="17"/>
      <c r="C1126" s="17"/>
      <c r="D1126" s="17"/>
    </row>
    <row r="1127" spans="1:4" x14ac:dyDescent="0.2">
      <c r="A1127" s="17"/>
      <c r="B1127" s="17"/>
      <c r="C1127" s="17"/>
      <c r="D1127" s="17"/>
    </row>
    <row r="1128" spans="1:4" x14ac:dyDescent="0.2">
      <c r="A1128" s="17"/>
      <c r="B1128" s="17"/>
      <c r="C1128" s="17"/>
      <c r="D1128" s="17"/>
    </row>
    <row r="1129" spans="1:4" x14ac:dyDescent="0.2">
      <c r="A1129" s="17"/>
      <c r="B1129" s="17"/>
      <c r="C1129" s="17"/>
      <c r="D1129" s="17"/>
    </row>
    <row r="1130" spans="1:4" x14ac:dyDescent="0.2">
      <c r="A1130" s="17"/>
      <c r="B1130" s="17"/>
      <c r="C1130" s="17"/>
      <c r="D1130" s="17"/>
    </row>
    <row r="1131" spans="1:4" x14ac:dyDescent="0.2">
      <c r="A1131" s="17"/>
      <c r="B1131" s="17"/>
      <c r="C1131" s="17"/>
      <c r="D1131" s="17"/>
    </row>
    <row r="1132" spans="1:4" x14ac:dyDescent="0.2">
      <c r="A1132" s="17"/>
      <c r="B1132" s="17"/>
      <c r="C1132" s="17"/>
      <c r="D1132" s="17"/>
    </row>
    <row r="1133" spans="1:4" x14ac:dyDescent="0.2">
      <c r="A1133" s="17"/>
      <c r="B1133" s="17"/>
      <c r="C1133" s="17"/>
      <c r="D1133" s="17"/>
    </row>
    <row r="1134" spans="1:4" x14ac:dyDescent="0.2">
      <c r="A1134" s="17"/>
      <c r="B1134" s="17"/>
      <c r="C1134" s="17"/>
      <c r="D1134" s="17"/>
    </row>
    <row r="1135" spans="1:4" x14ac:dyDescent="0.2">
      <c r="A1135" s="17"/>
      <c r="B1135" s="17"/>
      <c r="C1135" s="17"/>
      <c r="D1135" s="17"/>
    </row>
    <row r="1136" spans="1:4" x14ac:dyDescent="0.2">
      <c r="A1136" s="17"/>
      <c r="B1136" s="17"/>
      <c r="C1136" s="17"/>
      <c r="D1136" s="17"/>
    </row>
    <row r="1137" spans="1:4" x14ac:dyDescent="0.2">
      <c r="A1137" s="17"/>
      <c r="B1137" s="17"/>
      <c r="C1137" s="17"/>
      <c r="D1137" s="17"/>
    </row>
    <row r="1138" spans="1:4" x14ac:dyDescent="0.2">
      <c r="A1138" s="17"/>
      <c r="B1138" s="17"/>
      <c r="C1138" s="17"/>
      <c r="D1138" s="17"/>
    </row>
    <row r="1139" spans="1:4" x14ac:dyDescent="0.2">
      <c r="A1139" s="17"/>
      <c r="B1139" s="17"/>
      <c r="C1139" s="17"/>
      <c r="D1139" s="17"/>
    </row>
    <row r="1140" spans="1:4" x14ac:dyDescent="0.2">
      <c r="A1140" s="17"/>
      <c r="B1140" s="17"/>
      <c r="C1140" s="17"/>
      <c r="D1140" s="17"/>
    </row>
    <row r="1141" spans="1:4" x14ac:dyDescent="0.2">
      <c r="A1141" s="17"/>
      <c r="B1141" s="17"/>
      <c r="C1141" s="17"/>
      <c r="D1141" s="17"/>
    </row>
    <row r="1142" spans="1:4" x14ac:dyDescent="0.2">
      <c r="A1142" s="17"/>
      <c r="B1142" s="17"/>
      <c r="C1142" s="17"/>
      <c r="D1142" s="17"/>
    </row>
    <row r="1143" spans="1:4" x14ac:dyDescent="0.2">
      <c r="A1143" s="17"/>
      <c r="B1143" s="17"/>
      <c r="C1143" s="17"/>
      <c r="D1143" s="17"/>
    </row>
    <row r="1144" spans="1:4" x14ac:dyDescent="0.2">
      <c r="A1144" s="17"/>
      <c r="B1144" s="17"/>
      <c r="C1144" s="17"/>
      <c r="D1144" s="17"/>
    </row>
    <row r="1145" spans="1:4" x14ac:dyDescent="0.2">
      <c r="A1145" s="17"/>
      <c r="B1145" s="17"/>
      <c r="C1145" s="17"/>
      <c r="D1145" s="17"/>
    </row>
    <row r="1146" spans="1:4" x14ac:dyDescent="0.2">
      <c r="A1146" s="17"/>
      <c r="B1146" s="17"/>
      <c r="C1146" s="17"/>
      <c r="D1146" s="17"/>
    </row>
    <row r="1147" spans="1:4" x14ac:dyDescent="0.2">
      <c r="A1147" s="17"/>
      <c r="B1147" s="17"/>
      <c r="C1147" s="17"/>
      <c r="D1147" s="17"/>
    </row>
    <row r="1148" spans="1:4" x14ac:dyDescent="0.2">
      <c r="A1148" s="17"/>
      <c r="B1148" s="17"/>
      <c r="C1148" s="17"/>
      <c r="D1148" s="17"/>
    </row>
    <row r="1149" spans="1:4" x14ac:dyDescent="0.2">
      <c r="A1149" s="17"/>
      <c r="B1149" s="17"/>
      <c r="C1149" s="17"/>
      <c r="D1149" s="17"/>
    </row>
    <row r="1150" spans="1:4" x14ac:dyDescent="0.2">
      <c r="A1150" s="17"/>
      <c r="B1150" s="17"/>
      <c r="C1150" s="17"/>
      <c r="D1150" s="17"/>
    </row>
    <row r="1151" spans="1:4" x14ac:dyDescent="0.2">
      <c r="A1151" s="17"/>
      <c r="B1151" s="17"/>
      <c r="C1151" s="17"/>
      <c r="D1151" s="17"/>
    </row>
    <row r="1152" spans="1:4" x14ac:dyDescent="0.2">
      <c r="A1152" s="17"/>
      <c r="B1152" s="17"/>
      <c r="C1152" s="17"/>
      <c r="D1152" s="17"/>
    </row>
    <row r="1153" spans="1:4" x14ac:dyDescent="0.2">
      <c r="A1153" s="17"/>
      <c r="B1153" s="17"/>
      <c r="C1153" s="17"/>
      <c r="D1153" s="17"/>
    </row>
    <row r="1154" spans="1:4" x14ac:dyDescent="0.2">
      <c r="A1154" s="17"/>
      <c r="B1154" s="17"/>
      <c r="C1154" s="17"/>
      <c r="D1154" s="17"/>
    </row>
    <row r="1155" spans="1:4" x14ac:dyDescent="0.2">
      <c r="A1155" s="17"/>
      <c r="B1155" s="17"/>
      <c r="C1155" s="17"/>
      <c r="D1155" s="17"/>
    </row>
    <row r="1156" spans="1:4" x14ac:dyDescent="0.2">
      <c r="A1156" s="17"/>
      <c r="B1156" s="17"/>
      <c r="C1156" s="17"/>
      <c r="D1156" s="17"/>
    </row>
    <row r="1157" spans="1:4" x14ac:dyDescent="0.2">
      <c r="A1157" s="17"/>
      <c r="B1157" s="17"/>
      <c r="C1157" s="17"/>
      <c r="D1157" s="17"/>
    </row>
    <row r="1158" spans="1:4" x14ac:dyDescent="0.2">
      <c r="A1158" s="17"/>
      <c r="B1158" s="17"/>
      <c r="C1158" s="17"/>
      <c r="D1158" s="17"/>
    </row>
    <row r="1159" spans="1:4" x14ac:dyDescent="0.2">
      <c r="A1159" s="17"/>
      <c r="B1159" s="17"/>
      <c r="C1159" s="17"/>
      <c r="D1159" s="17"/>
    </row>
    <row r="1160" spans="1:4" x14ac:dyDescent="0.2">
      <c r="A1160" s="17"/>
      <c r="B1160" s="17"/>
      <c r="C1160" s="17"/>
      <c r="D1160" s="17"/>
    </row>
    <row r="1161" spans="1:4" x14ac:dyDescent="0.2">
      <c r="A1161" s="17"/>
      <c r="B1161" s="17"/>
      <c r="C1161" s="17"/>
      <c r="D1161" s="17"/>
    </row>
    <row r="1162" spans="1:4" x14ac:dyDescent="0.2">
      <c r="A1162" s="17"/>
      <c r="B1162" s="17"/>
      <c r="C1162" s="17"/>
      <c r="D1162" s="17"/>
    </row>
    <row r="1163" spans="1:4" x14ac:dyDescent="0.2">
      <c r="A1163" s="17"/>
      <c r="B1163" s="17"/>
      <c r="C1163" s="17"/>
      <c r="D1163" s="17"/>
    </row>
    <row r="1164" spans="1:4" x14ac:dyDescent="0.2">
      <c r="A1164" s="17"/>
      <c r="B1164" s="17"/>
      <c r="C1164" s="17"/>
      <c r="D1164" s="17"/>
    </row>
    <row r="1165" spans="1:4" x14ac:dyDescent="0.2">
      <c r="A1165" s="17"/>
      <c r="B1165" s="17"/>
      <c r="C1165" s="17"/>
      <c r="D1165" s="17"/>
    </row>
    <row r="1166" spans="1:4" x14ac:dyDescent="0.2">
      <c r="A1166" s="17"/>
      <c r="B1166" s="17"/>
      <c r="C1166" s="17"/>
      <c r="D1166" s="17"/>
    </row>
    <row r="1167" spans="1:4" x14ac:dyDescent="0.2">
      <c r="A1167" s="17"/>
      <c r="B1167" s="17"/>
      <c r="C1167" s="17"/>
      <c r="D1167" s="17"/>
    </row>
    <row r="1168" spans="1:4" x14ac:dyDescent="0.2">
      <c r="A1168" s="17"/>
      <c r="B1168" s="17"/>
      <c r="C1168" s="17"/>
      <c r="D1168" s="17"/>
    </row>
    <row r="1169" spans="1:4" x14ac:dyDescent="0.2">
      <c r="A1169" s="17"/>
      <c r="B1169" s="17"/>
      <c r="C1169" s="17"/>
      <c r="D1169" s="17"/>
    </row>
    <row r="1170" spans="1:4" x14ac:dyDescent="0.2">
      <c r="A1170" s="17"/>
      <c r="B1170" s="17"/>
      <c r="C1170" s="17"/>
      <c r="D1170" s="17"/>
    </row>
    <row r="1171" spans="1:4" x14ac:dyDescent="0.2">
      <c r="A1171" s="17"/>
      <c r="B1171" s="17"/>
      <c r="C1171" s="17"/>
      <c r="D1171" s="17"/>
    </row>
    <row r="1172" spans="1:4" x14ac:dyDescent="0.2">
      <c r="A1172" s="17"/>
      <c r="B1172" s="17"/>
      <c r="C1172" s="17"/>
      <c r="D1172" s="17"/>
    </row>
    <row r="1173" spans="1:4" x14ac:dyDescent="0.2">
      <c r="A1173" s="17"/>
      <c r="B1173" s="17"/>
      <c r="C1173" s="17"/>
      <c r="D1173" s="17"/>
    </row>
    <row r="1174" spans="1:4" x14ac:dyDescent="0.2">
      <c r="A1174" s="17"/>
      <c r="B1174" s="17"/>
      <c r="C1174" s="17"/>
      <c r="D1174" s="17"/>
    </row>
    <row r="1175" spans="1:4" x14ac:dyDescent="0.2">
      <c r="A1175" s="17"/>
      <c r="B1175" s="17"/>
      <c r="C1175" s="17"/>
      <c r="D1175" s="17"/>
    </row>
    <row r="1176" spans="1:4" x14ac:dyDescent="0.2">
      <c r="A1176" s="17"/>
      <c r="B1176" s="17"/>
      <c r="C1176" s="17"/>
      <c r="D1176" s="17"/>
    </row>
    <row r="1177" spans="1:4" x14ac:dyDescent="0.2">
      <c r="A1177" s="17"/>
      <c r="B1177" s="17"/>
      <c r="C1177" s="17"/>
      <c r="D1177" s="17"/>
    </row>
    <row r="1178" spans="1:4" x14ac:dyDescent="0.2">
      <c r="A1178" s="17"/>
      <c r="B1178" s="17"/>
      <c r="C1178" s="17"/>
      <c r="D1178" s="17"/>
    </row>
    <row r="1179" spans="1:4" x14ac:dyDescent="0.2">
      <c r="A1179" s="17"/>
      <c r="B1179" s="17"/>
      <c r="C1179" s="17"/>
      <c r="D1179" s="17"/>
    </row>
    <row r="1180" spans="1:4" x14ac:dyDescent="0.2">
      <c r="A1180" s="17"/>
      <c r="B1180" s="17"/>
      <c r="C1180" s="17"/>
      <c r="D1180" s="17"/>
    </row>
    <row r="1181" spans="1:4" x14ac:dyDescent="0.2">
      <c r="A1181" s="17"/>
      <c r="B1181" s="17"/>
      <c r="C1181" s="17"/>
      <c r="D1181" s="17"/>
    </row>
    <row r="1182" spans="1:4" x14ac:dyDescent="0.2">
      <c r="A1182" s="17"/>
      <c r="B1182" s="17"/>
      <c r="C1182" s="17"/>
      <c r="D1182" s="17"/>
    </row>
    <row r="1183" spans="1:4" x14ac:dyDescent="0.2">
      <c r="A1183" s="17"/>
      <c r="B1183" s="17"/>
      <c r="C1183" s="17"/>
      <c r="D1183" s="17"/>
    </row>
    <row r="1184" spans="1:4" x14ac:dyDescent="0.2">
      <c r="A1184" s="17"/>
      <c r="B1184" s="17"/>
      <c r="C1184" s="17"/>
      <c r="D1184" s="17"/>
    </row>
    <row r="1185" spans="1:4" x14ac:dyDescent="0.2">
      <c r="A1185" s="17"/>
      <c r="B1185" s="17"/>
      <c r="C1185" s="17"/>
      <c r="D1185" s="17"/>
    </row>
    <row r="1186" spans="1:4" x14ac:dyDescent="0.2">
      <c r="A1186" s="17"/>
      <c r="B1186" s="17"/>
      <c r="C1186" s="17"/>
      <c r="D1186" s="17"/>
    </row>
    <row r="1187" spans="1:4" x14ac:dyDescent="0.2">
      <c r="A1187" s="17"/>
      <c r="B1187" s="17"/>
      <c r="C1187" s="17"/>
      <c r="D1187" s="17"/>
    </row>
    <row r="1188" spans="1:4" x14ac:dyDescent="0.2">
      <c r="A1188" s="17"/>
      <c r="B1188" s="17"/>
      <c r="C1188" s="17"/>
      <c r="D1188" s="17"/>
    </row>
    <row r="1189" spans="1:4" x14ac:dyDescent="0.2">
      <c r="A1189" s="17"/>
      <c r="B1189" s="17"/>
      <c r="C1189" s="17"/>
      <c r="D1189" s="17"/>
    </row>
    <row r="1190" spans="1:4" x14ac:dyDescent="0.2">
      <c r="A1190" s="17"/>
      <c r="B1190" s="17"/>
      <c r="C1190" s="17"/>
      <c r="D1190" s="17"/>
    </row>
    <row r="1191" spans="1:4" x14ac:dyDescent="0.2">
      <c r="A1191" s="17"/>
      <c r="B1191" s="17"/>
      <c r="C1191" s="17"/>
      <c r="D1191" s="17"/>
    </row>
    <row r="1192" spans="1:4" x14ac:dyDescent="0.2">
      <c r="A1192" s="17"/>
      <c r="B1192" s="17"/>
      <c r="C1192" s="17"/>
      <c r="D1192" s="17"/>
    </row>
    <row r="1193" spans="1:4" x14ac:dyDescent="0.2">
      <c r="A1193" s="17"/>
      <c r="B1193" s="17"/>
      <c r="C1193" s="17"/>
      <c r="D1193" s="17"/>
    </row>
    <row r="1194" spans="1:4" x14ac:dyDescent="0.2">
      <c r="A1194" s="17"/>
      <c r="B1194" s="17"/>
      <c r="C1194" s="17"/>
      <c r="D1194" s="17"/>
    </row>
    <row r="1195" spans="1:4" x14ac:dyDescent="0.2">
      <c r="A1195" s="17"/>
      <c r="B1195" s="17"/>
      <c r="C1195" s="17"/>
      <c r="D1195" s="17"/>
    </row>
    <row r="1196" spans="1:4" x14ac:dyDescent="0.2">
      <c r="A1196" s="17"/>
      <c r="B1196" s="17"/>
      <c r="C1196" s="17"/>
      <c r="D1196" s="17"/>
    </row>
    <row r="1197" spans="1:4" x14ac:dyDescent="0.2">
      <c r="A1197" s="17"/>
      <c r="B1197" s="17"/>
      <c r="C1197" s="17"/>
      <c r="D1197" s="17"/>
    </row>
    <row r="1198" spans="1:4" x14ac:dyDescent="0.2">
      <c r="A1198" s="17"/>
      <c r="B1198" s="17"/>
      <c r="C1198" s="17"/>
      <c r="D1198" s="17"/>
    </row>
    <row r="1199" spans="1:4" x14ac:dyDescent="0.2">
      <c r="A1199" s="17"/>
      <c r="B1199" s="17"/>
      <c r="C1199" s="17"/>
      <c r="D1199" s="17"/>
    </row>
    <row r="1200" spans="1:4" x14ac:dyDescent="0.2">
      <c r="A1200" s="17"/>
      <c r="B1200" s="17"/>
      <c r="C1200" s="17"/>
      <c r="D1200" s="17"/>
    </row>
    <row r="1201" spans="1:4" x14ac:dyDescent="0.2">
      <c r="A1201" s="17"/>
      <c r="B1201" s="17"/>
      <c r="C1201" s="17"/>
      <c r="D1201" s="17"/>
    </row>
    <row r="1202" spans="1:4" x14ac:dyDescent="0.2">
      <c r="A1202" s="17"/>
      <c r="B1202" s="17"/>
      <c r="C1202" s="17"/>
      <c r="D1202" s="17"/>
    </row>
    <row r="1203" spans="1:4" x14ac:dyDescent="0.2">
      <c r="A1203" s="17"/>
      <c r="B1203" s="17"/>
      <c r="C1203" s="17"/>
      <c r="D1203" s="17"/>
    </row>
    <row r="1204" spans="1:4" x14ac:dyDescent="0.2">
      <c r="A1204" s="17"/>
      <c r="B1204" s="17"/>
      <c r="C1204" s="17"/>
      <c r="D1204" s="17"/>
    </row>
    <row r="1205" spans="1:4" x14ac:dyDescent="0.2">
      <c r="A1205" s="17"/>
      <c r="B1205" s="17"/>
      <c r="C1205" s="17"/>
      <c r="D1205" s="17"/>
    </row>
    <row r="1206" spans="1:4" x14ac:dyDescent="0.2">
      <c r="A1206" s="17"/>
      <c r="B1206" s="17"/>
      <c r="C1206" s="17"/>
      <c r="D1206" s="17"/>
    </row>
    <row r="1207" spans="1:4" x14ac:dyDescent="0.2">
      <c r="A1207" s="17"/>
      <c r="B1207" s="17"/>
      <c r="C1207" s="17"/>
      <c r="D1207" s="17"/>
    </row>
    <row r="1208" spans="1:4" x14ac:dyDescent="0.2">
      <c r="A1208" s="17"/>
      <c r="B1208" s="17"/>
      <c r="C1208" s="17"/>
      <c r="D1208" s="17"/>
    </row>
    <row r="1209" spans="1:4" x14ac:dyDescent="0.2">
      <c r="A1209" s="17"/>
      <c r="B1209" s="17"/>
      <c r="C1209" s="17"/>
      <c r="D1209" s="17"/>
    </row>
    <row r="1210" spans="1:4" x14ac:dyDescent="0.2">
      <c r="A1210" s="17"/>
      <c r="B1210" s="17"/>
      <c r="C1210" s="17"/>
      <c r="D1210" s="17"/>
    </row>
    <row r="1211" spans="1:4" x14ac:dyDescent="0.2">
      <c r="A1211" s="17"/>
      <c r="B1211" s="17"/>
      <c r="C1211" s="17"/>
      <c r="D1211" s="17"/>
    </row>
    <row r="1212" spans="1:4" x14ac:dyDescent="0.2">
      <c r="A1212" s="17"/>
      <c r="B1212" s="17"/>
      <c r="C1212" s="17"/>
      <c r="D1212" s="17"/>
    </row>
    <row r="1213" spans="1:4" x14ac:dyDescent="0.2">
      <c r="A1213" s="17"/>
      <c r="B1213" s="17"/>
      <c r="C1213" s="17"/>
      <c r="D1213" s="17"/>
    </row>
    <row r="1214" spans="1:4" x14ac:dyDescent="0.2">
      <c r="A1214" s="17"/>
      <c r="B1214" s="17"/>
      <c r="C1214" s="17"/>
      <c r="D1214" s="17"/>
    </row>
    <row r="1215" spans="1:4" x14ac:dyDescent="0.2">
      <c r="A1215" s="17"/>
      <c r="B1215" s="17"/>
      <c r="C1215" s="17"/>
      <c r="D1215" s="17"/>
    </row>
    <row r="1216" spans="1:4" x14ac:dyDescent="0.2">
      <c r="A1216" s="17"/>
      <c r="B1216" s="17"/>
      <c r="C1216" s="17"/>
      <c r="D1216" s="17"/>
    </row>
    <row r="1217" spans="1:4" x14ac:dyDescent="0.2">
      <c r="A1217" s="17"/>
      <c r="B1217" s="17"/>
      <c r="C1217" s="17"/>
      <c r="D1217" s="17"/>
    </row>
    <row r="1218" spans="1:4" x14ac:dyDescent="0.2">
      <c r="A1218" s="17"/>
      <c r="B1218" s="17"/>
      <c r="C1218" s="17"/>
      <c r="D1218" s="17"/>
    </row>
    <row r="1219" spans="1:4" x14ac:dyDescent="0.2">
      <c r="A1219" s="17"/>
      <c r="B1219" s="17"/>
      <c r="C1219" s="17"/>
      <c r="D1219" s="17"/>
    </row>
    <row r="1220" spans="1:4" x14ac:dyDescent="0.2">
      <c r="A1220" s="17"/>
      <c r="B1220" s="17"/>
      <c r="C1220" s="17"/>
      <c r="D1220" s="17"/>
    </row>
    <row r="1221" spans="1:4" x14ac:dyDescent="0.2">
      <c r="A1221" s="17"/>
      <c r="B1221" s="17"/>
      <c r="C1221" s="17"/>
      <c r="D1221" s="17"/>
    </row>
    <row r="1222" spans="1:4" x14ac:dyDescent="0.2">
      <c r="A1222" s="17"/>
      <c r="B1222" s="17"/>
      <c r="C1222" s="17"/>
      <c r="D1222" s="17"/>
    </row>
    <row r="1223" spans="1:4" x14ac:dyDescent="0.2">
      <c r="A1223" s="17"/>
      <c r="B1223" s="17"/>
      <c r="C1223" s="17"/>
      <c r="D1223" s="17"/>
    </row>
    <row r="1224" spans="1:4" x14ac:dyDescent="0.2">
      <c r="A1224" s="17"/>
      <c r="B1224" s="17"/>
      <c r="C1224" s="17"/>
      <c r="D1224" s="17"/>
    </row>
    <row r="1225" spans="1:4" x14ac:dyDescent="0.2">
      <c r="A1225" s="17"/>
      <c r="B1225" s="17"/>
      <c r="C1225" s="17"/>
      <c r="D1225" s="17"/>
    </row>
    <row r="1226" spans="1:4" x14ac:dyDescent="0.2">
      <c r="A1226" s="17"/>
      <c r="B1226" s="17"/>
      <c r="C1226" s="17"/>
      <c r="D1226" s="17"/>
    </row>
    <row r="1227" spans="1:4" x14ac:dyDescent="0.2">
      <c r="A1227" s="17"/>
      <c r="B1227" s="17"/>
      <c r="C1227" s="17"/>
      <c r="D1227" s="17"/>
    </row>
    <row r="1228" spans="1:4" x14ac:dyDescent="0.2">
      <c r="A1228" s="17"/>
      <c r="B1228" s="17"/>
      <c r="C1228" s="17"/>
      <c r="D1228" s="17"/>
    </row>
    <row r="1229" spans="1:4" x14ac:dyDescent="0.2">
      <c r="A1229" s="17"/>
      <c r="B1229" s="17"/>
      <c r="C1229" s="17"/>
      <c r="D1229" s="17"/>
    </row>
    <row r="1230" spans="1:4" x14ac:dyDescent="0.2">
      <c r="A1230" s="17"/>
      <c r="B1230" s="17"/>
      <c r="C1230" s="17"/>
      <c r="D1230" s="17"/>
    </row>
    <row r="1231" spans="1:4" x14ac:dyDescent="0.2">
      <c r="A1231" s="17"/>
      <c r="B1231" s="17"/>
      <c r="C1231" s="17"/>
      <c r="D1231" s="17"/>
    </row>
    <row r="1232" spans="1:4" x14ac:dyDescent="0.2">
      <c r="A1232" s="17"/>
      <c r="B1232" s="17"/>
      <c r="C1232" s="17"/>
      <c r="D1232" s="17"/>
    </row>
    <row r="1233" spans="1:4" x14ac:dyDescent="0.2">
      <c r="A1233" s="17"/>
      <c r="B1233" s="17"/>
      <c r="C1233" s="17"/>
      <c r="D1233" s="17"/>
    </row>
    <row r="1234" spans="1:4" x14ac:dyDescent="0.2">
      <c r="A1234" s="17"/>
      <c r="B1234" s="17"/>
      <c r="C1234" s="17"/>
      <c r="D1234" s="17"/>
    </row>
    <row r="1235" spans="1:4" x14ac:dyDescent="0.2">
      <c r="A1235" s="17"/>
      <c r="B1235" s="17"/>
      <c r="C1235" s="17"/>
      <c r="D1235" s="17"/>
    </row>
    <row r="1236" spans="1:4" x14ac:dyDescent="0.2">
      <c r="A1236" s="17"/>
      <c r="B1236" s="17"/>
      <c r="C1236" s="17"/>
      <c r="D1236" s="17"/>
    </row>
    <row r="1237" spans="1:4" x14ac:dyDescent="0.2">
      <c r="A1237" s="17"/>
      <c r="B1237" s="17"/>
      <c r="C1237" s="17"/>
      <c r="D1237" s="17"/>
    </row>
    <row r="1238" spans="1:4" x14ac:dyDescent="0.2">
      <c r="A1238" s="17"/>
      <c r="B1238" s="17"/>
      <c r="C1238" s="17"/>
      <c r="D1238" s="17"/>
    </row>
    <row r="1239" spans="1:4" x14ac:dyDescent="0.2">
      <c r="A1239" s="17"/>
      <c r="B1239" s="17"/>
      <c r="C1239" s="17"/>
      <c r="D1239" s="17"/>
    </row>
    <row r="1240" spans="1:4" x14ac:dyDescent="0.2">
      <c r="A1240" s="17"/>
      <c r="B1240" s="17"/>
      <c r="C1240" s="17"/>
      <c r="D1240" s="17"/>
    </row>
    <row r="1241" spans="1:4" x14ac:dyDescent="0.2">
      <c r="A1241" s="17"/>
      <c r="B1241" s="17"/>
      <c r="C1241" s="17"/>
      <c r="D1241" s="17"/>
    </row>
    <row r="1242" spans="1:4" x14ac:dyDescent="0.2">
      <c r="A1242" s="17"/>
      <c r="B1242" s="17"/>
      <c r="C1242" s="17"/>
      <c r="D1242" s="17"/>
    </row>
    <row r="1243" spans="1:4" x14ac:dyDescent="0.2">
      <c r="A1243" s="17"/>
      <c r="B1243" s="17"/>
      <c r="C1243" s="17"/>
      <c r="D1243" s="17"/>
    </row>
    <row r="1244" spans="1:4" x14ac:dyDescent="0.2">
      <c r="A1244" s="17"/>
      <c r="B1244" s="17"/>
      <c r="C1244" s="17"/>
      <c r="D1244" s="17"/>
    </row>
    <row r="1245" spans="1:4" x14ac:dyDescent="0.2">
      <c r="A1245" s="17"/>
      <c r="B1245" s="17"/>
      <c r="C1245" s="17"/>
      <c r="D1245" s="17"/>
    </row>
    <row r="1246" spans="1:4" x14ac:dyDescent="0.2">
      <c r="A1246" s="17"/>
      <c r="B1246" s="17"/>
      <c r="C1246" s="17"/>
      <c r="D1246" s="17"/>
    </row>
    <row r="1247" spans="1:4" x14ac:dyDescent="0.2">
      <c r="A1247" s="17"/>
      <c r="B1247" s="17"/>
      <c r="C1247" s="17"/>
      <c r="D1247" s="17"/>
    </row>
    <row r="1248" spans="1:4" x14ac:dyDescent="0.2">
      <c r="A1248" s="17"/>
      <c r="B1248" s="17"/>
      <c r="C1248" s="17"/>
      <c r="D1248" s="17"/>
    </row>
    <row r="1249" spans="1:4" x14ac:dyDescent="0.2">
      <c r="A1249" s="17"/>
      <c r="B1249" s="17"/>
      <c r="C1249" s="17"/>
      <c r="D1249" s="17"/>
    </row>
    <row r="1250" spans="1:4" x14ac:dyDescent="0.2">
      <c r="A1250" s="17"/>
      <c r="B1250" s="17"/>
      <c r="C1250" s="17"/>
      <c r="D1250" s="17"/>
    </row>
    <row r="1251" spans="1:4" x14ac:dyDescent="0.2">
      <c r="A1251" s="17"/>
      <c r="B1251" s="17"/>
      <c r="C1251" s="17"/>
      <c r="D1251" s="17"/>
    </row>
    <row r="1252" spans="1:4" x14ac:dyDescent="0.2">
      <c r="A1252" s="17"/>
      <c r="B1252" s="17"/>
      <c r="C1252" s="17"/>
      <c r="D1252" s="17"/>
    </row>
    <row r="1253" spans="1:4" x14ac:dyDescent="0.2">
      <c r="A1253" s="17"/>
      <c r="B1253" s="17"/>
      <c r="C1253" s="17"/>
      <c r="D1253" s="17"/>
    </row>
    <row r="1254" spans="1:4" x14ac:dyDescent="0.2">
      <c r="A1254" s="17"/>
      <c r="B1254" s="17"/>
      <c r="C1254" s="17"/>
      <c r="D1254" s="17"/>
    </row>
    <row r="1255" spans="1:4" x14ac:dyDescent="0.2">
      <c r="A1255" s="17"/>
      <c r="B1255" s="17"/>
      <c r="C1255" s="17"/>
      <c r="D1255" s="17"/>
    </row>
    <row r="1256" spans="1:4" x14ac:dyDescent="0.2">
      <c r="A1256" s="17"/>
      <c r="B1256" s="17"/>
      <c r="C1256" s="17"/>
      <c r="D1256" s="17"/>
    </row>
    <row r="1257" spans="1:4" x14ac:dyDescent="0.2">
      <c r="A1257" s="17"/>
      <c r="B1257" s="17"/>
      <c r="C1257" s="17"/>
      <c r="D1257" s="17"/>
    </row>
    <row r="1258" spans="1:4" x14ac:dyDescent="0.2">
      <c r="A1258" s="17"/>
      <c r="B1258" s="17"/>
      <c r="C1258" s="17"/>
      <c r="D1258" s="17"/>
    </row>
    <row r="1259" spans="1:4" x14ac:dyDescent="0.2">
      <c r="A1259" s="17"/>
      <c r="B1259" s="17"/>
      <c r="C1259" s="17"/>
      <c r="D1259" s="17"/>
    </row>
    <row r="1260" spans="1:4" x14ac:dyDescent="0.2">
      <c r="A1260" s="17"/>
      <c r="B1260" s="17"/>
      <c r="C1260" s="17"/>
      <c r="D1260" s="17"/>
    </row>
    <row r="1261" spans="1:4" x14ac:dyDescent="0.2">
      <c r="A1261" s="17"/>
      <c r="B1261" s="17"/>
      <c r="C1261" s="17"/>
      <c r="D1261" s="17"/>
    </row>
    <row r="1262" spans="1:4" x14ac:dyDescent="0.2">
      <c r="A1262" s="17"/>
      <c r="B1262" s="17"/>
      <c r="C1262" s="17"/>
      <c r="D1262" s="17"/>
    </row>
    <row r="1263" spans="1:4" x14ac:dyDescent="0.2">
      <c r="A1263" s="17"/>
      <c r="B1263" s="17"/>
      <c r="C1263" s="17"/>
      <c r="D1263" s="17"/>
    </row>
    <row r="1264" spans="1:4" x14ac:dyDescent="0.2">
      <c r="A1264" s="17"/>
      <c r="B1264" s="17"/>
      <c r="C1264" s="17"/>
      <c r="D1264" s="17"/>
    </row>
    <row r="1265" spans="1:4" x14ac:dyDescent="0.2">
      <c r="A1265" s="17"/>
      <c r="B1265" s="17"/>
      <c r="C1265" s="17"/>
      <c r="D1265" s="17"/>
    </row>
    <row r="1266" spans="1:4" x14ac:dyDescent="0.2">
      <c r="A1266" s="17"/>
      <c r="B1266" s="17"/>
      <c r="C1266" s="17"/>
      <c r="D1266" s="17"/>
    </row>
    <row r="1267" spans="1:4" x14ac:dyDescent="0.2">
      <c r="A1267" s="17"/>
      <c r="B1267" s="17"/>
      <c r="C1267" s="17"/>
      <c r="D1267" s="17"/>
    </row>
    <row r="1268" spans="1:4" x14ac:dyDescent="0.2">
      <c r="A1268" s="17"/>
      <c r="B1268" s="17"/>
      <c r="C1268" s="17"/>
      <c r="D1268" s="17"/>
    </row>
    <row r="1269" spans="1:4" x14ac:dyDescent="0.2">
      <c r="A1269" s="17"/>
      <c r="B1269" s="17"/>
      <c r="C1269" s="17"/>
      <c r="D1269" s="17"/>
    </row>
    <row r="1270" spans="1:4" x14ac:dyDescent="0.2">
      <c r="A1270" s="17"/>
      <c r="B1270" s="17"/>
      <c r="C1270" s="17"/>
      <c r="D1270" s="17"/>
    </row>
    <row r="1271" spans="1:4" x14ac:dyDescent="0.2">
      <c r="A1271" s="17"/>
      <c r="B1271" s="17"/>
      <c r="C1271" s="17"/>
      <c r="D1271" s="17"/>
    </row>
    <row r="1272" spans="1:4" x14ac:dyDescent="0.2">
      <c r="A1272" s="17"/>
      <c r="B1272" s="17"/>
      <c r="C1272" s="17"/>
      <c r="D1272" s="17"/>
    </row>
    <row r="1273" spans="1:4" x14ac:dyDescent="0.2">
      <c r="A1273" s="17"/>
      <c r="B1273" s="17"/>
      <c r="C1273" s="17"/>
      <c r="D1273" s="17"/>
    </row>
    <row r="1274" spans="1:4" x14ac:dyDescent="0.2">
      <c r="A1274" s="17"/>
      <c r="B1274" s="17"/>
      <c r="C1274" s="17"/>
      <c r="D1274" s="17"/>
    </row>
    <row r="1275" spans="1:4" x14ac:dyDescent="0.2">
      <c r="A1275" s="17"/>
      <c r="B1275" s="17"/>
      <c r="C1275" s="17"/>
      <c r="D1275" s="17"/>
    </row>
    <row r="1276" spans="1:4" x14ac:dyDescent="0.2">
      <c r="A1276" s="17"/>
      <c r="B1276" s="17"/>
      <c r="C1276" s="17"/>
      <c r="D1276" s="17"/>
    </row>
    <row r="1277" spans="1:4" x14ac:dyDescent="0.2">
      <c r="A1277" s="17"/>
      <c r="B1277" s="17"/>
      <c r="C1277" s="17"/>
      <c r="D1277" s="17"/>
    </row>
    <row r="1278" spans="1:4" x14ac:dyDescent="0.2">
      <c r="A1278" s="17"/>
      <c r="B1278" s="17"/>
      <c r="C1278" s="17"/>
      <c r="D1278" s="17"/>
    </row>
    <row r="1279" spans="1:4" x14ac:dyDescent="0.2">
      <c r="A1279" s="17"/>
      <c r="B1279" s="17"/>
      <c r="C1279" s="17"/>
      <c r="D1279" s="17"/>
    </row>
    <row r="1280" spans="1:4" x14ac:dyDescent="0.2">
      <c r="A1280" s="17"/>
      <c r="B1280" s="17"/>
      <c r="C1280" s="17"/>
      <c r="D1280" s="17"/>
    </row>
    <row r="1281" spans="1:4" x14ac:dyDescent="0.2">
      <c r="A1281" s="17"/>
      <c r="B1281" s="17"/>
      <c r="C1281" s="17"/>
      <c r="D1281" s="17"/>
    </row>
    <row r="1282" spans="1:4" x14ac:dyDescent="0.2">
      <c r="A1282" s="17"/>
      <c r="B1282" s="17"/>
      <c r="C1282" s="17"/>
      <c r="D1282" s="17"/>
    </row>
    <row r="1283" spans="1:4" x14ac:dyDescent="0.2">
      <c r="A1283" s="17"/>
      <c r="B1283" s="17"/>
      <c r="C1283" s="17"/>
      <c r="D1283" s="17"/>
    </row>
    <row r="1284" spans="1:4" x14ac:dyDescent="0.2">
      <c r="A1284" s="17"/>
      <c r="B1284" s="17"/>
      <c r="C1284" s="17"/>
      <c r="D1284" s="17"/>
    </row>
    <row r="1285" spans="1:4" x14ac:dyDescent="0.2">
      <c r="A1285" s="17"/>
      <c r="B1285" s="17"/>
      <c r="C1285" s="17"/>
      <c r="D1285" s="17"/>
    </row>
    <row r="1286" spans="1:4" x14ac:dyDescent="0.2">
      <c r="A1286" s="17"/>
      <c r="B1286" s="17"/>
      <c r="C1286" s="17"/>
      <c r="D1286" s="17"/>
    </row>
    <row r="1287" spans="1:4" x14ac:dyDescent="0.2">
      <c r="A1287" s="17"/>
      <c r="B1287" s="17"/>
      <c r="C1287" s="17"/>
      <c r="D1287" s="17"/>
    </row>
    <row r="1288" spans="1:4" x14ac:dyDescent="0.2">
      <c r="A1288" s="17"/>
      <c r="B1288" s="17"/>
      <c r="C1288" s="17"/>
      <c r="D1288" s="17"/>
    </row>
    <row r="1289" spans="1:4" x14ac:dyDescent="0.2">
      <c r="A1289" s="17"/>
      <c r="B1289" s="17"/>
      <c r="C1289" s="17"/>
      <c r="D1289" s="17"/>
    </row>
    <row r="1290" spans="1:4" x14ac:dyDescent="0.2">
      <c r="A1290" s="17"/>
      <c r="B1290" s="17"/>
      <c r="C1290" s="17"/>
      <c r="D1290" s="17"/>
    </row>
    <row r="1291" spans="1:4" x14ac:dyDescent="0.2">
      <c r="A1291" s="17"/>
      <c r="B1291" s="17"/>
      <c r="C1291" s="17"/>
      <c r="D1291" s="17"/>
    </row>
    <row r="1292" spans="1:4" x14ac:dyDescent="0.2">
      <c r="A1292" s="17"/>
      <c r="B1292" s="17"/>
      <c r="C1292" s="17"/>
      <c r="D1292" s="17"/>
    </row>
    <row r="1293" spans="1:4" x14ac:dyDescent="0.2">
      <c r="A1293" s="17"/>
      <c r="B1293" s="17"/>
      <c r="C1293" s="17"/>
      <c r="D1293" s="17"/>
    </row>
    <row r="1294" spans="1:4" x14ac:dyDescent="0.2">
      <c r="A1294" s="17"/>
      <c r="B1294" s="17"/>
      <c r="C1294" s="17"/>
      <c r="D1294" s="17"/>
    </row>
    <row r="1295" spans="1:4" x14ac:dyDescent="0.2">
      <c r="A1295" s="17"/>
      <c r="B1295" s="17"/>
      <c r="C1295" s="17"/>
      <c r="D1295" s="17"/>
    </row>
    <row r="1296" spans="1:4" x14ac:dyDescent="0.2">
      <c r="A1296" s="17"/>
      <c r="B1296" s="17"/>
      <c r="C1296" s="17"/>
      <c r="D1296" s="17"/>
    </row>
    <row r="1297" spans="1:4" x14ac:dyDescent="0.2">
      <c r="A1297" s="17"/>
      <c r="B1297" s="17"/>
      <c r="C1297" s="17"/>
      <c r="D1297" s="17"/>
    </row>
    <row r="1298" spans="1:4" x14ac:dyDescent="0.2">
      <c r="A1298" s="17"/>
      <c r="B1298" s="17"/>
      <c r="C1298" s="17"/>
      <c r="D1298" s="17"/>
    </row>
    <row r="1299" spans="1:4" x14ac:dyDescent="0.2">
      <c r="A1299" s="17"/>
      <c r="B1299" s="17"/>
      <c r="C1299" s="17"/>
      <c r="D1299" s="17"/>
    </row>
    <row r="1300" spans="1:4" x14ac:dyDescent="0.2">
      <c r="A1300" s="17"/>
      <c r="B1300" s="17"/>
      <c r="C1300" s="17"/>
      <c r="D1300" s="17"/>
    </row>
    <row r="1301" spans="1:4" x14ac:dyDescent="0.2">
      <c r="A1301" s="17"/>
      <c r="B1301" s="17"/>
      <c r="C1301" s="17"/>
      <c r="D1301" s="17"/>
    </row>
    <row r="1302" spans="1:4" x14ac:dyDescent="0.2">
      <c r="A1302" s="17"/>
      <c r="B1302" s="17"/>
      <c r="C1302" s="17"/>
      <c r="D1302" s="17"/>
    </row>
    <row r="1303" spans="1:4" x14ac:dyDescent="0.2">
      <c r="A1303" s="17"/>
      <c r="B1303" s="17"/>
      <c r="C1303" s="17"/>
      <c r="D1303" s="17"/>
    </row>
    <row r="1304" spans="1:4" x14ac:dyDescent="0.2">
      <c r="A1304" s="17"/>
      <c r="B1304" s="17"/>
      <c r="C1304" s="17"/>
      <c r="D1304" s="17"/>
    </row>
    <row r="1305" spans="1:4" x14ac:dyDescent="0.2">
      <c r="A1305" s="17"/>
      <c r="B1305" s="17"/>
      <c r="C1305" s="17"/>
      <c r="D1305" s="17"/>
    </row>
    <row r="1306" spans="1:4" x14ac:dyDescent="0.2">
      <c r="A1306" s="17"/>
      <c r="B1306" s="17"/>
      <c r="C1306" s="17"/>
      <c r="D1306" s="17"/>
    </row>
    <row r="1307" spans="1:4" x14ac:dyDescent="0.2">
      <c r="A1307" s="17"/>
      <c r="B1307" s="17"/>
      <c r="C1307" s="17"/>
      <c r="D1307" s="17"/>
    </row>
    <row r="1308" spans="1:4" x14ac:dyDescent="0.2">
      <c r="A1308" s="17"/>
      <c r="B1308" s="17"/>
      <c r="C1308" s="17"/>
      <c r="D1308" s="17"/>
    </row>
    <row r="1309" spans="1:4" x14ac:dyDescent="0.2">
      <c r="A1309" s="17"/>
      <c r="B1309" s="17"/>
      <c r="C1309" s="17"/>
      <c r="D1309" s="17"/>
    </row>
    <row r="1310" spans="1:4" x14ac:dyDescent="0.2">
      <c r="A1310" s="17"/>
      <c r="B1310" s="17"/>
      <c r="C1310" s="17"/>
      <c r="D1310" s="17"/>
    </row>
    <row r="1311" spans="1:4" x14ac:dyDescent="0.2">
      <c r="A1311" s="17"/>
      <c r="B1311" s="17"/>
      <c r="C1311" s="17"/>
      <c r="D1311" s="17"/>
    </row>
    <row r="1312" spans="1:4" x14ac:dyDescent="0.2">
      <c r="A1312" s="17"/>
      <c r="B1312" s="17"/>
      <c r="C1312" s="17"/>
      <c r="D1312" s="17"/>
    </row>
    <row r="1313" spans="1:4" x14ac:dyDescent="0.2">
      <c r="A1313" s="17"/>
      <c r="B1313" s="17"/>
      <c r="C1313" s="17"/>
      <c r="D1313" s="17"/>
    </row>
    <row r="1314" spans="1:4" x14ac:dyDescent="0.2">
      <c r="A1314" s="17"/>
      <c r="B1314" s="17"/>
      <c r="C1314" s="17"/>
      <c r="D1314" s="17"/>
    </row>
    <row r="1315" spans="1:4" x14ac:dyDescent="0.2">
      <c r="A1315" s="17"/>
      <c r="B1315" s="17"/>
      <c r="C1315" s="17"/>
      <c r="D1315" s="17"/>
    </row>
    <row r="1316" spans="1:4" x14ac:dyDescent="0.2">
      <c r="A1316" s="17"/>
      <c r="B1316" s="17"/>
      <c r="C1316" s="17"/>
      <c r="D1316" s="17"/>
    </row>
    <row r="1317" spans="1:4" x14ac:dyDescent="0.2">
      <c r="A1317" s="17"/>
      <c r="B1317" s="17"/>
      <c r="C1317" s="17"/>
      <c r="D1317" s="17"/>
    </row>
    <row r="1318" spans="1:4" x14ac:dyDescent="0.2">
      <c r="A1318" s="17"/>
      <c r="B1318" s="17"/>
      <c r="C1318" s="17"/>
      <c r="D1318" s="17"/>
    </row>
    <row r="1319" spans="1:4" x14ac:dyDescent="0.2">
      <c r="A1319" s="17"/>
      <c r="B1319" s="17"/>
      <c r="C1319" s="17"/>
      <c r="D1319" s="17"/>
    </row>
    <row r="1320" spans="1:4" x14ac:dyDescent="0.2">
      <c r="A1320" s="17"/>
      <c r="B1320" s="17"/>
      <c r="C1320" s="17"/>
      <c r="D1320" s="17"/>
    </row>
    <row r="1321" spans="1:4" x14ac:dyDescent="0.2">
      <c r="A1321" s="17"/>
      <c r="B1321" s="17"/>
      <c r="C1321" s="17"/>
      <c r="D1321" s="17"/>
    </row>
    <row r="1322" spans="1:4" x14ac:dyDescent="0.2">
      <c r="A1322" s="17"/>
      <c r="B1322" s="17"/>
      <c r="C1322" s="17"/>
      <c r="D1322" s="17"/>
    </row>
    <row r="1323" spans="1:4" x14ac:dyDescent="0.2">
      <c r="A1323" s="17"/>
      <c r="B1323" s="17"/>
      <c r="C1323" s="17"/>
      <c r="D1323" s="17"/>
    </row>
    <row r="1324" spans="1:4" x14ac:dyDescent="0.2">
      <c r="A1324" s="17"/>
      <c r="B1324" s="17"/>
      <c r="C1324" s="17"/>
      <c r="D1324" s="17"/>
    </row>
    <row r="1325" spans="1:4" x14ac:dyDescent="0.2">
      <c r="A1325" s="17"/>
      <c r="B1325" s="17"/>
      <c r="C1325" s="17"/>
      <c r="D1325" s="17"/>
    </row>
    <row r="1326" spans="1:4" x14ac:dyDescent="0.2">
      <c r="A1326" s="17"/>
      <c r="B1326" s="17"/>
      <c r="C1326" s="17"/>
      <c r="D1326" s="17"/>
    </row>
    <row r="1327" spans="1:4" x14ac:dyDescent="0.2">
      <c r="A1327" s="17"/>
      <c r="B1327" s="17"/>
      <c r="C1327" s="17"/>
      <c r="D1327" s="17"/>
    </row>
    <row r="1328" spans="1:4" x14ac:dyDescent="0.2">
      <c r="A1328" s="17"/>
      <c r="B1328" s="17"/>
      <c r="C1328" s="17"/>
      <c r="D1328" s="17"/>
    </row>
    <row r="1329" spans="1:4" x14ac:dyDescent="0.2">
      <c r="A1329" s="17"/>
      <c r="B1329" s="17"/>
      <c r="C1329" s="17"/>
      <c r="D1329" s="17"/>
    </row>
    <row r="1330" spans="1:4" x14ac:dyDescent="0.2">
      <c r="A1330" s="17"/>
      <c r="B1330" s="17"/>
      <c r="C1330" s="17"/>
      <c r="D1330" s="17"/>
    </row>
    <row r="1331" spans="1:4" x14ac:dyDescent="0.2">
      <c r="A1331" s="17"/>
      <c r="B1331" s="17"/>
      <c r="C1331" s="17"/>
      <c r="D1331" s="17"/>
    </row>
    <row r="1332" spans="1:4" x14ac:dyDescent="0.2">
      <c r="A1332" s="17"/>
      <c r="B1332" s="17"/>
      <c r="C1332" s="17"/>
      <c r="D1332" s="17"/>
    </row>
    <row r="1333" spans="1:4" x14ac:dyDescent="0.2">
      <c r="A1333" s="17"/>
      <c r="B1333" s="17"/>
      <c r="C1333" s="17"/>
      <c r="D1333" s="17"/>
    </row>
    <row r="1334" spans="1:4" x14ac:dyDescent="0.2">
      <c r="A1334" s="17"/>
      <c r="B1334" s="17"/>
      <c r="C1334" s="17"/>
      <c r="D1334" s="17"/>
    </row>
    <row r="1335" spans="1:4" x14ac:dyDescent="0.2">
      <c r="A1335" s="17"/>
      <c r="B1335" s="17"/>
      <c r="C1335" s="17"/>
      <c r="D1335" s="17"/>
    </row>
    <row r="1336" spans="1:4" x14ac:dyDescent="0.2">
      <c r="A1336" s="17"/>
      <c r="B1336" s="17"/>
      <c r="C1336" s="17"/>
      <c r="D1336" s="17"/>
    </row>
    <row r="1337" spans="1:4" x14ac:dyDescent="0.2">
      <c r="A1337" s="17"/>
      <c r="B1337" s="17"/>
      <c r="C1337" s="17"/>
      <c r="D1337" s="17"/>
    </row>
    <row r="1338" spans="1:4" x14ac:dyDescent="0.2">
      <c r="A1338" s="17"/>
      <c r="B1338" s="17"/>
      <c r="C1338" s="17"/>
      <c r="D1338" s="17"/>
    </row>
    <row r="1339" spans="1:4" x14ac:dyDescent="0.2">
      <c r="A1339" s="17"/>
      <c r="B1339" s="17"/>
      <c r="C1339" s="17"/>
      <c r="D1339" s="17"/>
    </row>
    <row r="1340" spans="1:4" x14ac:dyDescent="0.2">
      <c r="A1340" s="17"/>
      <c r="B1340" s="17"/>
      <c r="C1340" s="17"/>
      <c r="D1340" s="17"/>
    </row>
    <row r="1341" spans="1:4" x14ac:dyDescent="0.2">
      <c r="A1341" s="17"/>
      <c r="B1341" s="17"/>
      <c r="C1341" s="17"/>
      <c r="D1341" s="17"/>
    </row>
    <row r="1342" spans="1:4" x14ac:dyDescent="0.2">
      <c r="A1342" s="17"/>
      <c r="B1342" s="17"/>
      <c r="C1342" s="17"/>
      <c r="D1342" s="17"/>
    </row>
    <row r="1343" spans="1:4" x14ac:dyDescent="0.2">
      <c r="A1343" s="17"/>
      <c r="B1343" s="17"/>
      <c r="C1343" s="17"/>
      <c r="D1343" s="17"/>
    </row>
    <row r="1344" spans="1:4" x14ac:dyDescent="0.2">
      <c r="A1344" s="17"/>
      <c r="B1344" s="17"/>
      <c r="C1344" s="17"/>
      <c r="D1344" s="17"/>
    </row>
    <row r="1345" spans="1:4" x14ac:dyDescent="0.2">
      <c r="A1345" s="17"/>
      <c r="B1345" s="17"/>
      <c r="C1345" s="17"/>
      <c r="D1345" s="17"/>
    </row>
    <row r="1346" spans="1:4" x14ac:dyDescent="0.2">
      <c r="A1346" s="17"/>
      <c r="B1346" s="17"/>
      <c r="C1346" s="17"/>
      <c r="D1346" s="17"/>
    </row>
    <row r="1347" spans="1:4" x14ac:dyDescent="0.2">
      <c r="A1347" s="17"/>
      <c r="B1347" s="17"/>
      <c r="C1347" s="17"/>
      <c r="D1347" s="17"/>
    </row>
    <row r="1348" spans="1:4" x14ac:dyDescent="0.2">
      <c r="A1348" s="17"/>
      <c r="B1348" s="17"/>
      <c r="C1348" s="17"/>
      <c r="D1348" s="17"/>
    </row>
    <row r="1349" spans="1:4" x14ac:dyDescent="0.2">
      <c r="A1349" s="17"/>
      <c r="B1349" s="17"/>
      <c r="C1349" s="17"/>
      <c r="D1349" s="17"/>
    </row>
    <row r="1350" spans="1:4" x14ac:dyDescent="0.2">
      <c r="A1350" s="17"/>
      <c r="B1350" s="17"/>
      <c r="C1350" s="17"/>
      <c r="D1350" s="17"/>
    </row>
    <row r="1351" spans="1:4" x14ac:dyDescent="0.2">
      <c r="A1351" s="17"/>
      <c r="B1351" s="17"/>
      <c r="C1351" s="17"/>
      <c r="D1351" s="17"/>
    </row>
    <row r="1352" spans="1:4" x14ac:dyDescent="0.2">
      <c r="A1352" s="17"/>
      <c r="B1352" s="17"/>
      <c r="C1352" s="17"/>
      <c r="D1352" s="17"/>
    </row>
    <row r="1353" spans="1:4" x14ac:dyDescent="0.2">
      <c r="A1353" s="17"/>
      <c r="B1353" s="17"/>
      <c r="C1353" s="17"/>
      <c r="D1353" s="17"/>
    </row>
    <row r="1354" spans="1:4" x14ac:dyDescent="0.2">
      <c r="A1354" s="17"/>
      <c r="B1354" s="17"/>
      <c r="C1354" s="17"/>
      <c r="D1354" s="17"/>
    </row>
    <row r="1355" spans="1:4" x14ac:dyDescent="0.2">
      <c r="A1355" s="17"/>
      <c r="B1355" s="17"/>
      <c r="C1355" s="17"/>
      <c r="D1355" s="17"/>
    </row>
    <row r="1356" spans="1:4" x14ac:dyDescent="0.2">
      <c r="A1356" s="17"/>
      <c r="B1356" s="17"/>
      <c r="C1356" s="17"/>
      <c r="D1356" s="17"/>
    </row>
    <row r="1357" spans="1:4" x14ac:dyDescent="0.2">
      <c r="A1357" s="17"/>
      <c r="B1357" s="17"/>
      <c r="C1357" s="17"/>
      <c r="D1357" s="17"/>
    </row>
    <row r="1358" spans="1:4" x14ac:dyDescent="0.2">
      <c r="A1358" s="17"/>
      <c r="B1358" s="17"/>
      <c r="C1358" s="17"/>
      <c r="D1358" s="17"/>
    </row>
    <row r="1359" spans="1:4" x14ac:dyDescent="0.2">
      <c r="A1359" s="17"/>
      <c r="B1359" s="17"/>
      <c r="C1359" s="17"/>
      <c r="D1359" s="17"/>
    </row>
    <row r="1360" spans="1:4" x14ac:dyDescent="0.2">
      <c r="A1360" s="17"/>
      <c r="B1360" s="17"/>
      <c r="C1360" s="17"/>
      <c r="D1360" s="17"/>
    </row>
    <row r="1361" spans="1:4" x14ac:dyDescent="0.2">
      <c r="A1361" s="17"/>
      <c r="B1361" s="17"/>
      <c r="C1361" s="17"/>
      <c r="D1361" s="17"/>
    </row>
    <row r="1362" spans="1:4" x14ac:dyDescent="0.2">
      <c r="A1362" s="17"/>
      <c r="B1362" s="17"/>
      <c r="C1362" s="17"/>
      <c r="D1362" s="17"/>
    </row>
    <row r="1363" spans="1:4" x14ac:dyDescent="0.2">
      <c r="A1363" s="17"/>
      <c r="B1363" s="17"/>
      <c r="C1363" s="17"/>
      <c r="D1363" s="17"/>
    </row>
    <row r="1364" spans="1:4" x14ac:dyDescent="0.2">
      <c r="A1364" s="17"/>
      <c r="B1364" s="17"/>
      <c r="C1364" s="17"/>
      <c r="D1364" s="17"/>
    </row>
    <row r="1365" spans="1:4" x14ac:dyDescent="0.2">
      <c r="A1365" s="17"/>
      <c r="B1365" s="17"/>
      <c r="C1365" s="17"/>
      <c r="D1365" s="17"/>
    </row>
    <row r="1366" spans="1:4" x14ac:dyDescent="0.2">
      <c r="A1366" s="17"/>
      <c r="B1366" s="17"/>
      <c r="C1366" s="17"/>
      <c r="D1366" s="17"/>
    </row>
    <row r="1367" spans="1:4" x14ac:dyDescent="0.2">
      <c r="A1367" s="17"/>
      <c r="B1367" s="17"/>
      <c r="C1367" s="17"/>
      <c r="D1367" s="17"/>
    </row>
    <row r="1368" spans="1:4" x14ac:dyDescent="0.2">
      <c r="A1368" s="17"/>
      <c r="B1368" s="17"/>
      <c r="C1368" s="17"/>
      <c r="D1368" s="17"/>
    </row>
    <row r="1369" spans="1:4" x14ac:dyDescent="0.2">
      <c r="A1369" s="17"/>
      <c r="B1369" s="17"/>
      <c r="C1369" s="17"/>
      <c r="D1369" s="17"/>
    </row>
    <row r="1370" spans="1:4" x14ac:dyDescent="0.2">
      <c r="A1370" s="17"/>
      <c r="B1370" s="17"/>
      <c r="C1370" s="17"/>
      <c r="D1370" s="17"/>
    </row>
    <row r="1371" spans="1:4" x14ac:dyDescent="0.2">
      <c r="A1371" s="17"/>
      <c r="B1371" s="17"/>
      <c r="C1371" s="17"/>
      <c r="D1371" s="17"/>
    </row>
    <row r="1372" spans="1:4" x14ac:dyDescent="0.2">
      <c r="A1372" s="17"/>
      <c r="B1372" s="17"/>
      <c r="C1372" s="17"/>
      <c r="D1372" s="17"/>
    </row>
    <row r="1373" spans="1:4" x14ac:dyDescent="0.2">
      <c r="A1373" s="17"/>
      <c r="B1373" s="17"/>
      <c r="C1373" s="17"/>
      <c r="D1373" s="17"/>
    </row>
    <row r="1374" spans="1:4" x14ac:dyDescent="0.2">
      <c r="A1374" s="17"/>
      <c r="B1374" s="17"/>
      <c r="C1374" s="17"/>
      <c r="D1374" s="17"/>
    </row>
    <row r="1375" spans="1:4" x14ac:dyDescent="0.2">
      <c r="A1375" s="17"/>
      <c r="B1375" s="17"/>
      <c r="C1375" s="17"/>
      <c r="D1375" s="17"/>
    </row>
    <row r="1376" spans="1:4" x14ac:dyDescent="0.2">
      <c r="A1376" s="17"/>
      <c r="B1376" s="17"/>
      <c r="C1376" s="17"/>
      <c r="D1376" s="17"/>
    </row>
    <row r="1377" spans="1:4" x14ac:dyDescent="0.2">
      <c r="A1377" s="17"/>
      <c r="B1377" s="17"/>
      <c r="C1377" s="17"/>
      <c r="D1377" s="17"/>
    </row>
    <row r="1378" spans="1:4" x14ac:dyDescent="0.2">
      <c r="A1378" s="17"/>
      <c r="B1378" s="17"/>
      <c r="C1378" s="17"/>
      <c r="D1378" s="17"/>
    </row>
    <row r="1379" spans="1:4" x14ac:dyDescent="0.2">
      <c r="A1379" s="17"/>
      <c r="B1379" s="17"/>
      <c r="C1379" s="17"/>
      <c r="D1379" s="17"/>
    </row>
    <row r="1380" spans="1:4" x14ac:dyDescent="0.2">
      <c r="A1380" s="17"/>
      <c r="B1380" s="17"/>
      <c r="C1380" s="17"/>
      <c r="D1380" s="17"/>
    </row>
    <row r="1381" spans="1:4" x14ac:dyDescent="0.2">
      <c r="A1381" s="17"/>
      <c r="B1381" s="17"/>
      <c r="C1381" s="17"/>
      <c r="D1381" s="17"/>
    </row>
    <row r="1382" spans="1:4" x14ac:dyDescent="0.2">
      <c r="A1382" s="17"/>
      <c r="B1382" s="17"/>
      <c r="C1382" s="17"/>
      <c r="D1382" s="17"/>
    </row>
    <row r="1383" spans="1:4" x14ac:dyDescent="0.2">
      <c r="A1383" s="17"/>
      <c r="B1383" s="17"/>
      <c r="C1383" s="17"/>
      <c r="D1383" s="17"/>
    </row>
    <row r="1384" spans="1:4" x14ac:dyDescent="0.2">
      <c r="A1384" s="17"/>
      <c r="B1384" s="17"/>
      <c r="C1384" s="17"/>
      <c r="D1384" s="17"/>
    </row>
    <row r="1385" spans="1:4" x14ac:dyDescent="0.2">
      <c r="A1385" s="17"/>
      <c r="B1385" s="17"/>
      <c r="C1385" s="17"/>
      <c r="D1385" s="17"/>
    </row>
    <row r="1386" spans="1:4" x14ac:dyDescent="0.2">
      <c r="A1386" s="17"/>
      <c r="B1386" s="17"/>
      <c r="C1386" s="17"/>
      <c r="D1386" s="17"/>
    </row>
    <row r="1387" spans="1:4" x14ac:dyDescent="0.2">
      <c r="A1387" s="17"/>
      <c r="B1387" s="17"/>
      <c r="C1387" s="17"/>
      <c r="D1387" s="17"/>
    </row>
    <row r="1388" spans="1:4" x14ac:dyDescent="0.2">
      <c r="A1388" s="17"/>
      <c r="B1388" s="17"/>
      <c r="C1388" s="17"/>
      <c r="D1388" s="17"/>
    </row>
    <row r="1389" spans="1:4" x14ac:dyDescent="0.2">
      <c r="A1389" s="17"/>
      <c r="B1389" s="17"/>
      <c r="C1389" s="17"/>
      <c r="D1389" s="17"/>
    </row>
    <row r="1390" spans="1:4" x14ac:dyDescent="0.2">
      <c r="A1390" s="17"/>
      <c r="B1390" s="17"/>
      <c r="C1390" s="17"/>
      <c r="D1390" s="17"/>
    </row>
    <row r="1391" spans="1:4" x14ac:dyDescent="0.2">
      <c r="A1391" s="17"/>
      <c r="B1391" s="17"/>
      <c r="C1391" s="17"/>
      <c r="D1391" s="17"/>
    </row>
    <row r="1392" spans="1:4" x14ac:dyDescent="0.2">
      <c r="A1392" s="17"/>
      <c r="B1392" s="17"/>
      <c r="C1392" s="17"/>
      <c r="D1392" s="17"/>
    </row>
    <row r="1393" spans="1:4" x14ac:dyDescent="0.2">
      <c r="A1393" s="17"/>
      <c r="B1393" s="17"/>
      <c r="C1393" s="17"/>
      <c r="D1393" s="17"/>
    </row>
    <row r="1394" spans="1:4" x14ac:dyDescent="0.2">
      <c r="A1394" s="17"/>
      <c r="B1394" s="17"/>
      <c r="C1394" s="17"/>
      <c r="D1394" s="17"/>
    </row>
    <row r="1395" spans="1:4" x14ac:dyDescent="0.2">
      <c r="A1395" s="17"/>
      <c r="B1395" s="17"/>
      <c r="C1395" s="17"/>
      <c r="D1395" s="17"/>
    </row>
    <row r="1396" spans="1:4" x14ac:dyDescent="0.2">
      <c r="A1396" s="17"/>
      <c r="B1396" s="17"/>
      <c r="C1396" s="17"/>
      <c r="D1396" s="17"/>
    </row>
    <row r="1397" spans="1:4" x14ac:dyDescent="0.2">
      <c r="A1397" s="17"/>
      <c r="B1397" s="17"/>
      <c r="C1397" s="17"/>
      <c r="D1397" s="17"/>
    </row>
    <row r="1398" spans="1:4" x14ac:dyDescent="0.2">
      <c r="A1398" s="17"/>
      <c r="B1398" s="17"/>
      <c r="C1398" s="17"/>
      <c r="D1398" s="17"/>
    </row>
    <row r="1399" spans="1:4" x14ac:dyDescent="0.2">
      <c r="A1399" s="17"/>
      <c r="B1399" s="17"/>
      <c r="C1399" s="17"/>
      <c r="D1399" s="17"/>
    </row>
    <row r="1400" spans="1:4" x14ac:dyDescent="0.2">
      <c r="A1400" s="17"/>
      <c r="B1400" s="17"/>
      <c r="C1400" s="17"/>
      <c r="D1400" s="17"/>
    </row>
    <row r="1401" spans="1:4" x14ac:dyDescent="0.2">
      <c r="A1401" s="17"/>
      <c r="B1401" s="17"/>
      <c r="C1401" s="17"/>
      <c r="D1401" s="17"/>
    </row>
    <row r="1402" spans="1:4" x14ac:dyDescent="0.2">
      <c r="A1402" s="17"/>
      <c r="B1402" s="17"/>
      <c r="C1402" s="17"/>
      <c r="D1402" s="17"/>
    </row>
    <row r="1403" spans="1:4" x14ac:dyDescent="0.2">
      <c r="A1403" s="17"/>
      <c r="B1403" s="17"/>
      <c r="C1403" s="17"/>
      <c r="D1403" s="17"/>
    </row>
    <row r="1404" spans="1:4" x14ac:dyDescent="0.2">
      <c r="A1404" s="17"/>
      <c r="B1404" s="17"/>
      <c r="C1404" s="17"/>
      <c r="D1404" s="17"/>
    </row>
    <row r="1405" spans="1:4" x14ac:dyDescent="0.2">
      <c r="A1405" s="17"/>
      <c r="B1405" s="17"/>
      <c r="C1405" s="17"/>
      <c r="D1405" s="17"/>
    </row>
    <row r="1406" spans="1:4" x14ac:dyDescent="0.2">
      <c r="A1406" s="17"/>
      <c r="B1406" s="17"/>
      <c r="C1406" s="17"/>
      <c r="D1406" s="17"/>
    </row>
    <row r="1407" spans="1:4" x14ac:dyDescent="0.2">
      <c r="A1407" s="17"/>
      <c r="B1407" s="17"/>
      <c r="C1407" s="17"/>
      <c r="D1407" s="17"/>
    </row>
    <row r="1408" spans="1:4" x14ac:dyDescent="0.2">
      <c r="A1408" s="17"/>
      <c r="B1408" s="17"/>
      <c r="C1408" s="17"/>
      <c r="D1408" s="17"/>
    </row>
    <row r="1409" spans="1:4" x14ac:dyDescent="0.2">
      <c r="A1409" s="17"/>
      <c r="B1409" s="17"/>
      <c r="C1409" s="17"/>
      <c r="D1409" s="17"/>
    </row>
    <row r="1410" spans="1:4" x14ac:dyDescent="0.2">
      <c r="A1410" s="17"/>
      <c r="B1410" s="17"/>
      <c r="C1410" s="17"/>
      <c r="D1410" s="17"/>
    </row>
    <row r="1411" spans="1:4" x14ac:dyDescent="0.2">
      <c r="A1411" s="17"/>
      <c r="B1411" s="17"/>
      <c r="C1411" s="17"/>
      <c r="D1411" s="17"/>
    </row>
    <row r="1412" spans="1:4" x14ac:dyDescent="0.2">
      <c r="A1412" s="17"/>
      <c r="B1412" s="17"/>
      <c r="C1412" s="17"/>
      <c r="D1412" s="17"/>
    </row>
    <row r="1413" spans="1:4" x14ac:dyDescent="0.2">
      <c r="A1413" s="17"/>
      <c r="B1413" s="17"/>
      <c r="C1413" s="17"/>
      <c r="D1413" s="17"/>
    </row>
    <row r="1414" spans="1:4" x14ac:dyDescent="0.2">
      <c r="A1414" s="17"/>
      <c r="B1414" s="17"/>
      <c r="C1414" s="17"/>
      <c r="D1414" s="17"/>
    </row>
    <row r="1415" spans="1:4" x14ac:dyDescent="0.2">
      <c r="A1415" s="17"/>
      <c r="B1415" s="17"/>
      <c r="C1415" s="17"/>
      <c r="D1415" s="17"/>
    </row>
    <row r="1416" spans="1:4" x14ac:dyDescent="0.2">
      <c r="A1416" s="17"/>
      <c r="B1416" s="17"/>
      <c r="C1416" s="17"/>
      <c r="D1416" s="17"/>
    </row>
    <row r="1417" spans="1:4" x14ac:dyDescent="0.2">
      <c r="A1417" s="17"/>
      <c r="B1417" s="17"/>
      <c r="C1417" s="17"/>
      <c r="D1417" s="17"/>
    </row>
    <row r="1418" spans="1:4" x14ac:dyDescent="0.2">
      <c r="A1418" s="17"/>
      <c r="B1418" s="17"/>
      <c r="C1418" s="17"/>
      <c r="D1418" s="17"/>
    </row>
    <row r="1419" spans="1:4" x14ac:dyDescent="0.2">
      <c r="A1419" s="17"/>
      <c r="B1419" s="17"/>
      <c r="C1419" s="17"/>
      <c r="D1419" s="17"/>
    </row>
    <row r="1420" spans="1:4" x14ac:dyDescent="0.2">
      <c r="A1420" s="17"/>
      <c r="B1420" s="17"/>
      <c r="C1420" s="17"/>
      <c r="D1420" s="17"/>
    </row>
    <row r="1421" spans="1:4" x14ac:dyDescent="0.2">
      <c r="A1421" s="17"/>
      <c r="B1421" s="17"/>
      <c r="C1421" s="17"/>
      <c r="D1421" s="17"/>
    </row>
    <row r="1422" spans="1:4" x14ac:dyDescent="0.2">
      <c r="A1422" s="17"/>
      <c r="B1422" s="17"/>
      <c r="C1422" s="17"/>
      <c r="D1422" s="17"/>
    </row>
    <row r="1423" spans="1:4" x14ac:dyDescent="0.2">
      <c r="A1423" s="17"/>
      <c r="B1423" s="17"/>
      <c r="C1423" s="17"/>
      <c r="D1423" s="17"/>
    </row>
    <row r="1424" spans="1:4" x14ac:dyDescent="0.2">
      <c r="A1424" s="17"/>
      <c r="B1424" s="17"/>
      <c r="C1424" s="17"/>
      <c r="D1424" s="17"/>
    </row>
    <row r="1425" spans="1:4" x14ac:dyDescent="0.2">
      <c r="A1425" s="17"/>
      <c r="B1425" s="17"/>
      <c r="C1425" s="17"/>
      <c r="D1425" s="17"/>
    </row>
    <row r="1426" spans="1:4" x14ac:dyDescent="0.2">
      <c r="A1426" s="17"/>
      <c r="B1426" s="17"/>
      <c r="C1426" s="17"/>
      <c r="D1426" s="17"/>
    </row>
    <row r="1427" spans="1:4" x14ac:dyDescent="0.2">
      <c r="A1427" s="17"/>
      <c r="B1427" s="17"/>
      <c r="C1427" s="17"/>
      <c r="D1427" s="17"/>
    </row>
    <row r="1428" spans="1:4" x14ac:dyDescent="0.2">
      <c r="A1428" s="17"/>
      <c r="B1428" s="17"/>
      <c r="C1428" s="17"/>
      <c r="D1428" s="17"/>
    </row>
    <row r="1429" spans="1:4" x14ac:dyDescent="0.2">
      <c r="A1429" s="17"/>
      <c r="B1429" s="17"/>
      <c r="C1429" s="17"/>
      <c r="D1429" s="17"/>
    </row>
    <row r="1430" spans="1:4" x14ac:dyDescent="0.2">
      <c r="A1430" s="17"/>
      <c r="B1430" s="17"/>
      <c r="C1430" s="17"/>
      <c r="D1430" s="17"/>
    </row>
    <row r="1431" spans="1:4" x14ac:dyDescent="0.2">
      <c r="A1431" s="17"/>
      <c r="B1431" s="17"/>
      <c r="C1431" s="17"/>
      <c r="D1431" s="17"/>
    </row>
    <row r="1432" spans="1:4" x14ac:dyDescent="0.2">
      <c r="A1432" s="17"/>
      <c r="B1432" s="17"/>
      <c r="C1432" s="17"/>
      <c r="D1432" s="17"/>
    </row>
    <row r="1433" spans="1:4" x14ac:dyDescent="0.2">
      <c r="A1433" s="17"/>
      <c r="B1433" s="17"/>
      <c r="C1433" s="17"/>
      <c r="D1433" s="17"/>
    </row>
    <row r="1434" spans="1:4" x14ac:dyDescent="0.2">
      <c r="A1434" s="17"/>
      <c r="B1434" s="17"/>
      <c r="C1434" s="17"/>
      <c r="D1434" s="17"/>
    </row>
    <row r="1435" spans="1:4" x14ac:dyDescent="0.2">
      <c r="A1435" s="17"/>
      <c r="B1435" s="17"/>
      <c r="C1435" s="17"/>
      <c r="D1435" s="17"/>
    </row>
    <row r="1436" spans="1:4" x14ac:dyDescent="0.2">
      <c r="A1436" s="17"/>
      <c r="B1436" s="17"/>
      <c r="C1436" s="17"/>
      <c r="D1436" s="17"/>
    </row>
    <row r="1437" spans="1:4" x14ac:dyDescent="0.2">
      <c r="A1437" s="17"/>
      <c r="B1437" s="17"/>
      <c r="C1437" s="17"/>
      <c r="D1437" s="17"/>
    </row>
    <row r="1438" spans="1:4" x14ac:dyDescent="0.2">
      <c r="A1438" s="17"/>
      <c r="B1438" s="17"/>
      <c r="C1438" s="17"/>
      <c r="D1438" s="17"/>
    </row>
    <row r="1439" spans="1:4" x14ac:dyDescent="0.2">
      <c r="A1439" s="17"/>
      <c r="B1439" s="17"/>
      <c r="C1439" s="17"/>
      <c r="D1439" s="17"/>
    </row>
    <row r="1440" spans="1:4" x14ac:dyDescent="0.2">
      <c r="A1440" s="17"/>
      <c r="B1440" s="17"/>
      <c r="C1440" s="17"/>
      <c r="D1440" s="17"/>
    </row>
    <row r="1441" spans="1:4" x14ac:dyDescent="0.2">
      <c r="A1441" s="17"/>
      <c r="B1441" s="17"/>
      <c r="C1441" s="17"/>
      <c r="D1441" s="17"/>
    </row>
    <row r="1442" spans="1:4" x14ac:dyDescent="0.2">
      <c r="A1442" s="17"/>
      <c r="B1442" s="17"/>
      <c r="C1442" s="17"/>
      <c r="D1442" s="17"/>
    </row>
    <row r="1443" spans="1:4" x14ac:dyDescent="0.2">
      <c r="A1443" s="17"/>
      <c r="B1443" s="17"/>
      <c r="C1443" s="17"/>
      <c r="D1443" s="17"/>
    </row>
    <row r="1444" spans="1:4" x14ac:dyDescent="0.2">
      <c r="A1444" s="17"/>
      <c r="B1444" s="17"/>
      <c r="C1444" s="17"/>
      <c r="D1444" s="17"/>
    </row>
    <row r="1445" spans="1:4" x14ac:dyDescent="0.2">
      <c r="A1445" s="17"/>
      <c r="B1445" s="17"/>
      <c r="C1445" s="17"/>
      <c r="D1445" s="17"/>
    </row>
    <row r="1446" spans="1:4" x14ac:dyDescent="0.2">
      <c r="A1446" s="17"/>
      <c r="B1446" s="17"/>
      <c r="C1446" s="17"/>
      <c r="D1446" s="17"/>
    </row>
    <row r="1447" spans="1:4" x14ac:dyDescent="0.2">
      <c r="A1447" s="17"/>
      <c r="B1447" s="17"/>
      <c r="C1447" s="17"/>
      <c r="D1447" s="17"/>
    </row>
    <row r="1448" spans="1:4" x14ac:dyDescent="0.2">
      <c r="A1448" s="17"/>
      <c r="B1448" s="17"/>
      <c r="C1448" s="17"/>
      <c r="D1448" s="17"/>
    </row>
    <row r="1449" spans="1:4" x14ac:dyDescent="0.2">
      <c r="A1449" s="17"/>
      <c r="B1449" s="17"/>
      <c r="C1449" s="17"/>
      <c r="D1449" s="17"/>
    </row>
    <row r="1450" spans="1:4" x14ac:dyDescent="0.2">
      <c r="A1450" s="17"/>
      <c r="B1450" s="17"/>
      <c r="C1450" s="17"/>
      <c r="D1450" s="17"/>
    </row>
    <row r="1451" spans="1:4" x14ac:dyDescent="0.2">
      <c r="A1451" s="17"/>
      <c r="B1451" s="17"/>
      <c r="C1451" s="17"/>
      <c r="D1451" s="17"/>
    </row>
    <row r="1452" spans="1:4" x14ac:dyDescent="0.2">
      <c r="A1452" s="17"/>
      <c r="B1452" s="17"/>
      <c r="C1452" s="17"/>
      <c r="D1452" s="17"/>
    </row>
    <row r="1453" spans="1:4" x14ac:dyDescent="0.2">
      <c r="A1453" s="17"/>
      <c r="B1453" s="17"/>
      <c r="C1453" s="17"/>
      <c r="D1453" s="17"/>
    </row>
    <row r="1454" spans="1:4" x14ac:dyDescent="0.2">
      <c r="A1454" s="17"/>
      <c r="B1454" s="17"/>
      <c r="C1454" s="17"/>
      <c r="D1454" s="17"/>
    </row>
    <row r="1455" spans="1:4" x14ac:dyDescent="0.2">
      <c r="A1455" s="17"/>
      <c r="B1455" s="17"/>
      <c r="C1455" s="17"/>
      <c r="D1455" s="17"/>
    </row>
    <row r="1456" spans="1:4" x14ac:dyDescent="0.2">
      <c r="A1456" s="17"/>
      <c r="B1456" s="17"/>
      <c r="C1456" s="17"/>
      <c r="D1456" s="17"/>
    </row>
    <row r="1457" spans="1:4" x14ac:dyDescent="0.2">
      <c r="A1457" s="17"/>
      <c r="B1457" s="17"/>
      <c r="C1457" s="17"/>
      <c r="D1457" s="17"/>
    </row>
    <row r="1458" spans="1:4" x14ac:dyDescent="0.2">
      <c r="A1458" s="17"/>
      <c r="B1458" s="17"/>
      <c r="C1458" s="17"/>
      <c r="D1458" s="17"/>
    </row>
    <row r="1459" spans="1:4" x14ac:dyDescent="0.2">
      <c r="A1459" s="17"/>
      <c r="B1459" s="17"/>
      <c r="C1459" s="17"/>
      <c r="D1459" s="17"/>
    </row>
    <row r="1460" spans="1:4" x14ac:dyDescent="0.2">
      <c r="A1460" s="17"/>
      <c r="B1460" s="17"/>
      <c r="C1460" s="17"/>
      <c r="D1460" s="17"/>
    </row>
    <row r="1461" spans="1:4" x14ac:dyDescent="0.2">
      <c r="A1461" s="17"/>
      <c r="B1461" s="17"/>
      <c r="C1461" s="17"/>
      <c r="D1461" s="17"/>
    </row>
    <row r="1462" spans="1:4" x14ac:dyDescent="0.2">
      <c r="A1462" s="17"/>
      <c r="B1462" s="17"/>
      <c r="C1462" s="17"/>
      <c r="D1462" s="17"/>
    </row>
    <row r="1463" spans="1:4" x14ac:dyDescent="0.2">
      <c r="A1463" s="17"/>
      <c r="B1463" s="17"/>
      <c r="C1463" s="17"/>
      <c r="D1463" s="17"/>
    </row>
    <row r="1464" spans="1:4" x14ac:dyDescent="0.2">
      <c r="A1464" s="17"/>
      <c r="B1464" s="17"/>
      <c r="C1464" s="17"/>
      <c r="D1464" s="17"/>
    </row>
    <row r="1465" spans="1:4" x14ac:dyDescent="0.2">
      <c r="A1465" s="17"/>
      <c r="B1465" s="17"/>
      <c r="C1465" s="17"/>
      <c r="D1465" s="17"/>
    </row>
    <row r="1466" spans="1:4" x14ac:dyDescent="0.2">
      <c r="A1466" s="17"/>
      <c r="B1466" s="17"/>
      <c r="C1466" s="17"/>
      <c r="D1466" s="17"/>
    </row>
    <row r="1467" spans="1:4" x14ac:dyDescent="0.2">
      <c r="A1467" s="17"/>
      <c r="B1467" s="17"/>
      <c r="C1467" s="17"/>
      <c r="D1467" s="17"/>
    </row>
    <row r="1468" spans="1:4" x14ac:dyDescent="0.2">
      <c r="A1468" s="17"/>
      <c r="B1468" s="17"/>
      <c r="C1468" s="17"/>
      <c r="D1468" s="17"/>
    </row>
    <row r="1469" spans="1:4" x14ac:dyDescent="0.2">
      <c r="A1469" s="17"/>
      <c r="B1469" s="17"/>
      <c r="C1469" s="17"/>
      <c r="D1469" s="17"/>
    </row>
    <row r="1470" spans="1:4" x14ac:dyDescent="0.2">
      <c r="A1470" s="17"/>
      <c r="B1470" s="17"/>
      <c r="C1470" s="17"/>
      <c r="D1470" s="17"/>
    </row>
    <row r="1471" spans="1:4" x14ac:dyDescent="0.2">
      <c r="A1471" s="17"/>
      <c r="B1471" s="17"/>
      <c r="C1471" s="17"/>
      <c r="D1471" s="17"/>
    </row>
    <row r="1472" spans="1:4" x14ac:dyDescent="0.2">
      <c r="A1472" s="17"/>
      <c r="B1472" s="17"/>
      <c r="C1472" s="17"/>
      <c r="D1472" s="17"/>
    </row>
    <row r="1473" spans="1:4" x14ac:dyDescent="0.2">
      <c r="A1473" s="17"/>
      <c r="B1473" s="17"/>
      <c r="C1473" s="17"/>
      <c r="D1473" s="17"/>
    </row>
    <row r="1474" spans="1:4" x14ac:dyDescent="0.2">
      <c r="A1474" s="17"/>
      <c r="B1474" s="17"/>
      <c r="C1474" s="17"/>
      <c r="D1474" s="17"/>
    </row>
    <row r="1475" spans="1:4" x14ac:dyDescent="0.2">
      <c r="A1475" s="17"/>
      <c r="B1475" s="17"/>
      <c r="C1475" s="17"/>
      <c r="D1475" s="17"/>
    </row>
    <row r="1476" spans="1:4" x14ac:dyDescent="0.2">
      <c r="A1476" s="17"/>
      <c r="B1476" s="17"/>
      <c r="C1476" s="17"/>
      <c r="D1476" s="17"/>
    </row>
    <row r="1477" spans="1:4" x14ac:dyDescent="0.2">
      <c r="A1477" s="17"/>
      <c r="B1477" s="17"/>
      <c r="C1477" s="17"/>
      <c r="D1477" s="17"/>
    </row>
    <row r="1478" spans="1:4" x14ac:dyDescent="0.2">
      <c r="A1478" s="17"/>
      <c r="B1478" s="17"/>
      <c r="C1478" s="17"/>
      <c r="D1478" s="17"/>
    </row>
    <row r="1479" spans="1:4" x14ac:dyDescent="0.2">
      <c r="A1479" s="17"/>
      <c r="B1479" s="17"/>
      <c r="C1479" s="17"/>
      <c r="D1479" s="17"/>
    </row>
    <row r="1480" spans="1:4" x14ac:dyDescent="0.2">
      <c r="A1480" s="17"/>
      <c r="B1480" s="17"/>
      <c r="C1480" s="17"/>
      <c r="D1480" s="17"/>
    </row>
    <row r="1481" spans="1:4" x14ac:dyDescent="0.2">
      <c r="A1481" s="17"/>
      <c r="B1481" s="17"/>
      <c r="C1481" s="17"/>
      <c r="D1481" s="17"/>
    </row>
    <row r="1482" spans="1:4" x14ac:dyDescent="0.2">
      <c r="A1482" s="17"/>
      <c r="B1482" s="17"/>
      <c r="C1482" s="17"/>
      <c r="D1482" s="17"/>
    </row>
    <row r="1483" spans="1:4" x14ac:dyDescent="0.2">
      <c r="A1483" s="17"/>
      <c r="B1483" s="17"/>
      <c r="C1483" s="17"/>
      <c r="D1483" s="17"/>
    </row>
    <row r="1484" spans="1:4" x14ac:dyDescent="0.2">
      <c r="A1484" s="17"/>
      <c r="B1484" s="17"/>
      <c r="C1484" s="17"/>
      <c r="D1484" s="17"/>
    </row>
    <row r="1485" spans="1:4" x14ac:dyDescent="0.2">
      <c r="A1485" s="17"/>
      <c r="B1485" s="17"/>
      <c r="C1485" s="17"/>
      <c r="D1485" s="17"/>
    </row>
    <row r="1486" spans="1:4" x14ac:dyDescent="0.2">
      <c r="A1486" s="17"/>
      <c r="B1486" s="17"/>
      <c r="C1486" s="17"/>
      <c r="D1486" s="17"/>
    </row>
    <row r="1487" spans="1:4" x14ac:dyDescent="0.2">
      <c r="A1487" s="17"/>
      <c r="B1487" s="17"/>
      <c r="C1487" s="17"/>
      <c r="D1487" s="17"/>
    </row>
    <row r="1488" spans="1:4" x14ac:dyDescent="0.2">
      <c r="A1488" s="17"/>
      <c r="B1488" s="17"/>
      <c r="C1488" s="17"/>
      <c r="D1488" s="17"/>
    </row>
    <row r="1489" spans="1:4" x14ac:dyDescent="0.2">
      <c r="A1489" s="17"/>
      <c r="B1489" s="17"/>
      <c r="C1489" s="17"/>
      <c r="D1489" s="17"/>
    </row>
    <row r="1490" spans="1:4" x14ac:dyDescent="0.2">
      <c r="A1490" s="17"/>
      <c r="B1490" s="17"/>
      <c r="C1490" s="17"/>
      <c r="D1490" s="17"/>
    </row>
    <row r="1491" spans="1:4" x14ac:dyDescent="0.2">
      <c r="A1491" s="17"/>
      <c r="B1491" s="17"/>
      <c r="C1491" s="17"/>
      <c r="D1491" s="17"/>
    </row>
    <row r="1492" spans="1:4" x14ac:dyDescent="0.2">
      <c r="A1492" s="17"/>
      <c r="B1492" s="17"/>
      <c r="C1492" s="17"/>
      <c r="D1492" s="17"/>
    </row>
    <row r="1493" spans="1:4" x14ac:dyDescent="0.2">
      <c r="A1493" s="17"/>
      <c r="B1493" s="17"/>
      <c r="C1493" s="17"/>
      <c r="D1493" s="17"/>
    </row>
    <row r="1494" spans="1:4" x14ac:dyDescent="0.2">
      <c r="A1494" s="17"/>
      <c r="B1494" s="17"/>
      <c r="C1494" s="17"/>
      <c r="D1494" s="17"/>
    </row>
    <row r="1495" spans="1:4" x14ac:dyDescent="0.2">
      <c r="A1495" s="17"/>
      <c r="B1495" s="17"/>
      <c r="C1495" s="17"/>
      <c r="D1495" s="17"/>
    </row>
    <row r="1496" spans="1:4" x14ac:dyDescent="0.2">
      <c r="A1496" s="17"/>
      <c r="B1496" s="17"/>
      <c r="C1496" s="17"/>
      <c r="D1496" s="17"/>
    </row>
    <row r="1497" spans="1:4" x14ac:dyDescent="0.2">
      <c r="A1497" s="17"/>
      <c r="B1497" s="17"/>
      <c r="C1497" s="17"/>
      <c r="D1497" s="17"/>
    </row>
    <row r="1498" spans="1:4" x14ac:dyDescent="0.2">
      <c r="A1498" s="17"/>
      <c r="B1498" s="17"/>
      <c r="C1498" s="17"/>
      <c r="D1498" s="17"/>
    </row>
    <row r="1499" spans="1:4" x14ac:dyDescent="0.2">
      <c r="A1499" s="17"/>
      <c r="B1499" s="17"/>
      <c r="C1499" s="17"/>
      <c r="D1499" s="17"/>
    </row>
    <row r="1500" spans="1:4" x14ac:dyDescent="0.2">
      <c r="A1500" s="17"/>
      <c r="B1500" s="17"/>
      <c r="C1500" s="17"/>
      <c r="D1500" s="17"/>
    </row>
    <row r="1501" spans="1:4" x14ac:dyDescent="0.2">
      <c r="A1501" s="17"/>
      <c r="B1501" s="17"/>
      <c r="C1501" s="17"/>
      <c r="D1501" s="17"/>
    </row>
    <row r="1502" spans="1:4" x14ac:dyDescent="0.2">
      <c r="A1502" s="17"/>
      <c r="B1502" s="17"/>
      <c r="C1502" s="17"/>
      <c r="D1502" s="17"/>
    </row>
    <row r="1503" spans="1:4" x14ac:dyDescent="0.2">
      <c r="A1503" s="17"/>
      <c r="B1503" s="17"/>
      <c r="C1503" s="17"/>
      <c r="D1503" s="17"/>
    </row>
    <row r="1504" spans="1:4" x14ac:dyDescent="0.2">
      <c r="A1504" s="17"/>
      <c r="B1504" s="17"/>
      <c r="C1504" s="17"/>
      <c r="D1504" s="17"/>
    </row>
    <row r="1505" spans="1:4" x14ac:dyDescent="0.2">
      <c r="A1505" s="17"/>
      <c r="B1505" s="17"/>
      <c r="C1505" s="17"/>
      <c r="D1505" s="17"/>
    </row>
    <row r="1506" spans="1:4" x14ac:dyDescent="0.2">
      <c r="A1506" s="17"/>
      <c r="B1506" s="17"/>
      <c r="C1506" s="17"/>
      <c r="D1506" s="17"/>
    </row>
    <row r="1507" spans="1:4" x14ac:dyDescent="0.2">
      <c r="A1507" s="17"/>
      <c r="B1507" s="17"/>
      <c r="C1507" s="17"/>
      <c r="D1507" s="17"/>
    </row>
    <row r="1508" spans="1:4" x14ac:dyDescent="0.2">
      <c r="A1508" s="17"/>
      <c r="B1508" s="17"/>
      <c r="C1508" s="17"/>
      <c r="D1508" s="17"/>
    </row>
    <row r="1509" spans="1:4" x14ac:dyDescent="0.2">
      <c r="A1509" s="17"/>
      <c r="B1509" s="17"/>
      <c r="C1509" s="17"/>
      <c r="D1509" s="17"/>
    </row>
    <row r="1510" spans="1:4" x14ac:dyDescent="0.2">
      <c r="A1510" s="17"/>
      <c r="B1510" s="17"/>
      <c r="C1510" s="17"/>
      <c r="D1510" s="17"/>
    </row>
    <row r="1511" spans="1:4" x14ac:dyDescent="0.2">
      <c r="A1511" s="17"/>
      <c r="B1511" s="17"/>
      <c r="C1511" s="17"/>
      <c r="D1511" s="17"/>
    </row>
    <row r="1512" spans="1:4" x14ac:dyDescent="0.2">
      <c r="A1512" s="17"/>
      <c r="B1512" s="17"/>
      <c r="C1512" s="17"/>
      <c r="D1512" s="17"/>
    </row>
    <row r="1513" spans="1:4" x14ac:dyDescent="0.2">
      <c r="A1513" s="17"/>
      <c r="B1513" s="17"/>
      <c r="C1513" s="17"/>
      <c r="D1513" s="17"/>
    </row>
    <row r="1514" spans="1:4" x14ac:dyDescent="0.2">
      <c r="A1514" s="17"/>
      <c r="B1514" s="17"/>
      <c r="C1514" s="17"/>
      <c r="D1514" s="17"/>
    </row>
    <row r="1515" spans="1:4" x14ac:dyDescent="0.2">
      <c r="A1515" s="17"/>
      <c r="B1515" s="17"/>
      <c r="C1515" s="17"/>
      <c r="D1515" s="17"/>
    </row>
    <row r="1516" spans="1:4" x14ac:dyDescent="0.2">
      <c r="A1516" s="17"/>
      <c r="B1516" s="17"/>
      <c r="C1516" s="17"/>
      <c r="D1516" s="17"/>
    </row>
    <row r="1517" spans="1:4" x14ac:dyDescent="0.2">
      <c r="A1517" s="17"/>
      <c r="B1517" s="17"/>
      <c r="C1517" s="17"/>
      <c r="D1517" s="17"/>
    </row>
    <row r="1518" spans="1:4" x14ac:dyDescent="0.2">
      <c r="A1518" s="17"/>
      <c r="B1518" s="17"/>
      <c r="C1518" s="17"/>
      <c r="D1518" s="17"/>
    </row>
    <row r="1519" spans="1:4" x14ac:dyDescent="0.2">
      <c r="A1519" s="17"/>
      <c r="B1519" s="17"/>
      <c r="C1519" s="17"/>
      <c r="D1519" s="17"/>
    </row>
    <row r="1520" spans="1:4" x14ac:dyDescent="0.2">
      <c r="A1520" s="17"/>
      <c r="B1520" s="17"/>
      <c r="C1520" s="17"/>
      <c r="D1520" s="17"/>
    </row>
    <row r="1521" spans="1:4" x14ac:dyDescent="0.2">
      <c r="A1521" s="17"/>
      <c r="B1521" s="17"/>
      <c r="C1521" s="17"/>
      <c r="D1521" s="17"/>
    </row>
    <row r="1522" spans="1:4" x14ac:dyDescent="0.2">
      <c r="A1522" s="17"/>
      <c r="B1522" s="17"/>
      <c r="C1522" s="17"/>
      <c r="D1522" s="17"/>
    </row>
    <row r="1523" spans="1:4" x14ac:dyDescent="0.2">
      <c r="A1523" s="17"/>
      <c r="B1523" s="17"/>
      <c r="C1523" s="17"/>
      <c r="D1523" s="17"/>
    </row>
    <row r="1524" spans="1:4" x14ac:dyDescent="0.2">
      <c r="A1524" s="17"/>
      <c r="B1524" s="17"/>
      <c r="C1524" s="17"/>
      <c r="D1524" s="17"/>
    </row>
    <row r="1525" spans="1:4" x14ac:dyDescent="0.2">
      <c r="A1525" s="17"/>
      <c r="B1525" s="17"/>
      <c r="C1525" s="17"/>
      <c r="D1525" s="17"/>
    </row>
    <row r="1526" spans="1:4" x14ac:dyDescent="0.2">
      <c r="A1526" s="17"/>
      <c r="B1526" s="17"/>
      <c r="C1526" s="17"/>
      <c r="D1526" s="17"/>
    </row>
    <row r="1527" spans="1:4" x14ac:dyDescent="0.2">
      <c r="A1527" s="17"/>
      <c r="B1527" s="17"/>
      <c r="C1527" s="17"/>
      <c r="D1527" s="17"/>
    </row>
    <row r="1528" spans="1:4" x14ac:dyDescent="0.2">
      <c r="A1528" s="17"/>
      <c r="B1528" s="17"/>
      <c r="C1528" s="17"/>
      <c r="D1528" s="17"/>
    </row>
    <row r="1529" spans="1:4" x14ac:dyDescent="0.2">
      <c r="A1529" s="17"/>
      <c r="B1529" s="17"/>
      <c r="C1529" s="17"/>
      <c r="D1529" s="17"/>
    </row>
    <row r="1530" spans="1:4" x14ac:dyDescent="0.2">
      <c r="A1530" s="17"/>
      <c r="B1530" s="17"/>
      <c r="C1530" s="17"/>
      <c r="D1530" s="17"/>
    </row>
    <row r="1531" spans="1:4" x14ac:dyDescent="0.2">
      <c r="A1531" s="17"/>
      <c r="B1531" s="17"/>
      <c r="C1531" s="17"/>
      <c r="D1531" s="17"/>
    </row>
    <row r="1532" spans="1:4" x14ac:dyDescent="0.2">
      <c r="A1532" s="17"/>
      <c r="B1532" s="17"/>
      <c r="C1532" s="17"/>
      <c r="D1532" s="17"/>
    </row>
    <row r="1533" spans="1:4" x14ac:dyDescent="0.2">
      <c r="A1533" s="17"/>
      <c r="B1533" s="17"/>
      <c r="C1533" s="17"/>
      <c r="D1533" s="17"/>
    </row>
    <row r="1534" spans="1:4" x14ac:dyDescent="0.2">
      <c r="A1534" s="17"/>
      <c r="B1534" s="17"/>
      <c r="C1534" s="17"/>
      <c r="D1534" s="17"/>
    </row>
    <row r="1535" spans="1:4" x14ac:dyDescent="0.2">
      <c r="A1535" s="17"/>
      <c r="B1535" s="17"/>
      <c r="C1535" s="17"/>
      <c r="D1535" s="17"/>
    </row>
    <row r="1536" spans="1:4" x14ac:dyDescent="0.2">
      <c r="A1536" s="17"/>
      <c r="B1536" s="17"/>
      <c r="C1536" s="17"/>
      <c r="D1536" s="17"/>
    </row>
    <row r="1537" spans="1:4" x14ac:dyDescent="0.2">
      <c r="A1537" s="17"/>
      <c r="B1537" s="17"/>
      <c r="C1537" s="17"/>
      <c r="D1537" s="17"/>
    </row>
    <row r="1538" spans="1:4" x14ac:dyDescent="0.2">
      <c r="A1538" s="17"/>
      <c r="B1538" s="17"/>
      <c r="C1538" s="17"/>
      <c r="D1538" s="17"/>
    </row>
    <row r="1539" spans="1:4" x14ac:dyDescent="0.2">
      <c r="A1539" s="17"/>
      <c r="B1539" s="17"/>
      <c r="C1539" s="17"/>
      <c r="D1539" s="17"/>
    </row>
    <row r="1540" spans="1:4" x14ac:dyDescent="0.2">
      <c r="A1540" s="17"/>
      <c r="B1540" s="17"/>
      <c r="C1540" s="17"/>
      <c r="D1540" s="17"/>
    </row>
    <row r="1541" spans="1:4" x14ac:dyDescent="0.2">
      <c r="A1541" s="17"/>
      <c r="B1541" s="17"/>
      <c r="C1541" s="17"/>
      <c r="D1541" s="17"/>
    </row>
    <row r="1542" spans="1:4" x14ac:dyDescent="0.2">
      <c r="A1542" s="17"/>
      <c r="B1542" s="17"/>
      <c r="C1542" s="17"/>
      <c r="D1542" s="17"/>
    </row>
    <row r="1543" spans="1:4" x14ac:dyDescent="0.2">
      <c r="A1543" s="17"/>
      <c r="B1543" s="17"/>
      <c r="C1543" s="17"/>
      <c r="D1543" s="17"/>
    </row>
    <row r="1544" spans="1:4" x14ac:dyDescent="0.2">
      <c r="A1544" s="17"/>
      <c r="B1544" s="17"/>
      <c r="C1544" s="17"/>
      <c r="D1544" s="17"/>
    </row>
    <row r="1545" spans="1:4" x14ac:dyDescent="0.2">
      <c r="A1545" s="17"/>
      <c r="B1545" s="17"/>
      <c r="C1545" s="17"/>
      <c r="D1545" s="17"/>
    </row>
    <row r="1546" spans="1:4" x14ac:dyDescent="0.2">
      <c r="A1546" s="17"/>
      <c r="B1546" s="17"/>
      <c r="C1546" s="17"/>
      <c r="D1546" s="17"/>
    </row>
    <row r="1547" spans="1:4" x14ac:dyDescent="0.2">
      <c r="A1547" s="17"/>
      <c r="B1547" s="17"/>
      <c r="C1547" s="17"/>
      <c r="D1547" s="17"/>
    </row>
    <row r="1548" spans="1:4" x14ac:dyDescent="0.2">
      <c r="A1548" s="17"/>
      <c r="B1548" s="17"/>
      <c r="C1548" s="17"/>
      <c r="D1548" s="17"/>
    </row>
    <row r="1549" spans="1:4" x14ac:dyDescent="0.2">
      <c r="A1549" s="17"/>
      <c r="B1549" s="17"/>
      <c r="C1549" s="17"/>
      <c r="D1549" s="17"/>
    </row>
    <row r="1550" spans="1:4" x14ac:dyDescent="0.2">
      <c r="A1550" s="17"/>
      <c r="B1550" s="17"/>
      <c r="C1550" s="17"/>
      <c r="D1550" s="17"/>
    </row>
    <row r="1551" spans="1:4" x14ac:dyDescent="0.2">
      <c r="A1551" s="17"/>
      <c r="B1551" s="17"/>
      <c r="C1551" s="17"/>
      <c r="D1551" s="17"/>
    </row>
    <row r="1552" spans="1:4" x14ac:dyDescent="0.2">
      <c r="A1552" s="17"/>
      <c r="B1552" s="17"/>
      <c r="C1552" s="17"/>
      <c r="D1552" s="17"/>
    </row>
    <row r="1553" spans="1:4" x14ac:dyDescent="0.2">
      <c r="A1553" s="17"/>
      <c r="B1553" s="17"/>
      <c r="C1553" s="17"/>
      <c r="D1553" s="17"/>
    </row>
    <row r="1554" spans="1:4" x14ac:dyDescent="0.2">
      <c r="A1554" s="17"/>
      <c r="B1554" s="17"/>
      <c r="C1554" s="17"/>
      <c r="D1554" s="17"/>
    </row>
    <row r="1555" spans="1:4" x14ac:dyDescent="0.2">
      <c r="A1555" s="17"/>
      <c r="B1555" s="17"/>
      <c r="C1555" s="17"/>
      <c r="D1555" s="17"/>
    </row>
    <row r="1556" spans="1:4" x14ac:dyDescent="0.2">
      <c r="A1556" s="17"/>
      <c r="B1556" s="17"/>
      <c r="C1556" s="17"/>
      <c r="D1556" s="17"/>
    </row>
    <row r="1557" spans="1:4" x14ac:dyDescent="0.2">
      <c r="A1557" s="17"/>
      <c r="B1557" s="17"/>
      <c r="C1557" s="17"/>
      <c r="D1557" s="17"/>
    </row>
    <row r="1558" spans="1:4" x14ac:dyDescent="0.2">
      <c r="A1558" s="17"/>
      <c r="B1558" s="17"/>
      <c r="C1558" s="17"/>
      <c r="D1558" s="17"/>
    </row>
    <row r="1559" spans="1:4" x14ac:dyDescent="0.2">
      <c r="A1559" s="17"/>
      <c r="B1559" s="17"/>
      <c r="C1559" s="17"/>
      <c r="D1559" s="17"/>
    </row>
    <row r="1560" spans="1:4" x14ac:dyDescent="0.2">
      <c r="A1560" s="17"/>
      <c r="B1560" s="17"/>
      <c r="C1560" s="17"/>
      <c r="D1560" s="17"/>
    </row>
    <row r="1561" spans="1:4" x14ac:dyDescent="0.2">
      <c r="A1561" s="17"/>
      <c r="B1561" s="17"/>
      <c r="C1561" s="17"/>
      <c r="D1561" s="17"/>
    </row>
    <row r="1562" spans="1:4" x14ac:dyDescent="0.2">
      <c r="A1562" s="17"/>
      <c r="B1562" s="17"/>
      <c r="C1562" s="17"/>
      <c r="D1562" s="17"/>
    </row>
    <row r="1563" spans="1:4" x14ac:dyDescent="0.2">
      <c r="A1563" s="17"/>
      <c r="B1563" s="17"/>
      <c r="C1563" s="17"/>
      <c r="D1563" s="17"/>
    </row>
    <row r="1564" spans="1:4" x14ac:dyDescent="0.2">
      <c r="A1564" s="17"/>
      <c r="B1564" s="17"/>
      <c r="C1564" s="17"/>
      <c r="D1564" s="17"/>
    </row>
    <row r="1565" spans="1:4" x14ac:dyDescent="0.2">
      <c r="A1565" s="17"/>
      <c r="B1565" s="17"/>
      <c r="C1565" s="17"/>
      <c r="D1565" s="17"/>
    </row>
    <row r="1566" spans="1:4" x14ac:dyDescent="0.2">
      <c r="A1566" s="17"/>
      <c r="B1566" s="17"/>
      <c r="C1566" s="17"/>
      <c r="D1566" s="17"/>
    </row>
    <row r="1567" spans="1:4" x14ac:dyDescent="0.2">
      <c r="A1567" s="17"/>
      <c r="B1567" s="17"/>
      <c r="C1567" s="17"/>
      <c r="D1567" s="17"/>
    </row>
    <row r="1568" spans="1:4" x14ac:dyDescent="0.2">
      <c r="A1568" s="17"/>
      <c r="B1568" s="17"/>
      <c r="C1568" s="17"/>
      <c r="D1568" s="17"/>
    </row>
    <row r="1569" spans="1:4" x14ac:dyDescent="0.2">
      <c r="A1569" s="17"/>
      <c r="B1569" s="17"/>
      <c r="C1569" s="17"/>
      <c r="D1569" s="17"/>
    </row>
    <row r="1570" spans="1:4" x14ac:dyDescent="0.2">
      <c r="A1570" s="17"/>
      <c r="B1570" s="17"/>
      <c r="C1570" s="17"/>
      <c r="D1570" s="17"/>
    </row>
    <row r="1571" spans="1:4" x14ac:dyDescent="0.2">
      <c r="A1571" s="17"/>
      <c r="B1571" s="17"/>
      <c r="C1571" s="17"/>
      <c r="D1571" s="17"/>
    </row>
    <row r="1572" spans="1:4" x14ac:dyDescent="0.2">
      <c r="A1572" s="17"/>
      <c r="B1572" s="17"/>
      <c r="C1572" s="17"/>
      <c r="D1572" s="17"/>
    </row>
    <row r="1573" spans="1:4" x14ac:dyDescent="0.2">
      <c r="A1573" s="17"/>
      <c r="B1573" s="17"/>
      <c r="C1573" s="17"/>
      <c r="D1573" s="17"/>
    </row>
    <row r="1574" spans="1:4" x14ac:dyDescent="0.2">
      <c r="A1574" s="17"/>
      <c r="B1574" s="17"/>
      <c r="C1574" s="17"/>
      <c r="D1574" s="17"/>
    </row>
    <row r="1575" spans="1:4" x14ac:dyDescent="0.2">
      <c r="A1575" s="17"/>
      <c r="B1575" s="17"/>
      <c r="C1575" s="17"/>
      <c r="D1575" s="17"/>
    </row>
    <row r="1576" spans="1:4" x14ac:dyDescent="0.2">
      <c r="A1576" s="17"/>
      <c r="B1576" s="17"/>
      <c r="C1576" s="17"/>
      <c r="D1576" s="17"/>
    </row>
    <row r="1577" spans="1:4" x14ac:dyDescent="0.2">
      <c r="A1577" s="17"/>
      <c r="B1577" s="17"/>
      <c r="C1577" s="17"/>
      <c r="D1577" s="17"/>
    </row>
    <row r="1578" spans="1:4" x14ac:dyDescent="0.2">
      <c r="A1578" s="17"/>
      <c r="B1578" s="17"/>
      <c r="C1578" s="17"/>
      <c r="D1578" s="17"/>
    </row>
    <row r="1579" spans="1:4" x14ac:dyDescent="0.2">
      <c r="A1579" s="17"/>
      <c r="B1579" s="17"/>
      <c r="C1579" s="17"/>
      <c r="D1579" s="17"/>
    </row>
    <row r="1580" spans="1:4" x14ac:dyDescent="0.2">
      <c r="A1580" s="17"/>
      <c r="B1580" s="17"/>
      <c r="C1580" s="17"/>
      <c r="D1580" s="17"/>
    </row>
    <row r="1581" spans="1:4" x14ac:dyDescent="0.2">
      <c r="A1581" s="17"/>
      <c r="B1581" s="17"/>
      <c r="C1581" s="17"/>
      <c r="D1581" s="17"/>
    </row>
    <row r="1582" spans="1:4" x14ac:dyDescent="0.2">
      <c r="A1582" s="17"/>
      <c r="B1582" s="17"/>
      <c r="C1582" s="17"/>
      <c r="D1582" s="17"/>
    </row>
    <row r="1583" spans="1:4" x14ac:dyDescent="0.2">
      <c r="A1583" s="17"/>
      <c r="B1583" s="17"/>
      <c r="C1583" s="17"/>
      <c r="D1583" s="17"/>
    </row>
    <row r="1584" spans="1:4" x14ac:dyDescent="0.2">
      <c r="A1584" s="17"/>
      <c r="B1584" s="17"/>
      <c r="C1584" s="17"/>
      <c r="D1584" s="17"/>
    </row>
    <row r="1585" spans="1:4" x14ac:dyDescent="0.2">
      <c r="A1585" s="17"/>
      <c r="B1585" s="17"/>
      <c r="C1585" s="17"/>
      <c r="D1585" s="17"/>
    </row>
    <row r="1586" spans="1:4" x14ac:dyDescent="0.2">
      <c r="A1586" s="17"/>
      <c r="B1586" s="17"/>
      <c r="C1586" s="17"/>
      <c r="D1586" s="17"/>
    </row>
    <row r="1587" spans="1:4" x14ac:dyDescent="0.2">
      <c r="A1587" s="17"/>
      <c r="B1587" s="17"/>
      <c r="C1587" s="17"/>
      <c r="D1587" s="17"/>
    </row>
    <row r="1588" spans="1:4" x14ac:dyDescent="0.2">
      <c r="A1588" s="17"/>
      <c r="B1588" s="17"/>
      <c r="C1588" s="17"/>
      <c r="D1588" s="17"/>
    </row>
    <row r="1589" spans="1:4" x14ac:dyDescent="0.2">
      <c r="A1589" s="17"/>
      <c r="B1589" s="17"/>
      <c r="C1589" s="17"/>
      <c r="D1589" s="17"/>
    </row>
    <row r="1590" spans="1:4" x14ac:dyDescent="0.2">
      <c r="A1590" s="17"/>
      <c r="B1590" s="17"/>
      <c r="C1590" s="17"/>
      <c r="D1590" s="17"/>
    </row>
    <row r="1591" spans="1:4" x14ac:dyDescent="0.2">
      <c r="A1591" s="17"/>
      <c r="B1591" s="17"/>
      <c r="C1591" s="17"/>
      <c r="D1591" s="17"/>
    </row>
    <row r="1592" spans="1:4" x14ac:dyDescent="0.2">
      <c r="A1592" s="17"/>
      <c r="B1592" s="17"/>
      <c r="C1592" s="17"/>
      <c r="D1592" s="17"/>
    </row>
    <row r="1593" spans="1:4" x14ac:dyDescent="0.2">
      <c r="A1593" s="17"/>
      <c r="B1593" s="17"/>
      <c r="C1593" s="17"/>
      <c r="D1593" s="17"/>
    </row>
    <row r="1594" spans="1:4" x14ac:dyDescent="0.2">
      <c r="A1594" s="17"/>
      <c r="B1594" s="17"/>
      <c r="C1594" s="17"/>
      <c r="D1594" s="17"/>
    </row>
    <row r="1595" spans="1:4" x14ac:dyDescent="0.2">
      <c r="A1595" s="17"/>
      <c r="B1595" s="17"/>
      <c r="C1595" s="17"/>
      <c r="D1595" s="17"/>
    </row>
    <row r="1596" spans="1:4" x14ac:dyDescent="0.2">
      <c r="A1596" s="17"/>
      <c r="B1596" s="17"/>
      <c r="C1596" s="17"/>
      <c r="D1596" s="17"/>
    </row>
    <row r="1597" spans="1:4" x14ac:dyDescent="0.2">
      <c r="A1597" s="17"/>
      <c r="B1597" s="17"/>
      <c r="C1597" s="17"/>
      <c r="D1597" s="17"/>
    </row>
    <row r="1598" spans="1:4" x14ac:dyDescent="0.2">
      <c r="A1598" s="17"/>
      <c r="B1598" s="17"/>
      <c r="C1598" s="17"/>
      <c r="D1598" s="17"/>
    </row>
    <row r="1599" spans="1:4" x14ac:dyDescent="0.2">
      <c r="A1599" s="17"/>
      <c r="B1599" s="17"/>
      <c r="C1599" s="17"/>
      <c r="D1599" s="17"/>
    </row>
    <row r="1600" spans="1:4" x14ac:dyDescent="0.2">
      <c r="A1600" s="17"/>
      <c r="B1600" s="17"/>
      <c r="C1600" s="17"/>
      <c r="D1600" s="17"/>
    </row>
    <row r="1601" spans="1:4" x14ac:dyDescent="0.2">
      <c r="A1601" s="17"/>
      <c r="B1601" s="17"/>
      <c r="C1601" s="17"/>
      <c r="D1601" s="17"/>
    </row>
    <row r="1602" spans="1:4" x14ac:dyDescent="0.2">
      <c r="A1602" s="17"/>
      <c r="B1602" s="17"/>
      <c r="C1602" s="17"/>
      <c r="D1602" s="17"/>
    </row>
    <row r="1603" spans="1:4" x14ac:dyDescent="0.2">
      <c r="A1603" s="17"/>
      <c r="B1603" s="17"/>
      <c r="C1603" s="17"/>
      <c r="D1603" s="17"/>
    </row>
    <row r="1604" spans="1:4" x14ac:dyDescent="0.2">
      <c r="A1604" s="17"/>
      <c r="B1604" s="17"/>
      <c r="C1604" s="17"/>
      <c r="D1604" s="17"/>
    </row>
    <row r="1605" spans="1:4" x14ac:dyDescent="0.2">
      <c r="A1605" s="17"/>
      <c r="B1605" s="17"/>
      <c r="C1605" s="17"/>
      <c r="D1605" s="17"/>
    </row>
    <row r="1606" spans="1:4" x14ac:dyDescent="0.2">
      <c r="A1606" s="17"/>
      <c r="B1606" s="17"/>
      <c r="C1606" s="17"/>
      <c r="D1606" s="17"/>
    </row>
    <row r="1607" spans="1:4" x14ac:dyDescent="0.2">
      <c r="A1607" s="17"/>
      <c r="B1607" s="17"/>
      <c r="C1607" s="17"/>
      <c r="D1607" s="17"/>
    </row>
    <row r="1608" spans="1:4" x14ac:dyDescent="0.2">
      <c r="A1608" s="17"/>
      <c r="B1608" s="17"/>
      <c r="C1608" s="17"/>
      <c r="D1608" s="17"/>
    </row>
    <row r="1609" spans="1:4" x14ac:dyDescent="0.2">
      <c r="A1609" s="17"/>
      <c r="B1609" s="17"/>
      <c r="C1609" s="17"/>
      <c r="D1609" s="17"/>
    </row>
    <row r="1610" spans="1:4" x14ac:dyDescent="0.2">
      <c r="A1610" s="17"/>
      <c r="B1610" s="17"/>
      <c r="C1610" s="17"/>
      <c r="D1610" s="17"/>
    </row>
    <row r="1611" spans="1:4" x14ac:dyDescent="0.2">
      <c r="A1611" s="17"/>
      <c r="B1611" s="17"/>
      <c r="C1611" s="17"/>
      <c r="D1611" s="17"/>
    </row>
    <row r="1612" spans="1:4" x14ac:dyDescent="0.2">
      <c r="A1612" s="17"/>
      <c r="B1612" s="17"/>
      <c r="C1612" s="17"/>
      <c r="D1612" s="17"/>
    </row>
    <row r="1613" spans="1:4" x14ac:dyDescent="0.2">
      <c r="A1613" s="17"/>
      <c r="B1613" s="17"/>
      <c r="C1613" s="17"/>
      <c r="D1613" s="17"/>
    </row>
    <row r="1614" spans="1:4" x14ac:dyDescent="0.2">
      <c r="A1614" s="17"/>
      <c r="B1614" s="17"/>
      <c r="C1614" s="17"/>
      <c r="D1614" s="17"/>
    </row>
    <row r="1615" spans="1:4" x14ac:dyDescent="0.2">
      <c r="A1615" s="17"/>
      <c r="B1615" s="17"/>
      <c r="C1615" s="17"/>
      <c r="D1615" s="17"/>
    </row>
    <row r="1616" spans="1:4" x14ac:dyDescent="0.2">
      <c r="A1616" s="17"/>
      <c r="B1616" s="17"/>
      <c r="C1616" s="17"/>
      <c r="D1616" s="17"/>
    </row>
    <row r="1617" spans="1:4" x14ac:dyDescent="0.2">
      <c r="A1617" s="17"/>
      <c r="B1617" s="17"/>
      <c r="C1617" s="17"/>
      <c r="D1617" s="17"/>
    </row>
    <row r="1618" spans="1:4" x14ac:dyDescent="0.2">
      <c r="A1618" s="17"/>
      <c r="B1618" s="17"/>
      <c r="C1618" s="17"/>
      <c r="D1618" s="17"/>
    </row>
    <row r="1619" spans="1:4" x14ac:dyDescent="0.2">
      <c r="A1619" s="17"/>
      <c r="B1619" s="17"/>
      <c r="C1619" s="17"/>
      <c r="D1619" s="17"/>
    </row>
    <row r="1620" spans="1:4" x14ac:dyDescent="0.2">
      <c r="A1620" s="17"/>
      <c r="B1620" s="17"/>
      <c r="D1620" s="17"/>
    </row>
    <row r="1621" spans="1:4" x14ac:dyDescent="0.2">
      <c r="A1621" s="17"/>
      <c r="B1621" s="17"/>
      <c r="C1621" s="17"/>
      <c r="D1621" s="17"/>
    </row>
    <row r="1622" spans="1:4" x14ac:dyDescent="0.2">
      <c r="A1622" s="17"/>
      <c r="B1622" s="17"/>
      <c r="C1622" s="17"/>
      <c r="D1622" s="17"/>
    </row>
    <row r="1623" spans="1:4" x14ac:dyDescent="0.2">
      <c r="A1623" s="17"/>
      <c r="B1623" s="17"/>
      <c r="C1623" s="17"/>
      <c r="D1623" s="17"/>
    </row>
    <row r="1624" spans="1:4" x14ac:dyDescent="0.2">
      <c r="A1624" s="17"/>
      <c r="B1624" s="17"/>
      <c r="C1624" s="17"/>
      <c r="D1624" s="17"/>
    </row>
    <row r="1625" spans="1:4" x14ac:dyDescent="0.2">
      <c r="A1625" s="17"/>
      <c r="B1625" s="17"/>
      <c r="C1625" s="17"/>
      <c r="D1625" s="17"/>
    </row>
    <row r="1626" spans="1:4" x14ac:dyDescent="0.2">
      <c r="A1626" s="17"/>
      <c r="B1626" s="17"/>
      <c r="C1626" s="17"/>
      <c r="D1626" s="17"/>
    </row>
    <row r="1627" spans="1:4" x14ac:dyDescent="0.2">
      <c r="A1627" s="17"/>
      <c r="B1627" s="17"/>
      <c r="C1627" s="17"/>
      <c r="D1627" s="17"/>
    </row>
    <row r="1628" spans="1:4" x14ac:dyDescent="0.2">
      <c r="A1628" s="17"/>
      <c r="B1628" s="17"/>
      <c r="C1628" s="17"/>
      <c r="D1628" s="17"/>
    </row>
    <row r="1629" spans="1:4" x14ac:dyDescent="0.2">
      <c r="A1629" s="17"/>
      <c r="B1629" s="17"/>
      <c r="C1629" s="17"/>
      <c r="D1629" s="17"/>
    </row>
    <row r="1630" spans="1:4" x14ac:dyDescent="0.2">
      <c r="A1630" s="17"/>
      <c r="B1630" s="17"/>
      <c r="C1630" s="17"/>
      <c r="D1630" s="17"/>
    </row>
    <row r="1631" spans="1:4" x14ac:dyDescent="0.2">
      <c r="A1631" s="17"/>
      <c r="B1631" s="17"/>
      <c r="C1631" s="17"/>
      <c r="D1631" s="17"/>
    </row>
    <row r="1632" spans="1:4" x14ac:dyDescent="0.2">
      <c r="A1632" s="17"/>
      <c r="B1632" s="17"/>
      <c r="C1632" s="17"/>
      <c r="D1632" s="17"/>
    </row>
    <row r="1633" spans="1:4" x14ac:dyDescent="0.2">
      <c r="A1633" s="17"/>
      <c r="B1633" s="17"/>
      <c r="C1633" s="17"/>
      <c r="D1633" s="17"/>
    </row>
    <row r="1634" spans="1:4" x14ac:dyDescent="0.2">
      <c r="A1634" s="17"/>
      <c r="B1634" s="17"/>
      <c r="C1634" s="17"/>
      <c r="D1634" s="17"/>
    </row>
    <row r="1635" spans="1:4" x14ac:dyDescent="0.2">
      <c r="A1635" s="17"/>
      <c r="B1635" s="17"/>
      <c r="C1635" s="17"/>
      <c r="D1635" s="17"/>
    </row>
    <row r="1636" spans="1:4" x14ac:dyDescent="0.2">
      <c r="A1636" s="17"/>
      <c r="B1636" s="17"/>
      <c r="C1636" s="17"/>
      <c r="D1636" s="17"/>
    </row>
    <row r="1637" spans="1:4" x14ac:dyDescent="0.2">
      <c r="A1637" s="17"/>
      <c r="B1637" s="17"/>
      <c r="C1637" s="17"/>
      <c r="D1637" s="17"/>
    </row>
    <row r="1638" spans="1:4" x14ac:dyDescent="0.2">
      <c r="A1638" s="17"/>
      <c r="B1638" s="17"/>
      <c r="C1638" s="17"/>
      <c r="D1638" s="17"/>
    </row>
    <row r="1639" spans="1:4" x14ac:dyDescent="0.2">
      <c r="A1639" s="17"/>
      <c r="B1639" s="17"/>
      <c r="C1639" s="17"/>
      <c r="D1639" s="17"/>
    </row>
    <row r="1640" spans="1:4" x14ac:dyDescent="0.2">
      <c r="A1640" s="17"/>
      <c r="B1640" s="17"/>
      <c r="C1640" s="17"/>
      <c r="D1640" s="17"/>
    </row>
    <row r="1641" spans="1:4" x14ac:dyDescent="0.2">
      <c r="A1641" s="17"/>
      <c r="B1641" s="17"/>
      <c r="C1641" s="17"/>
      <c r="D1641" s="17"/>
    </row>
    <row r="1642" spans="1:4" x14ac:dyDescent="0.2">
      <c r="A1642" s="17"/>
      <c r="B1642" s="17"/>
      <c r="C1642" s="17"/>
      <c r="D1642" s="17"/>
    </row>
    <row r="1643" spans="1:4" x14ac:dyDescent="0.2">
      <c r="A1643" s="17"/>
      <c r="B1643" s="17"/>
      <c r="C1643" s="17"/>
      <c r="D1643" s="17"/>
    </row>
    <row r="1644" spans="1:4" x14ac:dyDescent="0.2">
      <c r="A1644" s="17"/>
      <c r="B1644" s="17"/>
      <c r="C1644" s="17"/>
      <c r="D1644" s="17"/>
    </row>
    <row r="1645" spans="1:4" x14ac:dyDescent="0.2">
      <c r="A1645" s="17"/>
      <c r="B1645" s="17"/>
      <c r="C1645" s="17"/>
      <c r="D1645" s="17"/>
    </row>
    <row r="1646" spans="1:4" x14ac:dyDescent="0.2">
      <c r="A1646" s="17"/>
      <c r="B1646" s="17"/>
      <c r="C1646" s="17"/>
      <c r="D1646" s="17"/>
    </row>
    <row r="1647" spans="1:4" x14ac:dyDescent="0.2">
      <c r="A1647" s="17"/>
      <c r="B1647" s="17"/>
      <c r="C1647" s="17"/>
      <c r="D1647" s="17"/>
    </row>
    <row r="1648" spans="1:4" x14ac:dyDescent="0.2">
      <c r="A1648" s="17"/>
      <c r="B1648" s="17"/>
      <c r="C1648" s="17"/>
      <c r="D1648" s="17"/>
    </row>
    <row r="1649" spans="1:4" x14ac:dyDescent="0.2">
      <c r="A1649" s="17"/>
      <c r="B1649" s="17"/>
      <c r="C1649" s="17"/>
      <c r="D1649" s="17"/>
    </row>
    <row r="1650" spans="1:4" x14ac:dyDescent="0.2">
      <c r="A1650" s="17"/>
      <c r="B1650" s="17"/>
      <c r="C1650" s="17"/>
      <c r="D1650" s="17"/>
    </row>
    <row r="1651" spans="1:4" x14ac:dyDescent="0.2">
      <c r="A1651" s="17"/>
      <c r="B1651" s="17"/>
      <c r="C1651" s="17"/>
      <c r="D1651" s="17"/>
    </row>
    <row r="1652" spans="1:4" x14ac:dyDescent="0.2">
      <c r="A1652" s="17"/>
      <c r="B1652" s="17"/>
      <c r="C1652" s="17"/>
      <c r="D1652" s="17"/>
    </row>
    <row r="1653" spans="1:4" x14ac:dyDescent="0.2">
      <c r="A1653" s="17"/>
      <c r="B1653" s="17"/>
      <c r="C1653" s="17"/>
      <c r="D1653" s="17"/>
    </row>
    <row r="1654" spans="1:4" x14ac:dyDescent="0.2">
      <c r="A1654" s="17"/>
      <c r="B1654" s="17"/>
      <c r="C1654" s="17"/>
      <c r="D1654" s="17"/>
    </row>
    <row r="1655" spans="1:4" x14ac:dyDescent="0.2">
      <c r="A1655" s="17"/>
      <c r="B1655" s="17"/>
      <c r="C1655" s="17"/>
      <c r="D1655" s="17"/>
    </row>
    <row r="1656" spans="1:4" x14ac:dyDescent="0.2">
      <c r="A1656" s="17"/>
      <c r="B1656" s="17"/>
      <c r="C1656" s="17"/>
      <c r="D1656" s="17"/>
    </row>
    <row r="1657" spans="1:4" x14ac:dyDescent="0.2">
      <c r="A1657" s="17"/>
      <c r="B1657" s="17"/>
      <c r="C1657" s="17"/>
      <c r="D1657" s="17"/>
    </row>
    <row r="1658" spans="1:4" x14ac:dyDescent="0.2">
      <c r="A1658" s="17"/>
      <c r="B1658" s="17"/>
      <c r="C1658" s="17"/>
      <c r="D1658" s="17"/>
    </row>
    <row r="1659" spans="1:4" x14ac:dyDescent="0.2">
      <c r="A1659" s="17"/>
      <c r="B1659" s="17"/>
      <c r="C1659" s="17"/>
      <c r="D1659" s="17"/>
    </row>
    <row r="1660" spans="1:4" x14ac:dyDescent="0.2">
      <c r="A1660" s="17"/>
      <c r="B1660" s="17"/>
      <c r="C1660" s="17"/>
      <c r="D1660" s="17"/>
    </row>
    <row r="1661" spans="1:4" x14ac:dyDescent="0.2">
      <c r="A1661" s="17"/>
      <c r="B1661" s="17"/>
      <c r="C1661" s="17"/>
      <c r="D1661" s="17"/>
    </row>
    <row r="1662" spans="1:4" x14ac:dyDescent="0.2">
      <c r="A1662" s="17"/>
      <c r="B1662" s="17"/>
      <c r="C1662" s="17"/>
      <c r="D1662" s="17"/>
    </row>
    <row r="1663" spans="1:4" x14ac:dyDescent="0.2">
      <c r="A1663" s="17"/>
      <c r="B1663" s="17"/>
      <c r="C1663" s="17"/>
      <c r="D1663" s="17"/>
    </row>
    <row r="1664" spans="1:4" x14ac:dyDescent="0.2">
      <c r="A1664" s="17"/>
      <c r="B1664" s="17"/>
      <c r="C1664" s="17"/>
      <c r="D1664" s="17"/>
    </row>
    <row r="1665" spans="1:4" x14ac:dyDescent="0.2">
      <c r="A1665" s="17"/>
      <c r="B1665" s="17"/>
      <c r="C1665" s="17"/>
      <c r="D1665" s="17"/>
    </row>
    <row r="1666" spans="1:4" x14ac:dyDescent="0.2">
      <c r="A1666" s="17"/>
      <c r="B1666" s="17"/>
      <c r="C1666" s="17"/>
      <c r="D1666" s="17"/>
    </row>
    <row r="1667" spans="1:4" x14ac:dyDescent="0.2">
      <c r="A1667" s="17"/>
      <c r="B1667" s="17"/>
      <c r="C1667" s="17"/>
      <c r="D1667" s="17"/>
    </row>
    <row r="1668" spans="1:4" x14ac:dyDescent="0.2">
      <c r="A1668" s="17"/>
      <c r="B1668" s="17"/>
      <c r="C1668" s="17"/>
      <c r="D1668" s="17"/>
    </row>
    <row r="1669" spans="1:4" x14ac:dyDescent="0.2">
      <c r="A1669" s="17"/>
      <c r="B1669" s="17"/>
      <c r="C1669" s="17"/>
      <c r="D1669" s="17"/>
    </row>
    <row r="1670" spans="1:4" x14ac:dyDescent="0.2">
      <c r="A1670" s="17"/>
      <c r="B1670" s="17"/>
      <c r="C1670" s="17"/>
      <c r="D1670" s="17"/>
    </row>
    <row r="1671" spans="1:4" x14ac:dyDescent="0.2">
      <c r="A1671" s="17"/>
      <c r="B1671" s="17"/>
      <c r="C1671" s="17"/>
      <c r="D1671" s="17"/>
    </row>
    <row r="1672" spans="1:4" x14ac:dyDescent="0.2">
      <c r="A1672" s="17"/>
      <c r="B1672" s="17"/>
      <c r="C1672" s="17"/>
      <c r="D1672" s="17"/>
    </row>
    <row r="1673" spans="1:4" x14ac:dyDescent="0.2">
      <c r="A1673" s="17"/>
      <c r="B1673" s="17"/>
      <c r="C1673" s="17"/>
      <c r="D1673" s="17"/>
    </row>
    <row r="1674" spans="1:4" x14ac:dyDescent="0.2">
      <c r="A1674" s="17"/>
      <c r="B1674" s="17"/>
      <c r="C1674" s="17"/>
      <c r="D1674" s="17"/>
    </row>
    <row r="1675" spans="1:4" x14ac:dyDescent="0.2">
      <c r="A1675" s="17"/>
      <c r="B1675" s="17"/>
      <c r="C1675" s="17"/>
      <c r="D1675" s="17"/>
    </row>
    <row r="1676" spans="1:4" x14ac:dyDescent="0.2">
      <c r="A1676" s="17"/>
      <c r="B1676" s="17"/>
      <c r="C1676" s="17"/>
      <c r="D1676" s="17"/>
    </row>
    <row r="1677" spans="1:4" x14ac:dyDescent="0.2">
      <c r="A1677" s="17"/>
      <c r="B1677" s="17"/>
      <c r="C1677" s="17"/>
      <c r="D1677" s="17"/>
    </row>
    <row r="1678" spans="1:4" x14ac:dyDescent="0.2">
      <c r="A1678" s="17"/>
      <c r="B1678" s="17"/>
      <c r="C1678" s="17"/>
      <c r="D1678" s="17"/>
    </row>
    <row r="1679" spans="1:4" x14ac:dyDescent="0.2">
      <c r="A1679" s="17"/>
      <c r="B1679" s="17"/>
      <c r="C1679" s="17"/>
      <c r="D1679" s="17"/>
    </row>
    <row r="1680" spans="1:4" x14ac:dyDescent="0.2">
      <c r="A1680" s="17"/>
      <c r="B1680" s="17"/>
      <c r="C1680" s="17"/>
      <c r="D1680" s="17"/>
    </row>
    <row r="1681" spans="1:4" x14ac:dyDescent="0.2">
      <c r="A1681" s="17"/>
      <c r="B1681" s="17"/>
      <c r="C1681" s="17"/>
      <c r="D1681" s="17"/>
    </row>
    <row r="1682" spans="1:4" x14ac:dyDescent="0.2">
      <c r="A1682" s="17"/>
      <c r="B1682" s="17"/>
      <c r="C1682" s="17"/>
      <c r="D1682" s="17"/>
    </row>
    <row r="1683" spans="1:4" x14ac:dyDescent="0.2">
      <c r="A1683" s="17"/>
      <c r="B1683" s="17"/>
      <c r="C1683" s="17"/>
      <c r="D1683" s="17"/>
    </row>
    <row r="1684" spans="1:4" x14ac:dyDescent="0.2">
      <c r="A1684" s="17"/>
      <c r="B1684" s="17"/>
      <c r="C1684" s="17"/>
      <c r="D1684" s="17"/>
    </row>
    <row r="1685" spans="1:4" x14ac:dyDescent="0.2">
      <c r="A1685" s="17"/>
      <c r="B1685" s="17"/>
      <c r="C1685" s="17"/>
      <c r="D1685" s="17"/>
    </row>
    <row r="1686" spans="1:4" x14ac:dyDescent="0.2">
      <c r="A1686" s="17"/>
      <c r="B1686" s="17"/>
      <c r="C1686" s="17"/>
      <c r="D1686" s="17"/>
    </row>
    <row r="1687" spans="1:4" x14ac:dyDescent="0.2">
      <c r="A1687" s="17"/>
      <c r="B1687" s="17"/>
      <c r="C1687" s="17"/>
      <c r="D1687" s="17"/>
    </row>
    <row r="1688" spans="1:4" x14ac:dyDescent="0.2">
      <c r="A1688" s="17"/>
      <c r="B1688" s="17"/>
      <c r="C1688" s="17"/>
      <c r="D1688" s="17"/>
    </row>
    <row r="1689" spans="1:4" x14ac:dyDescent="0.2">
      <c r="A1689" s="17"/>
      <c r="B1689" s="17"/>
      <c r="C1689" s="17"/>
      <c r="D1689" s="17"/>
    </row>
    <row r="1690" spans="1:4" x14ac:dyDescent="0.2">
      <c r="A1690" s="17"/>
      <c r="B1690" s="17"/>
      <c r="C1690" s="17"/>
      <c r="D1690" s="17"/>
    </row>
    <row r="1691" spans="1:4" x14ac:dyDescent="0.2">
      <c r="A1691" s="17"/>
      <c r="B1691" s="17"/>
      <c r="C1691" s="17"/>
      <c r="D1691" s="17"/>
    </row>
    <row r="1692" spans="1:4" x14ac:dyDescent="0.2">
      <c r="A1692" s="17"/>
      <c r="B1692" s="17"/>
      <c r="C1692" s="17"/>
      <c r="D1692" s="17"/>
    </row>
    <row r="1693" spans="1:4" x14ac:dyDescent="0.2">
      <c r="A1693" s="17"/>
      <c r="B1693" s="17"/>
      <c r="C1693" s="17"/>
      <c r="D1693" s="17"/>
    </row>
    <row r="1694" spans="1:4" x14ac:dyDescent="0.2">
      <c r="A1694" s="17"/>
      <c r="B1694" s="17"/>
      <c r="C1694" s="17"/>
      <c r="D1694" s="17"/>
    </row>
    <row r="1695" spans="1:4" x14ac:dyDescent="0.2">
      <c r="A1695" s="17"/>
      <c r="B1695" s="17"/>
      <c r="C1695" s="17"/>
      <c r="D1695" s="17"/>
    </row>
    <row r="1696" spans="1:4" x14ac:dyDescent="0.2">
      <c r="A1696" s="17"/>
      <c r="B1696" s="17"/>
      <c r="C1696" s="17"/>
      <c r="D1696" s="17"/>
    </row>
    <row r="1697" spans="1:4" x14ac:dyDescent="0.2">
      <c r="A1697" s="17"/>
      <c r="B1697" s="17"/>
      <c r="C1697" s="17"/>
      <c r="D1697" s="17"/>
    </row>
    <row r="1698" spans="1:4" x14ac:dyDescent="0.2">
      <c r="A1698" s="17"/>
      <c r="B1698" s="17"/>
      <c r="C1698" s="17"/>
      <c r="D1698" s="17"/>
    </row>
    <row r="1699" spans="1:4" x14ac:dyDescent="0.2">
      <c r="A1699" s="17"/>
      <c r="B1699" s="17"/>
      <c r="C1699" s="17"/>
      <c r="D1699" s="17"/>
    </row>
    <row r="1700" spans="1:4" x14ac:dyDescent="0.2">
      <c r="A1700" s="17"/>
      <c r="B1700" s="17"/>
      <c r="C1700" s="17"/>
      <c r="D1700" s="17"/>
    </row>
    <row r="1701" spans="1:4" x14ac:dyDescent="0.2">
      <c r="A1701" s="17"/>
      <c r="B1701" s="17"/>
      <c r="C1701" s="17"/>
      <c r="D1701" s="17"/>
    </row>
    <row r="1702" spans="1:4" x14ac:dyDescent="0.2">
      <c r="A1702" s="17"/>
      <c r="B1702" s="17"/>
      <c r="C1702" s="17"/>
      <c r="D1702" s="17"/>
    </row>
    <row r="1703" spans="1:4" x14ac:dyDescent="0.2">
      <c r="A1703" s="17"/>
      <c r="B1703" s="17"/>
      <c r="C1703" s="17"/>
      <c r="D1703" s="17"/>
    </row>
    <row r="1704" spans="1:4" x14ac:dyDescent="0.2">
      <c r="A1704" s="17"/>
      <c r="B1704" s="17"/>
      <c r="C1704" s="17"/>
      <c r="D1704" s="17"/>
    </row>
    <row r="1705" spans="1:4" x14ac:dyDescent="0.2">
      <c r="A1705" s="17"/>
      <c r="B1705" s="17"/>
      <c r="C1705" s="17"/>
      <c r="D1705" s="17"/>
    </row>
    <row r="1706" spans="1:4" x14ac:dyDescent="0.2">
      <c r="A1706" s="17"/>
      <c r="B1706" s="17"/>
      <c r="C1706" s="17"/>
      <c r="D1706" s="17"/>
    </row>
    <row r="1707" spans="1:4" x14ac:dyDescent="0.2">
      <c r="A1707" s="17"/>
      <c r="B1707" s="17"/>
      <c r="C1707" s="17"/>
      <c r="D1707" s="17"/>
    </row>
    <row r="1708" spans="1:4" x14ac:dyDescent="0.2">
      <c r="A1708" s="17"/>
      <c r="B1708" s="17"/>
      <c r="C1708" s="17"/>
      <c r="D1708" s="17"/>
    </row>
    <row r="1709" spans="1:4" x14ac:dyDescent="0.2">
      <c r="A1709" s="17"/>
      <c r="B1709" s="17"/>
      <c r="C1709" s="17"/>
      <c r="D1709" s="17"/>
    </row>
    <row r="1710" spans="1:4" x14ac:dyDescent="0.2">
      <c r="A1710" s="17"/>
      <c r="B1710" s="17"/>
      <c r="C1710" s="17"/>
      <c r="D1710" s="17"/>
    </row>
    <row r="1711" spans="1:4" x14ac:dyDescent="0.2">
      <c r="A1711" s="17"/>
      <c r="B1711" s="17"/>
      <c r="C1711" s="17"/>
      <c r="D1711" s="17"/>
    </row>
    <row r="1712" spans="1:4" x14ac:dyDescent="0.2">
      <c r="A1712" s="17"/>
      <c r="B1712" s="17"/>
      <c r="C1712" s="17"/>
      <c r="D1712" s="17"/>
    </row>
    <row r="1713" spans="1:4" x14ac:dyDescent="0.2">
      <c r="A1713" s="17"/>
      <c r="B1713" s="17"/>
      <c r="C1713" s="17"/>
      <c r="D1713" s="17"/>
    </row>
    <row r="1714" spans="1:4" x14ac:dyDescent="0.2">
      <c r="A1714" s="17"/>
      <c r="B1714" s="17"/>
      <c r="C1714" s="17"/>
      <c r="D1714" s="17"/>
    </row>
    <row r="1715" spans="1:4" x14ac:dyDescent="0.2">
      <c r="A1715" s="17"/>
      <c r="B1715" s="17"/>
      <c r="C1715" s="17"/>
      <c r="D1715" s="17"/>
    </row>
    <row r="1716" spans="1:4" x14ac:dyDescent="0.2">
      <c r="A1716" s="17"/>
      <c r="B1716" s="17"/>
      <c r="C1716" s="17"/>
      <c r="D1716" s="17"/>
    </row>
    <row r="1717" spans="1:4" x14ac:dyDescent="0.2">
      <c r="A1717" s="17"/>
      <c r="B1717" s="17"/>
      <c r="C1717" s="17"/>
      <c r="D1717" s="17"/>
    </row>
    <row r="1718" spans="1:4" x14ac:dyDescent="0.2">
      <c r="A1718" s="17"/>
      <c r="B1718" s="17"/>
      <c r="C1718" s="17"/>
      <c r="D1718" s="17"/>
    </row>
    <row r="1719" spans="1:4" x14ac:dyDescent="0.2">
      <c r="A1719" s="17"/>
      <c r="B1719" s="17"/>
      <c r="C1719" s="17"/>
      <c r="D1719" s="17"/>
    </row>
    <row r="1720" spans="1:4" x14ac:dyDescent="0.2">
      <c r="A1720" s="17"/>
      <c r="B1720" s="17"/>
      <c r="C1720" s="17"/>
      <c r="D1720" s="17"/>
    </row>
    <row r="1721" spans="1:4" x14ac:dyDescent="0.2">
      <c r="A1721" s="17"/>
      <c r="B1721" s="17"/>
      <c r="C1721" s="17"/>
      <c r="D1721" s="17"/>
    </row>
    <row r="1722" spans="1:4" x14ac:dyDescent="0.2">
      <c r="A1722" s="17"/>
      <c r="B1722" s="17"/>
      <c r="C1722" s="17"/>
      <c r="D1722" s="17"/>
    </row>
    <row r="1723" spans="1:4" x14ac:dyDescent="0.2">
      <c r="A1723" s="17"/>
      <c r="B1723" s="17"/>
      <c r="C1723" s="17"/>
      <c r="D1723" s="17"/>
    </row>
    <row r="1724" spans="1:4" x14ac:dyDescent="0.2">
      <c r="A1724" s="17"/>
      <c r="B1724" s="17"/>
      <c r="C1724" s="17"/>
      <c r="D1724" s="17"/>
    </row>
    <row r="1725" spans="1:4" x14ac:dyDescent="0.2">
      <c r="A1725" s="17"/>
      <c r="B1725" s="17"/>
      <c r="C1725" s="17"/>
      <c r="D1725" s="17"/>
    </row>
    <row r="1726" spans="1:4" x14ac:dyDescent="0.2">
      <c r="A1726" s="17"/>
      <c r="B1726" s="17"/>
      <c r="C1726" s="17"/>
      <c r="D1726" s="17"/>
    </row>
    <row r="1727" spans="1:4" x14ac:dyDescent="0.2">
      <c r="A1727" s="17"/>
      <c r="B1727" s="17"/>
      <c r="C1727" s="17"/>
      <c r="D1727" s="17"/>
    </row>
    <row r="1728" spans="1:4" x14ac:dyDescent="0.2">
      <c r="A1728" s="17"/>
      <c r="B1728" s="17"/>
      <c r="C1728" s="17"/>
      <c r="D1728" s="17"/>
    </row>
    <row r="1729" spans="1:4" x14ac:dyDescent="0.2">
      <c r="A1729" s="17"/>
      <c r="B1729" s="17"/>
      <c r="C1729" s="17"/>
      <c r="D1729" s="17"/>
    </row>
    <row r="1730" spans="1:4" x14ac:dyDescent="0.2">
      <c r="A1730" s="17"/>
      <c r="B1730" s="17"/>
      <c r="C1730" s="17"/>
      <c r="D1730" s="17"/>
    </row>
    <row r="1731" spans="1:4" x14ac:dyDescent="0.2">
      <c r="A1731" s="17"/>
      <c r="B1731" s="17"/>
      <c r="C1731" s="17"/>
      <c r="D1731" s="17"/>
    </row>
    <row r="1732" spans="1:4" x14ac:dyDescent="0.2">
      <c r="A1732" s="17"/>
      <c r="B1732" s="17"/>
      <c r="C1732" s="17"/>
      <c r="D1732" s="17"/>
    </row>
    <row r="1733" spans="1:4" x14ac:dyDescent="0.2">
      <c r="A1733" s="17"/>
      <c r="B1733" s="17"/>
      <c r="C1733" s="17"/>
      <c r="D1733" s="17"/>
    </row>
    <row r="1734" spans="1:4" x14ac:dyDescent="0.2">
      <c r="A1734" s="17"/>
      <c r="B1734" s="17"/>
      <c r="C1734" s="17"/>
      <c r="D1734" s="17"/>
    </row>
    <row r="1735" spans="1:4" x14ac:dyDescent="0.2">
      <c r="A1735" s="17"/>
      <c r="B1735" s="17"/>
      <c r="C1735" s="17"/>
      <c r="D1735" s="17"/>
    </row>
    <row r="1736" spans="1:4" x14ac:dyDescent="0.2">
      <c r="A1736" s="17"/>
      <c r="B1736" s="17"/>
      <c r="C1736" s="17"/>
      <c r="D1736" s="17"/>
    </row>
    <row r="1737" spans="1:4" x14ac:dyDescent="0.2">
      <c r="A1737" s="17"/>
      <c r="B1737" s="17"/>
      <c r="C1737" s="17"/>
      <c r="D1737" s="17"/>
    </row>
    <row r="1738" spans="1:4" x14ac:dyDescent="0.2">
      <c r="A1738" s="17"/>
      <c r="B1738" s="17"/>
      <c r="C1738" s="17"/>
      <c r="D1738" s="17"/>
    </row>
    <row r="1739" spans="1:4" x14ac:dyDescent="0.2">
      <c r="A1739" s="17"/>
      <c r="B1739" s="17"/>
      <c r="C1739" s="17"/>
      <c r="D1739" s="17"/>
    </row>
    <row r="1740" spans="1:4" x14ac:dyDescent="0.2">
      <c r="A1740" s="17"/>
      <c r="B1740" s="17"/>
      <c r="C1740" s="17"/>
      <c r="D1740" s="17"/>
    </row>
    <row r="1741" spans="1:4" x14ac:dyDescent="0.2">
      <c r="A1741" s="17"/>
      <c r="B1741" s="17"/>
      <c r="C1741" s="17"/>
      <c r="D1741" s="17"/>
    </row>
    <row r="1742" spans="1:4" x14ac:dyDescent="0.2">
      <c r="A1742" s="17"/>
      <c r="B1742" s="17"/>
      <c r="C1742" s="17"/>
      <c r="D1742" s="17"/>
    </row>
    <row r="1743" spans="1:4" x14ac:dyDescent="0.2">
      <c r="A1743" s="17"/>
      <c r="B1743" s="17"/>
      <c r="C1743" s="17"/>
      <c r="D1743" s="17"/>
    </row>
    <row r="1744" spans="1:4" x14ac:dyDescent="0.2">
      <c r="A1744" s="17"/>
      <c r="B1744" s="17"/>
      <c r="C1744" s="17"/>
      <c r="D1744" s="17"/>
    </row>
    <row r="1745" spans="1:4" x14ac:dyDescent="0.2">
      <c r="A1745" s="17"/>
      <c r="B1745" s="17"/>
      <c r="C1745" s="17"/>
      <c r="D1745" s="17"/>
    </row>
    <row r="1746" spans="1:4" x14ac:dyDescent="0.2">
      <c r="A1746" s="17"/>
      <c r="B1746" s="17"/>
      <c r="C1746" s="17"/>
      <c r="D1746" s="17"/>
    </row>
    <row r="1747" spans="1:4" x14ac:dyDescent="0.2">
      <c r="A1747" s="17"/>
      <c r="B1747" s="17"/>
      <c r="C1747" s="17"/>
      <c r="D1747" s="17"/>
    </row>
    <row r="1748" spans="1:4" x14ac:dyDescent="0.2">
      <c r="A1748" s="17"/>
      <c r="B1748" s="17"/>
      <c r="C1748" s="17"/>
      <c r="D1748" s="17"/>
    </row>
    <row r="1749" spans="1:4" x14ac:dyDescent="0.2">
      <c r="A1749" s="17"/>
      <c r="B1749" s="17"/>
      <c r="C1749" s="17"/>
      <c r="D1749" s="17"/>
    </row>
    <row r="1750" spans="1:4" x14ac:dyDescent="0.2">
      <c r="A1750" s="17"/>
      <c r="B1750" s="17"/>
      <c r="C1750" s="17"/>
      <c r="D1750" s="17"/>
    </row>
    <row r="1751" spans="1:4" x14ac:dyDescent="0.2">
      <c r="A1751" s="17"/>
      <c r="B1751" s="17"/>
      <c r="C1751" s="17"/>
      <c r="D1751" s="17"/>
    </row>
    <row r="1752" spans="1:4" x14ac:dyDescent="0.2">
      <c r="A1752" s="17"/>
      <c r="B1752" s="17"/>
      <c r="C1752" s="17"/>
      <c r="D1752" s="17"/>
    </row>
    <row r="1753" spans="1:4" x14ac:dyDescent="0.2">
      <c r="A1753" s="17"/>
      <c r="B1753" s="17"/>
      <c r="C1753" s="17"/>
      <c r="D1753" s="17"/>
    </row>
    <row r="1754" spans="1:4" x14ac:dyDescent="0.2">
      <c r="A1754" s="17"/>
      <c r="B1754" s="17"/>
      <c r="C1754" s="17"/>
      <c r="D1754" s="17"/>
    </row>
    <row r="1755" spans="1:4" x14ac:dyDescent="0.2">
      <c r="A1755" s="17"/>
      <c r="B1755" s="17"/>
      <c r="C1755" s="17"/>
      <c r="D1755" s="17"/>
    </row>
    <row r="1756" spans="1:4" x14ac:dyDescent="0.2">
      <c r="A1756" s="17"/>
      <c r="B1756" s="17"/>
      <c r="C1756" s="17"/>
      <c r="D1756" s="17"/>
    </row>
    <row r="1757" spans="1:4" x14ac:dyDescent="0.2">
      <c r="A1757" s="17"/>
      <c r="B1757" s="17"/>
      <c r="C1757" s="17"/>
      <c r="D1757" s="17"/>
    </row>
    <row r="1758" spans="1:4" x14ac:dyDescent="0.2">
      <c r="A1758" s="17"/>
      <c r="B1758" s="17"/>
      <c r="C1758" s="17"/>
      <c r="D1758" s="17"/>
    </row>
    <row r="1759" spans="1:4" x14ac:dyDescent="0.2">
      <c r="A1759" s="17"/>
      <c r="B1759" s="17"/>
      <c r="C1759" s="17"/>
      <c r="D1759" s="17"/>
    </row>
    <row r="1760" spans="1:4" x14ac:dyDescent="0.2">
      <c r="A1760" s="17"/>
      <c r="B1760" s="17"/>
      <c r="C1760" s="17"/>
      <c r="D1760" s="17"/>
    </row>
    <row r="1761" spans="1:4" x14ac:dyDescent="0.2">
      <c r="A1761" s="17"/>
      <c r="B1761" s="17"/>
      <c r="C1761" s="17"/>
      <c r="D1761" s="17"/>
    </row>
    <row r="1762" spans="1:4" x14ac:dyDescent="0.2">
      <c r="A1762" s="17"/>
      <c r="B1762" s="17"/>
      <c r="C1762" s="17"/>
      <c r="D1762" s="17"/>
    </row>
    <row r="1763" spans="1:4" x14ac:dyDescent="0.2">
      <c r="A1763" s="17"/>
      <c r="B1763" s="17"/>
      <c r="C1763" s="17"/>
      <c r="D1763" s="17"/>
    </row>
    <row r="1764" spans="1:4" x14ac:dyDescent="0.2">
      <c r="A1764" s="17"/>
      <c r="B1764" s="17"/>
      <c r="C1764" s="17"/>
      <c r="D1764" s="17"/>
    </row>
    <row r="1765" spans="1:4" x14ac:dyDescent="0.2">
      <c r="A1765" s="17"/>
      <c r="B1765" s="17"/>
      <c r="C1765" s="17"/>
      <c r="D1765" s="17"/>
    </row>
    <row r="1766" spans="1:4" x14ac:dyDescent="0.2">
      <c r="A1766" s="17"/>
      <c r="B1766" s="17"/>
      <c r="C1766" s="17"/>
      <c r="D1766" s="17"/>
    </row>
    <row r="1767" spans="1:4" x14ac:dyDescent="0.2">
      <c r="A1767" s="17"/>
      <c r="B1767" s="17"/>
      <c r="C1767" s="17"/>
      <c r="D1767" s="17"/>
    </row>
    <row r="1768" spans="1:4" x14ac:dyDescent="0.2">
      <c r="A1768" s="17"/>
      <c r="B1768" s="17"/>
      <c r="C1768" s="17"/>
      <c r="D1768" s="17"/>
    </row>
    <row r="1769" spans="1:4" x14ac:dyDescent="0.2">
      <c r="A1769" s="17"/>
      <c r="B1769" s="17"/>
      <c r="C1769" s="17"/>
      <c r="D1769" s="17"/>
    </row>
    <row r="1770" spans="1:4" x14ac:dyDescent="0.2">
      <c r="A1770" s="17"/>
      <c r="B1770" s="17"/>
      <c r="C1770" s="17"/>
      <c r="D1770" s="17"/>
    </row>
    <row r="1771" spans="1:4" x14ac:dyDescent="0.2">
      <c r="A1771" s="17"/>
      <c r="B1771" s="17"/>
      <c r="C1771" s="17"/>
      <c r="D1771" s="17"/>
    </row>
    <row r="1772" spans="1:4" x14ac:dyDescent="0.2">
      <c r="A1772" s="17"/>
      <c r="B1772" s="17"/>
      <c r="C1772" s="17"/>
      <c r="D1772" s="17"/>
    </row>
    <row r="1773" spans="1:4" x14ac:dyDescent="0.2">
      <c r="A1773" s="17"/>
      <c r="B1773" s="17"/>
      <c r="C1773" s="17"/>
      <c r="D1773" s="17"/>
    </row>
    <row r="1774" spans="1:4" x14ac:dyDescent="0.2">
      <c r="A1774" s="17"/>
      <c r="B1774" s="17"/>
      <c r="C1774" s="17"/>
      <c r="D1774" s="17"/>
    </row>
    <row r="1775" spans="1:4" x14ac:dyDescent="0.2">
      <c r="A1775" s="17"/>
      <c r="B1775" s="17"/>
      <c r="C1775" s="17"/>
      <c r="D1775" s="17"/>
    </row>
    <row r="1776" spans="1:4" x14ac:dyDescent="0.2">
      <c r="A1776" s="17"/>
      <c r="B1776" s="17"/>
      <c r="C1776" s="17"/>
      <c r="D1776" s="17"/>
    </row>
    <row r="1777" spans="1:4" x14ac:dyDescent="0.2">
      <c r="A1777" s="17"/>
      <c r="B1777" s="17"/>
      <c r="C1777" s="17"/>
      <c r="D1777" s="17"/>
    </row>
    <row r="1778" spans="1:4" x14ac:dyDescent="0.2">
      <c r="A1778" s="17"/>
      <c r="B1778" s="17"/>
      <c r="C1778" s="17"/>
      <c r="D1778" s="17"/>
    </row>
    <row r="1779" spans="1:4" x14ac:dyDescent="0.2">
      <c r="A1779" s="17"/>
      <c r="B1779" s="17"/>
      <c r="C1779" s="17"/>
      <c r="D1779" s="17"/>
    </row>
    <row r="1780" spans="1:4" x14ac:dyDescent="0.2">
      <c r="A1780" s="17"/>
      <c r="B1780" s="17"/>
      <c r="C1780" s="17"/>
      <c r="D1780" s="17"/>
    </row>
    <row r="1781" spans="1:4" x14ac:dyDescent="0.2">
      <c r="A1781" s="17"/>
      <c r="B1781" s="17"/>
      <c r="C1781" s="17"/>
      <c r="D1781" s="17"/>
    </row>
    <row r="1782" spans="1:4" x14ac:dyDescent="0.2">
      <c r="A1782" s="17"/>
      <c r="B1782" s="17"/>
      <c r="C1782" s="17"/>
      <c r="D1782" s="17"/>
    </row>
    <row r="1783" spans="1:4" x14ac:dyDescent="0.2">
      <c r="A1783" s="17"/>
      <c r="B1783" s="17"/>
      <c r="C1783" s="17"/>
      <c r="D1783" s="17"/>
    </row>
    <row r="1784" spans="1:4" x14ac:dyDescent="0.2">
      <c r="A1784" s="17"/>
      <c r="B1784" s="17"/>
      <c r="C1784" s="17"/>
      <c r="D1784" s="17"/>
    </row>
    <row r="1785" spans="1:4" x14ac:dyDescent="0.2">
      <c r="A1785" s="17"/>
      <c r="B1785" s="17"/>
      <c r="C1785" s="17"/>
      <c r="D1785" s="17"/>
    </row>
    <row r="1786" spans="1:4" x14ac:dyDescent="0.2">
      <c r="A1786" s="17"/>
      <c r="B1786" s="17"/>
      <c r="C1786" s="17"/>
      <c r="D1786" s="17"/>
    </row>
    <row r="1787" spans="1:4" x14ac:dyDescent="0.2">
      <c r="A1787" s="17"/>
      <c r="B1787" s="17"/>
      <c r="C1787" s="17"/>
      <c r="D1787" s="17"/>
    </row>
    <row r="1788" spans="1:4" x14ac:dyDescent="0.2">
      <c r="A1788" s="17"/>
      <c r="B1788" s="17"/>
      <c r="C1788" s="17"/>
      <c r="D1788" s="17"/>
    </row>
    <row r="1789" spans="1:4" x14ac:dyDescent="0.2">
      <c r="A1789" s="17"/>
      <c r="B1789" s="17"/>
      <c r="C1789" s="17"/>
      <c r="D1789" s="17"/>
    </row>
    <row r="1790" spans="1:4" x14ac:dyDescent="0.2">
      <c r="A1790" s="17"/>
      <c r="B1790" s="17"/>
      <c r="C1790" s="17"/>
      <c r="D1790" s="17"/>
    </row>
    <row r="1791" spans="1:4" x14ac:dyDescent="0.2">
      <c r="A1791" s="17"/>
      <c r="B1791" s="17"/>
      <c r="C1791" s="17"/>
      <c r="D1791" s="17"/>
    </row>
    <row r="1792" spans="1:4" x14ac:dyDescent="0.2">
      <c r="A1792" s="17"/>
      <c r="B1792" s="17"/>
      <c r="C1792" s="17"/>
      <c r="D1792" s="17"/>
    </row>
    <row r="1793" spans="1:4" x14ac:dyDescent="0.2">
      <c r="A1793" s="17"/>
      <c r="B1793" s="17"/>
      <c r="C1793" s="17"/>
      <c r="D1793" s="17"/>
    </row>
    <row r="1794" spans="1:4" x14ac:dyDescent="0.2">
      <c r="A1794" s="17"/>
      <c r="B1794" s="17"/>
      <c r="C1794" s="17"/>
      <c r="D1794" s="17"/>
    </row>
    <row r="1795" spans="1:4" x14ac:dyDescent="0.2">
      <c r="A1795" s="17"/>
      <c r="B1795" s="17"/>
      <c r="C1795" s="17"/>
      <c r="D1795" s="17"/>
    </row>
    <row r="1796" spans="1:4" x14ac:dyDescent="0.2">
      <c r="A1796" s="17"/>
      <c r="B1796" s="17"/>
      <c r="C1796" s="17"/>
      <c r="D1796" s="17"/>
    </row>
    <row r="1797" spans="1:4" x14ac:dyDescent="0.2">
      <c r="A1797" s="17"/>
      <c r="B1797" s="17"/>
      <c r="C1797" s="17"/>
      <c r="D1797" s="17"/>
    </row>
    <row r="1798" spans="1:4" x14ac:dyDescent="0.2">
      <c r="A1798" s="17"/>
      <c r="B1798" s="17"/>
      <c r="C1798" s="17"/>
      <c r="D1798" s="17"/>
    </row>
    <row r="1799" spans="1:4" x14ac:dyDescent="0.2">
      <c r="A1799" s="17"/>
      <c r="B1799" s="17"/>
      <c r="C1799" s="17"/>
      <c r="D1799" s="17"/>
    </row>
    <row r="1800" spans="1:4" x14ac:dyDescent="0.2">
      <c r="A1800" s="17"/>
      <c r="B1800" s="17"/>
      <c r="C1800" s="17"/>
      <c r="D1800" s="17"/>
    </row>
    <row r="1801" spans="1:4" x14ac:dyDescent="0.2">
      <c r="A1801" s="17"/>
      <c r="B1801" s="17"/>
      <c r="C1801" s="17"/>
      <c r="D1801" s="17"/>
    </row>
    <row r="1802" spans="1:4" x14ac:dyDescent="0.2">
      <c r="A1802" s="17"/>
      <c r="B1802" s="17"/>
      <c r="C1802" s="17"/>
      <c r="D1802" s="17"/>
    </row>
    <row r="1803" spans="1:4" x14ac:dyDescent="0.2">
      <c r="A1803" s="17"/>
      <c r="B1803" s="17"/>
      <c r="C1803" s="17"/>
      <c r="D1803" s="17"/>
    </row>
    <row r="1804" spans="1:4" x14ac:dyDescent="0.2">
      <c r="A1804" s="17"/>
      <c r="B1804" s="17"/>
      <c r="C1804" s="17"/>
      <c r="D1804" s="17"/>
    </row>
    <row r="1805" spans="1:4" x14ac:dyDescent="0.2">
      <c r="A1805" s="17"/>
      <c r="B1805" s="17"/>
      <c r="C1805" s="17"/>
      <c r="D1805" s="17"/>
    </row>
    <row r="1806" spans="1:4" x14ac:dyDescent="0.2">
      <c r="A1806" s="17"/>
      <c r="B1806" s="17"/>
      <c r="C1806" s="17"/>
      <c r="D1806" s="17"/>
    </row>
    <row r="1807" spans="1:4" x14ac:dyDescent="0.2">
      <c r="A1807" s="17"/>
      <c r="B1807" s="17"/>
      <c r="C1807" s="17"/>
      <c r="D1807" s="17"/>
    </row>
    <row r="1808" spans="1:4" x14ac:dyDescent="0.2">
      <c r="A1808" s="17"/>
      <c r="B1808" s="17"/>
      <c r="C1808" s="17"/>
      <c r="D1808" s="17"/>
    </row>
    <row r="1809" spans="1:4" x14ac:dyDescent="0.2">
      <c r="A1809" s="17"/>
      <c r="B1809" s="17"/>
      <c r="C1809" s="17"/>
      <c r="D1809" s="17"/>
    </row>
    <row r="1810" spans="1:4" x14ac:dyDescent="0.2">
      <c r="A1810" s="17"/>
      <c r="B1810" s="17"/>
      <c r="C1810" s="17"/>
      <c r="D1810" s="17"/>
    </row>
    <row r="1811" spans="1:4" x14ac:dyDescent="0.2">
      <c r="A1811" s="17"/>
      <c r="B1811" s="17"/>
      <c r="C1811" s="17"/>
      <c r="D1811" s="17"/>
    </row>
    <row r="1812" spans="1:4" x14ac:dyDescent="0.2">
      <c r="A1812" s="17"/>
      <c r="B1812" s="17"/>
      <c r="C1812" s="17"/>
      <c r="D1812" s="17"/>
    </row>
    <row r="1813" spans="1:4" x14ac:dyDescent="0.2">
      <c r="A1813" s="17"/>
      <c r="B1813" s="17"/>
      <c r="C1813" s="17"/>
      <c r="D1813" s="17"/>
    </row>
    <row r="1814" spans="1:4" x14ac:dyDescent="0.2">
      <c r="A1814" s="17"/>
      <c r="B1814" s="17"/>
      <c r="C1814" s="17"/>
      <c r="D1814" s="17"/>
    </row>
    <row r="1815" spans="1:4" x14ac:dyDescent="0.2">
      <c r="A1815" s="17"/>
      <c r="B1815" s="17"/>
      <c r="C1815" s="17"/>
      <c r="D1815" s="17"/>
    </row>
    <row r="1816" spans="1:4" x14ac:dyDescent="0.2">
      <c r="A1816" s="17"/>
      <c r="B1816" s="17"/>
      <c r="C1816" s="17"/>
      <c r="D1816" s="17"/>
    </row>
    <row r="1817" spans="1:4" x14ac:dyDescent="0.2">
      <c r="A1817" s="17"/>
      <c r="B1817" s="17"/>
      <c r="C1817" s="17"/>
      <c r="D1817" s="17"/>
    </row>
    <row r="1818" spans="1:4" x14ac:dyDescent="0.2">
      <c r="A1818" s="17"/>
      <c r="B1818" s="17"/>
      <c r="C1818" s="17"/>
      <c r="D1818" s="17"/>
    </row>
    <row r="1819" spans="1:4" x14ac:dyDescent="0.2">
      <c r="A1819" s="17"/>
      <c r="B1819" s="17"/>
      <c r="C1819" s="17"/>
      <c r="D1819" s="17"/>
    </row>
    <row r="1820" spans="1:4" x14ac:dyDescent="0.2">
      <c r="A1820" s="17"/>
      <c r="B1820" s="17"/>
      <c r="C1820" s="17"/>
      <c r="D1820" s="17"/>
    </row>
    <row r="1821" spans="1:4" x14ac:dyDescent="0.2">
      <c r="A1821" s="17"/>
      <c r="B1821" s="17"/>
      <c r="C1821" s="17"/>
      <c r="D1821" s="17"/>
    </row>
    <row r="1822" spans="1:4" x14ac:dyDescent="0.2">
      <c r="A1822" s="17"/>
      <c r="B1822" s="17"/>
      <c r="C1822" s="17"/>
      <c r="D1822" s="17"/>
    </row>
    <row r="1823" spans="1:4" x14ac:dyDescent="0.2">
      <c r="A1823" s="17"/>
      <c r="B1823" s="17"/>
      <c r="C1823" s="17"/>
      <c r="D1823" s="17"/>
    </row>
    <row r="1824" spans="1:4" x14ac:dyDescent="0.2">
      <c r="A1824" s="17"/>
      <c r="B1824" s="17"/>
      <c r="C1824" s="17"/>
      <c r="D1824" s="17"/>
    </row>
    <row r="1825" spans="1:4" x14ac:dyDescent="0.2">
      <c r="A1825" s="17"/>
      <c r="B1825" s="17"/>
      <c r="C1825" s="17"/>
      <c r="D1825" s="17"/>
    </row>
    <row r="1826" spans="1:4" x14ac:dyDescent="0.2">
      <c r="A1826" s="17"/>
      <c r="B1826" s="17"/>
      <c r="C1826" s="17"/>
      <c r="D1826" s="17"/>
    </row>
    <row r="1827" spans="1:4" x14ac:dyDescent="0.2">
      <c r="A1827" s="17"/>
      <c r="B1827" s="17"/>
      <c r="C1827" s="17"/>
      <c r="D1827" s="17"/>
    </row>
    <row r="1828" spans="1:4" x14ac:dyDescent="0.2">
      <c r="A1828" s="17"/>
      <c r="B1828" s="17"/>
      <c r="C1828" s="17"/>
      <c r="D1828" s="17"/>
    </row>
    <row r="1829" spans="1:4" x14ac:dyDescent="0.2">
      <c r="A1829" s="17"/>
      <c r="B1829" s="17"/>
      <c r="C1829" s="17"/>
      <c r="D1829" s="17"/>
    </row>
    <row r="1830" spans="1:4" x14ac:dyDescent="0.2">
      <c r="A1830" s="17"/>
      <c r="B1830" s="17"/>
      <c r="C1830" s="17"/>
      <c r="D1830" s="17"/>
    </row>
    <row r="1831" spans="1:4" x14ac:dyDescent="0.2">
      <c r="A1831" s="17"/>
      <c r="B1831" s="17"/>
      <c r="C1831" s="17"/>
      <c r="D1831" s="17"/>
    </row>
    <row r="1832" spans="1:4" x14ac:dyDescent="0.2">
      <c r="A1832" s="17"/>
      <c r="B1832" s="17"/>
      <c r="C1832" s="17"/>
      <c r="D1832" s="17"/>
    </row>
    <row r="1833" spans="1:4" x14ac:dyDescent="0.2">
      <c r="A1833" s="17"/>
      <c r="B1833" s="17"/>
      <c r="C1833" s="17"/>
      <c r="D1833" s="17"/>
    </row>
    <row r="1834" spans="1:4" x14ac:dyDescent="0.2">
      <c r="A1834" s="17"/>
      <c r="B1834" s="17"/>
      <c r="C1834" s="17"/>
      <c r="D1834" s="17"/>
    </row>
    <row r="1835" spans="1:4" x14ac:dyDescent="0.2">
      <c r="A1835" s="17"/>
      <c r="B1835" s="17"/>
      <c r="C1835" s="17"/>
      <c r="D1835" s="17"/>
    </row>
    <row r="1836" spans="1:4" x14ac:dyDescent="0.2">
      <c r="A1836" s="17"/>
      <c r="B1836" s="17"/>
      <c r="C1836" s="17"/>
      <c r="D1836" s="17"/>
    </row>
    <row r="1837" spans="1:4" x14ac:dyDescent="0.2">
      <c r="A1837" s="17"/>
      <c r="B1837" s="17"/>
      <c r="C1837" s="17"/>
      <c r="D1837" s="17"/>
    </row>
    <row r="1838" spans="1:4" x14ac:dyDescent="0.2">
      <c r="A1838" s="17"/>
      <c r="B1838" s="17"/>
      <c r="C1838" s="17"/>
      <c r="D1838" s="17"/>
    </row>
    <row r="1839" spans="1:4" x14ac:dyDescent="0.2">
      <c r="A1839" s="17"/>
      <c r="B1839" s="17"/>
      <c r="C1839" s="17"/>
      <c r="D1839" s="17"/>
    </row>
    <row r="1840" spans="1:4" x14ac:dyDescent="0.2">
      <c r="A1840" s="17"/>
      <c r="B1840" s="17"/>
      <c r="C1840" s="17"/>
      <c r="D1840" s="17"/>
    </row>
    <row r="1841" spans="1:4" x14ac:dyDescent="0.2">
      <c r="A1841" s="17"/>
      <c r="B1841" s="17"/>
      <c r="C1841" s="17"/>
      <c r="D1841" s="17"/>
    </row>
    <row r="1842" spans="1:4" x14ac:dyDescent="0.2">
      <c r="A1842" s="17"/>
      <c r="B1842" s="17"/>
      <c r="C1842" s="17"/>
      <c r="D1842" s="17"/>
    </row>
    <row r="1843" spans="1:4" x14ac:dyDescent="0.2">
      <c r="A1843" s="17"/>
      <c r="B1843" s="17"/>
      <c r="C1843" s="17"/>
      <c r="D1843" s="17"/>
    </row>
    <row r="1844" spans="1:4" x14ac:dyDescent="0.2">
      <c r="A1844" s="17"/>
      <c r="B1844" s="17"/>
      <c r="C1844" s="17"/>
      <c r="D1844" s="17"/>
    </row>
    <row r="1845" spans="1:4" x14ac:dyDescent="0.2">
      <c r="A1845" s="17"/>
      <c r="B1845" s="17"/>
      <c r="C1845" s="17"/>
      <c r="D1845" s="17"/>
    </row>
    <row r="1846" spans="1:4" x14ac:dyDescent="0.2">
      <c r="A1846" s="17"/>
      <c r="B1846" s="17"/>
      <c r="C1846" s="17"/>
      <c r="D1846" s="17"/>
    </row>
    <row r="1847" spans="1:4" x14ac:dyDescent="0.2">
      <c r="A1847" s="17"/>
      <c r="B1847" s="17"/>
      <c r="C1847" s="17"/>
      <c r="D1847" s="17"/>
    </row>
    <row r="1848" spans="1:4" x14ac:dyDescent="0.2">
      <c r="A1848" s="17"/>
      <c r="B1848" s="17"/>
      <c r="C1848" s="17"/>
      <c r="D1848" s="17"/>
    </row>
    <row r="1849" spans="1:4" x14ac:dyDescent="0.2">
      <c r="A1849" s="17"/>
      <c r="B1849" s="17"/>
      <c r="C1849" s="17"/>
      <c r="D1849" s="17"/>
    </row>
    <row r="1850" spans="1:4" x14ac:dyDescent="0.2">
      <c r="A1850" s="17"/>
      <c r="B1850" s="17"/>
      <c r="C1850" s="17"/>
      <c r="D1850" s="17"/>
    </row>
    <row r="1851" spans="1:4" x14ac:dyDescent="0.2">
      <c r="A1851" s="17"/>
      <c r="B1851" s="17"/>
      <c r="C1851" s="17"/>
      <c r="D1851" s="17"/>
    </row>
    <row r="1852" spans="1:4" x14ac:dyDescent="0.2">
      <c r="A1852" s="17"/>
      <c r="B1852" s="17"/>
      <c r="C1852" s="17"/>
      <c r="D1852" s="17"/>
    </row>
    <row r="1853" spans="1:4" x14ac:dyDescent="0.2">
      <c r="A1853" s="17"/>
      <c r="B1853" s="17"/>
      <c r="C1853" s="17"/>
      <c r="D1853" s="17"/>
    </row>
    <row r="1854" spans="1:4" x14ac:dyDescent="0.2">
      <c r="A1854" s="17"/>
      <c r="B1854" s="17"/>
      <c r="C1854" s="17"/>
      <c r="D1854" s="17"/>
    </row>
    <row r="1855" spans="1:4" x14ac:dyDescent="0.2">
      <c r="A1855" s="17"/>
      <c r="B1855" s="17"/>
      <c r="C1855" s="17"/>
      <c r="D1855" s="17"/>
    </row>
    <row r="1856" spans="1:4" x14ac:dyDescent="0.2">
      <c r="A1856" s="17"/>
      <c r="B1856" s="17"/>
      <c r="C1856" s="17"/>
      <c r="D1856" s="17"/>
    </row>
    <row r="1857" spans="1:4" x14ac:dyDescent="0.2">
      <c r="A1857" s="17"/>
      <c r="B1857" s="17"/>
      <c r="C1857" s="17"/>
      <c r="D1857" s="17"/>
    </row>
    <row r="1858" spans="1:4" x14ac:dyDescent="0.2">
      <c r="A1858" s="17"/>
      <c r="B1858" s="17"/>
      <c r="C1858" s="17"/>
      <c r="D1858" s="17"/>
    </row>
    <row r="1859" spans="1:4" x14ac:dyDescent="0.2">
      <c r="A1859" s="17"/>
      <c r="B1859" s="17"/>
      <c r="C1859" s="17"/>
      <c r="D1859" s="17"/>
    </row>
    <row r="1860" spans="1:4" x14ac:dyDescent="0.2">
      <c r="A1860" s="17"/>
      <c r="B1860" s="17"/>
      <c r="C1860" s="17"/>
      <c r="D1860" s="17"/>
    </row>
    <row r="1861" spans="1:4" x14ac:dyDescent="0.2">
      <c r="A1861" s="17"/>
      <c r="B1861" s="17"/>
      <c r="C1861" s="17"/>
      <c r="D1861" s="17"/>
    </row>
    <row r="1862" spans="1:4" x14ac:dyDescent="0.2">
      <c r="A1862" s="17"/>
      <c r="B1862" s="17"/>
      <c r="C1862" s="17"/>
      <c r="D1862" s="17"/>
    </row>
    <row r="1863" spans="1:4" x14ac:dyDescent="0.2">
      <c r="A1863" s="17"/>
      <c r="B1863" s="17"/>
      <c r="C1863" s="17"/>
      <c r="D1863" s="17"/>
    </row>
    <row r="1864" spans="1:4" x14ac:dyDescent="0.2">
      <c r="A1864" s="17"/>
      <c r="B1864" s="17"/>
      <c r="C1864" s="17"/>
      <c r="D1864" s="17"/>
    </row>
    <row r="1865" spans="1:4" x14ac:dyDescent="0.2">
      <c r="A1865" s="17"/>
      <c r="B1865" s="17"/>
      <c r="C1865" s="17"/>
      <c r="D1865" s="17"/>
    </row>
    <row r="1866" spans="1:4" x14ac:dyDescent="0.2">
      <c r="A1866" s="17"/>
      <c r="B1866" s="17"/>
      <c r="C1866" s="17"/>
      <c r="D1866" s="17"/>
    </row>
    <row r="1867" spans="1:4" x14ac:dyDescent="0.2">
      <c r="A1867" s="17"/>
      <c r="B1867" s="17"/>
      <c r="C1867" s="17"/>
      <c r="D1867" s="17"/>
    </row>
    <row r="1868" spans="1:4" x14ac:dyDescent="0.2">
      <c r="A1868" s="17"/>
      <c r="B1868" s="17"/>
      <c r="C1868" s="17"/>
      <c r="D1868" s="17"/>
    </row>
    <row r="1869" spans="1:4" x14ac:dyDescent="0.2">
      <c r="A1869" s="17"/>
      <c r="B1869" s="17"/>
      <c r="C1869" s="17"/>
      <c r="D1869" s="17"/>
    </row>
    <row r="1870" spans="1:4" x14ac:dyDescent="0.2">
      <c r="A1870" s="17"/>
      <c r="B1870" s="17"/>
      <c r="C1870" s="17"/>
      <c r="D1870" s="17"/>
    </row>
    <row r="1871" spans="1:4" x14ac:dyDescent="0.2">
      <c r="A1871" s="17"/>
      <c r="B1871" s="17"/>
      <c r="C1871" s="17"/>
      <c r="D1871" s="17"/>
    </row>
    <row r="1872" spans="1:4" x14ac:dyDescent="0.2">
      <c r="A1872" s="17"/>
      <c r="B1872" s="17"/>
      <c r="C1872" s="17"/>
      <c r="D1872" s="17"/>
    </row>
    <row r="1873" spans="1:4" x14ac:dyDescent="0.2">
      <c r="A1873" s="17"/>
      <c r="B1873" s="17"/>
      <c r="C1873" s="17"/>
      <c r="D1873" s="17"/>
    </row>
    <row r="1874" spans="1:4" x14ac:dyDescent="0.2">
      <c r="A1874" s="17"/>
      <c r="B1874" s="17"/>
      <c r="C1874" s="17"/>
      <c r="D1874" s="17"/>
    </row>
    <row r="1875" spans="1:4" x14ac:dyDescent="0.2">
      <c r="A1875" s="17"/>
      <c r="B1875" s="17"/>
      <c r="C1875" s="17"/>
      <c r="D1875" s="17"/>
    </row>
    <row r="1876" spans="1:4" x14ac:dyDescent="0.2">
      <c r="A1876" s="17"/>
      <c r="B1876" s="17"/>
      <c r="C1876" s="17"/>
      <c r="D1876" s="17"/>
    </row>
    <row r="1877" spans="1:4" x14ac:dyDescent="0.2">
      <c r="A1877" s="17"/>
      <c r="B1877" s="17"/>
      <c r="C1877" s="17"/>
      <c r="D1877" s="17"/>
    </row>
    <row r="1878" spans="1:4" x14ac:dyDescent="0.2">
      <c r="A1878" s="17"/>
      <c r="B1878" s="17"/>
      <c r="C1878" s="17"/>
      <c r="D1878" s="17"/>
    </row>
    <row r="1879" spans="1:4" x14ac:dyDescent="0.2">
      <c r="A1879" s="17"/>
      <c r="B1879" s="17"/>
      <c r="C1879" s="17"/>
      <c r="D1879" s="17"/>
    </row>
    <row r="1880" spans="1:4" x14ac:dyDescent="0.2">
      <c r="A1880" s="17"/>
      <c r="B1880" s="17"/>
      <c r="C1880" s="17"/>
      <c r="D1880" s="17"/>
    </row>
    <row r="1881" spans="1:4" x14ac:dyDescent="0.2">
      <c r="A1881" s="17"/>
      <c r="B1881" s="17"/>
      <c r="C1881" s="17"/>
      <c r="D1881" s="17"/>
    </row>
    <row r="1882" spans="1:4" x14ac:dyDescent="0.2">
      <c r="A1882" s="17"/>
      <c r="B1882" s="17"/>
      <c r="C1882" s="17"/>
      <c r="D1882" s="17"/>
    </row>
    <row r="1883" spans="1:4" x14ac:dyDescent="0.2">
      <c r="A1883" s="17"/>
      <c r="B1883" s="17"/>
      <c r="C1883" s="17"/>
      <c r="D1883" s="17"/>
    </row>
    <row r="1884" spans="1:4" x14ac:dyDescent="0.2">
      <c r="A1884" s="17"/>
      <c r="B1884" s="17"/>
      <c r="C1884" s="17"/>
      <c r="D1884" s="17"/>
    </row>
    <row r="1885" spans="1:4" x14ac:dyDescent="0.2">
      <c r="A1885" s="17"/>
      <c r="B1885" s="17"/>
      <c r="C1885" s="17"/>
      <c r="D1885" s="17"/>
    </row>
    <row r="1886" spans="1:4" x14ac:dyDescent="0.2">
      <c r="A1886" s="17"/>
      <c r="B1886" s="17"/>
      <c r="C1886" s="17"/>
      <c r="D1886" s="17"/>
    </row>
    <row r="1887" spans="1:4" x14ac:dyDescent="0.2">
      <c r="A1887" s="17"/>
      <c r="B1887" s="17"/>
      <c r="C1887" s="17"/>
      <c r="D1887" s="17"/>
    </row>
    <row r="1888" spans="1:4" x14ac:dyDescent="0.2">
      <c r="A1888" s="17"/>
      <c r="B1888" s="17"/>
      <c r="C1888" s="17"/>
      <c r="D1888" s="17"/>
    </row>
    <row r="1889" spans="1:4" x14ac:dyDescent="0.2">
      <c r="A1889" s="17"/>
      <c r="B1889" s="17"/>
      <c r="C1889" s="17"/>
      <c r="D1889" s="17"/>
    </row>
    <row r="1890" spans="1:4" x14ac:dyDescent="0.2">
      <c r="A1890" s="17"/>
      <c r="B1890" s="17"/>
      <c r="C1890" s="17"/>
      <c r="D1890" s="17"/>
    </row>
    <row r="1891" spans="1:4" x14ac:dyDescent="0.2">
      <c r="A1891" s="17"/>
      <c r="B1891" s="17"/>
      <c r="C1891" s="17"/>
      <c r="D1891" s="17"/>
    </row>
    <row r="1892" spans="1:4" x14ac:dyDescent="0.2">
      <c r="A1892" s="17"/>
      <c r="B1892" s="17"/>
      <c r="C1892" s="17"/>
      <c r="D1892" s="17"/>
    </row>
    <row r="1893" spans="1:4" x14ac:dyDescent="0.2">
      <c r="A1893" s="17"/>
      <c r="B1893" s="17"/>
      <c r="C1893" s="17"/>
      <c r="D1893" s="17"/>
    </row>
    <row r="1894" spans="1:4" x14ac:dyDescent="0.2">
      <c r="A1894" s="17"/>
      <c r="B1894" s="17"/>
      <c r="C1894" s="17"/>
      <c r="D1894" s="17"/>
    </row>
    <row r="1895" spans="1:4" x14ac:dyDescent="0.2">
      <c r="A1895" s="17"/>
      <c r="B1895" s="17"/>
      <c r="C1895" s="17"/>
      <c r="D1895" s="17"/>
    </row>
    <row r="1896" spans="1:4" x14ac:dyDescent="0.2">
      <c r="A1896" s="17"/>
      <c r="B1896" s="17"/>
      <c r="C1896" s="17"/>
      <c r="D1896" s="17"/>
    </row>
    <row r="1897" spans="1:4" x14ac:dyDescent="0.2">
      <c r="A1897" s="17"/>
      <c r="B1897" s="17"/>
      <c r="C1897" s="17"/>
      <c r="D1897" s="17"/>
    </row>
    <row r="1898" spans="1:4" x14ac:dyDescent="0.2">
      <c r="A1898" s="17"/>
      <c r="B1898" s="17"/>
      <c r="C1898" s="17"/>
      <c r="D1898" s="17"/>
    </row>
    <row r="1899" spans="1:4" x14ac:dyDescent="0.2">
      <c r="A1899" s="17"/>
      <c r="B1899" s="17"/>
      <c r="C1899" s="17"/>
      <c r="D1899" s="17"/>
    </row>
    <row r="1900" spans="1:4" x14ac:dyDescent="0.2">
      <c r="A1900" s="17"/>
      <c r="B1900" s="17"/>
      <c r="C1900" s="17"/>
      <c r="D1900" s="17"/>
    </row>
    <row r="1901" spans="1:4" x14ac:dyDescent="0.2">
      <c r="A1901" s="17"/>
      <c r="B1901" s="17"/>
      <c r="C1901" s="17"/>
      <c r="D1901" s="17"/>
    </row>
    <row r="1902" spans="1:4" x14ac:dyDescent="0.2">
      <c r="A1902" s="17"/>
      <c r="B1902" s="17"/>
      <c r="C1902" s="17"/>
      <c r="D1902" s="17"/>
    </row>
    <row r="1903" spans="1:4" x14ac:dyDescent="0.2">
      <c r="A1903" s="17"/>
      <c r="B1903" s="17"/>
      <c r="C1903" s="17"/>
      <c r="D1903" s="17"/>
    </row>
    <row r="1904" spans="1:4" x14ac:dyDescent="0.2">
      <c r="A1904" s="17"/>
      <c r="B1904" s="17"/>
      <c r="C1904" s="17"/>
      <c r="D1904" s="17"/>
    </row>
    <row r="1905" spans="1:4" x14ac:dyDescent="0.2">
      <c r="A1905" s="17"/>
      <c r="B1905" s="17"/>
      <c r="C1905" s="17"/>
      <c r="D1905" s="17"/>
    </row>
    <row r="1906" spans="1:4" x14ac:dyDescent="0.2">
      <c r="A1906" s="17"/>
      <c r="B1906" s="17"/>
      <c r="C1906" s="17"/>
      <c r="D1906" s="17"/>
    </row>
    <row r="1907" spans="1:4" x14ac:dyDescent="0.2">
      <c r="A1907" s="17"/>
      <c r="B1907" s="17"/>
      <c r="C1907" s="17"/>
      <c r="D1907" s="17"/>
    </row>
    <row r="1908" spans="1:4" x14ac:dyDescent="0.2">
      <c r="A1908" s="17"/>
      <c r="B1908" s="17"/>
      <c r="C1908" s="17"/>
      <c r="D1908" s="17"/>
    </row>
    <row r="1909" spans="1:4" x14ac:dyDescent="0.2">
      <c r="A1909" s="17"/>
      <c r="B1909" s="17"/>
      <c r="C1909" s="17"/>
      <c r="D1909" s="17"/>
    </row>
    <row r="1910" spans="1:4" x14ac:dyDescent="0.2">
      <c r="A1910" s="17"/>
      <c r="B1910" s="17"/>
      <c r="C1910" s="17"/>
      <c r="D1910" s="17"/>
    </row>
    <row r="1911" spans="1:4" x14ac:dyDescent="0.2">
      <c r="A1911" s="17"/>
      <c r="B1911" s="17"/>
      <c r="C1911" s="17"/>
      <c r="D1911" s="17"/>
    </row>
    <row r="1912" spans="1:4" x14ac:dyDescent="0.2">
      <c r="A1912" s="17"/>
      <c r="B1912" s="17"/>
      <c r="C1912" s="17"/>
      <c r="D1912" s="17"/>
    </row>
    <row r="1913" spans="1:4" x14ac:dyDescent="0.2">
      <c r="A1913" s="17"/>
      <c r="B1913" s="17"/>
      <c r="C1913" s="17"/>
      <c r="D1913" s="17"/>
    </row>
    <row r="1914" spans="1:4" x14ac:dyDescent="0.2">
      <c r="A1914" s="17"/>
      <c r="B1914" s="17"/>
      <c r="C1914" s="17"/>
      <c r="D1914" s="17"/>
    </row>
    <row r="1915" spans="1:4" x14ac:dyDescent="0.2">
      <c r="A1915" s="17"/>
      <c r="B1915" s="17"/>
      <c r="C1915" s="17"/>
      <c r="D1915" s="17"/>
    </row>
    <row r="1916" spans="1:4" x14ac:dyDescent="0.2">
      <c r="A1916" s="17"/>
      <c r="B1916" s="17"/>
      <c r="C1916" s="17"/>
      <c r="D1916" s="17"/>
    </row>
    <row r="1917" spans="1:4" x14ac:dyDescent="0.2">
      <c r="A1917" s="17"/>
      <c r="B1917" s="17"/>
      <c r="C1917" s="17"/>
      <c r="D1917" s="17"/>
    </row>
    <row r="1918" spans="1:4" x14ac:dyDescent="0.2">
      <c r="A1918" s="17"/>
      <c r="B1918" s="17"/>
      <c r="C1918" s="17"/>
      <c r="D1918" s="17"/>
    </row>
    <row r="1919" spans="1:4" x14ac:dyDescent="0.2">
      <c r="A1919" s="17"/>
      <c r="B1919" s="17"/>
      <c r="C1919" s="17"/>
      <c r="D1919" s="17"/>
    </row>
    <row r="1920" spans="1:4" x14ac:dyDescent="0.2">
      <c r="A1920" s="17"/>
      <c r="B1920" s="17"/>
      <c r="C1920" s="17"/>
      <c r="D1920" s="17"/>
    </row>
    <row r="1921" spans="1:4" x14ac:dyDescent="0.2">
      <c r="A1921" s="17"/>
      <c r="B1921" s="17"/>
      <c r="C1921" s="17"/>
      <c r="D1921" s="17"/>
    </row>
    <row r="1922" spans="1:4" x14ac:dyDescent="0.2">
      <c r="A1922" s="17"/>
      <c r="B1922" s="17"/>
      <c r="C1922" s="17"/>
      <c r="D1922" s="17"/>
    </row>
    <row r="1923" spans="1:4" x14ac:dyDescent="0.2">
      <c r="A1923" s="17"/>
      <c r="B1923" s="17"/>
      <c r="C1923" s="17"/>
      <c r="D1923" s="17"/>
    </row>
    <row r="1924" spans="1:4" x14ac:dyDescent="0.2">
      <c r="A1924" s="17"/>
      <c r="B1924" s="17"/>
      <c r="C1924" s="17"/>
      <c r="D1924" s="17"/>
    </row>
    <row r="1925" spans="1:4" x14ac:dyDescent="0.2">
      <c r="A1925" s="17"/>
      <c r="B1925" s="17"/>
      <c r="C1925" s="17"/>
      <c r="D1925" s="17"/>
    </row>
    <row r="1926" spans="1:4" x14ac:dyDescent="0.2">
      <c r="A1926" s="17"/>
      <c r="B1926" s="17"/>
      <c r="C1926" s="17"/>
      <c r="D1926" s="17"/>
    </row>
    <row r="1927" spans="1:4" x14ac:dyDescent="0.2">
      <c r="A1927" s="17"/>
      <c r="B1927" s="17"/>
      <c r="C1927" s="17"/>
      <c r="D1927" s="17"/>
    </row>
    <row r="1928" spans="1:4" x14ac:dyDescent="0.2">
      <c r="A1928" s="17"/>
      <c r="B1928" s="17"/>
      <c r="C1928" s="17"/>
      <c r="D1928" s="17"/>
    </row>
    <row r="1929" spans="1:4" x14ac:dyDescent="0.2">
      <c r="A1929" s="17"/>
      <c r="B1929" s="17"/>
      <c r="C1929" s="17"/>
      <c r="D1929" s="17"/>
    </row>
    <row r="1930" spans="1:4" x14ac:dyDescent="0.2">
      <c r="A1930" s="17"/>
      <c r="B1930" s="17"/>
      <c r="C1930" s="17"/>
      <c r="D1930" s="17"/>
    </row>
    <row r="1931" spans="1:4" x14ac:dyDescent="0.2">
      <c r="A1931" s="17"/>
      <c r="B1931" s="17"/>
      <c r="C1931" s="17"/>
      <c r="D1931" s="17"/>
    </row>
    <row r="1932" spans="1:4" x14ac:dyDescent="0.2">
      <c r="A1932" s="17"/>
      <c r="B1932" s="17"/>
      <c r="C1932" s="17"/>
      <c r="D1932" s="17"/>
    </row>
    <row r="1933" spans="1:4" x14ac:dyDescent="0.2">
      <c r="A1933" s="17"/>
      <c r="B1933" s="17"/>
      <c r="C1933" s="17"/>
      <c r="D1933" s="17"/>
    </row>
    <row r="1934" spans="1:4" x14ac:dyDescent="0.2">
      <c r="A1934" s="17"/>
      <c r="B1934" s="17"/>
      <c r="C1934" s="17"/>
      <c r="D1934" s="17"/>
    </row>
    <row r="1935" spans="1:4" x14ac:dyDescent="0.2">
      <c r="A1935" s="17"/>
      <c r="B1935" s="17"/>
      <c r="C1935" s="17"/>
      <c r="D1935" s="17"/>
    </row>
    <row r="1936" spans="1:4" x14ac:dyDescent="0.2">
      <c r="A1936" s="17"/>
      <c r="B1936" s="17"/>
      <c r="C1936" s="17"/>
      <c r="D1936" s="17"/>
    </row>
    <row r="1937" spans="1:4" x14ac:dyDescent="0.2">
      <c r="A1937" s="17"/>
      <c r="B1937" s="17"/>
      <c r="C1937" s="17"/>
      <c r="D1937" s="17"/>
    </row>
    <row r="1938" spans="1:4" x14ac:dyDescent="0.2">
      <c r="A1938" s="17"/>
      <c r="B1938" s="17"/>
      <c r="C1938" s="17"/>
      <c r="D1938" s="17"/>
    </row>
    <row r="1939" spans="1:4" x14ac:dyDescent="0.2">
      <c r="A1939" s="17"/>
      <c r="B1939" s="17"/>
      <c r="C1939" s="17"/>
      <c r="D1939" s="17"/>
    </row>
    <row r="1940" spans="1:4" x14ac:dyDescent="0.2">
      <c r="A1940" s="17"/>
      <c r="B1940" s="17"/>
      <c r="C1940" s="17"/>
      <c r="D1940" s="17"/>
    </row>
    <row r="1941" spans="1:4" x14ac:dyDescent="0.2">
      <c r="A1941" s="17"/>
      <c r="B1941" s="17"/>
      <c r="C1941" s="17"/>
      <c r="D1941" s="17"/>
    </row>
    <row r="1942" spans="1:4" x14ac:dyDescent="0.2">
      <c r="A1942" s="17"/>
      <c r="B1942" s="17"/>
      <c r="C1942" s="17"/>
      <c r="D1942" s="17"/>
    </row>
    <row r="1943" spans="1:4" x14ac:dyDescent="0.2">
      <c r="A1943" s="17"/>
      <c r="B1943" s="17"/>
      <c r="C1943" s="17"/>
      <c r="D1943" s="17"/>
    </row>
    <row r="1944" spans="1:4" x14ac:dyDescent="0.2">
      <c r="A1944" s="17"/>
      <c r="B1944" s="17"/>
      <c r="C1944" s="17"/>
      <c r="D1944" s="17"/>
    </row>
    <row r="1945" spans="1:4" x14ac:dyDescent="0.2">
      <c r="A1945" s="17"/>
      <c r="B1945" s="17"/>
      <c r="C1945" s="17"/>
      <c r="D1945" s="17"/>
    </row>
    <row r="1946" spans="1:4" x14ac:dyDescent="0.2">
      <c r="A1946" s="17"/>
      <c r="B1946" s="17"/>
      <c r="C1946" s="17"/>
      <c r="D1946" s="17"/>
    </row>
    <row r="1947" spans="1:4" x14ac:dyDescent="0.2">
      <c r="A1947" s="17"/>
      <c r="B1947" s="17"/>
      <c r="C1947" s="17"/>
      <c r="D1947" s="17"/>
    </row>
    <row r="1948" spans="1:4" x14ac:dyDescent="0.2">
      <c r="A1948" s="17"/>
      <c r="B1948" s="17"/>
      <c r="C1948" s="17"/>
      <c r="D1948" s="17"/>
    </row>
    <row r="1949" spans="1:4" x14ac:dyDescent="0.2">
      <c r="A1949" s="17"/>
      <c r="B1949" s="17"/>
      <c r="C1949" s="17"/>
      <c r="D1949" s="17"/>
    </row>
    <row r="1950" spans="1:4" x14ac:dyDescent="0.2">
      <c r="A1950" s="17"/>
      <c r="B1950" s="17"/>
      <c r="C1950" s="17"/>
      <c r="D1950" s="17"/>
    </row>
    <row r="1951" spans="1:4" x14ac:dyDescent="0.2">
      <c r="A1951" s="17"/>
      <c r="B1951" s="17"/>
      <c r="C1951" s="17"/>
      <c r="D1951" s="17"/>
    </row>
    <row r="1952" spans="1:4" x14ac:dyDescent="0.2">
      <c r="A1952" s="17"/>
      <c r="B1952" s="17"/>
      <c r="C1952" s="17"/>
      <c r="D1952" s="17"/>
    </row>
    <row r="1953" spans="1:4" x14ac:dyDescent="0.2">
      <c r="A1953" s="17"/>
      <c r="B1953" s="17"/>
      <c r="C1953" s="17"/>
      <c r="D1953" s="17"/>
    </row>
    <row r="1954" spans="1:4" x14ac:dyDescent="0.2">
      <c r="A1954" s="17"/>
      <c r="B1954" s="17"/>
      <c r="C1954" s="17"/>
      <c r="D1954" s="17"/>
    </row>
    <row r="1955" spans="1:4" x14ac:dyDescent="0.2">
      <c r="A1955" s="17"/>
      <c r="B1955" s="17"/>
      <c r="C1955" s="17"/>
      <c r="D1955" s="17"/>
    </row>
    <row r="1956" spans="1:4" x14ac:dyDescent="0.2">
      <c r="A1956" s="17"/>
      <c r="B1956" s="17"/>
      <c r="C1956" s="17"/>
      <c r="D1956" s="17"/>
    </row>
    <row r="1957" spans="1:4" x14ac:dyDescent="0.2">
      <c r="A1957" s="17"/>
      <c r="B1957" s="17"/>
      <c r="C1957" s="17"/>
      <c r="D1957" s="17"/>
    </row>
    <row r="1958" spans="1:4" x14ac:dyDescent="0.2">
      <c r="A1958" s="17"/>
      <c r="B1958" s="17"/>
      <c r="C1958" s="17"/>
      <c r="D1958" s="17"/>
    </row>
    <row r="1959" spans="1:4" x14ac:dyDescent="0.2">
      <c r="A1959" s="17"/>
      <c r="B1959" s="17"/>
      <c r="C1959" s="17"/>
      <c r="D1959" s="17"/>
    </row>
    <row r="1960" spans="1:4" x14ac:dyDescent="0.2">
      <c r="A1960" s="17"/>
      <c r="B1960" s="17"/>
      <c r="C1960" s="17"/>
      <c r="D1960" s="17"/>
    </row>
    <row r="1961" spans="1:4" x14ac:dyDescent="0.2">
      <c r="A1961" s="17"/>
      <c r="B1961" s="17"/>
      <c r="C1961" s="17"/>
      <c r="D1961" s="17"/>
    </row>
    <row r="1962" spans="1:4" x14ac:dyDescent="0.2">
      <c r="A1962" s="17"/>
      <c r="B1962" s="17"/>
      <c r="C1962" s="17"/>
      <c r="D1962" s="17"/>
    </row>
    <row r="1963" spans="1:4" x14ac:dyDescent="0.2">
      <c r="A1963" s="17"/>
      <c r="B1963" s="17"/>
      <c r="C1963" s="17"/>
      <c r="D1963" s="17"/>
    </row>
    <row r="1964" spans="1:4" x14ac:dyDescent="0.2">
      <c r="A1964" s="17"/>
      <c r="B1964" s="17"/>
      <c r="C1964" s="17"/>
      <c r="D1964" s="17"/>
    </row>
    <row r="1965" spans="1:4" x14ac:dyDescent="0.2">
      <c r="A1965" s="17"/>
      <c r="B1965" s="17"/>
      <c r="C1965" s="17"/>
      <c r="D1965" s="17"/>
    </row>
    <row r="1966" spans="1:4" x14ac:dyDescent="0.2">
      <c r="A1966" s="17"/>
      <c r="B1966" s="17"/>
      <c r="C1966" s="17"/>
      <c r="D1966" s="17"/>
    </row>
    <row r="1967" spans="1:4" x14ac:dyDescent="0.2">
      <c r="A1967" s="17"/>
      <c r="B1967" s="17"/>
      <c r="C1967" s="17"/>
      <c r="D1967" s="17"/>
    </row>
    <row r="1968" spans="1:4" x14ac:dyDescent="0.2">
      <c r="A1968" s="17"/>
      <c r="B1968" s="17"/>
      <c r="C1968" s="17"/>
      <c r="D1968" s="17"/>
    </row>
    <row r="1969" spans="1:4" x14ac:dyDescent="0.2">
      <c r="A1969" s="17"/>
      <c r="B1969" s="17"/>
      <c r="C1969" s="17"/>
      <c r="D1969" s="17"/>
    </row>
    <row r="1970" spans="1:4" x14ac:dyDescent="0.2">
      <c r="A1970" s="17"/>
      <c r="B1970" s="17"/>
      <c r="C1970" s="17"/>
      <c r="D1970" s="17"/>
    </row>
    <row r="1971" spans="1:4" x14ac:dyDescent="0.2">
      <c r="A1971" s="17"/>
      <c r="B1971" s="17"/>
      <c r="C1971" s="17"/>
      <c r="D1971" s="17"/>
    </row>
    <row r="1972" spans="1:4" x14ac:dyDescent="0.2">
      <c r="A1972" s="17"/>
      <c r="B1972" s="17"/>
      <c r="C1972" s="17"/>
      <c r="D1972" s="17"/>
    </row>
    <row r="1973" spans="1:4" x14ac:dyDescent="0.2">
      <c r="A1973" s="17"/>
      <c r="B1973" s="17"/>
      <c r="C1973" s="17"/>
      <c r="D1973" s="17"/>
    </row>
    <row r="1974" spans="1:4" x14ac:dyDescent="0.2">
      <c r="A1974" s="17"/>
      <c r="B1974" s="17"/>
      <c r="C1974" s="17"/>
      <c r="D1974" s="17"/>
    </row>
    <row r="1975" spans="1:4" x14ac:dyDescent="0.2">
      <c r="A1975" s="17"/>
      <c r="B1975" s="17"/>
      <c r="C1975" s="17"/>
      <c r="D1975" s="17"/>
    </row>
    <row r="1976" spans="1:4" x14ac:dyDescent="0.2">
      <c r="A1976" s="17"/>
      <c r="B1976" s="17"/>
      <c r="C1976" s="17"/>
      <c r="D1976" s="17"/>
    </row>
    <row r="1977" spans="1:4" x14ac:dyDescent="0.2">
      <c r="A1977" s="17"/>
      <c r="B1977" s="17"/>
      <c r="C1977" s="17"/>
      <c r="D1977" s="17"/>
    </row>
    <row r="1978" spans="1:4" x14ac:dyDescent="0.2">
      <c r="A1978" s="17"/>
      <c r="B1978" s="17"/>
      <c r="C1978" s="17"/>
      <c r="D1978" s="17"/>
    </row>
    <row r="1979" spans="1:4" x14ac:dyDescent="0.2">
      <c r="A1979" s="17"/>
      <c r="B1979" s="17"/>
      <c r="C1979" s="17"/>
      <c r="D1979" s="17"/>
    </row>
    <row r="1980" spans="1:4" x14ac:dyDescent="0.2">
      <c r="A1980" s="17"/>
      <c r="B1980" s="17"/>
      <c r="C1980" s="17"/>
      <c r="D1980" s="17"/>
    </row>
    <row r="1981" spans="1:4" x14ac:dyDescent="0.2">
      <c r="A1981" s="17"/>
      <c r="B1981" s="17"/>
      <c r="C1981" s="17"/>
      <c r="D1981" s="17"/>
    </row>
    <row r="1982" spans="1:4" x14ac:dyDescent="0.2">
      <c r="A1982" s="17"/>
      <c r="B1982" s="17"/>
      <c r="C1982" s="17"/>
      <c r="D1982" s="17"/>
    </row>
    <row r="1983" spans="1:4" x14ac:dyDescent="0.2">
      <c r="A1983" s="17"/>
      <c r="B1983" s="17"/>
      <c r="C1983" s="17"/>
      <c r="D1983" s="17"/>
    </row>
    <row r="1984" spans="1:4" x14ac:dyDescent="0.2">
      <c r="A1984" s="17"/>
      <c r="B1984" s="17"/>
      <c r="C1984" s="17"/>
      <c r="D1984" s="17"/>
    </row>
    <row r="1985" spans="1:4" x14ac:dyDescent="0.2">
      <c r="A1985" s="17"/>
      <c r="B1985" s="17"/>
      <c r="C1985" s="17"/>
      <c r="D1985" s="17"/>
    </row>
    <row r="1986" spans="1:4" x14ac:dyDescent="0.2">
      <c r="A1986" s="17"/>
      <c r="B1986" s="17"/>
      <c r="C1986" s="17"/>
      <c r="D1986" s="17"/>
    </row>
    <row r="1987" spans="1:4" x14ac:dyDescent="0.2">
      <c r="A1987" s="17"/>
      <c r="B1987" s="17"/>
      <c r="C1987" s="17"/>
      <c r="D1987" s="17"/>
    </row>
    <row r="1988" spans="1:4" x14ac:dyDescent="0.2">
      <c r="A1988" s="17"/>
      <c r="B1988" s="17"/>
      <c r="C1988" s="17"/>
      <c r="D1988" s="17"/>
    </row>
    <row r="1989" spans="1:4" x14ac:dyDescent="0.2">
      <c r="A1989" s="17"/>
      <c r="B1989" s="17"/>
      <c r="C1989" s="17"/>
      <c r="D1989" s="17"/>
    </row>
    <row r="1990" spans="1:4" x14ac:dyDescent="0.2">
      <c r="A1990" s="17"/>
      <c r="B1990" s="17"/>
      <c r="C1990" s="17"/>
      <c r="D1990" s="17"/>
    </row>
    <row r="1991" spans="1:4" x14ac:dyDescent="0.2">
      <c r="A1991" s="17"/>
      <c r="B1991" s="17"/>
      <c r="C1991" s="17"/>
      <c r="D1991" s="17"/>
    </row>
    <row r="1992" spans="1:4" x14ac:dyDescent="0.2">
      <c r="A1992" s="17"/>
      <c r="B1992" s="17"/>
      <c r="C1992" s="17"/>
      <c r="D1992" s="17"/>
    </row>
    <row r="1993" spans="1:4" x14ac:dyDescent="0.2">
      <c r="A1993" s="17"/>
      <c r="B1993" s="17"/>
      <c r="C1993" s="17"/>
      <c r="D1993" s="17"/>
    </row>
    <row r="1994" spans="1:4" x14ac:dyDescent="0.2">
      <c r="A1994" s="17"/>
      <c r="B1994" s="17"/>
      <c r="C1994" s="17"/>
      <c r="D1994" s="17"/>
    </row>
    <row r="1995" spans="1:4" x14ac:dyDescent="0.2">
      <c r="A1995" s="17"/>
      <c r="B1995" s="17"/>
      <c r="C1995" s="17"/>
      <c r="D1995" s="17"/>
    </row>
    <row r="1996" spans="1:4" x14ac:dyDescent="0.2">
      <c r="A1996" s="17"/>
      <c r="B1996" s="17"/>
      <c r="C1996" s="17"/>
      <c r="D1996" s="17"/>
    </row>
    <row r="1997" spans="1:4" x14ac:dyDescent="0.2">
      <c r="A1997" s="17"/>
      <c r="B1997" s="17"/>
      <c r="C1997" s="17"/>
      <c r="D1997" s="17"/>
    </row>
    <row r="1998" spans="1:4" x14ac:dyDescent="0.2">
      <c r="A1998" s="17"/>
      <c r="B1998" s="17"/>
      <c r="C1998" s="17"/>
      <c r="D1998" s="17"/>
    </row>
    <row r="1999" spans="1:4" x14ac:dyDescent="0.2">
      <c r="A1999" s="17"/>
      <c r="B1999" s="17"/>
      <c r="C1999" s="17"/>
      <c r="D1999" s="17"/>
    </row>
    <row r="2000" spans="1:4" x14ac:dyDescent="0.2">
      <c r="A2000" s="17"/>
      <c r="B2000" s="17"/>
      <c r="C2000" s="17"/>
      <c r="D2000" s="17"/>
    </row>
    <row r="2001" spans="1:4" x14ac:dyDescent="0.2">
      <c r="A2001" s="17"/>
      <c r="B2001" s="17"/>
      <c r="C2001" s="17"/>
      <c r="D2001" s="17"/>
    </row>
    <row r="2002" spans="1:4" x14ac:dyDescent="0.2">
      <c r="A2002" s="17"/>
      <c r="B2002" s="17"/>
      <c r="C2002" s="17"/>
      <c r="D2002" s="17"/>
    </row>
    <row r="2003" spans="1:4" x14ac:dyDescent="0.2">
      <c r="A2003" s="17"/>
      <c r="B2003" s="17"/>
      <c r="C2003" s="17"/>
      <c r="D2003" s="17"/>
    </row>
    <row r="2004" spans="1:4" x14ac:dyDescent="0.2">
      <c r="A2004" s="17"/>
      <c r="B2004" s="17"/>
      <c r="C2004" s="17"/>
      <c r="D2004" s="17"/>
    </row>
    <row r="2005" spans="1:4" x14ac:dyDescent="0.2">
      <c r="A2005" s="17"/>
      <c r="B2005" s="17"/>
      <c r="C2005" s="17"/>
      <c r="D2005" s="17"/>
    </row>
    <row r="2006" spans="1:4" x14ac:dyDescent="0.2">
      <c r="A2006" s="17"/>
      <c r="B2006" s="17"/>
      <c r="C2006" s="17"/>
      <c r="D2006" s="17"/>
    </row>
    <row r="2007" spans="1:4" x14ac:dyDescent="0.2">
      <c r="A2007" s="17"/>
      <c r="B2007" s="17"/>
      <c r="C2007" s="17"/>
      <c r="D2007" s="17"/>
    </row>
    <row r="2008" spans="1:4" x14ac:dyDescent="0.2">
      <c r="A2008" s="17"/>
      <c r="B2008" s="17"/>
      <c r="C2008" s="17"/>
      <c r="D2008" s="17"/>
    </row>
    <row r="2009" spans="1:4" x14ac:dyDescent="0.2">
      <c r="A2009" s="17"/>
      <c r="B2009" s="17"/>
      <c r="C2009" s="17"/>
      <c r="D2009" s="17"/>
    </row>
    <row r="2010" spans="1:4" x14ac:dyDescent="0.2">
      <c r="A2010" s="17"/>
      <c r="B2010" s="17"/>
      <c r="C2010" s="17"/>
      <c r="D2010" s="17"/>
    </row>
    <row r="2011" spans="1:4" x14ac:dyDescent="0.2">
      <c r="A2011" s="17"/>
      <c r="B2011" s="17"/>
      <c r="C2011" s="17"/>
      <c r="D2011" s="17"/>
    </row>
    <row r="2012" spans="1:4" x14ac:dyDescent="0.2">
      <c r="A2012" s="17"/>
      <c r="B2012" s="17"/>
      <c r="C2012" s="17"/>
      <c r="D2012" s="17"/>
    </row>
    <row r="2013" spans="1:4" x14ac:dyDescent="0.2">
      <c r="A2013" s="17"/>
      <c r="B2013" s="17"/>
      <c r="C2013" s="17"/>
      <c r="D2013" s="17"/>
    </row>
    <row r="2014" spans="1:4" x14ac:dyDescent="0.2">
      <c r="A2014" s="17"/>
      <c r="B2014" s="17"/>
      <c r="C2014" s="17"/>
      <c r="D2014" s="17"/>
    </row>
    <row r="2015" spans="1:4" x14ac:dyDescent="0.2">
      <c r="A2015" s="17"/>
      <c r="B2015" s="17"/>
      <c r="C2015" s="17"/>
      <c r="D2015" s="17"/>
    </row>
    <row r="2016" spans="1:4" x14ac:dyDescent="0.2">
      <c r="A2016" s="17"/>
      <c r="B2016" s="17"/>
      <c r="C2016" s="17"/>
      <c r="D2016" s="17"/>
    </row>
    <row r="2017" spans="1:4" x14ac:dyDescent="0.2">
      <c r="A2017" s="17"/>
      <c r="B2017" s="17"/>
      <c r="C2017" s="17"/>
      <c r="D2017" s="17"/>
    </row>
    <row r="2018" spans="1:4" x14ac:dyDescent="0.2">
      <c r="A2018" s="17"/>
      <c r="B2018" s="17"/>
      <c r="C2018" s="17"/>
      <c r="D2018" s="17"/>
    </row>
    <row r="2019" spans="1:4" x14ac:dyDescent="0.2">
      <c r="A2019" s="17"/>
      <c r="B2019" s="17"/>
      <c r="C2019" s="17"/>
      <c r="D2019" s="17"/>
    </row>
    <row r="2020" spans="1:4" x14ac:dyDescent="0.2">
      <c r="A2020" s="17"/>
      <c r="B2020" s="17"/>
      <c r="C2020" s="17"/>
      <c r="D2020" s="17"/>
    </row>
    <row r="2021" spans="1:4" x14ac:dyDescent="0.2">
      <c r="A2021" s="17"/>
      <c r="B2021" s="17"/>
      <c r="C2021" s="17"/>
      <c r="D2021" s="17"/>
    </row>
    <row r="2022" spans="1:4" x14ac:dyDescent="0.2">
      <c r="A2022" s="17"/>
      <c r="B2022" s="17"/>
      <c r="C2022" s="17"/>
      <c r="D2022" s="17"/>
    </row>
    <row r="2023" spans="1:4" x14ac:dyDescent="0.2">
      <c r="A2023" s="17"/>
      <c r="B2023" s="17"/>
      <c r="C2023" s="17"/>
      <c r="D2023" s="17"/>
    </row>
    <row r="2024" spans="1:4" x14ac:dyDescent="0.2">
      <c r="A2024" s="17"/>
      <c r="B2024" s="17"/>
      <c r="C2024" s="17"/>
      <c r="D2024" s="17"/>
    </row>
    <row r="2025" spans="1:4" x14ac:dyDescent="0.2">
      <c r="A2025" s="17"/>
      <c r="B2025" s="17"/>
      <c r="C2025" s="17"/>
      <c r="D2025" s="17"/>
    </row>
    <row r="2026" spans="1:4" x14ac:dyDescent="0.2">
      <c r="A2026" s="17"/>
      <c r="B2026" s="17"/>
      <c r="C2026" s="17"/>
      <c r="D2026" s="17"/>
    </row>
    <row r="2027" spans="1:4" x14ac:dyDescent="0.2">
      <c r="A2027" s="17"/>
      <c r="B2027" s="17"/>
      <c r="C2027" s="17"/>
      <c r="D2027" s="17"/>
    </row>
    <row r="2028" spans="1:4" x14ac:dyDescent="0.2">
      <c r="A2028" s="17"/>
      <c r="B2028" s="17"/>
      <c r="C2028" s="17"/>
      <c r="D2028" s="17"/>
    </row>
    <row r="2029" spans="1:4" x14ac:dyDescent="0.2">
      <c r="A2029" s="17"/>
      <c r="B2029" s="17"/>
      <c r="C2029" s="17"/>
      <c r="D2029" s="17"/>
    </row>
    <row r="2030" spans="1:4" x14ac:dyDescent="0.2">
      <c r="A2030" s="17"/>
      <c r="B2030" s="17"/>
      <c r="C2030" s="17"/>
      <c r="D2030" s="17"/>
    </row>
    <row r="2031" spans="1:4" x14ac:dyDescent="0.2">
      <c r="A2031" s="17"/>
      <c r="B2031" s="17"/>
      <c r="C2031" s="17"/>
      <c r="D2031" s="17"/>
    </row>
    <row r="2032" spans="1:4" x14ac:dyDescent="0.2">
      <c r="A2032" s="17"/>
      <c r="B2032" s="17"/>
      <c r="C2032" s="17"/>
      <c r="D2032" s="17"/>
    </row>
    <row r="2033" spans="1:4" x14ac:dyDescent="0.2">
      <c r="A2033" s="17"/>
      <c r="B2033" s="17"/>
      <c r="C2033" s="17"/>
      <c r="D2033" s="17"/>
    </row>
    <row r="2034" spans="1:4" x14ac:dyDescent="0.2">
      <c r="A2034" s="17"/>
      <c r="B2034" s="17"/>
      <c r="C2034" s="17"/>
      <c r="D2034" s="17"/>
    </row>
    <row r="2035" spans="1:4" x14ac:dyDescent="0.2">
      <c r="A2035" s="17"/>
      <c r="B2035" s="17"/>
      <c r="C2035" s="17"/>
      <c r="D2035" s="17"/>
    </row>
    <row r="2036" spans="1:4" x14ac:dyDescent="0.2">
      <c r="A2036" s="17"/>
      <c r="B2036" s="17"/>
      <c r="C2036" s="17"/>
      <c r="D2036" s="17"/>
    </row>
    <row r="2037" spans="1:4" x14ac:dyDescent="0.2">
      <c r="A2037" s="17"/>
      <c r="B2037" s="17"/>
      <c r="C2037" s="17"/>
      <c r="D2037" s="17"/>
    </row>
    <row r="2038" spans="1:4" x14ac:dyDescent="0.2">
      <c r="A2038" s="17"/>
      <c r="B2038" s="17"/>
      <c r="C2038" s="17"/>
      <c r="D2038" s="17"/>
    </row>
    <row r="2039" spans="1:4" x14ac:dyDescent="0.2">
      <c r="A2039" s="17"/>
      <c r="B2039" s="17"/>
      <c r="C2039" s="17"/>
      <c r="D2039" s="17"/>
    </row>
    <row r="2040" spans="1:4" x14ac:dyDescent="0.2">
      <c r="A2040" s="17"/>
      <c r="B2040" s="17"/>
      <c r="C2040" s="17"/>
      <c r="D2040" s="17"/>
    </row>
    <row r="2041" spans="1:4" x14ac:dyDescent="0.2">
      <c r="A2041" s="17"/>
      <c r="B2041" s="17"/>
      <c r="C2041" s="17"/>
      <c r="D2041" s="17"/>
    </row>
    <row r="2042" spans="1:4" x14ac:dyDescent="0.2">
      <c r="A2042" s="17"/>
      <c r="B2042" s="17"/>
      <c r="C2042" s="17"/>
      <c r="D2042" s="17"/>
    </row>
    <row r="2043" spans="1:4" x14ac:dyDescent="0.2">
      <c r="A2043" s="17"/>
      <c r="B2043" s="17"/>
      <c r="C2043" s="17"/>
      <c r="D2043" s="17"/>
    </row>
    <row r="2044" spans="1:4" x14ac:dyDescent="0.2">
      <c r="A2044" s="17"/>
      <c r="B2044" s="17"/>
      <c r="C2044" s="17"/>
      <c r="D2044" s="17"/>
    </row>
    <row r="2045" spans="1:4" x14ac:dyDescent="0.2">
      <c r="A2045" s="17"/>
      <c r="B2045" s="17"/>
      <c r="C2045" s="17"/>
      <c r="D2045" s="17"/>
    </row>
    <row r="2046" spans="1:4" x14ac:dyDescent="0.2">
      <c r="A2046" s="17"/>
      <c r="B2046" s="17"/>
      <c r="C2046" s="17"/>
      <c r="D2046" s="17"/>
    </row>
    <row r="2047" spans="1:4" x14ac:dyDescent="0.2">
      <c r="A2047" s="17"/>
      <c r="B2047" s="17"/>
      <c r="C2047" s="17"/>
      <c r="D2047" s="17"/>
    </row>
    <row r="2048" spans="1:4" x14ac:dyDescent="0.2">
      <c r="A2048" s="17"/>
      <c r="B2048" s="17"/>
      <c r="C2048" s="17"/>
      <c r="D2048" s="17"/>
    </row>
    <row r="2049" spans="1:4" x14ac:dyDescent="0.2">
      <c r="A2049" s="17"/>
      <c r="B2049" s="17"/>
      <c r="C2049" s="17"/>
      <c r="D2049" s="17"/>
    </row>
    <row r="2050" spans="1:4" x14ac:dyDescent="0.2">
      <c r="A2050" s="17"/>
      <c r="B2050" s="17"/>
      <c r="C2050" s="17"/>
      <c r="D2050" s="17"/>
    </row>
    <row r="2051" spans="1:4" x14ac:dyDescent="0.2">
      <c r="A2051" s="17"/>
      <c r="B2051" s="17"/>
      <c r="C2051" s="17"/>
      <c r="D2051" s="17"/>
    </row>
    <row r="2052" spans="1:4" x14ac:dyDescent="0.2">
      <c r="A2052" s="17"/>
      <c r="B2052" s="17"/>
      <c r="C2052" s="17"/>
      <c r="D2052" s="17"/>
    </row>
    <row r="2053" spans="1:4" x14ac:dyDescent="0.2">
      <c r="A2053" s="17"/>
      <c r="B2053" s="17"/>
      <c r="C2053" s="17"/>
      <c r="D2053" s="17"/>
    </row>
    <row r="2054" spans="1:4" x14ac:dyDescent="0.2">
      <c r="A2054" s="17"/>
      <c r="B2054" s="17"/>
      <c r="C2054" s="17"/>
      <c r="D2054" s="17"/>
    </row>
    <row r="2055" spans="1:4" x14ac:dyDescent="0.2">
      <c r="A2055" s="17"/>
      <c r="B2055" s="17"/>
      <c r="C2055" s="17"/>
      <c r="D2055" s="17"/>
    </row>
    <row r="2056" spans="1:4" x14ac:dyDescent="0.2">
      <c r="A2056" s="17"/>
      <c r="B2056" s="17"/>
      <c r="C2056" s="17"/>
      <c r="D2056" s="17"/>
    </row>
    <row r="2057" spans="1:4" x14ac:dyDescent="0.2">
      <c r="A2057" s="17"/>
      <c r="B2057" s="17"/>
      <c r="C2057" s="17"/>
      <c r="D2057" s="17"/>
    </row>
    <row r="2058" spans="1:4" x14ac:dyDescent="0.2">
      <c r="A2058" s="17"/>
      <c r="B2058" s="17"/>
      <c r="C2058" s="17"/>
      <c r="D2058" s="17"/>
    </row>
    <row r="2059" spans="1:4" x14ac:dyDescent="0.2">
      <c r="A2059" s="17"/>
      <c r="B2059" s="17"/>
      <c r="C2059" s="17"/>
      <c r="D2059" s="17"/>
    </row>
    <row r="2060" spans="1:4" x14ac:dyDescent="0.2">
      <c r="A2060" s="17"/>
      <c r="B2060" s="17"/>
      <c r="C2060" s="17"/>
      <c r="D2060" s="17"/>
    </row>
    <row r="2061" spans="1:4" x14ac:dyDescent="0.2">
      <c r="A2061" s="17"/>
      <c r="B2061" s="17"/>
      <c r="C2061" s="17"/>
      <c r="D2061" s="17"/>
    </row>
    <row r="2062" spans="1:4" x14ac:dyDescent="0.2">
      <c r="A2062" s="17"/>
      <c r="B2062" s="17"/>
      <c r="C2062" s="17"/>
      <c r="D2062" s="17"/>
    </row>
    <row r="2063" spans="1:4" x14ac:dyDescent="0.2">
      <c r="A2063" s="17"/>
      <c r="B2063" s="17"/>
      <c r="C2063" s="17"/>
      <c r="D2063" s="17"/>
    </row>
    <row r="2064" spans="1:4" x14ac:dyDescent="0.2">
      <c r="A2064" s="17"/>
      <c r="B2064" s="17"/>
      <c r="C2064" s="17"/>
      <c r="D2064" s="17"/>
    </row>
    <row r="2065" spans="1:4" x14ac:dyDescent="0.2">
      <c r="A2065" s="17"/>
      <c r="B2065" s="17"/>
      <c r="C2065" s="17"/>
      <c r="D2065" s="17"/>
    </row>
    <row r="2066" spans="1:4" x14ac:dyDescent="0.2">
      <c r="A2066" s="17"/>
      <c r="B2066" s="17"/>
      <c r="C2066" s="17"/>
      <c r="D2066" s="17"/>
    </row>
    <row r="2067" spans="1:4" x14ac:dyDescent="0.2">
      <c r="A2067" s="17"/>
      <c r="B2067" s="17"/>
      <c r="C2067" s="17"/>
      <c r="D2067" s="17"/>
    </row>
    <row r="2068" spans="1:4" x14ac:dyDescent="0.2">
      <c r="A2068" s="17"/>
      <c r="B2068" s="17"/>
      <c r="C2068" s="17"/>
      <c r="D2068" s="17"/>
    </row>
    <row r="2069" spans="1:4" x14ac:dyDescent="0.2">
      <c r="A2069" s="17"/>
      <c r="B2069" s="17"/>
      <c r="C2069" s="17"/>
      <c r="D2069" s="17"/>
    </row>
    <row r="2070" spans="1:4" x14ac:dyDescent="0.2">
      <c r="A2070" s="17"/>
      <c r="B2070" s="17"/>
      <c r="C2070" s="17"/>
      <c r="D2070" s="17"/>
    </row>
    <row r="2071" spans="1:4" x14ac:dyDescent="0.2">
      <c r="A2071" s="17"/>
      <c r="B2071" s="17"/>
      <c r="C2071" s="17"/>
      <c r="D2071" s="17"/>
    </row>
    <row r="2072" spans="1:4" x14ac:dyDescent="0.2">
      <c r="A2072" s="17"/>
      <c r="B2072" s="17"/>
      <c r="C2072" s="17"/>
      <c r="D2072" s="17"/>
    </row>
    <row r="2073" spans="1:4" x14ac:dyDescent="0.2">
      <c r="A2073" s="17"/>
      <c r="B2073" s="17"/>
      <c r="C2073" s="17"/>
      <c r="D2073" s="17"/>
    </row>
    <row r="2074" spans="1:4" x14ac:dyDescent="0.2">
      <c r="A2074" s="17"/>
      <c r="B2074" s="17"/>
      <c r="C2074" s="17"/>
      <c r="D2074" s="17"/>
    </row>
    <row r="2075" spans="1:4" x14ac:dyDescent="0.2">
      <c r="A2075" s="17"/>
      <c r="B2075" s="17"/>
      <c r="C2075" s="17"/>
      <c r="D2075" s="17"/>
    </row>
    <row r="2076" spans="1:4" x14ac:dyDescent="0.2">
      <c r="A2076" s="17"/>
      <c r="B2076" s="17"/>
      <c r="C2076" s="17"/>
      <c r="D2076" s="17"/>
    </row>
    <row r="2077" spans="1:4" x14ac:dyDescent="0.2">
      <c r="A2077" s="17"/>
      <c r="B2077" s="17"/>
      <c r="C2077" s="17"/>
      <c r="D2077" s="17"/>
    </row>
    <row r="2078" spans="1:4" x14ac:dyDescent="0.2">
      <c r="A2078" s="17"/>
      <c r="B2078" s="17"/>
      <c r="C2078" s="17"/>
      <c r="D2078" s="17"/>
    </row>
    <row r="2079" spans="1:4" x14ac:dyDescent="0.2">
      <c r="A2079" s="17"/>
      <c r="B2079" s="17"/>
      <c r="C2079" s="17"/>
      <c r="D2079" s="17"/>
    </row>
    <row r="2080" spans="1:4" x14ac:dyDescent="0.2">
      <c r="A2080" s="17"/>
      <c r="B2080" s="17"/>
      <c r="C2080" s="17"/>
      <c r="D2080" s="17"/>
    </row>
    <row r="2081" spans="1:4" x14ac:dyDescent="0.2">
      <c r="A2081" s="17"/>
      <c r="B2081" s="17"/>
      <c r="C2081" s="17"/>
      <c r="D2081" s="17"/>
    </row>
    <row r="2082" spans="1:4" x14ac:dyDescent="0.2">
      <c r="A2082" s="17"/>
      <c r="B2082" s="17"/>
      <c r="C2082" s="17"/>
      <c r="D2082" s="17"/>
    </row>
    <row r="2083" spans="1:4" x14ac:dyDescent="0.2">
      <c r="A2083" s="17"/>
      <c r="B2083" s="17"/>
      <c r="C2083" s="17"/>
      <c r="D2083" s="17"/>
    </row>
    <row r="2084" spans="1:4" x14ac:dyDescent="0.2">
      <c r="A2084" s="17"/>
      <c r="B2084" s="17"/>
      <c r="C2084" s="17"/>
      <c r="D2084" s="17"/>
    </row>
    <row r="2085" spans="1:4" x14ac:dyDescent="0.2">
      <c r="A2085" s="17"/>
      <c r="B2085" s="17"/>
      <c r="C2085" s="17"/>
      <c r="D2085" s="17"/>
    </row>
    <row r="2086" spans="1:4" x14ac:dyDescent="0.2">
      <c r="A2086" s="17"/>
      <c r="B2086" s="17"/>
      <c r="C2086" s="17"/>
      <c r="D2086" s="17"/>
    </row>
    <row r="2087" spans="1:4" x14ac:dyDescent="0.2">
      <c r="A2087" s="17"/>
      <c r="B2087" s="17"/>
      <c r="C2087" s="17"/>
      <c r="D2087" s="17"/>
    </row>
    <row r="2088" spans="1:4" x14ac:dyDescent="0.2">
      <c r="A2088" s="17"/>
      <c r="B2088" s="17"/>
      <c r="C2088" s="17"/>
      <c r="D2088" s="17"/>
    </row>
    <row r="2089" spans="1:4" x14ac:dyDescent="0.2">
      <c r="A2089" s="17"/>
      <c r="B2089" s="17"/>
      <c r="C2089" s="17"/>
      <c r="D2089" s="17"/>
    </row>
    <row r="2090" spans="1:4" x14ac:dyDescent="0.2">
      <c r="A2090" s="17"/>
      <c r="B2090" s="17"/>
      <c r="C2090" s="17"/>
      <c r="D2090" s="17"/>
    </row>
    <row r="2091" spans="1:4" x14ac:dyDescent="0.2">
      <c r="A2091" s="17"/>
      <c r="B2091" s="17"/>
      <c r="C2091" s="17"/>
      <c r="D2091" s="17"/>
    </row>
    <row r="2092" spans="1:4" x14ac:dyDescent="0.2">
      <c r="A2092" s="17"/>
      <c r="B2092" s="17"/>
      <c r="C2092" s="17"/>
      <c r="D2092" s="17"/>
    </row>
    <row r="2093" spans="1:4" x14ac:dyDescent="0.2">
      <c r="A2093" s="17"/>
      <c r="B2093" s="17"/>
      <c r="C2093" s="17"/>
      <c r="D2093" s="17"/>
    </row>
    <row r="2094" spans="1:4" x14ac:dyDescent="0.2">
      <c r="A2094" s="17"/>
      <c r="B2094" s="17"/>
      <c r="C2094" s="17"/>
      <c r="D2094" s="17"/>
    </row>
    <row r="2095" spans="1:4" x14ac:dyDescent="0.2">
      <c r="A2095" s="17"/>
      <c r="B2095" s="17"/>
      <c r="C2095" s="17"/>
      <c r="D2095" s="17"/>
    </row>
    <row r="2096" spans="1:4" x14ac:dyDescent="0.2">
      <c r="A2096" s="17"/>
      <c r="B2096" s="17"/>
      <c r="C2096" s="17"/>
      <c r="D2096" s="17"/>
    </row>
    <row r="2097" spans="1:4" x14ac:dyDescent="0.2">
      <c r="A2097" s="17"/>
      <c r="B2097" s="17"/>
      <c r="C2097" s="17"/>
      <c r="D2097" s="17"/>
    </row>
    <row r="2098" spans="1:4" x14ac:dyDescent="0.2">
      <c r="A2098" s="17"/>
      <c r="B2098" s="17"/>
      <c r="C2098" s="17"/>
      <c r="D2098" s="17"/>
    </row>
    <row r="2099" spans="1:4" x14ac:dyDescent="0.2">
      <c r="A2099" s="17"/>
      <c r="B2099" s="17"/>
      <c r="C2099" s="17"/>
      <c r="D2099" s="17"/>
    </row>
    <row r="2100" spans="1:4" x14ac:dyDescent="0.2">
      <c r="A2100" s="17"/>
      <c r="B2100" s="17"/>
      <c r="C2100" s="17"/>
      <c r="D2100" s="17"/>
    </row>
    <row r="2101" spans="1:4" x14ac:dyDescent="0.2">
      <c r="A2101" s="17"/>
      <c r="B2101" s="17"/>
      <c r="C2101" s="17"/>
      <c r="D2101" s="17"/>
    </row>
    <row r="2102" spans="1:4" x14ac:dyDescent="0.2">
      <c r="A2102" s="17"/>
      <c r="B2102" s="17"/>
      <c r="C2102" s="17"/>
      <c r="D2102" s="17"/>
    </row>
    <row r="2103" spans="1:4" x14ac:dyDescent="0.2">
      <c r="A2103" s="17"/>
      <c r="B2103" s="17"/>
      <c r="C2103" s="17"/>
      <c r="D2103" s="17"/>
    </row>
    <row r="2104" spans="1:4" x14ac:dyDescent="0.2">
      <c r="A2104" s="17"/>
      <c r="B2104" s="17"/>
      <c r="C2104" s="17"/>
      <c r="D2104" s="17"/>
    </row>
    <row r="2105" spans="1:4" x14ac:dyDescent="0.2">
      <c r="A2105" s="17"/>
      <c r="B2105" s="17"/>
      <c r="C2105" s="17"/>
      <c r="D2105" s="17"/>
    </row>
    <row r="2106" spans="1:4" x14ac:dyDescent="0.2">
      <c r="A2106" s="17"/>
      <c r="B2106" s="17"/>
      <c r="C2106" s="17"/>
      <c r="D2106" s="17"/>
    </row>
    <row r="2107" spans="1:4" x14ac:dyDescent="0.2">
      <c r="A2107" s="17"/>
      <c r="B2107" s="17"/>
      <c r="C2107" s="17"/>
      <c r="D2107" s="17"/>
    </row>
    <row r="2108" spans="1:4" x14ac:dyDescent="0.2">
      <c r="A2108" s="17"/>
      <c r="B2108" s="17"/>
      <c r="C2108" s="17"/>
      <c r="D2108" s="17"/>
    </row>
    <row r="2109" spans="1:4" x14ac:dyDescent="0.2">
      <c r="A2109" s="17"/>
      <c r="B2109" s="17"/>
      <c r="C2109" s="17"/>
      <c r="D2109" s="17"/>
    </row>
    <row r="2110" spans="1:4" x14ac:dyDescent="0.2">
      <c r="A2110" s="17"/>
      <c r="B2110" s="17"/>
      <c r="C2110" s="17"/>
      <c r="D2110" s="17"/>
    </row>
    <row r="2111" spans="1:4" x14ac:dyDescent="0.2">
      <c r="A2111" s="17"/>
      <c r="B2111" s="17"/>
      <c r="C2111" s="17"/>
      <c r="D2111" s="17"/>
    </row>
    <row r="2112" spans="1:4" x14ac:dyDescent="0.2">
      <c r="A2112" s="17"/>
      <c r="B2112" s="17"/>
      <c r="C2112" s="17"/>
      <c r="D2112" s="17"/>
    </row>
    <row r="2113" spans="1:4" x14ac:dyDescent="0.2">
      <c r="A2113" s="17"/>
      <c r="B2113" s="17"/>
      <c r="C2113" s="17"/>
      <c r="D2113" s="17"/>
    </row>
    <row r="2114" spans="1:4" x14ac:dyDescent="0.2">
      <c r="A2114" s="17"/>
      <c r="B2114" s="17"/>
      <c r="C2114" s="17"/>
      <c r="D2114" s="17"/>
    </row>
    <row r="2115" spans="1:4" x14ac:dyDescent="0.2">
      <c r="A2115" s="17"/>
      <c r="B2115" s="17"/>
      <c r="C2115" s="17"/>
      <c r="D2115" s="17"/>
    </row>
    <row r="2116" spans="1:4" x14ac:dyDescent="0.2">
      <c r="A2116" s="17"/>
      <c r="B2116" s="17"/>
      <c r="C2116" s="17"/>
      <c r="D2116" s="17"/>
    </row>
    <row r="2117" spans="1:4" x14ac:dyDescent="0.2">
      <c r="A2117" s="17"/>
      <c r="B2117" s="17"/>
      <c r="C2117" s="17"/>
      <c r="D2117" s="17"/>
    </row>
    <row r="2118" spans="1:4" x14ac:dyDescent="0.2">
      <c r="A2118" s="17"/>
      <c r="B2118" s="17"/>
      <c r="C2118" s="17"/>
      <c r="D2118" s="17"/>
    </row>
    <row r="2119" spans="1:4" x14ac:dyDescent="0.2">
      <c r="A2119" s="17"/>
      <c r="B2119" s="17"/>
      <c r="C2119" s="17"/>
      <c r="D2119" s="17"/>
    </row>
    <row r="2120" spans="1:4" x14ac:dyDescent="0.2">
      <c r="A2120" s="17"/>
      <c r="B2120" s="17"/>
      <c r="C2120" s="17"/>
      <c r="D2120" s="17"/>
    </row>
    <row r="2121" spans="1:4" x14ac:dyDescent="0.2">
      <c r="A2121" s="17"/>
      <c r="B2121" s="17"/>
      <c r="C2121" s="17"/>
      <c r="D2121" s="17"/>
    </row>
    <row r="2122" spans="1:4" x14ac:dyDescent="0.2">
      <c r="A2122" s="17"/>
      <c r="B2122" s="17"/>
      <c r="C2122" s="17"/>
      <c r="D2122" s="17"/>
    </row>
    <row r="2123" spans="1:4" x14ac:dyDescent="0.2">
      <c r="A2123" s="17"/>
      <c r="B2123" s="17"/>
      <c r="C2123" s="17"/>
      <c r="D2123" s="17"/>
    </row>
    <row r="2124" spans="1:4" x14ac:dyDescent="0.2">
      <c r="A2124" s="17"/>
      <c r="B2124" s="17"/>
      <c r="C2124" s="17"/>
      <c r="D2124" s="17"/>
    </row>
    <row r="2125" spans="1:4" x14ac:dyDescent="0.2">
      <c r="A2125" s="17"/>
      <c r="B2125" s="17"/>
      <c r="C2125" s="17"/>
      <c r="D2125" s="17"/>
    </row>
    <row r="2126" spans="1:4" x14ac:dyDescent="0.2">
      <c r="A2126" s="17"/>
      <c r="B2126" s="17"/>
      <c r="C2126" s="17"/>
      <c r="D2126" s="17"/>
    </row>
    <row r="2127" spans="1:4" x14ac:dyDescent="0.2">
      <c r="A2127" s="17"/>
      <c r="B2127" s="17"/>
      <c r="C2127" s="17"/>
      <c r="D2127" s="17"/>
    </row>
    <row r="2128" spans="1:4" x14ac:dyDescent="0.2">
      <c r="A2128" s="17"/>
      <c r="B2128" s="17"/>
      <c r="C2128" s="17"/>
      <c r="D2128" s="17"/>
    </row>
    <row r="2129" spans="1:4" x14ac:dyDescent="0.2">
      <c r="A2129" s="17"/>
      <c r="B2129" s="17"/>
      <c r="C2129" s="17"/>
      <c r="D2129" s="17"/>
    </row>
    <row r="2130" spans="1:4" x14ac:dyDescent="0.2">
      <c r="A2130" s="17"/>
      <c r="B2130" s="17"/>
      <c r="C2130" s="17"/>
      <c r="D2130" s="17"/>
    </row>
    <row r="2131" spans="1:4" x14ac:dyDescent="0.2">
      <c r="A2131" s="17"/>
      <c r="B2131" s="17"/>
      <c r="C2131" s="17"/>
      <c r="D2131" s="17"/>
    </row>
    <row r="2132" spans="1:4" x14ac:dyDescent="0.2">
      <c r="A2132" s="17"/>
      <c r="B2132" s="17"/>
      <c r="C2132" s="17"/>
      <c r="D2132" s="17"/>
    </row>
    <row r="2133" spans="1:4" x14ac:dyDescent="0.2">
      <c r="A2133" s="17"/>
      <c r="B2133" s="17"/>
      <c r="C2133" s="17"/>
      <c r="D2133" s="17"/>
    </row>
    <row r="2134" spans="1:4" x14ac:dyDescent="0.2">
      <c r="A2134" s="17"/>
      <c r="B2134" s="17"/>
      <c r="C2134" s="17"/>
      <c r="D2134" s="17"/>
    </row>
    <row r="2135" spans="1:4" x14ac:dyDescent="0.2">
      <c r="A2135" s="17"/>
      <c r="B2135" s="17"/>
      <c r="C2135" s="17"/>
      <c r="D2135" s="17"/>
    </row>
    <row r="2136" spans="1:4" x14ac:dyDescent="0.2">
      <c r="A2136" s="17"/>
      <c r="B2136" s="17"/>
      <c r="C2136" s="17"/>
      <c r="D2136" s="17"/>
    </row>
    <row r="2137" spans="1:4" x14ac:dyDescent="0.2">
      <c r="A2137" s="17"/>
      <c r="B2137" s="17"/>
      <c r="C2137" s="17"/>
      <c r="D2137" s="17"/>
    </row>
    <row r="2138" spans="1:4" x14ac:dyDescent="0.2">
      <c r="A2138" s="17"/>
      <c r="B2138" s="17"/>
      <c r="C2138" s="17"/>
      <c r="D2138" s="17"/>
    </row>
    <row r="2139" spans="1:4" x14ac:dyDescent="0.2">
      <c r="A2139" s="17"/>
      <c r="B2139" s="17"/>
      <c r="C2139" s="17"/>
      <c r="D2139" s="17"/>
    </row>
    <row r="2140" spans="1:4" x14ac:dyDescent="0.2">
      <c r="A2140" s="17"/>
      <c r="B2140" s="17"/>
      <c r="C2140" s="17"/>
      <c r="D2140" s="17"/>
    </row>
    <row r="2141" spans="1:4" x14ac:dyDescent="0.2">
      <c r="A2141" s="17"/>
      <c r="B2141" s="17"/>
      <c r="C2141" s="17"/>
      <c r="D2141" s="17"/>
    </row>
    <row r="2142" spans="1:4" x14ac:dyDescent="0.2">
      <c r="A2142" s="17"/>
      <c r="B2142" s="17"/>
      <c r="C2142" s="17"/>
      <c r="D2142" s="17"/>
    </row>
    <row r="2143" spans="1:4" x14ac:dyDescent="0.2">
      <c r="A2143" s="17"/>
      <c r="B2143" s="17"/>
      <c r="C2143" s="17"/>
      <c r="D2143" s="17"/>
    </row>
    <row r="2144" spans="1:4" x14ac:dyDescent="0.2">
      <c r="A2144" s="17"/>
      <c r="B2144" s="17"/>
      <c r="C2144" s="17"/>
      <c r="D2144" s="17"/>
    </row>
    <row r="2145" spans="1:4" x14ac:dyDescent="0.2">
      <c r="A2145" s="17"/>
      <c r="B2145" s="17"/>
      <c r="C2145" s="17"/>
      <c r="D2145" s="17"/>
    </row>
    <row r="2146" spans="1:4" x14ac:dyDescent="0.2">
      <c r="A2146" s="17"/>
      <c r="B2146" s="17"/>
      <c r="C2146" s="17"/>
      <c r="D2146" s="17"/>
    </row>
    <row r="2147" spans="1:4" x14ac:dyDescent="0.2">
      <c r="A2147" s="17"/>
      <c r="B2147" s="17"/>
      <c r="C2147" s="17"/>
      <c r="D2147" s="17"/>
    </row>
    <row r="2148" spans="1:4" x14ac:dyDescent="0.2">
      <c r="A2148" s="17"/>
      <c r="B2148" s="17"/>
      <c r="C2148" s="17"/>
      <c r="D2148" s="17"/>
    </row>
    <row r="2149" spans="1:4" x14ac:dyDescent="0.2">
      <c r="A2149" s="17"/>
      <c r="B2149" s="17"/>
      <c r="C2149" s="17"/>
      <c r="D2149" s="17"/>
    </row>
    <row r="2150" spans="1:4" x14ac:dyDescent="0.2">
      <c r="A2150" s="17"/>
      <c r="B2150" s="17"/>
      <c r="C2150" s="17"/>
      <c r="D2150" s="17"/>
    </row>
    <row r="2151" spans="1:4" x14ac:dyDescent="0.2">
      <c r="A2151" s="17"/>
      <c r="B2151" s="17"/>
      <c r="C2151" s="17"/>
      <c r="D2151" s="17"/>
    </row>
    <row r="2152" spans="1:4" x14ac:dyDescent="0.2">
      <c r="A2152" s="17"/>
      <c r="B2152" s="17"/>
      <c r="C2152" s="17"/>
      <c r="D2152" s="17"/>
    </row>
    <row r="2153" spans="1:4" x14ac:dyDescent="0.2">
      <c r="A2153" s="17"/>
      <c r="B2153" s="17"/>
      <c r="C2153" s="17"/>
      <c r="D2153" s="17"/>
    </row>
    <row r="2154" spans="1:4" x14ac:dyDescent="0.2">
      <c r="A2154" s="17"/>
      <c r="B2154" s="17"/>
      <c r="C2154" s="17"/>
      <c r="D2154" s="17"/>
    </row>
    <row r="2155" spans="1:4" x14ac:dyDescent="0.2">
      <c r="A2155" s="17"/>
      <c r="B2155" s="17"/>
      <c r="C2155" s="17"/>
      <c r="D2155" s="17"/>
    </row>
    <row r="2156" spans="1:4" x14ac:dyDescent="0.2">
      <c r="A2156" s="17"/>
      <c r="B2156" s="17"/>
      <c r="C2156" s="17"/>
      <c r="D2156" s="17"/>
    </row>
    <row r="2157" spans="1:4" x14ac:dyDescent="0.2">
      <c r="A2157" s="17"/>
      <c r="B2157" s="17"/>
      <c r="C2157" s="17"/>
      <c r="D2157" s="17"/>
    </row>
    <row r="2158" spans="1:4" x14ac:dyDescent="0.2">
      <c r="A2158" s="17"/>
      <c r="B2158" s="17"/>
      <c r="C2158" s="17"/>
      <c r="D2158" s="17"/>
    </row>
    <row r="2159" spans="1:4" x14ac:dyDescent="0.2">
      <c r="A2159" s="17"/>
      <c r="B2159" s="17"/>
      <c r="C2159" s="17"/>
      <c r="D2159" s="17"/>
    </row>
    <row r="2160" spans="1:4" x14ac:dyDescent="0.2">
      <c r="A2160" s="17"/>
      <c r="B2160" s="17"/>
      <c r="C2160" s="17"/>
      <c r="D2160" s="17"/>
    </row>
    <row r="2161" spans="1:4" x14ac:dyDescent="0.2">
      <c r="A2161" s="17"/>
      <c r="B2161" s="17"/>
      <c r="C2161" s="17"/>
      <c r="D2161" s="17"/>
    </row>
    <row r="2162" spans="1:4" x14ac:dyDescent="0.2">
      <c r="A2162" s="17"/>
      <c r="B2162" s="17"/>
      <c r="C2162" s="17"/>
      <c r="D2162" s="17"/>
    </row>
    <row r="2163" spans="1:4" x14ac:dyDescent="0.2">
      <c r="A2163" s="17"/>
      <c r="B2163" s="17"/>
      <c r="C2163" s="17"/>
      <c r="D2163" s="17"/>
    </row>
    <row r="2164" spans="1:4" x14ac:dyDescent="0.2">
      <c r="A2164" s="17"/>
      <c r="B2164" s="17"/>
      <c r="C2164" s="17"/>
      <c r="D2164" s="17"/>
    </row>
    <row r="2165" spans="1:4" x14ac:dyDescent="0.2">
      <c r="A2165" s="17"/>
      <c r="B2165" s="17"/>
      <c r="C2165" s="17"/>
      <c r="D2165" s="17"/>
    </row>
    <row r="2166" spans="1:4" x14ac:dyDescent="0.2">
      <c r="A2166" s="17"/>
      <c r="B2166" s="17"/>
      <c r="C2166" s="17"/>
      <c r="D2166" s="17"/>
    </row>
    <row r="2167" spans="1:4" x14ac:dyDescent="0.2">
      <c r="A2167" s="17"/>
      <c r="B2167" s="17"/>
      <c r="C2167" s="17"/>
      <c r="D2167" s="17"/>
    </row>
    <row r="2168" spans="1:4" x14ac:dyDescent="0.2">
      <c r="A2168" s="17"/>
      <c r="B2168" s="17"/>
      <c r="C2168" s="17"/>
      <c r="D2168" s="17"/>
    </row>
    <row r="2169" spans="1:4" x14ac:dyDescent="0.2">
      <c r="A2169" s="17"/>
      <c r="B2169" s="17"/>
      <c r="C2169" s="17"/>
      <c r="D2169" s="17"/>
    </row>
    <row r="2170" spans="1:4" x14ac:dyDescent="0.2">
      <c r="A2170" s="17"/>
      <c r="B2170" s="17"/>
      <c r="C2170" s="17"/>
      <c r="D2170" s="17"/>
    </row>
    <row r="2171" spans="1:4" x14ac:dyDescent="0.2">
      <c r="A2171" s="17"/>
      <c r="B2171" s="17"/>
      <c r="C2171" s="17"/>
      <c r="D2171" s="17"/>
    </row>
    <row r="2172" spans="1:4" x14ac:dyDescent="0.2">
      <c r="A2172" s="17"/>
      <c r="B2172" s="17"/>
      <c r="C2172" s="17"/>
      <c r="D2172" s="17"/>
    </row>
    <row r="2173" spans="1:4" x14ac:dyDescent="0.2">
      <c r="A2173" s="17"/>
      <c r="B2173" s="17"/>
      <c r="C2173" s="17"/>
      <c r="D2173" s="17"/>
    </row>
    <row r="2174" spans="1:4" x14ac:dyDescent="0.2">
      <c r="A2174" s="17"/>
      <c r="B2174" s="17"/>
      <c r="C2174" s="17"/>
      <c r="D2174" s="17"/>
    </row>
    <row r="2175" spans="1:4" x14ac:dyDescent="0.2">
      <c r="A2175" s="17"/>
      <c r="B2175" s="17"/>
      <c r="C2175" s="17"/>
      <c r="D2175" s="17"/>
    </row>
    <row r="2176" spans="1:4" x14ac:dyDescent="0.2">
      <c r="A2176" s="17"/>
      <c r="B2176" s="17"/>
      <c r="C2176" s="17"/>
      <c r="D2176" s="17"/>
    </row>
    <row r="2177" spans="1:4" x14ac:dyDescent="0.2">
      <c r="A2177" s="17"/>
      <c r="B2177" s="17"/>
      <c r="C2177" s="17"/>
      <c r="D2177" s="17"/>
    </row>
    <row r="2178" spans="1:4" x14ac:dyDescent="0.2">
      <c r="A2178" s="17"/>
      <c r="B2178" s="17"/>
      <c r="C2178" s="17"/>
      <c r="D2178" s="17"/>
    </row>
    <row r="2179" spans="1:4" x14ac:dyDescent="0.2">
      <c r="A2179" s="17"/>
      <c r="B2179" s="17"/>
      <c r="C2179" s="17"/>
      <c r="D2179" s="17"/>
    </row>
    <row r="2180" spans="1:4" x14ac:dyDescent="0.2">
      <c r="A2180" s="17"/>
      <c r="B2180" s="17"/>
      <c r="C2180" s="17"/>
      <c r="D2180" s="17"/>
    </row>
    <row r="2181" spans="1:4" x14ac:dyDescent="0.2">
      <c r="A2181" s="17"/>
      <c r="B2181" s="17"/>
      <c r="C2181" s="17"/>
      <c r="D2181" s="17"/>
    </row>
    <row r="2182" spans="1:4" x14ac:dyDescent="0.2">
      <c r="A2182" s="17"/>
      <c r="B2182" s="17"/>
      <c r="C2182" s="17"/>
      <c r="D2182" s="17"/>
    </row>
    <row r="2183" spans="1:4" x14ac:dyDescent="0.2">
      <c r="A2183" s="17"/>
      <c r="B2183" s="17"/>
      <c r="C2183" s="17"/>
      <c r="D2183" s="17"/>
    </row>
    <row r="2184" spans="1:4" x14ac:dyDescent="0.2">
      <c r="A2184" s="17"/>
      <c r="B2184" s="17"/>
      <c r="C2184" s="17"/>
      <c r="D2184" s="17"/>
    </row>
    <row r="2185" spans="1:4" x14ac:dyDescent="0.2">
      <c r="A2185" s="17"/>
      <c r="B2185" s="17"/>
      <c r="C2185" s="17"/>
      <c r="D2185" s="17"/>
    </row>
    <row r="2186" spans="1:4" x14ac:dyDescent="0.2">
      <c r="A2186" s="17"/>
      <c r="B2186" s="17"/>
      <c r="C2186" s="17"/>
      <c r="D2186" s="17"/>
    </row>
    <row r="2187" spans="1:4" x14ac:dyDescent="0.2">
      <c r="A2187" s="17"/>
      <c r="B2187" s="17"/>
      <c r="C2187" s="17"/>
      <c r="D2187" s="17"/>
    </row>
    <row r="2188" spans="1:4" x14ac:dyDescent="0.2">
      <c r="A2188" s="17"/>
      <c r="B2188" s="17"/>
      <c r="C2188" s="17"/>
      <c r="D2188" s="17"/>
    </row>
    <row r="2189" spans="1:4" x14ac:dyDescent="0.2">
      <c r="A2189" s="17"/>
      <c r="B2189" s="17"/>
      <c r="C2189" s="17"/>
      <c r="D2189" s="17"/>
    </row>
    <row r="2190" spans="1:4" x14ac:dyDescent="0.2">
      <c r="A2190" s="17"/>
      <c r="B2190" s="17"/>
      <c r="C2190" s="17"/>
      <c r="D2190" s="17"/>
    </row>
    <row r="2191" spans="1:4" x14ac:dyDescent="0.2">
      <c r="A2191" s="17"/>
      <c r="B2191" s="17"/>
      <c r="C2191" s="17"/>
      <c r="D2191" s="17"/>
    </row>
    <row r="2192" spans="1:4" x14ac:dyDescent="0.2">
      <c r="A2192" s="17"/>
      <c r="B2192" s="17"/>
      <c r="C2192" s="17"/>
      <c r="D2192" s="17"/>
    </row>
    <row r="2193" spans="1:4" x14ac:dyDescent="0.2">
      <c r="A2193" s="17"/>
      <c r="B2193" s="17"/>
      <c r="C2193" s="17"/>
      <c r="D2193" s="17"/>
    </row>
    <row r="2194" spans="1:4" x14ac:dyDescent="0.2">
      <c r="A2194" s="17"/>
      <c r="B2194" s="17"/>
      <c r="C2194" s="17"/>
      <c r="D2194" s="17"/>
    </row>
    <row r="2195" spans="1:4" x14ac:dyDescent="0.2">
      <c r="A2195" s="17"/>
      <c r="B2195" s="17"/>
      <c r="C2195" s="17"/>
      <c r="D2195" s="17"/>
    </row>
    <row r="2196" spans="1:4" x14ac:dyDescent="0.2">
      <c r="A2196" s="17"/>
      <c r="B2196" s="17"/>
      <c r="C2196" s="17"/>
      <c r="D2196" s="17"/>
    </row>
    <row r="2197" spans="1:4" x14ac:dyDescent="0.2">
      <c r="A2197" s="17"/>
      <c r="B2197" s="17"/>
      <c r="C2197" s="17"/>
      <c r="D2197" s="17"/>
    </row>
    <row r="2198" spans="1:4" x14ac:dyDescent="0.2">
      <c r="A2198" s="17"/>
      <c r="B2198" s="17"/>
      <c r="C2198" s="17"/>
      <c r="D2198" s="17"/>
    </row>
    <row r="2199" spans="1:4" x14ac:dyDescent="0.2">
      <c r="A2199" s="17"/>
      <c r="B2199" s="17"/>
      <c r="C2199" s="17"/>
      <c r="D2199" s="17"/>
    </row>
    <row r="2200" spans="1:4" x14ac:dyDescent="0.2">
      <c r="A2200" s="17"/>
      <c r="B2200" s="17"/>
      <c r="C2200" s="17"/>
      <c r="D2200" s="17"/>
    </row>
    <row r="2201" spans="1:4" x14ac:dyDescent="0.2">
      <c r="A2201" s="17"/>
      <c r="B2201" s="17"/>
      <c r="C2201" s="17"/>
      <c r="D2201" s="17"/>
    </row>
    <row r="2202" spans="1:4" x14ac:dyDescent="0.2">
      <c r="A2202" s="17"/>
      <c r="B2202" s="17"/>
      <c r="C2202" s="17"/>
      <c r="D2202" s="17"/>
    </row>
    <row r="2203" spans="1:4" x14ac:dyDescent="0.2">
      <c r="A2203" s="17"/>
      <c r="B2203" s="17"/>
      <c r="C2203" s="17"/>
      <c r="D2203" s="17"/>
    </row>
    <row r="2204" spans="1:4" x14ac:dyDescent="0.2">
      <c r="A2204" s="17"/>
      <c r="B2204" s="17"/>
      <c r="C2204" s="17"/>
      <c r="D2204" s="17"/>
    </row>
    <row r="2205" spans="1:4" x14ac:dyDescent="0.2">
      <c r="A2205" s="17"/>
      <c r="B2205" s="17"/>
      <c r="C2205" s="17"/>
      <c r="D2205" s="17"/>
    </row>
    <row r="2206" spans="1:4" x14ac:dyDescent="0.2">
      <c r="A2206" s="17"/>
      <c r="B2206" s="17"/>
      <c r="C2206" s="17"/>
      <c r="D2206" s="17"/>
    </row>
    <row r="2207" spans="1:4" x14ac:dyDescent="0.2">
      <c r="A2207" s="17"/>
      <c r="B2207" s="17"/>
      <c r="C2207" s="17"/>
      <c r="D2207" s="17"/>
    </row>
    <row r="2208" spans="1:4" x14ac:dyDescent="0.2">
      <c r="A2208" s="17"/>
      <c r="B2208" s="17"/>
      <c r="C2208" s="17"/>
      <c r="D2208" s="17"/>
    </row>
    <row r="2209" spans="1:4" x14ac:dyDescent="0.2">
      <c r="A2209" s="17"/>
      <c r="B2209" s="17"/>
      <c r="C2209" s="17"/>
      <c r="D2209" s="17"/>
    </row>
    <row r="2210" spans="1:4" x14ac:dyDescent="0.2">
      <c r="A2210" s="17"/>
      <c r="B2210" s="17"/>
      <c r="C2210" s="17"/>
      <c r="D2210" s="17"/>
    </row>
    <row r="2211" spans="1:4" x14ac:dyDescent="0.2">
      <c r="A2211" s="17"/>
      <c r="B2211" s="17"/>
      <c r="C2211" s="17"/>
      <c r="D2211" s="17"/>
    </row>
    <row r="2212" spans="1:4" x14ac:dyDescent="0.2">
      <c r="A2212" s="17"/>
      <c r="B2212" s="17"/>
      <c r="C2212" s="17"/>
      <c r="D2212" s="17"/>
    </row>
    <row r="2213" spans="1:4" x14ac:dyDescent="0.2">
      <c r="A2213" s="17"/>
      <c r="B2213" s="17"/>
      <c r="C2213" s="17"/>
      <c r="D2213" s="17"/>
    </row>
    <row r="2214" spans="1:4" x14ac:dyDescent="0.2">
      <c r="A2214" s="17"/>
      <c r="B2214" s="17"/>
      <c r="C2214" s="17"/>
      <c r="D2214" s="17"/>
    </row>
    <row r="2215" spans="1:4" x14ac:dyDescent="0.2">
      <c r="A2215" s="17"/>
      <c r="B2215" s="17"/>
      <c r="C2215" s="17"/>
      <c r="D2215" s="17"/>
    </row>
    <row r="2216" spans="1:4" x14ac:dyDescent="0.2">
      <c r="A2216" s="17"/>
      <c r="B2216" s="17"/>
      <c r="C2216" s="17"/>
      <c r="D2216" s="17"/>
    </row>
    <row r="2217" spans="1:4" x14ac:dyDescent="0.2">
      <c r="A2217" s="17"/>
      <c r="B2217" s="17"/>
      <c r="C2217" s="17"/>
      <c r="D2217" s="17"/>
    </row>
    <row r="2218" spans="1:4" x14ac:dyDescent="0.2">
      <c r="A2218" s="17"/>
      <c r="B2218" s="17"/>
      <c r="C2218" s="17"/>
      <c r="D2218" s="17"/>
    </row>
    <row r="2219" spans="1:4" x14ac:dyDescent="0.2">
      <c r="A2219" s="17"/>
      <c r="B2219" s="17"/>
      <c r="C2219" s="17"/>
      <c r="D2219" s="17"/>
    </row>
    <row r="2220" spans="1:4" x14ac:dyDescent="0.2">
      <c r="A2220" s="17"/>
      <c r="B2220" s="17"/>
      <c r="C2220" s="17"/>
      <c r="D2220" s="17"/>
    </row>
    <row r="2221" spans="1:4" x14ac:dyDescent="0.2">
      <c r="A2221" s="17"/>
      <c r="B2221" s="17"/>
      <c r="C2221" s="17"/>
      <c r="D2221" s="17"/>
    </row>
    <row r="2222" spans="1:4" x14ac:dyDescent="0.2">
      <c r="A2222" s="17"/>
      <c r="B2222" s="17"/>
      <c r="C2222" s="17"/>
      <c r="D2222" s="17"/>
    </row>
    <row r="2223" spans="1:4" x14ac:dyDescent="0.2">
      <c r="A2223" s="17"/>
      <c r="B2223" s="17"/>
      <c r="C2223" s="17"/>
      <c r="D2223" s="17"/>
    </row>
    <row r="2224" spans="1:4" x14ac:dyDescent="0.2">
      <c r="A2224" s="17"/>
      <c r="B2224" s="17"/>
      <c r="C2224" s="17"/>
      <c r="D2224" s="17"/>
    </row>
    <row r="2225" spans="1:4" x14ac:dyDescent="0.2">
      <c r="A2225" s="17"/>
      <c r="B2225" s="17"/>
      <c r="C2225" s="17"/>
      <c r="D2225" s="17"/>
    </row>
    <row r="2226" spans="1:4" x14ac:dyDescent="0.2">
      <c r="A2226" s="17"/>
      <c r="B2226" s="17"/>
      <c r="C2226" s="17"/>
      <c r="D2226" s="17"/>
    </row>
    <row r="2227" spans="1:4" x14ac:dyDescent="0.2">
      <c r="A2227" s="17"/>
      <c r="B2227" s="17"/>
      <c r="C2227" s="17"/>
      <c r="D2227" s="17"/>
    </row>
    <row r="2228" spans="1:4" x14ac:dyDescent="0.2">
      <c r="A2228" s="17"/>
      <c r="B2228" s="17"/>
      <c r="C2228" s="17"/>
      <c r="D2228" s="17"/>
    </row>
    <row r="2229" spans="1:4" x14ac:dyDescent="0.2">
      <c r="A2229" s="17"/>
      <c r="B2229" s="17"/>
      <c r="C2229" s="17"/>
      <c r="D2229" s="17"/>
    </row>
    <row r="2230" spans="1:4" x14ac:dyDescent="0.2">
      <c r="A2230" s="17"/>
      <c r="B2230" s="17"/>
      <c r="C2230" s="17"/>
      <c r="D2230" s="17"/>
    </row>
    <row r="2231" spans="1:4" x14ac:dyDescent="0.2">
      <c r="A2231" s="17"/>
      <c r="B2231" s="17"/>
      <c r="C2231" s="17"/>
      <c r="D2231" s="17"/>
    </row>
    <row r="2232" spans="1:4" x14ac:dyDescent="0.2">
      <c r="A2232" s="17"/>
      <c r="B2232" s="17"/>
      <c r="C2232" s="17"/>
      <c r="D2232" s="17"/>
    </row>
    <row r="2233" spans="1:4" x14ac:dyDescent="0.2">
      <c r="A2233" s="17"/>
      <c r="B2233" s="17"/>
      <c r="C2233" s="17"/>
      <c r="D2233" s="17"/>
    </row>
    <row r="2234" spans="1:4" x14ac:dyDescent="0.2">
      <c r="A2234" s="17"/>
      <c r="B2234" s="17"/>
      <c r="C2234" s="17"/>
      <c r="D2234" s="17"/>
    </row>
    <row r="2235" spans="1:4" x14ac:dyDescent="0.2">
      <c r="A2235" s="17"/>
      <c r="B2235" s="17"/>
      <c r="C2235" s="17"/>
      <c r="D2235" s="17"/>
    </row>
    <row r="2236" spans="1:4" x14ac:dyDescent="0.2">
      <c r="A2236" s="17"/>
      <c r="B2236" s="17"/>
      <c r="C2236" s="17"/>
      <c r="D2236" s="17"/>
    </row>
    <row r="2237" spans="1:4" x14ac:dyDescent="0.2">
      <c r="A2237" s="17"/>
      <c r="B2237" s="17"/>
      <c r="C2237" s="17"/>
      <c r="D2237" s="17"/>
    </row>
    <row r="2238" spans="1:4" x14ac:dyDescent="0.2">
      <c r="A2238" s="17"/>
      <c r="B2238" s="17"/>
      <c r="C2238" s="17"/>
      <c r="D2238" s="17"/>
    </row>
    <row r="2239" spans="1:4" x14ac:dyDescent="0.2">
      <c r="A2239" s="17"/>
      <c r="B2239" s="17"/>
      <c r="C2239" s="17"/>
      <c r="D2239" s="17"/>
    </row>
    <row r="2240" spans="1:4" x14ac:dyDescent="0.2">
      <c r="A2240" s="17"/>
      <c r="B2240" s="17"/>
      <c r="C2240" s="17"/>
      <c r="D2240" s="17"/>
    </row>
    <row r="2241" spans="1:4" x14ac:dyDescent="0.2">
      <c r="A2241" s="17"/>
      <c r="B2241" s="17"/>
      <c r="C2241" s="17"/>
      <c r="D2241" s="17"/>
    </row>
    <row r="2242" spans="1:4" x14ac:dyDescent="0.2">
      <c r="A2242" s="17"/>
      <c r="B2242" s="17"/>
      <c r="C2242" s="17"/>
      <c r="D2242" s="17"/>
    </row>
    <row r="2243" spans="1:4" x14ac:dyDescent="0.2">
      <c r="A2243" s="17"/>
      <c r="B2243" s="17"/>
      <c r="C2243" s="17"/>
      <c r="D2243" s="17"/>
    </row>
    <row r="2244" spans="1:4" x14ac:dyDescent="0.2">
      <c r="A2244" s="17"/>
      <c r="B2244" s="17"/>
      <c r="C2244" s="17"/>
      <c r="D2244" s="17"/>
    </row>
    <row r="2245" spans="1:4" x14ac:dyDescent="0.2">
      <c r="A2245" s="17"/>
      <c r="B2245" s="17"/>
      <c r="C2245" s="17"/>
      <c r="D2245" s="17"/>
    </row>
    <row r="2246" spans="1:4" x14ac:dyDescent="0.2">
      <c r="A2246" s="17"/>
      <c r="B2246" s="17"/>
      <c r="C2246" s="17"/>
      <c r="D2246" s="17"/>
    </row>
    <row r="2247" spans="1:4" x14ac:dyDescent="0.2">
      <c r="A2247" s="17"/>
      <c r="B2247" s="17"/>
      <c r="C2247" s="17"/>
      <c r="D2247" s="17"/>
    </row>
    <row r="2248" spans="1:4" x14ac:dyDescent="0.2">
      <c r="A2248" s="17"/>
      <c r="B2248" s="17"/>
      <c r="C2248" s="17"/>
      <c r="D2248" s="17"/>
    </row>
    <row r="2249" spans="1:4" x14ac:dyDescent="0.2">
      <c r="A2249" s="17"/>
      <c r="B2249" s="17"/>
      <c r="C2249" s="17"/>
      <c r="D2249" s="17"/>
    </row>
    <row r="2250" spans="1:4" x14ac:dyDescent="0.2">
      <c r="A2250" s="17"/>
      <c r="B2250" s="17"/>
      <c r="C2250" s="17"/>
      <c r="D2250" s="17"/>
    </row>
    <row r="2251" spans="1:4" x14ac:dyDescent="0.2">
      <c r="A2251" s="17"/>
      <c r="B2251" s="17"/>
      <c r="C2251" s="17"/>
      <c r="D2251" s="17"/>
    </row>
    <row r="2252" spans="1:4" x14ac:dyDescent="0.2">
      <c r="A2252" s="17"/>
      <c r="B2252" s="17"/>
      <c r="C2252" s="17"/>
      <c r="D2252" s="17"/>
    </row>
    <row r="2253" spans="1:4" x14ac:dyDescent="0.2">
      <c r="A2253" s="17"/>
      <c r="B2253" s="17"/>
      <c r="C2253" s="17"/>
      <c r="D2253" s="17"/>
    </row>
    <row r="2254" spans="1:4" x14ac:dyDescent="0.2">
      <c r="A2254" s="17"/>
      <c r="B2254" s="17"/>
      <c r="C2254" s="17"/>
      <c r="D2254" s="17"/>
    </row>
    <row r="2255" spans="1:4" x14ac:dyDescent="0.2">
      <c r="A2255" s="17"/>
      <c r="B2255" s="17"/>
      <c r="C2255" s="17"/>
      <c r="D2255" s="17"/>
    </row>
    <row r="2256" spans="1:4" x14ac:dyDescent="0.2">
      <c r="A2256" s="17"/>
      <c r="B2256" s="17"/>
      <c r="C2256" s="17"/>
      <c r="D2256" s="17"/>
    </row>
    <row r="2257" spans="1:4" x14ac:dyDescent="0.2">
      <c r="A2257" s="17"/>
      <c r="B2257" s="17"/>
      <c r="C2257" s="17"/>
      <c r="D2257" s="17"/>
    </row>
    <row r="2258" spans="1:4" x14ac:dyDescent="0.2">
      <c r="A2258" s="17"/>
      <c r="B2258" s="17"/>
      <c r="C2258" s="17"/>
      <c r="D2258" s="17"/>
    </row>
    <row r="2259" spans="1:4" x14ac:dyDescent="0.2">
      <c r="A2259" s="17"/>
      <c r="B2259" s="17"/>
      <c r="C2259" s="17"/>
      <c r="D2259" s="17"/>
    </row>
    <row r="2260" spans="1:4" x14ac:dyDescent="0.2">
      <c r="A2260" s="17"/>
      <c r="B2260" s="17"/>
      <c r="C2260" s="17"/>
      <c r="D2260" s="17"/>
    </row>
    <row r="2261" spans="1:4" x14ac:dyDescent="0.2">
      <c r="A2261" s="17"/>
      <c r="B2261" s="17"/>
      <c r="C2261" s="17"/>
      <c r="D2261" s="17"/>
    </row>
    <row r="2262" spans="1:4" x14ac:dyDescent="0.2">
      <c r="A2262" s="17"/>
      <c r="B2262" s="17"/>
      <c r="C2262" s="17"/>
      <c r="D2262" s="17"/>
    </row>
    <row r="2263" spans="1:4" x14ac:dyDescent="0.2">
      <c r="A2263" s="17"/>
      <c r="B2263" s="17"/>
      <c r="C2263" s="17"/>
      <c r="D2263" s="17"/>
    </row>
    <row r="2264" spans="1:4" x14ac:dyDescent="0.2">
      <c r="A2264" s="17"/>
      <c r="B2264" s="17"/>
      <c r="C2264" s="17"/>
      <c r="D2264" s="17"/>
    </row>
    <row r="2265" spans="1:4" x14ac:dyDescent="0.2">
      <c r="A2265" s="17"/>
      <c r="B2265" s="17"/>
      <c r="C2265" s="17"/>
      <c r="D2265" s="17"/>
    </row>
    <row r="2266" spans="1:4" x14ac:dyDescent="0.2">
      <c r="A2266" s="17"/>
      <c r="B2266" s="17"/>
      <c r="C2266" s="17"/>
      <c r="D2266" s="17"/>
    </row>
    <row r="2267" spans="1:4" x14ac:dyDescent="0.2">
      <c r="A2267" s="17"/>
      <c r="B2267" s="17"/>
      <c r="C2267" s="17"/>
      <c r="D2267" s="17"/>
    </row>
    <row r="2268" spans="1:4" x14ac:dyDescent="0.2">
      <c r="A2268" s="17"/>
      <c r="B2268" s="17"/>
      <c r="C2268" s="17"/>
      <c r="D2268" s="17"/>
    </row>
    <row r="2269" spans="1:4" x14ac:dyDescent="0.2">
      <c r="A2269" s="17"/>
      <c r="B2269" s="17"/>
      <c r="C2269" s="17"/>
      <c r="D2269" s="17"/>
    </row>
    <row r="2270" spans="1:4" x14ac:dyDescent="0.2">
      <c r="A2270" s="17"/>
      <c r="B2270" s="17"/>
      <c r="C2270" s="17"/>
      <c r="D2270" s="17"/>
    </row>
    <row r="2271" spans="1:4" x14ac:dyDescent="0.2">
      <c r="A2271" s="17"/>
      <c r="B2271" s="17"/>
      <c r="C2271" s="17"/>
      <c r="D2271" s="17"/>
    </row>
    <row r="2272" spans="1:4" x14ac:dyDescent="0.2">
      <c r="A2272" s="17"/>
      <c r="B2272" s="17"/>
      <c r="C2272" s="17"/>
      <c r="D2272" s="17"/>
    </row>
    <row r="2273" spans="1:4" x14ac:dyDescent="0.2">
      <c r="A2273" s="17"/>
      <c r="B2273" s="17"/>
      <c r="C2273" s="17"/>
      <c r="D2273" s="17"/>
    </row>
    <row r="2274" spans="1:4" x14ac:dyDescent="0.2">
      <c r="A2274" s="17"/>
      <c r="B2274" s="17"/>
      <c r="C2274" s="17"/>
      <c r="D2274" s="17"/>
    </row>
    <row r="2275" spans="1:4" x14ac:dyDescent="0.2">
      <c r="A2275" s="17"/>
      <c r="B2275" s="17"/>
      <c r="C2275" s="17"/>
      <c r="D2275" s="17"/>
    </row>
    <row r="2276" spans="1:4" x14ac:dyDescent="0.2">
      <c r="A2276" s="17"/>
      <c r="B2276" s="17"/>
      <c r="C2276" s="17"/>
      <c r="D2276" s="17"/>
    </row>
    <row r="2277" spans="1:4" x14ac:dyDescent="0.2">
      <c r="A2277" s="17"/>
      <c r="B2277" s="17"/>
      <c r="C2277" s="17"/>
      <c r="D2277" s="17"/>
    </row>
    <row r="2278" spans="1:4" x14ac:dyDescent="0.2">
      <c r="A2278" s="17"/>
      <c r="B2278" s="17"/>
      <c r="C2278" s="17"/>
      <c r="D2278" s="17"/>
    </row>
    <row r="2279" spans="1:4" x14ac:dyDescent="0.2">
      <c r="A2279" s="17"/>
      <c r="B2279" s="17"/>
      <c r="C2279" s="17"/>
      <c r="D2279" s="17"/>
    </row>
    <row r="2280" spans="1:4" x14ac:dyDescent="0.2">
      <c r="A2280" s="17"/>
      <c r="B2280" s="17"/>
      <c r="C2280" s="17"/>
      <c r="D2280" s="17"/>
    </row>
    <row r="2281" spans="1:4" x14ac:dyDescent="0.2">
      <c r="A2281" s="17"/>
      <c r="B2281" s="17"/>
      <c r="C2281" s="17"/>
      <c r="D2281" s="17"/>
    </row>
    <row r="2282" spans="1:4" x14ac:dyDescent="0.2">
      <c r="A2282" s="17"/>
      <c r="B2282" s="17"/>
      <c r="C2282" s="17"/>
      <c r="D2282" s="17"/>
    </row>
    <row r="2283" spans="1:4" x14ac:dyDescent="0.2">
      <c r="A2283" s="17"/>
      <c r="B2283" s="17"/>
      <c r="C2283" s="17"/>
      <c r="D2283" s="17"/>
    </row>
    <row r="2284" spans="1:4" x14ac:dyDescent="0.2">
      <c r="A2284" s="17"/>
      <c r="B2284" s="17"/>
      <c r="C2284" s="17"/>
      <c r="D2284" s="17"/>
    </row>
    <row r="2285" spans="1:4" x14ac:dyDescent="0.2">
      <c r="A2285" s="17"/>
      <c r="B2285" s="17"/>
      <c r="C2285" s="17"/>
      <c r="D2285" s="17"/>
    </row>
    <row r="2286" spans="1:4" x14ac:dyDescent="0.2">
      <c r="A2286" s="17"/>
      <c r="B2286" s="17"/>
      <c r="C2286" s="17"/>
      <c r="D2286" s="17"/>
    </row>
    <row r="2287" spans="1:4" x14ac:dyDescent="0.2">
      <c r="A2287" s="17"/>
      <c r="B2287" s="17"/>
      <c r="C2287" s="17"/>
      <c r="D2287" s="17"/>
    </row>
    <row r="2288" spans="1:4" x14ac:dyDescent="0.2">
      <c r="A2288" s="17"/>
      <c r="B2288" s="17"/>
      <c r="C2288" s="17"/>
      <c r="D2288" s="17"/>
    </row>
    <row r="2289" spans="1:4" x14ac:dyDescent="0.2">
      <c r="A2289" s="17"/>
      <c r="B2289" s="17"/>
      <c r="C2289" s="17"/>
      <c r="D2289" s="17"/>
    </row>
    <row r="2290" spans="1:4" x14ac:dyDescent="0.2">
      <c r="A2290" s="17"/>
      <c r="B2290" s="17"/>
      <c r="C2290" s="17"/>
      <c r="D2290" s="17"/>
    </row>
    <row r="2291" spans="1:4" x14ac:dyDescent="0.2">
      <c r="A2291" s="17"/>
      <c r="B2291" s="17"/>
      <c r="C2291" s="17"/>
      <c r="D2291" s="17"/>
    </row>
    <row r="2292" spans="1:4" x14ac:dyDescent="0.2">
      <c r="A2292" s="17"/>
      <c r="B2292" s="17"/>
      <c r="C2292" s="17"/>
      <c r="D2292" s="17"/>
    </row>
    <row r="2293" spans="1:4" x14ac:dyDescent="0.2">
      <c r="A2293" s="17"/>
      <c r="B2293" s="17"/>
      <c r="C2293" s="17"/>
      <c r="D2293" s="17"/>
    </row>
    <row r="2294" spans="1:4" x14ac:dyDescent="0.2">
      <c r="A2294" s="17"/>
      <c r="B2294" s="17"/>
      <c r="C2294" s="17"/>
      <c r="D2294" s="17"/>
    </row>
    <row r="2295" spans="1:4" x14ac:dyDescent="0.2">
      <c r="A2295" s="17"/>
      <c r="B2295" s="17"/>
      <c r="C2295" s="17"/>
      <c r="D2295" s="17"/>
    </row>
    <row r="2296" spans="1:4" x14ac:dyDescent="0.2">
      <c r="A2296" s="17"/>
      <c r="B2296" s="17"/>
      <c r="C2296" s="17"/>
      <c r="D2296" s="17"/>
    </row>
    <row r="2297" spans="1:4" x14ac:dyDescent="0.2">
      <c r="A2297" s="17"/>
      <c r="B2297" s="17"/>
      <c r="C2297" s="17"/>
      <c r="D2297" s="17"/>
    </row>
    <row r="2298" spans="1:4" x14ac:dyDescent="0.2">
      <c r="A2298" s="17"/>
      <c r="B2298" s="17"/>
      <c r="C2298" s="17"/>
      <c r="D2298" s="17"/>
    </row>
    <row r="2299" spans="1:4" x14ac:dyDescent="0.2">
      <c r="A2299" s="17"/>
      <c r="B2299" s="17"/>
      <c r="C2299" s="17"/>
      <c r="D2299" s="17"/>
    </row>
    <row r="2300" spans="1:4" x14ac:dyDescent="0.2">
      <c r="A2300" s="17"/>
      <c r="B2300" s="17"/>
      <c r="C2300" s="17"/>
      <c r="D2300" s="17"/>
    </row>
    <row r="2301" spans="1:4" x14ac:dyDescent="0.2">
      <c r="A2301" s="17"/>
      <c r="B2301" s="17"/>
      <c r="C2301" s="17"/>
      <c r="D2301" s="17"/>
    </row>
    <row r="2302" spans="1:4" x14ac:dyDescent="0.2">
      <c r="A2302" s="17"/>
      <c r="B2302" s="17"/>
      <c r="C2302" s="17"/>
      <c r="D2302" s="17"/>
    </row>
    <row r="2303" spans="1:4" x14ac:dyDescent="0.2">
      <c r="A2303" s="17"/>
      <c r="B2303" s="17"/>
      <c r="C2303" s="17"/>
      <c r="D2303" s="17"/>
    </row>
    <row r="2304" spans="1:4" x14ac:dyDescent="0.2">
      <c r="A2304" s="17"/>
      <c r="B2304" s="17"/>
      <c r="C2304" s="17"/>
      <c r="D2304" s="17"/>
    </row>
    <row r="2305" spans="1:4" x14ac:dyDescent="0.2">
      <c r="A2305" s="17"/>
      <c r="B2305" s="17"/>
      <c r="C2305" s="17"/>
      <c r="D2305" s="17"/>
    </row>
    <row r="2306" spans="1:4" x14ac:dyDescent="0.2">
      <c r="A2306" s="17"/>
      <c r="B2306" s="17"/>
      <c r="C2306" s="17"/>
      <c r="D2306" s="17"/>
    </row>
    <row r="2307" spans="1:4" x14ac:dyDescent="0.2">
      <c r="A2307" s="17"/>
      <c r="B2307" s="17"/>
      <c r="C2307" s="17"/>
      <c r="D2307" s="17"/>
    </row>
    <row r="2308" spans="1:4" x14ac:dyDescent="0.2">
      <c r="A2308" s="17"/>
      <c r="B2308" s="17"/>
      <c r="C2308" s="17"/>
      <c r="D2308" s="17"/>
    </row>
    <row r="2309" spans="1:4" x14ac:dyDescent="0.2">
      <c r="A2309" s="17"/>
      <c r="B2309" s="17"/>
      <c r="C2309" s="17"/>
      <c r="D2309" s="17"/>
    </row>
    <row r="2310" spans="1:4" x14ac:dyDescent="0.2">
      <c r="A2310" s="17"/>
      <c r="B2310" s="17"/>
      <c r="C2310" s="17"/>
      <c r="D2310" s="17"/>
    </row>
    <row r="2311" spans="1:4" x14ac:dyDescent="0.2">
      <c r="A2311" s="17"/>
      <c r="B2311" s="17"/>
      <c r="C2311" s="17"/>
      <c r="D2311" s="17"/>
    </row>
    <row r="2312" spans="1:4" x14ac:dyDescent="0.2">
      <c r="A2312" s="17"/>
      <c r="B2312" s="17"/>
      <c r="C2312" s="17"/>
      <c r="D2312" s="17"/>
    </row>
    <row r="2313" spans="1:4" x14ac:dyDescent="0.2">
      <c r="A2313" s="17"/>
      <c r="B2313" s="17"/>
      <c r="C2313" s="17"/>
      <c r="D2313" s="17"/>
    </row>
    <row r="2314" spans="1:4" x14ac:dyDescent="0.2">
      <c r="A2314" s="17"/>
      <c r="B2314" s="17"/>
      <c r="C2314" s="17"/>
      <c r="D2314" s="17"/>
    </row>
    <row r="2315" spans="1:4" x14ac:dyDescent="0.2">
      <c r="A2315" s="17"/>
      <c r="B2315" s="17"/>
      <c r="C2315" s="17"/>
      <c r="D2315" s="17"/>
    </row>
    <row r="2316" spans="1:4" x14ac:dyDescent="0.2">
      <c r="A2316" s="17"/>
      <c r="B2316" s="17"/>
      <c r="C2316" s="17"/>
      <c r="D2316" s="17"/>
    </row>
    <row r="2317" spans="1:4" x14ac:dyDescent="0.2">
      <c r="A2317" s="17"/>
      <c r="B2317" s="17"/>
      <c r="C2317" s="17"/>
      <c r="D2317" s="17"/>
    </row>
    <row r="2318" spans="1:4" x14ac:dyDescent="0.2">
      <c r="A2318" s="17"/>
      <c r="B2318" s="17"/>
      <c r="C2318" s="17"/>
      <c r="D2318" s="17"/>
    </row>
    <row r="2319" spans="1:4" x14ac:dyDescent="0.2">
      <c r="A2319" s="17"/>
      <c r="B2319" s="17"/>
      <c r="C2319" s="17"/>
      <c r="D2319" s="17"/>
    </row>
    <row r="2320" spans="1:4" x14ac:dyDescent="0.2">
      <c r="A2320" s="17"/>
      <c r="B2320" s="17"/>
      <c r="C2320" s="17"/>
      <c r="D2320" s="17"/>
    </row>
    <row r="2321" spans="1:4" x14ac:dyDescent="0.2">
      <c r="A2321" s="17"/>
      <c r="B2321" s="17"/>
      <c r="C2321" s="17"/>
      <c r="D2321" s="17"/>
    </row>
    <row r="2322" spans="1:4" x14ac:dyDescent="0.2">
      <c r="A2322" s="17"/>
      <c r="B2322" s="17"/>
      <c r="C2322" s="17"/>
      <c r="D2322" s="17"/>
    </row>
    <row r="2323" spans="1:4" x14ac:dyDescent="0.2">
      <c r="A2323" s="17"/>
      <c r="B2323" s="17"/>
      <c r="C2323" s="17"/>
      <c r="D2323" s="17"/>
    </row>
    <row r="2324" spans="1:4" x14ac:dyDescent="0.2">
      <c r="A2324" s="17"/>
      <c r="B2324" s="17"/>
      <c r="C2324" s="17"/>
      <c r="D2324" s="17"/>
    </row>
    <row r="2325" spans="1:4" x14ac:dyDescent="0.2">
      <c r="A2325" s="17"/>
      <c r="B2325" s="17"/>
      <c r="C2325" s="17"/>
      <c r="D2325" s="17"/>
    </row>
    <row r="2326" spans="1:4" x14ac:dyDescent="0.2">
      <c r="A2326" s="17"/>
      <c r="B2326" s="17"/>
      <c r="C2326" s="17"/>
      <c r="D2326" s="17"/>
    </row>
    <row r="2327" spans="1:4" x14ac:dyDescent="0.2">
      <c r="A2327" s="17"/>
      <c r="B2327" s="17"/>
      <c r="C2327" s="17"/>
      <c r="D2327" s="17"/>
    </row>
    <row r="2328" spans="1:4" x14ac:dyDescent="0.2">
      <c r="A2328" s="17"/>
      <c r="B2328" s="17"/>
      <c r="C2328" s="17"/>
      <c r="D2328" s="17"/>
    </row>
    <row r="2329" spans="1:4" x14ac:dyDescent="0.2">
      <c r="A2329" s="17"/>
      <c r="B2329" s="17"/>
      <c r="C2329" s="17"/>
      <c r="D2329" s="17"/>
    </row>
    <row r="2330" spans="1:4" x14ac:dyDescent="0.2">
      <c r="A2330" s="17"/>
      <c r="B2330" s="17"/>
      <c r="C2330" s="17"/>
      <c r="D2330" s="17"/>
    </row>
    <row r="2331" spans="1:4" x14ac:dyDescent="0.2">
      <c r="A2331" s="17"/>
      <c r="B2331" s="17"/>
      <c r="C2331" s="17"/>
      <c r="D2331" s="17"/>
    </row>
    <row r="2332" spans="1:4" x14ac:dyDescent="0.2">
      <c r="A2332" s="17"/>
      <c r="B2332" s="17"/>
      <c r="C2332" s="17"/>
      <c r="D2332" s="17"/>
    </row>
    <row r="2333" spans="1:4" x14ac:dyDescent="0.2">
      <c r="A2333" s="17"/>
      <c r="B2333" s="17"/>
      <c r="C2333" s="17"/>
      <c r="D2333" s="17"/>
    </row>
    <row r="2334" spans="1:4" x14ac:dyDescent="0.2">
      <c r="A2334" s="17"/>
      <c r="B2334" s="17"/>
      <c r="C2334" s="17"/>
      <c r="D2334" s="17"/>
    </row>
    <row r="2335" spans="1:4" x14ac:dyDescent="0.2">
      <c r="A2335" s="17"/>
      <c r="B2335" s="17"/>
      <c r="C2335" s="17"/>
      <c r="D2335" s="17"/>
    </row>
    <row r="2336" spans="1:4" x14ac:dyDescent="0.2">
      <c r="A2336" s="17"/>
      <c r="B2336" s="17"/>
      <c r="C2336" s="17"/>
      <c r="D2336" s="17"/>
    </row>
    <row r="2337" spans="1:4" x14ac:dyDescent="0.2">
      <c r="A2337" s="17"/>
      <c r="B2337" s="17"/>
      <c r="C2337" s="17"/>
      <c r="D2337" s="17"/>
    </row>
    <row r="2338" spans="1:4" x14ac:dyDescent="0.2">
      <c r="A2338" s="17"/>
      <c r="B2338" s="17"/>
      <c r="C2338" s="17"/>
      <c r="D2338" s="17"/>
    </row>
    <row r="2339" spans="1:4" x14ac:dyDescent="0.2">
      <c r="A2339" s="17"/>
      <c r="B2339" s="17"/>
      <c r="C2339" s="17"/>
      <c r="D2339" s="17"/>
    </row>
    <row r="2340" spans="1:4" x14ac:dyDescent="0.2">
      <c r="A2340" s="17"/>
      <c r="B2340" s="17"/>
      <c r="C2340" s="17"/>
      <c r="D2340" s="17"/>
    </row>
    <row r="2341" spans="1:4" x14ac:dyDescent="0.2">
      <c r="A2341" s="17"/>
      <c r="B2341" s="17"/>
      <c r="C2341" s="17"/>
      <c r="D2341" s="17"/>
    </row>
    <row r="2342" spans="1:4" x14ac:dyDescent="0.2">
      <c r="A2342" s="17"/>
      <c r="B2342" s="17"/>
      <c r="C2342" s="17"/>
      <c r="D2342" s="17"/>
    </row>
    <row r="2343" spans="1:4" x14ac:dyDescent="0.2">
      <c r="A2343" s="17"/>
      <c r="B2343" s="17"/>
      <c r="C2343" s="17"/>
      <c r="D2343" s="17"/>
    </row>
    <row r="2344" spans="1:4" x14ac:dyDescent="0.2">
      <c r="A2344" s="17"/>
      <c r="B2344" s="17"/>
      <c r="C2344" s="17"/>
      <c r="D2344" s="17"/>
    </row>
    <row r="2345" spans="1:4" x14ac:dyDescent="0.2">
      <c r="A2345" s="17"/>
      <c r="B2345" s="17"/>
      <c r="C2345" s="17"/>
      <c r="D2345" s="17"/>
    </row>
    <row r="2346" spans="1:4" x14ac:dyDescent="0.2">
      <c r="A2346" s="17"/>
      <c r="B2346" s="17"/>
      <c r="C2346" s="17"/>
      <c r="D2346" s="17"/>
    </row>
    <row r="2347" spans="1:4" x14ac:dyDescent="0.2">
      <c r="A2347" s="17"/>
      <c r="B2347" s="17"/>
      <c r="C2347" s="17"/>
      <c r="D2347" s="17"/>
    </row>
    <row r="2348" spans="1:4" x14ac:dyDescent="0.2">
      <c r="A2348" s="17"/>
      <c r="B2348" s="17"/>
      <c r="C2348" s="17"/>
      <c r="D2348" s="17"/>
    </row>
    <row r="2349" spans="1:4" x14ac:dyDescent="0.2">
      <c r="A2349" s="17"/>
      <c r="B2349" s="17"/>
      <c r="C2349" s="17"/>
      <c r="D2349" s="17"/>
    </row>
    <row r="2350" spans="1:4" x14ac:dyDescent="0.2">
      <c r="A2350" s="17"/>
      <c r="B2350" s="17"/>
      <c r="C2350" s="17"/>
      <c r="D2350" s="17"/>
    </row>
    <row r="2351" spans="1:4" x14ac:dyDescent="0.2">
      <c r="A2351" s="17"/>
      <c r="B2351" s="17"/>
      <c r="C2351" s="17"/>
      <c r="D2351" s="17"/>
    </row>
    <row r="2352" spans="1:4" x14ac:dyDescent="0.2">
      <c r="A2352" s="17"/>
      <c r="B2352" s="17"/>
      <c r="C2352" s="17"/>
      <c r="D2352" s="17"/>
    </row>
    <row r="2353" spans="1:4" x14ac:dyDescent="0.2">
      <c r="A2353" s="17"/>
      <c r="B2353" s="17"/>
      <c r="C2353" s="17"/>
      <c r="D2353" s="17"/>
    </row>
    <row r="2354" spans="1:4" x14ac:dyDescent="0.2">
      <c r="A2354" s="17"/>
      <c r="B2354" s="17"/>
      <c r="C2354" s="17"/>
      <c r="D2354" s="17"/>
    </row>
    <row r="2355" spans="1:4" x14ac:dyDescent="0.2">
      <c r="A2355" s="17"/>
      <c r="B2355" s="17"/>
      <c r="C2355" s="17"/>
      <c r="D2355" s="17"/>
    </row>
    <row r="2356" spans="1:4" x14ac:dyDescent="0.2">
      <c r="A2356" s="17"/>
      <c r="B2356" s="17"/>
      <c r="C2356" s="17"/>
      <c r="D2356" s="17"/>
    </row>
    <row r="2357" spans="1:4" x14ac:dyDescent="0.2">
      <c r="A2357" s="17"/>
      <c r="B2357" s="17"/>
      <c r="C2357" s="17"/>
      <c r="D2357" s="17"/>
    </row>
    <row r="2358" spans="1:4" x14ac:dyDescent="0.2">
      <c r="A2358" s="17"/>
      <c r="B2358" s="17"/>
      <c r="C2358" s="17"/>
      <c r="D2358" s="17"/>
    </row>
    <row r="2359" spans="1:4" x14ac:dyDescent="0.2">
      <c r="A2359" s="17"/>
      <c r="B2359" s="17"/>
      <c r="C2359" s="17"/>
      <c r="D2359" s="17"/>
    </row>
    <row r="2360" spans="1:4" x14ac:dyDescent="0.2">
      <c r="A2360" s="17"/>
      <c r="B2360" s="17"/>
      <c r="C2360" s="17"/>
      <c r="D2360" s="17"/>
    </row>
    <row r="2361" spans="1:4" x14ac:dyDescent="0.2">
      <c r="A2361" s="17"/>
      <c r="B2361" s="17"/>
      <c r="C2361" s="17"/>
      <c r="D2361" s="17"/>
    </row>
    <row r="2362" spans="1:4" x14ac:dyDescent="0.2">
      <c r="A2362" s="17"/>
      <c r="B2362" s="17"/>
      <c r="C2362" s="17"/>
      <c r="D2362" s="17"/>
    </row>
    <row r="2363" spans="1:4" x14ac:dyDescent="0.2">
      <c r="A2363" s="17"/>
      <c r="B2363" s="17"/>
      <c r="C2363" s="17"/>
      <c r="D2363" s="17"/>
    </row>
    <row r="2364" spans="1:4" x14ac:dyDescent="0.2">
      <c r="A2364" s="17"/>
      <c r="B2364" s="17"/>
      <c r="C2364" s="17"/>
      <c r="D2364" s="17"/>
    </row>
    <row r="2365" spans="1:4" x14ac:dyDescent="0.2">
      <c r="A2365" s="17"/>
      <c r="B2365" s="17"/>
      <c r="C2365" s="17"/>
      <c r="D2365" s="17"/>
    </row>
    <row r="2366" spans="1:4" x14ac:dyDescent="0.2">
      <c r="A2366" s="17"/>
      <c r="B2366" s="17"/>
      <c r="C2366" s="17"/>
      <c r="D2366" s="17"/>
    </row>
    <row r="2367" spans="1:4" x14ac:dyDescent="0.2">
      <c r="A2367" s="17"/>
      <c r="B2367" s="17"/>
      <c r="C2367" s="17"/>
      <c r="D2367" s="17"/>
    </row>
    <row r="2368" spans="1:4" x14ac:dyDescent="0.2">
      <c r="A2368" s="17"/>
      <c r="B2368" s="17"/>
      <c r="C2368" s="17"/>
      <c r="D2368" s="17"/>
    </row>
    <row r="2369" spans="1:4" x14ac:dyDescent="0.2">
      <c r="A2369" s="17"/>
      <c r="B2369" s="17"/>
      <c r="C2369" s="17"/>
      <c r="D2369" s="17"/>
    </row>
    <row r="2370" spans="1:4" x14ac:dyDescent="0.2">
      <c r="A2370" s="17"/>
      <c r="B2370" s="17"/>
      <c r="C2370" s="17"/>
      <c r="D2370" s="17"/>
    </row>
    <row r="2371" spans="1:4" x14ac:dyDescent="0.2">
      <c r="A2371" s="17"/>
      <c r="B2371" s="17"/>
      <c r="C2371" s="17"/>
      <c r="D2371" s="17"/>
    </row>
    <row r="2372" spans="1:4" x14ac:dyDescent="0.2">
      <c r="A2372" s="17"/>
      <c r="B2372" s="17"/>
      <c r="C2372" s="17"/>
      <c r="D2372" s="17"/>
    </row>
    <row r="2373" spans="1:4" x14ac:dyDescent="0.2">
      <c r="A2373" s="17"/>
      <c r="B2373" s="17"/>
      <c r="C2373" s="17"/>
      <c r="D2373" s="17"/>
    </row>
    <row r="2374" spans="1:4" x14ac:dyDescent="0.2">
      <c r="A2374" s="17"/>
      <c r="B2374" s="17"/>
      <c r="C2374" s="17"/>
      <c r="D2374" s="17"/>
    </row>
    <row r="2375" spans="1:4" x14ac:dyDescent="0.2">
      <c r="A2375" s="17"/>
      <c r="B2375" s="17"/>
      <c r="C2375" s="17"/>
      <c r="D2375" s="17"/>
    </row>
    <row r="2376" spans="1:4" x14ac:dyDescent="0.2">
      <c r="A2376" s="17"/>
      <c r="B2376" s="17"/>
      <c r="C2376" s="17"/>
      <c r="D2376" s="17"/>
    </row>
    <row r="2377" spans="1:4" x14ac:dyDescent="0.2">
      <c r="A2377" s="17"/>
      <c r="B2377" s="17"/>
      <c r="C2377" s="17"/>
      <c r="D2377" s="17"/>
    </row>
    <row r="2378" spans="1:4" x14ac:dyDescent="0.2">
      <c r="A2378" s="17"/>
      <c r="B2378" s="17"/>
      <c r="C2378" s="17"/>
      <c r="D2378" s="17"/>
    </row>
    <row r="2379" spans="1:4" x14ac:dyDescent="0.2">
      <c r="A2379" s="17"/>
      <c r="B2379" s="17"/>
      <c r="C2379" s="17"/>
      <c r="D2379" s="17"/>
    </row>
    <row r="2380" spans="1:4" x14ac:dyDescent="0.2">
      <c r="A2380" s="17"/>
      <c r="B2380" s="17"/>
      <c r="C2380" s="17"/>
      <c r="D2380" s="17"/>
    </row>
    <row r="2381" spans="1:4" x14ac:dyDescent="0.2">
      <c r="A2381" s="17"/>
      <c r="B2381" s="17"/>
      <c r="C2381" s="17"/>
      <c r="D2381" s="17"/>
    </row>
    <row r="2382" spans="1:4" x14ac:dyDescent="0.2">
      <c r="A2382" s="17"/>
      <c r="B2382" s="17"/>
      <c r="C2382" s="17"/>
      <c r="D2382" s="17"/>
    </row>
    <row r="2383" spans="1:4" x14ac:dyDescent="0.2">
      <c r="A2383" s="17"/>
      <c r="B2383" s="17"/>
      <c r="C2383" s="17"/>
      <c r="D2383" s="17"/>
    </row>
    <row r="2384" spans="1:4" x14ac:dyDescent="0.2">
      <c r="A2384" s="17"/>
      <c r="B2384" s="17"/>
      <c r="C2384" s="17"/>
      <c r="D2384" s="17"/>
    </row>
    <row r="2385" spans="1:4" x14ac:dyDescent="0.2">
      <c r="A2385" s="17"/>
      <c r="B2385" s="17"/>
      <c r="C2385" s="17"/>
      <c r="D2385" s="17"/>
    </row>
    <row r="2386" spans="1:4" x14ac:dyDescent="0.2">
      <c r="A2386" s="17"/>
      <c r="B2386" s="17"/>
      <c r="C2386" s="17"/>
      <c r="D2386" s="17"/>
    </row>
    <row r="2387" spans="1:4" x14ac:dyDescent="0.2">
      <c r="A2387" s="17"/>
      <c r="B2387" s="17"/>
      <c r="C2387" s="17"/>
      <c r="D2387" s="17"/>
    </row>
    <row r="2388" spans="1:4" x14ac:dyDescent="0.2">
      <c r="A2388" s="17"/>
      <c r="B2388" s="17"/>
      <c r="C2388" s="17"/>
      <c r="D2388" s="17"/>
    </row>
    <row r="2389" spans="1:4" x14ac:dyDescent="0.2">
      <c r="A2389" s="17"/>
      <c r="B2389" s="17"/>
      <c r="C2389" s="17"/>
      <c r="D2389" s="17"/>
    </row>
    <row r="2390" spans="1:4" x14ac:dyDescent="0.2">
      <c r="A2390" s="17"/>
      <c r="B2390" s="17"/>
      <c r="C2390" s="17"/>
      <c r="D2390" s="17"/>
    </row>
    <row r="2391" spans="1:4" x14ac:dyDescent="0.2">
      <c r="A2391" s="17"/>
      <c r="B2391" s="17"/>
      <c r="C2391" s="17"/>
      <c r="D2391" s="17"/>
    </row>
    <row r="2392" spans="1:4" x14ac:dyDescent="0.2">
      <c r="A2392" s="17"/>
      <c r="B2392" s="17"/>
      <c r="C2392" s="17"/>
      <c r="D2392" s="17"/>
    </row>
    <row r="2393" spans="1:4" x14ac:dyDescent="0.2">
      <c r="A2393" s="17"/>
      <c r="B2393" s="17"/>
      <c r="C2393" s="17"/>
      <c r="D2393" s="17"/>
    </row>
    <row r="2394" spans="1:4" x14ac:dyDescent="0.2">
      <c r="A2394" s="17"/>
      <c r="B2394" s="17"/>
      <c r="C2394" s="17"/>
      <c r="D2394" s="17"/>
    </row>
    <row r="2395" spans="1:4" x14ac:dyDescent="0.2">
      <c r="A2395" s="17"/>
      <c r="B2395" s="17"/>
      <c r="C2395" s="17"/>
      <c r="D2395" s="17"/>
    </row>
    <row r="2396" spans="1:4" x14ac:dyDescent="0.2">
      <c r="A2396" s="17"/>
      <c r="B2396" s="17"/>
      <c r="C2396" s="17"/>
      <c r="D2396" s="17"/>
    </row>
    <row r="2397" spans="1:4" x14ac:dyDescent="0.2">
      <c r="A2397" s="17"/>
      <c r="B2397" s="17"/>
      <c r="C2397" s="17"/>
      <c r="D2397" s="17"/>
    </row>
    <row r="2398" spans="1:4" x14ac:dyDescent="0.2">
      <c r="A2398" s="17"/>
      <c r="B2398" s="17"/>
      <c r="C2398" s="17"/>
      <c r="D2398" s="17"/>
    </row>
    <row r="2399" spans="1:4" x14ac:dyDescent="0.2">
      <c r="A2399" s="17"/>
      <c r="B2399" s="17"/>
      <c r="C2399" s="17"/>
      <c r="D2399" s="17"/>
    </row>
    <row r="2400" spans="1:4" x14ac:dyDescent="0.2">
      <c r="A2400" s="17"/>
      <c r="B2400" s="17"/>
      <c r="C2400" s="17"/>
      <c r="D2400" s="17"/>
    </row>
    <row r="2401" spans="1:4" x14ac:dyDescent="0.2">
      <c r="A2401" s="17"/>
      <c r="B2401" s="17"/>
      <c r="C2401" s="17"/>
      <c r="D2401" s="17"/>
    </row>
    <row r="2402" spans="1:4" x14ac:dyDescent="0.2">
      <c r="A2402" s="17"/>
      <c r="B2402" s="17"/>
      <c r="C2402" s="17"/>
      <c r="D2402" s="17"/>
    </row>
    <row r="2403" spans="1:4" x14ac:dyDescent="0.2">
      <c r="A2403" s="17"/>
      <c r="B2403" s="17"/>
      <c r="C2403" s="17"/>
      <c r="D2403" s="17"/>
    </row>
    <row r="2404" spans="1:4" x14ac:dyDescent="0.2">
      <c r="A2404" s="17"/>
      <c r="B2404" s="17"/>
      <c r="C2404" s="17"/>
      <c r="D2404" s="17"/>
    </row>
    <row r="2405" spans="1:4" x14ac:dyDescent="0.2">
      <c r="A2405" s="17"/>
      <c r="B2405" s="17"/>
      <c r="C2405" s="17"/>
      <c r="D2405" s="17"/>
    </row>
    <row r="2406" spans="1:4" x14ac:dyDescent="0.2">
      <c r="A2406" s="17"/>
      <c r="B2406" s="17"/>
      <c r="C2406" s="17"/>
      <c r="D2406" s="17"/>
    </row>
    <row r="2407" spans="1:4" x14ac:dyDescent="0.2">
      <c r="A2407" s="17"/>
      <c r="B2407" s="17"/>
      <c r="C2407" s="17"/>
      <c r="D2407" s="17"/>
    </row>
    <row r="2408" spans="1:4" x14ac:dyDescent="0.2">
      <c r="A2408" s="17"/>
      <c r="B2408" s="17"/>
      <c r="C2408" s="17"/>
      <c r="D2408" s="17"/>
    </row>
    <row r="2409" spans="1:4" x14ac:dyDescent="0.2">
      <c r="A2409" s="17"/>
      <c r="B2409" s="17"/>
      <c r="C2409" s="17"/>
      <c r="D2409" s="17"/>
    </row>
    <row r="2410" spans="1:4" x14ac:dyDescent="0.2">
      <c r="A2410" s="17"/>
      <c r="B2410" s="17"/>
      <c r="C2410" s="17"/>
      <c r="D2410" s="17"/>
    </row>
    <row r="2411" spans="1:4" x14ac:dyDescent="0.2">
      <c r="A2411" s="17"/>
      <c r="B2411" s="17"/>
      <c r="C2411" s="17"/>
      <c r="D2411" s="17"/>
    </row>
    <row r="2412" spans="1:4" x14ac:dyDescent="0.2">
      <c r="A2412" s="17"/>
      <c r="B2412" s="17"/>
      <c r="C2412" s="17"/>
      <c r="D2412" s="17"/>
    </row>
    <row r="2413" spans="1:4" x14ac:dyDescent="0.2">
      <c r="A2413" s="17"/>
      <c r="B2413" s="17"/>
      <c r="C2413" s="17"/>
      <c r="D2413" s="17"/>
    </row>
    <row r="2414" spans="1:4" x14ac:dyDescent="0.2">
      <c r="A2414" s="17"/>
      <c r="B2414" s="17"/>
      <c r="C2414" s="17"/>
      <c r="D2414" s="17"/>
    </row>
    <row r="2415" spans="1:4" x14ac:dyDescent="0.2">
      <c r="A2415" s="17"/>
      <c r="B2415" s="17"/>
      <c r="C2415" s="17"/>
      <c r="D2415" s="17"/>
    </row>
    <row r="2416" spans="1:4" x14ac:dyDescent="0.2">
      <c r="A2416" s="17"/>
      <c r="B2416" s="17"/>
      <c r="C2416" s="17"/>
      <c r="D2416" s="17"/>
    </row>
    <row r="2417" spans="1:4" x14ac:dyDescent="0.2">
      <c r="A2417" s="17"/>
      <c r="B2417" s="17"/>
      <c r="C2417" s="17"/>
      <c r="D2417" s="17"/>
    </row>
    <row r="2418" spans="1:4" x14ac:dyDescent="0.2">
      <c r="A2418" s="17"/>
      <c r="B2418" s="17"/>
      <c r="C2418" s="17"/>
      <c r="D2418" s="17"/>
    </row>
    <row r="2419" spans="1:4" x14ac:dyDescent="0.2">
      <c r="A2419" s="17"/>
      <c r="B2419" s="17"/>
      <c r="C2419" s="17"/>
      <c r="D2419" s="17"/>
    </row>
    <row r="2420" spans="1:4" x14ac:dyDescent="0.2">
      <c r="A2420" s="17"/>
      <c r="B2420" s="17"/>
      <c r="C2420" s="17"/>
      <c r="D2420" s="17"/>
    </row>
    <row r="2421" spans="1:4" x14ac:dyDescent="0.2">
      <c r="A2421" s="17"/>
      <c r="B2421" s="17"/>
      <c r="C2421" s="17"/>
      <c r="D2421" s="17"/>
    </row>
    <row r="2422" spans="1:4" x14ac:dyDescent="0.2">
      <c r="A2422" s="17"/>
      <c r="B2422" s="17"/>
      <c r="C2422" s="17"/>
      <c r="D2422" s="17"/>
    </row>
    <row r="2423" spans="1:4" x14ac:dyDescent="0.2">
      <c r="A2423" s="17"/>
      <c r="B2423" s="17"/>
      <c r="C2423" s="17"/>
      <c r="D2423" s="17"/>
    </row>
    <row r="2424" spans="1:4" x14ac:dyDescent="0.2">
      <c r="A2424" s="17"/>
      <c r="B2424" s="17"/>
      <c r="C2424" s="17"/>
      <c r="D2424" s="17"/>
    </row>
    <row r="2425" spans="1:4" x14ac:dyDescent="0.2">
      <c r="A2425" s="17"/>
      <c r="B2425" s="17"/>
      <c r="C2425" s="17"/>
      <c r="D2425" s="17"/>
    </row>
    <row r="2426" spans="1:4" x14ac:dyDescent="0.2">
      <c r="A2426" s="17"/>
      <c r="B2426" s="17"/>
      <c r="C2426" s="17"/>
      <c r="D2426" s="17"/>
    </row>
    <row r="2427" spans="1:4" x14ac:dyDescent="0.2">
      <c r="A2427" s="17"/>
      <c r="B2427" s="17"/>
      <c r="C2427" s="17"/>
      <c r="D2427" s="17"/>
    </row>
    <row r="2428" spans="1:4" x14ac:dyDescent="0.2">
      <c r="A2428" s="17"/>
      <c r="B2428" s="17"/>
      <c r="C2428" s="17"/>
      <c r="D2428" s="17"/>
    </row>
    <row r="2429" spans="1:4" x14ac:dyDescent="0.2">
      <c r="A2429" s="17"/>
      <c r="B2429" s="17"/>
      <c r="C2429" s="17"/>
      <c r="D2429" s="17"/>
    </row>
    <row r="2430" spans="1:4" x14ac:dyDescent="0.2">
      <c r="A2430" s="17"/>
      <c r="B2430" s="17"/>
      <c r="C2430" s="17"/>
      <c r="D2430" s="17"/>
    </row>
    <row r="2431" spans="1:4" x14ac:dyDescent="0.2">
      <c r="A2431" s="17"/>
      <c r="B2431" s="17"/>
      <c r="C2431" s="17"/>
      <c r="D2431" s="17"/>
    </row>
    <row r="2432" spans="1:4" x14ac:dyDescent="0.2">
      <c r="A2432" s="17"/>
      <c r="B2432" s="17"/>
      <c r="C2432" s="17"/>
      <c r="D2432" s="17"/>
    </row>
    <row r="2433" spans="1:4" x14ac:dyDescent="0.2">
      <c r="A2433" s="17"/>
      <c r="B2433" s="17"/>
      <c r="C2433" s="17"/>
      <c r="D2433" s="17"/>
    </row>
    <row r="2434" spans="1:4" x14ac:dyDescent="0.2">
      <c r="A2434" s="17"/>
      <c r="B2434" s="17"/>
      <c r="C2434" s="17"/>
      <c r="D2434" s="17"/>
    </row>
    <row r="2435" spans="1:4" x14ac:dyDescent="0.2">
      <c r="A2435" s="17"/>
      <c r="B2435" s="17"/>
      <c r="C2435" s="17"/>
      <c r="D2435" s="17"/>
    </row>
    <row r="2436" spans="1:4" x14ac:dyDescent="0.2">
      <c r="A2436" s="17"/>
      <c r="B2436" s="17"/>
      <c r="C2436" s="17"/>
      <c r="D2436" s="17"/>
    </row>
    <row r="2437" spans="1:4" x14ac:dyDescent="0.2">
      <c r="A2437" s="17"/>
      <c r="B2437" s="17"/>
      <c r="C2437" s="17"/>
      <c r="D2437" s="17"/>
    </row>
    <row r="2438" spans="1:4" x14ac:dyDescent="0.2">
      <c r="A2438" s="17"/>
      <c r="B2438" s="17"/>
      <c r="C2438" s="17"/>
      <c r="D2438" s="17"/>
    </row>
    <row r="2439" spans="1:4" x14ac:dyDescent="0.2">
      <c r="A2439" s="17"/>
      <c r="B2439" s="17"/>
      <c r="C2439" s="17"/>
      <c r="D2439" s="17"/>
    </row>
    <row r="2440" spans="1:4" x14ac:dyDescent="0.2">
      <c r="A2440" s="17"/>
      <c r="B2440" s="17"/>
      <c r="C2440" s="17"/>
      <c r="D2440" s="17"/>
    </row>
    <row r="2441" spans="1:4" x14ac:dyDescent="0.2">
      <c r="A2441" s="17"/>
      <c r="B2441" s="17"/>
      <c r="C2441" s="17"/>
      <c r="D2441" s="17"/>
    </row>
    <row r="2442" spans="1:4" x14ac:dyDescent="0.2">
      <c r="A2442" s="17"/>
      <c r="B2442" s="17"/>
      <c r="C2442" s="17"/>
      <c r="D2442" s="17"/>
    </row>
    <row r="2443" spans="1:4" x14ac:dyDescent="0.2">
      <c r="A2443" s="17"/>
      <c r="B2443" s="17"/>
      <c r="C2443" s="17"/>
      <c r="D2443" s="17"/>
    </row>
    <row r="2444" spans="1:4" x14ac:dyDescent="0.2">
      <c r="A2444" s="17"/>
      <c r="B2444" s="17"/>
      <c r="C2444" s="17"/>
      <c r="D2444" s="17"/>
    </row>
    <row r="2445" spans="1:4" x14ac:dyDescent="0.2">
      <c r="A2445" s="17"/>
      <c r="B2445" s="17"/>
      <c r="C2445" s="17"/>
      <c r="D2445" s="17"/>
    </row>
    <row r="2446" spans="1:4" x14ac:dyDescent="0.2">
      <c r="A2446" s="17"/>
      <c r="B2446" s="17"/>
      <c r="C2446" s="17"/>
      <c r="D2446" s="17"/>
    </row>
    <row r="2447" spans="1:4" x14ac:dyDescent="0.2">
      <c r="A2447" s="17"/>
      <c r="B2447" s="17"/>
      <c r="C2447" s="17"/>
      <c r="D2447" s="17"/>
    </row>
    <row r="2448" spans="1:4" x14ac:dyDescent="0.2">
      <c r="A2448" s="17"/>
      <c r="B2448" s="17"/>
      <c r="C2448" s="17"/>
      <c r="D2448" s="17"/>
    </row>
    <row r="2449" spans="1:4" x14ac:dyDescent="0.2">
      <c r="A2449" s="17"/>
      <c r="B2449" s="17"/>
      <c r="C2449" s="17"/>
      <c r="D2449" s="17"/>
    </row>
    <row r="2450" spans="1:4" x14ac:dyDescent="0.2">
      <c r="A2450" s="17"/>
      <c r="B2450" s="17"/>
      <c r="C2450" s="17"/>
      <c r="D2450" s="17"/>
    </row>
    <row r="2451" spans="1:4" x14ac:dyDescent="0.2">
      <c r="A2451" s="17"/>
      <c r="B2451" s="17"/>
      <c r="C2451" s="17"/>
      <c r="D2451" s="17"/>
    </row>
    <row r="2452" spans="1:4" x14ac:dyDescent="0.2">
      <c r="A2452" s="17"/>
      <c r="B2452" s="17"/>
      <c r="C2452" s="17"/>
      <c r="D2452" s="17"/>
    </row>
    <row r="2453" spans="1:4" x14ac:dyDescent="0.2">
      <c r="A2453" s="17"/>
      <c r="B2453" s="17"/>
      <c r="C2453" s="17"/>
      <c r="D2453" s="17"/>
    </row>
    <row r="2454" spans="1:4" x14ac:dyDescent="0.2">
      <c r="A2454" s="17"/>
      <c r="B2454" s="17"/>
      <c r="C2454" s="17"/>
      <c r="D2454" s="17"/>
    </row>
    <row r="2455" spans="1:4" x14ac:dyDescent="0.2">
      <c r="A2455" s="17"/>
      <c r="B2455" s="17"/>
      <c r="C2455" s="17"/>
      <c r="D2455" s="17"/>
    </row>
    <row r="2456" spans="1:4" x14ac:dyDescent="0.2">
      <c r="A2456" s="17"/>
      <c r="B2456" s="17"/>
      <c r="C2456" s="17"/>
      <c r="D2456" s="17"/>
    </row>
    <row r="2457" spans="1:4" x14ac:dyDescent="0.2">
      <c r="A2457" s="17"/>
      <c r="B2457" s="17"/>
      <c r="C2457" s="17"/>
      <c r="D2457" s="17"/>
    </row>
    <row r="2458" spans="1:4" x14ac:dyDescent="0.2">
      <c r="A2458" s="17"/>
      <c r="B2458" s="17"/>
      <c r="C2458" s="17"/>
      <c r="D2458" s="17"/>
    </row>
    <row r="2459" spans="1:4" x14ac:dyDescent="0.2">
      <c r="A2459" s="17"/>
      <c r="B2459" s="17"/>
      <c r="C2459" s="17"/>
      <c r="D2459" s="17"/>
    </row>
    <row r="2460" spans="1:4" x14ac:dyDescent="0.2">
      <c r="A2460" s="17"/>
      <c r="B2460" s="17"/>
      <c r="C2460" s="17"/>
      <c r="D2460" s="17"/>
    </row>
    <row r="2461" spans="1:4" x14ac:dyDescent="0.2">
      <c r="A2461" s="17"/>
      <c r="B2461" s="17"/>
      <c r="C2461" s="17"/>
      <c r="D2461" s="17"/>
    </row>
    <row r="2462" spans="1:4" x14ac:dyDescent="0.2">
      <c r="A2462" s="17"/>
      <c r="B2462" s="17"/>
      <c r="C2462" s="17"/>
      <c r="D2462" s="17"/>
    </row>
    <row r="2463" spans="1:4" x14ac:dyDescent="0.2">
      <c r="A2463" s="17"/>
      <c r="B2463" s="17"/>
      <c r="C2463" s="17"/>
      <c r="D2463" s="17"/>
    </row>
    <row r="2464" spans="1:4" x14ac:dyDescent="0.2">
      <c r="A2464" s="17"/>
      <c r="B2464" s="17"/>
      <c r="C2464" s="17"/>
      <c r="D2464" s="17"/>
    </row>
    <row r="2465" spans="1:4" x14ac:dyDescent="0.2">
      <c r="A2465" s="17"/>
      <c r="B2465" s="17"/>
      <c r="C2465" s="17"/>
      <c r="D2465" s="17"/>
    </row>
    <row r="2466" spans="1:4" x14ac:dyDescent="0.2">
      <c r="A2466" s="17"/>
      <c r="B2466" s="17"/>
      <c r="C2466" s="17"/>
      <c r="D2466" s="17"/>
    </row>
    <row r="2467" spans="1:4" x14ac:dyDescent="0.2">
      <c r="A2467" s="17"/>
      <c r="B2467" s="17"/>
      <c r="C2467" s="17"/>
      <c r="D2467" s="17"/>
    </row>
    <row r="2468" spans="1:4" x14ac:dyDescent="0.2">
      <c r="A2468" s="17"/>
      <c r="B2468" s="17"/>
      <c r="C2468" s="17"/>
      <c r="D2468" s="17"/>
    </row>
    <row r="2469" spans="1:4" x14ac:dyDescent="0.2">
      <c r="A2469" s="17"/>
      <c r="B2469" s="17"/>
      <c r="C2469" s="17"/>
      <c r="D2469" s="17"/>
    </row>
    <row r="2470" spans="1:4" x14ac:dyDescent="0.2">
      <c r="A2470" s="17"/>
      <c r="B2470" s="17"/>
      <c r="C2470" s="17"/>
      <c r="D2470" s="17"/>
    </row>
    <row r="2471" spans="1:4" x14ac:dyDescent="0.2">
      <c r="A2471" s="17"/>
      <c r="B2471" s="17"/>
      <c r="C2471" s="17"/>
      <c r="D2471" s="17"/>
    </row>
    <row r="2472" spans="1:4" x14ac:dyDescent="0.2">
      <c r="A2472" s="17"/>
      <c r="B2472" s="17"/>
      <c r="C2472" s="17"/>
      <c r="D2472" s="17"/>
    </row>
    <row r="2473" spans="1:4" x14ac:dyDescent="0.2">
      <c r="A2473" s="17"/>
      <c r="B2473" s="17"/>
      <c r="C2473" s="17"/>
      <c r="D2473" s="17"/>
    </row>
    <row r="2474" spans="1:4" x14ac:dyDescent="0.2">
      <c r="A2474" s="17"/>
      <c r="B2474" s="17"/>
      <c r="C2474" s="17"/>
      <c r="D2474" s="17"/>
    </row>
    <row r="2475" spans="1:4" x14ac:dyDescent="0.2">
      <c r="A2475" s="17"/>
      <c r="B2475" s="17"/>
      <c r="C2475" s="17"/>
      <c r="D2475" s="17"/>
    </row>
    <row r="2476" spans="1:4" x14ac:dyDescent="0.2">
      <c r="A2476" s="17"/>
      <c r="B2476" s="17"/>
      <c r="C2476" s="17"/>
      <c r="D2476" s="17"/>
    </row>
    <row r="2477" spans="1:4" x14ac:dyDescent="0.2">
      <c r="A2477" s="17"/>
      <c r="B2477" s="17"/>
      <c r="C2477" s="17"/>
      <c r="D2477" s="17"/>
    </row>
    <row r="2478" spans="1:4" x14ac:dyDescent="0.2">
      <c r="A2478" s="17"/>
      <c r="B2478" s="17"/>
      <c r="C2478" s="17"/>
      <c r="D2478" s="17"/>
    </row>
    <row r="2479" spans="1:4" x14ac:dyDescent="0.2">
      <c r="A2479" s="17"/>
      <c r="B2479" s="17"/>
      <c r="C2479" s="17"/>
      <c r="D2479" s="17"/>
    </row>
    <row r="2480" spans="1:4" x14ac:dyDescent="0.2">
      <c r="A2480" s="17"/>
      <c r="B2480" s="17"/>
      <c r="C2480" s="17"/>
      <c r="D2480" s="17"/>
    </row>
    <row r="2481" spans="1:4" x14ac:dyDescent="0.2">
      <c r="A2481" s="17"/>
      <c r="B2481" s="17"/>
      <c r="C2481" s="17"/>
      <c r="D2481" s="17"/>
    </row>
    <row r="2482" spans="1:4" x14ac:dyDescent="0.2">
      <c r="A2482" s="17"/>
      <c r="B2482" s="17"/>
      <c r="C2482" s="17"/>
      <c r="D2482" s="17"/>
    </row>
    <row r="2483" spans="1:4" x14ac:dyDescent="0.2">
      <c r="A2483" s="17"/>
      <c r="B2483" s="17"/>
      <c r="C2483" s="17"/>
      <c r="D2483" s="17"/>
    </row>
    <row r="2484" spans="1:4" x14ac:dyDescent="0.2">
      <c r="A2484" s="17"/>
      <c r="B2484" s="17"/>
      <c r="C2484" s="17"/>
      <c r="D2484" s="17"/>
    </row>
    <row r="2485" spans="1:4" x14ac:dyDescent="0.2">
      <c r="A2485" s="17"/>
      <c r="B2485" s="17"/>
      <c r="C2485" s="17"/>
      <c r="D2485" s="17"/>
    </row>
    <row r="2486" spans="1:4" x14ac:dyDescent="0.2">
      <c r="A2486" s="17"/>
      <c r="B2486" s="17"/>
      <c r="C2486" s="17"/>
      <c r="D2486" s="17"/>
    </row>
    <row r="2487" spans="1:4" x14ac:dyDescent="0.2">
      <c r="A2487" s="17"/>
      <c r="B2487" s="17"/>
      <c r="C2487" s="17"/>
      <c r="D2487" s="17"/>
    </row>
    <row r="2488" spans="1:4" x14ac:dyDescent="0.2">
      <c r="A2488" s="17"/>
      <c r="B2488" s="17"/>
      <c r="C2488" s="17"/>
      <c r="D2488" s="17"/>
    </row>
    <row r="2489" spans="1:4" x14ac:dyDescent="0.2">
      <c r="A2489" s="17"/>
      <c r="B2489" s="17"/>
      <c r="C2489" s="17"/>
      <c r="D2489" s="17"/>
    </row>
    <row r="2490" spans="1:4" x14ac:dyDescent="0.2">
      <c r="A2490" s="17"/>
      <c r="B2490" s="17"/>
      <c r="C2490" s="17"/>
      <c r="D2490" s="17"/>
    </row>
    <row r="2491" spans="1:4" x14ac:dyDescent="0.2">
      <c r="A2491" s="17"/>
      <c r="B2491" s="17"/>
      <c r="C2491" s="17"/>
      <c r="D2491" s="17"/>
    </row>
    <row r="2492" spans="1:4" x14ac:dyDescent="0.2">
      <c r="A2492" s="17"/>
      <c r="B2492" s="17"/>
      <c r="C2492" s="17"/>
      <c r="D2492" s="17"/>
    </row>
    <row r="2493" spans="1:4" x14ac:dyDescent="0.2">
      <c r="A2493" s="17"/>
      <c r="B2493" s="17"/>
      <c r="C2493" s="17"/>
      <c r="D2493" s="17"/>
    </row>
    <row r="2494" spans="1:4" x14ac:dyDescent="0.2">
      <c r="A2494" s="17"/>
      <c r="B2494" s="17"/>
      <c r="C2494" s="17"/>
      <c r="D2494" s="17"/>
    </row>
    <row r="2495" spans="1:4" x14ac:dyDescent="0.2">
      <c r="A2495" s="17"/>
      <c r="B2495" s="17"/>
      <c r="C2495" s="17"/>
      <c r="D2495" s="17"/>
    </row>
    <row r="2496" spans="1:4" x14ac:dyDescent="0.2">
      <c r="A2496" s="17"/>
      <c r="B2496" s="17"/>
      <c r="C2496" s="17"/>
      <c r="D2496" s="17"/>
    </row>
    <row r="2497" spans="1:4" x14ac:dyDescent="0.2">
      <c r="A2497" s="17"/>
      <c r="B2497" s="17"/>
      <c r="C2497" s="17"/>
      <c r="D2497" s="17"/>
    </row>
    <row r="2498" spans="1:4" x14ac:dyDescent="0.2">
      <c r="A2498" s="17"/>
      <c r="B2498" s="17"/>
      <c r="C2498" s="17"/>
      <c r="D2498" s="17"/>
    </row>
    <row r="2499" spans="1:4" x14ac:dyDescent="0.2">
      <c r="A2499" s="17"/>
      <c r="B2499" s="17"/>
      <c r="C2499" s="17"/>
      <c r="D2499" s="17"/>
    </row>
    <row r="2500" spans="1:4" x14ac:dyDescent="0.2">
      <c r="A2500" s="17"/>
      <c r="B2500" s="17"/>
      <c r="C2500" s="17"/>
      <c r="D2500" s="17"/>
    </row>
    <row r="2501" spans="1:4" x14ac:dyDescent="0.2">
      <c r="A2501" s="17"/>
      <c r="B2501" s="17"/>
      <c r="C2501" s="17"/>
      <c r="D2501" s="17"/>
    </row>
    <row r="2502" spans="1:4" x14ac:dyDescent="0.2">
      <c r="A2502" s="17"/>
      <c r="B2502" s="17"/>
      <c r="C2502" s="17"/>
      <c r="D2502" s="17"/>
    </row>
    <row r="2503" spans="1:4" x14ac:dyDescent="0.2">
      <c r="A2503" s="17"/>
      <c r="B2503" s="17"/>
      <c r="C2503" s="17"/>
      <c r="D2503" s="17"/>
    </row>
    <row r="2504" spans="1:4" x14ac:dyDescent="0.2">
      <c r="A2504" s="17"/>
      <c r="B2504" s="17"/>
      <c r="C2504" s="17"/>
      <c r="D2504" s="17"/>
    </row>
    <row r="2505" spans="1:4" x14ac:dyDescent="0.2">
      <c r="A2505" s="17"/>
      <c r="B2505" s="17"/>
      <c r="C2505" s="17"/>
      <c r="D2505" s="17"/>
    </row>
    <row r="2506" spans="1:4" x14ac:dyDescent="0.2">
      <c r="A2506" s="17"/>
      <c r="B2506" s="17"/>
      <c r="C2506" s="17"/>
      <c r="D2506" s="17"/>
    </row>
    <row r="2507" spans="1:4" x14ac:dyDescent="0.2">
      <c r="A2507" s="17"/>
      <c r="B2507" s="17"/>
      <c r="C2507" s="17"/>
      <c r="D2507" s="17"/>
    </row>
    <row r="2508" spans="1:4" x14ac:dyDescent="0.2">
      <c r="A2508" s="17"/>
      <c r="B2508" s="17"/>
      <c r="C2508" s="17"/>
      <c r="D2508" s="17"/>
    </row>
    <row r="2509" spans="1:4" x14ac:dyDescent="0.2">
      <c r="A2509" s="17"/>
      <c r="B2509" s="17"/>
      <c r="C2509" s="17"/>
      <c r="D2509" s="17"/>
    </row>
    <row r="2510" spans="1:4" x14ac:dyDescent="0.2">
      <c r="A2510" s="17"/>
      <c r="B2510" s="17"/>
      <c r="C2510" s="17"/>
      <c r="D2510" s="17"/>
    </row>
    <row r="2511" spans="1:4" x14ac:dyDescent="0.2">
      <c r="A2511" s="17"/>
      <c r="B2511" s="17"/>
      <c r="C2511" s="17"/>
      <c r="D2511" s="17"/>
    </row>
    <row r="2512" spans="1:4" x14ac:dyDescent="0.2">
      <c r="A2512" s="17"/>
      <c r="B2512" s="17"/>
      <c r="C2512" s="17"/>
      <c r="D2512" s="17"/>
    </row>
    <row r="2513" spans="1:4" x14ac:dyDescent="0.2">
      <c r="A2513" s="17"/>
      <c r="B2513" s="17"/>
      <c r="C2513" s="17"/>
      <c r="D2513" s="17"/>
    </row>
    <row r="2514" spans="1:4" x14ac:dyDescent="0.2">
      <c r="A2514" s="17"/>
      <c r="B2514" s="17"/>
      <c r="C2514" s="17"/>
      <c r="D2514" s="17"/>
    </row>
    <row r="2515" spans="1:4" x14ac:dyDescent="0.2">
      <c r="A2515" s="17"/>
      <c r="B2515" s="17"/>
      <c r="C2515" s="17"/>
      <c r="D2515" s="17"/>
    </row>
    <row r="2516" spans="1:4" x14ac:dyDescent="0.2">
      <c r="A2516" s="17"/>
      <c r="B2516" s="17"/>
      <c r="C2516" s="17"/>
      <c r="D2516" s="17"/>
    </row>
    <row r="2517" spans="1:4" x14ac:dyDescent="0.2">
      <c r="A2517" s="17"/>
      <c r="B2517" s="17"/>
      <c r="C2517" s="17"/>
      <c r="D2517" s="17"/>
    </row>
    <row r="2518" spans="1:4" x14ac:dyDescent="0.2">
      <c r="A2518" s="17"/>
      <c r="B2518" s="17"/>
      <c r="C2518" s="17"/>
      <c r="D2518" s="17"/>
    </row>
    <row r="2519" spans="1:4" x14ac:dyDescent="0.2">
      <c r="A2519" s="17"/>
      <c r="B2519" s="17"/>
      <c r="C2519" s="17"/>
      <c r="D2519" s="17"/>
    </row>
    <row r="2520" spans="1:4" x14ac:dyDescent="0.2">
      <c r="A2520" s="17"/>
      <c r="B2520" s="17"/>
      <c r="C2520" s="17"/>
      <c r="D2520" s="17"/>
    </row>
    <row r="2521" spans="1:4" x14ac:dyDescent="0.2">
      <c r="A2521" s="17"/>
      <c r="B2521" s="17"/>
      <c r="C2521" s="17"/>
      <c r="D2521" s="17"/>
    </row>
    <row r="2522" spans="1:4" x14ac:dyDescent="0.2">
      <c r="A2522" s="17"/>
      <c r="B2522" s="17"/>
      <c r="C2522" s="17"/>
      <c r="D2522" s="17"/>
    </row>
    <row r="2523" spans="1:4" x14ac:dyDescent="0.2">
      <c r="A2523" s="17"/>
      <c r="B2523" s="17"/>
      <c r="C2523" s="17"/>
      <c r="D2523" s="17"/>
    </row>
    <row r="2524" spans="1:4" x14ac:dyDescent="0.2">
      <c r="A2524" s="17"/>
      <c r="B2524" s="17"/>
      <c r="C2524" s="17"/>
      <c r="D2524" s="17"/>
    </row>
    <row r="2525" spans="1:4" x14ac:dyDescent="0.2">
      <c r="A2525" s="17"/>
      <c r="B2525" s="17"/>
      <c r="C2525" s="17"/>
      <c r="D2525" s="17"/>
    </row>
    <row r="2526" spans="1:4" x14ac:dyDescent="0.2">
      <c r="A2526" s="17"/>
      <c r="B2526" s="17"/>
      <c r="C2526" s="17"/>
      <c r="D2526" s="17"/>
    </row>
    <row r="2527" spans="1:4" x14ac:dyDescent="0.2">
      <c r="A2527" s="17"/>
      <c r="B2527" s="17"/>
      <c r="C2527" s="17"/>
      <c r="D2527" s="17"/>
    </row>
    <row r="2528" spans="1:4" x14ac:dyDescent="0.2">
      <c r="A2528" s="17"/>
      <c r="B2528" s="17"/>
      <c r="C2528" s="17"/>
      <c r="D2528" s="17"/>
    </row>
    <row r="2529" spans="1:4" x14ac:dyDescent="0.2">
      <c r="A2529" s="17"/>
      <c r="B2529" s="17"/>
      <c r="C2529" s="17"/>
      <c r="D2529" s="17"/>
    </row>
    <row r="2530" spans="1:4" x14ac:dyDescent="0.2">
      <c r="A2530" s="17"/>
      <c r="B2530" s="17"/>
      <c r="C2530" s="17"/>
      <c r="D2530" s="17"/>
    </row>
    <row r="2531" spans="1:4" x14ac:dyDescent="0.2">
      <c r="A2531" s="17"/>
      <c r="B2531" s="17"/>
      <c r="C2531" s="17"/>
      <c r="D2531" s="17"/>
    </row>
    <row r="2532" spans="1:4" x14ac:dyDescent="0.2">
      <c r="A2532" s="17"/>
      <c r="B2532" s="17"/>
      <c r="C2532" s="17"/>
      <c r="D2532" s="17"/>
    </row>
    <row r="2533" spans="1:4" x14ac:dyDescent="0.2">
      <c r="A2533" s="17"/>
      <c r="B2533" s="17"/>
      <c r="C2533" s="17"/>
      <c r="D2533" s="17"/>
    </row>
    <row r="2534" spans="1:4" x14ac:dyDescent="0.2">
      <c r="A2534" s="17"/>
      <c r="B2534" s="17"/>
      <c r="C2534" s="17"/>
      <c r="D2534" s="17"/>
    </row>
    <row r="2535" spans="1:4" x14ac:dyDescent="0.2">
      <c r="A2535" s="17"/>
      <c r="B2535" s="17"/>
      <c r="C2535" s="17"/>
      <c r="D2535" s="17"/>
    </row>
    <row r="2536" spans="1:4" x14ac:dyDescent="0.2">
      <c r="A2536" s="17"/>
      <c r="B2536" s="17"/>
      <c r="C2536" s="17"/>
      <c r="D2536" s="17"/>
    </row>
    <row r="2537" spans="1:4" x14ac:dyDescent="0.2">
      <c r="A2537" s="17"/>
      <c r="B2537" s="17"/>
      <c r="C2537" s="17"/>
      <c r="D2537" s="17"/>
    </row>
    <row r="2538" spans="1:4" x14ac:dyDescent="0.2">
      <c r="A2538" s="17"/>
      <c r="B2538" s="17"/>
      <c r="C2538" s="17"/>
      <c r="D2538" s="17"/>
    </row>
    <row r="2539" spans="1:4" x14ac:dyDescent="0.2">
      <c r="A2539" s="17"/>
      <c r="B2539" s="17"/>
      <c r="C2539" s="17"/>
      <c r="D2539" s="17"/>
    </row>
    <row r="2540" spans="1:4" x14ac:dyDescent="0.2">
      <c r="A2540" s="17"/>
      <c r="B2540" s="17"/>
      <c r="C2540" s="17"/>
      <c r="D2540" s="17"/>
    </row>
    <row r="2541" spans="1:4" x14ac:dyDescent="0.2">
      <c r="A2541" s="17"/>
      <c r="B2541" s="17"/>
      <c r="C2541" s="17"/>
      <c r="D2541" s="17"/>
    </row>
    <row r="2542" spans="1:4" x14ac:dyDescent="0.2">
      <c r="A2542" s="17"/>
      <c r="B2542" s="17"/>
      <c r="C2542" s="17"/>
      <c r="D2542" s="17"/>
    </row>
    <row r="2543" spans="1:4" x14ac:dyDescent="0.2">
      <c r="A2543" s="17"/>
      <c r="B2543" s="17"/>
      <c r="C2543" s="17"/>
      <c r="D2543" s="17"/>
    </row>
    <row r="2544" spans="1:4" x14ac:dyDescent="0.2">
      <c r="A2544" s="17"/>
      <c r="B2544" s="17"/>
      <c r="C2544" s="17"/>
      <c r="D2544" s="17"/>
    </row>
    <row r="2545" spans="1:4" x14ac:dyDescent="0.2">
      <c r="A2545" s="17"/>
      <c r="B2545" s="17"/>
      <c r="C2545" s="17"/>
      <c r="D2545" s="17"/>
    </row>
    <row r="2546" spans="1:4" x14ac:dyDescent="0.2">
      <c r="A2546" s="17"/>
      <c r="B2546" s="17"/>
      <c r="C2546" s="17"/>
      <c r="D2546" s="17"/>
    </row>
    <row r="2547" spans="1:4" x14ac:dyDescent="0.2">
      <c r="A2547" s="17"/>
      <c r="B2547" s="17"/>
      <c r="C2547" s="17"/>
      <c r="D2547" s="17"/>
    </row>
    <row r="2548" spans="1:4" x14ac:dyDescent="0.2">
      <c r="A2548" s="17"/>
      <c r="B2548" s="17"/>
      <c r="C2548" s="17"/>
      <c r="D2548" s="17"/>
    </row>
    <row r="2549" spans="1:4" x14ac:dyDescent="0.2">
      <c r="A2549" s="17"/>
      <c r="B2549" s="17"/>
      <c r="C2549" s="17"/>
      <c r="D2549" s="17"/>
    </row>
    <row r="2550" spans="1:4" x14ac:dyDescent="0.2">
      <c r="A2550" s="17"/>
      <c r="B2550" s="17"/>
      <c r="C2550" s="17"/>
      <c r="D2550" s="17"/>
    </row>
    <row r="2551" spans="1:4" x14ac:dyDescent="0.2">
      <c r="A2551" s="17"/>
      <c r="B2551" s="17"/>
      <c r="C2551" s="17"/>
      <c r="D2551" s="17"/>
    </row>
    <row r="2552" spans="1:4" x14ac:dyDescent="0.2">
      <c r="A2552" s="17"/>
      <c r="B2552" s="17"/>
      <c r="C2552" s="17"/>
      <c r="D2552" s="17"/>
    </row>
    <row r="2553" spans="1:4" x14ac:dyDescent="0.2">
      <c r="A2553" s="17"/>
      <c r="B2553" s="17"/>
      <c r="C2553" s="17"/>
      <c r="D2553" s="17"/>
    </row>
    <row r="2554" spans="1:4" x14ac:dyDescent="0.2">
      <c r="A2554" s="17"/>
      <c r="B2554" s="17"/>
      <c r="C2554" s="17"/>
      <c r="D2554" s="17"/>
    </row>
    <row r="2555" spans="1:4" x14ac:dyDescent="0.2">
      <c r="A2555" s="17"/>
      <c r="B2555" s="17"/>
      <c r="C2555" s="17"/>
      <c r="D2555" s="17"/>
    </row>
    <row r="2556" spans="1:4" x14ac:dyDescent="0.2">
      <c r="A2556" s="17"/>
      <c r="B2556" s="17"/>
      <c r="C2556" s="17"/>
      <c r="D2556" s="17"/>
    </row>
    <row r="2557" spans="1:4" x14ac:dyDescent="0.2">
      <c r="A2557" s="17"/>
      <c r="B2557" s="17"/>
      <c r="C2557" s="17"/>
      <c r="D2557" s="17"/>
    </row>
    <row r="2558" spans="1:4" x14ac:dyDescent="0.2">
      <c r="A2558" s="17"/>
      <c r="B2558" s="17"/>
      <c r="C2558" s="17"/>
      <c r="D2558" s="17"/>
    </row>
    <row r="2559" spans="1:4" x14ac:dyDescent="0.2">
      <c r="A2559" s="17"/>
      <c r="B2559" s="17"/>
      <c r="C2559" s="17"/>
      <c r="D2559" s="17"/>
    </row>
    <row r="2560" spans="1:4" x14ac:dyDescent="0.2">
      <c r="A2560" s="17"/>
      <c r="B2560" s="17"/>
      <c r="C2560" s="17"/>
      <c r="D2560" s="17"/>
    </row>
    <row r="2561" spans="1:4" x14ac:dyDescent="0.2">
      <c r="A2561" s="17"/>
      <c r="B2561" s="17"/>
      <c r="C2561" s="17"/>
      <c r="D2561" s="17"/>
    </row>
    <row r="2562" spans="1:4" x14ac:dyDescent="0.2">
      <c r="A2562" s="17"/>
      <c r="B2562" s="17"/>
      <c r="C2562" s="17"/>
      <c r="D2562" s="17"/>
    </row>
    <row r="2563" spans="1:4" x14ac:dyDescent="0.2">
      <c r="A2563" s="17"/>
      <c r="B2563" s="17"/>
      <c r="C2563" s="17"/>
      <c r="D2563" s="17"/>
    </row>
    <row r="2564" spans="1:4" x14ac:dyDescent="0.2">
      <c r="A2564" s="17"/>
      <c r="B2564" s="17"/>
      <c r="C2564" s="17"/>
      <c r="D2564" s="17"/>
    </row>
    <row r="2565" spans="1:4" x14ac:dyDescent="0.2">
      <c r="A2565" s="17"/>
      <c r="B2565" s="17"/>
      <c r="C2565" s="17"/>
      <c r="D2565" s="17"/>
    </row>
    <row r="2566" spans="1:4" x14ac:dyDescent="0.2">
      <c r="A2566" s="17"/>
      <c r="B2566" s="17"/>
      <c r="C2566" s="17"/>
      <c r="D2566" s="17"/>
    </row>
    <row r="2567" spans="1:4" x14ac:dyDescent="0.2">
      <c r="A2567" s="17"/>
      <c r="B2567" s="17"/>
      <c r="C2567" s="17"/>
      <c r="D2567" s="17"/>
    </row>
    <row r="2568" spans="1:4" x14ac:dyDescent="0.2">
      <c r="A2568" s="17"/>
      <c r="B2568" s="17"/>
      <c r="C2568" s="17"/>
      <c r="D2568" s="17"/>
    </row>
    <row r="2569" spans="1:4" x14ac:dyDescent="0.2">
      <c r="A2569" s="17"/>
      <c r="B2569" s="17"/>
      <c r="C2569" s="17"/>
      <c r="D2569" s="17"/>
    </row>
    <row r="2570" spans="1:4" x14ac:dyDescent="0.2">
      <c r="A2570" s="17"/>
      <c r="B2570" s="17"/>
      <c r="C2570" s="17"/>
      <c r="D2570" s="17"/>
    </row>
    <row r="2571" spans="1:4" x14ac:dyDescent="0.2">
      <c r="A2571" s="17"/>
      <c r="B2571" s="17"/>
      <c r="C2571" s="17"/>
      <c r="D2571" s="17"/>
    </row>
    <row r="2572" spans="1:4" x14ac:dyDescent="0.2">
      <c r="A2572" s="17"/>
      <c r="B2572" s="17"/>
      <c r="C2572" s="17"/>
      <c r="D2572" s="17"/>
    </row>
    <row r="2573" spans="1:4" x14ac:dyDescent="0.2">
      <c r="A2573" s="17"/>
      <c r="B2573" s="17"/>
      <c r="C2573" s="17"/>
      <c r="D2573" s="17"/>
    </row>
    <row r="2574" spans="1:4" x14ac:dyDescent="0.2">
      <c r="A2574" s="17"/>
      <c r="B2574" s="17"/>
      <c r="C2574" s="17"/>
      <c r="D2574" s="17"/>
    </row>
    <row r="2575" spans="1:4" x14ac:dyDescent="0.2">
      <c r="A2575" s="17"/>
      <c r="B2575" s="17"/>
      <c r="C2575" s="17"/>
      <c r="D2575" s="17"/>
    </row>
    <row r="2576" spans="1:4" x14ac:dyDescent="0.2">
      <c r="A2576" s="17"/>
      <c r="B2576" s="17"/>
      <c r="C2576" s="17"/>
      <c r="D2576" s="17"/>
    </row>
    <row r="2577" spans="1:4" x14ac:dyDescent="0.2">
      <c r="A2577" s="17"/>
      <c r="B2577" s="17"/>
      <c r="C2577" s="17"/>
      <c r="D2577" s="17"/>
    </row>
    <row r="2578" spans="1:4" x14ac:dyDescent="0.2">
      <c r="A2578" s="17"/>
      <c r="B2578" s="17"/>
      <c r="C2578" s="17"/>
      <c r="D2578" s="17"/>
    </row>
    <row r="2579" spans="1:4" x14ac:dyDescent="0.2">
      <c r="A2579" s="17"/>
      <c r="B2579" s="17"/>
      <c r="C2579" s="17"/>
      <c r="D2579" s="17"/>
    </row>
    <row r="2580" spans="1:4" x14ac:dyDescent="0.2">
      <c r="A2580" s="17"/>
      <c r="B2580" s="17"/>
      <c r="C2580" s="17"/>
      <c r="D2580" s="17"/>
    </row>
    <row r="2581" spans="1:4" x14ac:dyDescent="0.2">
      <c r="A2581" s="17"/>
      <c r="B2581" s="17"/>
      <c r="C2581" s="17"/>
      <c r="D2581" s="17"/>
    </row>
    <row r="2582" spans="1:4" x14ac:dyDescent="0.2">
      <c r="A2582" s="17"/>
      <c r="B2582" s="17"/>
      <c r="C2582" s="17"/>
      <c r="D2582" s="17"/>
    </row>
    <row r="2583" spans="1:4" x14ac:dyDescent="0.2">
      <c r="A2583" s="17"/>
      <c r="B2583" s="17"/>
      <c r="C2583" s="17"/>
      <c r="D2583" s="17"/>
    </row>
    <row r="2584" spans="1:4" x14ac:dyDescent="0.2">
      <c r="A2584" s="17"/>
      <c r="B2584" s="17"/>
      <c r="C2584" s="17"/>
      <c r="D2584" s="17"/>
    </row>
    <row r="2585" spans="1:4" x14ac:dyDescent="0.2">
      <c r="A2585" s="17"/>
      <c r="B2585" s="17"/>
      <c r="C2585" s="17"/>
      <c r="D2585" s="17"/>
    </row>
    <row r="2586" spans="1:4" x14ac:dyDescent="0.2">
      <c r="A2586" s="17"/>
      <c r="B2586" s="17"/>
      <c r="C2586" s="17"/>
      <c r="D2586" s="17"/>
    </row>
    <row r="2587" spans="1:4" x14ac:dyDescent="0.2">
      <c r="A2587" s="17"/>
      <c r="B2587" s="17"/>
      <c r="C2587" s="17"/>
      <c r="D2587" s="17"/>
    </row>
    <row r="2588" spans="1:4" x14ac:dyDescent="0.2">
      <c r="A2588" s="17"/>
      <c r="B2588" s="17"/>
      <c r="C2588" s="17"/>
      <c r="D2588" s="17"/>
    </row>
    <row r="2589" spans="1:4" x14ac:dyDescent="0.2">
      <c r="A2589" s="17"/>
      <c r="B2589" s="17"/>
      <c r="C2589" s="17"/>
      <c r="D2589" s="17"/>
    </row>
    <row r="2590" spans="1:4" x14ac:dyDescent="0.2">
      <c r="A2590" s="17"/>
      <c r="B2590" s="17"/>
      <c r="C2590" s="17"/>
      <c r="D2590" s="17"/>
    </row>
    <row r="2591" spans="1:4" x14ac:dyDescent="0.2">
      <c r="A2591" s="17"/>
      <c r="B2591" s="17"/>
      <c r="C2591" s="17"/>
      <c r="D2591" s="17"/>
    </row>
    <row r="2592" spans="1:4" x14ac:dyDescent="0.2">
      <c r="A2592" s="17"/>
      <c r="B2592" s="17"/>
      <c r="C2592" s="17"/>
      <c r="D2592" s="17"/>
    </row>
    <row r="2593" spans="1:4" x14ac:dyDescent="0.2">
      <c r="A2593" s="17"/>
      <c r="B2593" s="17"/>
      <c r="C2593" s="17"/>
      <c r="D2593" s="17"/>
    </row>
    <row r="2594" spans="1:4" x14ac:dyDescent="0.2">
      <c r="A2594" s="17"/>
      <c r="B2594" s="17"/>
      <c r="C2594" s="17"/>
      <c r="D2594" s="17"/>
    </row>
    <row r="2595" spans="1:4" x14ac:dyDescent="0.2">
      <c r="A2595" s="17"/>
      <c r="B2595" s="17"/>
      <c r="C2595" s="17"/>
      <c r="D2595" s="17"/>
    </row>
    <row r="2596" spans="1:4" x14ac:dyDescent="0.2">
      <c r="A2596" s="17"/>
      <c r="B2596" s="17"/>
      <c r="C2596" s="17"/>
      <c r="D2596" s="17"/>
    </row>
    <row r="2597" spans="1:4" x14ac:dyDescent="0.2">
      <c r="A2597" s="17"/>
      <c r="B2597" s="17"/>
      <c r="C2597" s="17"/>
      <c r="D2597" s="17"/>
    </row>
    <row r="2598" spans="1:4" x14ac:dyDescent="0.2">
      <c r="A2598" s="17"/>
      <c r="B2598" s="17"/>
      <c r="C2598" s="17"/>
      <c r="D2598" s="17"/>
    </row>
    <row r="2599" spans="1:4" x14ac:dyDescent="0.2">
      <c r="A2599" s="17"/>
      <c r="B2599" s="17"/>
      <c r="C2599" s="17"/>
      <c r="D2599" s="17"/>
    </row>
    <row r="2600" spans="1:4" x14ac:dyDescent="0.2">
      <c r="A2600" s="17"/>
      <c r="B2600" s="17"/>
      <c r="C2600" s="17"/>
      <c r="D2600" s="17"/>
    </row>
    <row r="2601" spans="1:4" x14ac:dyDescent="0.2">
      <c r="A2601" s="17"/>
      <c r="B2601" s="17"/>
      <c r="C2601" s="17"/>
      <c r="D2601" s="17"/>
    </row>
    <row r="2602" spans="1:4" x14ac:dyDescent="0.2">
      <c r="A2602" s="17"/>
      <c r="B2602" s="17"/>
      <c r="C2602" s="17"/>
      <c r="D2602" s="17"/>
    </row>
    <row r="2603" spans="1:4" x14ac:dyDescent="0.2">
      <c r="A2603" s="17"/>
      <c r="B2603" s="17"/>
      <c r="C2603" s="17"/>
      <c r="D2603" s="17"/>
    </row>
    <row r="2604" spans="1:4" x14ac:dyDescent="0.2">
      <c r="A2604" s="17"/>
      <c r="B2604" s="17"/>
      <c r="C2604" s="17"/>
      <c r="D2604" s="17"/>
    </row>
    <row r="2605" spans="1:4" x14ac:dyDescent="0.2">
      <c r="A2605" s="17"/>
      <c r="B2605" s="17"/>
      <c r="C2605" s="17"/>
      <c r="D2605" s="17"/>
    </row>
    <row r="2606" spans="1:4" x14ac:dyDescent="0.2">
      <c r="A2606" s="17"/>
      <c r="B2606" s="17"/>
      <c r="C2606" s="17"/>
      <c r="D2606" s="17"/>
    </row>
    <row r="2607" spans="1:4" x14ac:dyDescent="0.2">
      <c r="A2607" s="17"/>
      <c r="B2607" s="17"/>
      <c r="C2607" s="17"/>
      <c r="D2607" s="17"/>
    </row>
    <row r="2608" spans="1:4" x14ac:dyDescent="0.2">
      <c r="A2608" s="17"/>
      <c r="B2608" s="17"/>
      <c r="C2608" s="17"/>
      <c r="D2608" s="17"/>
    </row>
    <row r="2609" spans="1:4" x14ac:dyDescent="0.2">
      <c r="A2609" s="17"/>
      <c r="B2609" s="17"/>
      <c r="C2609" s="17"/>
      <c r="D2609" s="17"/>
    </row>
    <row r="2610" spans="1:4" x14ac:dyDescent="0.2">
      <c r="A2610" s="17"/>
      <c r="B2610" s="17"/>
      <c r="C2610" s="17"/>
      <c r="D2610" s="17"/>
    </row>
    <row r="2611" spans="1:4" x14ac:dyDescent="0.2">
      <c r="A2611" s="17"/>
      <c r="B2611" s="17"/>
      <c r="C2611" s="17"/>
      <c r="D2611" s="17"/>
    </row>
    <row r="2612" spans="1:4" x14ac:dyDescent="0.2">
      <c r="A2612" s="17"/>
      <c r="B2612" s="17"/>
      <c r="C2612" s="17"/>
      <c r="D2612" s="17"/>
    </row>
    <row r="2613" spans="1:4" x14ac:dyDescent="0.2">
      <c r="A2613" s="17"/>
      <c r="B2613" s="17"/>
      <c r="C2613" s="17"/>
      <c r="D2613" s="17"/>
    </row>
    <row r="2614" spans="1:4" x14ac:dyDescent="0.2">
      <c r="A2614" s="17"/>
      <c r="B2614" s="17"/>
      <c r="C2614" s="17"/>
      <c r="D2614" s="17"/>
    </row>
    <row r="2615" spans="1:4" x14ac:dyDescent="0.2">
      <c r="A2615" s="17"/>
      <c r="B2615" s="17"/>
      <c r="C2615" s="17"/>
      <c r="D2615" s="17"/>
    </row>
    <row r="2616" spans="1:4" x14ac:dyDescent="0.2">
      <c r="A2616" s="17"/>
      <c r="B2616" s="17"/>
      <c r="C2616" s="17"/>
      <c r="D2616" s="17"/>
    </row>
    <row r="2617" spans="1:4" x14ac:dyDescent="0.2">
      <c r="A2617" s="17"/>
      <c r="B2617" s="17"/>
      <c r="C2617" s="17"/>
      <c r="D2617" s="17"/>
    </row>
    <row r="2618" spans="1:4" x14ac:dyDescent="0.2">
      <c r="A2618" s="17"/>
      <c r="B2618" s="17"/>
      <c r="C2618" s="17"/>
      <c r="D2618" s="17"/>
    </row>
    <row r="2619" spans="1:4" x14ac:dyDescent="0.2">
      <c r="A2619" s="17"/>
      <c r="B2619" s="17"/>
      <c r="C2619" s="17"/>
      <c r="D2619" s="17"/>
    </row>
    <row r="2620" spans="1:4" x14ac:dyDescent="0.2">
      <c r="A2620" s="17"/>
      <c r="B2620" s="17"/>
      <c r="C2620" s="17"/>
      <c r="D2620" s="17"/>
    </row>
    <row r="2621" spans="1:4" x14ac:dyDescent="0.2">
      <c r="A2621" s="17"/>
      <c r="B2621" s="17"/>
      <c r="C2621" s="17"/>
      <c r="D2621" s="17"/>
    </row>
    <row r="2622" spans="1:4" x14ac:dyDescent="0.2">
      <c r="A2622" s="17"/>
      <c r="B2622" s="17"/>
      <c r="C2622" s="17"/>
      <c r="D2622" s="17"/>
    </row>
    <row r="2623" spans="1:4" x14ac:dyDescent="0.2">
      <c r="A2623" s="17"/>
      <c r="B2623" s="17"/>
      <c r="C2623" s="17"/>
      <c r="D2623" s="17"/>
    </row>
    <row r="2624" spans="1:4" x14ac:dyDescent="0.2">
      <c r="A2624" s="17"/>
      <c r="B2624" s="17"/>
      <c r="C2624" s="17"/>
      <c r="D2624" s="17"/>
    </row>
    <row r="2625" spans="1:4" x14ac:dyDescent="0.2">
      <c r="A2625" s="17"/>
      <c r="B2625" s="17"/>
      <c r="C2625" s="17"/>
      <c r="D2625" s="17"/>
    </row>
    <row r="2626" spans="1:4" x14ac:dyDescent="0.2">
      <c r="A2626" s="17"/>
      <c r="B2626" s="17"/>
      <c r="C2626" s="17"/>
      <c r="D2626" s="17"/>
    </row>
    <row r="2627" spans="1:4" x14ac:dyDescent="0.2">
      <c r="A2627" s="17"/>
      <c r="B2627" s="17"/>
      <c r="C2627" s="17"/>
      <c r="D2627" s="17"/>
    </row>
    <row r="2628" spans="1:4" x14ac:dyDescent="0.2">
      <c r="A2628" s="17"/>
      <c r="B2628" s="17"/>
      <c r="C2628" s="17"/>
      <c r="D2628" s="17"/>
    </row>
    <row r="2629" spans="1:4" x14ac:dyDescent="0.2">
      <c r="A2629" s="17"/>
      <c r="B2629" s="17"/>
      <c r="C2629" s="17"/>
      <c r="D2629" s="17"/>
    </row>
    <row r="2630" spans="1:4" x14ac:dyDescent="0.2">
      <c r="A2630" s="17"/>
      <c r="B2630" s="17"/>
      <c r="C2630" s="17"/>
      <c r="D2630" s="17"/>
    </row>
    <row r="2631" spans="1:4" x14ac:dyDescent="0.2">
      <c r="A2631" s="17"/>
      <c r="B2631" s="17"/>
      <c r="C2631" s="17"/>
      <c r="D2631" s="17"/>
    </row>
    <row r="2632" spans="1:4" x14ac:dyDescent="0.2">
      <c r="A2632" s="17"/>
      <c r="B2632" s="17"/>
      <c r="C2632" s="17"/>
      <c r="D2632" s="17"/>
    </row>
    <row r="2633" spans="1:4" x14ac:dyDescent="0.2">
      <c r="A2633" s="17"/>
      <c r="B2633" s="17"/>
      <c r="C2633" s="17"/>
      <c r="D2633" s="17"/>
    </row>
    <row r="2634" spans="1:4" x14ac:dyDescent="0.2">
      <c r="A2634" s="17"/>
      <c r="B2634" s="17"/>
      <c r="C2634" s="17"/>
      <c r="D2634" s="17"/>
    </row>
    <row r="2635" spans="1:4" x14ac:dyDescent="0.2">
      <c r="A2635" s="17"/>
      <c r="B2635" s="17"/>
      <c r="C2635" s="17"/>
      <c r="D2635" s="17"/>
    </row>
    <row r="2636" spans="1:4" x14ac:dyDescent="0.2">
      <c r="A2636" s="17"/>
      <c r="B2636" s="17"/>
      <c r="C2636" s="17"/>
      <c r="D2636" s="17"/>
    </row>
    <row r="2637" spans="1:4" x14ac:dyDescent="0.2">
      <c r="A2637" s="17"/>
      <c r="B2637" s="17"/>
      <c r="C2637" s="17"/>
      <c r="D2637" s="17"/>
    </row>
    <row r="2638" spans="1:4" x14ac:dyDescent="0.2">
      <c r="A2638" s="17"/>
      <c r="B2638" s="17"/>
      <c r="C2638" s="17"/>
      <c r="D2638" s="17"/>
    </row>
    <row r="2639" spans="1:4" x14ac:dyDescent="0.2">
      <c r="A2639" s="17"/>
      <c r="B2639" s="17"/>
      <c r="C2639" s="17"/>
      <c r="D2639" s="17"/>
    </row>
    <row r="2640" spans="1:4" x14ac:dyDescent="0.2">
      <c r="A2640" s="17"/>
      <c r="B2640" s="17"/>
      <c r="C2640" s="17"/>
      <c r="D2640" s="17"/>
    </row>
    <row r="2641" spans="1:4" x14ac:dyDescent="0.2">
      <c r="A2641" s="17"/>
      <c r="B2641" s="17"/>
      <c r="C2641" s="17"/>
      <c r="D2641" s="17"/>
    </row>
    <row r="2642" spans="1:4" x14ac:dyDescent="0.2">
      <c r="A2642" s="17"/>
      <c r="B2642" s="17"/>
      <c r="C2642" s="17"/>
      <c r="D2642" s="17"/>
    </row>
    <row r="2643" spans="1:4" x14ac:dyDescent="0.2">
      <c r="A2643" s="17"/>
      <c r="B2643" s="17"/>
      <c r="C2643" s="17"/>
      <c r="D2643" s="17"/>
    </row>
    <row r="2644" spans="1:4" x14ac:dyDescent="0.2">
      <c r="A2644" s="17"/>
      <c r="B2644" s="17"/>
      <c r="C2644" s="17"/>
      <c r="D2644" s="17"/>
    </row>
    <row r="2645" spans="1:4" x14ac:dyDescent="0.2">
      <c r="A2645" s="17"/>
      <c r="B2645" s="17"/>
      <c r="C2645" s="17"/>
      <c r="D2645" s="17"/>
    </row>
    <row r="2646" spans="1:4" x14ac:dyDescent="0.2">
      <c r="A2646" s="17"/>
      <c r="B2646" s="17"/>
      <c r="C2646" s="17"/>
      <c r="D2646" s="17"/>
    </row>
    <row r="2647" spans="1:4" x14ac:dyDescent="0.2">
      <c r="A2647" s="17"/>
      <c r="B2647" s="17"/>
      <c r="C2647" s="17"/>
      <c r="D2647" s="17"/>
    </row>
    <row r="2648" spans="1:4" x14ac:dyDescent="0.2">
      <c r="A2648" s="17"/>
      <c r="B2648" s="17"/>
      <c r="C2648" s="17"/>
      <c r="D2648" s="17"/>
    </row>
    <row r="2649" spans="1:4" x14ac:dyDescent="0.2">
      <c r="A2649" s="17"/>
      <c r="B2649" s="17"/>
      <c r="C2649" s="17"/>
      <c r="D2649" s="17"/>
    </row>
    <row r="2650" spans="1:4" x14ac:dyDescent="0.2">
      <c r="A2650" s="17"/>
      <c r="B2650" s="17"/>
      <c r="C2650" s="17"/>
      <c r="D2650" s="17"/>
    </row>
    <row r="2651" spans="1:4" x14ac:dyDescent="0.2">
      <c r="A2651" s="17"/>
      <c r="B2651" s="17"/>
      <c r="C2651" s="17"/>
      <c r="D2651" s="17"/>
    </row>
    <row r="2652" spans="1:4" x14ac:dyDescent="0.2">
      <c r="A2652" s="17"/>
      <c r="B2652" s="17"/>
      <c r="C2652" s="17"/>
      <c r="D2652" s="17"/>
    </row>
    <row r="2653" spans="1:4" x14ac:dyDescent="0.2">
      <c r="A2653" s="17"/>
      <c r="B2653" s="17"/>
      <c r="C2653" s="17"/>
      <c r="D2653" s="17"/>
    </row>
    <row r="2654" spans="1:4" x14ac:dyDescent="0.2">
      <c r="A2654" s="17"/>
      <c r="B2654" s="17"/>
      <c r="C2654" s="17"/>
      <c r="D2654" s="17"/>
    </row>
    <row r="2655" spans="1:4" x14ac:dyDescent="0.2">
      <c r="A2655" s="17"/>
      <c r="B2655" s="17"/>
      <c r="C2655" s="17"/>
      <c r="D2655" s="17"/>
    </row>
    <row r="2656" spans="1:4" x14ac:dyDescent="0.2">
      <c r="A2656" s="17"/>
      <c r="B2656" s="17"/>
      <c r="C2656" s="17"/>
      <c r="D2656" s="17"/>
    </row>
    <row r="2657" spans="1:4" x14ac:dyDescent="0.2">
      <c r="A2657" s="17"/>
      <c r="B2657" s="17"/>
      <c r="C2657" s="17"/>
      <c r="D2657" s="17"/>
    </row>
    <row r="2658" spans="1:4" x14ac:dyDescent="0.2">
      <c r="A2658" s="17"/>
      <c r="B2658" s="17"/>
      <c r="C2658" s="17"/>
      <c r="D2658" s="17"/>
    </row>
    <row r="2659" spans="1:4" x14ac:dyDescent="0.2">
      <c r="A2659" s="17"/>
      <c r="B2659" s="17"/>
      <c r="C2659" s="17"/>
      <c r="D2659" s="17"/>
    </row>
    <row r="2660" spans="1:4" x14ac:dyDescent="0.2">
      <c r="A2660" s="17"/>
      <c r="B2660" s="17"/>
      <c r="C2660" s="17"/>
      <c r="D2660" s="17"/>
    </row>
    <row r="2661" spans="1:4" x14ac:dyDescent="0.2">
      <c r="A2661" s="17"/>
      <c r="B2661" s="17"/>
      <c r="C2661" s="17"/>
      <c r="D2661" s="17"/>
    </row>
    <row r="2662" spans="1:4" x14ac:dyDescent="0.2">
      <c r="A2662" s="17"/>
      <c r="B2662" s="17"/>
      <c r="C2662" s="17"/>
      <c r="D2662" s="17"/>
    </row>
    <row r="2663" spans="1:4" x14ac:dyDescent="0.2">
      <c r="A2663" s="17"/>
      <c r="B2663" s="17"/>
      <c r="C2663" s="17"/>
      <c r="D2663" s="17"/>
    </row>
    <row r="2664" spans="1:4" x14ac:dyDescent="0.2">
      <c r="A2664" s="17"/>
      <c r="B2664" s="17"/>
      <c r="C2664" s="17"/>
      <c r="D2664" s="17"/>
    </row>
    <row r="2665" spans="1:4" x14ac:dyDescent="0.2">
      <c r="A2665" s="17"/>
      <c r="B2665" s="17"/>
      <c r="C2665" s="17"/>
      <c r="D2665" s="17"/>
    </row>
    <row r="2666" spans="1:4" x14ac:dyDescent="0.2">
      <c r="A2666" s="17"/>
      <c r="B2666" s="17"/>
      <c r="C2666" s="17"/>
      <c r="D2666" s="17"/>
    </row>
    <row r="2667" spans="1:4" x14ac:dyDescent="0.2">
      <c r="A2667" s="17"/>
      <c r="B2667" s="17"/>
      <c r="C2667" s="17"/>
      <c r="D2667" s="17"/>
    </row>
    <row r="2668" spans="1:4" x14ac:dyDescent="0.2">
      <c r="A2668" s="17"/>
      <c r="B2668" s="17"/>
      <c r="C2668" s="17"/>
      <c r="D2668" s="17"/>
    </row>
  </sheetData>
  <mergeCells count="3">
    <mergeCell ref="A3:A4"/>
    <mergeCell ref="A1:D1"/>
    <mergeCell ref="B3:D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47" max="16383" man="1"/>
    <brk id="95" max="16383" man="1"/>
    <brk id="14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85"/>
  <sheetViews>
    <sheetView zoomScaleNormal="100" zoomScaleSheetLayoutView="100" workbookViewId="0">
      <pane xSplit="2" ySplit="3" topLeftCell="C4" activePane="bottomRight" state="frozen"/>
      <selection activeCell="D6" sqref="D6"/>
      <selection pane="topRight" activeCell="F6" sqref="F6"/>
      <selection pane="bottomLeft" activeCell="D10" sqref="D10"/>
      <selection pane="bottomRight" activeCell="A3" sqref="A3"/>
    </sheetView>
  </sheetViews>
  <sheetFormatPr defaultRowHeight="11.25" x14ac:dyDescent="0.2"/>
  <cols>
    <col min="1" max="1" width="22.7109375" style="17" customWidth="1"/>
    <col min="2" max="2" width="3.28515625" style="17" customWidth="1"/>
    <col min="3" max="3" width="7" style="17" customWidth="1"/>
    <col min="4" max="20" width="5.85546875" style="17" customWidth="1"/>
    <col min="21" max="22" width="5.7109375" style="17" customWidth="1"/>
    <col min="23" max="23" width="6" style="17" customWidth="1"/>
    <col min="24" max="24" width="6.28515625" style="17" customWidth="1"/>
    <col min="25" max="25" width="3.28515625" style="17" customWidth="1"/>
    <col min="26" max="26" width="22.7109375" style="17" customWidth="1"/>
    <col min="27" max="16384" width="9.140625" style="17"/>
  </cols>
  <sheetData>
    <row r="1" spans="1:26" s="146" customFormat="1" ht="12.75" x14ac:dyDescent="0.2">
      <c r="A1" s="874" t="s">
        <v>497</v>
      </c>
      <c r="B1" s="874"/>
      <c r="C1" s="874"/>
      <c r="D1" s="874"/>
      <c r="E1" s="874"/>
      <c r="F1" s="874"/>
      <c r="G1" s="874"/>
      <c r="H1" s="874"/>
      <c r="I1" s="874"/>
      <c r="J1" s="874"/>
      <c r="K1" s="874"/>
      <c r="L1" s="874"/>
      <c r="M1" s="874"/>
      <c r="N1" s="224" t="s">
        <v>496</v>
      </c>
      <c r="Z1" s="223"/>
    </row>
    <row r="2" spans="1:26" ht="9.9499999999999993" customHeight="1" thickBot="1" x14ac:dyDescent="0.25">
      <c r="Y2" s="17" t="s">
        <v>472</v>
      </c>
      <c r="Z2" s="17" t="s">
        <v>472</v>
      </c>
    </row>
    <row r="3" spans="1:26" s="216" customFormat="1" ht="45" customHeight="1" x14ac:dyDescent="0.2">
      <c r="A3" s="217" t="s">
        <v>274</v>
      </c>
      <c r="B3" s="218" t="s">
        <v>473</v>
      </c>
      <c r="C3" s="118" t="s">
        <v>495</v>
      </c>
      <c r="D3" s="118" t="s">
        <v>494</v>
      </c>
      <c r="E3" s="222" t="s">
        <v>493</v>
      </c>
      <c r="F3" s="221" t="s">
        <v>492</v>
      </c>
      <c r="G3" s="219" t="s">
        <v>491</v>
      </c>
      <c r="H3" s="219" t="s">
        <v>490</v>
      </c>
      <c r="I3" s="219" t="s">
        <v>489</v>
      </c>
      <c r="J3" s="219" t="s">
        <v>488</v>
      </c>
      <c r="K3" s="219" t="s">
        <v>487</v>
      </c>
      <c r="L3" s="219" t="s">
        <v>486</v>
      </c>
      <c r="M3" s="117" t="s">
        <v>485</v>
      </c>
      <c r="N3" s="220" t="s">
        <v>484</v>
      </c>
      <c r="O3" s="219" t="s">
        <v>483</v>
      </c>
      <c r="P3" s="219" t="s">
        <v>482</v>
      </c>
      <c r="Q3" s="219" t="s">
        <v>481</v>
      </c>
      <c r="R3" s="218" t="s">
        <v>480</v>
      </c>
      <c r="S3" s="219" t="s">
        <v>479</v>
      </c>
      <c r="T3" s="219" t="s">
        <v>478</v>
      </c>
      <c r="U3" s="219" t="s">
        <v>477</v>
      </c>
      <c r="V3" s="219" t="s">
        <v>476</v>
      </c>
      <c r="W3" s="219" t="s">
        <v>475</v>
      </c>
      <c r="X3" s="219" t="s">
        <v>474</v>
      </c>
      <c r="Y3" s="218" t="s">
        <v>473</v>
      </c>
      <c r="Z3" s="217" t="s">
        <v>274</v>
      </c>
    </row>
    <row r="4" spans="1:26" ht="18" customHeight="1" x14ac:dyDescent="0.2">
      <c r="A4" s="147" t="s">
        <v>1</v>
      </c>
      <c r="B4" s="195" t="s">
        <v>441</v>
      </c>
      <c r="C4" s="207">
        <v>7498001</v>
      </c>
      <c r="D4" s="194">
        <v>342344</v>
      </c>
      <c r="E4" s="194">
        <v>394596</v>
      </c>
      <c r="F4" s="194">
        <v>439830</v>
      </c>
      <c r="G4" s="194">
        <v>495651</v>
      </c>
      <c r="H4" s="194">
        <v>512429</v>
      </c>
      <c r="I4" s="194">
        <v>504566</v>
      </c>
      <c r="J4" s="194">
        <v>476447</v>
      </c>
      <c r="K4" s="194">
        <v>486009</v>
      </c>
      <c r="L4" s="194">
        <v>531828</v>
      </c>
      <c r="M4" s="192">
        <v>621553</v>
      </c>
      <c r="N4" s="192">
        <v>571353</v>
      </c>
      <c r="O4" s="194">
        <v>389185</v>
      </c>
      <c r="P4" s="194">
        <v>443784</v>
      </c>
      <c r="Q4" s="194">
        <v>460406</v>
      </c>
      <c r="R4" s="215">
        <v>387284</v>
      </c>
      <c r="S4" s="194">
        <v>247338</v>
      </c>
      <c r="T4" s="194">
        <v>100678</v>
      </c>
      <c r="U4" s="194">
        <v>30934</v>
      </c>
      <c r="V4" s="194">
        <v>11746</v>
      </c>
      <c r="W4" s="214">
        <v>2119</v>
      </c>
      <c r="X4" s="214">
        <v>47921</v>
      </c>
      <c r="Y4" s="190" t="s">
        <v>441</v>
      </c>
      <c r="Z4" s="147" t="s">
        <v>1</v>
      </c>
    </row>
    <row r="5" spans="1:26" ht="12.75" customHeight="1" x14ac:dyDescent="0.2">
      <c r="B5" s="195" t="s">
        <v>440</v>
      </c>
      <c r="C5" s="194">
        <v>3645930</v>
      </c>
      <c r="D5" s="192">
        <v>175753</v>
      </c>
      <c r="E5" s="192">
        <v>203059</v>
      </c>
      <c r="F5" s="192">
        <v>225451</v>
      </c>
      <c r="G5" s="192">
        <v>253353</v>
      </c>
      <c r="H5" s="192">
        <v>261232</v>
      </c>
      <c r="I5" s="192">
        <v>253636</v>
      </c>
      <c r="J5" s="192">
        <v>237553</v>
      </c>
      <c r="K5" s="192">
        <v>240552</v>
      </c>
      <c r="L5" s="192">
        <v>263071</v>
      </c>
      <c r="M5" s="192">
        <v>309769</v>
      </c>
      <c r="N5" s="192">
        <v>281306</v>
      </c>
      <c r="O5" s="192">
        <v>186571</v>
      </c>
      <c r="P5" s="192">
        <v>207676</v>
      </c>
      <c r="Q5" s="192">
        <v>209580</v>
      </c>
      <c r="R5" s="193">
        <v>167178</v>
      </c>
      <c r="S5" s="192">
        <v>94552</v>
      </c>
      <c r="T5" s="192">
        <v>37317</v>
      </c>
      <c r="U5" s="192">
        <v>11092</v>
      </c>
      <c r="V5" s="192">
        <v>4204</v>
      </c>
      <c r="W5" s="191">
        <v>707</v>
      </c>
      <c r="X5" s="191">
        <v>22318</v>
      </c>
      <c r="Y5" s="190" t="s">
        <v>440</v>
      </c>
    </row>
    <row r="6" spans="1:26" ht="12.75" customHeight="1" x14ac:dyDescent="0.2">
      <c r="B6" s="195" t="s">
        <v>439</v>
      </c>
      <c r="C6" s="194">
        <v>3852071</v>
      </c>
      <c r="D6" s="192">
        <v>166591</v>
      </c>
      <c r="E6" s="192">
        <v>191537</v>
      </c>
      <c r="F6" s="192">
        <v>214379</v>
      </c>
      <c r="G6" s="192">
        <v>242298</v>
      </c>
      <c r="H6" s="192">
        <v>251197</v>
      </c>
      <c r="I6" s="192">
        <v>250930</v>
      </c>
      <c r="J6" s="192">
        <v>238894</v>
      </c>
      <c r="K6" s="192">
        <v>245457</v>
      </c>
      <c r="L6" s="192">
        <v>268757</v>
      </c>
      <c r="M6" s="192">
        <v>311784</v>
      </c>
      <c r="N6" s="192">
        <v>290047</v>
      </c>
      <c r="O6" s="192">
        <v>202614</v>
      </c>
      <c r="P6" s="192">
        <v>236108</v>
      </c>
      <c r="Q6" s="192">
        <v>250826</v>
      </c>
      <c r="R6" s="193">
        <v>220106</v>
      </c>
      <c r="S6" s="192">
        <v>152786</v>
      </c>
      <c r="T6" s="192">
        <v>63361</v>
      </c>
      <c r="U6" s="192">
        <v>19842</v>
      </c>
      <c r="V6" s="192">
        <v>7542</v>
      </c>
      <c r="W6" s="191">
        <v>1412</v>
      </c>
      <c r="X6" s="191">
        <v>25603</v>
      </c>
      <c r="Y6" s="190" t="s">
        <v>439</v>
      </c>
    </row>
    <row r="7" spans="1:26" ht="18" customHeight="1" x14ac:dyDescent="0.2">
      <c r="A7" s="147" t="s">
        <v>210</v>
      </c>
      <c r="B7" s="195" t="s">
        <v>441</v>
      </c>
      <c r="C7" s="194">
        <v>5466009</v>
      </c>
      <c r="D7" s="192">
        <v>249760</v>
      </c>
      <c r="E7" s="192">
        <v>286762</v>
      </c>
      <c r="F7" s="192">
        <v>318034</v>
      </c>
      <c r="G7" s="192">
        <v>357874</v>
      </c>
      <c r="H7" s="192">
        <v>369988</v>
      </c>
      <c r="I7" s="192">
        <v>368612</v>
      </c>
      <c r="J7" s="192">
        <v>347168</v>
      </c>
      <c r="K7" s="192">
        <v>347775</v>
      </c>
      <c r="L7" s="192">
        <v>381732</v>
      </c>
      <c r="M7" s="192">
        <v>451958</v>
      </c>
      <c r="N7" s="192">
        <v>416864</v>
      </c>
      <c r="O7" s="192">
        <v>281531</v>
      </c>
      <c r="P7" s="192">
        <v>323272</v>
      </c>
      <c r="Q7" s="192">
        <v>341157</v>
      </c>
      <c r="R7" s="193">
        <v>291126</v>
      </c>
      <c r="S7" s="192">
        <v>186734</v>
      </c>
      <c r="T7" s="192">
        <v>74398</v>
      </c>
      <c r="U7" s="192">
        <v>21744</v>
      </c>
      <c r="V7" s="192">
        <v>8553</v>
      </c>
      <c r="W7" s="191">
        <v>1608</v>
      </c>
      <c r="X7" s="191">
        <v>39359</v>
      </c>
      <c r="Y7" s="190" t="s">
        <v>441</v>
      </c>
      <c r="Z7" s="147" t="s">
        <v>210</v>
      </c>
    </row>
    <row r="8" spans="1:26" ht="12.75" customHeight="1" x14ac:dyDescent="0.2">
      <c r="B8" s="195" t="s">
        <v>440</v>
      </c>
      <c r="C8" s="194">
        <v>2660988</v>
      </c>
      <c r="D8" s="192">
        <v>128218</v>
      </c>
      <c r="E8" s="192">
        <v>147637</v>
      </c>
      <c r="F8" s="192">
        <v>163071</v>
      </c>
      <c r="G8" s="192">
        <v>182988</v>
      </c>
      <c r="H8" s="192">
        <v>188146</v>
      </c>
      <c r="I8" s="192">
        <v>184555</v>
      </c>
      <c r="J8" s="192">
        <v>172438</v>
      </c>
      <c r="K8" s="192">
        <v>171604</v>
      </c>
      <c r="L8" s="192">
        <v>188186</v>
      </c>
      <c r="M8" s="192">
        <v>224469</v>
      </c>
      <c r="N8" s="192">
        <v>204679</v>
      </c>
      <c r="O8" s="192">
        <v>135564</v>
      </c>
      <c r="P8" s="192">
        <v>152501</v>
      </c>
      <c r="Q8" s="192">
        <v>156860</v>
      </c>
      <c r="R8" s="193">
        <v>127481</v>
      </c>
      <c r="S8" s="192">
        <v>73797</v>
      </c>
      <c r="T8" s="192">
        <v>28599</v>
      </c>
      <c r="U8" s="192">
        <v>8195</v>
      </c>
      <c r="V8" s="192">
        <v>3181</v>
      </c>
      <c r="W8" s="191">
        <v>553</v>
      </c>
      <c r="X8" s="191">
        <v>18266</v>
      </c>
      <c r="Y8" s="190" t="s">
        <v>440</v>
      </c>
    </row>
    <row r="9" spans="1:26" ht="12.75" customHeight="1" x14ac:dyDescent="0.2">
      <c r="B9" s="195" t="s">
        <v>439</v>
      </c>
      <c r="C9" s="194">
        <v>2805021</v>
      </c>
      <c r="D9" s="192">
        <v>121542</v>
      </c>
      <c r="E9" s="192">
        <v>139125</v>
      </c>
      <c r="F9" s="192">
        <v>154963</v>
      </c>
      <c r="G9" s="192">
        <v>174886</v>
      </c>
      <c r="H9" s="192">
        <v>181842</v>
      </c>
      <c r="I9" s="192">
        <v>184057</v>
      </c>
      <c r="J9" s="192">
        <v>174730</v>
      </c>
      <c r="K9" s="192">
        <v>176171</v>
      </c>
      <c r="L9" s="192">
        <v>193546</v>
      </c>
      <c r="M9" s="192">
        <v>227489</v>
      </c>
      <c r="N9" s="192">
        <v>212185</v>
      </c>
      <c r="O9" s="192">
        <v>145967</v>
      </c>
      <c r="P9" s="192">
        <v>170771</v>
      </c>
      <c r="Q9" s="192">
        <v>184297</v>
      </c>
      <c r="R9" s="193">
        <v>163645</v>
      </c>
      <c r="S9" s="192">
        <v>112937</v>
      </c>
      <c r="T9" s="192">
        <v>45799</v>
      </c>
      <c r="U9" s="192">
        <v>13549</v>
      </c>
      <c r="V9" s="192">
        <v>5372</v>
      </c>
      <c r="W9" s="191">
        <v>1055</v>
      </c>
      <c r="X9" s="191">
        <v>21093</v>
      </c>
      <c r="Y9" s="190" t="s">
        <v>439</v>
      </c>
    </row>
    <row r="10" spans="1:26" ht="18" customHeight="1" x14ac:dyDescent="0.2">
      <c r="A10" s="147" t="s">
        <v>211</v>
      </c>
      <c r="B10" s="195" t="s">
        <v>441</v>
      </c>
      <c r="C10" s="194">
        <v>2031992</v>
      </c>
      <c r="D10" s="192">
        <v>92584</v>
      </c>
      <c r="E10" s="192">
        <v>107834</v>
      </c>
      <c r="F10" s="192">
        <v>121796</v>
      </c>
      <c r="G10" s="192">
        <v>137777</v>
      </c>
      <c r="H10" s="192">
        <v>142441</v>
      </c>
      <c r="I10" s="192">
        <v>135954</v>
      </c>
      <c r="J10" s="192">
        <v>129279</v>
      </c>
      <c r="K10" s="192">
        <v>138234</v>
      </c>
      <c r="L10" s="192">
        <v>150096</v>
      </c>
      <c r="M10" s="192">
        <v>169595</v>
      </c>
      <c r="N10" s="192">
        <v>154489</v>
      </c>
      <c r="O10" s="192">
        <v>107654</v>
      </c>
      <c r="P10" s="192">
        <v>120512</v>
      </c>
      <c r="Q10" s="192">
        <v>119249</v>
      </c>
      <c r="R10" s="193">
        <v>96158</v>
      </c>
      <c r="S10" s="192">
        <v>60604</v>
      </c>
      <c r="T10" s="192">
        <v>26280</v>
      </c>
      <c r="U10" s="192">
        <v>9190</v>
      </c>
      <c r="V10" s="192">
        <v>3193</v>
      </c>
      <c r="W10" s="191">
        <v>511</v>
      </c>
      <c r="X10" s="191">
        <v>8562</v>
      </c>
      <c r="Y10" s="190" t="s">
        <v>441</v>
      </c>
      <c r="Z10" s="147" t="s">
        <v>211</v>
      </c>
    </row>
    <row r="11" spans="1:26" ht="12.75" customHeight="1" x14ac:dyDescent="0.2">
      <c r="B11" s="195" t="s">
        <v>440</v>
      </c>
      <c r="C11" s="194">
        <v>984942</v>
      </c>
      <c r="D11" s="192">
        <v>47535</v>
      </c>
      <c r="E11" s="192">
        <v>55422</v>
      </c>
      <c r="F11" s="192">
        <v>62380</v>
      </c>
      <c r="G11" s="192">
        <v>70365</v>
      </c>
      <c r="H11" s="192">
        <v>73086</v>
      </c>
      <c r="I11" s="192">
        <v>69081</v>
      </c>
      <c r="J11" s="192">
        <v>65115</v>
      </c>
      <c r="K11" s="192">
        <v>68948</v>
      </c>
      <c r="L11" s="192">
        <v>74885</v>
      </c>
      <c r="M11" s="192">
        <v>85300</v>
      </c>
      <c r="N11" s="192">
        <v>76627</v>
      </c>
      <c r="O11" s="192">
        <v>51007</v>
      </c>
      <c r="P11" s="192">
        <v>55175</v>
      </c>
      <c r="Q11" s="192">
        <v>52720</v>
      </c>
      <c r="R11" s="193">
        <v>39697</v>
      </c>
      <c r="S11" s="192">
        <v>20755</v>
      </c>
      <c r="T11" s="192">
        <v>8718</v>
      </c>
      <c r="U11" s="192">
        <v>2897</v>
      </c>
      <c r="V11" s="192">
        <v>1023</v>
      </c>
      <c r="W11" s="191">
        <v>154</v>
      </c>
      <c r="X11" s="191">
        <v>4052</v>
      </c>
      <c r="Y11" s="190" t="s">
        <v>440</v>
      </c>
    </row>
    <row r="12" spans="1:26" ht="12.75" customHeight="1" x14ac:dyDescent="0.2">
      <c r="B12" s="195" t="s">
        <v>439</v>
      </c>
      <c r="C12" s="194">
        <v>1047050</v>
      </c>
      <c r="D12" s="192">
        <v>45049</v>
      </c>
      <c r="E12" s="192">
        <v>52412</v>
      </c>
      <c r="F12" s="192">
        <v>59416</v>
      </c>
      <c r="G12" s="192">
        <v>67412</v>
      </c>
      <c r="H12" s="192">
        <v>69355</v>
      </c>
      <c r="I12" s="192">
        <v>66873</v>
      </c>
      <c r="J12" s="192">
        <v>64164</v>
      </c>
      <c r="K12" s="192">
        <v>69286</v>
      </c>
      <c r="L12" s="192">
        <v>75211</v>
      </c>
      <c r="M12" s="192">
        <v>84295</v>
      </c>
      <c r="N12" s="192">
        <v>77862</v>
      </c>
      <c r="O12" s="192">
        <v>56647</v>
      </c>
      <c r="P12" s="192">
        <v>65337</v>
      </c>
      <c r="Q12" s="192">
        <v>66529</v>
      </c>
      <c r="R12" s="193">
        <v>56461</v>
      </c>
      <c r="S12" s="192">
        <v>39849</v>
      </c>
      <c r="T12" s="192">
        <v>17562</v>
      </c>
      <c r="U12" s="192">
        <v>6293</v>
      </c>
      <c r="V12" s="192">
        <v>2170</v>
      </c>
      <c r="W12" s="191">
        <v>357</v>
      </c>
      <c r="X12" s="191">
        <v>4510</v>
      </c>
      <c r="Y12" s="190" t="s">
        <v>439</v>
      </c>
    </row>
    <row r="13" spans="1:26" ht="18" customHeight="1" x14ac:dyDescent="0.2">
      <c r="A13" s="147" t="s">
        <v>212</v>
      </c>
      <c r="B13" s="195" t="s">
        <v>441</v>
      </c>
      <c r="C13" s="194">
        <v>1576124</v>
      </c>
      <c r="D13" s="192">
        <v>68421</v>
      </c>
      <c r="E13" s="192">
        <v>76604</v>
      </c>
      <c r="F13" s="192">
        <v>83900</v>
      </c>
      <c r="G13" s="192">
        <v>101414</v>
      </c>
      <c r="H13" s="192">
        <v>112432</v>
      </c>
      <c r="I13" s="192">
        <v>112380</v>
      </c>
      <c r="J13" s="192">
        <v>105330</v>
      </c>
      <c r="K13" s="192">
        <v>102113</v>
      </c>
      <c r="L13" s="192">
        <v>110623</v>
      </c>
      <c r="M13" s="192">
        <v>136385</v>
      </c>
      <c r="N13" s="192">
        <v>132349</v>
      </c>
      <c r="O13" s="192">
        <v>83863</v>
      </c>
      <c r="P13" s="192">
        <v>94118</v>
      </c>
      <c r="Q13" s="192">
        <v>93414</v>
      </c>
      <c r="R13" s="193">
        <v>74979</v>
      </c>
      <c r="S13" s="192">
        <v>50202</v>
      </c>
      <c r="T13" s="192">
        <v>19278</v>
      </c>
      <c r="U13" s="192">
        <v>6321</v>
      </c>
      <c r="V13" s="192">
        <v>2386</v>
      </c>
      <c r="W13" s="191">
        <v>449</v>
      </c>
      <c r="X13" s="191">
        <v>9163</v>
      </c>
      <c r="Y13" s="190" t="s">
        <v>441</v>
      </c>
      <c r="Z13" s="147" t="s">
        <v>212</v>
      </c>
    </row>
    <row r="14" spans="1:26" ht="12.75" customHeight="1" x14ac:dyDescent="0.2">
      <c r="A14" s="182"/>
      <c r="B14" s="195" t="s">
        <v>440</v>
      </c>
      <c r="C14" s="194">
        <v>747854</v>
      </c>
      <c r="D14" s="192">
        <v>35098</v>
      </c>
      <c r="E14" s="192">
        <v>39359</v>
      </c>
      <c r="F14" s="192">
        <v>43088</v>
      </c>
      <c r="G14" s="192">
        <v>51756</v>
      </c>
      <c r="H14" s="192">
        <v>56279</v>
      </c>
      <c r="I14" s="192">
        <v>54441</v>
      </c>
      <c r="J14" s="192">
        <v>50921</v>
      </c>
      <c r="K14" s="192">
        <v>48697</v>
      </c>
      <c r="L14" s="192">
        <v>51723</v>
      </c>
      <c r="M14" s="192">
        <v>64067</v>
      </c>
      <c r="N14" s="192">
        <v>61134</v>
      </c>
      <c r="O14" s="192">
        <v>38929</v>
      </c>
      <c r="P14" s="192">
        <v>43221</v>
      </c>
      <c r="Q14" s="192">
        <v>42885</v>
      </c>
      <c r="R14" s="193">
        <v>31534</v>
      </c>
      <c r="S14" s="192">
        <v>19899</v>
      </c>
      <c r="T14" s="192">
        <v>7176</v>
      </c>
      <c r="U14" s="192">
        <v>2180</v>
      </c>
      <c r="V14" s="192">
        <v>816</v>
      </c>
      <c r="W14" s="191">
        <v>138</v>
      </c>
      <c r="X14" s="191">
        <v>4513</v>
      </c>
      <c r="Y14" s="190" t="s">
        <v>440</v>
      </c>
      <c r="Z14" s="182"/>
    </row>
    <row r="15" spans="1:26" ht="12.75" customHeight="1" x14ac:dyDescent="0.2">
      <c r="A15" s="182"/>
      <c r="B15" s="195" t="s">
        <v>439</v>
      </c>
      <c r="C15" s="194">
        <v>828270</v>
      </c>
      <c r="D15" s="192">
        <v>33323</v>
      </c>
      <c r="E15" s="192">
        <v>37245</v>
      </c>
      <c r="F15" s="192">
        <v>40812</v>
      </c>
      <c r="G15" s="192">
        <v>49658</v>
      </c>
      <c r="H15" s="192">
        <v>56153</v>
      </c>
      <c r="I15" s="192">
        <v>57939</v>
      </c>
      <c r="J15" s="192">
        <v>54409</v>
      </c>
      <c r="K15" s="192">
        <v>53416</v>
      </c>
      <c r="L15" s="192">
        <v>58900</v>
      </c>
      <c r="M15" s="192">
        <v>72318</v>
      </c>
      <c r="N15" s="192">
        <v>71215</v>
      </c>
      <c r="O15" s="192">
        <v>44934</v>
      </c>
      <c r="P15" s="192">
        <v>50897</v>
      </c>
      <c r="Q15" s="192">
        <v>50529</v>
      </c>
      <c r="R15" s="193">
        <v>43445</v>
      </c>
      <c r="S15" s="192">
        <v>30303</v>
      </c>
      <c r="T15" s="192">
        <v>12102</v>
      </c>
      <c r="U15" s="192">
        <v>4141</v>
      </c>
      <c r="V15" s="192">
        <v>1570</v>
      </c>
      <c r="W15" s="191">
        <v>311</v>
      </c>
      <c r="X15" s="191">
        <v>4650</v>
      </c>
      <c r="Y15" s="190" t="s">
        <v>439</v>
      </c>
      <c r="Z15" s="182"/>
    </row>
    <row r="16" spans="1:26" ht="10.5" customHeight="1" x14ac:dyDescent="0.2">
      <c r="A16" s="196" t="s">
        <v>177</v>
      </c>
      <c r="B16" s="188" t="s">
        <v>441</v>
      </c>
      <c r="C16" s="187">
        <v>24641</v>
      </c>
      <c r="D16" s="185">
        <v>1130</v>
      </c>
      <c r="E16" s="185">
        <v>1269</v>
      </c>
      <c r="F16" s="185">
        <v>1273</v>
      </c>
      <c r="G16" s="185">
        <v>1567</v>
      </c>
      <c r="H16" s="185">
        <v>1656</v>
      </c>
      <c r="I16" s="185">
        <v>1673</v>
      </c>
      <c r="J16" s="185">
        <v>1503</v>
      </c>
      <c r="K16" s="185">
        <v>1377</v>
      </c>
      <c r="L16" s="185">
        <v>1545</v>
      </c>
      <c r="M16" s="185">
        <v>2178</v>
      </c>
      <c r="N16" s="185">
        <v>2083</v>
      </c>
      <c r="O16" s="185">
        <v>1340</v>
      </c>
      <c r="P16" s="185">
        <v>1570</v>
      </c>
      <c r="Q16" s="185">
        <v>1558</v>
      </c>
      <c r="R16" s="186">
        <v>1430</v>
      </c>
      <c r="S16" s="185">
        <v>818</v>
      </c>
      <c r="T16" s="185">
        <v>317</v>
      </c>
      <c r="U16" s="185">
        <v>92</v>
      </c>
      <c r="V16" s="185">
        <v>43</v>
      </c>
      <c r="W16" s="184">
        <v>7</v>
      </c>
      <c r="X16" s="184">
        <v>212</v>
      </c>
      <c r="Y16" s="183" t="s">
        <v>441</v>
      </c>
      <c r="Z16" s="196" t="s">
        <v>177</v>
      </c>
    </row>
    <row r="17" spans="1:27" ht="10.5" customHeight="1" x14ac:dyDescent="0.2">
      <c r="A17" s="196"/>
      <c r="B17" s="188" t="s">
        <v>440</v>
      </c>
      <c r="C17" s="187">
        <v>12299</v>
      </c>
      <c r="D17" s="185">
        <v>603</v>
      </c>
      <c r="E17" s="185">
        <v>632</v>
      </c>
      <c r="F17" s="185">
        <v>658</v>
      </c>
      <c r="G17" s="185">
        <v>833</v>
      </c>
      <c r="H17" s="185">
        <v>870</v>
      </c>
      <c r="I17" s="185">
        <v>874</v>
      </c>
      <c r="J17" s="185">
        <v>811</v>
      </c>
      <c r="K17" s="185">
        <v>713</v>
      </c>
      <c r="L17" s="185">
        <v>752</v>
      </c>
      <c r="M17" s="185">
        <v>1068</v>
      </c>
      <c r="N17" s="185">
        <v>1023</v>
      </c>
      <c r="O17" s="185">
        <v>700</v>
      </c>
      <c r="P17" s="185">
        <v>781</v>
      </c>
      <c r="Q17" s="185">
        <v>719</v>
      </c>
      <c r="R17" s="186">
        <v>635</v>
      </c>
      <c r="S17" s="185">
        <v>355</v>
      </c>
      <c r="T17" s="185">
        <v>115</v>
      </c>
      <c r="U17" s="185">
        <v>35</v>
      </c>
      <c r="V17" s="185">
        <v>20</v>
      </c>
      <c r="W17" s="184">
        <v>4</v>
      </c>
      <c r="X17" s="184">
        <v>98</v>
      </c>
      <c r="Y17" s="183" t="s">
        <v>440</v>
      </c>
      <c r="Z17" s="196"/>
    </row>
    <row r="18" spans="1:27" ht="10.5" customHeight="1" x14ac:dyDescent="0.2">
      <c r="A18" s="196"/>
      <c r="B18" s="188" t="s">
        <v>439</v>
      </c>
      <c r="C18" s="187">
        <v>12342</v>
      </c>
      <c r="D18" s="185">
        <v>527</v>
      </c>
      <c r="E18" s="185">
        <v>637</v>
      </c>
      <c r="F18" s="185">
        <v>615</v>
      </c>
      <c r="G18" s="185">
        <v>734</v>
      </c>
      <c r="H18" s="185">
        <v>786</v>
      </c>
      <c r="I18" s="185">
        <v>799</v>
      </c>
      <c r="J18" s="185">
        <v>692</v>
      </c>
      <c r="K18" s="185">
        <v>664</v>
      </c>
      <c r="L18" s="185">
        <v>793</v>
      </c>
      <c r="M18" s="185">
        <v>1110</v>
      </c>
      <c r="N18" s="185">
        <v>1060</v>
      </c>
      <c r="O18" s="185">
        <v>640</v>
      </c>
      <c r="P18" s="185">
        <v>789</v>
      </c>
      <c r="Q18" s="185">
        <v>839</v>
      </c>
      <c r="R18" s="186">
        <v>795</v>
      </c>
      <c r="S18" s="185">
        <v>463</v>
      </c>
      <c r="T18" s="185">
        <v>202</v>
      </c>
      <c r="U18" s="185">
        <v>57</v>
      </c>
      <c r="V18" s="185">
        <v>23</v>
      </c>
      <c r="W18" s="184">
        <v>3</v>
      </c>
      <c r="X18" s="184">
        <v>114</v>
      </c>
      <c r="Y18" s="183" t="s">
        <v>439</v>
      </c>
      <c r="Z18" s="196"/>
    </row>
    <row r="19" spans="1:27" ht="10.5" customHeight="1" x14ac:dyDescent="0.2">
      <c r="A19" s="196" t="s">
        <v>178</v>
      </c>
      <c r="B19" s="188" t="s">
        <v>441</v>
      </c>
      <c r="C19" s="187">
        <v>151768</v>
      </c>
      <c r="D19" s="185">
        <v>6282</v>
      </c>
      <c r="E19" s="185">
        <v>7138</v>
      </c>
      <c r="F19" s="185">
        <v>7742</v>
      </c>
      <c r="G19" s="185">
        <v>9202</v>
      </c>
      <c r="H19" s="185">
        <v>10276</v>
      </c>
      <c r="I19" s="185">
        <v>10768</v>
      </c>
      <c r="J19" s="185">
        <v>10273</v>
      </c>
      <c r="K19" s="185">
        <v>10109</v>
      </c>
      <c r="L19" s="185">
        <v>10463</v>
      </c>
      <c r="M19" s="185">
        <v>12512</v>
      </c>
      <c r="N19" s="185">
        <v>12418</v>
      </c>
      <c r="O19" s="185">
        <v>7988</v>
      </c>
      <c r="P19" s="185">
        <v>9590</v>
      </c>
      <c r="Q19" s="185">
        <v>10278</v>
      </c>
      <c r="R19" s="186">
        <v>7818</v>
      </c>
      <c r="S19" s="185">
        <v>5029</v>
      </c>
      <c r="T19" s="185">
        <v>1924</v>
      </c>
      <c r="U19" s="185">
        <v>629</v>
      </c>
      <c r="V19" s="185">
        <v>240</v>
      </c>
      <c r="W19" s="184">
        <v>39</v>
      </c>
      <c r="X19" s="184">
        <v>1050</v>
      </c>
      <c r="Y19" s="183" t="s">
        <v>441</v>
      </c>
      <c r="Z19" s="196" t="s">
        <v>178</v>
      </c>
    </row>
    <row r="20" spans="1:27" ht="10.5" customHeight="1" x14ac:dyDescent="0.2">
      <c r="A20" s="196"/>
      <c r="B20" s="188" t="s">
        <v>440</v>
      </c>
      <c r="C20" s="187">
        <v>71273</v>
      </c>
      <c r="D20" s="185">
        <v>3178</v>
      </c>
      <c r="E20" s="185">
        <v>3698</v>
      </c>
      <c r="F20" s="185">
        <v>4056</v>
      </c>
      <c r="G20" s="185">
        <v>4692</v>
      </c>
      <c r="H20" s="185">
        <v>5134</v>
      </c>
      <c r="I20" s="185">
        <v>5165</v>
      </c>
      <c r="J20" s="185">
        <v>4874</v>
      </c>
      <c r="K20" s="185">
        <v>4784</v>
      </c>
      <c r="L20" s="185">
        <v>4830</v>
      </c>
      <c r="M20" s="185">
        <v>5803</v>
      </c>
      <c r="N20" s="185">
        <v>5597</v>
      </c>
      <c r="O20" s="185">
        <v>3533</v>
      </c>
      <c r="P20" s="185">
        <v>4191</v>
      </c>
      <c r="Q20" s="185">
        <v>4732</v>
      </c>
      <c r="R20" s="186">
        <v>3468</v>
      </c>
      <c r="S20" s="185">
        <v>1985</v>
      </c>
      <c r="T20" s="185">
        <v>718</v>
      </c>
      <c r="U20" s="185">
        <v>222</v>
      </c>
      <c r="V20" s="185">
        <v>85</v>
      </c>
      <c r="W20" s="184">
        <v>9</v>
      </c>
      <c r="X20" s="184">
        <v>519</v>
      </c>
      <c r="Y20" s="183" t="s">
        <v>440</v>
      </c>
      <c r="Z20" s="196"/>
    </row>
    <row r="21" spans="1:27" ht="10.5" customHeight="1" x14ac:dyDescent="0.2">
      <c r="A21" s="196"/>
      <c r="B21" s="188" t="s">
        <v>439</v>
      </c>
      <c r="C21" s="187">
        <v>80495</v>
      </c>
      <c r="D21" s="185">
        <v>3104</v>
      </c>
      <c r="E21" s="185">
        <v>3440</v>
      </c>
      <c r="F21" s="185">
        <v>3686</v>
      </c>
      <c r="G21" s="185">
        <v>4510</v>
      </c>
      <c r="H21" s="185">
        <v>5142</v>
      </c>
      <c r="I21" s="185">
        <v>5603</v>
      </c>
      <c r="J21" s="185">
        <v>5399</v>
      </c>
      <c r="K21" s="185">
        <v>5325</v>
      </c>
      <c r="L21" s="185">
        <v>5633</v>
      </c>
      <c r="M21" s="185">
        <v>6709</v>
      </c>
      <c r="N21" s="185">
        <v>6821</v>
      </c>
      <c r="O21" s="185">
        <v>4455</v>
      </c>
      <c r="P21" s="185">
        <v>5399</v>
      </c>
      <c r="Q21" s="185">
        <v>5546</v>
      </c>
      <c r="R21" s="186">
        <v>4350</v>
      </c>
      <c r="S21" s="185">
        <v>3044</v>
      </c>
      <c r="T21" s="185">
        <v>1206</v>
      </c>
      <c r="U21" s="185">
        <v>407</v>
      </c>
      <c r="V21" s="185">
        <v>155</v>
      </c>
      <c r="W21" s="184">
        <v>30</v>
      </c>
      <c r="X21" s="184">
        <v>531</v>
      </c>
      <c r="Y21" s="183" t="s">
        <v>439</v>
      </c>
      <c r="Z21" s="196"/>
    </row>
    <row r="22" spans="1:27" ht="10.5" customHeight="1" x14ac:dyDescent="0.2">
      <c r="A22" s="196" t="s">
        <v>179</v>
      </c>
      <c r="B22" s="188" t="s">
        <v>441</v>
      </c>
      <c r="C22" s="187">
        <v>58386</v>
      </c>
      <c r="D22" s="185">
        <v>1906</v>
      </c>
      <c r="E22" s="185">
        <v>2205</v>
      </c>
      <c r="F22" s="185">
        <v>2520</v>
      </c>
      <c r="G22" s="185">
        <v>3264</v>
      </c>
      <c r="H22" s="185">
        <v>3843</v>
      </c>
      <c r="I22" s="185">
        <v>3705</v>
      </c>
      <c r="J22" s="185">
        <v>3332</v>
      </c>
      <c r="K22" s="185">
        <v>3379</v>
      </c>
      <c r="L22" s="185">
        <v>3719</v>
      </c>
      <c r="M22" s="185">
        <v>4913</v>
      </c>
      <c r="N22" s="185">
        <v>5706</v>
      </c>
      <c r="O22" s="185">
        <v>3212</v>
      </c>
      <c r="P22" s="185">
        <v>3298</v>
      </c>
      <c r="Q22" s="185">
        <v>3358</v>
      </c>
      <c r="R22" s="186">
        <v>3546</v>
      </c>
      <c r="S22" s="185">
        <v>3353</v>
      </c>
      <c r="T22" s="185">
        <v>1605</v>
      </c>
      <c r="U22" s="185">
        <v>651</v>
      </c>
      <c r="V22" s="185">
        <v>265</v>
      </c>
      <c r="W22" s="184">
        <v>48</v>
      </c>
      <c r="X22" s="184">
        <v>558</v>
      </c>
      <c r="Y22" s="183" t="s">
        <v>441</v>
      </c>
      <c r="Z22" s="196" t="s">
        <v>179</v>
      </c>
    </row>
    <row r="23" spans="1:27" ht="10.5" customHeight="1" x14ac:dyDescent="0.2">
      <c r="A23" s="196"/>
      <c r="B23" s="188" t="s">
        <v>440</v>
      </c>
      <c r="C23" s="187">
        <v>25742</v>
      </c>
      <c r="D23" s="185">
        <v>967</v>
      </c>
      <c r="E23" s="185">
        <v>1124</v>
      </c>
      <c r="F23" s="185">
        <v>1292</v>
      </c>
      <c r="G23" s="185">
        <v>1663</v>
      </c>
      <c r="H23" s="185">
        <v>1875</v>
      </c>
      <c r="I23" s="185">
        <v>1770</v>
      </c>
      <c r="J23" s="185">
        <v>1499</v>
      </c>
      <c r="K23" s="185">
        <v>1559</v>
      </c>
      <c r="L23" s="185">
        <v>1616</v>
      </c>
      <c r="M23" s="185">
        <v>2070</v>
      </c>
      <c r="N23" s="185">
        <v>2527</v>
      </c>
      <c r="O23" s="185">
        <v>1402</v>
      </c>
      <c r="P23" s="185">
        <v>1408</v>
      </c>
      <c r="Q23" s="185">
        <v>1338</v>
      </c>
      <c r="R23" s="186">
        <v>1355</v>
      </c>
      <c r="S23" s="185">
        <v>1130</v>
      </c>
      <c r="T23" s="185">
        <v>565</v>
      </c>
      <c r="U23" s="185">
        <v>214</v>
      </c>
      <c r="V23" s="185">
        <v>86</v>
      </c>
      <c r="W23" s="184">
        <v>16</v>
      </c>
      <c r="X23" s="184">
        <v>266</v>
      </c>
      <c r="Y23" s="183" t="s">
        <v>440</v>
      </c>
      <c r="Z23" s="196"/>
    </row>
    <row r="24" spans="1:27" ht="10.5" customHeight="1" x14ac:dyDescent="0.2">
      <c r="A24" s="196"/>
      <c r="B24" s="188" t="s">
        <v>439</v>
      </c>
      <c r="C24" s="187">
        <v>32644</v>
      </c>
      <c r="D24" s="185">
        <v>939</v>
      </c>
      <c r="E24" s="185">
        <v>1081</v>
      </c>
      <c r="F24" s="185">
        <v>1228</v>
      </c>
      <c r="G24" s="185">
        <v>1601</v>
      </c>
      <c r="H24" s="185">
        <v>1968</v>
      </c>
      <c r="I24" s="185">
        <v>1935</v>
      </c>
      <c r="J24" s="185">
        <v>1833</v>
      </c>
      <c r="K24" s="185">
        <v>1820</v>
      </c>
      <c r="L24" s="185">
        <v>2103</v>
      </c>
      <c r="M24" s="185">
        <v>2843</v>
      </c>
      <c r="N24" s="185">
        <v>3179</v>
      </c>
      <c r="O24" s="185">
        <v>1810</v>
      </c>
      <c r="P24" s="185">
        <v>1890</v>
      </c>
      <c r="Q24" s="185">
        <v>2020</v>
      </c>
      <c r="R24" s="186">
        <v>2191</v>
      </c>
      <c r="S24" s="185">
        <v>2223</v>
      </c>
      <c r="T24" s="185">
        <v>1040</v>
      </c>
      <c r="U24" s="185">
        <v>437</v>
      </c>
      <c r="V24" s="185">
        <v>179</v>
      </c>
      <c r="W24" s="184">
        <v>32</v>
      </c>
      <c r="X24" s="184">
        <v>292</v>
      </c>
      <c r="Y24" s="183" t="s">
        <v>439</v>
      </c>
      <c r="Z24" s="196"/>
      <c r="AA24" s="17" t="s">
        <v>472</v>
      </c>
    </row>
    <row r="25" spans="1:27" ht="10.5" customHeight="1" x14ac:dyDescent="0.2">
      <c r="A25" s="196" t="s">
        <v>180</v>
      </c>
      <c r="B25" s="188" t="s">
        <v>441</v>
      </c>
      <c r="C25" s="187">
        <v>75466</v>
      </c>
      <c r="D25" s="185">
        <v>3822</v>
      </c>
      <c r="E25" s="185">
        <v>4152</v>
      </c>
      <c r="F25" s="185">
        <v>4666</v>
      </c>
      <c r="G25" s="185">
        <v>5446</v>
      </c>
      <c r="H25" s="185">
        <v>5904</v>
      </c>
      <c r="I25" s="185">
        <v>5782</v>
      </c>
      <c r="J25" s="185">
        <v>4910</v>
      </c>
      <c r="K25" s="185">
        <v>4607</v>
      </c>
      <c r="L25" s="185">
        <v>5658</v>
      </c>
      <c r="M25" s="185">
        <v>6914</v>
      </c>
      <c r="N25" s="185">
        <v>6520</v>
      </c>
      <c r="O25" s="185">
        <v>3960</v>
      </c>
      <c r="P25" s="185">
        <v>3695</v>
      </c>
      <c r="Q25" s="185">
        <v>3460</v>
      </c>
      <c r="R25" s="186">
        <v>2856</v>
      </c>
      <c r="S25" s="185">
        <v>1763</v>
      </c>
      <c r="T25" s="185">
        <v>716</v>
      </c>
      <c r="U25" s="185">
        <v>205</v>
      </c>
      <c r="V25" s="185">
        <v>75</v>
      </c>
      <c r="W25" s="184">
        <v>24</v>
      </c>
      <c r="X25" s="184">
        <v>331</v>
      </c>
      <c r="Y25" s="183" t="s">
        <v>441</v>
      </c>
      <c r="Z25" s="196" t="s">
        <v>180</v>
      </c>
    </row>
    <row r="26" spans="1:27" ht="10.5" customHeight="1" x14ac:dyDescent="0.2">
      <c r="A26" s="196"/>
      <c r="B26" s="188" t="s">
        <v>440</v>
      </c>
      <c r="C26" s="187">
        <v>37529</v>
      </c>
      <c r="D26" s="185">
        <v>1954</v>
      </c>
      <c r="E26" s="185">
        <v>2175</v>
      </c>
      <c r="F26" s="185">
        <v>2455</v>
      </c>
      <c r="G26" s="185">
        <v>2758</v>
      </c>
      <c r="H26" s="185">
        <v>2965</v>
      </c>
      <c r="I26" s="185">
        <v>2901</v>
      </c>
      <c r="J26" s="185">
        <v>2506</v>
      </c>
      <c r="K26" s="185">
        <v>2154</v>
      </c>
      <c r="L26" s="185">
        <v>2750</v>
      </c>
      <c r="M26" s="185">
        <v>3493</v>
      </c>
      <c r="N26" s="185">
        <v>3312</v>
      </c>
      <c r="O26" s="185">
        <v>2075</v>
      </c>
      <c r="P26" s="185">
        <v>1859</v>
      </c>
      <c r="Q26" s="185">
        <v>1708</v>
      </c>
      <c r="R26" s="186">
        <v>1279</v>
      </c>
      <c r="S26" s="185">
        <v>657</v>
      </c>
      <c r="T26" s="185">
        <v>267</v>
      </c>
      <c r="U26" s="185">
        <v>58</v>
      </c>
      <c r="V26" s="185">
        <v>34</v>
      </c>
      <c r="W26" s="184">
        <v>8</v>
      </c>
      <c r="X26" s="184">
        <v>161</v>
      </c>
      <c r="Y26" s="183" t="s">
        <v>440</v>
      </c>
      <c r="Z26" s="196"/>
    </row>
    <row r="27" spans="1:27" ht="10.5" customHeight="1" x14ac:dyDescent="0.2">
      <c r="A27" s="196"/>
      <c r="B27" s="188" t="s">
        <v>439</v>
      </c>
      <c r="C27" s="187">
        <v>37937</v>
      </c>
      <c r="D27" s="185">
        <v>1868</v>
      </c>
      <c r="E27" s="185">
        <v>1977</v>
      </c>
      <c r="F27" s="185">
        <v>2211</v>
      </c>
      <c r="G27" s="185">
        <v>2688</v>
      </c>
      <c r="H27" s="185">
        <v>2939</v>
      </c>
      <c r="I27" s="185">
        <v>2881</v>
      </c>
      <c r="J27" s="185">
        <v>2404</v>
      </c>
      <c r="K27" s="185">
        <v>2453</v>
      </c>
      <c r="L27" s="185">
        <v>2908</v>
      </c>
      <c r="M27" s="185">
        <v>3421</v>
      </c>
      <c r="N27" s="185">
        <v>3208</v>
      </c>
      <c r="O27" s="185">
        <v>1885</v>
      </c>
      <c r="P27" s="185">
        <v>1836</v>
      </c>
      <c r="Q27" s="185">
        <v>1752</v>
      </c>
      <c r="R27" s="186">
        <v>1577</v>
      </c>
      <c r="S27" s="185">
        <v>1106</v>
      </c>
      <c r="T27" s="185">
        <v>449</v>
      </c>
      <c r="U27" s="185">
        <v>147</v>
      </c>
      <c r="V27" s="185">
        <v>41</v>
      </c>
      <c r="W27" s="184">
        <v>16</v>
      </c>
      <c r="X27" s="184">
        <v>170</v>
      </c>
      <c r="Y27" s="183" t="s">
        <v>439</v>
      </c>
      <c r="Z27" s="196"/>
    </row>
    <row r="28" spans="1:27" ht="10.5" customHeight="1" x14ac:dyDescent="0.2">
      <c r="A28" s="196" t="s">
        <v>181</v>
      </c>
      <c r="B28" s="188" t="s">
        <v>441</v>
      </c>
      <c r="C28" s="187">
        <v>132621</v>
      </c>
      <c r="D28" s="185">
        <v>5817</v>
      </c>
      <c r="E28" s="185">
        <v>6259</v>
      </c>
      <c r="F28" s="185">
        <v>6523</v>
      </c>
      <c r="G28" s="185">
        <v>8165</v>
      </c>
      <c r="H28" s="185">
        <v>9537</v>
      </c>
      <c r="I28" s="185">
        <v>9881</v>
      </c>
      <c r="J28" s="185">
        <v>9471</v>
      </c>
      <c r="K28" s="185">
        <v>8738</v>
      </c>
      <c r="L28" s="185">
        <v>8832</v>
      </c>
      <c r="M28" s="185">
        <v>11086</v>
      </c>
      <c r="N28" s="185">
        <v>11228</v>
      </c>
      <c r="O28" s="185">
        <v>7440</v>
      </c>
      <c r="P28" s="185">
        <v>8192</v>
      </c>
      <c r="Q28" s="185">
        <v>7895</v>
      </c>
      <c r="R28" s="186">
        <v>6015</v>
      </c>
      <c r="S28" s="185">
        <v>4064</v>
      </c>
      <c r="T28" s="185">
        <v>1648</v>
      </c>
      <c r="U28" s="185">
        <v>570</v>
      </c>
      <c r="V28" s="185">
        <v>231</v>
      </c>
      <c r="W28" s="184">
        <v>48</v>
      </c>
      <c r="X28" s="184">
        <v>981</v>
      </c>
      <c r="Y28" s="183" t="s">
        <v>441</v>
      </c>
      <c r="Z28" s="196" t="s">
        <v>181</v>
      </c>
    </row>
    <row r="29" spans="1:27" ht="10.5" customHeight="1" x14ac:dyDescent="0.2">
      <c r="A29" s="196"/>
      <c r="B29" s="188" t="s">
        <v>440</v>
      </c>
      <c r="C29" s="187">
        <v>62347</v>
      </c>
      <c r="D29" s="185">
        <v>3021</v>
      </c>
      <c r="E29" s="185">
        <v>3256</v>
      </c>
      <c r="F29" s="185">
        <v>3298</v>
      </c>
      <c r="G29" s="185">
        <v>4219</v>
      </c>
      <c r="H29" s="185">
        <v>4687</v>
      </c>
      <c r="I29" s="185">
        <v>4762</v>
      </c>
      <c r="J29" s="185">
        <v>4533</v>
      </c>
      <c r="K29" s="185">
        <v>4208</v>
      </c>
      <c r="L29" s="185">
        <v>4069</v>
      </c>
      <c r="M29" s="185">
        <v>5001</v>
      </c>
      <c r="N29" s="185">
        <v>5069</v>
      </c>
      <c r="O29" s="185">
        <v>3469</v>
      </c>
      <c r="P29" s="185">
        <v>3756</v>
      </c>
      <c r="Q29" s="185">
        <v>3571</v>
      </c>
      <c r="R29" s="186">
        <v>2529</v>
      </c>
      <c r="S29" s="185">
        <v>1559</v>
      </c>
      <c r="T29" s="185">
        <v>561</v>
      </c>
      <c r="U29" s="185">
        <v>197</v>
      </c>
      <c r="V29" s="185">
        <v>82</v>
      </c>
      <c r="W29" s="184">
        <v>15</v>
      </c>
      <c r="X29" s="184">
        <v>485</v>
      </c>
      <c r="Y29" s="183" t="s">
        <v>440</v>
      </c>
      <c r="Z29" s="196"/>
    </row>
    <row r="30" spans="1:27" ht="10.5" customHeight="1" x14ac:dyDescent="0.2">
      <c r="A30" s="196"/>
      <c r="B30" s="188" t="s">
        <v>439</v>
      </c>
      <c r="C30" s="187">
        <v>70274</v>
      </c>
      <c r="D30" s="185">
        <v>2796</v>
      </c>
      <c r="E30" s="185">
        <v>3003</v>
      </c>
      <c r="F30" s="185">
        <v>3225</v>
      </c>
      <c r="G30" s="185">
        <v>3946</v>
      </c>
      <c r="H30" s="185">
        <v>4850</v>
      </c>
      <c r="I30" s="185">
        <v>5119</v>
      </c>
      <c r="J30" s="185">
        <v>4938</v>
      </c>
      <c r="K30" s="185">
        <v>4530</v>
      </c>
      <c r="L30" s="185">
        <v>4763</v>
      </c>
      <c r="M30" s="185">
        <v>6085</v>
      </c>
      <c r="N30" s="185">
        <v>6159</v>
      </c>
      <c r="O30" s="185">
        <v>3971</v>
      </c>
      <c r="P30" s="185">
        <v>4436</v>
      </c>
      <c r="Q30" s="185">
        <v>4324</v>
      </c>
      <c r="R30" s="186">
        <v>3486</v>
      </c>
      <c r="S30" s="185">
        <v>2505</v>
      </c>
      <c r="T30" s="185">
        <v>1087</v>
      </c>
      <c r="U30" s="185">
        <v>373</v>
      </c>
      <c r="V30" s="185">
        <v>149</v>
      </c>
      <c r="W30" s="184">
        <v>33</v>
      </c>
      <c r="X30" s="184">
        <v>496</v>
      </c>
      <c r="Y30" s="183" t="s">
        <v>439</v>
      </c>
      <c r="Z30" s="196"/>
    </row>
    <row r="31" spans="1:27" s="174" customFormat="1" ht="10.5" customHeight="1" x14ac:dyDescent="0.2">
      <c r="A31" s="211" t="s">
        <v>182</v>
      </c>
      <c r="B31" s="213" t="s">
        <v>441</v>
      </c>
      <c r="C31" s="210">
        <v>152950</v>
      </c>
      <c r="D31" s="209">
        <v>7011</v>
      </c>
      <c r="E31" s="209">
        <v>7609</v>
      </c>
      <c r="F31" s="209">
        <v>8308</v>
      </c>
      <c r="G31" s="209">
        <v>9851</v>
      </c>
      <c r="H31" s="209">
        <v>11198</v>
      </c>
      <c r="I31" s="209">
        <v>11449</v>
      </c>
      <c r="J31" s="209">
        <v>10708</v>
      </c>
      <c r="K31" s="209">
        <v>10357</v>
      </c>
      <c r="L31" s="209">
        <v>10740</v>
      </c>
      <c r="M31" s="209">
        <v>12852</v>
      </c>
      <c r="N31" s="209">
        <v>12534</v>
      </c>
      <c r="O31" s="209">
        <v>8326</v>
      </c>
      <c r="P31" s="209">
        <v>9535</v>
      </c>
      <c r="Q31" s="209">
        <v>9015</v>
      </c>
      <c r="R31" s="209">
        <v>6463</v>
      </c>
      <c r="S31" s="209">
        <v>3960</v>
      </c>
      <c r="T31" s="209">
        <v>1552</v>
      </c>
      <c r="U31" s="209">
        <v>583</v>
      </c>
      <c r="V31" s="209">
        <v>207</v>
      </c>
      <c r="W31" s="208">
        <v>40</v>
      </c>
      <c r="X31" s="208">
        <v>652</v>
      </c>
      <c r="Y31" s="212" t="s">
        <v>441</v>
      </c>
      <c r="Z31" s="211" t="s">
        <v>182</v>
      </c>
    </row>
    <row r="32" spans="1:27" s="174" customFormat="1" ht="10.5" customHeight="1" x14ac:dyDescent="0.2">
      <c r="A32" s="211"/>
      <c r="B32" s="213" t="s">
        <v>440</v>
      </c>
      <c r="C32" s="210">
        <v>72891</v>
      </c>
      <c r="D32" s="209">
        <v>3622</v>
      </c>
      <c r="E32" s="209">
        <v>3926</v>
      </c>
      <c r="F32" s="209">
        <v>4239</v>
      </c>
      <c r="G32" s="209">
        <v>5013</v>
      </c>
      <c r="H32" s="209">
        <v>5720</v>
      </c>
      <c r="I32" s="209">
        <v>5518</v>
      </c>
      <c r="J32" s="209">
        <v>5276</v>
      </c>
      <c r="K32" s="209">
        <v>5021</v>
      </c>
      <c r="L32" s="209">
        <v>5007</v>
      </c>
      <c r="M32" s="209">
        <v>6035</v>
      </c>
      <c r="N32" s="209">
        <v>5703</v>
      </c>
      <c r="O32" s="209">
        <v>3911</v>
      </c>
      <c r="P32" s="209">
        <v>4465</v>
      </c>
      <c r="Q32" s="209">
        <v>4256</v>
      </c>
      <c r="R32" s="209">
        <v>2676</v>
      </c>
      <c r="S32" s="209">
        <v>1445</v>
      </c>
      <c r="T32" s="209">
        <v>491</v>
      </c>
      <c r="U32" s="209">
        <v>186</v>
      </c>
      <c r="V32" s="209">
        <v>63</v>
      </c>
      <c r="W32" s="208">
        <v>6</v>
      </c>
      <c r="X32" s="208">
        <v>312</v>
      </c>
      <c r="Y32" s="212" t="s">
        <v>440</v>
      </c>
      <c r="Z32" s="211"/>
    </row>
    <row r="33" spans="1:26" s="174" customFormat="1" ht="10.5" customHeight="1" x14ac:dyDescent="0.2">
      <c r="A33" s="211"/>
      <c r="B33" s="213" t="s">
        <v>439</v>
      </c>
      <c r="C33" s="210">
        <v>80059</v>
      </c>
      <c r="D33" s="209">
        <v>3389</v>
      </c>
      <c r="E33" s="209">
        <v>3683</v>
      </c>
      <c r="F33" s="209">
        <v>4069</v>
      </c>
      <c r="G33" s="209">
        <v>4838</v>
      </c>
      <c r="H33" s="209">
        <v>5478</v>
      </c>
      <c r="I33" s="209">
        <v>5931</v>
      </c>
      <c r="J33" s="209">
        <v>5432</v>
      </c>
      <c r="K33" s="209">
        <v>5336</v>
      </c>
      <c r="L33" s="209">
        <v>5733</v>
      </c>
      <c r="M33" s="209">
        <v>6817</v>
      </c>
      <c r="N33" s="209">
        <v>6831</v>
      </c>
      <c r="O33" s="209">
        <v>4415</v>
      </c>
      <c r="P33" s="209">
        <v>5070</v>
      </c>
      <c r="Q33" s="209">
        <v>4759</v>
      </c>
      <c r="R33" s="209">
        <v>3787</v>
      </c>
      <c r="S33" s="209">
        <v>2515</v>
      </c>
      <c r="T33" s="209">
        <v>1061</v>
      </c>
      <c r="U33" s="209">
        <v>397</v>
      </c>
      <c r="V33" s="209">
        <v>144</v>
      </c>
      <c r="W33" s="208">
        <v>34</v>
      </c>
      <c r="X33" s="208">
        <v>340</v>
      </c>
      <c r="Y33" s="212" t="s">
        <v>439</v>
      </c>
      <c r="Z33" s="211"/>
    </row>
    <row r="34" spans="1:26" ht="10.5" customHeight="1" x14ac:dyDescent="0.2">
      <c r="A34" s="196" t="s">
        <v>183</v>
      </c>
      <c r="B34" s="188" t="s">
        <v>441</v>
      </c>
      <c r="C34" s="187">
        <v>58511</v>
      </c>
      <c r="D34" s="185">
        <v>2779</v>
      </c>
      <c r="E34" s="185">
        <v>3394</v>
      </c>
      <c r="F34" s="185">
        <v>3888</v>
      </c>
      <c r="G34" s="185">
        <v>4356</v>
      </c>
      <c r="H34" s="185">
        <v>4194</v>
      </c>
      <c r="I34" s="185">
        <v>3834</v>
      </c>
      <c r="J34" s="185">
        <v>3636</v>
      </c>
      <c r="K34" s="185">
        <v>4038</v>
      </c>
      <c r="L34" s="185">
        <v>4584</v>
      </c>
      <c r="M34" s="185">
        <v>5349</v>
      </c>
      <c r="N34" s="185">
        <v>4170</v>
      </c>
      <c r="O34" s="185">
        <v>2483</v>
      </c>
      <c r="P34" s="185">
        <v>2999</v>
      </c>
      <c r="Q34" s="185">
        <v>3324</v>
      </c>
      <c r="R34" s="186">
        <v>2876</v>
      </c>
      <c r="S34" s="185">
        <v>1584</v>
      </c>
      <c r="T34" s="185">
        <v>544</v>
      </c>
      <c r="U34" s="185">
        <v>127</v>
      </c>
      <c r="V34" s="185">
        <v>65</v>
      </c>
      <c r="W34" s="184">
        <v>7</v>
      </c>
      <c r="X34" s="184">
        <v>280</v>
      </c>
      <c r="Y34" s="183" t="s">
        <v>441</v>
      </c>
      <c r="Z34" s="196" t="s">
        <v>183</v>
      </c>
    </row>
    <row r="35" spans="1:26" ht="10.5" customHeight="1" x14ac:dyDescent="0.2">
      <c r="A35" s="196"/>
      <c r="B35" s="188" t="s">
        <v>440</v>
      </c>
      <c r="C35" s="187">
        <v>28748</v>
      </c>
      <c r="D35" s="185">
        <v>1434</v>
      </c>
      <c r="E35" s="185">
        <v>1730</v>
      </c>
      <c r="F35" s="185">
        <v>1978</v>
      </c>
      <c r="G35" s="185">
        <v>2215</v>
      </c>
      <c r="H35" s="185">
        <v>2147</v>
      </c>
      <c r="I35" s="185">
        <v>1900</v>
      </c>
      <c r="J35" s="185">
        <v>1722</v>
      </c>
      <c r="K35" s="185">
        <v>1961</v>
      </c>
      <c r="L35" s="185">
        <v>2264</v>
      </c>
      <c r="M35" s="185">
        <v>2737</v>
      </c>
      <c r="N35" s="185">
        <v>2115</v>
      </c>
      <c r="O35" s="185">
        <v>1176</v>
      </c>
      <c r="P35" s="185">
        <v>1406</v>
      </c>
      <c r="Q35" s="185">
        <v>1574</v>
      </c>
      <c r="R35" s="186">
        <v>1335</v>
      </c>
      <c r="S35" s="185">
        <v>636</v>
      </c>
      <c r="T35" s="185">
        <v>221</v>
      </c>
      <c r="U35" s="185">
        <v>49</v>
      </c>
      <c r="V35" s="185">
        <v>30</v>
      </c>
      <c r="W35" s="184">
        <v>3</v>
      </c>
      <c r="X35" s="184">
        <v>115</v>
      </c>
      <c r="Y35" s="183" t="s">
        <v>440</v>
      </c>
      <c r="Z35" s="196"/>
    </row>
    <row r="36" spans="1:26" ht="10.5" customHeight="1" x14ac:dyDescent="0.2">
      <c r="A36" s="196"/>
      <c r="B36" s="188" t="s">
        <v>439</v>
      </c>
      <c r="C36" s="187">
        <v>29763</v>
      </c>
      <c r="D36" s="185">
        <v>1345</v>
      </c>
      <c r="E36" s="185">
        <v>1664</v>
      </c>
      <c r="F36" s="185">
        <v>1910</v>
      </c>
      <c r="G36" s="185">
        <v>2141</v>
      </c>
      <c r="H36" s="185">
        <v>2047</v>
      </c>
      <c r="I36" s="185">
        <v>1934</v>
      </c>
      <c r="J36" s="185">
        <v>1914</v>
      </c>
      <c r="K36" s="185">
        <v>2077</v>
      </c>
      <c r="L36" s="185">
        <v>2320</v>
      </c>
      <c r="M36" s="185">
        <v>2612</v>
      </c>
      <c r="N36" s="185">
        <v>2055</v>
      </c>
      <c r="O36" s="185">
        <v>1307</v>
      </c>
      <c r="P36" s="185">
        <v>1593</v>
      </c>
      <c r="Q36" s="185">
        <v>1750</v>
      </c>
      <c r="R36" s="186">
        <v>1541</v>
      </c>
      <c r="S36" s="185">
        <v>948</v>
      </c>
      <c r="T36" s="185">
        <v>323</v>
      </c>
      <c r="U36" s="185">
        <v>78</v>
      </c>
      <c r="V36" s="185">
        <v>35</v>
      </c>
      <c r="W36" s="184">
        <v>4</v>
      </c>
      <c r="X36" s="184">
        <v>165</v>
      </c>
      <c r="Y36" s="183" t="s">
        <v>439</v>
      </c>
      <c r="Z36" s="196"/>
    </row>
    <row r="37" spans="1:26" ht="10.5" customHeight="1" x14ac:dyDescent="0.2">
      <c r="A37" s="196" t="s">
        <v>184</v>
      </c>
      <c r="B37" s="188" t="s">
        <v>441</v>
      </c>
      <c r="C37" s="187">
        <v>52490</v>
      </c>
      <c r="D37" s="185">
        <v>2201</v>
      </c>
      <c r="E37" s="185">
        <v>2743</v>
      </c>
      <c r="F37" s="185">
        <v>3277</v>
      </c>
      <c r="G37" s="185">
        <v>3554</v>
      </c>
      <c r="H37" s="185">
        <v>3550</v>
      </c>
      <c r="I37" s="185">
        <v>3432</v>
      </c>
      <c r="J37" s="185">
        <v>3218</v>
      </c>
      <c r="K37" s="185">
        <v>3182</v>
      </c>
      <c r="L37" s="185">
        <v>3884</v>
      </c>
      <c r="M37" s="185">
        <v>4654</v>
      </c>
      <c r="N37" s="185">
        <v>4264</v>
      </c>
      <c r="O37" s="185">
        <v>2555</v>
      </c>
      <c r="P37" s="185">
        <v>2893</v>
      </c>
      <c r="Q37" s="185">
        <v>3091</v>
      </c>
      <c r="R37" s="186">
        <v>2895</v>
      </c>
      <c r="S37" s="185">
        <v>1724</v>
      </c>
      <c r="T37" s="185">
        <v>713</v>
      </c>
      <c r="U37" s="185">
        <v>190</v>
      </c>
      <c r="V37" s="185">
        <v>81</v>
      </c>
      <c r="W37" s="184">
        <v>8</v>
      </c>
      <c r="X37" s="184">
        <v>381</v>
      </c>
      <c r="Y37" s="183" t="s">
        <v>441</v>
      </c>
      <c r="Z37" s="196" t="s">
        <v>184</v>
      </c>
    </row>
    <row r="38" spans="1:26" ht="10.5" customHeight="1" x14ac:dyDescent="0.2">
      <c r="A38" s="196"/>
      <c r="B38" s="188" t="s">
        <v>440</v>
      </c>
      <c r="C38" s="187">
        <v>25560</v>
      </c>
      <c r="D38" s="185">
        <v>1071</v>
      </c>
      <c r="E38" s="185">
        <v>1408</v>
      </c>
      <c r="F38" s="185">
        <v>1708</v>
      </c>
      <c r="G38" s="185">
        <v>1793</v>
      </c>
      <c r="H38" s="185">
        <v>1784</v>
      </c>
      <c r="I38" s="185">
        <v>1683</v>
      </c>
      <c r="J38" s="185">
        <v>1613</v>
      </c>
      <c r="K38" s="185">
        <v>1573</v>
      </c>
      <c r="L38" s="185">
        <v>1986</v>
      </c>
      <c r="M38" s="185">
        <v>2349</v>
      </c>
      <c r="N38" s="185">
        <v>2137</v>
      </c>
      <c r="O38" s="185">
        <v>1249</v>
      </c>
      <c r="P38" s="185">
        <v>1344</v>
      </c>
      <c r="Q38" s="185">
        <v>1427</v>
      </c>
      <c r="R38" s="186">
        <v>1253</v>
      </c>
      <c r="S38" s="185">
        <v>643</v>
      </c>
      <c r="T38" s="185">
        <v>252</v>
      </c>
      <c r="U38" s="185">
        <v>69</v>
      </c>
      <c r="V38" s="185">
        <v>26</v>
      </c>
      <c r="W38" s="184" t="s">
        <v>3</v>
      </c>
      <c r="X38" s="184">
        <v>192</v>
      </c>
      <c r="Y38" s="183" t="s">
        <v>440</v>
      </c>
      <c r="Z38" s="196"/>
    </row>
    <row r="39" spans="1:26" ht="10.5" customHeight="1" x14ac:dyDescent="0.2">
      <c r="A39" s="196"/>
      <c r="B39" s="188" t="s">
        <v>439</v>
      </c>
      <c r="C39" s="187">
        <v>26930</v>
      </c>
      <c r="D39" s="185">
        <v>1130</v>
      </c>
      <c r="E39" s="185">
        <v>1335</v>
      </c>
      <c r="F39" s="185">
        <v>1569</v>
      </c>
      <c r="G39" s="185">
        <v>1761</v>
      </c>
      <c r="H39" s="185">
        <v>1766</v>
      </c>
      <c r="I39" s="185">
        <v>1749</v>
      </c>
      <c r="J39" s="185">
        <v>1605</v>
      </c>
      <c r="K39" s="185">
        <v>1609</v>
      </c>
      <c r="L39" s="185">
        <v>1898</v>
      </c>
      <c r="M39" s="185">
        <v>2305</v>
      </c>
      <c r="N39" s="185">
        <v>2127</v>
      </c>
      <c r="O39" s="185">
        <v>1306</v>
      </c>
      <c r="P39" s="185">
        <v>1549</v>
      </c>
      <c r="Q39" s="185">
        <v>1664</v>
      </c>
      <c r="R39" s="186">
        <v>1642</v>
      </c>
      <c r="S39" s="185">
        <v>1081</v>
      </c>
      <c r="T39" s="185">
        <v>461</v>
      </c>
      <c r="U39" s="185">
        <v>121</v>
      </c>
      <c r="V39" s="185">
        <v>55</v>
      </c>
      <c r="W39" s="184">
        <v>8</v>
      </c>
      <c r="X39" s="184">
        <v>189</v>
      </c>
      <c r="Y39" s="183" t="s">
        <v>439</v>
      </c>
      <c r="Z39" s="196"/>
    </row>
    <row r="40" spans="1:26" ht="10.5" customHeight="1" x14ac:dyDescent="0.2">
      <c r="A40" s="196" t="s">
        <v>185</v>
      </c>
      <c r="B40" s="188" t="s">
        <v>441</v>
      </c>
      <c r="C40" s="187">
        <v>217773</v>
      </c>
      <c r="D40" s="185">
        <v>8319</v>
      </c>
      <c r="E40" s="185">
        <v>9273</v>
      </c>
      <c r="F40" s="185">
        <v>10527</v>
      </c>
      <c r="G40" s="185">
        <v>13842</v>
      </c>
      <c r="H40" s="185">
        <v>16115</v>
      </c>
      <c r="I40" s="185">
        <v>15612</v>
      </c>
      <c r="J40" s="185">
        <v>14252</v>
      </c>
      <c r="K40" s="185">
        <v>13183</v>
      </c>
      <c r="L40" s="185">
        <v>14802</v>
      </c>
      <c r="M40" s="185">
        <v>19968</v>
      </c>
      <c r="N40" s="185">
        <v>19715</v>
      </c>
      <c r="O40" s="185">
        <v>12176</v>
      </c>
      <c r="P40" s="185">
        <v>13646</v>
      </c>
      <c r="Q40" s="185">
        <v>13449</v>
      </c>
      <c r="R40" s="186">
        <v>10614</v>
      </c>
      <c r="S40" s="185">
        <v>8080</v>
      </c>
      <c r="T40" s="185">
        <v>2438</v>
      </c>
      <c r="U40" s="185">
        <v>585</v>
      </c>
      <c r="V40" s="185">
        <v>195</v>
      </c>
      <c r="W40" s="184">
        <v>30</v>
      </c>
      <c r="X40" s="184">
        <v>952</v>
      </c>
      <c r="Y40" s="183" t="s">
        <v>441</v>
      </c>
      <c r="Z40" s="196" t="s">
        <v>185</v>
      </c>
    </row>
    <row r="41" spans="1:26" ht="10.5" customHeight="1" x14ac:dyDescent="0.2">
      <c r="A41" s="196"/>
      <c r="B41" s="188" t="s">
        <v>440</v>
      </c>
      <c r="C41" s="187">
        <v>102025</v>
      </c>
      <c r="D41" s="185">
        <v>4251</v>
      </c>
      <c r="E41" s="185">
        <v>4703</v>
      </c>
      <c r="F41" s="185">
        <v>5445</v>
      </c>
      <c r="G41" s="185">
        <v>6992</v>
      </c>
      <c r="H41" s="185">
        <v>7968</v>
      </c>
      <c r="I41" s="185">
        <v>7483</v>
      </c>
      <c r="J41" s="185">
        <v>6888</v>
      </c>
      <c r="K41" s="185">
        <v>6092</v>
      </c>
      <c r="L41" s="185">
        <v>6658</v>
      </c>
      <c r="M41" s="185">
        <v>8978</v>
      </c>
      <c r="N41" s="185">
        <v>8850</v>
      </c>
      <c r="O41" s="185">
        <v>5436</v>
      </c>
      <c r="P41" s="185">
        <v>6115</v>
      </c>
      <c r="Q41" s="185">
        <v>6049</v>
      </c>
      <c r="R41" s="186">
        <v>4194</v>
      </c>
      <c r="S41" s="185">
        <v>3957</v>
      </c>
      <c r="T41" s="185">
        <v>1209</v>
      </c>
      <c r="U41" s="185">
        <v>217</v>
      </c>
      <c r="V41" s="185">
        <v>65</v>
      </c>
      <c r="W41" s="184">
        <v>7</v>
      </c>
      <c r="X41" s="184">
        <v>468</v>
      </c>
      <c r="Y41" s="183" t="s">
        <v>440</v>
      </c>
      <c r="Z41" s="196"/>
    </row>
    <row r="42" spans="1:26" ht="10.5" customHeight="1" x14ac:dyDescent="0.2">
      <c r="A42" s="196"/>
      <c r="B42" s="188" t="s">
        <v>439</v>
      </c>
      <c r="C42" s="187">
        <v>115748</v>
      </c>
      <c r="D42" s="185">
        <v>4068</v>
      </c>
      <c r="E42" s="185">
        <v>4570</v>
      </c>
      <c r="F42" s="185">
        <v>5082</v>
      </c>
      <c r="G42" s="185">
        <v>6850</v>
      </c>
      <c r="H42" s="185">
        <v>8147</v>
      </c>
      <c r="I42" s="185">
        <v>8129</v>
      </c>
      <c r="J42" s="185">
        <v>7364</v>
      </c>
      <c r="K42" s="185">
        <v>7091</v>
      </c>
      <c r="L42" s="185">
        <v>8144</v>
      </c>
      <c r="M42" s="185">
        <v>10990</v>
      </c>
      <c r="N42" s="185">
        <v>10865</v>
      </c>
      <c r="O42" s="185">
        <v>6740</v>
      </c>
      <c r="P42" s="185">
        <v>7531</v>
      </c>
      <c r="Q42" s="185">
        <v>7400</v>
      </c>
      <c r="R42" s="186">
        <v>6420</v>
      </c>
      <c r="S42" s="185">
        <v>4123</v>
      </c>
      <c r="T42" s="185">
        <v>1229</v>
      </c>
      <c r="U42" s="185">
        <v>368</v>
      </c>
      <c r="V42" s="185">
        <v>130</v>
      </c>
      <c r="W42" s="184">
        <v>23</v>
      </c>
      <c r="X42" s="184">
        <v>484</v>
      </c>
      <c r="Y42" s="183" t="s">
        <v>439</v>
      </c>
      <c r="Z42" s="196"/>
    </row>
    <row r="43" spans="1:26" ht="10.5" customHeight="1" x14ac:dyDescent="0.2">
      <c r="A43" s="196" t="s">
        <v>186</v>
      </c>
      <c r="B43" s="188" t="s">
        <v>441</v>
      </c>
      <c r="C43" s="187">
        <v>70975</v>
      </c>
      <c r="D43" s="185">
        <v>3324</v>
      </c>
      <c r="E43" s="185">
        <v>3848</v>
      </c>
      <c r="F43" s="185">
        <v>4196</v>
      </c>
      <c r="G43" s="185">
        <v>4953</v>
      </c>
      <c r="H43" s="185">
        <v>5165</v>
      </c>
      <c r="I43" s="185">
        <v>4973</v>
      </c>
      <c r="J43" s="185">
        <v>4398</v>
      </c>
      <c r="K43" s="185">
        <v>4525</v>
      </c>
      <c r="L43" s="185">
        <v>5361</v>
      </c>
      <c r="M43" s="185">
        <v>6146</v>
      </c>
      <c r="N43" s="185">
        <v>5464</v>
      </c>
      <c r="O43" s="185">
        <v>3316</v>
      </c>
      <c r="P43" s="185">
        <v>4096</v>
      </c>
      <c r="Q43" s="185">
        <v>4152</v>
      </c>
      <c r="R43" s="186">
        <v>3578</v>
      </c>
      <c r="S43" s="185">
        <v>2044</v>
      </c>
      <c r="T43" s="185">
        <v>767</v>
      </c>
      <c r="U43" s="185">
        <v>207</v>
      </c>
      <c r="V43" s="185">
        <v>86</v>
      </c>
      <c r="W43" s="184">
        <v>13</v>
      </c>
      <c r="X43" s="184">
        <v>363</v>
      </c>
      <c r="Y43" s="183" t="s">
        <v>441</v>
      </c>
      <c r="Z43" s="196" t="s">
        <v>186</v>
      </c>
    </row>
    <row r="44" spans="1:26" ht="10.5" customHeight="1" x14ac:dyDescent="0.2">
      <c r="A44" s="196"/>
      <c r="B44" s="188" t="s">
        <v>440</v>
      </c>
      <c r="C44" s="187">
        <v>35084</v>
      </c>
      <c r="D44" s="185">
        <v>1668</v>
      </c>
      <c r="E44" s="185">
        <v>2024</v>
      </c>
      <c r="F44" s="185">
        <v>2167</v>
      </c>
      <c r="G44" s="185">
        <v>2559</v>
      </c>
      <c r="H44" s="185">
        <v>2679</v>
      </c>
      <c r="I44" s="185">
        <v>2484</v>
      </c>
      <c r="J44" s="185">
        <v>2167</v>
      </c>
      <c r="K44" s="185">
        <v>2217</v>
      </c>
      <c r="L44" s="185">
        <v>2617</v>
      </c>
      <c r="M44" s="185">
        <v>3154</v>
      </c>
      <c r="N44" s="185">
        <v>2766</v>
      </c>
      <c r="O44" s="185">
        <v>1644</v>
      </c>
      <c r="P44" s="185">
        <v>1975</v>
      </c>
      <c r="Q44" s="185">
        <v>1986</v>
      </c>
      <c r="R44" s="186">
        <v>1601</v>
      </c>
      <c r="S44" s="185">
        <v>825</v>
      </c>
      <c r="T44" s="185">
        <v>259</v>
      </c>
      <c r="U44" s="185">
        <v>78</v>
      </c>
      <c r="V44" s="185">
        <v>30</v>
      </c>
      <c r="W44" s="184">
        <v>5</v>
      </c>
      <c r="X44" s="184">
        <v>179</v>
      </c>
      <c r="Y44" s="183" t="s">
        <v>440</v>
      </c>
      <c r="Z44" s="196"/>
    </row>
    <row r="45" spans="1:26" ht="10.5" customHeight="1" x14ac:dyDescent="0.2">
      <c r="A45" s="196"/>
      <c r="B45" s="188" t="s">
        <v>439</v>
      </c>
      <c r="C45" s="187">
        <v>35891</v>
      </c>
      <c r="D45" s="185">
        <v>1656</v>
      </c>
      <c r="E45" s="185">
        <v>1824</v>
      </c>
      <c r="F45" s="185">
        <v>2029</v>
      </c>
      <c r="G45" s="185">
        <v>2394</v>
      </c>
      <c r="H45" s="185">
        <v>2486</v>
      </c>
      <c r="I45" s="185">
        <v>2489</v>
      </c>
      <c r="J45" s="185">
        <v>2231</v>
      </c>
      <c r="K45" s="185">
        <v>2308</v>
      </c>
      <c r="L45" s="185">
        <v>2744</v>
      </c>
      <c r="M45" s="185">
        <v>2992</v>
      </c>
      <c r="N45" s="185">
        <v>2698</v>
      </c>
      <c r="O45" s="185">
        <v>1672</v>
      </c>
      <c r="P45" s="185">
        <v>2121</v>
      </c>
      <c r="Q45" s="185">
        <v>2166</v>
      </c>
      <c r="R45" s="186">
        <v>1977</v>
      </c>
      <c r="S45" s="185">
        <v>1219</v>
      </c>
      <c r="T45" s="185">
        <v>508</v>
      </c>
      <c r="U45" s="185">
        <v>129</v>
      </c>
      <c r="V45" s="185">
        <v>56</v>
      </c>
      <c r="W45" s="184">
        <v>8</v>
      </c>
      <c r="X45" s="184">
        <v>184</v>
      </c>
      <c r="Y45" s="183" t="s">
        <v>439</v>
      </c>
      <c r="Z45" s="196"/>
    </row>
    <row r="46" spans="1:26" ht="10.5" customHeight="1" x14ac:dyDescent="0.2">
      <c r="A46" s="196" t="s">
        <v>187</v>
      </c>
      <c r="B46" s="188" t="s">
        <v>441</v>
      </c>
      <c r="C46" s="187">
        <v>155902</v>
      </c>
      <c r="D46" s="185">
        <v>7139</v>
      </c>
      <c r="E46" s="185">
        <v>8232</v>
      </c>
      <c r="F46" s="185">
        <v>8592</v>
      </c>
      <c r="G46" s="185">
        <v>9932</v>
      </c>
      <c r="H46" s="185">
        <v>10995</v>
      </c>
      <c r="I46" s="185">
        <v>11126</v>
      </c>
      <c r="J46" s="185">
        <v>10786</v>
      </c>
      <c r="K46" s="185">
        <v>10958</v>
      </c>
      <c r="L46" s="185">
        <v>11317</v>
      </c>
      <c r="M46" s="185">
        <v>13313</v>
      </c>
      <c r="N46" s="185">
        <v>12458</v>
      </c>
      <c r="O46" s="185">
        <v>7889</v>
      </c>
      <c r="P46" s="185">
        <v>8886</v>
      </c>
      <c r="Q46" s="185">
        <v>8856</v>
      </c>
      <c r="R46" s="186">
        <v>7011</v>
      </c>
      <c r="S46" s="185">
        <v>4540</v>
      </c>
      <c r="T46" s="185">
        <v>1749</v>
      </c>
      <c r="U46" s="185">
        <v>600</v>
      </c>
      <c r="V46" s="185">
        <v>194</v>
      </c>
      <c r="W46" s="184">
        <v>49</v>
      </c>
      <c r="X46" s="184">
        <v>1280</v>
      </c>
      <c r="Y46" s="183" t="s">
        <v>441</v>
      </c>
      <c r="Z46" s="196" t="s">
        <v>187</v>
      </c>
    </row>
    <row r="47" spans="1:26" ht="10.5" customHeight="1" x14ac:dyDescent="0.2">
      <c r="A47" s="196"/>
      <c r="B47" s="188" t="s">
        <v>440</v>
      </c>
      <c r="C47" s="187">
        <v>73766</v>
      </c>
      <c r="D47" s="185">
        <v>3755</v>
      </c>
      <c r="E47" s="185">
        <v>4245</v>
      </c>
      <c r="F47" s="185">
        <v>4342</v>
      </c>
      <c r="G47" s="185">
        <v>5031</v>
      </c>
      <c r="H47" s="185">
        <v>5517</v>
      </c>
      <c r="I47" s="185">
        <v>5417</v>
      </c>
      <c r="J47" s="185">
        <v>5221</v>
      </c>
      <c r="K47" s="185">
        <v>5247</v>
      </c>
      <c r="L47" s="185">
        <v>5381</v>
      </c>
      <c r="M47" s="185">
        <v>6292</v>
      </c>
      <c r="N47" s="185">
        <v>5714</v>
      </c>
      <c r="O47" s="185">
        <v>3656</v>
      </c>
      <c r="P47" s="185">
        <v>4009</v>
      </c>
      <c r="Q47" s="185">
        <v>3906</v>
      </c>
      <c r="R47" s="186">
        <v>2837</v>
      </c>
      <c r="S47" s="185">
        <v>1626</v>
      </c>
      <c r="T47" s="185">
        <v>617</v>
      </c>
      <c r="U47" s="185">
        <v>219</v>
      </c>
      <c r="V47" s="185">
        <v>58</v>
      </c>
      <c r="W47" s="184">
        <v>17</v>
      </c>
      <c r="X47" s="184">
        <v>659</v>
      </c>
      <c r="Y47" s="183" t="s">
        <v>440</v>
      </c>
      <c r="Z47" s="196"/>
    </row>
    <row r="48" spans="1:26" ht="10.5" customHeight="1" x14ac:dyDescent="0.2">
      <c r="A48" s="196"/>
      <c r="B48" s="188" t="s">
        <v>439</v>
      </c>
      <c r="C48" s="187">
        <v>82136</v>
      </c>
      <c r="D48" s="185">
        <v>3384</v>
      </c>
      <c r="E48" s="185">
        <v>3987</v>
      </c>
      <c r="F48" s="185">
        <v>4250</v>
      </c>
      <c r="G48" s="185">
        <v>4901</v>
      </c>
      <c r="H48" s="185">
        <v>5478</v>
      </c>
      <c r="I48" s="185">
        <v>5709</v>
      </c>
      <c r="J48" s="185">
        <v>5565</v>
      </c>
      <c r="K48" s="185">
        <v>5711</v>
      </c>
      <c r="L48" s="185">
        <v>5936</v>
      </c>
      <c r="M48" s="185">
        <v>7021</v>
      </c>
      <c r="N48" s="185">
        <v>6744</v>
      </c>
      <c r="O48" s="185">
        <v>4233</v>
      </c>
      <c r="P48" s="185">
        <v>4877</v>
      </c>
      <c r="Q48" s="185">
        <v>4950</v>
      </c>
      <c r="R48" s="186">
        <v>4174</v>
      </c>
      <c r="S48" s="185">
        <v>2914</v>
      </c>
      <c r="T48" s="185">
        <v>1132</v>
      </c>
      <c r="U48" s="185">
        <v>381</v>
      </c>
      <c r="V48" s="185">
        <v>136</v>
      </c>
      <c r="W48" s="184">
        <v>32</v>
      </c>
      <c r="X48" s="184">
        <v>621</v>
      </c>
      <c r="Y48" s="183" t="s">
        <v>439</v>
      </c>
      <c r="Z48" s="196"/>
    </row>
    <row r="49" spans="1:26" ht="10.5" customHeight="1" x14ac:dyDescent="0.2">
      <c r="A49" s="196" t="s">
        <v>188</v>
      </c>
      <c r="B49" s="188" t="s">
        <v>441</v>
      </c>
      <c r="C49" s="187">
        <v>99000</v>
      </c>
      <c r="D49" s="185">
        <v>4473</v>
      </c>
      <c r="E49" s="185">
        <v>4853</v>
      </c>
      <c r="F49" s="185">
        <v>4910</v>
      </c>
      <c r="G49" s="185">
        <v>5899</v>
      </c>
      <c r="H49" s="185">
        <v>6743</v>
      </c>
      <c r="I49" s="185">
        <v>7463</v>
      </c>
      <c r="J49" s="185">
        <v>7562</v>
      </c>
      <c r="K49" s="185">
        <v>6983</v>
      </c>
      <c r="L49" s="185">
        <v>6591</v>
      </c>
      <c r="M49" s="185">
        <v>7724</v>
      </c>
      <c r="N49" s="185">
        <v>7871</v>
      </c>
      <c r="O49" s="185">
        <v>5971</v>
      </c>
      <c r="P49" s="185">
        <v>7176</v>
      </c>
      <c r="Q49" s="185">
        <v>6554</v>
      </c>
      <c r="R49" s="186">
        <v>4262</v>
      </c>
      <c r="S49" s="185">
        <v>2355</v>
      </c>
      <c r="T49" s="185">
        <v>809</v>
      </c>
      <c r="U49" s="185">
        <v>239</v>
      </c>
      <c r="V49" s="185">
        <v>86</v>
      </c>
      <c r="W49" s="184">
        <v>21</v>
      </c>
      <c r="X49" s="184">
        <v>455</v>
      </c>
      <c r="Y49" s="183" t="s">
        <v>441</v>
      </c>
      <c r="Z49" s="196" t="s">
        <v>188</v>
      </c>
    </row>
    <row r="50" spans="1:26" ht="10.5" customHeight="1" x14ac:dyDescent="0.2">
      <c r="A50" s="196"/>
      <c r="B50" s="188" t="s">
        <v>440</v>
      </c>
      <c r="C50" s="187">
        <v>47302</v>
      </c>
      <c r="D50" s="185">
        <v>2331</v>
      </c>
      <c r="E50" s="185">
        <v>2502</v>
      </c>
      <c r="F50" s="185">
        <v>2484</v>
      </c>
      <c r="G50" s="185">
        <v>3023</v>
      </c>
      <c r="H50" s="185">
        <v>3332</v>
      </c>
      <c r="I50" s="185">
        <v>3619</v>
      </c>
      <c r="J50" s="185">
        <v>3668</v>
      </c>
      <c r="K50" s="185">
        <v>3421</v>
      </c>
      <c r="L50" s="185">
        <v>3117</v>
      </c>
      <c r="M50" s="185">
        <v>3599</v>
      </c>
      <c r="N50" s="185">
        <v>3429</v>
      </c>
      <c r="O50" s="185">
        <v>2585</v>
      </c>
      <c r="P50" s="185">
        <v>3399</v>
      </c>
      <c r="Q50" s="185">
        <v>3250</v>
      </c>
      <c r="R50" s="186">
        <v>1925</v>
      </c>
      <c r="S50" s="185">
        <v>967</v>
      </c>
      <c r="T50" s="185">
        <v>286</v>
      </c>
      <c r="U50" s="185">
        <v>76</v>
      </c>
      <c r="V50" s="185">
        <v>40</v>
      </c>
      <c r="W50" s="184">
        <v>8</v>
      </c>
      <c r="X50" s="184">
        <v>241</v>
      </c>
      <c r="Y50" s="183" t="s">
        <v>440</v>
      </c>
      <c r="Z50" s="196"/>
    </row>
    <row r="51" spans="1:26" ht="10.5" customHeight="1" x14ac:dyDescent="0.2">
      <c r="A51" s="196"/>
      <c r="B51" s="188" t="s">
        <v>439</v>
      </c>
      <c r="C51" s="187">
        <v>51698</v>
      </c>
      <c r="D51" s="185">
        <v>2142</v>
      </c>
      <c r="E51" s="185">
        <v>2351</v>
      </c>
      <c r="F51" s="185">
        <v>2426</v>
      </c>
      <c r="G51" s="185">
        <v>2876</v>
      </c>
      <c r="H51" s="185">
        <v>3411</v>
      </c>
      <c r="I51" s="185">
        <v>3844</v>
      </c>
      <c r="J51" s="185">
        <v>3894</v>
      </c>
      <c r="K51" s="185">
        <v>3562</v>
      </c>
      <c r="L51" s="185">
        <v>3474</v>
      </c>
      <c r="M51" s="185">
        <v>4125</v>
      </c>
      <c r="N51" s="185">
        <v>4442</v>
      </c>
      <c r="O51" s="185">
        <v>3386</v>
      </c>
      <c r="P51" s="185">
        <v>3777</v>
      </c>
      <c r="Q51" s="185">
        <v>3304</v>
      </c>
      <c r="R51" s="186">
        <v>2337</v>
      </c>
      <c r="S51" s="185">
        <v>1388</v>
      </c>
      <c r="T51" s="185">
        <v>523</v>
      </c>
      <c r="U51" s="185">
        <v>163</v>
      </c>
      <c r="V51" s="185">
        <v>46</v>
      </c>
      <c r="W51" s="184">
        <v>13</v>
      </c>
      <c r="X51" s="184">
        <v>214</v>
      </c>
      <c r="Y51" s="183" t="s">
        <v>439</v>
      </c>
      <c r="Z51" s="196"/>
    </row>
    <row r="52" spans="1:26" ht="10.5" customHeight="1" x14ac:dyDescent="0.2">
      <c r="A52" s="196" t="s">
        <v>189</v>
      </c>
      <c r="B52" s="188" t="s">
        <v>441</v>
      </c>
      <c r="C52" s="187">
        <v>42505</v>
      </c>
      <c r="D52" s="185">
        <v>1631</v>
      </c>
      <c r="E52" s="185">
        <v>1678</v>
      </c>
      <c r="F52" s="185">
        <v>2097</v>
      </c>
      <c r="G52" s="185">
        <v>2771</v>
      </c>
      <c r="H52" s="185">
        <v>3027</v>
      </c>
      <c r="I52" s="185">
        <v>2651</v>
      </c>
      <c r="J52" s="185">
        <v>2370</v>
      </c>
      <c r="K52" s="185">
        <v>2290</v>
      </c>
      <c r="L52" s="185">
        <v>2882</v>
      </c>
      <c r="M52" s="185">
        <v>4152</v>
      </c>
      <c r="N52" s="185">
        <v>4154</v>
      </c>
      <c r="O52" s="185">
        <v>2211</v>
      </c>
      <c r="P52" s="185">
        <v>2157</v>
      </c>
      <c r="Q52" s="185">
        <v>2184</v>
      </c>
      <c r="R52" s="186">
        <v>2390</v>
      </c>
      <c r="S52" s="185">
        <v>2268</v>
      </c>
      <c r="T52" s="185">
        <v>943</v>
      </c>
      <c r="U52" s="185">
        <v>358</v>
      </c>
      <c r="V52" s="185">
        <v>133</v>
      </c>
      <c r="W52" s="184">
        <v>19</v>
      </c>
      <c r="X52" s="184">
        <v>139</v>
      </c>
      <c r="Y52" s="183" t="s">
        <v>441</v>
      </c>
      <c r="Z52" s="196" t="s">
        <v>189</v>
      </c>
    </row>
    <row r="53" spans="1:26" ht="10.5" customHeight="1" x14ac:dyDescent="0.2">
      <c r="A53" s="196"/>
      <c r="B53" s="188" t="s">
        <v>440</v>
      </c>
      <c r="C53" s="187">
        <v>19334</v>
      </c>
      <c r="D53" s="185">
        <v>811</v>
      </c>
      <c r="E53" s="185">
        <v>856</v>
      </c>
      <c r="F53" s="185">
        <v>1071</v>
      </c>
      <c r="G53" s="185">
        <v>1401</v>
      </c>
      <c r="H53" s="185">
        <v>1522</v>
      </c>
      <c r="I53" s="185">
        <v>1292</v>
      </c>
      <c r="J53" s="185">
        <v>1074</v>
      </c>
      <c r="K53" s="185">
        <v>1011</v>
      </c>
      <c r="L53" s="185">
        <v>1265</v>
      </c>
      <c r="M53" s="185">
        <v>1866</v>
      </c>
      <c r="N53" s="185">
        <v>1920</v>
      </c>
      <c r="O53" s="185">
        <v>1087</v>
      </c>
      <c r="P53" s="185">
        <v>922</v>
      </c>
      <c r="Q53" s="185">
        <v>869</v>
      </c>
      <c r="R53" s="186">
        <v>864</v>
      </c>
      <c r="S53" s="185">
        <v>890</v>
      </c>
      <c r="T53" s="185">
        <v>370</v>
      </c>
      <c r="U53" s="185">
        <v>133</v>
      </c>
      <c r="V53" s="185">
        <v>38</v>
      </c>
      <c r="W53" s="184">
        <v>9</v>
      </c>
      <c r="X53" s="184">
        <v>63</v>
      </c>
      <c r="Y53" s="183" t="s">
        <v>440</v>
      </c>
      <c r="Z53" s="196"/>
    </row>
    <row r="54" spans="1:26" ht="10.5" customHeight="1" x14ac:dyDescent="0.2">
      <c r="A54" s="196"/>
      <c r="B54" s="188" t="s">
        <v>439</v>
      </c>
      <c r="C54" s="187">
        <v>23171</v>
      </c>
      <c r="D54" s="185">
        <v>820</v>
      </c>
      <c r="E54" s="185">
        <v>822</v>
      </c>
      <c r="F54" s="185">
        <v>1026</v>
      </c>
      <c r="G54" s="185">
        <v>1370</v>
      </c>
      <c r="H54" s="185">
        <v>1505</v>
      </c>
      <c r="I54" s="185">
        <v>1359</v>
      </c>
      <c r="J54" s="185">
        <v>1296</v>
      </c>
      <c r="K54" s="185">
        <v>1279</v>
      </c>
      <c r="L54" s="185">
        <v>1617</v>
      </c>
      <c r="M54" s="185">
        <v>2286</v>
      </c>
      <c r="N54" s="185">
        <v>2234</v>
      </c>
      <c r="O54" s="185">
        <v>1124</v>
      </c>
      <c r="P54" s="185">
        <v>1235</v>
      </c>
      <c r="Q54" s="185">
        <v>1315</v>
      </c>
      <c r="R54" s="186">
        <v>1526</v>
      </c>
      <c r="S54" s="185">
        <v>1378</v>
      </c>
      <c r="T54" s="185">
        <v>573</v>
      </c>
      <c r="U54" s="185">
        <v>225</v>
      </c>
      <c r="V54" s="185">
        <v>95</v>
      </c>
      <c r="W54" s="184">
        <v>10</v>
      </c>
      <c r="X54" s="184">
        <v>76</v>
      </c>
      <c r="Y54" s="183" t="s">
        <v>439</v>
      </c>
      <c r="Z54" s="196"/>
    </row>
    <row r="55" spans="1:26" ht="10.5" customHeight="1" x14ac:dyDescent="0.2">
      <c r="A55" s="196" t="s">
        <v>190</v>
      </c>
      <c r="B55" s="188" t="s">
        <v>441</v>
      </c>
      <c r="C55" s="187">
        <v>20390</v>
      </c>
      <c r="D55" s="185">
        <v>872</v>
      </c>
      <c r="E55" s="185">
        <v>1060</v>
      </c>
      <c r="F55" s="185">
        <v>1198</v>
      </c>
      <c r="G55" s="185">
        <v>1283</v>
      </c>
      <c r="H55" s="185">
        <v>1269</v>
      </c>
      <c r="I55" s="185">
        <v>1218</v>
      </c>
      <c r="J55" s="185">
        <v>1162</v>
      </c>
      <c r="K55" s="185">
        <v>1171</v>
      </c>
      <c r="L55" s="185">
        <v>1444</v>
      </c>
      <c r="M55" s="185">
        <v>1711</v>
      </c>
      <c r="N55" s="185">
        <v>1498</v>
      </c>
      <c r="O55" s="185">
        <v>1031</v>
      </c>
      <c r="P55" s="185">
        <v>1269</v>
      </c>
      <c r="Q55" s="185">
        <v>1421</v>
      </c>
      <c r="R55" s="186">
        <v>1391</v>
      </c>
      <c r="S55" s="185">
        <v>819</v>
      </c>
      <c r="T55" s="185">
        <v>334</v>
      </c>
      <c r="U55" s="185">
        <v>92</v>
      </c>
      <c r="V55" s="185">
        <v>39</v>
      </c>
      <c r="W55" s="184">
        <v>8</v>
      </c>
      <c r="X55" s="184">
        <v>100</v>
      </c>
      <c r="Y55" s="183" t="s">
        <v>441</v>
      </c>
      <c r="Z55" s="196" t="s">
        <v>190</v>
      </c>
    </row>
    <row r="56" spans="1:26" ht="10.5" customHeight="1" x14ac:dyDescent="0.2">
      <c r="A56" s="196"/>
      <c r="B56" s="188" t="s">
        <v>440</v>
      </c>
      <c r="C56" s="187">
        <v>10076</v>
      </c>
      <c r="D56" s="185">
        <v>457</v>
      </c>
      <c r="E56" s="185">
        <v>554</v>
      </c>
      <c r="F56" s="185">
        <v>594</v>
      </c>
      <c r="G56" s="185">
        <v>659</v>
      </c>
      <c r="H56" s="185">
        <v>673</v>
      </c>
      <c r="I56" s="185">
        <v>611</v>
      </c>
      <c r="J56" s="185">
        <v>585</v>
      </c>
      <c r="K56" s="185">
        <v>589</v>
      </c>
      <c r="L56" s="185">
        <v>756</v>
      </c>
      <c r="M56" s="185">
        <v>904</v>
      </c>
      <c r="N56" s="185">
        <v>776</v>
      </c>
      <c r="O56" s="185">
        <v>486</v>
      </c>
      <c r="P56" s="185">
        <v>574</v>
      </c>
      <c r="Q56" s="185">
        <v>706</v>
      </c>
      <c r="R56" s="186">
        <v>599</v>
      </c>
      <c r="S56" s="185">
        <v>322</v>
      </c>
      <c r="T56" s="185">
        <v>125</v>
      </c>
      <c r="U56" s="185">
        <v>34</v>
      </c>
      <c r="V56" s="185">
        <v>14</v>
      </c>
      <c r="W56" s="184">
        <v>4</v>
      </c>
      <c r="X56" s="184">
        <v>54</v>
      </c>
      <c r="Y56" s="183" t="s">
        <v>440</v>
      </c>
      <c r="Z56" s="196"/>
    </row>
    <row r="57" spans="1:26" ht="10.5" customHeight="1" x14ac:dyDescent="0.2">
      <c r="A57" s="196"/>
      <c r="B57" s="188" t="s">
        <v>439</v>
      </c>
      <c r="C57" s="187">
        <v>10314</v>
      </c>
      <c r="D57" s="185">
        <v>415</v>
      </c>
      <c r="E57" s="185">
        <v>506</v>
      </c>
      <c r="F57" s="185">
        <v>604</v>
      </c>
      <c r="G57" s="185">
        <v>624</v>
      </c>
      <c r="H57" s="185">
        <v>596</v>
      </c>
      <c r="I57" s="185">
        <v>607</v>
      </c>
      <c r="J57" s="185">
        <v>577</v>
      </c>
      <c r="K57" s="185">
        <v>582</v>
      </c>
      <c r="L57" s="185">
        <v>688</v>
      </c>
      <c r="M57" s="185">
        <v>807</v>
      </c>
      <c r="N57" s="185">
        <v>722</v>
      </c>
      <c r="O57" s="185">
        <v>545</v>
      </c>
      <c r="P57" s="185">
        <v>695</v>
      </c>
      <c r="Q57" s="185">
        <v>715</v>
      </c>
      <c r="R57" s="186">
        <v>792</v>
      </c>
      <c r="S57" s="185">
        <v>497</v>
      </c>
      <c r="T57" s="185">
        <v>209</v>
      </c>
      <c r="U57" s="185">
        <v>58</v>
      </c>
      <c r="V57" s="185">
        <v>25</v>
      </c>
      <c r="W57" s="184">
        <v>4</v>
      </c>
      <c r="X57" s="184">
        <v>46</v>
      </c>
      <c r="Y57" s="183" t="s">
        <v>439</v>
      </c>
      <c r="Z57" s="196"/>
    </row>
    <row r="58" spans="1:26" ht="10.5" customHeight="1" x14ac:dyDescent="0.2">
      <c r="A58" s="196" t="s">
        <v>191</v>
      </c>
      <c r="B58" s="188" t="s">
        <v>441</v>
      </c>
      <c r="C58" s="187">
        <v>55543</v>
      </c>
      <c r="D58" s="185">
        <v>1875</v>
      </c>
      <c r="E58" s="185">
        <v>2023</v>
      </c>
      <c r="F58" s="185">
        <v>2381</v>
      </c>
      <c r="G58" s="185">
        <v>3234</v>
      </c>
      <c r="H58" s="185">
        <v>3844</v>
      </c>
      <c r="I58" s="185">
        <v>3804</v>
      </c>
      <c r="J58" s="185">
        <v>3243</v>
      </c>
      <c r="K58" s="185">
        <v>3035</v>
      </c>
      <c r="L58" s="185">
        <v>3574</v>
      </c>
      <c r="M58" s="185">
        <v>4868</v>
      </c>
      <c r="N58" s="185">
        <v>5590</v>
      </c>
      <c r="O58" s="185">
        <v>3234</v>
      </c>
      <c r="P58" s="185">
        <v>3240</v>
      </c>
      <c r="Q58" s="185">
        <v>3058</v>
      </c>
      <c r="R58" s="186">
        <v>3253</v>
      </c>
      <c r="S58" s="185">
        <v>2835</v>
      </c>
      <c r="T58" s="185">
        <v>1328</v>
      </c>
      <c r="U58" s="185">
        <v>603</v>
      </c>
      <c r="V58" s="185">
        <v>217</v>
      </c>
      <c r="W58" s="184">
        <v>34</v>
      </c>
      <c r="X58" s="184">
        <v>270</v>
      </c>
      <c r="Y58" s="183" t="s">
        <v>441</v>
      </c>
      <c r="Z58" s="196" t="s">
        <v>191</v>
      </c>
    </row>
    <row r="59" spans="1:26" ht="10.5" customHeight="1" x14ac:dyDescent="0.2">
      <c r="A59" s="196"/>
      <c r="B59" s="188" t="s">
        <v>440</v>
      </c>
      <c r="C59" s="187">
        <v>24619</v>
      </c>
      <c r="D59" s="185">
        <v>978</v>
      </c>
      <c r="E59" s="185">
        <v>1047</v>
      </c>
      <c r="F59" s="185">
        <v>1226</v>
      </c>
      <c r="G59" s="185">
        <v>1664</v>
      </c>
      <c r="H59" s="185">
        <v>1873</v>
      </c>
      <c r="I59" s="185">
        <v>1762</v>
      </c>
      <c r="J59" s="185">
        <v>1492</v>
      </c>
      <c r="K59" s="185">
        <v>1332</v>
      </c>
      <c r="L59" s="185">
        <v>1575</v>
      </c>
      <c r="M59" s="185">
        <v>2127</v>
      </c>
      <c r="N59" s="185">
        <v>2465</v>
      </c>
      <c r="O59" s="185">
        <v>1450</v>
      </c>
      <c r="P59" s="185">
        <v>1441</v>
      </c>
      <c r="Q59" s="185">
        <v>1229</v>
      </c>
      <c r="R59" s="186">
        <v>1196</v>
      </c>
      <c r="S59" s="185">
        <v>939</v>
      </c>
      <c r="T59" s="185">
        <v>420</v>
      </c>
      <c r="U59" s="185">
        <v>200</v>
      </c>
      <c r="V59" s="185">
        <v>71</v>
      </c>
      <c r="W59" s="184">
        <v>8</v>
      </c>
      <c r="X59" s="184">
        <v>124</v>
      </c>
      <c r="Y59" s="183" t="s">
        <v>440</v>
      </c>
      <c r="Z59" s="196"/>
    </row>
    <row r="60" spans="1:26" ht="10.5" customHeight="1" x14ac:dyDescent="0.2">
      <c r="A60" s="196"/>
      <c r="B60" s="188" t="s">
        <v>439</v>
      </c>
      <c r="C60" s="187">
        <v>30924</v>
      </c>
      <c r="D60" s="185">
        <v>897</v>
      </c>
      <c r="E60" s="185">
        <v>976</v>
      </c>
      <c r="F60" s="185">
        <v>1155</v>
      </c>
      <c r="G60" s="185">
        <v>1570</v>
      </c>
      <c r="H60" s="185">
        <v>1971</v>
      </c>
      <c r="I60" s="185">
        <v>2042</v>
      </c>
      <c r="J60" s="185">
        <v>1751</v>
      </c>
      <c r="K60" s="185">
        <v>1703</v>
      </c>
      <c r="L60" s="185">
        <v>1999</v>
      </c>
      <c r="M60" s="185">
        <v>2741</v>
      </c>
      <c r="N60" s="185">
        <v>3125</v>
      </c>
      <c r="O60" s="185">
        <v>1784</v>
      </c>
      <c r="P60" s="185">
        <v>1799</v>
      </c>
      <c r="Q60" s="185">
        <v>1829</v>
      </c>
      <c r="R60" s="186">
        <v>2057</v>
      </c>
      <c r="S60" s="185">
        <v>1896</v>
      </c>
      <c r="T60" s="185">
        <v>908</v>
      </c>
      <c r="U60" s="185">
        <v>403</v>
      </c>
      <c r="V60" s="185">
        <v>146</v>
      </c>
      <c r="W60" s="184">
        <v>26</v>
      </c>
      <c r="X60" s="184">
        <v>146</v>
      </c>
      <c r="Y60" s="183" t="s">
        <v>439</v>
      </c>
      <c r="Z60" s="196"/>
    </row>
    <row r="61" spans="1:26" customFormat="1" ht="18" customHeight="1" x14ac:dyDescent="0.2">
      <c r="A61" s="196" t="s">
        <v>200</v>
      </c>
      <c r="B61" s="188" t="s">
        <v>441</v>
      </c>
      <c r="C61" s="210">
        <v>38695</v>
      </c>
      <c r="D61" s="209">
        <v>1949</v>
      </c>
      <c r="E61" s="209">
        <v>2279</v>
      </c>
      <c r="F61" s="209">
        <v>2476</v>
      </c>
      <c r="G61" s="209">
        <v>2909</v>
      </c>
      <c r="H61" s="209">
        <v>2891</v>
      </c>
      <c r="I61" s="209">
        <v>2703</v>
      </c>
      <c r="J61" s="209">
        <v>2615</v>
      </c>
      <c r="K61" s="209">
        <v>2771</v>
      </c>
      <c r="L61" s="209">
        <v>3054</v>
      </c>
      <c r="M61" s="209">
        <v>3313</v>
      </c>
      <c r="N61" s="209">
        <v>2708</v>
      </c>
      <c r="O61" s="209">
        <v>1892</v>
      </c>
      <c r="P61" s="209">
        <v>2166</v>
      </c>
      <c r="Q61" s="209">
        <v>2068</v>
      </c>
      <c r="R61" s="209">
        <v>1440</v>
      </c>
      <c r="S61" s="209">
        <v>749</v>
      </c>
      <c r="T61" s="209">
        <v>352</v>
      </c>
      <c r="U61" s="209">
        <v>104</v>
      </c>
      <c r="V61" s="209">
        <v>43</v>
      </c>
      <c r="W61" s="208">
        <v>12</v>
      </c>
      <c r="X61" s="208">
        <v>201</v>
      </c>
      <c r="Y61" s="183" t="s">
        <v>441</v>
      </c>
      <c r="Z61" s="196" t="s">
        <v>200</v>
      </c>
    </row>
    <row r="62" spans="1:26" customFormat="1" ht="10.5" customHeight="1" x14ac:dyDescent="0.2">
      <c r="A62" s="196"/>
      <c r="B62" s="188" t="s">
        <v>440</v>
      </c>
      <c r="C62" s="210">
        <v>19221</v>
      </c>
      <c r="D62" s="209">
        <v>989</v>
      </c>
      <c r="E62" s="209">
        <v>1127</v>
      </c>
      <c r="F62" s="209">
        <v>1302</v>
      </c>
      <c r="G62" s="209">
        <v>1501</v>
      </c>
      <c r="H62" s="209">
        <v>1513</v>
      </c>
      <c r="I62" s="209">
        <v>1345</v>
      </c>
      <c r="J62" s="209">
        <v>1308</v>
      </c>
      <c r="K62" s="209">
        <v>1394</v>
      </c>
      <c r="L62" s="209">
        <v>1498</v>
      </c>
      <c r="M62" s="209">
        <v>1751</v>
      </c>
      <c r="N62" s="209">
        <v>1352</v>
      </c>
      <c r="O62" s="209">
        <v>955</v>
      </c>
      <c r="P62" s="209">
        <v>1066</v>
      </c>
      <c r="Q62" s="209">
        <v>944</v>
      </c>
      <c r="R62" s="209">
        <v>641</v>
      </c>
      <c r="S62" s="209">
        <v>258</v>
      </c>
      <c r="T62" s="209">
        <v>125</v>
      </c>
      <c r="U62" s="209">
        <v>31</v>
      </c>
      <c r="V62" s="209">
        <v>12</v>
      </c>
      <c r="W62" s="208">
        <v>7</v>
      </c>
      <c r="X62" s="208">
        <v>102</v>
      </c>
      <c r="Y62" s="183" t="s">
        <v>440</v>
      </c>
      <c r="Z62" s="196"/>
    </row>
    <row r="63" spans="1:26" customFormat="1" ht="10.5" customHeight="1" x14ac:dyDescent="0.2">
      <c r="A63" s="196"/>
      <c r="B63" s="188" t="s">
        <v>439</v>
      </c>
      <c r="C63" s="210">
        <v>19474</v>
      </c>
      <c r="D63" s="209">
        <v>960</v>
      </c>
      <c r="E63" s="209">
        <v>1152</v>
      </c>
      <c r="F63" s="209">
        <v>1174</v>
      </c>
      <c r="G63" s="209">
        <v>1408</v>
      </c>
      <c r="H63" s="209">
        <v>1378</v>
      </c>
      <c r="I63" s="209">
        <v>1358</v>
      </c>
      <c r="J63" s="209">
        <v>1307</v>
      </c>
      <c r="K63" s="209">
        <v>1377</v>
      </c>
      <c r="L63" s="209">
        <v>1556</v>
      </c>
      <c r="M63" s="209">
        <v>1562</v>
      </c>
      <c r="N63" s="209">
        <v>1356</v>
      </c>
      <c r="O63" s="209">
        <v>937</v>
      </c>
      <c r="P63" s="209">
        <v>1100</v>
      </c>
      <c r="Q63" s="209">
        <v>1124</v>
      </c>
      <c r="R63" s="209">
        <v>799</v>
      </c>
      <c r="S63" s="209">
        <v>491</v>
      </c>
      <c r="T63" s="209">
        <v>227</v>
      </c>
      <c r="U63" s="209">
        <v>73</v>
      </c>
      <c r="V63" s="209">
        <v>31</v>
      </c>
      <c r="W63" s="208">
        <v>5</v>
      </c>
      <c r="X63" s="208">
        <v>99</v>
      </c>
      <c r="Y63" s="183" t="s">
        <v>439</v>
      </c>
      <c r="Z63" s="196"/>
    </row>
    <row r="64" spans="1:26" ht="10.5" customHeight="1" x14ac:dyDescent="0.2">
      <c r="A64" s="196" t="s">
        <v>192</v>
      </c>
      <c r="B64" s="188" t="s">
        <v>441</v>
      </c>
      <c r="C64" s="187">
        <v>168508</v>
      </c>
      <c r="D64" s="185">
        <v>7891</v>
      </c>
      <c r="E64" s="185">
        <v>8589</v>
      </c>
      <c r="F64" s="185">
        <v>9326</v>
      </c>
      <c r="G64" s="185">
        <v>11186</v>
      </c>
      <c r="H64" s="185">
        <v>12225</v>
      </c>
      <c r="I64" s="185">
        <v>12306</v>
      </c>
      <c r="J64" s="185">
        <v>11891</v>
      </c>
      <c r="K64" s="185">
        <v>11410</v>
      </c>
      <c r="L64" s="185">
        <v>12173</v>
      </c>
      <c r="M64" s="185">
        <v>14732</v>
      </c>
      <c r="N64" s="185">
        <v>13968</v>
      </c>
      <c r="O64" s="185">
        <v>8839</v>
      </c>
      <c r="P64" s="185">
        <v>9710</v>
      </c>
      <c r="Q64" s="185">
        <v>9693</v>
      </c>
      <c r="R64" s="186">
        <v>7141</v>
      </c>
      <c r="S64" s="185">
        <v>4217</v>
      </c>
      <c r="T64" s="185">
        <v>1539</v>
      </c>
      <c r="U64" s="185">
        <v>486</v>
      </c>
      <c r="V64" s="185">
        <v>186</v>
      </c>
      <c r="W64" s="184">
        <v>42</v>
      </c>
      <c r="X64" s="184">
        <v>958</v>
      </c>
      <c r="Y64" s="183" t="s">
        <v>441</v>
      </c>
      <c r="Z64" s="196" t="s">
        <v>192</v>
      </c>
    </row>
    <row r="65" spans="1:26" ht="10.5" customHeight="1" x14ac:dyDescent="0.2">
      <c r="A65" s="48"/>
      <c r="B65" s="188" t="s">
        <v>440</v>
      </c>
      <c r="C65" s="187">
        <v>80038</v>
      </c>
      <c r="D65" s="185">
        <v>4008</v>
      </c>
      <c r="E65" s="185">
        <v>4352</v>
      </c>
      <c r="F65" s="185">
        <v>4773</v>
      </c>
      <c r="G65" s="185">
        <v>5740</v>
      </c>
      <c r="H65" s="185">
        <v>6020</v>
      </c>
      <c r="I65" s="185">
        <v>5855</v>
      </c>
      <c r="J65" s="185">
        <v>5684</v>
      </c>
      <c r="K65" s="185">
        <v>5421</v>
      </c>
      <c r="L65" s="185">
        <v>5582</v>
      </c>
      <c r="M65" s="185">
        <v>6840</v>
      </c>
      <c r="N65" s="185">
        <v>6379</v>
      </c>
      <c r="O65" s="185">
        <v>4115</v>
      </c>
      <c r="P65" s="185">
        <v>4510</v>
      </c>
      <c r="Q65" s="185">
        <v>4621</v>
      </c>
      <c r="R65" s="186">
        <v>3147</v>
      </c>
      <c r="S65" s="185">
        <v>1705</v>
      </c>
      <c r="T65" s="185">
        <v>575</v>
      </c>
      <c r="U65" s="185">
        <v>162</v>
      </c>
      <c r="V65" s="185">
        <v>62</v>
      </c>
      <c r="W65" s="184">
        <v>12</v>
      </c>
      <c r="X65" s="184">
        <v>475</v>
      </c>
      <c r="Y65" s="183" t="s">
        <v>440</v>
      </c>
      <c r="Z65" s="48"/>
    </row>
    <row r="66" spans="1:26" ht="10.5" customHeight="1" x14ac:dyDescent="0.2">
      <c r="A66" s="182"/>
      <c r="B66" s="188" t="s">
        <v>439</v>
      </c>
      <c r="C66" s="187">
        <v>88470</v>
      </c>
      <c r="D66" s="185">
        <v>3883</v>
      </c>
      <c r="E66" s="185">
        <v>4237</v>
      </c>
      <c r="F66" s="185">
        <v>4553</v>
      </c>
      <c r="G66" s="185">
        <v>5446</v>
      </c>
      <c r="H66" s="185">
        <v>6205</v>
      </c>
      <c r="I66" s="185">
        <v>6451</v>
      </c>
      <c r="J66" s="185">
        <v>6207</v>
      </c>
      <c r="K66" s="185">
        <v>5989</v>
      </c>
      <c r="L66" s="185">
        <v>6591</v>
      </c>
      <c r="M66" s="185">
        <v>7892</v>
      </c>
      <c r="N66" s="185">
        <v>7589</v>
      </c>
      <c r="O66" s="185">
        <v>4724</v>
      </c>
      <c r="P66" s="185">
        <v>5200</v>
      </c>
      <c r="Q66" s="185">
        <v>5072</v>
      </c>
      <c r="R66" s="186">
        <v>3994</v>
      </c>
      <c r="S66" s="185">
        <v>2512</v>
      </c>
      <c r="T66" s="185">
        <v>964</v>
      </c>
      <c r="U66" s="185">
        <v>324</v>
      </c>
      <c r="V66" s="185">
        <v>124</v>
      </c>
      <c r="W66" s="184">
        <v>30</v>
      </c>
      <c r="X66" s="184">
        <v>483</v>
      </c>
      <c r="Y66" s="183" t="s">
        <v>439</v>
      </c>
      <c r="Z66" s="182"/>
    </row>
    <row r="67" spans="1:26" ht="18" customHeight="1" x14ac:dyDescent="0.2">
      <c r="A67" s="147" t="s">
        <v>471</v>
      </c>
      <c r="B67" s="195" t="s">
        <v>441</v>
      </c>
      <c r="C67" s="207">
        <v>200140</v>
      </c>
      <c r="D67" s="192">
        <v>9197</v>
      </c>
      <c r="E67" s="192">
        <v>10258</v>
      </c>
      <c r="F67" s="192">
        <v>11693</v>
      </c>
      <c r="G67" s="192">
        <v>13310</v>
      </c>
      <c r="H67" s="192">
        <v>14088</v>
      </c>
      <c r="I67" s="192">
        <v>13260</v>
      </c>
      <c r="J67" s="192">
        <v>12233</v>
      </c>
      <c r="K67" s="192">
        <v>13545</v>
      </c>
      <c r="L67" s="192">
        <v>14990</v>
      </c>
      <c r="M67" s="192">
        <v>16668</v>
      </c>
      <c r="N67" s="192">
        <v>14905</v>
      </c>
      <c r="O67" s="192">
        <v>11929</v>
      </c>
      <c r="P67" s="192">
        <v>11634</v>
      </c>
      <c r="Q67" s="192">
        <v>11352</v>
      </c>
      <c r="R67" s="193">
        <v>9415</v>
      </c>
      <c r="S67" s="192">
        <v>6353</v>
      </c>
      <c r="T67" s="192">
        <v>2954</v>
      </c>
      <c r="U67" s="192">
        <v>1216</v>
      </c>
      <c r="V67" s="192">
        <v>401</v>
      </c>
      <c r="W67" s="191">
        <v>60</v>
      </c>
      <c r="X67" s="191">
        <v>679</v>
      </c>
      <c r="Y67" s="190" t="s">
        <v>441</v>
      </c>
      <c r="Z67" s="147" t="s">
        <v>213</v>
      </c>
    </row>
    <row r="68" spans="1:26" ht="11.1" customHeight="1" x14ac:dyDescent="0.2">
      <c r="B68" s="195" t="s">
        <v>440</v>
      </c>
      <c r="C68" s="194">
        <v>96195</v>
      </c>
      <c r="D68" s="192">
        <v>4736</v>
      </c>
      <c r="E68" s="192">
        <v>5267</v>
      </c>
      <c r="F68" s="192">
        <v>5979</v>
      </c>
      <c r="G68" s="192">
        <v>6789</v>
      </c>
      <c r="H68" s="192">
        <v>7225</v>
      </c>
      <c r="I68" s="192">
        <v>6751</v>
      </c>
      <c r="J68" s="192">
        <v>6130</v>
      </c>
      <c r="K68" s="192">
        <v>6648</v>
      </c>
      <c r="L68" s="192">
        <v>7448</v>
      </c>
      <c r="M68" s="192">
        <v>8285</v>
      </c>
      <c r="N68" s="192">
        <v>7491</v>
      </c>
      <c r="O68" s="192">
        <v>5617</v>
      </c>
      <c r="P68" s="192">
        <v>5268</v>
      </c>
      <c r="Q68" s="192">
        <v>4970</v>
      </c>
      <c r="R68" s="193">
        <v>3717</v>
      </c>
      <c r="S68" s="192">
        <v>2141</v>
      </c>
      <c r="T68" s="192">
        <v>891</v>
      </c>
      <c r="U68" s="192">
        <v>359</v>
      </c>
      <c r="V68" s="192">
        <v>129</v>
      </c>
      <c r="W68" s="191">
        <v>20</v>
      </c>
      <c r="X68" s="191">
        <v>334</v>
      </c>
      <c r="Y68" s="190" t="s">
        <v>440</v>
      </c>
    </row>
    <row r="69" spans="1:26" ht="11.1" customHeight="1" x14ac:dyDescent="0.2">
      <c r="A69" s="182"/>
      <c r="B69" s="195" t="s">
        <v>439</v>
      </c>
      <c r="C69" s="194">
        <v>103945</v>
      </c>
      <c r="D69" s="192">
        <v>4461</v>
      </c>
      <c r="E69" s="192">
        <v>4991</v>
      </c>
      <c r="F69" s="192">
        <v>5714</v>
      </c>
      <c r="G69" s="192">
        <v>6521</v>
      </c>
      <c r="H69" s="192">
        <v>6863</v>
      </c>
      <c r="I69" s="192">
        <v>6509</v>
      </c>
      <c r="J69" s="192">
        <v>6103</v>
      </c>
      <c r="K69" s="192">
        <v>6897</v>
      </c>
      <c r="L69" s="192">
        <v>7542</v>
      </c>
      <c r="M69" s="192">
        <v>8383</v>
      </c>
      <c r="N69" s="192">
        <v>7414</v>
      </c>
      <c r="O69" s="192">
        <v>6312</v>
      </c>
      <c r="P69" s="192">
        <v>6366</v>
      </c>
      <c r="Q69" s="192">
        <v>6382</v>
      </c>
      <c r="R69" s="193">
        <v>5698</v>
      </c>
      <c r="S69" s="192">
        <v>4212</v>
      </c>
      <c r="T69" s="192">
        <v>2063</v>
      </c>
      <c r="U69" s="192">
        <v>857</v>
      </c>
      <c r="V69" s="192">
        <v>272</v>
      </c>
      <c r="W69" s="191">
        <v>40</v>
      </c>
      <c r="X69" s="191">
        <v>345</v>
      </c>
      <c r="Y69" s="190" t="s">
        <v>439</v>
      </c>
      <c r="Z69" s="182"/>
    </row>
    <row r="70" spans="1:26" ht="10.5" customHeight="1" x14ac:dyDescent="0.2">
      <c r="A70" s="189" t="s">
        <v>4</v>
      </c>
      <c r="B70" s="188" t="s">
        <v>441</v>
      </c>
      <c r="C70" s="187">
        <v>38245</v>
      </c>
      <c r="D70" s="185">
        <v>1639</v>
      </c>
      <c r="E70" s="185">
        <v>1960</v>
      </c>
      <c r="F70" s="185">
        <v>2306</v>
      </c>
      <c r="G70" s="185">
        <v>2549</v>
      </c>
      <c r="H70" s="185">
        <v>2508</v>
      </c>
      <c r="I70" s="185">
        <v>2290</v>
      </c>
      <c r="J70" s="185">
        <v>2280</v>
      </c>
      <c r="K70" s="185">
        <v>2472</v>
      </c>
      <c r="L70" s="185">
        <v>2956</v>
      </c>
      <c r="M70" s="185">
        <v>3180</v>
      </c>
      <c r="N70" s="185">
        <v>2723</v>
      </c>
      <c r="O70" s="185">
        <v>2328</v>
      </c>
      <c r="P70" s="185">
        <v>2333</v>
      </c>
      <c r="Q70" s="185">
        <v>2270</v>
      </c>
      <c r="R70" s="186">
        <v>1984</v>
      </c>
      <c r="S70" s="185">
        <v>1396</v>
      </c>
      <c r="T70" s="185">
        <v>624</v>
      </c>
      <c r="U70" s="185">
        <v>248</v>
      </c>
      <c r="V70" s="185">
        <v>78</v>
      </c>
      <c r="W70" s="184">
        <v>11</v>
      </c>
      <c r="X70" s="184">
        <v>110</v>
      </c>
      <c r="Y70" s="183" t="s">
        <v>441</v>
      </c>
      <c r="Z70" s="189" t="s">
        <v>4</v>
      </c>
    </row>
    <row r="71" spans="1:26" ht="10.5" customHeight="1" x14ac:dyDescent="0.2">
      <c r="A71" s="189"/>
      <c r="B71" s="188" t="s">
        <v>440</v>
      </c>
      <c r="C71" s="187">
        <v>18551</v>
      </c>
      <c r="D71" s="185">
        <v>845</v>
      </c>
      <c r="E71" s="185">
        <v>1006</v>
      </c>
      <c r="F71" s="185">
        <v>1151</v>
      </c>
      <c r="G71" s="185">
        <v>1326</v>
      </c>
      <c r="H71" s="185">
        <v>1323</v>
      </c>
      <c r="I71" s="185">
        <v>1203</v>
      </c>
      <c r="J71" s="185">
        <v>1160</v>
      </c>
      <c r="K71" s="185">
        <v>1235</v>
      </c>
      <c r="L71" s="185">
        <v>1500</v>
      </c>
      <c r="M71" s="185">
        <v>1581</v>
      </c>
      <c r="N71" s="185">
        <v>1411</v>
      </c>
      <c r="O71" s="185">
        <v>1114</v>
      </c>
      <c r="P71" s="185">
        <v>1042</v>
      </c>
      <c r="Q71" s="185">
        <v>1009</v>
      </c>
      <c r="R71" s="186">
        <v>796</v>
      </c>
      <c r="S71" s="185">
        <v>493</v>
      </c>
      <c r="T71" s="185">
        <v>191</v>
      </c>
      <c r="U71" s="185">
        <v>82</v>
      </c>
      <c r="V71" s="185">
        <v>23</v>
      </c>
      <c r="W71" s="184">
        <v>6</v>
      </c>
      <c r="X71" s="184">
        <v>54</v>
      </c>
      <c r="Y71" s="183" t="s">
        <v>440</v>
      </c>
      <c r="Z71" s="189"/>
    </row>
    <row r="72" spans="1:26" ht="10.5" customHeight="1" x14ac:dyDescent="0.2">
      <c r="A72" s="189"/>
      <c r="B72" s="188" t="s">
        <v>439</v>
      </c>
      <c r="C72" s="187">
        <v>19694</v>
      </c>
      <c r="D72" s="185">
        <v>794</v>
      </c>
      <c r="E72" s="185">
        <v>954</v>
      </c>
      <c r="F72" s="185">
        <v>1155</v>
      </c>
      <c r="G72" s="185">
        <v>1223</v>
      </c>
      <c r="H72" s="185">
        <v>1185</v>
      </c>
      <c r="I72" s="185">
        <v>1087</v>
      </c>
      <c r="J72" s="185">
        <v>1120</v>
      </c>
      <c r="K72" s="185">
        <v>1237</v>
      </c>
      <c r="L72" s="185">
        <v>1456</v>
      </c>
      <c r="M72" s="185">
        <v>1599</v>
      </c>
      <c r="N72" s="185">
        <v>1312</v>
      </c>
      <c r="O72" s="185">
        <v>1214</v>
      </c>
      <c r="P72" s="185">
        <v>1291</v>
      </c>
      <c r="Q72" s="185">
        <v>1261</v>
      </c>
      <c r="R72" s="186">
        <v>1188</v>
      </c>
      <c r="S72" s="185">
        <v>903</v>
      </c>
      <c r="T72" s="185">
        <v>433</v>
      </c>
      <c r="U72" s="185">
        <v>166</v>
      </c>
      <c r="V72" s="185">
        <v>55</v>
      </c>
      <c r="W72" s="184">
        <v>5</v>
      </c>
      <c r="X72" s="184">
        <v>56</v>
      </c>
      <c r="Y72" s="183" t="s">
        <v>439</v>
      </c>
      <c r="Z72" s="189"/>
    </row>
    <row r="73" spans="1:26" ht="10.5" customHeight="1" x14ac:dyDescent="0.2">
      <c r="A73" s="189" t="s">
        <v>5</v>
      </c>
      <c r="B73" s="188" t="s">
        <v>441</v>
      </c>
      <c r="C73" s="187">
        <v>13494</v>
      </c>
      <c r="D73" s="185">
        <v>692</v>
      </c>
      <c r="E73" s="185">
        <v>767</v>
      </c>
      <c r="F73" s="185">
        <v>902</v>
      </c>
      <c r="G73" s="185">
        <v>978</v>
      </c>
      <c r="H73" s="185">
        <v>980</v>
      </c>
      <c r="I73" s="185">
        <v>841</v>
      </c>
      <c r="J73" s="185">
        <v>747</v>
      </c>
      <c r="K73" s="185">
        <v>804</v>
      </c>
      <c r="L73" s="185">
        <v>1027</v>
      </c>
      <c r="M73" s="185">
        <v>1108</v>
      </c>
      <c r="N73" s="185">
        <v>937</v>
      </c>
      <c r="O73" s="185">
        <v>729</v>
      </c>
      <c r="P73" s="185">
        <v>772</v>
      </c>
      <c r="Q73" s="185">
        <v>716</v>
      </c>
      <c r="R73" s="186">
        <v>624</v>
      </c>
      <c r="S73" s="185">
        <v>450</v>
      </c>
      <c r="T73" s="185">
        <v>219</v>
      </c>
      <c r="U73" s="185">
        <v>82</v>
      </c>
      <c r="V73" s="185">
        <v>22</v>
      </c>
      <c r="W73" s="184">
        <v>6</v>
      </c>
      <c r="X73" s="184">
        <v>91</v>
      </c>
      <c r="Y73" s="183" t="s">
        <v>441</v>
      </c>
      <c r="Z73" s="189" t="s">
        <v>5</v>
      </c>
    </row>
    <row r="74" spans="1:26" ht="10.5" customHeight="1" x14ac:dyDescent="0.2">
      <c r="A74" s="189"/>
      <c r="B74" s="188" t="s">
        <v>440</v>
      </c>
      <c r="C74" s="187">
        <v>6564</v>
      </c>
      <c r="D74" s="185">
        <v>357</v>
      </c>
      <c r="E74" s="185">
        <v>416</v>
      </c>
      <c r="F74" s="185">
        <v>446</v>
      </c>
      <c r="G74" s="185">
        <v>502</v>
      </c>
      <c r="H74" s="185">
        <v>486</v>
      </c>
      <c r="I74" s="185">
        <v>457</v>
      </c>
      <c r="J74" s="185">
        <v>374</v>
      </c>
      <c r="K74" s="185">
        <v>391</v>
      </c>
      <c r="L74" s="185">
        <v>514</v>
      </c>
      <c r="M74" s="185">
        <v>569</v>
      </c>
      <c r="N74" s="185">
        <v>503</v>
      </c>
      <c r="O74" s="185">
        <v>340</v>
      </c>
      <c r="P74" s="185">
        <v>347</v>
      </c>
      <c r="Q74" s="185">
        <v>289</v>
      </c>
      <c r="R74" s="186">
        <v>261</v>
      </c>
      <c r="S74" s="185">
        <v>161</v>
      </c>
      <c r="T74" s="185">
        <v>73</v>
      </c>
      <c r="U74" s="185">
        <v>26</v>
      </c>
      <c r="V74" s="185">
        <v>6</v>
      </c>
      <c r="W74" s="184">
        <v>1</v>
      </c>
      <c r="X74" s="184">
        <v>45</v>
      </c>
      <c r="Y74" s="183" t="s">
        <v>440</v>
      </c>
      <c r="Z74" s="189"/>
    </row>
    <row r="75" spans="1:26" ht="10.5" customHeight="1" x14ac:dyDescent="0.2">
      <c r="A75" s="189"/>
      <c r="B75" s="188" t="s">
        <v>439</v>
      </c>
      <c r="C75" s="187">
        <v>6930</v>
      </c>
      <c r="D75" s="185">
        <v>335</v>
      </c>
      <c r="E75" s="185">
        <v>351</v>
      </c>
      <c r="F75" s="185">
        <v>456</v>
      </c>
      <c r="G75" s="185">
        <v>476</v>
      </c>
      <c r="H75" s="185">
        <v>494</v>
      </c>
      <c r="I75" s="185">
        <v>384</v>
      </c>
      <c r="J75" s="185">
        <v>373</v>
      </c>
      <c r="K75" s="185">
        <v>413</v>
      </c>
      <c r="L75" s="185">
        <v>513</v>
      </c>
      <c r="M75" s="185">
        <v>539</v>
      </c>
      <c r="N75" s="185">
        <v>434</v>
      </c>
      <c r="O75" s="185">
        <v>389</v>
      </c>
      <c r="P75" s="185">
        <v>425</v>
      </c>
      <c r="Q75" s="185">
        <v>427</v>
      </c>
      <c r="R75" s="186">
        <v>363</v>
      </c>
      <c r="S75" s="185">
        <v>289</v>
      </c>
      <c r="T75" s="185">
        <v>146</v>
      </c>
      <c r="U75" s="185">
        <v>56</v>
      </c>
      <c r="V75" s="185">
        <v>16</v>
      </c>
      <c r="W75" s="184">
        <v>5</v>
      </c>
      <c r="X75" s="184">
        <v>46</v>
      </c>
      <c r="Y75" s="183" t="s">
        <v>439</v>
      </c>
      <c r="Z75" s="189"/>
    </row>
    <row r="76" spans="1:26" ht="10.5" customHeight="1" x14ac:dyDescent="0.2">
      <c r="A76" s="189" t="s">
        <v>6</v>
      </c>
      <c r="B76" s="188" t="s">
        <v>441</v>
      </c>
      <c r="C76" s="187">
        <v>148401</v>
      </c>
      <c r="D76" s="185">
        <v>6866</v>
      </c>
      <c r="E76" s="185">
        <v>7531</v>
      </c>
      <c r="F76" s="185">
        <v>8485</v>
      </c>
      <c r="G76" s="185">
        <v>9783</v>
      </c>
      <c r="H76" s="185">
        <v>10600</v>
      </c>
      <c r="I76" s="185">
        <v>10129</v>
      </c>
      <c r="J76" s="185">
        <v>9206</v>
      </c>
      <c r="K76" s="185">
        <v>10269</v>
      </c>
      <c r="L76" s="185">
        <v>11007</v>
      </c>
      <c r="M76" s="185">
        <v>12380</v>
      </c>
      <c r="N76" s="185">
        <v>11245</v>
      </c>
      <c r="O76" s="185">
        <v>8872</v>
      </c>
      <c r="P76" s="185">
        <v>8529</v>
      </c>
      <c r="Q76" s="185">
        <v>8366</v>
      </c>
      <c r="R76" s="186">
        <v>6807</v>
      </c>
      <c r="S76" s="185">
        <v>4507</v>
      </c>
      <c r="T76" s="185">
        <v>2111</v>
      </c>
      <c r="U76" s="185">
        <v>886</v>
      </c>
      <c r="V76" s="185">
        <v>301</v>
      </c>
      <c r="W76" s="184">
        <v>43</v>
      </c>
      <c r="X76" s="184">
        <v>478</v>
      </c>
      <c r="Y76" s="183" t="s">
        <v>441</v>
      </c>
      <c r="Z76" s="189" t="s">
        <v>6</v>
      </c>
    </row>
    <row r="77" spans="1:26" ht="10.5" customHeight="1" x14ac:dyDescent="0.2">
      <c r="B77" s="188" t="s">
        <v>440</v>
      </c>
      <c r="C77" s="187">
        <v>71080</v>
      </c>
      <c r="D77" s="185">
        <v>3534</v>
      </c>
      <c r="E77" s="185">
        <v>3845</v>
      </c>
      <c r="F77" s="185">
        <v>4382</v>
      </c>
      <c r="G77" s="185">
        <v>4961</v>
      </c>
      <c r="H77" s="185">
        <v>5416</v>
      </c>
      <c r="I77" s="185">
        <v>5091</v>
      </c>
      <c r="J77" s="185">
        <v>4596</v>
      </c>
      <c r="K77" s="185">
        <v>5022</v>
      </c>
      <c r="L77" s="185">
        <v>5434</v>
      </c>
      <c r="M77" s="185">
        <v>6135</v>
      </c>
      <c r="N77" s="185">
        <v>5577</v>
      </c>
      <c r="O77" s="185">
        <v>4163</v>
      </c>
      <c r="P77" s="185">
        <v>3879</v>
      </c>
      <c r="Q77" s="185">
        <v>3672</v>
      </c>
      <c r="R77" s="186">
        <v>2660</v>
      </c>
      <c r="S77" s="185">
        <v>1487</v>
      </c>
      <c r="T77" s="185">
        <v>627</v>
      </c>
      <c r="U77" s="185">
        <v>251</v>
      </c>
      <c r="V77" s="185">
        <v>100</v>
      </c>
      <c r="W77" s="184">
        <v>13</v>
      </c>
      <c r="X77" s="184">
        <v>235</v>
      </c>
      <c r="Y77" s="183" t="s">
        <v>440</v>
      </c>
    </row>
    <row r="78" spans="1:26" ht="10.5" customHeight="1" x14ac:dyDescent="0.2">
      <c r="B78" s="188" t="s">
        <v>439</v>
      </c>
      <c r="C78" s="187">
        <v>77321</v>
      </c>
      <c r="D78" s="185">
        <v>3332</v>
      </c>
      <c r="E78" s="185">
        <v>3686</v>
      </c>
      <c r="F78" s="185">
        <v>4103</v>
      </c>
      <c r="G78" s="185">
        <v>4822</v>
      </c>
      <c r="H78" s="185">
        <v>5184</v>
      </c>
      <c r="I78" s="185">
        <v>5038</v>
      </c>
      <c r="J78" s="185">
        <v>4610</v>
      </c>
      <c r="K78" s="185">
        <v>5247</v>
      </c>
      <c r="L78" s="185">
        <v>5573</v>
      </c>
      <c r="M78" s="185">
        <v>6245</v>
      </c>
      <c r="N78" s="185">
        <v>5668</v>
      </c>
      <c r="O78" s="185">
        <v>4709</v>
      </c>
      <c r="P78" s="185">
        <v>4650</v>
      </c>
      <c r="Q78" s="185">
        <v>4694</v>
      </c>
      <c r="R78" s="186">
        <v>4147</v>
      </c>
      <c r="S78" s="185">
        <v>3020</v>
      </c>
      <c r="T78" s="185">
        <v>1484</v>
      </c>
      <c r="U78" s="185">
        <v>635</v>
      </c>
      <c r="V78" s="185">
        <v>201</v>
      </c>
      <c r="W78" s="184">
        <v>30</v>
      </c>
      <c r="X78" s="184">
        <v>243</v>
      </c>
      <c r="Y78" s="183" t="s">
        <v>439</v>
      </c>
    </row>
    <row r="79" spans="1:26" ht="18" customHeight="1" x14ac:dyDescent="0.2">
      <c r="A79" s="147" t="s">
        <v>470</v>
      </c>
      <c r="B79" s="195" t="s">
        <v>441</v>
      </c>
      <c r="C79" s="207">
        <v>208456</v>
      </c>
      <c r="D79" s="192">
        <v>9102</v>
      </c>
      <c r="E79" s="192">
        <v>11060</v>
      </c>
      <c r="F79" s="192">
        <v>12692</v>
      </c>
      <c r="G79" s="192">
        <v>13644</v>
      </c>
      <c r="H79" s="192">
        <v>14082</v>
      </c>
      <c r="I79" s="192">
        <v>13217</v>
      </c>
      <c r="J79" s="192">
        <v>12900</v>
      </c>
      <c r="K79" s="192">
        <v>14436</v>
      </c>
      <c r="L79" s="192">
        <v>14967</v>
      </c>
      <c r="M79" s="192">
        <v>17402</v>
      </c>
      <c r="N79" s="192">
        <v>16053</v>
      </c>
      <c r="O79" s="192">
        <v>11145</v>
      </c>
      <c r="P79" s="192">
        <v>12878</v>
      </c>
      <c r="Q79" s="192">
        <v>12829</v>
      </c>
      <c r="R79" s="193">
        <v>10572</v>
      </c>
      <c r="S79" s="192">
        <v>6689</v>
      </c>
      <c r="T79" s="192">
        <v>2898</v>
      </c>
      <c r="U79" s="192">
        <v>905</v>
      </c>
      <c r="V79" s="192">
        <v>315</v>
      </c>
      <c r="W79" s="191">
        <v>50</v>
      </c>
      <c r="X79" s="191">
        <v>620</v>
      </c>
      <c r="Y79" s="190" t="s">
        <v>441</v>
      </c>
      <c r="Z79" s="147" t="s">
        <v>470</v>
      </c>
    </row>
    <row r="80" spans="1:26" ht="10.5" customHeight="1" x14ac:dyDescent="0.2">
      <c r="B80" s="195" t="s">
        <v>440</v>
      </c>
      <c r="C80" s="194">
        <v>101111</v>
      </c>
      <c r="D80" s="192">
        <v>4667</v>
      </c>
      <c r="E80" s="192">
        <v>5592</v>
      </c>
      <c r="F80" s="192">
        <v>6557</v>
      </c>
      <c r="G80" s="192">
        <v>6982</v>
      </c>
      <c r="H80" s="192">
        <v>7312</v>
      </c>
      <c r="I80" s="192">
        <v>6854</v>
      </c>
      <c r="J80" s="192">
        <v>6653</v>
      </c>
      <c r="K80" s="192">
        <v>7286</v>
      </c>
      <c r="L80" s="192">
        <v>7543</v>
      </c>
      <c r="M80" s="192">
        <v>8947</v>
      </c>
      <c r="N80" s="192">
        <v>7912</v>
      </c>
      <c r="O80" s="192">
        <v>5186</v>
      </c>
      <c r="P80" s="192">
        <v>5822</v>
      </c>
      <c r="Q80" s="192">
        <v>5584</v>
      </c>
      <c r="R80" s="193">
        <v>4296</v>
      </c>
      <c r="S80" s="192">
        <v>2208</v>
      </c>
      <c r="T80" s="192">
        <v>1026</v>
      </c>
      <c r="U80" s="192">
        <v>291</v>
      </c>
      <c r="V80" s="192">
        <v>91</v>
      </c>
      <c r="W80" s="191">
        <v>17</v>
      </c>
      <c r="X80" s="191">
        <v>285</v>
      </c>
      <c r="Y80" s="190" t="s">
        <v>440</v>
      </c>
    </row>
    <row r="81" spans="1:26" ht="10.5" customHeight="1" x14ac:dyDescent="0.2">
      <c r="A81" s="182"/>
      <c r="B81" s="195" t="s">
        <v>439</v>
      </c>
      <c r="C81" s="194">
        <v>107345</v>
      </c>
      <c r="D81" s="192">
        <v>4435</v>
      </c>
      <c r="E81" s="192">
        <v>5468</v>
      </c>
      <c r="F81" s="192">
        <v>6135</v>
      </c>
      <c r="G81" s="192">
        <v>6662</v>
      </c>
      <c r="H81" s="192">
        <v>6770</v>
      </c>
      <c r="I81" s="192">
        <v>6363</v>
      </c>
      <c r="J81" s="192">
        <v>6247</v>
      </c>
      <c r="K81" s="192">
        <v>7150</v>
      </c>
      <c r="L81" s="192">
        <v>7424</v>
      </c>
      <c r="M81" s="192">
        <v>8455</v>
      </c>
      <c r="N81" s="192">
        <v>8141</v>
      </c>
      <c r="O81" s="192">
        <v>5959</v>
      </c>
      <c r="P81" s="192">
        <v>7056</v>
      </c>
      <c r="Q81" s="192">
        <v>7245</v>
      </c>
      <c r="R81" s="193">
        <v>6276</v>
      </c>
      <c r="S81" s="192">
        <v>4481</v>
      </c>
      <c r="T81" s="192">
        <v>1872</v>
      </c>
      <c r="U81" s="192">
        <v>614</v>
      </c>
      <c r="V81" s="192">
        <v>224</v>
      </c>
      <c r="W81" s="191">
        <v>33</v>
      </c>
      <c r="X81" s="191">
        <v>335</v>
      </c>
      <c r="Y81" s="190" t="s">
        <v>439</v>
      </c>
      <c r="Z81" s="182"/>
    </row>
    <row r="82" spans="1:26" ht="10.5" customHeight="1" x14ac:dyDescent="0.2">
      <c r="A82" s="189" t="s">
        <v>7</v>
      </c>
      <c r="B82" s="188" t="s">
        <v>441</v>
      </c>
      <c r="C82" s="187">
        <v>20399</v>
      </c>
      <c r="D82" s="185">
        <v>874</v>
      </c>
      <c r="E82" s="185">
        <v>1136</v>
      </c>
      <c r="F82" s="185">
        <v>1291</v>
      </c>
      <c r="G82" s="185">
        <v>1267</v>
      </c>
      <c r="H82" s="185">
        <v>1156</v>
      </c>
      <c r="I82" s="185">
        <v>1151</v>
      </c>
      <c r="J82" s="185">
        <v>1271</v>
      </c>
      <c r="K82" s="185">
        <v>1436</v>
      </c>
      <c r="L82" s="185">
        <v>1385</v>
      </c>
      <c r="M82" s="185">
        <v>1481</v>
      </c>
      <c r="N82" s="185">
        <v>1333</v>
      </c>
      <c r="O82" s="185">
        <v>1120</v>
      </c>
      <c r="P82" s="185">
        <v>1455</v>
      </c>
      <c r="Q82" s="185">
        <v>1362</v>
      </c>
      <c r="R82" s="186">
        <v>1230</v>
      </c>
      <c r="S82" s="185">
        <v>869</v>
      </c>
      <c r="T82" s="185">
        <v>383</v>
      </c>
      <c r="U82" s="185">
        <v>108</v>
      </c>
      <c r="V82" s="185">
        <v>37</v>
      </c>
      <c r="W82" s="184">
        <v>6</v>
      </c>
      <c r="X82" s="184">
        <v>48</v>
      </c>
      <c r="Y82" s="183" t="s">
        <v>441</v>
      </c>
      <c r="Z82" s="189" t="s">
        <v>7</v>
      </c>
    </row>
    <row r="83" spans="1:26" ht="10.5" customHeight="1" x14ac:dyDescent="0.2">
      <c r="A83" s="189"/>
      <c r="B83" s="188" t="s">
        <v>440</v>
      </c>
      <c r="C83" s="187">
        <v>9928</v>
      </c>
      <c r="D83" s="185">
        <v>463</v>
      </c>
      <c r="E83" s="185">
        <v>536</v>
      </c>
      <c r="F83" s="185">
        <v>680</v>
      </c>
      <c r="G83" s="185">
        <v>640</v>
      </c>
      <c r="H83" s="185">
        <v>601</v>
      </c>
      <c r="I83" s="185">
        <v>617</v>
      </c>
      <c r="J83" s="185">
        <v>670</v>
      </c>
      <c r="K83" s="185">
        <v>729</v>
      </c>
      <c r="L83" s="185">
        <v>747</v>
      </c>
      <c r="M83" s="185">
        <v>822</v>
      </c>
      <c r="N83" s="185">
        <v>658</v>
      </c>
      <c r="O83" s="185">
        <v>523</v>
      </c>
      <c r="P83" s="185">
        <v>649</v>
      </c>
      <c r="Q83" s="185">
        <v>594</v>
      </c>
      <c r="R83" s="186">
        <v>493</v>
      </c>
      <c r="S83" s="185">
        <v>294</v>
      </c>
      <c r="T83" s="185">
        <v>140</v>
      </c>
      <c r="U83" s="185">
        <v>36</v>
      </c>
      <c r="V83" s="185">
        <v>10</v>
      </c>
      <c r="W83" s="184">
        <v>3</v>
      </c>
      <c r="X83" s="184">
        <v>23</v>
      </c>
      <c r="Y83" s="183" t="s">
        <v>440</v>
      </c>
      <c r="Z83" s="189"/>
    </row>
    <row r="84" spans="1:26" ht="10.5" customHeight="1" x14ac:dyDescent="0.2">
      <c r="A84" s="189"/>
      <c r="B84" s="188" t="s">
        <v>439</v>
      </c>
      <c r="C84" s="187">
        <v>10471</v>
      </c>
      <c r="D84" s="185">
        <v>411</v>
      </c>
      <c r="E84" s="185">
        <v>600</v>
      </c>
      <c r="F84" s="185">
        <v>611</v>
      </c>
      <c r="G84" s="185">
        <v>627</v>
      </c>
      <c r="H84" s="185">
        <v>555</v>
      </c>
      <c r="I84" s="185">
        <v>534</v>
      </c>
      <c r="J84" s="185">
        <v>601</v>
      </c>
      <c r="K84" s="185">
        <v>707</v>
      </c>
      <c r="L84" s="185">
        <v>638</v>
      </c>
      <c r="M84" s="185">
        <v>659</v>
      </c>
      <c r="N84" s="185">
        <v>675</v>
      </c>
      <c r="O84" s="185">
        <v>597</v>
      </c>
      <c r="P84" s="185">
        <v>806</v>
      </c>
      <c r="Q84" s="185">
        <v>768</v>
      </c>
      <c r="R84" s="186">
        <v>737</v>
      </c>
      <c r="S84" s="185">
        <v>575</v>
      </c>
      <c r="T84" s="185">
        <v>243</v>
      </c>
      <c r="U84" s="185">
        <v>72</v>
      </c>
      <c r="V84" s="185">
        <v>27</v>
      </c>
      <c r="W84" s="184">
        <v>3</v>
      </c>
      <c r="X84" s="184">
        <v>25</v>
      </c>
      <c r="Y84" s="183" t="s">
        <v>439</v>
      </c>
      <c r="Z84" s="189"/>
    </row>
    <row r="85" spans="1:26" ht="10.5" customHeight="1" x14ac:dyDescent="0.2">
      <c r="A85" s="189" t="s">
        <v>8</v>
      </c>
      <c r="B85" s="188" t="s">
        <v>441</v>
      </c>
      <c r="C85" s="187">
        <v>132051</v>
      </c>
      <c r="D85" s="185">
        <v>5831</v>
      </c>
      <c r="E85" s="185">
        <v>6717</v>
      </c>
      <c r="F85" s="185">
        <v>7720</v>
      </c>
      <c r="G85" s="185">
        <v>8542</v>
      </c>
      <c r="H85" s="185">
        <v>9387</v>
      </c>
      <c r="I85" s="185">
        <v>8965</v>
      </c>
      <c r="J85" s="185">
        <v>8323</v>
      </c>
      <c r="K85" s="185">
        <v>9035</v>
      </c>
      <c r="L85" s="185">
        <v>9475</v>
      </c>
      <c r="M85" s="185">
        <v>11321</v>
      </c>
      <c r="N85" s="185">
        <v>10799</v>
      </c>
      <c r="O85" s="185">
        <v>7278</v>
      </c>
      <c r="P85" s="185">
        <v>7979</v>
      </c>
      <c r="Q85" s="185">
        <v>7875</v>
      </c>
      <c r="R85" s="186">
        <v>6217</v>
      </c>
      <c r="S85" s="185">
        <v>3795</v>
      </c>
      <c r="T85" s="185">
        <v>1650</v>
      </c>
      <c r="U85" s="185">
        <v>529</v>
      </c>
      <c r="V85" s="185">
        <v>171</v>
      </c>
      <c r="W85" s="184">
        <v>27</v>
      </c>
      <c r="X85" s="184">
        <v>415</v>
      </c>
      <c r="Y85" s="183" t="s">
        <v>441</v>
      </c>
      <c r="Z85" s="189" t="s">
        <v>8</v>
      </c>
    </row>
    <row r="86" spans="1:26" ht="10.5" customHeight="1" x14ac:dyDescent="0.2">
      <c r="A86" s="189"/>
      <c r="B86" s="188" t="s">
        <v>440</v>
      </c>
      <c r="C86" s="187">
        <v>63788</v>
      </c>
      <c r="D86" s="185">
        <v>3002</v>
      </c>
      <c r="E86" s="185">
        <v>3415</v>
      </c>
      <c r="F86" s="185">
        <v>3961</v>
      </c>
      <c r="G86" s="185">
        <v>4367</v>
      </c>
      <c r="H86" s="185">
        <v>4823</v>
      </c>
      <c r="I86" s="185">
        <v>4639</v>
      </c>
      <c r="J86" s="185">
        <v>4272</v>
      </c>
      <c r="K86" s="185">
        <v>4549</v>
      </c>
      <c r="L86" s="185">
        <v>4628</v>
      </c>
      <c r="M86" s="185">
        <v>5662</v>
      </c>
      <c r="N86" s="185">
        <v>5227</v>
      </c>
      <c r="O86" s="185">
        <v>3421</v>
      </c>
      <c r="P86" s="185">
        <v>3637</v>
      </c>
      <c r="Q86" s="185">
        <v>3459</v>
      </c>
      <c r="R86" s="186">
        <v>2520</v>
      </c>
      <c r="S86" s="185">
        <v>1222</v>
      </c>
      <c r="T86" s="185">
        <v>582</v>
      </c>
      <c r="U86" s="185">
        <v>158</v>
      </c>
      <c r="V86" s="185">
        <v>47</v>
      </c>
      <c r="W86" s="184">
        <v>7</v>
      </c>
      <c r="X86" s="184">
        <v>190</v>
      </c>
      <c r="Y86" s="183" t="s">
        <v>440</v>
      </c>
      <c r="Z86" s="189"/>
    </row>
    <row r="87" spans="1:26" ht="10.5" customHeight="1" x14ac:dyDescent="0.2">
      <c r="A87" s="189"/>
      <c r="B87" s="188" t="s">
        <v>439</v>
      </c>
      <c r="C87" s="187">
        <v>68263</v>
      </c>
      <c r="D87" s="185">
        <v>2829</v>
      </c>
      <c r="E87" s="185">
        <v>3302</v>
      </c>
      <c r="F87" s="185">
        <v>3759</v>
      </c>
      <c r="G87" s="185">
        <v>4175</v>
      </c>
      <c r="H87" s="185">
        <v>4564</v>
      </c>
      <c r="I87" s="185">
        <v>4326</v>
      </c>
      <c r="J87" s="185">
        <v>4051</v>
      </c>
      <c r="K87" s="185">
        <v>4486</v>
      </c>
      <c r="L87" s="185">
        <v>4847</v>
      </c>
      <c r="M87" s="185">
        <v>5659</v>
      </c>
      <c r="N87" s="185">
        <v>5572</v>
      </c>
      <c r="O87" s="185">
        <v>3857</v>
      </c>
      <c r="P87" s="185">
        <v>4342</v>
      </c>
      <c r="Q87" s="185">
        <v>4416</v>
      </c>
      <c r="R87" s="186">
        <v>3697</v>
      </c>
      <c r="S87" s="185">
        <v>2573</v>
      </c>
      <c r="T87" s="185">
        <v>1068</v>
      </c>
      <c r="U87" s="185">
        <v>371</v>
      </c>
      <c r="V87" s="185">
        <v>124</v>
      </c>
      <c r="W87" s="184">
        <v>20</v>
      </c>
      <c r="X87" s="184">
        <v>225</v>
      </c>
      <c r="Y87" s="183" t="s">
        <v>439</v>
      </c>
      <c r="Z87" s="189"/>
    </row>
    <row r="88" spans="1:26" ht="10.5" customHeight="1" x14ac:dyDescent="0.2">
      <c r="A88" s="189" t="s">
        <v>9</v>
      </c>
      <c r="B88" s="188" t="s">
        <v>441</v>
      </c>
      <c r="C88" s="187">
        <v>12705</v>
      </c>
      <c r="D88" s="185">
        <v>583</v>
      </c>
      <c r="E88" s="185">
        <v>756</v>
      </c>
      <c r="F88" s="185">
        <v>810</v>
      </c>
      <c r="G88" s="185">
        <v>834</v>
      </c>
      <c r="H88" s="185">
        <v>752</v>
      </c>
      <c r="I88" s="185">
        <v>638</v>
      </c>
      <c r="J88" s="185">
        <v>767</v>
      </c>
      <c r="K88" s="185">
        <v>880</v>
      </c>
      <c r="L88" s="185">
        <v>851</v>
      </c>
      <c r="M88" s="185">
        <v>1008</v>
      </c>
      <c r="N88" s="185">
        <v>894</v>
      </c>
      <c r="O88" s="185">
        <v>577</v>
      </c>
      <c r="P88" s="185">
        <v>828</v>
      </c>
      <c r="Q88" s="185">
        <v>864</v>
      </c>
      <c r="R88" s="186">
        <v>760</v>
      </c>
      <c r="S88" s="185">
        <v>573</v>
      </c>
      <c r="T88" s="185">
        <v>217</v>
      </c>
      <c r="U88" s="185">
        <v>59</v>
      </c>
      <c r="V88" s="185">
        <v>22</v>
      </c>
      <c r="W88" s="184">
        <v>4</v>
      </c>
      <c r="X88" s="184">
        <v>28</v>
      </c>
      <c r="Y88" s="183" t="s">
        <v>441</v>
      </c>
      <c r="Z88" s="189" t="s">
        <v>9</v>
      </c>
    </row>
    <row r="89" spans="1:26" ht="10.5" customHeight="1" x14ac:dyDescent="0.2">
      <c r="A89" s="189"/>
      <c r="B89" s="188" t="s">
        <v>440</v>
      </c>
      <c r="C89" s="187">
        <v>6180</v>
      </c>
      <c r="D89" s="185">
        <v>295</v>
      </c>
      <c r="E89" s="185">
        <v>378</v>
      </c>
      <c r="F89" s="185">
        <v>402</v>
      </c>
      <c r="G89" s="185">
        <v>408</v>
      </c>
      <c r="H89" s="185">
        <v>419</v>
      </c>
      <c r="I89" s="185">
        <v>311</v>
      </c>
      <c r="J89" s="185">
        <v>396</v>
      </c>
      <c r="K89" s="185">
        <v>451</v>
      </c>
      <c r="L89" s="185">
        <v>461</v>
      </c>
      <c r="M89" s="185">
        <v>549</v>
      </c>
      <c r="N89" s="185">
        <v>470</v>
      </c>
      <c r="O89" s="185">
        <v>275</v>
      </c>
      <c r="P89" s="185">
        <v>362</v>
      </c>
      <c r="Q89" s="185">
        <v>383</v>
      </c>
      <c r="R89" s="186">
        <v>297</v>
      </c>
      <c r="S89" s="185">
        <v>203</v>
      </c>
      <c r="T89" s="185">
        <v>74</v>
      </c>
      <c r="U89" s="185">
        <v>24</v>
      </c>
      <c r="V89" s="185">
        <v>5</v>
      </c>
      <c r="W89" s="184">
        <v>4</v>
      </c>
      <c r="X89" s="184">
        <v>13</v>
      </c>
      <c r="Y89" s="183" t="s">
        <v>440</v>
      </c>
      <c r="Z89" s="189"/>
    </row>
    <row r="90" spans="1:26" ht="10.5" customHeight="1" x14ac:dyDescent="0.2">
      <c r="A90" s="189"/>
      <c r="B90" s="188" t="s">
        <v>439</v>
      </c>
      <c r="C90" s="187">
        <v>6525</v>
      </c>
      <c r="D90" s="185">
        <v>288</v>
      </c>
      <c r="E90" s="185">
        <v>378</v>
      </c>
      <c r="F90" s="185">
        <v>408</v>
      </c>
      <c r="G90" s="185">
        <v>426</v>
      </c>
      <c r="H90" s="185">
        <v>333</v>
      </c>
      <c r="I90" s="185">
        <v>327</v>
      </c>
      <c r="J90" s="185">
        <v>371</v>
      </c>
      <c r="K90" s="185">
        <v>429</v>
      </c>
      <c r="L90" s="185">
        <v>390</v>
      </c>
      <c r="M90" s="185">
        <v>459</v>
      </c>
      <c r="N90" s="185">
        <v>424</v>
      </c>
      <c r="O90" s="185">
        <v>302</v>
      </c>
      <c r="P90" s="185">
        <v>466</v>
      </c>
      <c r="Q90" s="185">
        <v>481</v>
      </c>
      <c r="R90" s="186">
        <v>463</v>
      </c>
      <c r="S90" s="185">
        <v>370</v>
      </c>
      <c r="T90" s="185">
        <v>143</v>
      </c>
      <c r="U90" s="185">
        <v>35</v>
      </c>
      <c r="V90" s="185">
        <v>17</v>
      </c>
      <c r="W90" s="184" t="s">
        <v>3</v>
      </c>
      <c r="X90" s="184">
        <v>15</v>
      </c>
      <c r="Y90" s="183" t="s">
        <v>439</v>
      </c>
      <c r="Z90" s="189"/>
    </row>
    <row r="91" spans="1:26" ht="10.5" customHeight="1" x14ac:dyDescent="0.2">
      <c r="A91" s="189" t="s">
        <v>10</v>
      </c>
      <c r="B91" s="188" t="s">
        <v>441</v>
      </c>
      <c r="C91" s="187">
        <v>26924</v>
      </c>
      <c r="D91" s="185">
        <v>1165</v>
      </c>
      <c r="E91" s="185">
        <v>1536</v>
      </c>
      <c r="F91" s="185">
        <v>1801</v>
      </c>
      <c r="G91" s="185">
        <v>1898</v>
      </c>
      <c r="H91" s="185">
        <v>1810</v>
      </c>
      <c r="I91" s="185">
        <v>1607</v>
      </c>
      <c r="J91" s="185">
        <v>1601</v>
      </c>
      <c r="K91" s="185">
        <v>1925</v>
      </c>
      <c r="L91" s="185">
        <v>2053</v>
      </c>
      <c r="M91" s="185">
        <v>2285</v>
      </c>
      <c r="N91" s="185">
        <v>1929</v>
      </c>
      <c r="O91" s="185">
        <v>1383</v>
      </c>
      <c r="P91" s="185">
        <v>1569</v>
      </c>
      <c r="Q91" s="185">
        <v>1629</v>
      </c>
      <c r="R91" s="186">
        <v>1326</v>
      </c>
      <c r="S91" s="185">
        <v>807</v>
      </c>
      <c r="T91" s="185">
        <v>376</v>
      </c>
      <c r="U91" s="185">
        <v>103</v>
      </c>
      <c r="V91" s="185">
        <v>53</v>
      </c>
      <c r="W91" s="184">
        <v>7</v>
      </c>
      <c r="X91" s="184">
        <v>61</v>
      </c>
      <c r="Y91" s="183" t="s">
        <v>441</v>
      </c>
      <c r="Z91" s="189" t="s">
        <v>10</v>
      </c>
    </row>
    <row r="92" spans="1:26" ht="10.5" customHeight="1" x14ac:dyDescent="0.2">
      <c r="A92" s="189"/>
      <c r="B92" s="188" t="s">
        <v>440</v>
      </c>
      <c r="C92" s="187">
        <v>13145</v>
      </c>
      <c r="D92" s="185">
        <v>585</v>
      </c>
      <c r="E92" s="185">
        <v>796</v>
      </c>
      <c r="F92" s="185">
        <v>953</v>
      </c>
      <c r="G92" s="185">
        <v>987</v>
      </c>
      <c r="H92" s="185">
        <v>947</v>
      </c>
      <c r="I92" s="185">
        <v>847</v>
      </c>
      <c r="J92" s="185">
        <v>825</v>
      </c>
      <c r="K92" s="185">
        <v>967</v>
      </c>
      <c r="L92" s="185">
        <v>1054</v>
      </c>
      <c r="M92" s="185">
        <v>1199</v>
      </c>
      <c r="N92" s="185">
        <v>979</v>
      </c>
      <c r="O92" s="185">
        <v>609</v>
      </c>
      <c r="P92" s="185">
        <v>712</v>
      </c>
      <c r="Q92" s="185">
        <v>658</v>
      </c>
      <c r="R92" s="186">
        <v>548</v>
      </c>
      <c r="S92" s="185">
        <v>269</v>
      </c>
      <c r="T92" s="185">
        <v>123</v>
      </c>
      <c r="U92" s="185">
        <v>32</v>
      </c>
      <c r="V92" s="185">
        <v>20</v>
      </c>
      <c r="W92" s="184">
        <v>3</v>
      </c>
      <c r="X92" s="184">
        <v>32</v>
      </c>
      <c r="Y92" s="183" t="s">
        <v>440</v>
      </c>
      <c r="Z92" s="189"/>
    </row>
    <row r="93" spans="1:26" ht="10.5" customHeight="1" x14ac:dyDescent="0.2">
      <c r="A93" s="189"/>
      <c r="B93" s="188" t="s">
        <v>439</v>
      </c>
      <c r="C93" s="187">
        <v>13779</v>
      </c>
      <c r="D93" s="185">
        <v>580</v>
      </c>
      <c r="E93" s="185">
        <v>740</v>
      </c>
      <c r="F93" s="185">
        <v>848</v>
      </c>
      <c r="G93" s="185">
        <v>911</v>
      </c>
      <c r="H93" s="185">
        <v>863</v>
      </c>
      <c r="I93" s="185">
        <v>760</v>
      </c>
      <c r="J93" s="185">
        <v>776</v>
      </c>
      <c r="K93" s="185">
        <v>958</v>
      </c>
      <c r="L93" s="185">
        <v>999</v>
      </c>
      <c r="M93" s="185">
        <v>1086</v>
      </c>
      <c r="N93" s="185">
        <v>950</v>
      </c>
      <c r="O93" s="185">
        <v>774</v>
      </c>
      <c r="P93" s="185">
        <v>857</v>
      </c>
      <c r="Q93" s="185">
        <v>971</v>
      </c>
      <c r="R93" s="186">
        <v>778</v>
      </c>
      <c r="S93" s="185">
        <v>538</v>
      </c>
      <c r="T93" s="185">
        <v>253</v>
      </c>
      <c r="U93" s="185">
        <v>71</v>
      </c>
      <c r="V93" s="185">
        <v>33</v>
      </c>
      <c r="W93" s="184">
        <v>4</v>
      </c>
      <c r="X93" s="184">
        <v>29</v>
      </c>
      <c r="Y93" s="183" t="s">
        <v>439</v>
      </c>
      <c r="Z93" s="189"/>
    </row>
    <row r="94" spans="1:26" ht="10.5" customHeight="1" x14ac:dyDescent="0.2">
      <c r="A94" s="189" t="s">
        <v>11</v>
      </c>
      <c r="B94" s="188" t="s">
        <v>441</v>
      </c>
      <c r="C94" s="187">
        <v>16377</v>
      </c>
      <c r="D94" s="185">
        <v>649</v>
      </c>
      <c r="E94" s="185">
        <v>915</v>
      </c>
      <c r="F94" s="185">
        <v>1070</v>
      </c>
      <c r="G94" s="185">
        <v>1103</v>
      </c>
      <c r="H94" s="185">
        <v>977</v>
      </c>
      <c r="I94" s="185">
        <v>856</v>
      </c>
      <c r="J94" s="185">
        <v>938</v>
      </c>
      <c r="K94" s="185">
        <v>1160</v>
      </c>
      <c r="L94" s="185">
        <v>1203</v>
      </c>
      <c r="M94" s="185">
        <v>1307</v>
      </c>
      <c r="N94" s="185">
        <v>1098</v>
      </c>
      <c r="O94" s="185">
        <v>787</v>
      </c>
      <c r="P94" s="185">
        <v>1047</v>
      </c>
      <c r="Q94" s="185">
        <v>1099</v>
      </c>
      <c r="R94" s="186">
        <v>1039</v>
      </c>
      <c r="S94" s="185">
        <v>645</v>
      </c>
      <c r="T94" s="185">
        <v>272</v>
      </c>
      <c r="U94" s="185">
        <v>106</v>
      </c>
      <c r="V94" s="185">
        <v>32</v>
      </c>
      <c r="W94" s="184">
        <v>6</v>
      </c>
      <c r="X94" s="184">
        <v>68</v>
      </c>
      <c r="Y94" s="183" t="s">
        <v>441</v>
      </c>
      <c r="Z94" s="189" t="s">
        <v>11</v>
      </c>
    </row>
    <row r="95" spans="1:26" ht="10.5" customHeight="1" x14ac:dyDescent="0.2">
      <c r="B95" s="188" t="s">
        <v>440</v>
      </c>
      <c r="C95" s="187">
        <v>8070</v>
      </c>
      <c r="D95" s="185">
        <v>322</v>
      </c>
      <c r="E95" s="185">
        <v>467</v>
      </c>
      <c r="F95" s="185">
        <v>561</v>
      </c>
      <c r="G95" s="185">
        <v>580</v>
      </c>
      <c r="H95" s="185">
        <v>522</v>
      </c>
      <c r="I95" s="185">
        <v>440</v>
      </c>
      <c r="J95" s="185">
        <v>490</v>
      </c>
      <c r="K95" s="185">
        <v>590</v>
      </c>
      <c r="L95" s="185">
        <v>653</v>
      </c>
      <c r="M95" s="185">
        <v>715</v>
      </c>
      <c r="N95" s="185">
        <v>578</v>
      </c>
      <c r="O95" s="185">
        <v>358</v>
      </c>
      <c r="P95" s="185">
        <v>462</v>
      </c>
      <c r="Q95" s="185">
        <v>490</v>
      </c>
      <c r="R95" s="186">
        <v>438</v>
      </c>
      <c r="S95" s="185">
        <v>220</v>
      </c>
      <c r="T95" s="185">
        <v>107</v>
      </c>
      <c r="U95" s="185">
        <v>41</v>
      </c>
      <c r="V95" s="185">
        <v>9</v>
      </c>
      <c r="W95" s="184" t="s">
        <v>3</v>
      </c>
      <c r="X95" s="184">
        <v>27</v>
      </c>
      <c r="Y95" s="183" t="s">
        <v>440</v>
      </c>
    </row>
    <row r="96" spans="1:26" ht="10.5" customHeight="1" x14ac:dyDescent="0.2">
      <c r="B96" s="188" t="s">
        <v>439</v>
      </c>
      <c r="C96" s="187">
        <v>8307</v>
      </c>
      <c r="D96" s="185">
        <v>327</v>
      </c>
      <c r="E96" s="185">
        <v>448</v>
      </c>
      <c r="F96" s="185">
        <v>509</v>
      </c>
      <c r="G96" s="185">
        <v>523</v>
      </c>
      <c r="H96" s="185">
        <v>455</v>
      </c>
      <c r="I96" s="185">
        <v>416</v>
      </c>
      <c r="J96" s="185">
        <v>448</v>
      </c>
      <c r="K96" s="185">
        <v>570</v>
      </c>
      <c r="L96" s="185">
        <v>550</v>
      </c>
      <c r="M96" s="185">
        <v>592</v>
      </c>
      <c r="N96" s="185">
        <v>520</v>
      </c>
      <c r="O96" s="185">
        <v>429</v>
      </c>
      <c r="P96" s="185">
        <v>585</v>
      </c>
      <c r="Q96" s="185">
        <v>609</v>
      </c>
      <c r="R96" s="186">
        <v>601</v>
      </c>
      <c r="S96" s="185">
        <v>425</v>
      </c>
      <c r="T96" s="185">
        <v>165</v>
      </c>
      <c r="U96" s="185">
        <v>65</v>
      </c>
      <c r="V96" s="185">
        <v>23</v>
      </c>
      <c r="W96" s="184">
        <v>6</v>
      </c>
      <c r="X96" s="184">
        <v>41</v>
      </c>
      <c r="Y96" s="183" t="s">
        <v>439</v>
      </c>
    </row>
    <row r="97" spans="1:26" ht="18" customHeight="1" x14ac:dyDescent="0.2">
      <c r="A97" s="147" t="s">
        <v>469</v>
      </c>
      <c r="B97" s="195" t="s">
        <v>441</v>
      </c>
      <c r="C97" s="207">
        <v>165881</v>
      </c>
      <c r="D97" s="192">
        <v>7314</v>
      </c>
      <c r="E97" s="192">
        <v>8771</v>
      </c>
      <c r="F97" s="192">
        <v>9859</v>
      </c>
      <c r="G97" s="192">
        <v>11006</v>
      </c>
      <c r="H97" s="192">
        <v>11155</v>
      </c>
      <c r="I97" s="192">
        <v>10422</v>
      </c>
      <c r="J97" s="192">
        <v>9937</v>
      </c>
      <c r="K97" s="192">
        <v>11300</v>
      </c>
      <c r="L97" s="192">
        <v>12425</v>
      </c>
      <c r="M97" s="192">
        <v>13506</v>
      </c>
      <c r="N97" s="192">
        <v>12502</v>
      </c>
      <c r="O97" s="192">
        <v>9899</v>
      </c>
      <c r="P97" s="192">
        <v>9942</v>
      </c>
      <c r="Q97" s="192">
        <v>9875</v>
      </c>
      <c r="R97" s="193">
        <v>8261</v>
      </c>
      <c r="S97" s="192">
        <v>5388</v>
      </c>
      <c r="T97" s="192">
        <v>2440</v>
      </c>
      <c r="U97" s="192">
        <v>982</v>
      </c>
      <c r="V97" s="192">
        <v>317</v>
      </c>
      <c r="W97" s="191">
        <v>45</v>
      </c>
      <c r="X97" s="191">
        <v>535</v>
      </c>
      <c r="Y97" s="190" t="s">
        <v>441</v>
      </c>
      <c r="Z97" s="147" t="s">
        <v>469</v>
      </c>
    </row>
    <row r="98" spans="1:26" ht="11.1" customHeight="1" x14ac:dyDescent="0.2">
      <c r="A98" s="182"/>
      <c r="B98" s="195" t="s">
        <v>440</v>
      </c>
      <c r="C98" s="194">
        <v>80979</v>
      </c>
      <c r="D98" s="192">
        <v>3723</v>
      </c>
      <c r="E98" s="192">
        <v>4470</v>
      </c>
      <c r="F98" s="192">
        <v>5109</v>
      </c>
      <c r="G98" s="192">
        <v>5635</v>
      </c>
      <c r="H98" s="192">
        <v>5849</v>
      </c>
      <c r="I98" s="192">
        <v>5380</v>
      </c>
      <c r="J98" s="192">
        <v>5088</v>
      </c>
      <c r="K98" s="192">
        <v>5710</v>
      </c>
      <c r="L98" s="192">
        <v>6408</v>
      </c>
      <c r="M98" s="192">
        <v>6868</v>
      </c>
      <c r="N98" s="192">
        <v>6320</v>
      </c>
      <c r="O98" s="192">
        <v>4790</v>
      </c>
      <c r="P98" s="192">
        <v>4540</v>
      </c>
      <c r="Q98" s="192">
        <v>4334</v>
      </c>
      <c r="R98" s="193">
        <v>3429</v>
      </c>
      <c r="S98" s="192">
        <v>1848</v>
      </c>
      <c r="T98" s="192">
        <v>793</v>
      </c>
      <c r="U98" s="192">
        <v>323</v>
      </c>
      <c r="V98" s="192">
        <v>94</v>
      </c>
      <c r="W98" s="191">
        <v>8</v>
      </c>
      <c r="X98" s="191">
        <v>260</v>
      </c>
      <c r="Y98" s="190" t="s">
        <v>440</v>
      </c>
      <c r="Z98" s="182"/>
    </row>
    <row r="99" spans="1:26" ht="11.1" customHeight="1" x14ac:dyDescent="0.2">
      <c r="A99" s="182"/>
      <c r="B99" s="195" t="s">
        <v>439</v>
      </c>
      <c r="C99" s="194">
        <v>84902</v>
      </c>
      <c r="D99" s="192">
        <v>3591</v>
      </c>
      <c r="E99" s="192">
        <v>4301</v>
      </c>
      <c r="F99" s="192">
        <v>4750</v>
      </c>
      <c r="G99" s="192">
        <v>5371</v>
      </c>
      <c r="H99" s="192">
        <v>5306</v>
      </c>
      <c r="I99" s="192">
        <v>5042</v>
      </c>
      <c r="J99" s="192">
        <v>4849</v>
      </c>
      <c r="K99" s="192">
        <v>5590</v>
      </c>
      <c r="L99" s="192">
        <v>6017</v>
      </c>
      <c r="M99" s="192">
        <v>6638</v>
      </c>
      <c r="N99" s="192">
        <v>6182</v>
      </c>
      <c r="O99" s="192">
        <v>5109</v>
      </c>
      <c r="P99" s="192">
        <v>5402</v>
      </c>
      <c r="Q99" s="192">
        <v>5541</v>
      </c>
      <c r="R99" s="193">
        <v>4832</v>
      </c>
      <c r="S99" s="192">
        <v>3540</v>
      </c>
      <c r="T99" s="192">
        <v>1647</v>
      </c>
      <c r="U99" s="192">
        <v>659</v>
      </c>
      <c r="V99" s="192">
        <v>223</v>
      </c>
      <c r="W99" s="191">
        <v>37</v>
      </c>
      <c r="X99" s="191">
        <v>275</v>
      </c>
      <c r="Y99" s="190" t="s">
        <v>439</v>
      </c>
      <c r="Z99" s="182"/>
    </row>
    <row r="100" spans="1:26" ht="10.5" customHeight="1" x14ac:dyDescent="0.2">
      <c r="A100" s="189" t="s">
        <v>12</v>
      </c>
      <c r="B100" s="188" t="s">
        <v>441</v>
      </c>
      <c r="C100" s="187">
        <v>18994</v>
      </c>
      <c r="D100" s="185">
        <v>877</v>
      </c>
      <c r="E100" s="185">
        <v>986</v>
      </c>
      <c r="F100" s="185">
        <v>1080</v>
      </c>
      <c r="G100" s="185">
        <v>1243</v>
      </c>
      <c r="H100" s="185">
        <v>1256</v>
      </c>
      <c r="I100" s="185">
        <v>1181</v>
      </c>
      <c r="J100" s="185">
        <v>1119</v>
      </c>
      <c r="K100" s="185">
        <v>1273</v>
      </c>
      <c r="L100" s="185">
        <v>1366</v>
      </c>
      <c r="M100" s="185">
        <v>1546</v>
      </c>
      <c r="N100" s="185">
        <v>1429</v>
      </c>
      <c r="O100" s="185">
        <v>1300</v>
      </c>
      <c r="P100" s="185">
        <v>1105</v>
      </c>
      <c r="Q100" s="185">
        <v>1049</v>
      </c>
      <c r="R100" s="186">
        <v>982</v>
      </c>
      <c r="S100" s="185">
        <v>643</v>
      </c>
      <c r="T100" s="185">
        <v>291</v>
      </c>
      <c r="U100" s="185">
        <v>149</v>
      </c>
      <c r="V100" s="185">
        <v>51</v>
      </c>
      <c r="W100" s="184">
        <v>3</v>
      </c>
      <c r="X100" s="184">
        <v>65</v>
      </c>
      <c r="Y100" s="183" t="s">
        <v>441</v>
      </c>
      <c r="Z100" s="189" t="s">
        <v>12</v>
      </c>
    </row>
    <row r="101" spans="1:26" ht="10.5" customHeight="1" x14ac:dyDescent="0.2">
      <c r="A101" s="189"/>
      <c r="B101" s="188" t="s">
        <v>440</v>
      </c>
      <c r="C101" s="187">
        <v>9185</v>
      </c>
      <c r="D101" s="185">
        <v>440</v>
      </c>
      <c r="E101" s="185">
        <v>495</v>
      </c>
      <c r="F101" s="185">
        <v>552</v>
      </c>
      <c r="G101" s="185">
        <v>616</v>
      </c>
      <c r="H101" s="185">
        <v>664</v>
      </c>
      <c r="I101" s="185">
        <v>619</v>
      </c>
      <c r="J101" s="185">
        <v>574</v>
      </c>
      <c r="K101" s="185">
        <v>644</v>
      </c>
      <c r="L101" s="185">
        <v>690</v>
      </c>
      <c r="M101" s="185">
        <v>774</v>
      </c>
      <c r="N101" s="185">
        <v>702</v>
      </c>
      <c r="O101" s="185">
        <v>635</v>
      </c>
      <c r="P101" s="185">
        <v>515</v>
      </c>
      <c r="Q101" s="185">
        <v>443</v>
      </c>
      <c r="R101" s="186">
        <v>402</v>
      </c>
      <c r="S101" s="185">
        <v>237</v>
      </c>
      <c r="T101" s="185">
        <v>89</v>
      </c>
      <c r="U101" s="185">
        <v>49</v>
      </c>
      <c r="V101" s="185">
        <v>12</v>
      </c>
      <c r="W101" s="184">
        <v>1</v>
      </c>
      <c r="X101" s="184">
        <v>32</v>
      </c>
      <c r="Y101" s="183" t="s">
        <v>440</v>
      </c>
      <c r="Z101" s="189"/>
    </row>
    <row r="102" spans="1:26" ht="10.5" customHeight="1" x14ac:dyDescent="0.2">
      <c r="A102" s="189"/>
      <c r="B102" s="188" t="s">
        <v>439</v>
      </c>
      <c r="C102" s="187">
        <v>9809</v>
      </c>
      <c r="D102" s="185">
        <v>437</v>
      </c>
      <c r="E102" s="185">
        <v>491</v>
      </c>
      <c r="F102" s="185">
        <v>528</v>
      </c>
      <c r="G102" s="185">
        <v>627</v>
      </c>
      <c r="H102" s="185">
        <v>592</v>
      </c>
      <c r="I102" s="185">
        <v>562</v>
      </c>
      <c r="J102" s="185">
        <v>545</v>
      </c>
      <c r="K102" s="185">
        <v>629</v>
      </c>
      <c r="L102" s="185">
        <v>676</v>
      </c>
      <c r="M102" s="185">
        <v>772</v>
      </c>
      <c r="N102" s="185">
        <v>727</v>
      </c>
      <c r="O102" s="185">
        <v>665</v>
      </c>
      <c r="P102" s="185">
        <v>590</v>
      </c>
      <c r="Q102" s="185">
        <v>606</v>
      </c>
      <c r="R102" s="186">
        <v>580</v>
      </c>
      <c r="S102" s="185">
        <v>406</v>
      </c>
      <c r="T102" s="185">
        <v>202</v>
      </c>
      <c r="U102" s="185">
        <v>100</v>
      </c>
      <c r="V102" s="185">
        <v>39</v>
      </c>
      <c r="W102" s="184">
        <v>2</v>
      </c>
      <c r="X102" s="184">
        <v>33</v>
      </c>
      <c r="Y102" s="183" t="s">
        <v>439</v>
      </c>
      <c r="Z102" s="189"/>
    </row>
    <row r="103" spans="1:26" ht="10.5" customHeight="1" x14ac:dyDescent="0.2">
      <c r="A103" s="189" t="s">
        <v>13</v>
      </c>
      <c r="B103" s="188" t="s">
        <v>441</v>
      </c>
      <c r="C103" s="187">
        <v>27510</v>
      </c>
      <c r="D103" s="185">
        <v>1190</v>
      </c>
      <c r="E103" s="185">
        <v>1491</v>
      </c>
      <c r="F103" s="185">
        <v>1635</v>
      </c>
      <c r="G103" s="185">
        <v>1795</v>
      </c>
      <c r="H103" s="185">
        <v>1775</v>
      </c>
      <c r="I103" s="185">
        <v>1681</v>
      </c>
      <c r="J103" s="185">
        <v>1693</v>
      </c>
      <c r="K103" s="185">
        <v>1918</v>
      </c>
      <c r="L103" s="185">
        <v>2008</v>
      </c>
      <c r="M103" s="185">
        <v>2124</v>
      </c>
      <c r="N103" s="185">
        <v>1810</v>
      </c>
      <c r="O103" s="185">
        <v>1816</v>
      </c>
      <c r="P103" s="185">
        <v>1741</v>
      </c>
      <c r="Q103" s="185">
        <v>1715</v>
      </c>
      <c r="R103" s="186">
        <v>1420</v>
      </c>
      <c r="S103" s="185">
        <v>900</v>
      </c>
      <c r="T103" s="185">
        <v>438</v>
      </c>
      <c r="U103" s="185">
        <v>194</v>
      </c>
      <c r="V103" s="185">
        <v>65</v>
      </c>
      <c r="W103" s="184">
        <v>12</v>
      </c>
      <c r="X103" s="184">
        <v>89</v>
      </c>
      <c r="Y103" s="183" t="s">
        <v>441</v>
      </c>
      <c r="Z103" s="189" t="s">
        <v>13</v>
      </c>
    </row>
    <row r="104" spans="1:26" ht="10.5" customHeight="1" x14ac:dyDescent="0.2">
      <c r="A104" s="189"/>
      <c r="B104" s="188" t="s">
        <v>440</v>
      </c>
      <c r="C104" s="187">
        <v>13478</v>
      </c>
      <c r="D104" s="185">
        <v>603</v>
      </c>
      <c r="E104" s="185">
        <v>746</v>
      </c>
      <c r="F104" s="185">
        <v>837</v>
      </c>
      <c r="G104" s="185">
        <v>946</v>
      </c>
      <c r="H104" s="185">
        <v>917</v>
      </c>
      <c r="I104" s="185">
        <v>893</v>
      </c>
      <c r="J104" s="185">
        <v>846</v>
      </c>
      <c r="K104" s="185">
        <v>966</v>
      </c>
      <c r="L104" s="185">
        <v>1073</v>
      </c>
      <c r="M104" s="185">
        <v>1113</v>
      </c>
      <c r="N104" s="185">
        <v>913</v>
      </c>
      <c r="O104" s="185">
        <v>877</v>
      </c>
      <c r="P104" s="185">
        <v>801</v>
      </c>
      <c r="Q104" s="185">
        <v>782</v>
      </c>
      <c r="R104" s="186">
        <v>599</v>
      </c>
      <c r="S104" s="185">
        <v>318</v>
      </c>
      <c r="T104" s="185">
        <v>122</v>
      </c>
      <c r="U104" s="185">
        <v>63</v>
      </c>
      <c r="V104" s="185">
        <v>16</v>
      </c>
      <c r="W104" s="184" t="s">
        <v>3</v>
      </c>
      <c r="X104" s="184">
        <v>47</v>
      </c>
      <c r="Y104" s="183" t="s">
        <v>440</v>
      </c>
      <c r="Z104" s="189"/>
    </row>
    <row r="105" spans="1:26" ht="10.5" customHeight="1" x14ac:dyDescent="0.2">
      <c r="A105" s="189"/>
      <c r="B105" s="188" t="s">
        <v>439</v>
      </c>
      <c r="C105" s="187">
        <v>14032</v>
      </c>
      <c r="D105" s="185">
        <v>587</v>
      </c>
      <c r="E105" s="185">
        <v>745</v>
      </c>
      <c r="F105" s="185">
        <v>798</v>
      </c>
      <c r="G105" s="185">
        <v>849</v>
      </c>
      <c r="H105" s="185">
        <v>858</v>
      </c>
      <c r="I105" s="185">
        <v>788</v>
      </c>
      <c r="J105" s="185">
        <v>847</v>
      </c>
      <c r="K105" s="185">
        <v>952</v>
      </c>
      <c r="L105" s="185">
        <v>935</v>
      </c>
      <c r="M105" s="185">
        <v>1011</v>
      </c>
      <c r="N105" s="185">
        <v>897</v>
      </c>
      <c r="O105" s="185">
        <v>939</v>
      </c>
      <c r="P105" s="185">
        <v>940</v>
      </c>
      <c r="Q105" s="185">
        <v>933</v>
      </c>
      <c r="R105" s="186">
        <v>821</v>
      </c>
      <c r="S105" s="185">
        <v>582</v>
      </c>
      <c r="T105" s="185">
        <v>316</v>
      </c>
      <c r="U105" s="185">
        <v>131</v>
      </c>
      <c r="V105" s="185">
        <v>49</v>
      </c>
      <c r="W105" s="184">
        <v>12</v>
      </c>
      <c r="X105" s="184">
        <v>42</v>
      </c>
      <c r="Y105" s="183" t="s">
        <v>439</v>
      </c>
      <c r="Z105" s="189"/>
    </row>
    <row r="106" spans="1:26" ht="10.5" customHeight="1" x14ac:dyDescent="0.2">
      <c r="A106" s="189" t="s">
        <v>14</v>
      </c>
      <c r="B106" s="188" t="s">
        <v>441</v>
      </c>
      <c r="C106" s="187">
        <v>67002</v>
      </c>
      <c r="D106" s="185">
        <v>2871</v>
      </c>
      <c r="E106" s="185">
        <v>3479</v>
      </c>
      <c r="F106" s="185">
        <v>4013</v>
      </c>
      <c r="G106" s="185">
        <v>4691</v>
      </c>
      <c r="H106" s="185">
        <v>4627</v>
      </c>
      <c r="I106" s="185">
        <v>4346</v>
      </c>
      <c r="J106" s="185">
        <v>4182</v>
      </c>
      <c r="K106" s="185">
        <v>4612</v>
      </c>
      <c r="L106" s="185">
        <v>5114</v>
      </c>
      <c r="M106" s="185">
        <v>5696</v>
      </c>
      <c r="N106" s="185">
        <v>5391</v>
      </c>
      <c r="O106" s="185">
        <v>3478</v>
      </c>
      <c r="P106" s="185">
        <v>3907</v>
      </c>
      <c r="Q106" s="185">
        <v>3885</v>
      </c>
      <c r="R106" s="186">
        <v>3102</v>
      </c>
      <c r="S106" s="185">
        <v>2056</v>
      </c>
      <c r="T106" s="185">
        <v>871</v>
      </c>
      <c r="U106" s="185">
        <v>295</v>
      </c>
      <c r="V106" s="185">
        <v>90</v>
      </c>
      <c r="W106" s="184">
        <v>13</v>
      </c>
      <c r="X106" s="184">
        <v>283</v>
      </c>
      <c r="Y106" s="183" t="s">
        <v>441</v>
      </c>
      <c r="Z106" s="189" t="s">
        <v>14</v>
      </c>
    </row>
    <row r="107" spans="1:26" ht="10.5" customHeight="1" x14ac:dyDescent="0.2">
      <c r="A107" s="189"/>
      <c r="B107" s="188" t="s">
        <v>440</v>
      </c>
      <c r="C107" s="187">
        <v>32675</v>
      </c>
      <c r="D107" s="185">
        <v>1458</v>
      </c>
      <c r="E107" s="185">
        <v>1776</v>
      </c>
      <c r="F107" s="185">
        <v>2077</v>
      </c>
      <c r="G107" s="185">
        <v>2360</v>
      </c>
      <c r="H107" s="185">
        <v>2408</v>
      </c>
      <c r="I107" s="185">
        <v>2187</v>
      </c>
      <c r="J107" s="185">
        <v>2137</v>
      </c>
      <c r="K107" s="185">
        <v>2287</v>
      </c>
      <c r="L107" s="185">
        <v>2591</v>
      </c>
      <c r="M107" s="185">
        <v>2905</v>
      </c>
      <c r="N107" s="185">
        <v>2737</v>
      </c>
      <c r="O107" s="185">
        <v>1736</v>
      </c>
      <c r="P107" s="185">
        <v>1761</v>
      </c>
      <c r="Q107" s="185">
        <v>1714</v>
      </c>
      <c r="R107" s="186">
        <v>1291</v>
      </c>
      <c r="S107" s="185">
        <v>675</v>
      </c>
      <c r="T107" s="185">
        <v>301</v>
      </c>
      <c r="U107" s="185">
        <v>103</v>
      </c>
      <c r="V107" s="185">
        <v>33</v>
      </c>
      <c r="W107" s="184">
        <v>4</v>
      </c>
      <c r="X107" s="184">
        <v>134</v>
      </c>
      <c r="Y107" s="183" t="s">
        <v>440</v>
      </c>
      <c r="Z107" s="189"/>
    </row>
    <row r="108" spans="1:26" ht="10.5" customHeight="1" x14ac:dyDescent="0.2">
      <c r="A108" s="189"/>
      <c r="B108" s="188" t="s">
        <v>439</v>
      </c>
      <c r="C108" s="187">
        <v>34327</v>
      </c>
      <c r="D108" s="185">
        <v>1413</v>
      </c>
      <c r="E108" s="185">
        <v>1703</v>
      </c>
      <c r="F108" s="185">
        <v>1936</v>
      </c>
      <c r="G108" s="185">
        <v>2331</v>
      </c>
      <c r="H108" s="185">
        <v>2219</v>
      </c>
      <c r="I108" s="185">
        <v>2159</v>
      </c>
      <c r="J108" s="185">
        <v>2045</v>
      </c>
      <c r="K108" s="185">
        <v>2325</v>
      </c>
      <c r="L108" s="185">
        <v>2523</v>
      </c>
      <c r="M108" s="185">
        <v>2791</v>
      </c>
      <c r="N108" s="185">
        <v>2654</v>
      </c>
      <c r="O108" s="185">
        <v>1742</v>
      </c>
      <c r="P108" s="185">
        <v>2146</v>
      </c>
      <c r="Q108" s="185">
        <v>2171</v>
      </c>
      <c r="R108" s="186">
        <v>1811</v>
      </c>
      <c r="S108" s="185">
        <v>1381</v>
      </c>
      <c r="T108" s="185">
        <v>570</v>
      </c>
      <c r="U108" s="185">
        <v>192</v>
      </c>
      <c r="V108" s="185">
        <v>57</v>
      </c>
      <c r="W108" s="184">
        <v>9</v>
      </c>
      <c r="X108" s="184">
        <v>149</v>
      </c>
      <c r="Y108" s="183" t="s">
        <v>439</v>
      </c>
      <c r="Z108" s="189"/>
    </row>
    <row r="109" spans="1:26" ht="10.5" customHeight="1" x14ac:dyDescent="0.2">
      <c r="A109" s="189" t="s">
        <v>15</v>
      </c>
      <c r="B109" s="188" t="s">
        <v>441</v>
      </c>
      <c r="C109" s="187">
        <v>12975</v>
      </c>
      <c r="D109" s="185">
        <v>577</v>
      </c>
      <c r="E109" s="185">
        <v>696</v>
      </c>
      <c r="F109" s="185">
        <v>785</v>
      </c>
      <c r="G109" s="185">
        <v>916</v>
      </c>
      <c r="H109" s="185">
        <v>914</v>
      </c>
      <c r="I109" s="185">
        <v>766</v>
      </c>
      <c r="J109" s="185">
        <v>714</v>
      </c>
      <c r="K109" s="185">
        <v>871</v>
      </c>
      <c r="L109" s="185">
        <v>1060</v>
      </c>
      <c r="M109" s="185">
        <v>1062</v>
      </c>
      <c r="N109" s="185">
        <v>894</v>
      </c>
      <c r="O109" s="185">
        <v>666</v>
      </c>
      <c r="P109" s="185">
        <v>757</v>
      </c>
      <c r="Q109" s="185">
        <v>759</v>
      </c>
      <c r="R109" s="186">
        <v>719</v>
      </c>
      <c r="S109" s="185">
        <v>468</v>
      </c>
      <c r="T109" s="185">
        <v>220</v>
      </c>
      <c r="U109" s="185">
        <v>79</v>
      </c>
      <c r="V109" s="185">
        <v>18</v>
      </c>
      <c r="W109" s="184">
        <v>3</v>
      </c>
      <c r="X109" s="184">
        <v>31</v>
      </c>
      <c r="Y109" s="183" t="s">
        <v>441</v>
      </c>
      <c r="Z109" s="189" t="s">
        <v>15</v>
      </c>
    </row>
    <row r="110" spans="1:26" ht="10.5" customHeight="1" x14ac:dyDescent="0.2">
      <c r="A110" s="189"/>
      <c r="B110" s="188" t="s">
        <v>440</v>
      </c>
      <c r="C110" s="187">
        <v>6349</v>
      </c>
      <c r="D110" s="185">
        <v>313</v>
      </c>
      <c r="E110" s="185">
        <v>359</v>
      </c>
      <c r="F110" s="185">
        <v>397</v>
      </c>
      <c r="G110" s="185">
        <v>482</v>
      </c>
      <c r="H110" s="185">
        <v>475</v>
      </c>
      <c r="I110" s="185">
        <v>403</v>
      </c>
      <c r="J110" s="185">
        <v>381</v>
      </c>
      <c r="K110" s="185">
        <v>445</v>
      </c>
      <c r="L110" s="185">
        <v>549</v>
      </c>
      <c r="M110" s="185">
        <v>546</v>
      </c>
      <c r="N110" s="185">
        <v>442</v>
      </c>
      <c r="O110" s="185">
        <v>314</v>
      </c>
      <c r="P110" s="185">
        <v>347</v>
      </c>
      <c r="Q110" s="185">
        <v>309</v>
      </c>
      <c r="R110" s="186">
        <v>302</v>
      </c>
      <c r="S110" s="185">
        <v>157</v>
      </c>
      <c r="T110" s="185">
        <v>76</v>
      </c>
      <c r="U110" s="185">
        <v>28</v>
      </c>
      <c r="V110" s="185">
        <v>7</v>
      </c>
      <c r="W110" s="184">
        <v>1</v>
      </c>
      <c r="X110" s="184">
        <v>16</v>
      </c>
      <c r="Y110" s="183" t="s">
        <v>440</v>
      </c>
      <c r="Z110" s="189"/>
    </row>
    <row r="111" spans="1:26" ht="10.5" customHeight="1" x14ac:dyDescent="0.2">
      <c r="A111" s="189"/>
      <c r="B111" s="188" t="s">
        <v>439</v>
      </c>
      <c r="C111" s="187">
        <v>6626</v>
      </c>
      <c r="D111" s="185">
        <v>264</v>
      </c>
      <c r="E111" s="185">
        <v>337</v>
      </c>
      <c r="F111" s="185">
        <v>388</v>
      </c>
      <c r="G111" s="185">
        <v>434</v>
      </c>
      <c r="H111" s="185">
        <v>439</v>
      </c>
      <c r="I111" s="185">
        <v>363</v>
      </c>
      <c r="J111" s="185">
        <v>333</v>
      </c>
      <c r="K111" s="185">
        <v>426</v>
      </c>
      <c r="L111" s="185">
        <v>511</v>
      </c>
      <c r="M111" s="185">
        <v>516</v>
      </c>
      <c r="N111" s="185">
        <v>452</v>
      </c>
      <c r="O111" s="185">
        <v>352</v>
      </c>
      <c r="P111" s="185">
        <v>410</v>
      </c>
      <c r="Q111" s="185">
        <v>450</v>
      </c>
      <c r="R111" s="186">
        <v>417</v>
      </c>
      <c r="S111" s="185">
        <v>311</v>
      </c>
      <c r="T111" s="185">
        <v>144</v>
      </c>
      <c r="U111" s="185">
        <v>51</v>
      </c>
      <c r="V111" s="185">
        <v>11</v>
      </c>
      <c r="W111" s="184">
        <v>2</v>
      </c>
      <c r="X111" s="184">
        <v>15</v>
      </c>
      <c r="Y111" s="183" t="s">
        <v>439</v>
      </c>
      <c r="Z111" s="189"/>
    </row>
    <row r="112" spans="1:26" ht="10.5" customHeight="1" x14ac:dyDescent="0.2">
      <c r="A112" s="189" t="s">
        <v>16</v>
      </c>
      <c r="B112" s="188" t="s">
        <v>441</v>
      </c>
      <c r="C112" s="187">
        <v>25568</v>
      </c>
      <c r="D112" s="185">
        <v>1177</v>
      </c>
      <c r="E112" s="185">
        <v>1412</v>
      </c>
      <c r="F112" s="185">
        <v>1482</v>
      </c>
      <c r="G112" s="185">
        <v>1514</v>
      </c>
      <c r="H112" s="185">
        <v>1749</v>
      </c>
      <c r="I112" s="185">
        <v>1629</v>
      </c>
      <c r="J112" s="185">
        <v>1453</v>
      </c>
      <c r="K112" s="185">
        <v>1689</v>
      </c>
      <c r="L112" s="185">
        <v>1879</v>
      </c>
      <c r="M112" s="185">
        <v>2004</v>
      </c>
      <c r="N112" s="185">
        <v>1910</v>
      </c>
      <c r="O112" s="185">
        <v>1772</v>
      </c>
      <c r="P112" s="185">
        <v>1565</v>
      </c>
      <c r="Q112" s="185">
        <v>1523</v>
      </c>
      <c r="R112" s="186">
        <v>1263</v>
      </c>
      <c r="S112" s="185">
        <v>824</v>
      </c>
      <c r="T112" s="185">
        <v>415</v>
      </c>
      <c r="U112" s="185">
        <v>178</v>
      </c>
      <c r="V112" s="185">
        <v>64</v>
      </c>
      <c r="W112" s="184">
        <v>12</v>
      </c>
      <c r="X112" s="184">
        <v>54</v>
      </c>
      <c r="Y112" s="183" t="s">
        <v>441</v>
      </c>
      <c r="Z112" s="189" t="s">
        <v>16</v>
      </c>
    </row>
    <row r="113" spans="1:26" ht="10.5" customHeight="1" x14ac:dyDescent="0.2">
      <c r="A113" s="189"/>
      <c r="B113" s="188" t="s">
        <v>440</v>
      </c>
      <c r="C113" s="187">
        <v>12499</v>
      </c>
      <c r="D113" s="185">
        <v>589</v>
      </c>
      <c r="E113" s="185">
        <v>721</v>
      </c>
      <c r="F113" s="185">
        <v>792</v>
      </c>
      <c r="G113" s="185">
        <v>788</v>
      </c>
      <c r="H113" s="185">
        <v>943</v>
      </c>
      <c r="I113" s="185">
        <v>849</v>
      </c>
      <c r="J113" s="185">
        <v>750</v>
      </c>
      <c r="K113" s="185">
        <v>878</v>
      </c>
      <c r="L113" s="185">
        <v>965</v>
      </c>
      <c r="M113" s="185">
        <v>984</v>
      </c>
      <c r="N113" s="185">
        <v>967</v>
      </c>
      <c r="O113" s="185">
        <v>815</v>
      </c>
      <c r="P113" s="185">
        <v>733</v>
      </c>
      <c r="Q113" s="185">
        <v>684</v>
      </c>
      <c r="R113" s="186">
        <v>527</v>
      </c>
      <c r="S113" s="185">
        <v>282</v>
      </c>
      <c r="T113" s="185">
        <v>133</v>
      </c>
      <c r="U113" s="185">
        <v>51</v>
      </c>
      <c r="V113" s="185">
        <v>19</v>
      </c>
      <c r="W113" s="184">
        <v>2</v>
      </c>
      <c r="X113" s="184">
        <v>27</v>
      </c>
      <c r="Y113" s="183" t="s">
        <v>440</v>
      </c>
      <c r="Z113" s="189"/>
    </row>
    <row r="114" spans="1:26" ht="10.5" customHeight="1" x14ac:dyDescent="0.2">
      <c r="A114" s="189"/>
      <c r="B114" s="188" t="s">
        <v>439</v>
      </c>
      <c r="C114" s="187">
        <v>13069</v>
      </c>
      <c r="D114" s="185">
        <v>588</v>
      </c>
      <c r="E114" s="185">
        <v>691</v>
      </c>
      <c r="F114" s="185">
        <v>690</v>
      </c>
      <c r="G114" s="185">
        <v>726</v>
      </c>
      <c r="H114" s="185">
        <v>806</v>
      </c>
      <c r="I114" s="185">
        <v>780</v>
      </c>
      <c r="J114" s="185">
        <v>703</v>
      </c>
      <c r="K114" s="185">
        <v>811</v>
      </c>
      <c r="L114" s="185">
        <v>914</v>
      </c>
      <c r="M114" s="185">
        <v>1020</v>
      </c>
      <c r="N114" s="185">
        <v>943</v>
      </c>
      <c r="O114" s="185">
        <v>957</v>
      </c>
      <c r="P114" s="185">
        <v>832</v>
      </c>
      <c r="Q114" s="185">
        <v>839</v>
      </c>
      <c r="R114" s="186">
        <v>736</v>
      </c>
      <c r="S114" s="185">
        <v>542</v>
      </c>
      <c r="T114" s="185">
        <v>282</v>
      </c>
      <c r="U114" s="185">
        <v>127</v>
      </c>
      <c r="V114" s="185">
        <v>45</v>
      </c>
      <c r="W114" s="184">
        <v>10</v>
      </c>
      <c r="X114" s="184">
        <v>27</v>
      </c>
      <c r="Y114" s="183" t="s">
        <v>439</v>
      </c>
      <c r="Z114" s="189"/>
    </row>
    <row r="115" spans="1:26" ht="10.5" customHeight="1" x14ac:dyDescent="0.2">
      <c r="A115" s="189" t="s">
        <v>17</v>
      </c>
      <c r="B115" s="188" t="s">
        <v>441</v>
      </c>
      <c r="C115" s="187">
        <v>13832</v>
      </c>
      <c r="D115" s="185">
        <v>622</v>
      </c>
      <c r="E115" s="185">
        <v>707</v>
      </c>
      <c r="F115" s="185">
        <v>864</v>
      </c>
      <c r="G115" s="185">
        <v>847</v>
      </c>
      <c r="H115" s="185">
        <v>834</v>
      </c>
      <c r="I115" s="185">
        <v>819</v>
      </c>
      <c r="J115" s="185">
        <v>776</v>
      </c>
      <c r="K115" s="185">
        <v>937</v>
      </c>
      <c r="L115" s="185">
        <v>998</v>
      </c>
      <c r="M115" s="185">
        <v>1074</v>
      </c>
      <c r="N115" s="185">
        <v>1068</v>
      </c>
      <c r="O115" s="185">
        <v>867</v>
      </c>
      <c r="P115" s="185">
        <v>867</v>
      </c>
      <c r="Q115" s="185">
        <v>944</v>
      </c>
      <c r="R115" s="186">
        <v>775</v>
      </c>
      <c r="S115" s="185">
        <v>497</v>
      </c>
      <c r="T115" s="185">
        <v>205</v>
      </c>
      <c r="U115" s="185">
        <v>87</v>
      </c>
      <c r="V115" s="185">
        <v>29</v>
      </c>
      <c r="W115" s="184">
        <v>2</v>
      </c>
      <c r="X115" s="184">
        <v>13</v>
      </c>
      <c r="Y115" s="183" t="s">
        <v>441</v>
      </c>
      <c r="Z115" s="189" t="s">
        <v>17</v>
      </c>
    </row>
    <row r="116" spans="1:26" ht="10.5" customHeight="1" x14ac:dyDescent="0.2">
      <c r="B116" s="188" t="s">
        <v>440</v>
      </c>
      <c r="C116" s="187">
        <v>6793</v>
      </c>
      <c r="D116" s="185">
        <v>320</v>
      </c>
      <c r="E116" s="185">
        <v>373</v>
      </c>
      <c r="F116" s="185">
        <v>454</v>
      </c>
      <c r="G116" s="185">
        <v>443</v>
      </c>
      <c r="H116" s="185">
        <v>442</v>
      </c>
      <c r="I116" s="185">
        <v>429</v>
      </c>
      <c r="J116" s="185">
        <v>400</v>
      </c>
      <c r="K116" s="185">
        <v>490</v>
      </c>
      <c r="L116" s="185">
        <v>540</v>
      </c>
      <c r="M116" s="185">
        <v>546</v>
      </c>
      <c r="N116" s="185">
        <v>559</v>
      </c>
      <c r="O116" s="185">
        <v>413</v>
      </c>
      <c r="P116" s="185">
        <v>383</v>
      </c>
      <c r="Q116" s="185">
        <v>402</v>
      </c>
      <c r="R116" s="186">
        <v>308</v>
      </c>
      <c r="S116" s="185">
        <v>179</v>
      </c>
      <c r="T116" s="185">
        <v>72</v>
      </c>
      <c r="U116" s="185">
        <v>29</v>
      </c>
      <c r="V116" s="185">
        <v>7</v>
      </c>
      <c r="W116" s="184" t="s">
        <v>3</v>
      </c>
      <c r="X116" s="184">
        <v>4</v>
      </c>
      <c r="Y116" s="183" t="s">
        <v>440</v>
      </c>
    </row>
    <row r="117" spans="1:26" ht="10.5" customHeight="1" x14ac:dyDescent="0.2">
      <c r="B117" s="188" t="s">
        <v>439</v>
      </c>
      <c r="C117" s="187">
        <v>7039</v>
      </c>
      <c r="D117" s="185">
        <v>302</v>
      </c>
      <c r="E117" s="185">
        <v>334</v>
      </c>
      <c r="F117" s="185">
        <v>410</v>
      </c>
      <c r="G117" s="185">
        <v>404</v>
      </c>
      <c r="H117" s="185">
        <v>392</v>
      </c>
      <c r="I117" s="185">
        <v>390</v>
      </c>
      <c r="J117" s="185">
        <v>376</v>
      </c>
      <c r="K117" s="185">
        <v>447</v>
      </c>
      <c r="L117" s="185">
        <v>458</v>
      </c>
      <c r="M117" s="185">
        <v>528</v>
      </c>
      <c r="N117" s="185">
        <v>509</v>
      </c>
      <c r="O117" s="185">
        <v>454</v>
      </c>
      <c r="P117" s="185">
        <v>484</v>
      </c>
      <c r="Q117" s="185">
        <v>542</v>
      </c>
      <c r="R117" s="186">
        <v>467</v>
      </c>
      <c r="S117" s="185">
        <v>318</v>
      </c>
      <c r="T117" s="185">
        <v>133</v>
      </c>
      <c r="U117" s="185">
        <v>58</v>
      </c>
      <c r="V117" s="185">
        <v>22</v>
      </c>
      <c r="W117" s="184">
        <v>2</v>
      </c>
      <c r="X117" s="184">
        <v>9</v>
      </c>
      <c r="Y117" s="183" t="s">
        <v>439</v>
      </c>
    </row>
    <row r="118" spans="1:26" ht="17.100000000000001" customHeight="1" x14ac:dyDescent="0.2">
      <c r="A118" s="147" t="s">
        <v>468</v>
      </c>
      <c r="B118" s="195" t="s">
        <v>441</v>
      </c>
      <c r="C118" s="207">
        <v>313937</v>
      </c>
      <c r="D118" s="192">
        <v>14453</v>
      </c>
      <c r="E118" s="192">
        <v>16788</v>
      </c>
      <c r="F118" s="192">
        <v>18728</v>
      </c>
      <c r="G118" s="192">
        <v>21096</v>
      </c>
      <c r="H118" s="192">
        <v>21697</v>
      </c>
      <c r="I118" s="192">
        <v>21079</v>
      </c>
      <c r="J118" s="192">
        <v>19783</v>
      </c>
      <c r="K118" s="192">
        <v>20297</v>
      </c>
      <c r="L118" s="192">
        <v>23105</v>
      </c>
      <c r="M118" s="192">
        <v>26761</v>
      </c>
      <c r="N118" s="192">
        <v>24392</v>
      </c>
      <c r="O118" s="192">
        <v>16509</v>
      </c>
      <c r="P118" s="192">
        <v>17978</v>
      </c>
      <c r="Q118" s="192">
        <v>18328</v>
      </c>
      <c r="R118" s="193">
        <v>15228</v>
      </c>
      <c r="S118" s="192">
        <v>9818</v>
      </c>
      <c r="T118" s="192">
        <v>4208</v>
      </c>
      <c r="U118" s="192">
        <v>1251</v>
      </c>
      <c r="V118" s="192">
        <v>440</v>
      </c>
      <c r="W118" s="191">
        <v>79</v>
      </c>
      <c r="X118" s="191">
        <v>1919</v>
      </c>
      <c r="Y118" s="190" t="s">
        <v>441</v>
      </c>
      <c r="Z118" s="147" t="s">
        <v>468</v>
      </c>
    </row>
    <row r="119" spans="1:26" ht="11.1" customHeight="1" x14ac:dyDescent="0.2">
      <c r="A119" s="182"/>
      <c r="B119" s="195" t="s">
        <v>440</v>
      </c>
      <c r="C119" s="194">
        <v>153129</v>
      </c>
      <c r="D119" s="192">
        <v>7393</v>
      </c>
      <c r="E119" s="192">
        <v>8721</v>
      </c>
      <c r="F119" s="192">
        <v>9559</v>
      </c>
      <c r="G119" s="192">
        <v>10761</v>
      </c>
      <c r="H119" s="192">
        <v>11136</v>
      </c>
      <c r="I119" s="192">
        <v>10681</v>
      </c>
      <c r="J119" s="192">
        <v>10126</v>
      </c>
      <c r="K119" s="192">
        <v>10178</v>
      </c>
      <c r="L119" s="192">
        <v>11639</v>
      </c>
      <c r="M119" s="192">
        <v>13676</v>
      </c>
      <c r="N119" s="192">
        <v>12220</v>
      </c>
      <c r="O119" s="192">
        <v>7851</v>
      </c>
      <c r="P119" s="192">
        <v>8277</v>
      </c>
      <c r="Q119" s="192">
        <v>8053</v>
      </c>
      <c r="R119" s="193">
        <v>6271</v>
      </c>
      <c r="S119" s="192">
        <v>3540</v>
      </c>
      <c r="T119" s="192">
        <v>1517</v>
      </c>
      <c r="U119" s="192">
        <v>459</v>
      </c>
      <c r="V119" s="192">
        <v>155</v>
      </c>
      <c r="W119" s="191">
        <v>28</v>
      </c>
      <c r="X119" s="191">
        <v>888</v>
      </c>
      <c r="Y119" s="190" t="s">
        <v>440</v>
      </c>
      <c r="Z119" s="182"/>
    </row>
    <row r="120" spans="1:26" ht="11.1" customHeight="1" x14ac:dyDescent="0.2">
      <c r="A120" s="182"/>
      <c r="B120" s="195" t="s">
        <v>439</v>
      </c>
      <c r="C120" s="194">
        <v>160808</v>
      </c>
      <c r="D120" s="192">
        <v>7060</v>
      </c>
      <c r="E120" s="192">
        <v>8067</v>
      </c>
      <c r="F120" s="192">
        <v>9169</v>
      </c>
      <c r="G120" s="192">
        <v>10335</v>
      </c>
      <c r="H120" s="192">
        <v>10561</v>
      </c>
      <c r="I120" s="192">
        <v>10398</v>
      </c>
      <c r="J120" s="192">
        <v>9657</v>
      </c>
      <c r="K120" s="192">
        <v>10119</v>
      </c>
      <c r="L120" s="192">
        <v>11466</v>
      </c>
      <c r="M120" s="192">
        <v>13085</v>
      </c>
      <c r="N120" s="192">
        <v>12172</v>
      </c>
      <c r="O120" s="192">
        <v>8658</v>
      </c>
      <c r="P120" s="192">
        <v>9701</v>
      </c>
      <c r="Q120" s="192">
        <v>10275</v>
      </c>
      <c r="R120" s="193">
        <v>8957</v>
      </c>
      <c r="S120" s="192">
        <v>6278</v>
      </c>
      <c r="T120" s="192">
        <v>2691</v>
      </c>
      <c r="U120" s="192">
        <v>792</v>
      </c>
      <c r="V120" s="192">
        <v>285</v>
      </c>
      <c r="W120" s="191">
        <v>51</v>
      </c>
      <c r="X120" s="191">
        <v>1031</v>
      </c>
      <c r="Y120" s="190" t="s">
        <v>439</v>
      </c>
      <c r="Z120" s="182"/>
    </row>
    <row r="121" spans="1:26" ht="10.5" customHeight="1" x14ac:dyDescent="0.2">
      <c r="A121" s="189" t="s">
        <v>18</v>
      </c>
      <c r="B121" s="188" t="s">
        <v>441</v>
      </c>
      <c r="C121" s="187">
        <v>22954</v>
      </c>
      <c r="D121" s="185">
        <v>1037</v>
      </c>
      <c r="E121" s="185">
        <v>1346</v>
      </c>
      <c r="F121" s="185">
        <v>1361</v>
      </c>
      <c r="G121" s="185">
        <v>1446</v>
      </c>
      <c r="H121" s="185">
        <v>1277</v>
      </c>
      <c r="I121" s="185">
        <v>1403</v>
      </c>
      <c r="J121" s="185">
        <v>1379</v>
      </c>
      <c r="K121" s="185">
        <v>1431</v>
      </c>
      <c r="L121" s="185">
        <v>1547</v>
      </c>
      <c r="M121" s="185">
        <v>1786</v>
      </c>
      <c r="N121" s="185">
        <v>1632</v>
      </c>
      <c r="O121" s="185">
        <v>1311</v>
      </c>
      <c r="P121" s="185">
        <v>1461</v>
      </c>
      <c r="Q121" s="185">
        <v>1510</v>
      </c>
      <c r="R121" s="186">
        <v>1426</v>
      </c>
      <c r="S121" s="185">
        <v>945</v>
      </c>
      <c r="T121" s="185">
        <v>403</v>
      </c>
      <c r="U121" s="185">
        <v>108</v>
      </c>
      <c r="V121" s="185">
        <v>38</v>
      </c>
      <c r="W121" s="184">
        <v>11</v>
      </c>
      <c r="X121" s="184">
        <v>96</v>
      </c>
      <c r="Y121" s="183" t="s">
        <v>441</v>
      </c>
      <c r="Z121" s="189" t="s">
        <v>18</v>
      </c>
    </row>
    <row r="122" spans="1:26" ht="10.5" customHeight="1" x14ac:dyDescent="0.2">
      <c r="A122" s="189"/>
      <c r="B122" s="188" t="s">
        <v>440</v>
      </c>
      <c r="C122" s="187">
        <v>11209</v>
      </c>
      <c r="D122" s="185">
        <v>526</v>
      </c>
      <c r="E122" s="185">
        <v>687</v>
      </c>
      <c r="F122" s="185">
        <v>686</v>
      </c>
      <c r="G122" s="185">
        <v>736</v>
      </c>
      <c r="H122" s="185">
        <v>669</v>
      </c>
      <c r="I122" s="185">
        <v>714</v>
      </c>
      <c r="J122" s="185">
        <v>704</v>
      </c>
      <c r="K122" s="185">
        <v>731</v>
      </c>
      <c r="L122" s="185">
        <v>831</v>
      </c>
      <c r="M122" s="185">
        <v>949</v>
      </c>
      <c r="N122" s="185">
        <v>839</v>
      </c>
      <c r="O122" s="185">
        <v>602</v>
      </c>
      <c r="P122" s="185">
        <v>675</v>
      </c>
      <c r="Q122" s="185">
        <v>673</v>
      </c>
      <c r="R122" s="186">
        <v>597</v>
      </c>
      <c r="S122" s="185">
        <v>341</v>
      </c>
      <c r="T122" s="185">
        <v>153</v>
      </c>
      <c r="U122" s="185">
        <v>35</v>
      </c>
      <c r="V122" s="185">
        <v>14</v>
      </c>
      <c r="W122" s="184">
        <v>4</v>
      </c>
      <c r="X122" s="184">
        <v>43</v>
      </c>
      <c r="Y122" s="183" t="s">
        <v>440</v>
      </c>
      <c r="Z122" s="189"/>
    </row>
    <row r="123" spans="1:26" ht="10.5" customHeight="1" x14ac:dyDescent="0.2">
      <c r="A123" s="189"/>
      <c r="B123" s="188" t="s">
        <v>439</v>
      </c>
      <c r="C123" s="187">
        <v>11745</v>
      </c>
      <c r="D123" s="185">
        <v>511</v>
      </c>
      <c r="E123" s="185">
        <v>659</v>
      </c>
      <c r="F123" s="185">
        <v>675</v>
      </c>
      <c r="G123" s="185">
        <v>710</v>
      </c>
      <c r="H123" s="185">
        <v>608</v>
      </c>
      <c r="I123" s="185">
        <v>689</v>
      </c>
      <c r="J123" s="185">
        <v>675</v>
      </c>
      <c r="K123" s="185">
        <v>700</v>
      </c>
      <c r="L123" s="185">
        <v>716</v>
      </c>
      <c r="M123" s="185">
        <v>837</v>
      </c>
      <c r="N123" s="185">
        <v>793</v>
      </c>
      <c r="O123" s="185">
        <v>709</v>
      </c>
      <c r="P123" s="185">
        <v>786</v>
      </c>
      <c r="Q123" s="185">
        <v>837</v>
      </c>
      <c r="R123" s="186">
        <v>829</v>
      </c>
      <c r="S123" s="185">
        <v>604</v>
      </c>
      <c r="T123" s="185">
        <v>250</v>
      </c>
      <c r="U123" s="185">
        <v>73</v>
      </c>
      <c r="V123" s="185">
        <v>24</v>
      </c>
      <c r="W123" s="184">
        <v>7</v>
      </c>
      <c r="X123" s="184">
        <v>53</v>
      </c>
      <c r="Y123" s="183" t="s">
        <v>439</v>
      </c>
      <c r="Z123" s="189"/>
    </row>
    <row r="124" spans="1:26" ht="10.5" customHeight="1" x14ac:dyDescent="0.2">
      <c r="A124" s="189" t="s">
        <v>19</v>
      </c>
      <c r="B124" s="188" t="s">
        <v>441</v>
      </c>
      <c r="C124" s="187">
        <v>20367</v>
      </c>
      <c r="D124" s="185">
        <v>975</v>
      </c>
      <c r="E124" s="185">
        <v>1189</v>
      </c>
      <c r="F124" s="185">
        <v>1229</v>
      </c>
      <c r="G124" s="185">
        <v>1341</v>
      </c>
      <c r="H124" s="185">
        <v>1388</v>
      </c>
      <c r="I124" s="185">
        <v>1455</v>
      </c>
      <c r="J124" s="185">
        <v>1259</v>
      </c>
      <c r="K124" s="185">
        <v>1188</v>
      </c>
      <c r="L124" s="185">
        <v>1436</v>
      </c>
      <c r="M124" s="185">
        <v>1749</v>
      </c>
      <c r="N124" s="185">
        <v>1686</v>
      </c>
      <c r="O124" s="185">
        <v>978</v>
      </c>
      <c r="P124" s="185">
        <v>1156</v>
      </c>
      <c r="Q124" s="185">
        <v>1167</v>
      </c>
      <c r="R124" s="186">
        <v>952</v>
      </c>
      <c r="S124" s="185">
        <v>649</v>
      </c>
      <c r="T124" s="185">
        <v>307</v>
      </c>
      <c r="U124" s="185">
        <v>93</v>
      </c>
      <c r="V124" s="185">
        <v>20</v>
      </c>
      <c r="W124" s="184">
        <v>4</v>
      </c>
      <c r="X124" s="184">
        <v>146</v>
      </c>
      <c r="Y124" s="183" t="s">
        <v>441</v>
      </c>
      <c r="Z124" s="189" t="s">
        <v>19</v>
      </c>
    </row>
    <row r="125" spans="1:26" ht="10.5" customHeight="1" x14ac:dyDescent="0.2">
      <c r="A125" s="189"/>
      <c r="B125" s="188" t="s">
        <v>440</v>
      </c>
      <c r="C125" s="187">
        <v>9932</v>
      </c>
      <c r="D125" s="185">
        <v>480</v>
      </c>
      <c r="E125" s="185">
        <v>627</v>
      </c>
      <c r="F125" s="185">
        <v>639</v>
      </c>
      <c r="G125" s="185">
        <v>704</v>
      </c>
      <c r="H125" s="185">
        <v>719</v>
      </c>
      <c r="I125" s="185">
        <v>748</v>
      </c>
      <c r="J125" s="185">
        <v>648</v>
      </c>
      <c r="K125" s="185">
        <v>585</v>
      </c>
      <c r="L125" s="185">
        <v>723</v>
      </c>
      <c r="M125" s="185">
        <v>875</v>
      </c>
      <c r="N125" s="185">
        <v>861</v>
      </c>
      <c r="O125" s="185">
        <v>471</v>
      </c>
      <c r="P125" s="185">
        <v>543</v>
      </c>
      <c r="Q125" s="185">
        <v>514</v>
      </c>
      <c r="R125" s="186">
        <v>363</v>
      </c>
      <c r="S125" s="185">
        <v>226</v>
      </c>
      <c r="T125" s="185">
        <v>101</v>
      </c>
      <c r="U125" s="185">
        <v>33</v>
      </c>
      <c r="V125" s="185">
        <v>4</v>
      </c>
      <c r="W125" s="184">
        <v>1</v>
      </c>
      <c r="X125" s="184">
        <v>67</v>
      </c>
      <c r="Y125" s="183" t="s">
        <v>440</v>
      </c>
      <c r="Z125" s="189"/>
    </row>
    <row r="126" spans="1:26" ht="10.5" customHeight="1" x14ac:dyDescent="0.2">
      <c r="A126" s="189"/>
      <c r="B126" s="188" t="s">
        <v>439</v>
      </c>
      <c r="C126" s="187">
        <v>10435</v>
      </c>
      <c r="D126" s="185">
        <v>495</v>
      </c>
      <c r="E126" s="185">
        <v>562</v>
      </c>
      <c r="F126" s="185">
        <v>590</v>
      </c>
      <c r="G126" s="185">
        <v>637</v>
      </c>
      <c r="H126" s="185">
        <v>669</v>
      </c>
      <c r="I126" s="185">
        <v>707</v>
      </c>
      <c r="J126" s="185">
        <v>611</v>
      </c>
      <c r="K126" s="185">
        <v>603</v>
      </c>
      <c r="L126" s="185">
        <v>713</v>
      </c>
      <c r="M126" s="185">
        <v>874</v>
      </c>
      <c r="N126" s="185">
        <v>825</v>
      </c>
      <c r="O126" s="185">
        <v>507</v>
      </c>
      <c r="P126" s="185">
        <v>613</v>
      </c>
      <c r="Q126" s="185">
        <v>653</v>
      </c>
      <c r="R126" s="186">
        <v>589</v>
      </c>
      <c r="S126" s="185">
        <v>423</v>
      </c>
      <c r="T126" s="185">
        <v>206</v>
      </c>
      <c r="U126" s="185">
        <v>60</v>
      </c>
      <c r="V126" s="185">
        <v>16</v>
      </c>
      <c r="W126" s="184">
        <v>3</v>
      </c>
      <c r="X126" s="184">
        <v>79</v>
      </c>
      <c r="Y126" s="183" t="s">
        <v>439</v>
      </c>
      <c r="Z126" s="189"/>
    </row>
    <row r="127" spans="1:26" ht="10.5" customHeight="1" x14ac:dyDescent="0.2">
      <c r="A127" s="189" t="s">
        <v>20</v>
      </c>
      <c r="B127" s="188" t="s">
        <v>441</v>
      </c>
      <c r="C127" s="187">
        <v>54369</v>
      </c>
      <c r="D127" s="185">
        <v>2568</v>
      </c>
      <c r="E127" s="185">
        <v>2827</v>
      </c>
      <c r="F127" s="185">
        <v>3017</v>
      </c>
      <c r="G127" s="185">
        <v>3501</v>
      </c>
      <c r="H127" s="185">
        <v>3816</v>
      </c>
      <c r="I127" s="185">
        <v>3798</v>
      </c>
      <c r="J127" s="185">
        <v>3329</v>
      </c>
      <c r="K127" s="185">
        <v>3426</v>
      </c>
      <c r="L127" s="185">
        <v>3997</v>
      </c>
      <c r="M127" s="185">
        <v>4690</v>
      </c>
      <c r="N127" s="185">
        <v>4300</v>
      </c>
      <c r="O127" s="185">
        <v>2814</v>
      </c>
      <c r="P127" s="185">
        <v>3123</v>
      </c>
      <c r="Q127" s="185">
        <v>3179</v>
      </c>
      <c r="R127" s="186">
        <v>2782</v>
      </c>
      <c r="S127" s="185">
        <v>1832</v>
      </c>
      <c r="T127" s="185">
        <v>756</v>
      </c>
      <c r="U127" s="185">
        <v>216</v>
      </c>
      <c r="V127" s="185">
        <v>76</v>
      </c>
      <c r="W127" s="184">
        <v>21</v>
      </c>
      <c r="X127" s="184">
        <v>301</v>
      </c>
      <c r="Y127" s="183" t="s">
        <v>441</v>
      </c>
      <c r="Z127" s="189" t="s">
        <v>20</v>
      </c>
    </row>
    <row r="128" spans="1:26" ht="10.5" customHeight="1" x14ac:dyDescent="0.2">
      <c r="A128" s="189"/>
      <c r="B128" s="188" t="s">
        <v>440</v>
      </c>
      <c r="C128" s="187">
        <v>26139</v>
      </c>
      <c r="D128" s="185">
        <v>1335</v>
      </c>
      <c r="E128" s="185">
        <v>1469</v>
      </c>
      <c r="F128" s="185">
        <v>1550</v>
      </c>
      <c r="G128" s="185">
        <v>1780</v>
      </c>
      <c r="H128" s="185">
        <v>1894</v>
      </c>
      <c r="I128" s="185">
        <v>1857</v>
      </c>
      <c r="J128" s="185">
        <v>1680</v>
      </c>
      <c r="K128" s="185">
        <v>1694</v>
      </c>
      <c r="L128" s="185">
        <v>1974</v>
      </c>
      <c r="M128" s="185">
        <v>2329</v>
      </c>
      <c r="N128" s="185">
        <v>2148</v>
      </c>
      <c r="O128" s="185">
        <v>1328</v>
      </c>
      <c r="P128" s="185">
        <v>1423</v>
      </c>
      <c r="Q128" s="185">
        <v>1376</v>
      </c>
      <c r="R128" s="186">
        <v>1140</v>
      </c>
      <c r="S128" s="185">
        <v>661</v>
      </c>
      <c r="T128" s="185">
        <v>257</v>
      </c>
      <c r="U128" s="185">
        <v>82</v>
      </c>
      <c r="V128" s="185">
        <v>24</v>
      </c>
      <c r="W128" s="184">
        <v>4</v>
      </c>
      <c r="X128" s="184">
        <v>134</v>
      </c>
      <c r="Y128" s="183" t="s">
        <v>440</v>
      </c>
      <c r="Z128" s="189"/>
    </row>
    <row r="129" spans="1:26" ht="10.5" customHeight="1" x14ac:dyDescent="0.2">
      <c r="A129" s="189"/>
      <c r="B129" s="188" t="s">
        <v>439</v>
      </c>
      <c r="C129" s="187">
        <v>28230</v>
      </c>
      <c r="D129" s="185">
        <v>1233</v>
      </c>
      <c r="E129" s="185">
        <v>1358</v>
      </c>
      <c r="F129" s="185">
        <v>1467</v>
      </c>
      <c r="G129" s="185">
        <v>1721</v>
      </c>
      <c r="H129" s="185">
        <v>1922</v>
      </c>
      <c r="I129" s="185">
        <v>1941</v>
      </c>
      <c r="J129" s="185">
        <v>1649</v>
      </c>
      <c r="K129" s="185">
        <v>1732</v>
      </c>
      <c r="L129" s="185">
        <v>2023</v>
      </c>
      <c r="M129" s="185">
        <v>2361</v>
      </c>
      <c r="N129" s="185">
        <v>2152</v>
      </c>
      <c r="O129" s="185">
        <v>1486</v>
      </c>
      <c r="P129" s="185">
        <v>1700</v>
      </c>
      <c r="Q129" s="185">
        <v>1803</v>
      </c>
      <c r="R129" s="186">
        <v>1642</v>
      </c>
      <c r="S129" s="185">
        <v>1171</v>
      </c>
      <c r="T129" s="185">
        <v>499</v>
      </c>
      <c r="U129" s="185">
        <v>134</v>
      </c>
      <c r="V129" s="185">
        <v>52</v>
      </c>
      <c r="W129" s="184">
        <v>17</v>
      </c>
      <c r="X129" s="184">
        <v>167</v>
      </c>
      <c r="Y129" s="183" t="s">
        <v>439</v>
      </c>
      <c r="Z129" s="189"/>
    </row>
    <row r="130" spans="1:26" ht="10.5" customHeight="1" x14ac:dyDescent="0.2">
      <c r="A130" s="189" t="s">
        <v>21</v>
      </c>
      <c r="B130" s="188" t="s">
        <v>441</v>
      </c>
      <c r="C130" s="187">
        <v>27890</v>
      </c>
      <c r="D130" s="185">
        <v>1384</v>
      </c>
      <c r="E130" s="185">
        <v>1532</v>
      </c>
      <c r="F130" s="185">
        <v>1743</v>
      </c>
      <c r="G130" s="185">
        <v>1841</v>
      </c>
      <c r="H130" s="185">
        <v>1821</v>
      </c>
      <c r="I130" s="185">
        <v>1695</v>
      </c>
      <c r="J130" s="185">
        <v>1856</v>
      </c>
      <c r="K130" s="185">
        <v>1756</v>
      </c>
      <c r="L130" s="185">
        <v>2010</v>
      </c>
      <c r="M130" s="185">
        <v>2242</v>
      </c>
      <c r="N130" s="185">
        <v>2011</v>
      </c>
      <c r="O130" s="185">
        <v>1555</v>
      </c>
      <c r="P130" s="185">
        <v>1616</v>
      </c>
      <c r="Q130" s="185">
        <v>1770</v>
      </c>
      <c r="R130" s="186">
        <v>1448</v>
      </c>
      <c r="S130" s="185">
        <v>938</v>
      </c>
      <c r="T130" s="185">
        <v>407</v>
      </c>
      <c r="U130" s="185">
        <v>132</v>
      </c>
      <c r="V130" s="185">
        <v>50</v>
      </c>
      <c r="W130" s="184">
        <v>8</v>
      </c>
      <c r="X130" s="184">
        <v>75</v>
      </c>
      <c r="Y130" s="183" t="s">
        <v>441</v>
      </c>
      <c r="Z130" s="189" t="s">
        <v>21</v>
      </c>
    </row>
    <row r="131" spans="1:26" ht="10.5" customHeight="1" x14ac:dyDescent="0.2">
      <c r="A131" s="189"/>
      <c r="B131" s="188" t="s">
        <v>440</v>
      </c>
      <c r="C131" s="187">
        <v>13846</v>
      </c>
      <c r="D131" s="185">
        <v>720</v>
      </c>
      <c r="E131" s="185">
        <v>803</v>
      </c>
      <c r="F131" s="185">
        <v>868</v>
      </c>
      <c r="G131" s="185">
        <v>948</v>
      </c>
      <c r="H131" s="185">
        <v>976</v>
      </c>
      <c r="I131" s="185">
        <v>883</v>
      </c>
      <c r="J131" s="185">
        <v>1006</v>
      </c>
      <c r="K131" s="185">
        <v>920</v>
      </c>
      <c r="L131" s="185">
        <v>1035</v>
      </c>
      <c r="M131" s="185">
        <v>1187</v>
      </c>
      <c r="N131" s="185">
        <v>1005</v>
      </c>
      <c r="O131" s="185">
        <v>766</v>
      </c>
      <c r="P131" s="185">
        <v>733</v>
      </c>
      <c r="Q131" s="185">
        <v>760</v>
      </c>
      <c r="R131" s="186">
        <v>644</v>
      </c>
      <c r="S131" s="185">
        <v>343</v>
      </c>
      <c r="T131" s="185">
        <v>143</v>
      </c>
      <c r="U131" s="185">
        <v>41</v>
      </c>
      <c r="V131" s="185">
        <v>21</v>
      </c>
      <c r="W131" s="184">
        <v>4</v>
      </c>
      <c r="X131" s="184">
        <v>40</v>
      </c>
      <c r="Y131" s="183" t="s">
        <v>440</v>
      </c>
      <c r="Z131" s="189"/>
    </row>
    <row r="132" spans="1:26" ht="10.5" customHeight="1" x14ac:dyDescent="0.2">
      <c r="A132" s="189"/>
      <c r="B132" s="188" t="s">
        <v>439</v>
      </c>
      <c r="C132" s="187">
        <v>14044</v>
      </c>
      <c r="D132" s="185">
        <v>664</v>
      </c>
      <c r="E132" s="185">
        <v>729</v>
      </c>
      <c r="F132" s="185">
        <v>875</v>
      </c>
      <c r="G132" s="185">
        <v>893</v>
      </c>
      <c r="H132" s="185">
        <v>845</v>
      </c>
      <c r="I132" s="185">
        <v>812</v>
      </c>
      <c r="J132" s="185">
        <v>850</v>
      </c>
      <c r="K132" s="185">
        <v>836</v>
      </c>
      <c r="L132" s="185">
        <v>975</v>
      </c>
      <c r="M132" s="185">
        <v>1055</v>
      </c>
      <c r="N132" s="185">
        <v>1006</v>
      </c>
      <c r="O132" s="185">
        <v>789</v>
      </c>
      <c r="P132" s="185">
        <v>883</v>
      </c>
      <c r="Q132" s="185">
        <v>1010</v>
      </c>
      <c r="R132" s="186">
        <v>804</v>
      </c>
      <c r="S132" s="185">
        <v>595</v>
      </c>
      <c r="T132" s="185">
        <v>264</v>
      </c>
      <c r="U132" s="185">
        <v>91</v>
      </c>
      <c r="V132" s="185">
        <v>29</v>
      </c>
      <c r="W132" s="184">
        <v>4</v>
      </c>
      <c r="X132" s="184">
        <v>35</v>
      </c>
      <c r="Y132" s="183" t="s">
        <v>439</v>
      </c>
      <c r="Z132" s="189"/>
    </row>
    <row r="133" spans="1:26" ht="10.5" customHeight="1" x14ac:dyDescent="0.2">
      <c r="A133" s="189" t="s">
        <v>22</v>
      </c>
      <c r="B133" s="188" t="s">
        <v>441</v>
      </c>
      <c r="C133" s="187">
        <v>36802</v>
      </c>
      <c r="D133" s="185">
        <v>1770</v>
      </c>
      <c r="E133" s="185">
        <v>2151</v>
      </c>
      <c r="F133" s="185">
        <v>2440</v>
      </c>
      <c r="G133" s="185">
        <v>2597</v>
      </c>
      <c r="H133" s="185">
        <v>2468</v>
      </c>
      <c r="I133" s="185">
        <v>2356</v>
      </c>
      <c r="J133" s="185">
        <v>2293</v>
      </c>
      <c r="K133" s="185">
        <v>2461</v>
      </c>
      <c r="L133" s="185">
        <v>2710</v>
      </c>
      <c r="M133" s="185">
        <v>3022</v>
      </c>
      <c r="N133" s="185">
        <v>2705</v>
      </c>
      <c r="O133" s="185">
        <v>1837</v>
      </c>
      <c r="P133" s="185">
        <v>1991</v>
      </c>
      <c r="Q133" s="185">
        <v>2142</v>
      </c>
      <c r="R133" s="186">
        <v>1822</v>
      </c>
      <c r="S133" s="185">
        <v>1187</v>
      </c>
      <c r="T133" s="185">
        <v>489</v>
      </c>
      <c r="U133" s="185">
        <v>155</v>
      </c>
      <c r="V133" s="185">
        <v>65</v>
      </c>
      <c r="W133" s="184">
        <v>8</v>
      </c>
      <c r="X133" s="184">
        <v>133</v>
      </c>
      <c r="Y133" s="183" t="s">
        <v>441</v>
      </c>
      <c r="Z133" s="189" t="s">
        <v>22</v>
      </c>
    </row>
    <row r="134" spans="1:26" ht="10.5" customHeight="1" x14ac:dyDescent="0.2">
      <c r="A134" s="189"/>
      <c r="B134" s="188" t="s">
        <v>440</v>
      </c>
      <c r="C134" s="187">
        <v>18145</v>
      </c>
      <c r="D134" s="185">
        <v>903</v>
      </c>
      <c r="E134" s="185">
        <v>1115</v>
      </c>
      <c r="F134" s="185">
        <v>1219</v>
      </c>
      <c r="G134" s="185">
        <v>1328</v>
      </c>
      <c r="H134" s="185">
        <v>1289</v>
      </c>
      <c r="I134" s="185">
        <v>1253</v>
      </c>
      <c r="J134" s="185">
        <v>1223</v>
      </c>
      <c r="K134" s="185">
        <v>1267</v>
      </c>
      <c r="L134" s="185">
        <v>1417</v>
      </c>
      <c r="M134" s="185">
        <v>1594</v>
      </c>
      <c r="N134" s="185">
        <v>1399</v>
      </c>
      <c r="O134" s="185">
        <v>862</v>
      </c>
      <c r="P134" s="185">
        <v>869</v>
      </c>
      <c r="Q134" s="185">
        <v>893</v>
      </c>
      <c r="R134" s="186">
        <v>766</v>
      </c>
      <c r="S134" s="185">
        <v>424</v>
      </c>
      <c r="T134" s="185">
        <v>175</v>
      </c>
      <c r="U134" s="185">
        <v>53</v>
      </c>
      <c r="V134" s="185">
        <v>26</v>
      </c>
      <c r="W134" s="184">
        <v>4</v>
      </c>
      <c r="X134" s="184">
        <v>66</v>
      </c>
      <c r="Y134" s="183" t="s">
        <v>440</v>
      </c>
      <c r="Z134" s="189"/>
    </row>
    <row r="135" spans="1:26" ht="10.5" customHeight="1" x14ac:dyDescent="0.2">
      <c r="A135" s="189"/>
      <c r="B135" s="188" t="s">
        <v>439</v>
      </c>
      <c r="C135" s="187">
        <v>18657</v>
      </c>
      <c r="D135" s="185">
        <v>867</v>
      </c>
      <c r="E135" s="185">
        <v>1036</v>
      </c>
      <c r="F135" s="185">
        <v>1221</v>
      </c>
      <c r="G135" s="185">
        <v>1269</v>
      </c>
      <c r="H135" s="185">
        <v>1179</v>
      </c>
      <c r="I135" s="185">
        <v>1103</v>
      </c>
      <c r="J135" s="185">
        <v>1070</v>
      </c>
      <c r="K135" s="185">
        <v>1194</v>
      </c>
      <c r="L135" s="185">
        <v>1293</v>
      </c>
      <c r="M135" s="185">
        <v>1428</v>
      </c>
      <c r="N135" s="185">
        <v>1306</v>
      </c>
      <c r="O135" s="185">
        <v>975</v>
      </c>
      <c r="P135" s="185">
        <v>1122</v>
      </c>
      <c r="Q135" s="185">
        <v>1249</v>
      </c>
      <c r="R135" s="186">
        <v>1056</v>
      </c>
      <c r="S135" s="185">
        <v>763</v>
      </c>
      <c r="T135" s="185">
        <v>314</v>
      </c>
      <c r="U135" s="185">
        <v>102</v>
      </c>
      <c r="V135" s="185">
        <v>39</v>
      </c>
      <c r="W135" s="184">
        <v>4</v>
      </c>
      <c r="X135" s="184">
        <v>67</v>
      </c>
      <c r="Y135" s="183" t="s">
        <v>439</v>
      </c>
      <c r="Z135" s="189"/>
    </row>
    <row r="136" spans="1:26" ht="10.5" customHeight="1" x14ac:dyDescent="0.2">
      <c r="A136" s="189" t="s">
        <v>23</v>
      </c>
      <c r="B136" s="188" t="s">
        <v>441</v>
      </c>
      <c r="C136" s="187">
        <v>11016</v>
      </c>
      <c r="D136" s="185">
        <v>514</v>
      </c>
      <c r="E136" s="185">
        <v>580</v>
      </c>
      <c r="F136" s="185">
        <v>717</v>
      </c>
      <c r="G136" s="185">
        <v>759</v>
      </c>
      <c r="H136" s="185">
        <v>728</v>
      </c>
      <c r="I136" s="185">
        <v>690</v>
      </c>
      <c r="J136" s="185">
        <v>689</v>
      </c>
      <c r="K136" s="185">
        <v>748</v>
      </c>
      <c r="L136" s="185">
        <v>810</v>
      </c>
      <c r="M136" s="185">
        <v>884</v>
      </c>
      <c r="N136" s="185">
        <v>775</v>
      </c>
      <c r="O136" s="185">
        <v>582</v>
      </c>
      <c r="P136" s="185">
        <v>655</v>
      </c>
      <c r="Q136" s="185">
        <v>709</v>
      </c>
      <c r="R136" s="186">
        <v>557</v>
      </c>
      <c r="S136" s="185">
        <v>343</v>
      </c>
      <c r="T136" s="185">
        <v>164</v>
      </c>
      <c r="U136" s="185">
        <v>59</v>
      </c>
      <c r="V136" s="185">
        <v>15</v>
      </c>
      <c r="W136" s="184">
        <v>1</v>
      </c>
      <c r="X136" s="184">
        <v>37</v>
      </c>
      <c r="Y136" s="183" t="s">
        <v>441</v>
      </c>
      <c r="Z136" s="189" t="s">
        <v>23</v>
      </c>
    </row>
    <row r="137" spans="1:26" ht="10.5" customHeight="1" x14ac:dyDescent="0.2">
      <c r="A137" s="189"/>
      <c r="B137" s="188" t="s">
        <v>440</v>
      </c>
      <c r="C137" s="187">
        <v>5460</v>
      </c>
      <c r="D137" s="185">
        <v>247</v>
      </c>
      <c r="E137" s="185">
        <v>294</v>
      </c>
      <c r="F137" s="185">
        <v>373</v>
      </c>
      <c r="G137" s="185">
        <v>391</v>
      </c>
      <c r="H137" s="185">
        <v>392</v>
      </c>
      <c r="I137" s="185">
        <v>371</v>
      </c>
      <c r="J137" s="185">
        <v>349</v>
      </c>
      <c r="K137" s="185">
        <v>379</v>
      </c>
      <c r="L137" s="185">
        <v>408</v>
      </c>
      <c r="M137" s="185">
        <v>492</v>
      </c>
      <c r="N137" s="185">
        <v>399</v>
      </c>
      <c r="O137" s="185">
        <v>286</v>
      </c>
      <c r="P137" s="185">
        <v>309</v>
      </c>
      <c r="Q137" s="185">
        <v>307</v>
      </c>
      <c r="R137" s="186">
        <v>241</v>
      </c>
      <c r="S137" s="185">
        <v>113</v>
      </c>
      <c r="T137" s="185">
        <v>65</v>
      </c>
      <c r="U137" s="185">
        <v>23</v>
      </c>
      <c r="V137" s="185">
        <v>5</v>
      </c>
      <c r="W137" s="184" t="s">
        <v>3</v>
      </c>
      <c r="X137" s="184">
        <v>16</v>
      </c>
      <c r="Y137" s="183" t="s">
        <v>440</v>
      </c>
      <c r="Z137" s="189"/>
    </row>
    <row r="138" spans="1:26" ht="10.5" customHeight="1" x14ac:dyDescent="0.2">
      <c r="A138" s="189"/>
      <c r="B138" s="188" t="s">
        <v>439</v>
      </c>
      <c r="C138" s="187">
        <v>5556</v>
      </c>
      <c r="D138" s="185">
        <v>267</v>
      </c>
      <c r="E138" s="185">
        <v>286</v>
      </c>
      <c r="F138" s="185">
        <v>344</v>
      </c>
      <c r="G138" s="185">
        <v>368</v>
      </c>
      <c r="H138" s="185">
        <v>336</v>
      </c>
      <c r="I138" s="185">
        <v>319</v>
      </c>
      <c r="J138" s="185">
        <v>340</v>
      </c>
      <c r="K138" s="185">
        <v>369</v>
      </c>
      <c r="L138" s="185">
        <v>402</v>
      </c>
      <c r="M138" s="185">
        <v>392</v>
      </c>
      <c r="N138" s="185">
        <v>376</v>
      </c>
      <c r="O138" s="185">
        <v>296</v>
      </c>
      <c r="P138" s="185">
        <v>346</v>
      </c>
      <c r="Q138" s="185">
        <v>402</v>
      </c>
      <c r="R138" s="186">
        <v>316</v>
      </c>
      <c r="S138" s="185">
        <v>230</v>
      </c>
      <c r="T138" s="185">
        <v>99</v>
      </c>
      <c r="U138" s="185">
        <v>36</v>
      </c>
      <c r="V138" s="185">
        <v>10</v>
      </c>
      <c r="W138" s="184">
        <v>1</v>
      </c>
      <c r="X138" s="184">
        <v>21</v>
      </c>
      <c r="Y138" s="183" t="s">
        <v>439</v>
      </c>
      <c r="Z138" s="189"/>
    </row>
    <row r="139" spans="1:26" ht="10.5" customHeight="1" x14ac:dyDescent="0.2">
      <c r="A139" s="189" t="s">
        <v>24</v>
      </c>
      <c r="B139" s="188" t="s">
        <v>441</v>
      </c>
      <c r="C139" s="187">
        <v>127162</v>
      </c>
      <c r="D139" s="185">
        <v>5628</v>
      </c>
      <c r="E139" s="185">
        <v>6470</v>
      </c>
      <c r="F139" s="185">
        <v>7484</v>
      </c>
      <c r="G139" s="185">
        <v>8833</v>
      </c>
      <c r="H139" s="185">
        <v>9441</v>
      </c>
      <c r="I139" s="185">
        <v>8928</v>
      </c>
      <c r="J139" s="185">
        <v>8189</v>
      </c>
      <c r="K139" s="185">
        <v>8422</v>
      </c>
      <c r="L139" s="185">
        <v>9606</v>
      </c>
      <c r="M139" s="185">
        <v>11223</v>
      </c>
      <c r="N139" s="185">
        <v>10287</v>
      </c>
      <c r="O139" s="185">
        <v>6754</v>
      </c>
      <c r="P139" s="185">
        <v>7138</v>
      </c>
      <c r="Q139" s="185">
        <v>6855</v>
      </c>
      <c r="R139" s="186">
        <v>5388</v>
      </c>
      <c r="S139" s="185">
        <v>3375</v>
      </c>
      <c r="T139" s="185">
        <v>1455</v>
      </c>
      <c r="U139" s="185">
        <v>423</v>
      </c>
      <c r="V139" s="185">
        <v>157</v>
      </c>
      <c r="W139" s="184">
        <v>22</v>
      </c>
      <c r="X139" s="184">
        <v>1084</v>
      </c>
      <c r="Y139" s="183" t="s">
        <v>441</v>
      </c>
      <c r="Z139" s="189" t="s">
        <v>24</v>
      </c>
    </row>
    <row r="140" spans="1:26" ht="10.5" customHeight="1" x14ac:dyDescent="0.2">
      <c r="A140" s="189"/>
      <c r="B140" s="188" t="s">
        <v>440</v>
      </c>
      <c r="C140" s="187">
        <v>61769</v>
      </c>
      <c r="D140" s="185">
        <v>2880</v>
      </c>
      <c r="E140" s="185">
        <v>3381</v>
      </c>
      <c r="F140" s="185">
        <v>3825</v>
      </c>
      <c r="G140" s="185">
        <v>4488</v>
      </c>
      <c r="H140" s="185">
        <v>4792</v>
      </c>
      <c r="I140" s="185">
        <v>4455</v>
      </c>
      <c r="J140" s="185">
        <v>4131</v>
      </c>
      <c r="K140" s="185">
        <v>4136</v>
      </c>
      <c r="L140" s="185">
        <v>4717</v>
      </c>
      <c r="M140" s="185">
        <v>5589</v>
      </c>
      <c r="N140" s="185">
        <v>5054</v>
      </c>
      <c r="O140" s="185">
        <v>3230</v>
      </c>
      <c r="P140" s="185">
        <v>3353</v>
      </c>
      <c r="Q140" s="185">
        <v>3079</v>
      </c>
      <c r="R140" s="186">
        <v>2175</v>
      </c>
      <c r="S140" s="185">
        <v>1209</v>
      </c>
      <c r="T140" s="185">
        <v>540</v>
      </c>
      <c r="U140" s="185">
        <v>167</v>
      </c>
      <c r="V140" s="185">
        <v>52</v>
      </c>
      <c r="W140" s="184">
        <v>9</v>
      </c>
      <c r="X140" s="184">
        <v>507</v>
      </c>
      <c r="Y140" s="183" t="s">
        <v>440</v>
      </c>
      <c r="Z140" s="189"/>
    </row>
    <row r="141" spans="1:26" ht="10.5" customHeight="1" x14ac:dyDescent="0.2">
      <c r="A141" s="189"/>
      <c r="B141" s="188" t="s">
        <v>439</v>
      </c>
      <c r="C141" s="187">
        <v>65393</v>
      </c>
      <c r="D141" s="185">
        <v>2748</v>
      </c>
      <c r="E141" s="185">
        <v>3089</v>
      </c>
      <c r="F141" s="185">
        <v>3659</v>
      </c>
      <c r="G141" s="185">
        <v>4345</v>
      </c>
      <c r="H141" s="185">
        <v>4649</v>
      </c>
      <c r="I141" s="185">
        <v>4473</v>
      </c>
      <c r="J141" s="185">
        <v>4058</v>
      </c>
      <c r="K141" s="185">
        <v>4286</v>
      </c>
      <c r="L141" s="185">
        <v>4889</v>
      </c>
      <c r="M141" s="185">
        <v>5634</v>
      </c>
      <c r="N141" s="185">
        <v>5233</v>
      </c>
      <c r="O141" s="185">
        <v>3524</v>
      </c>
      <c r="P141" s="185">
        <v>3785</v>
      </c>
      <c r="Q141" s="185">
        <v>3776</v>
      </c>
      <c r="R141" s="186">
        <v>3213</v>
      </c>
      <c r="S141" s="185">
        <v>2166</v>
      </c>
      <c r="T141" s="185">
        <v>915</v>
      </c>
      <c r="U141" s="185">
        <v>256</v>
      </c>
      <c r="V141" s="185">
        <v>105</v>
      </c>
      <c r="W141" s="184">
        <v>13</v>
      </c>
      <c r="X141" s="184">
        <v>577</v>
      </c>
      <c r="Y141" s="183" t="s">
        <v>439</v>
      </c>
      <c r="Z141" s="189"/>
    </row>
    <row r="142" spans="1:26" ht="10.5" customHeight="1" x14ac:dyDescent="0.2">
      <c r="A142" s="189" t="s">
        <v>25</v>
      </c>
      <c r="B142" s="188" t="s">
        <v>441</v>
      </c>
      <c r="C142" s="187">
        <v>13377</v>
      </c>
      <c r="D142" s="185">
        <v>577</v>
      </c>
      <c r="E142" s="185">
        <v>693</v>
      </c>
      <c r="F142" s="185">
        <v>737</v>
      </c>
      <c r="G142" s="185">
        <v>778</v>
      </c>
      <c r="H142" s="185">
        <v>758</v>
      </c>
      <c r="I142" s="185">
        <v>754</v>
      </c>
      <c r="J142" s="185">
        <v>789</v>
      </c>
      <c r="K142" s="185">
        <v>865</v>
      </c>
      <c r="L142" s="185">
        <v>989</v>
      </c>
      <c r="M142" s="185">
        <v>1165</v>
      </c>
      <c r="N142" s="185">
        <v>996</v>
      </c>
      <c r="O142" s="185">
        <v>678</v>
      </c>
      <c r="P142" s="185">
        <v>838</v>
      </c>
      <c r="Q142" s="185">
        <v>996</v>
      </c>
      <c r="R142" s="186">
        <v>853</v>
      </c>
      <c r="S142" s="185">
        <v>549</v>
      </c>
      <c r="T142" s="185">
        <v>227</v>
      </c>
      <c r="U142" s="185">
        <v>65</v>
      </c>
      <c r="V142" s="185">
        <v>19</v>
      </c>
      <c r="W142" s="184">
        <v>4</v>
      </c>
      <c r="X142" s="184">
        <v>47</v>
      </c>
      <c r="Y142" s="183" t="s">
        <v>441</v>
      </c>
      <c r="Z142" s="189" t="s">
        <v>25</v>
      </c>
    </row>
    <row r="143" spans="1:26" ht="10.5" customHeight="1" x14ac:dyDescent="0.2">
      <c r="B143" s="188" t="s">
        <v>440</v>
      </c>
      <c r="C143" s="187">
        <v>6629</v>
      </c>
      <c r="D143" s="185">
        <v>302</v>
      </c>
      <c r="E143" s="185">
        <v>345</v>
      </c>
      <c r="F143" s="185">
        <v>399</v>
      </c>
      <c r="G143" s="185">
        <v>386</v>
      </c>
      <c r="H143" s="185">
        <v>405</v>
      </c>
      <c r="I143" s="185">
        <v>400</v>
      </c>
      <c r="J143" s="185">
        <v>385</v>
      </c>
      <c r="K143" s="185">
        <v>466</v>
      </c>
      <c r="L143" s="185">
        <v>534</v>
      </c>
      <c r="M143" s="185">
        <v>661</v>
      </c>
      <c r="N143" s="185">
        <v>515</v>
      </c>
      <c r="O143" s="185">
        <v>306</v>
      </c>
      <c r="P143" s="185">
        <v>372</v>
      </c>
      <c r="Q143" s="185">
        <v>451</v>
      </c>
      <c r="R143" s="186">
        <v>345</v>
      </c>
      <c r="S143" s="185">
        <v>223</v>
      </c>
      <c r="T143" s="185">
        <v>83</v>
      </c>
      <c r="U143" s="185">
        <v>25</v>
      </c>
      <c r="V143" s="185">
        <v>9</v>
      </c>
      <c r="W143" s="184">
        <v>2</v>
      </c>
      <c r="X143" s="184">
        <v>15</v>
      </c>
      <c r="Y143" s="183" t="s">
        <v>440</v>
      </c>
    </row>
    <row r="144" spans="1:26" ht="10.5" customHeight="1" x14ac:dyDescent="0.2">
      <c r="B144" s="188" t="s">
        <v>439</v>
      </c>
      <c r="C144" s="187">
        <v>6748</v>
      </c>
      <c r="D144" s="185">
        <v>275</v>
      </c>
      <c r="E144" s="185">
        <v>348</v>
      </c>
      <c r="F144" s="185">
        <v>338</v>
      </c>
      <c r="G144" s="185">
        <v>392</v>
      </c>
      <c r="H144" s="185">
        <v>353</v>
      </c>
      <c r="I144" s="185">
        <v>354</v>
      </c>
      <c r="J144" s="185">
        <v>404</v>
      </c>
      <c r="K144" s="185">
        <v>399</v>
      </c>
      <c r="L144" s="185">
        <v>455</v>
      </c>
      <c r="M144" s="185">
        <v>504</v>
      </c>
      <c r="N144" s="185">
        <v>481</v>
      </c>
      <c r="O144" s="185">
        <v>372</v>
      </c>
      <c r="P144" s="185">
        <v>466</v>
      </c>
      <c r="Q144" s="185">
        <v>545</v>
      </c>
      <c r="R144" s="186">
        <v>508</v>
      </c>
      <c r="S144" s="185">
        <v>326</v>
      </c>
      <c r="T144" s="185">
        <v>144</v>
      </c>
      <c r="U144" s="185">
        <v>40</v>
      </c>
      <c r="V144" s="185">
        <v>10</v>
      </c>
      <c r="W144" s="184">
        <v>2</v>
      </c>
      <c r="X144" s="184">
        <v>32</v>
      </c>
      <c r="Y144" s="183" t="s">
        <v>439</v>
      </c>
    </row>
    <row r="145" spans="1:26" ht="17.100000000000001" customHeight="1" x14ac:dyDescent="0.2">
      <c r="A145" s="147" t="s">
        <v>467</v>
      </c>
      <c r="B145" s="195" t="s">
        <v>441</v>
      </c>
      <c r="C145" s="194">
        <v>214011</v>
      </c>
      <c r="D145" s="192">
        <v>9041</v>
      </c>
      <c r="E145" s="192">
        <v>10734</v>
      </c>
      <c r="F145" s="192">
        <v>12606</v>
      </c>
      <c r="G145" s="192">
        <v>14491</v>
      </c>
      <c r="H145" s="192">
        <v>14776</v>
      </c>
      <c r="I145" s="192">
        <v>13742</v>
      </c>
      <c r="J145" s="192">
        <v>13313</v>
      </c>
      <c r="K145" s="192">
        <v>14432</v>
      </c>
      <c r="L145" s="192">
        <v>15260</v>
      </c>
      <c r="M145" s="192">
        <v>17098</v>
      </c>
      <c r="N145" s="192">
        <v>16725</v>
      </c>
      <c r="O145" s="192">
        <v>11366</v>
      </c>
      <c r="P145" s="192">
        <v>13526</v>
      </c>
      <c r="Q145" s="192">
        <v>13620</v>
      </c>
      <c r="R145" s="193">
        <v>11115</v>
      </c>
      <c r="S145" s="192">
        <v>6910</v>
      </c>
      <c r="T145" s="192">
        <v>2943</v>
      </c>
      <c r="U145" s="192">
        <v>1038</v>
      </c>
      <c r="V145" s="192">
        <v>359</v>
      </c>
      <c r="W145" s="191">
        <v>56</v>
      </c>
      <c r="X145" s="191">
        <v>860</v>
      </c>
      <c r="Y145" s="190" t="s">
        <v>441</v>
      </c>
      <c r="Z145" s="147" t="s">
        <v>467</v>
      </c>
    </row>
    <row r="146" spans="1:26" ht="11.1" customHeight="1" x14ac:dyDescent="0.2">
      <c r="A146" s="182"/>
      <c r="B146" s="195" t="s">
        <v>440</v>
      </c>
      <c r="C146" s="194">
        <v>103679</v>
      </c>
      <c r="D146" s="192">
        <v>4713</v>
      </c>
      <c r="E146" s="192">
        <v>5493</v>
      </c>
      <c r="F146" s="192">
        <v>6401</v>
      </c>
      <c r="G146" s="192">
        <v>7520</v>
      </c>
      <c r="H146" s="192">
        <v>7606</v>
      </c>
      <c r="I146" s="192">
        <v>7122</v>
      </c>
      <c r="J146" s="192">
        <v>6718</v>
      </c>
      <c r="K146" s="192">
        <v>7240</v>
      </c>
      <c r="L146" s="192">
        <v>7679</v>
      </c>
      <c r="M146" s="192">
        <v>8736</v>
      </c>
      <c r="N146" s="192">
        <v>8299</v>
      </c>
      <c r="O146" s="192">
        <v>5494</v>
      </c>
      <c r="P146" s="192">
        <v>6116</v>
      </c>
      <c r="Q146" s="192">
        <v>5996</v>
      </c>
      <c r="R146" s="193">
        <v>4516</v>
      </c>
      <c r="S146" s="192">
        <v>2218</v>
      </c>
      <c r="T146" s="192">
        <v>958</v>
      </c>
      <c r="U146" s="192">
        <v>289</v>
      </c>
      <c r="V146" s="192">
        <v>124</v>
      </c>
      <c r="W146" s="191">
        <v>17</v>
      </c>
      <c r="X146" s="191">
        <v>424</v>
      </c>
      <c r="Y146" s="190" t="s">
        <v>440</v>
      </c>
      <c r="Z146" s="182"/>
    </row>
    <row r="147" spans="1:26" ht="11.1" customHeight="1" x14ac:dyDescent="0.2">
      <c r="A147" s="182"/>
      <c r="B147" s="195" t="s">
        <v>439</v>
      </c>
      <c r="C147" s="194">
        <v>110332</v>
      </c>
      <c r="D147" s="192">
        <v>4328</v>
      </c>
      <c r="E147" s="192">
        <v>5241</v>
      </c>
      <c r="F147" s="192">
        <v>6205</v>
      </c>
      <c r="G147" s="192">
        <v>6971</v>
      </c>
      <c r="H147" s="192">
        <v>7170</v>
      </c>
      <c r="I147" s="192">
        <v>6620</v>
      </c>
      <c r="J147" s="192">
        <v>6595</v>
      </c>
      <c r="K147" s="192">
        <v>7192</v>
      </c>
      <c r="L147" s="192">
        <v>7581</v>
      </c>
      <c r="M147" s="192">
        <v>8362</v>
      </c>
      <c r="N147" s="192">
        <v>8426</v>
      </c>
      <c r="O147" s="192">
        <v>5872</v>
      </c>
      <c r="P147" s="192">
        <v>7410</v>
      </c>
      <c r="Q147" s="192">
        <v>7624</v>
      </c>
      <c r="R147" s="193">
        <v>6599</v>
      </c>
      <c r="S147" s="192">
        <v>4692</v>
      </c>
      <c r="T147" s="192">
        <v>1985</v>
      </c>
      <c r="U147" s="192">
        <v>749</v>
      </c>
      <c r="V147" s="192">
        <v>235</v>
      </c>
      <c r="W147" s="191">
        <v>39</v>
      </c>
      <c r="X147" s="191">
        <v>436</v>
      </c>
      <c r="Y147" s="190" t="s">
        <v>439</v>
      </c>
      <c r="Z147" s="182"/>
    </row>
    <row r="148" spans="1:26" ht="10.5" customHeight="1" x14ac:dyDescent="0.2">
      <c r="A148" s="189" t="s">
        <v>26</v>
      </c>
      <c r="B148" s="188" t="s">
        <v>441</v>
      </c>
      <c r="C148" s="187">
        <v>32813</v>
      </c>
      <c r="D148" s="185">
        <v>1354</v>
      </c>
      <c r="E148" s="185">
        <v>1638</v>
      </c>
      <c r="F148" s="185">
        <v>1751</v>
      </c>
      <c r="G148" s="185">
        <v>2212</v>
      </c>
      <c r="H148" s="185">
        <v>2301</v>
      </c>
      <c r="I148" s="185">
        <v>2091</v>
      </c>
      <c r="J148" s="185">
        <v>2007</v>
      </c>
      <c r="K148" s="185">
        <v>2116</v>
      </c>
      <c r="L148" s="185">
        <v>2391</v>
      </c>
      <c r="M148" s="185">
        <v>2672</v>
      </c>
      <c r="N148" s="185">
        <v>2689</v>
      </c>
      <c r="O148" s="185">
        <v>1675</v>
      </c>
      <c r="P148" s="185">
        <v>2076</v>
      </c>
      <c r="Q148" s="185">
        <v>2166</v>
      </c>
      <c r="R148" s="186">
        <v>1759</v>
      </c>
      <c r="S148" s="185">
        <v>1071</v>
      </c>
      <c r="T148" s="185">
        <v>450</v>
      </c>
      <c r="U148" s="185">
        <v>153</v>
      </c>
      <c r="V148" s="185">
        <v>50</v>
      </c>
      <c r="W148" s="184">
        <v>7</v>
      </c>
      <c r="X148" s="184">
        <v>184</v>
      </c>
      <c r="Y148" s="183" t="s">
        <v>441</v>
      </c>
      <c r="Z148" s="189" t="s">
        <v>26</v>
      </c>
    </row>
    <row r="149" spans="1:26" ht="10.5" customHeight="1" x14ac:dyDescent="0.2">
      <c r="A149" s="189"/>
      <c r="B149" s="188" t="s">
        <v>440</v>
      </c>
      <c r="C149" s="187">
        <v>15976</v>
      </c>
      <c r="D149" s="185">
        <v>714</v>
      </c>
      <c r="E149" s="185">
        <v>847</v>
      </c>
      <c r="F149" s="185">
        <v>892</v>
      </c>
      <c r="G149" s="185">
        <v>1149</v>
      </c>
      <c r="H149" s="185">
        <v>1187</v>
      </c>
      <c r="I149" s="185">
        <v>1097</v>
      </c>
      <c r="J149" s="185">
        <v>1037</v>
      </c>
      <c r="K149" s="185">
        <v>1040</v>
      </c>
      <c r="L149" s="185">
        <v>1184</v>
      </c>
      <c r="M149" s="185">
        <v>1365</v>
      </c>
      <c r="N149" s="185">
        <v>1347</v>
      </c>
      <c r="O149" s="185">
        <v>868</v>
      </c>
      <c r="P149" s="185">
        <v>931</v>
      </c>
      <c r="Q149" s="185">
        <v>965</v>
      </c>
      <c r="R149" s="186">
        <v>736</v>
      </c>
      <c r="S149" s="185">
        <v>331</v>
      </c>
      <c r="T149" s="185">
        <v>130</v>
      </c>
      <c r="U149" s="185">
        <v>37</v>
      </c>
      <c r="V149" s="185">
        <v>16</v>
      </c>
      <c r="W149" s="184">
        <v>1</v>
      </c>
      <c r="X149" s="184">
        <v>102</v>
      </c>
      <c r="Y149" s="183" t="s">
        <v>440</v>
      </c>
      <c r="Z149" s="189"/>
    </row>
    <row r="150" spans="1:26" ht="10.5" customHeight="1" x14ac:dyDescent="0.2">
      <c r="A150" s="189"/>
      <c r="B150" s="188" t="s">
        <v>439</v>
      </c>
      <c r="C150" s="187">
        <v>16837</v>
      </c>
      <c r="D150" s="185">
        <v>640</v>
      </c>
      <c r="E150" s="185">
        <v>791</v>
      </c>
      <c r="F150" s="185">
        <v>859</v>
      </c>
      <c r="G150" s="185">
        <v>1063</v>
      </c>
      <c r="H150" s="185">
        <v>1114</v>
      </c>
      <c r="I150" s="185">
        <v>994</v>
      </c>
      <c r="J150" s="185">
        <v>970</v>
      </c>
      <c r="K150" s="185">
        <v>1076</v>
      </c>
      <c r="L150" s="185">
        <v>1207</v>
      </c>
      <c r="M150" s="185">
        <v>1307</v>
      </c>
      <c r="N150" s="185">
        <v>1342</v>
      </c>
      <c r="O150" s="185">
        <v>807</v>
      </c>
      <c r="P150" s="185">
        <v>1145</v>
      </c>
      <c r="Q150" s="185">
        <v>1201</v>
      </c>
      <c r="R150" s="186">
        <v>1023</v>
      </c>
      <c r="S150" s="185">
        <v>740</v>
      </c>
      <c r="T150" s="185">
        <v>320</v>
      </c>
      <c r="U150" s="185">
        <v>116</v>
      </c>
      <c r="V150" s="185">
        <v>34</v>
      </c>
      <c r="W150" s="184">
        <v>6</v>
      </c>
      <c r="X150" s="184">
        <v>82</v>
      </c>
      <c r="Y150" s="183" t="s">
        <v>439</v>
      </c>
      <c r="Z150" s="189"/>
    </row>
    <row r="151" spans="1:26" ht="10.5" customHeight="1" x14ac:dyDescent="0.2">
      <c r="A151" s="189" t="s">
        <v>27</v>
      </c>
      <c r="B151" s="188" t="s">
        <v>441</v>
      </c>
      <c r="C151" s="187">
        <v>48353</v>
      </c>
      <c r="D151" s="185">
        <v>2296</v>
      </c>
      <c r="E151" s="185">
        <v>2491</v>
      </c>
      <c r="F151" s="185">
        <v>3129</v>
      </c>
      <c r="G151" s="185">
        <v>3391</v>
      </c>
      <c r="H151" s="185">
        <v>3410</v>
      </c>
      <c r="I151" s="185">
        <v>3228</v>
      </c>
      <c r="J151" s="185">
        <v>3119</v>
      </c>
      <c r="K151" s="185">
        <v>3346</v>
      </c>
      <c r="L151" s="185">
        <v>3475</v>
      </c>
      <c r="M151" s="185">
        <v>3755</v>
      </c>
      <c r="N151" s="185">
        <v>3388</v>
      </c>
      <c r="O151" s="185">
        <v>2545</v>
      </c>
      <c r="P151" s="185">
        <v>3130</v>
      </c>
      <c r="Q151" s="185">
        <v>2933</v>
      </c>
      <c r="R151" s="186">
        <v>2342</v>
      </c>
      <c r="S151" s="185">
        <v>1370</v>
      </c>
      <c r="T151" s="185">
        <v>576</v>
      </c>
      <c r="U151" s="185">
        <v>212</v>
      </c>
      <c r="V151" s="185">
        <v>73</v>
      </c>
      <c r="W151" s="184">
        <v>12</v>
      </c>
      <c r="X151" s="184">
        <v>132</v>
      </c>
      <c r="Y151" s="183" t="s">
        <v>441</v>
      </c>
      <c r="Z151" s="189" t="s">
        <v>27</v>
      </c>
    </row>
    <row r="152" spans="1:26" ht="10.5" customHeight="1" x14ac:dyDescent="0.2">
      <c r="A152" s="189"/>
      <c r="B152" s="188" t="s">
        <v>440</v>
      </c>
      <c r="C152" s="187">
        <v>23533</v>
      </c>
      <c r="D152" s="185">
        <v>1163</v>
      </c>
      <c r="E152" s="185">
        <v>1327</v>
      </c>
      <c r="F152" s="185">
        <v>1527</v>
      </c>
      <c r="G152" s="185">
        <v>1769</v>
      </c>
      <c r="H152" s="185">
        <v>1723</v>
      </c>
      <c r="I152" s="185">
        <v>1690</v>
      </c>
      <c r="J152" s="185">
        <v>1559</v>
      </c>
      <c r="K152" s="185">
        <v>1731</v>
      </c>
      <c r="L152" s="185">
        <v>1758</v>
      </c>
      <c r="M152" s="185">
        <v>1916</v>
      </c>
      <c r="N152" s="185">
        <v>1676</v>
      </c>
      <c r="O152" s="185">
        <v>1188</v>
      </c>
      <c r="P152" s="185">
        <v>1485</v>
      </c>
      <c r="Q152" s="185">
        <v>1286</v>
      </c>
      <c r="R152" s="186">
        <v>909</v>
      </c>
      <c r="S152" s="185">
        <v>480</v>
      </c>
      <c r="T152" s="185">
        <v>195</v>
      </c>
      <c r="U152" s="185">
        <v>62</v>
      </c>
      <c r="V152" s="185">
        <v>25</v>
      </c>
      <c r="W152" s="184">
        <v>6</v>
      </c>
      <c r="X152" s="184">
        <v>58</v>
      </c>
      <c r="Y152" s="183" t="s">
        <v>440</v>
      </c>
      <c r="Z152" s="189"/>
    </row>
    <row r="153" spans="1:26" ht="10.5" customHeight="1" x14ac:dyDescent="0.2">
      <c r="A153" s="189"/>
      <c r="B153" s="188" t="s">
        <v>439</v>
      </c>
      <c r="C153" s="187">
        <v>24820</v>
      </c>
      <c r="D153" s="185">
        <v>1133</v>
      </c>
      <c r="E153" s="185">
        <v>1164</v>
      </c>
      <c r="F153" s="185">
        <v>1602</v>
      </c>
      <c r="G153" s="185">
        <v>1622</v>
      </c>
      <c r="H153" s="185">
        <v>1687</v>
      </c>
      <c r="I153" s="185">
        <v>1538</v>
      </c>
      <c r="J153" s="185">
        <v>1560</v>
      </c>
      <c r="K153" s="185">
        <v>1615</v>
      </c>
      <c r="L153" s="185">
        <v>1717</v>
      </c>
      <c r="M153" s="185">
        <v>1839</v>
      </c>
      <c r="N153" s="185">
        <v>1712</v>
      </c>
      <c r="O153" s="185">
        <v>1357</v>
      </c>
      <c r="P153" s="185">
        <v>1645</v>
      </c>
      <c r="Q153" s="185">
        <v>1647</v>
      </c>
      <c r="R153" s="186">
        <v>1433</v>
      </c>
      <c r="S153" s="185">
        <v>890</v>
      </c>
      <c r="T153" s="185">
        <v>381</v>
      </c>
      <c r="U153" s="185">
        <v>150</v>
      </c>
      <c r="V153" s="185">
        <v>48</v>
      </c>
      <c r="W153" s="184">
        <v>6</v>
      </c>
      <c r="X153" s="184">
        <v>74</v>
      </c>
      <c r="Y153" s="183" t="s">
        <v>439</v>
      </c>
      <c r="Z153" s="189"/>
    </row>
    <row r="154" spans="1:26" ht="10.5" customHeight="1" x14ac:dyDescent="0.2">
      <c r="A154" s="189" t="s">
        <v>28</v>
      </c>
      <c r="B154" s="188" t="s">
        <v>441</v>
      </c>
      <c r="C154" s="187">
        <v>35582</v>
      </c>
      <c r="D154" s="185">
        <v>1431</v>
      </c>
      <c r="E154" s="185">
        <v>1797</v>
      </c>
      <c r="F154" s="185">
        <v>2076</v>
      </c>
      <c r="G154" s="185">
        <v>2494</v>
      </c>
      <c r="H154" s="185">
        <v>2431</v>
      </c>
      <c r="I154" s="185">
        <v>2193</v>
      </c>
      <c r="J154" s="185">
        <v>2056</v>
      </c>
      <c r="K154" s="185">
        <v>2427</v>
      </c>
      <c r="L154" s="185">
        <v>2474</v>
      </c>
      <c r="M154" s="185">
        <v>2963</v>
      </c>
      <c r="N154" s="185">
        <v>2786</v>
      </c>
      <c r="O154" s="185">
        <v>1770</v>
      </c>
      <c r="P154" s="185">
        <v>2208</v>
      </c>
      <c r="Q154" s="185">
        <v>2295</v>
      </c>
      <c r="R154" s="186">
        <v>2049</v>
      </c>
      <c r="S154" s="185">
        <v>1184</v>
      </c>
      <c r="T154" s="185">
        <v>516</v>
      </c>
      <c r="U154" s="185">
        <v>186</v>
      </c>
      <c r="V154" s="185">
        <v>46</v>
      </c>
      <c r="W154" s="184">
        <v>11</v>
      </c>
      <c r="X154" s="184">
        <v>189</v>
      </c>
      <c r="Y154" s="183" t="s">
        <v>441</v>
      </c>
      <c r="Z154" s="189" t="s">
        <v>28</v>
      </c>
    </row>
    <row r="155" spans="1:26" ht="10.5" customHeight="1" x14ac:dyDescent="0.2">
      <c r="A155" s="189"/>
      <c r="B155" s="188" t="s">
        <v>440</v>
      </c>
      <c r="C155" s="187">
        <v>17331</v>
      </c>
      <c r="D155" s="185">
        <v>735</v>
      </c>
      <c r="E155" s="185">
        <v>912</v>
      </c>
      <c r="F155" s="185">
        <v>1063</v>
      </c>
      <c r="G155" s="185">
        <v>1284</v>
      </c>
      <c r="H155" s="185">
        <v>1252</v>
      </c>
      <c r="I155" s="185">
        <v>1166</v>
      </c>
      <c r="J155" s="185">
        <v>1037</v>
      </c>
      <c r="K155" s="185">
        <v>1198</v>
      </c>
      <c r="L155" s="185">
        <v>1233</v>
      </c>
      <c r="M155" s="185">
        <v>1545</v>
      </c>
      <c r="N155" s="185">
        <v>1462</v>
      </c>
      <c r="O155" s="185">
        <v>884</v>
      </c>
      <c r="P155" s="185">
        <v>1006</v>
      </c>
      <c r="Q155" s="185">
        <v>1022</v>
      </c>
      <c r="R155" s="186">
        <v>818</v>
      </c>
      <c r="S155" s="185">
        <v>364</v>
      </c>
      <c r="T155" s="185">
        <v>181</v>
      </c>
      <c r="U155" s="185">
        <v>53</v>
      </c>
      <c r="V155" s="185">
        <v>20</v>
      </c>
      <c r="W155" s="184">
        <v>4</v>
      </c>
      <c r="X155" s="184">
        <v>92</v>
      </c>
      <c r="Y155" s="183" t="s">
        <v>440</v>
      </c>
      <c r="Z155" s="189"/>
    </row>
    <row r="156" spans="1:26" ht="10.5" customHeight="1" x14ac:dyDescent="0.2">
      <c r="A156" s="189"/>
      <c r="B156" s="188" t="s">
        <v>439</v>
      </c>
      <c r="C156" s="187">
        <v>18251</v>
      </c>
      <c r="D156" s="185">
        <v>696</v>
      </c>
      <c r="E156" s="185">
        <v>885</v>
      </c>
      <c r="F156" s="185">
        <v>1013</v>
      </c>
      <c r="G156" s="185">
        <v>1210</v>
      </c>
      <c r="H156" s="185">
        <v>1179</v>
      </c>
      <c r="I156" s="185">
        <v>1027</v>
      </c>
      <c r="J156" s="185">
        <v>1019</v>
      </c>
      <c r="K156" s="185">
        <v>1229</v>
      </c>
      <c r="L156" s="185">
        <v>1241</v>
      </c>
      <c r="M156" s="185">
        <v>1418</v>
      </c>
      <c r="N156" s="185">
        <v>1324</v>
      </c>
      <c r="O156" s="185">
        <v>886</v>
      </c>
      <c r="P156" s="185">
        <v>1202</v>
      </c>
      <c r="Q156" s="185">
        <v>1273</v>
      </c>
      <c r="R156" s="186">
        <v>1231</v>
      </c>
      <c r="S156" s="185">
        <v>820</v>
      </c>
      <c r="T156" s="185">
        <v>335</v>
      </c>
      <c r="U156" s="185">
        <v>133</v>
      </c>
      <c r="V156" s="185">
        <v>26</v>
      </c>
      <c r="W156" s="184">
        <v>7</v>
      </c>
      <c r="X156" s="184">
        <v>97</v>
      </c>
      <c r="Y156" s="183" t="s">
        <v>439</v>
      </c>
      <c r="Z156" s="189"/>
    </row>
    <row r="157" spans="1:26" ht="10.5" customHeight="1" x14ac:dyDescent="0.2">
      <c r="A157" s="189" t="s">
        <v>29</v>
      </c>
      <c r="B157" s="188" t="s">
        <v>441</v>
      </c>
      <c r="C157" s="187">
        <v>97263</v>
      </c>
      <c r="D157" s="185">
        <v>3960</v>
      </c>
      <c r="E157" s="185">
        <v>4808</v>
      </c>
      <c r="F157" s="185">
        <v>5650</v>
      </c>
      <c r="G157" s="185">
        <v>6394</v>
      </c>
      <c r="H157" s="185">
        <v>6634</v>
      </c>
      <c r="I157" s="185">
        <v>6230</v>
      </c>
      <c r="J157" s="185">
        <v>6131</v>
      </c>
      <c r="K157" s="185">
        <v>6543</v>
      </c>
      <c r="L157" s="185">
        <v>6920</v>
      </c>
      <c r="M157" s="185">
        <v>7708</v>
      </c>
      <c r="N157" s="185">
        <v>7862</v>
      </c>
      <c r="O157" s="185">
        <v>5376</v>
      </c>
      <c r="P157" s="185">
        <v>6112</v>
      </c>
      <c r="Q157" s="185">
        <v>6226</v>
      </c>
      <c r="R157" s="186">
        <v>4965</v>
      </c>
      <c r="S157" s="185">
        <v>3285</v>
      </c>
      <c r="T157" s="185">
        <v>1401</v>
      </c>
      <c r="U157" s="185">
        <v>487</v>
      </c>
      <c r="V157" s="185">
        <v>190</v>
      </c>
      <c r="W157" s="184">
        <v>26</v>
      </c>
      <c r="X157" s="184">
        <v>355</v>
      </c>
      <c r="Y157" s="183" t="s">
        <v>441</v>
      </c>
      <c r="Z157" s="189" t="s">
        <v>29</v>
      </c>
    </row>
    <row r="158" spans="1:26" ht="10.5" customHeight="1" x14ac:dyDescent="0.2">
      <c r="B158" s="188" t="s">
        <v>440</v>
      </c>
      <c r="C158" s="187">
        <v>46839</v>
      </c>
      <c r="D158" s="185">
        <v>2101</v>
      </c>
      <c r="E158" s="185">
        <v>2407</v>
      </c>
      <c r="F158" s="185">
        <v>2919</v>
      </c>
      <c r="G158" s="185">
        <v>3318</v>
      </c>
      <c r="H158" s="185">
        <v>3444</v>
      </c>
      <c r="I158" s="185">
        <v>3169</v>
      </c>
      <c r="J158" s="185">
        <v>3085</v>
      </c>
      <c r="K158" s="185">
        <v>3271</v>
      </c>
      <c r="L158" s="185">
        <v>3504</v>
      </c>
      <c r="M158" s="185">
        <v>3910</v>
      </c>
      <c r="N158" s="185">
        <v>3814</v>
      </c>
      <c r="O158" s="185">
        <v>2554</v>
      </c>
      <c r="P158" s="185">
        <v>2694</v>
      </c>
      <c r="Q158" s="185">
        <v>2723</v>
      </c>
      <c r="R158" s="186">
        <v>2053</v>
      </c>
      <c r="S158" s="185">
        <v>1043</v>
      </c>
      <c r="T158" s="185">
        <v>452</v>
      </c>
      <c r="U158" s="185">
        <v>137</v>
      </c>
      <c r="V158" s="185">
        <v>63</v>
      </c>
      <c r="W158" s="184">
        <v>6</v>
      </c>
      <c r="X158" s="184">
        <v>172</v>
      </c>
      <c r="Y158" s="183" t="s">
        <v>440</v>
      </c>
      <c r="Z158" s="189"/>
    </row>
    <row r="159" spans="1:26" ht="10.5" customHeight="1" x14ac:dyDescent="0.2">
      <c r="B159" s="188" t="s">
        <v>439</v>
      </c>
      <c r="C159" s="187">
        <v>50424</v>
      </c>
      <c r="D159" s="185">
        <v>1859</v>
      </c>
      <c r="E159" s="185">
        <v>2401</v>
      </c>
      <c r="F159" s="185">
        <v>2731</v>
      </c>
      <c r="G159" s="185">
        <v>3076</v>
      </c>
      <c r="H159" s="185">
        <v>3190</v>
      </c>
      <c r="I159" s="185">
        <v>3061</v>
      </c>
      <c r="J159" s="185">
        <v>3046</v>
      </c>
      <c r="K159" s="185">
        <v>3272</v>
      </c>
      <c r="L159" s="185">
        <v>3416</v>
      </c>
      <c r="M159" s="185">
        <v>3798</v>
      </c>
      <c r="N159" s="185">
        <v>4048</v>
      </c>
      <c r="O159" s="185">
        <v>2822</v>
      </c>
      <c r="P159" s="185">
        <v>3418</v>
      </c>
      <c r="Q159" s="185">
        <v>3503</v>
      </c>
      <c r="R159" s="186">
        <v>2912</v>
      </c>
      <c r="S159" s="185">
        <v>2242</v>
      </c>
      <c r="T159" s="185">
        <v>949</v>
      </c>
      <c r="U159" s="185">
        <v>350</v>
      </c>
      <c r="V159" s="185">
        <v>127</v>
      </c>
      <c r="W159" s="184">
        <v>20</v>
      </c>
      <c r="X159" s="184">
        <v>183</v>
      </c>
      <c r="Y159" s="183" t="s">
        <v>439</v>
      </c>
    </row>
    <row r="160" spans="1:26" ht="17.100000000000001" customHeight="1" x14ac:dyDescent="0.2">
      <c r="A160" s="147" t="s">
        <v>466</v>
      </c>
      <c r="B160" s="195" t="s">
        <v>441</v>
      </c>
      <c r="C160" s="194">
        <v>593666</v>
      </c>
      <c r="D160" s="192">
        <v>28402</v>
      </c>
      <c r="E160" s="192">
        <v>32227</v>
      </c>
      <c r="F160" s="192">
        <v>35326</v>
      </c>
      <c r="G160" s="192">
        <v>40962</v>
      </c>
      <c r="H160" s="192">
        <v>43264</v>
      </c>
      <c r="I160" s="192">
        <v>42092</v>
      </c>
      <c r="J160" s="192">
        <v>39757</v>
      </c>
      <c r="K160" s="192">
        <v>40734</v>
      </c>
      <c r="L160" s="192">
        <v>43400</v>
      </c>
      <c r="M160" s="192">
        <v>49735</v>
      </c>
      <c r="N160" s="192">
        <v>45428</v>
      </c>
      <c r="O160" s="192">
        <v>30619</v>
      </c>
      <c r="P160" s="192">
        <v>34650</v>
      </c>
      <c r="Q160" s="192">
        <v>32911</v>
      </c>
      <c r="R160" s="193">
        <v>25492</v>
      </c>
      <c r="S160" s="192">
        <v>16300</v>
      </c>
      <c r="T160" s="192">
        <v>6943</v>
      </c>
      <c r="U160" s="192">
        <v>2513</v>
      </c>
      <c r="V160" s="192">
        <v>903</v>
      </c>
      <c r="W160" s="191">
        <v>143</v>
      </c>
      <c r="X160" s="191">
        <v>1865</v>
      </c>
      <c r="Y160" s="190" t="s">
        <v>441</v>
      </c>
      <c r="Z160" s="147" t="s">
        <v>466</v>
      </c>
    </row>
    <row r="161" spans="1:26" ht="11.1" customHeight="1" x14ac:dyDescent="0.2">
      <c r="A161" s="182"/>
      <c r="B161" s="195" t="s">
        <v>440</v>
      </c>
      <c r="C161" s="194">
        <v>285712</v>
      </c>
      <c r="D161" s="192">
        <v>14634</v>
      </c>
      <c r="E161" s="192">
        <v>16616</v>
      </c>
      <c r="F161" s="192">
        <v>18009</v>
      </c>
      <c r="G161" s="192">
        <v>20687</v>
      </c>
      <c r="H161" s="192">
        <v>21870</v>
      </c>
      <c r="I161" s="192">
        <v>20967</v>
      </c>
      <c r="J161" s="192">
        <v>19681</v>
      </c>
      <c r="K161" s="192">
        <v>20220</v>
      </c>
      <c r="L161" s="192">
        <v>21063</v>
      </c>
      <c r="M161" s="192">
        <v>24280</v>
      </c>
      <c r="N161" s="192">
        <v>22087</v>
      </c>
      <c r="O161" s="192">
        <v>14309</v>
      </c>
      <c r="P161" s="192">
        <v>15875</v>
      </c>
      <c r="Q161" s="192">
        <v>14724</v>
      </c>
      <c r="R161" s="193">
        <v>10566</v>
      </c>
      <c r="S161" s="192">
        <v>5781</v>
      </c>
      <c r="T161" s="192">
        <v>2329</v>
      </c>
      <c r="U161" s="192">
        <v>813</v>
      </c>
      <c r="V161" s="192">
        <v>301</v>
      </c>
      <c r="W161" s="191">
        <v>43</v>
      </c>
      <c r="X161" s="191">
        <v>857</v>
      </c>
      <c r="Y161" s="190" t="s">
        <v>440</v>
      </c>
      <c r="Z161" s="182"/>
    </row>
    <row r="162" spans="1:26" ht="11.1" customHeight="1" x14ac:dyDescent="0.2">
      <c r="A162" s="189"/>
      <c r="B162" s="195" t="s">
        <v>439</v>
      </c>
      <c r="C162" s="194">
        <v>307954</v>
      </c>
      <c r="D162" s="192">
        <v>13768</v>
      </c>
      <c r="E162" s="192">
        <v>15611</v>
      </c>
      <c r="F162" s="192">
        <v>17317</v>
      </c>
      <c r="G162" s="192">
        <v>20275</v>
      </c>
      <c r="H162" s="192">
        <v>21394</v>
      </c>
      <c r="I162" s="192">
        <v>21125</v>
      </c>
      <c r="J162" s="192">
        <v>20076</v>
      </c>
      <c r="K162" s="192">
        <v>20514</v>
      </c>
      <c r="L162" s="192">
        <v>22337</v>
      </c>
      <c r="M162" s="192">
        <v>25455</v>
      </c>
      <c r="N162" s="192">
        <v>23341</v>
      </c>
      <c r="O162" s="192">
        <v>16310</v>
      </c>
      <c r="P162" s="192">
        <v>18775</v>
      </c>
      <c r="Q162" s="192">
        <v>18187</v>
      </c>
      <c r="R162" s="193">
        <v>14926</v>
      </c>
      <c r="S162" s="192">
        <v>10519</v>
      </c>
      <c r="T162" s="192">
        <v>4614</v>
      </c>
      <c r="U162" s="192">
        <v>1700</v>
      </c>
      <c r="V162" s="192">
        <v>602</v>
      </c>
      <c r="W162" s="191">
        <v>100</v>
      </c>
      <c r="X162" s="191">
        <v>1008</v>
      </c>
      <c r="Y162" s="190" t="s">
        <v>439</v>
      </c>
      <c r="Z162" s="189"/>
    </row>
    <row r="163" spans="1:26" ht="10.5" customHeight="1" x14ac:dyDescent="0.2">
      <c r="A163" s="189" t="s">
        <v>30</v>
      </c>
      <c r="B163" s="188" t="s">
        <v>441</v>
      </c>
      <c r="C163" s="187">
        <v>16268</v>
      </c>
      <c r="D163" s="185">
        <v>726</v>
      </c>
      <c r="E163" s="185">
        <v>960</v>
      </c>
      <c r="F163" s="185">
        <v>1035</v>
      </c>
      <c r="G163" s="185">
        <v>1126</v>
      </c>
      <c r="H163" s="185">
        <v>1087</v>
      </c>
      <c r="I163" s="185">
        <v>1014</v>
      </c>
      <c r="J163" s="185">
        <v>951</v>
      </c>
      <c r="K163" s="185">
        <v>1178</v>
      </c>
      <c r="L163" s="185">
        <v>1253</v>
      </c>
      <c r="M163" s="185">
        <v>1261</v>
      </c>
      <c r="N163" s="185">
        <v>1053</v>
      </c>
      <c r="O163" s="185">
        <v>820</v>
      </c>
      <c r="P163" s="185">
        <v>1017</v>
      </c>
      <c r="Q163" s="185">
        <v>1011</v>
      </c>
      <c r="R163" s="186">
        <v>901</v>
      </c>
      <c r="S163" s="185">
        <v>531</v>
      </c>
      <c r="T163" s="185">
        <v>218</v>
      </c>
      <c r="U163" s="185">
        <v>63</v>
      </c>
      <c r="V163" s="185">
        <v>25</v>
      </c>
      <c r="W163" s="184">
        <v>1</v>
      </c>
      <c r="X163" s="184">
        <v>37</v>
      </c>
      <c r="Y163" s="183" t="s">
        <v>441</v>
      </c>
      <c r="Z163" s="189" t="s">
        <v>30</v>
      </c>
    </row>
    <row r="164" spans="1:26" ht="10.5" customHeight="1" x14ac:dyDescent="0.2">
      <c r="A164" s="189"/>
      <c r="B164" s="188" t="s">
        <v>440</v>
      </c>
      <c r="C164" s="187">
        <v>7967</v>
      </c>
      <c r="D164" s="185">
        <v>388</v>
      </c>
      <c r="E164" s="185">
        <v>485</v>
      </c>
      <c r="F164" s="185">
        <v>528</v>
      </c>
      <c r="G164" s="185">
        <v>577</v>
      </c>
      <c r="H164" s="185">
        <v>573</v>
      </c>
      <c r="I164" s="185">
        <v>541</v>
      </c>
      <c r="J164" s="185">
        <v>476</v>
      </c>
      <c r="K164" s="185">
        <v>601</v>
      </c>
      <c r="L164" s="185">
        <v>654</v>
      </c>
      <c r="M164" s="185">
        <v>687</v>
      </c>
      <c r="N164" s="185">
        <v>545</v>
      </c>
      <c r="O164" s="185">
        <v>373</v>
      </c>
      <c r="P164" s="185">
        <v>447</v>
      </c>
      <c r="Q164" s="185">
        <v>415</v>
      </c>
      <c r="R164" s="186">
        <v>375</v>
      </c>
      <c r="S164" s="185">
        <v>176</v>
      </c>
      <c r="T164" s="185">
        <v>75</v>
      </c>
      <c r="U164" s="185">
        <v>28</v>
      </c>
      <c r="V164" s="185">
        <v>6</v>
      </c>
      <c r="W164" s="184" t="s">
        <v>3</v>
      </c>
      <c r="X164" s="184">
        <v>17</v>
      </c>
      <c r="Y164" s="183" t="s">
        <v>440</v>
      </c>
      <c r="Z164" s="189"/>
    </row>
    <row r="165" spans="1:26" ht="10.5" customHeight="1" x14ac:dyDescent="0.2">
      <c r="A165" s="189"/>
      <c r="B165" s="188" t="s">
        <v>439</v>
      </c>
      <c r="C165" s="187">
        <v>8301</v>
      </c>
      <c r="D165" s="185">
        <v>338</v>
      </c>
      <c r="E165" s="185">
        <v>475</v>
      </c>
      <c r="F165" s="185">
        <v>507</v>
      </c>
      <c r="G165" s="185">
        <v>549</v>
      </c>
      <c r="H165" s="185">
        <v>514</v>
      </c>
      <c r="I165" s="185">
        <v>473</v>
      </c>
      <c r="J165" s="185">
        <v>475</v>
      </c>
      <c r="K165" s="185">
        <v>577</v>
      </c>
      <c r="L165" s="185">
        <v>599</v>
      </c>
      <c r="M165" s="185">
        <v>574</v>
      </c>
      <c r="N165" s="185">
        <v>508</v>
      </c>
      <c r="O165" s="185">
        <v>447</v>
      </c>
      <c r="P165" s="185">
        <v>570</v>
      </c>
      <c r="Q165" s="185">
        <v>596</v>
      </c>
      <c r="R165" s="186">
        <v>526</v>
      </c>
      <c r="S165" s="185">
        <v>355</v>
      </c>
      <c r="T165" s="185">
        <v>143</v>
      </c>
      <c r="U165" s="185">
        <v>35</v>
      </c>
      <c r="V165" s="185">
        <v>19</v>
      </c>
      <c r="W165" s="184">
        <v>1</v>
      </c>
      <c r="X165" s="184">
        <v>20</v>
      </c>
      <c r="Y165" s="183" t="s">
        <v>439</v>
      </c>
      <c r="Z165" s="189"/>
    </row>
    <row r="166" spans="1:26" ht="10.5" customHeight="1" x14ac:dyDescent="0.2">
      <c r="A166" s="189" t="s">
        <v>31</v>
      </c>
      <c r="B166" s="188" t="s">
        <v>441</v>
      </c>
      <c r="C166" s="187">
        <v>60966</v>
      </c>
      <c r="D166" s="185">
        <v>2717</v>
      </c>
      <c r="E166" s="185">
        <v>3089</v>
      </c>
      <c r="F166" s="185">
        <v>3622</v>
      </c>
      <c r="G166" s="185">
        <v>4214</v>
      </c>
      <c r="H166" s="185">
        <v>4287</v>
      </c>
      <c r="I166" s="185">
        <v>4256</v>
      </c>
      <c r="J166" s="185">
        <v>3807</v>
      </c>
      <c r="K166" s="185">
        <v>3933</v>
      </c>
      <c r="L166" s="185">
        <v>4523</v>
      </c>
      <c r="M166" s="185">
        <v>5162</v>
      </c>
      <c r="N166" s="185">
        <v>4828</v>
      </c>
      <c r="O166" s="185">
        <v>2967</v>
      </c>
      <c r="P166" s="185">
        <v>3713</v>
      </c>
      <c r="Q166" s="185">
        <v>3735</v>
      </c>
      <c r="R166" s="186">
        <v>2979</v>
      </c>
      <c r="S166" s="185">
        <v>1797</v>
      </c>
      <c r="T166" s="185">
        <v>756</v>
      </c>
      <c r="U166" s="185">
        <v>287</v>
      </c>
      <c r="V166" s="185">
        <v>107</v>
      </c>
      <c r="W166" s="184">
        <v>20</v>
      </c>
      <c r="X166" s="184">
        <v>167</v>
      </c>
      <c r="Y166" s="183" t="s">
        <v>441</v>
      </c>
      <c r="Z166" s="189" t="s">
        <v>31</v>
      </c>
    </row>
    <row r="167" spans="1:26" ht="10.5" customHeight="1" x14ac:dyDescent="0.2">
      <c r="A167" s="189"/>
      <c r="B167" s="188" t="s">
        <v>440</v>
      </c>
      <c r="C167" s="187">
        <v>29500</v>
      </c>
      <c r="D167" s="185">
        <v>1398</v>
      </c>
      <c r="E167" s="185">
        <v>1506</v>
      </c>
      <c r="F167" s="185">
        <v>1890</v>
      </c>
      <c r="G167" s="185">
        <v>2081</v>
      </c>
      <c r="H167" s="185">
        <v>2193</v>
      </c>
      <c r="I167" s="185">
        <v>2187</v>
      </c>
      <c r="J167" s="185">
        <v>1965</v>
      </c>
      <c r="K167" s="185">
        <v>1987</v>
      </c>
      <c r="L167" s="185">
        <v>2165</v>
      </c>
      <c r="M167" s="185">
        <v>2589</v>
      </c>
      <c r="N167" s="185">
        <v>2418</v>
      </c>
      <c r="O167" s="185">
        <v>1421</v>
      </c>
      <c r="P167" s="185">
        <v>1731</v>
      </c>
      <c r="Q167" s="185">
        <v>1684</v>
      </c>
      <c r="R167" s="186">
        <v>1201</v>
      </c>
      <c r="S167" s="185">
        <v>632</v>
      </c>
      <c r="T167" s="185">
        <v>238</v>
      </c>
      <c r="U167" s="185">
        <v>87</v>
      </c>
      <c r="V167" s="185">
        <v>38</v>
      </c>
      <c r="W167" s="184">
        <v>9</v>
      </c>
      <c r="X167" s="184">
        <v>80</v>
      </c>
      <c r="Y167" s="183" t="s">
        <v>440</v>
      </c>
      <c r="Z167" s="189"/>
    </row>
    <row r="168" spans="1:26" ht="10.5" customHeight="1" x14ac:dyDescent="0.2">
      <c r="A168" s="189"/>
      <c r="B168" s="188" t="s">
        <v>439</v>
      </c>
      <c r="C168" s="187">
        <v>31466</v>
      </c>
      <c r="D168" s="185">
        <v>1319</v>
      </c>
      <c r="E168" s="185">
        <v>1583</v>
      </c>
      <c r="F168" s="185">
        <v>1732</v>
      </c>
      <c r="G168" s="185">
        <v>2133</v>
      </c>
      <c r="H168" s="185">
        <v>2094</v>
      </c>
      <c r="I168" s="185">
        <v>2069</v>
      </c>
      <c r="J168" s="185">
        <v>1842</v>
      </c>
      <c r="K168" s="185">
        <v>1946</v>
      </c>
      <c r="L168" s="185">
        <v>2358</v>
      </c>
      <c r="M168" s="185">
        <v>2573</v>
      </c>
      <c r="N168" s="185">
        <v>2410</v>
      </c>
      <c r="O168" s="185">
        <v>1546</v>
      </c>
      <c r="P168" s="185">
        <v>1982</v>
      </c>
      <c r="Q168" s="185">
        <v>2051</v>
      </c>
      <c r="R168" s="186">
        <v>1778</v>
      </c>
      <c r="S168" s="185">
        <v>1165</v>
      </c>
      <c r="T168" s="185">
        <v>518</v>
      </c>
      <c r="U168" s="185">
        <v>200</v>
      </c>
      <c r="V168" s="185">
        <v>69</v>
      </c>
      <c r="W168" s="184">
        <v>11</v>
      </c>
      <c r="X168" s="184">
        <v>87</v>
      </c>
      <c r="Y168" s="183" t="s">
        <v>439</v>
      </c>
      <c r="Z168" s="189"/>
    </row>
    <row r="169" spans="1:26" ht="10.5" customHeight="1" x14ac:dyDescent="0.2">
      <c r="A169" s="189" t="s">
        <v>32</v>
      </c>
      <c r="B169" s="188" t="s">
        <v>441</v>
      </c>
      <c r="C169" s="187">
        <v>14681</v>
      </c>
      <c r="D169" s="185">
        <v>645</v>
      </c>
      <c r="E169" s="185">
        <v>794</v>
      </c>
      <c r="F169" s="185">
        <v>862</v>
      </c>
      <c r="G169" s="185">
        <v>1036</v>
      </c>
      <c r="H169" s="185">
        <v>975</v>
      </c>
      <c r="I169" s="185">
        <v>906</v>
      </c>
      <c r="J169" s="185">
        <v>906</v>
      </c>
      <c r="K169" s="185">
        <v>969</v>
      </c>
      <c r="L169" s="185">
        <v>1107</v>
      </c>
      <c r="M169" s="185">
        <v>1245</v>
      </c>
      <c r="N169" s="185">
        <v>1178</v>
      </c>
      <c r="O169" s="185">
        <v>743</v>
      </c>
      <c r="P169" s="185">
        <v>820</v>
      </c>
      <c r="Q169" s="185">
        <v>892</v>
      </c>
      <c r="R169" s="186">
        <v>743</v>
      </c>
      <c r="S169" s="185">
        <v>499</v>
      </c>
      <c r="T169" s="185">
        <v>213</v>
      </c>
      <c r="U169" s="185">
        <v>102</v>
      </c>
      <c r="V169" s="185">
        <v>19</v>
      </c>
      <c r="W169" s="184">
        <v>4</v>
      </c>
      <c r="X169" s="184">
        <v>23</v>
      </c>
      <c r="Y169" s="183" t="s">
        <v>441</v>
      </c>
      <c r="Z169" s="189" t="s">
        <v>32</v>
      </c>
    </row>
    <row r="170" spans="1:26" ht="10.5" customHeight="1" x14ac:dyDescent="0.2">
      <c r="A170" s="189"/>
      <c r="B170" s="188" t="s">
        <v>440</v>
      </c>
      <c r="C170" s="187">
        <v>7197</v>
      </c>
      <c r="D170" s="185">
        <v>342</v>
      </c>
      <c r="E170" s="185">
        <v>409</v>
      </c>
      <c r="F170" s="185">
        <v>453</v>
      </c>
      <c r="G170" s="185">
        <v>527</v>
      </c>
      <c r="H170" s="185">
        <v>493</v>
      </c>
      <c r="I170" s="185">
        <v>445</v>
      </c>
      <c r="J170" s="185">
        <v>476</v>
      </c>
      <c r="K170" s="185">
        <v>520</v>
      </c>
      <c r="L170" s="185">
        <v>567</v>
      </c>
      <c r="M170" s="185">
        <v>641</v>
      </c>
      <c r="N170" s="185">
        <v>638</v>
      </c>
      <c r="O170" s="185">
        <v>356</v>
      </c>
      <c r="P170" s="185">
        <v>380</v>
      </c>
      <c r="Q170" s="185">
        <v>380</v>
      </c>
      <c r="R170" s="186">
        <v>268</v>
      </c>
      <c r="S170" s="185">
        <v>181</v>
      </c>
      <c r="T170" s="185">
        <v>75</v>
      </c>
      <c r="U170" s="185">
        <v>29</v>
      </c>
      <c r="V170" s="185">
        <v>5</v>
      </c>
      <c r="W170" s="184">
        <v>1</v>
      </c>
      <c r="X170" s="184">
        <v>11</v>
      </c>
      <c r="Y170" s="183" t="s">
        <v>440</v>
      </c>
      <c r="Z170" s="189"/>
    </row>
    <row r="171" spans="1:26" ht="10.5" customHeight="1" x14ac:dyDescent="0.2">
      <c r="A171" s="189"/>
      <c r="B171" s="188" t="s">
        <v>439</v>
      </c>
      <c r="C171" s="187">
        <v>7484</v>
      </c>
      <c r="D171" s="185">
        <v>303</v>
      </c>
      <c r="E171" s="185">
        <v>385</v>
      </c>
      <c r="F171" s="185">
        <v>409</v>
      </c>
      <c r="G171" s="185">
        <v>509</v>
      </c>
      <c r="H171" s="185">
        <v>482</v>
      </c>
      <c r="I171" s="185">
        <v>461</v>
      </c>
      <c r="J171" s="185">
        <v>430</v>
      </c>
      <c r="K171" s="185">
        <v>449</v>
      </c>
      <c r="L171" s="185">
        <v>540</v>
      </c>
      <c r="M171" s="185">
        <v>604</v>
      </c>
      <c r="N171" s="185">
        <v>540</v>
      </c>
      <c r="O171" s="185">
        <v>387</v>
      </c>
      <c r="P171" s="185">
        <v>440</v>
      </c>
      <c r="Q171" s="185">
        <v>512</v>
      </c>
      <c r="R171" s="186">
        <v>475</v>
      </c>
      <c r="S171" s="185">
        <v>318</v>
      </c>
      <c r="T171" s="185">
        <v>138</v>
      </c>
      <c r="U171" s="185">
        <v>73</v>
      </c>
      <c r="V171" s="185">
        <v>14</v>
      </c>
      <c r="W171" s="184">
        <v>3</v>
      </c>
      <c r="X171" s="184">
        <v>12</v>
      </c>
      <c r="Y171" s="183" t="s">
        <v>439</v>
      </c>
      <c r="Z171" s="189"/>
    </row>
    <row r="172" spans="1:26" ht="10.5" customHeight="1" x14ac:dyDescent="0.2">
      <c r="A172" s="189" t="s">
        <v>33</v>
      </c>
      <c r="B172" s="188" t="s">
        <v>441</v>
      </c>
      <c r="C172" s="187">
        <v>16086</v>
      </c>
      <c r="D172" s="185">
        <v>822</v>
      </c>
      <c r="E172" s="185">
        <v>964</v>
      </c>
      <c r="F172" s="185">
        <v>1049</v>
      </c>
      <c r="G172" s="185">
        <v>1082</v>
      </c>
      <c r="H172" s="185">
        <v>1141</v>
      </c>
      <c r="I172" s="185">
        <v>1014</v>
      </c>
      <c r="J172" s="185">
        <v>1081</v>
      </c>
      <c r="K172" s="185">
        <v>1191</v>
      </c>
      <c r="L172" s="185">
        <v>1296</v>
      </c>
      <c r="M172" s="185">
        <v>1286</v>
      </c>
      <c r="N172" s="185">
        <v>1109</v>
      </c>
      <c r="O172" s="185">
        <v>834</v>
      </c>
      <c r="P172" s="185">
        <v>963</v>
      </c>
      <c r="Q172" s="185">
        <v>873</v>
      </c>
      <c r="R172" s="186">
        <v>710</v>
      </c>
      <c r="S172" s="185">
        <v>370</v>
      </c>
      <c r="T172" s="185">
        <v>152</v>
      </c>
      <c r="U172" s="185">
        <v>38</v>
      </c>
      <c r="V172" s="185">
        <v>17</v>
      </c>
      <c r="W172" s="184">
        <v>2</v>
      </c>
      <c r="X172" s="184">
        <v>92</v>
      </c>
      <c r="Y172" s="183" t="s">
        <v>441</v>
      </c>
      <c r="Z172" s="189" t="s">
        <v>33</v>
      </c>
    </row>
    <row r="173" spans="1:26" ht="10.5" customHeight="1" x14ac:dyDescent="0.2">
      <c r="A173" s="189"/>
      <c r="B173" s="188" t="s">
        <v>440</v>
      </c>
      <c r="C173" s="187">
        <v>7914</v>
      </c>
      <c r="D173" s="185">
        <v>408</v>
      </c>
      <c r="E173" s="185">
        <v>503</v>
      </c>
      <c r="F173" s="185">
        <v>537</v>
      </c>
      <c r="G173" s="185">
        <v>556</v>
      </c>
      <c r="H173" s="185">
        <v>597</v>
      </c>
      <c r="I173" s="185">
        <v>494</v>
      </c>
      <c r="J173" s="185">
        <v>537</v>
      </c>
      <c r="K173" s="185">
        <v>643</v>
      </c>
      <c r="L173" s="185">
        <v>635</v>
      </c>
      <c r="M173" s="185">
        <v>683</v>
      </c>
      <c r="N173" s="185">
        <v>534</v>
      </c>
      <c r="O173" s="185">
        <v>415</v>
      </c>
      <c r="P173" s="185">
        <v>454</v>
      </c>
      <c r="Q173" s="185">
        <v>407</v>
      </c>
      <c r="R173" s="186">
        <v>290</v>
      </c>
      <c r="S173" s="185">
        <v>116</v>
      </c>
      <c r="T173" s="185">
        <v>38</v>
      </c>
      <c r="U173" s="185">
        <v>10</v>
      </c>
      <c r="V173" s="185">
        <v>8</v>
      </c>
      <c r="W173" s="184" t="s">
        <v>3</v>
      </c>
      <c r="X173" s="184">
        <v>49</v>
      </c>
      <c r="Y173" s="183" t="s">
        <v>440</v>
      </c>
      <c r="Z173" s="189"/>
    </row>
    <row r="174" spans="1:26" ht="10.5" customHeight="1" x14ac:dyDescent="0.2">
      <c r="A174" s="189"/>
      <c r="B174" s="188" t="s">
        <v>439</v>
      </c>
      <c r="C174" s="187">
        <v>8172</v>
      </c>
      <c r="D174" s="185">
        <v>414</v>
      </c>
      <c r="E174" s="185">
        <v>461</v>
      </c>
      <c r="F174" s="185">
        <v>512</v>
      </c>
      <c r="G174" s="185">
        <v>526</v>
      </c>
      <c r="H174" s="185">
        <v>544</v>
      </c>
      <c r="I174" s="185">
        <v>520</v>
      </c>
      <c r="J174" s="185">
        <v>544</v>
      </c>
      <c r="K174" s="185">
        <v>548</v>
      </c>
      <c r="L174" s="185">
        <v>661</v>
      </c>
      <c r="M174" s="185">
        <v>603</v>
      </c>
      <c r="N174" s="185">
        <v>575</v>
      </c>
      <c r="O174" s="185">
        <v>419</v>
      </c>
      <c r="P174" s="185">
        <v>509</v>
      </c>
      <c r="Q174" s="185">
        <v>466</v>
      </c>
      <c r="R174" s="186">
        <v>420</v>
      </c>
      <c r="S174" s="185">
        <v>254</v>
      </c>
      <c r="T174" s="185">
        <v>114</v>
      </c>
      <c r="U174" s="185">
        <v>28</v>
      </c>
      <c r="V174" s="185">
        <v>9</v>
      </c>
      <c r="W174" s="184">
        <v>2</v>
      </c>
      <c r="X174" s="184">
        <v>43</v>
      </c>
      <c r="Y174" s="183" t="s">
        <v>439</v>
      </c>
      <c r="Z174" s="189"/>
    </row>
    <row r="175" spans="1:26" ht="10.5" customHeight="1" x14ac:dyDescent="0.2">
      <c r="A175" s="189" t="s">
        <v>34</v>
      </c>
      <c r="B175" s="188" t="s">
        <v>441</v>
      </c>
      <c r="C175" s="187">
        <v>40987</v>
      </c>
      <c r="D175" s="185">
        <v>2063</v>
      </c>
      <c r="E175" s="185">
        <v>2340</v>
      </c>
      <c r="F175" s="185">
        <v>2445</v>
      </c>
      <c r="G175" s="185">
        <v>2840</v>
      </c>
      <c r="H175" s="185">
        <v>2817</v>
      </c>
      <c r="I175" s="185">
        <v>2647</v>
      </c>
      <c r="J175" s="185">
        <v>2539</v>
      </c>
      <c r="K175" s="185">
        <v>2710</v>
      </c>
      <c r="L175" s="185">
        <v>2924</v>
      </c>
      <c r="M175" s="185">
        <v>3366</v>
      </c>
      <c r="N175" s="185">
        <v>2932</v>
      </c>
      <c r="O175" s="185">
        <v>2471</v>
      </c>
      <c r="P175" s="185">
        <v>2454</v>
      </c>
      <c r="Q175" s="185">
        <v>2319</v>
      </c>
      <c r="R175" s="186">
        <v>1844</v>
      </c>
      <c r="S175" s="185">
        <v>1277</v>
      </c>
      <c r="T175" s="185">
        <v>534</v>
      </c>
      <c r="U175" s="185">
        <v>238</v>
      </c>
      <c r="V175" s="185">
        <v>85</v>
      </c>
      <c r="W175" s="184">
        <v>14</v>
      </c>
      <c r="X175" s="184">
        <v>128</v>
      </c>
      <c r="Y175" s="183" t="s">
        <v>441</v>
      </c>
      <c r="Z175" s="189" t="s">
        <v>34</v>
      </c>
    </row>
    <row r="176" spans="1:26" ht="10.5" customHeight="1" x14ac:dyDescent="0.2">
      <c r="A176" s="189"/>
      <c r="B176" s="188" t="s">
        <v>440</v>
      </c>
      <c r="C176" s="187">
        <v>20089</v>
      </c>
      <c r="D176" s="185">
        <v>1060</v>
      </c>
      <c r="E176" s="185">
        <v>1226</v>
      </c>
      <c r="F176" s="185">
        <v>1247</v>
      </c>
      <c r="G176" s="185">
        <v>1475</v>
      </c>
      <c r="H176" s="185">
        <v>1535</v>
      </c>
      <c r="I176" s="185">
        <v>1386</v>
      </c>
      <c r="J176" s="185">
        <v>1301</v>
      </c>
      <c r="K176" s="185">
        <v>1349</v>
      </c>
      <c r="L176" s="185">
        <v>1487</v>
      </c>
      <c r="M176" s="185">
        <v>1687</v>
      </c>
      <c r="N176" s="185">
        <v>1477</v>
      </c>
      <c r="O176" s="185">
        <v>1155</v>
      </c>
      <c r="P176" s="185">
        <v>1144</v>
      </c>
      <c r="Q176" s="185">
        <v>1028</v>
      </c>
      <c r="R176" s="186">
        <v>781</v>
      </c>
      <c r="S176" s="185">
        <v>422</v>
      </c>
      <c r="T176" s="185">
        <v>177</v>
      </c>
      <c r="U176" s="185">
        <v>64</v>
      </c>
      <c r="V176" s="185">
        <v>31</v>
      </c>
      <c r="W176" s="184">
        <v>2</v>
      </c>
      <c r="X176" s="184">
        <v>55</v>
      </c>
      <c r="Y176" s="183" t="s">
        <v>440</v>
      </c>
      <c r="Z176" s="189"/>
    </row>
    <row r="177" spans="1:26" ht="10.5" customHeight="1" x14ac:dyDescent="0.2">
      <c r="A177" s="189"/>
      <c r="B177" s="188" t="s">
        <v>439</v>
      </c>
      <c r="C177" s="187">
        <v>20898</v>
      </c>
      <c r="D177" s="185">
        <v>1003</v>
      </c>
      <c r="E177" s="185">
        <v>1114</v>
      </c>
      <c r="F177" s="185">
        <v>1198</v>
      </c>
      <c r="G177" s="185">
        <v>1365</v>
      </c>
      <c r="H177" s="185">
        <v>1282</v>
      </c>
      <c r="I177" s="185">
        <v>1261</v>
      </c>
      <c r="J177" s="185">
        <v>1238</v>
      </c>
      <c r="K177" s="185">
        <v>1361</v>
      </c>
      <c r="L177" s="185">
        <v>1437</v>
      </c>
      <c r="M177" s="185">
        <v>1679</v>
      </c>
      <c r="N177" s="185">
        <v>1455</v>
      </c>
      <c r="O177" s="185">
        <v>1316</v>
      </c>
      <c r="P177" s="185">
        <v>1310</v>
      </c>
      <c r="Q177" s="185">
        <v>1291</v>
      </c>
      <c r="R177" s="186">
        <v>1063</v>
      </c>
      <c r="S177" s="185">
        <v>855</v>
      </c>
      <c r="T177" s="185">
        <v>357</v>
      </c>
      <c r="U177" s="185">
        <v>174</v>
      </c>
      <c r="V177" s="185">
        <v>54</v>
      </c>
      <c r="W177" s="184">
        <v>12</v>
      </c>
      <c r="X177" s="184">
        <v>73</v>
      </c>
      <c r="Y177" s="183" t="s">
        <v>439</v>
      </c>
      <c r="Z177" s="189"/>
    </row>
    <row r="178" spans="1:26" ht="18" customHeight="1" x14ac:dyDescent="0.2">
      <c r="A178" s="189" t="s">
        <v>35</v>
      </c>
      <c r="B178" s="188" t="s">
        <v>441</v>
      </c>
      <c r="C178" s="187">
        <v>45852</v>
      </c>
      <c r="D178" s="185">
        <v>2217</v>
      </c>
      <c r="E178" s="185">
        <v>2700</v>
      </c>
      <c r="F178" s="185">
        <v>3078</v>
      </c>
      <c r="G178" s="185">
        <v>3455</v>
      </c>
      <c r="H178" s="185">
        <v>3502</v>
      </c>
      <c r="I178" s="185">
        <v>3158</v>
      </c>
      <c r="J178" s="185">
        <v>2912</v>
      </c>
      <c r="K178" s="185">
        <v>3037</v>
      </c>
      <c r="L178" s="185">
        <v>3292</v>
      </c>
      <c r="M178" s="185">
        <v>3670</v>
      </c>
      <c r="N178" s="185">
        <v>3370</v>
      </c>
      <c r="O178" s="185">
        <v>2180</v>
      </c>
      <c r="P178" s="185">
        <v>2688</v>
      </c>
      <c r="Q178" s="185">
        <v>2540</v>
      </c>
      <c r="R178" s="186">
        <v>1978</v>
      </c>
      <c r="S178" s="185">
        <v>1192</v>
      </c>
      <c r="T178" s="185">
        <v>502</v>
      </c>
      <c r="U178" s="185">
        <v>149</v>
      </c>
      <c r="V178" s="185">
        <v>57</v>
      </c>
      <c r="W178" s="184">
        <v>20</v>
      </c>
      <c r="X178" s="184">
        <v>155</v>
      </c>
      <c r="Y178" s="183" t="s">
        <v>441</v>
      </c>
      <c r="Z178" s="189" t="s">
        <v>35</v>
      </c>
    </row>
    <row r="179" spans="1:26" ht="10.5" customHeight="1" x14ac:dyDescent="0.2">
      <c r="A179" s="189"/>
      <c r="B179" s="188" t="s">
        <v>440</v>
      </c>
      <c r="C179" s="187">
        <v>22113</v>
      </c>
      <c r="D179" s="185">
        <v>1134</v>
      </c>
      <c r="E179" s="185">
        <v>1404</v>
      </c>
      <c r="F179" s="185">
        <v>1522</v>
      </c>
      <c r="G179" s="185">
        <v>1791</v>
      </c>
      <c r="H179" s="185">
        <v>1771</v>
      </c>
      <c r="I179" s="185">
        <v>1645</v>
      </c>
      <c r="J179" s="185">
        <v>1410</v>
      </c>
      <c r="K179" s="185">
        <v>1555</v>
      </c>
      <c r="L179" s="185">
        <v>1608</v>
      </c>
      <c r="M179" s="185">
        <v>1801</v>
      </c>
      <c r="N179" s="185">
        <v>1643</v>
      </c>
      <c r="O179" s="185">
        <v>1011</v>
      </c>
      <c r="P179" s="185">
        <v>1189</v>
      </c>
      <c r="Q179" s="185">
        <v>1100</v>
      </c>
      <c r="R179" s="186">
        <v>805</v>
      </c>
      <c r="S179" s="185">
        <v>410</v>
      </c>
      <c r="T179" s="185">
        <v>180</v>
      </c>
      <c r="U179" s="185">
        <v>43</v>
      </c>
      <c r="V179" s="185">
        <v>17</v>
      </c>
      <c r="W179" s="184">
        <v>8</v>
      </c>
      <c r="X179" s="184">
        <v>66</v>
      </c>
      <c r="Y179" s="183" t="s">
        <v>440</v>
      </c>
      <c r="Z179" s="189"/>
    </row>
    <row r="180" spans="1:26" ht="10.5" customHeight="1" x14ac:dyDescent="0.2">
      <c r="A180" s="189"/>
      <c r="B180" s="188" t="s">
        <v>439</v>
      </c>
      <c r="C180" s="187">
        <v>23739</v>
      </c>
      <c r="D180" s="185">
        <v>1083</v>
      </c>
      <c r="E180" s="185">
        <v>1296</v>
      </c>
      <c r="F180" s="185">
        <v>1556</v>
      </c>
      <c r="G180" s="185">
        <v>1664</v>
      </c>
      <c r="H180" s="185">
        <v>1731</v>
      </c>
      <c r="I180" s="185">
        <v>1513</v>
      </c>
      <c r="J180" s="185">
        <v>1502</v>
      </c>
      <c r="K180" s="185">
        <v>1482</v>
      </c>
      <c r="L180" s="185">
        <v>1684</v>
      </c>
      <c r="M180" s="185">
        <v>1869</v>
      </c>
      <c r="N180" s="185">
        <v>1727</v>
      </c>
      <c r="O180" s="185">
        <v>1169</v>
      </c>
      <c r="P180" s="185">
        <v>1499</v>
      </c>
      <c r="Q180" s="185">
        <v>1440</v>
      </c>
      <c r="R180" s="186">
        <v>1173</v>
      </c>
      <c r="S180" s="185">
        <v>782</v>
      </c>
      <c r="T180" s="185">
        <v>322</v>
      </c>
      <c r="U180" s="185">
        <v>106</v>
      </c>
      <c r="V180" s="185">
        <v>40</v>
      </c>
      <c r="W180" s="184">
        <v>12</v>
      </c>
      <c r="X180" s="184">
        <v>89</v>
      </c>
      <c r="Y180" s="183" t="s">
        <v>439</v>
      </c>
      <c r="Z180" s="189"/>
    </row>
    <row r="181" spans="1:26" ht="10.5" customHeight="1" x14ac:dyDescent="0.2">
      <c r="A181" s="189" t="s">
        <v>36</v>
      </c>
      <c r="B181" s="188" t="s">
        <v>441</v>
      </c>
      <c r="C181" s="187">
        <v>27513</v>
      </c>
      <c r="D181" s="185">
        <v>1599</v>
      </c>
      <c r="E181" s="185">
        <v>1704</v>
      </c>
      <c r="F181" s="185">
        <v>1794</v>
      </c>
      <c r="G181" s="185">
        <v>1978</v>
      </c>
      <c r="H181" s="185">
        <v>1899</v>
      </c>
      <c r="I181" s="185">
        <v>1829</v>
      </c>
      <c r="J181" s="185">
        <v>1848</v>
      </c>
      <c r="K181" s="185">
        <v>1894</v>
      </c>
      <c r="L181" s="185">
        <v>2087</v>
      </c>
      <c r="M181" s="185">
        <v>2219</v>
      </c>
      <c r="N181" s="185">
        <v>1778</v>
      </c>
      <c r="O181" s="185">
        <v>1295</v>
      </c>
      <c r="P181" s="185">
        <v>1543</v>
      </c>
      <c r="Q181" s="185">
        <v>1483</v>
      </c>
      <c r="R181" s="186">
        <v>1240</v>
      </c>
      <c r="S181" s="185">
        <v>736</v>
      </c>
      <c r="T181" s="185">
        <v>338</v>
      </c>
      <c r="U181" s="185">
        <v>98</v>
      </c>
      <c r="V181" s="185">
        <v>35</v>
      </c>
      <c r="W181" s="184">
        <v>10</v>
      </c>
      <c r="X181" s="184">
        <v>106</v>
      </c>
      <c r="Y181" s="183" t="s">
        <v>441</v>
      </c>
      <c r="Z181" s="189" t="s">
        <v>36</v>
      </c>
    </row>
    <row r="182" spans="1:26" ht="10.5" customHeight="1" x14ac:dyDescent="0.2">
      <c r="A182" s="189"/>
      <c r="B182" s="188" t="s">
        <v>440</v>
      </c>
      <c r="C182" s="187">
        <v>13652</v>
      </c>
      <c r="D182" s="185">
        <v>822</v>
      </c>
      <c r="E182" s="185">
        <v>900</v>
      </c>
      <c r="F182" s="185">
        <v>946</v>
      </c>
      <c r="G182" s="185">
        <v>992</v>
      </c>
      <c r="H182" s="185">
        <v>952</v>
      </c>
      <c r="I182" s="185">
        <v>955</v>
      </c>
      <c r="J182" s="185">
        <v>952</v>
      </c>
      <c r="K182" s="185">
        <v>975</v>
      </c>
      <c r="L182" s="185">
        <v>1085</v>
      </c>
      <c r="M182" s="185">
        <v>1191</v>
      </c>
      <c r="N182" s="185">
        <v>907</v>
      </c>
      <c r="O182" s="185">
        <v>587</v>
      </c>
      <c r="P182" s="185">
        <v>721</v>
      </c>
      <c r="Q182" s="185">
        <v>644</v>
      </c>
      <c r="R182" s="186">
        <v>532</v>
      </c>
      <c r="S182" s="185">
        <v>272</v>
      </c>
      <c r="T182" s="185">
        <v>125</v>
      </c>
      <c r="U182" s="185">
        <v>39</v>
      </c>
      <c r="V182" s="185">
        <v>9</v>
      </c>
      <c r="W182" s="184">
        <v>5</v>
      </c>
      <c r="X182" s="184">
        <v>41</v>
      </c>
      <c r="Y182" s="183" t="s">
        <v>440</v>
      </c>
      <c r="Z182" s="189"/>
    </row>
    <row r="183" spans="1:26" ht="10.5" customHeight="1" x14ac:dyDescent="0.2">
      <c r="A183" s="189"/>
      <c r="B183" s="188" t="s">
        <v>439</v>
      </c>
      <c r="C183" s="187">
        <v>13861</v>
      </c>
      <c r="D183" s="185">
        <v>777</v>
      </c>
      <c r="E183" s="185">
        <v>804</v>
      </c>
      <c r="F183" s="185">
        <v>848</v>
      </c>
      <c r="G183" s="185">
        <v>986</v>
      </c>
      <c r="H183" s="185">
        <v>947</v>
      </c>
      <c r="I183" s="185">
        <v>874</v>
      </c>
      <c r="J183" s="185">
        <v>896</v>
      </c>
      <c r="K183" s="185">
        <v>919</v>
      </c>
      <c r="L183" s="185">
        <v>1002</v>
      </c>
      <c r="M183" s="185">
        <v>1028</v>
      </c>
      <c r="N183" s="185">
        <v>871</v>
      </c>
      <c r="O183" s="185">
        <v>708</v>
      </c>
      <c r="P183" s="185">
        <v>822</v>
      </c>
      <c r="Q183" s="185">
        <v>839</v>
      </c>
      <c r="R183" s="186">
        <v>708</v>
      </c>
      <c r="S183" s="185">
        <v>464</v>
      </c>
      <c r="T183" s="185">
        <v>213</v>
      </c>
      <c r="U183" s="185">
        <v>59</v>
      </c>
      <c r="V183" s="185">
        <v>26</v>
      </c>
      <c r="W183" s="184">
        <v>5</v>
      </c>
      <c r="X183" s="184">
        <v>65</v>
      </c>
      <c r="Y183" s="183" t="s">
        <v>439</v>
      </c>
      <c r="Z183" s="189"/>
    </row>
    <row r="184" spans="1:26" ht="10.5" customHeight="1" x14ac:dyDescent="0.2">
      <c r="A184" s="189" t="s">
        <v>219</v>
      </c>
      <c r="B184" s="188" t="s">
        <v>441</v>
      </c>
      <c r="C184" s="187">
        <v>299294</v>
      </c>
      <c r="D184" s="185">
        <v>14160</v>
      </c>
      <c r="E184" s="185">
        <v>15524</v>
      </c>
      <c r="F184" s="185">
        <v>16827</v>
      </c>
      <c r="G184" s="185">
        <v>20164</v>
      </c>
      <c r="H184" s="185">
        <v>22426</v>
      </c>
      <c r="I184" s="185">
        <v>22424</v>
      </c>
      <c r="J184" s="185">
        <v>21096</v>
      </c>
      <c r="K184" s="185">
        <v>20946</v>
      </c>
      <c r="L184" s="185">
        <v>21479</v>
      </c>
      <c r="M184" s="185">
        <v>25497</v>
      </c>
      <c r="N184" s="185">
        <v>23839</v>
      </c>
      <c r="O184" s="185">
        <v>15642</v>
      </c>
      <c r="P184" s="185">
        <v>17390</v>
      </c>
      <c r="Q184" s="185">
        <v>16083</v>
      </c>
      <c r="R184" s="186">
        <v>11910</v>
      </c>
      <c r="S184" s="185">
        <v>7916</v>
      </c>
      <c r="T184" s="185">
        <v>3366</v>
      </c>
      <c r="U184" s="185">
        <v>1214</v>
      </c>
      <c r="V184" s="185">
        <v>424</v>
      </c>
      <c r="W184" s="184">
        <v>55</v>
      </c>
      <c r="X184" s="184">
        <v>912</v>
      </c>
      <c r="Y184" s="183" t="s">
        <v>441</v>
      </c>
      <c r="Z184" s="189" t="s">
        <v>219</v>
      </c>
    </row>
    <row r="185" spans="1:26" ht="10.5" customHeight="1" x14ac:dyDescent="0.2">
      <c r="A185" s="189"/>
      <c r="B185" s="188" t="s">
        <v>440</v>
      </c>
      <c r="C185" s="187">
        <v>142033</v>
      </c>
      <c r="D185" s="185">
        <v>7312</v>
      </c>
      <c r="E185" s="185">
        <v>8046</v>
      </c>
      <c r="F185" s="185">
        <v>8531</v>
      </c>
      <c r="G185" s="185">
        <v>10150</v>
      </c>
      <c r="H185" s="185">
        <v>11135</v>
      </c>
      <c r="I185" s="185">
        <v>10822</v>
      </c>
      <c r="J185" s="185">
        <v>10214</v>
      </c>
      <c r="K185" s="185">
        <v>10155</v>
      </c>
      <c r="L185" s="185">
        <v>10128</v>
      </c>
      <c r="M185" s="185">
        <v>11888</v>
      </c>
      <c r="N185" s="185">
        <v>11186</v>
      </c>
      <c r="O185" s="185">
        <v>7203</v>
      </c>
      <c r="P185" s="185">
        <v>7960</v>
      </c>
      <c r="Q185" s="185">
        <v>7325</v>
      </c>
      <c r="R185" s="186">
        <v>4982</v>
      </c>
      <c r="S185" s="185">
        <v>2847</v>
      </c>
      <c r="T185" s="185">
        <v>1137</v>
      </c>
      <c r="U185" s="185">
        <v>419</v>
      </c>
      <c r="V185" s="185">
        <v>142</v>
      </c>
      <c r="W185" s="184">
        <v>15</v>
      </c>
      <c r="X185" s="184">
        <v>436</v>
      </c>
      <c r="Y185" s="183" t="s">
        <v>440</v>
      </c>
      <c r="Z185" s="189"/>
    </row>
    <row r="186" spans="1:26" ht="10.5" customHeight="1" x14ac:dyDescent="0.2">
      <c r="A186" s="189"/>
      <c r="B186" s="188" t="s">
        <v>439</v>
      </c>
      <c r="C186" s="187">
        <v>157261</v>
      </c>
      <c r="D186" s="185">
        <v>6848</v>
      </c>
      <c r="E186" s="185">
        <v>7478</v>
      </c>
      <c r="F186" s="185">
        <v>8296</v>
      </c>
      <c r="G186" s="185">
        <v>10014</v>
      </c>
      <c r="H186" s="185">
        <v>11291</v>
      </c>
      <c r="I186" s="185">
        <v>11602</v>
      </c>
      <c r="J186" s="185">
        <v>10882</v>
      </c>
      <c r="K186" s="185">
        <v>10791</v>
      </c>
      <c r="L186" s="185">
        <v>11351</v>
      </c>
      <c r="M186" s="185">
        <v>13609</v>
      </c>
      <c r="N186" s="185">
        <v>12653</v>
      </c>
      <c r="O186" s="185">
        <v>8439</v>
      </c>
      <c r="P186" s="185">
        <v>9430</v>
      </c>
      <c r="Q186" s="185">
        <v>8758</v>
      </c>
      <c r="R186" s="186">
        <v>6928</v>
      </c>
      <c r="S186" s="185">
        <v>5069</v>
      </c>
      <c r="T186" s="185">
        <v>2229</v>
      </c>
      <c r="U186" s="185">
        <v>795</v>
      </c>
      <c r="V186" s="185">
        <v>282</v>
      </c>
      <c r="W186" s="184">
        <v>40</v>
      </c>
      <c r="X186" s="184">
        <v>476</v>
      </c>
      <c r="Y186" s="183" t="s">
        <v>439</v>
      </c>
      <c r="Z186" s="189"/>
    </row>
    <row r="187" spans="1:26" ht="10.5" customHeight="1" x14ac:dyDescent="0.2">
      <c r="A187" s="189" t="s">
        <v>37</v>
      </c>
      <c r="B187" s="188" t="s">
        <v>441</v>
      </c>
      <c r="C187" s="187">
        <v>17855</v>
      </c>
      <c r="D187" s="185">
        <v>905</v>
      </c>
      <c r="E187" s="185">
        <v>1027</v>
      </c>
      <c r="F187" s="185">
        <v>1168</v>
      </c>
      <c r="G187" s="185">
        <v>1257</v>
      </c>
      <c r="H187" s="185">
        <v>1183</v>
      </c>
      <c r="I187" s="185">
        <v>1042</v>
      </c>
      <c r="J187" s="185">
        <v>1129</v>
      </c>
      <c r="K187" s="185">
        <v>1212</v>
      </c>
      <c r="L187" s="185">
        <v>1323</v>
      </c>
      <c r="M187" s="185">
        <v>1455</v>
      </c>
      <c r="N187" s="185">
        <v>1225</v>
      </c>
      <c r="O187" s="185">
        <v>962</v>
      </c>
      <c r="P187" s="185">
        <v>1063</v>
      </c>
      <c r="Q187" s="185">
        <v>1021</v>
      </c>
      <c r="R187" s="186">
        <v>876</v>
      </c>
      <c r="S187" s="185">
        <v>575</v>
      </c>
      <c r="T187" s="185">
        <v>266</v>
      </c>
      <c r="U187" s="185">
        <v>95</v>
      </c>
      <c r="V187" s="185">
        <v>33</v>
      </c>
      <c r="W187" s="184">
        <v>8</v>
      </c>
      <c r="X187" s="184">
        <v>30</v>
      </c>
      <c r="Y187" s="183" t="s">
        <v>441</v>
      </c>
      <c r="Z187" s="189" t="s">
        <v>37</v>
      </c>
    </row>
    <row r="188" spans="1:26" ht="10.5" customHeight="1" x14ac:dyDescent="0.2">
      <c r="A188" s="189"/>
      <c r="B188" s="188" t="s">
        <v>440</v>
      </c>
      <c r="C188" s="187">
        <v>8610</v>
      </c>
      <c r="D188" s="185">
        <v>474</v>
      </c>
      <c r="E188" s="185">
        <v>499</v>
      </c>
      <c r="F188" s="185">
        <v>593</v>
      </c>
      <c r="G188" s="185">
        <v>624</v>
      </c>
      <c r="H188" s="185">
        <v>583</v>
      </c>
      <c r="I188" s="185">
        <v>535</v>
      </c>
      <c r="J188" s="185">
        <v>554</v>
      </c>
      <c r="K188" s="185">
        <v>613</v>
      </c>
      <c r="L188" s="185">
        <v>684</v>
      </c>
      <c r="M188" s="185">
        <v>762</v>
      </c>
      <c r="N188" s="185">
        <v>614</v>
      </c>
      <c r="O188" s="185">
        <v>462</v>
      </c>
      <c r="P188" s="185">
        <v>473</v>
      </c>
      <c r="Q188" s="185">
        <v>437</v>
      </c>
      <c r="R188" s="186">
        <v>351</v>
      </c>
      <c r="S188" s="185">
        <v>218</v>
      </c>
      <c r="T188" s="185">
        <v>80</v>
      </c>
      <c r="U188" s="185">
        <v>30</v>
      </c>
      <c r="V188" s="185">
        <v>10</v>
      </c>
      <c r="W188" s="184" t="s">
        <v>3</v>
      </c>
      <c r="X188" s="184">
        <v>14</v>
      </c>
      <c r="Y188" s="183" t="s">
        <v>440</v>
      </c>
      <c r="Z188" s="189"/>
    </row>
    <row r="189" spans="1:26" ht="10.5" customHeight="1" x14ac:dyDescent="0.2">
      <c r="A189" s="189"/>
      <c r="B189" s="188" t="s">
        <v>439</v>
      </c>
      <c r="C189" s="187">
        <v>9245</v>
      </c>
      <c r="D189" s="185">
        <v>431</v>
      </c>
      <c r="E189" s="185">
        <v>528</v>
      </c>
      <c r="F189" s="185">
        <v>575</v>
      </c>
      <c r="G189" s="185">
        <v>633</v>
      </c>
      <c r="H189" s="185">
        <v>600</v>
      </c>
      <c r="I189" s="185">
        <v>507</v>
      </c>
      <c r="J189" s="185">
        <v>575</v>
      </c>
      <c r="K189" s="185">
        <v>599</v>
      </c>
      <c r="L189" s="185">
        <v>639</v>
      </c>
      <c r="M189" s="185">
        <v>693</v>
      </c>
      <c r="N189" s="185">
        <v>611</v>
      </c>
      <c r="O189" s="185">
        <v>500</v>
      </c>
      <c r="P189" s="185">
        <v>590</v>
      </c>
      <c r="Q189" s="185">
        <v>584</v>
      </c>
      <c r="R189" s="186">
        <v>525</v>
      </c>
      <c r="S189" s="185">
        <v>357</v>
      </c>
      <c r="T189" s="185">
        <v>186</v>
      </c>
      <c r="U189" s="185">
        <v>65</v>
      </c>
      <c r="V189" s="185">
        <v>23</v>
      </c>
      <c r="W189" s="184">
        <v>8</v>
      </c>
      <c r="X189" s="184">
        <v>16</v>
      </c>
      <c r="Y189" s="183" t="s">
        <v>439</v>
      </c>
      <c r="Z189" s="189"/>
    </row>
    <row r="190" spans="1:26" ht="10.5" customHeight="1" x14ac:dyDescent="0.2">
      <c r="A190" s="189" t="s">
        <v>38</v>
      </c>
      <c r="B190" s="188" t="s">
        <v>441</v>
      </c>
      <c r="C190" s="187">
        <v>8839</v>
      </c>
      <c r="D190" s="185">
        <v>372</v>
      </c>
      <c r="E190" s="185">
        <v>455</v>
      </c>
      <c r="F190" s="185">
        <v>517</v>
      </c>
      <c r="G190" s="185">
        <v>649</v>
      </c>
      <c r="H190" s="185">
        <v>636</v>
      </c>
      <c r="I190" s="185">
        <v>598</v>
      </c>
      <c r="J190" s="185">
        <v>564</v>
      </c>
      <c r="K190" s="185">
        <v>570</v>
      </c>
      <c r="L190" s="185">
        <v>693</v>
      </c>
      <c r="M190" s="185">
        <v>732</v>
      </c>
      <c r="N190" s="185">
        <v>693</v>
      </c>
      <c r="O190" s="185">
        <v>449</v>
      </c>
      <c r="P190" s="185">
        <v>541</v>
      </c>
      <c r="Q190" s="185">
        <v>543</v>
      </c>
      <c r="R190" s="186">
        <v>403</v>
      </c>
      <c r="S190" s="185">
        <v>241</v>
      </c>
      <c r="T190" s="185">
        <v>96</v>
      </c>
      <c r="U190" s="185">
        <v>43</v>
      </c>
      <c r="V190" s="185">
        <v>22</v>
      </c>
      <c r="W190" s="184">
        <v>2</v>
      </c>
      <c r="X190" s="184">
        <v>20</v>
      </c>
      <c r="Y190" s="183" t="s">
        <v>441</v>
      </c>
      <c r="Z190" s="189" t="s">
        <v>38</v>
      </c>
    </row>
    <row r="191" spans="1:26" ht="10.5" customHeight="1" x14ac:dyDescent="0.2">
      <c r="A191" s="189"/>
      <c r="B191" s="188" t="s">
        <v>440</v>
      </c>
      <c r="C191" s="187">
        <v>4297</v>
      </c>
      <c r="D191" s="185">
        <v>179</v>
      </c>
      <c r="E191" s="185">
        <v>235</v>
      </c>
      <c r="F191" s="185">
        <v>241</v>
      </c>
      <c r="G191" s="185">
        <v>340</v>
      </c>
      <c r="H191" s="185">
        <v>345</v>
      </c>
      <c r="I191" s="185">
        <v>309</v>
      </c>
      <c r="J191" s="185">
        <v>309</v>
      </c>
      <c r="K191" s="185">
        <v>270</v>
      </c>
      <c r="L191" s="185">
        <v>325</v>
      </c>
      <c r="M191" s="185">
        <v>372</v>
      </c>
      <c r="N191" s="185">
        <v>340</v>
      </c>
      <c r="O191" s="185">
        <v>218</v>
      </c>
      <c r="P191" s="185">
        <v>246</v>
      </c>
      <c r="Q191" s="185">
        <v>261</v>
      </c>
      <c r="R191" s="186">
        <v>173</v>
      </c>
      <c r="S191" s="185">
        <v>78</v>
      </c>
      <c r="T191" s="185">
        <v>30</v>
      </c>
      <c r="U191" s="185">
        <v>9</v>
      </c>
      <c r="V191" s="185">
        <v>10</v>
      </c>
      <c r="W191" s="184" t="s">
        <v>3</v>
      </c>
      <c r="X191" s="184">
        <v>7</v>
      </c>
      <c r="Y191" s="183" t="s">
        <v>440</v>
      </c>
      <c r="Z191" s="189"/>
    </row>
    <row r="192" spans="1:26" ht="10.5" customHeight="1" x14ac:dyDescent="0.2">
      <c r="A192" s="189"/>
      <c r="B192" s="188" t="s">
        <v>439</v>
      </c>
      <c r="C192" s="187">
        <v>4542</v>
      </c>
      <c r="D192" s="185">
        <v>193</v>
      </c>
      <c r="E192" s="185">
        <v>220</v>
      </c>
      <c r="F192" s="185">
        <v>276</v>
      </c>
      <c r="G192" s="185">
        <v>309</v>
      </c>
      <c r="H192" s="185">
        <v>291</v>
      </c>
      <c r="I192" s="185">
        <v>289</v>
      </c>
      <c r="J192" s="185">
        <v>255</v>
      </c>
      <c r="K192" s="185">
        <v>300</v>
      </c>
      <c r="L192" s="185">
        <v>368</v>
      </c>
      <c r="M192" s="185">
        <v>360</v>
      </c>
      <c r="N192" s="185">
        <v>353</v>
      </c>
      <c r="O192" s="185">
        <v>231</v>
      </c>
      <c r="P192" s="185">
        <v>295</v>
      </c>
      <c r="Q192" s="185">
        <v>282</v>
      </c>
      <c r="R192" s="186">
        <v>230</v>
      </c>
      <c r="S192" s="185">
        <v>163</v>
      </c>
      <c r="T192" s="185">
        <v>66</v>
      </c>
      <c r="U192" s="185">
        <v>34</v>
      </c>
      <c r="V192" s="185">
        <v>12</v>
      </c>
      <c r="W192" s="184">
        <v>2</v>
      </c>
      <c r="X192" s="184">
        <v>13</v>
      </c>
      <c r="Y192" s="183" t="s">
        <v>439</v>
      </c>
      <c r="Z192" s="189"/>
    </row>
    <row r="193" spans="1:26" ht="10.5" customHeight="1" x14ac:dyDescent="0.2">
      <c r="A193" s="189" t="s">
        <v>39</v>
      </c>
      <c r="B193" s="188" t="s">
        <v>441</v>
      </c>
      <c r="C193" s="187">
        <v>28275</v>
      </c>
      <c r="D193" s="185">
        <v>1372</v>
      </c>
      <c r="E193" s="185">
        <v>1603</v>
      </c>
      <c r="F193" s="185">
        <v>1791</v>
      </c>
      <c r="G193" s="185">
        <v>2005</v>
      </c>
      <c r="H193" s="185">
        <v>2132</v>
      </c>
      <c r="I193" s="185">
        <v>2074</v>
      </c>
      <c r="J193" s="185">
        <v>1791</v>
      </c>
      <c r="K193" s="185">
        <v>1875</v>
      </c>
      <c r="L193" s="185">
        <v>2197</v>
      </c>
      <c r="M193" s="185">
        <v>2484</v>
      </c>
      <c r="N193" s="185">
        <v>2206</v>
      </c>
      <c r="O193" s="185">
        <v>1468</v>
      </c>
      <c r="P193" s="185">
        <v>1487</v>
      </c>
      <c r="Q193" s="185">
        <v>1441</v>
      </c>
      <c r="R193" s="186">
        <v>1124</v>
      </c>
      <c r="S193" s="185">
        <v>663</v>
      </c>
      <c r="T193" s="185">
        <v>291</v>
      </c>
      <c r="U193" s="185">
        <v>108</v>
      </c>
      <c r="V193" s="185">
        <v>40</v>
      </c>
      <c r="W193" s="184">
        <v>6</v>
      </c>
      <c r="X193" s="184">
        <v>117</v>
      </c>
      <c r="Y193" s="183" t="s">
        <v>441</v>
      </c>
      <c r="Z193" s="189" t="s">
        <v>39</v>
      </c>
    </row>
    <row r="194" spans="1:26" ht="10.5" customHeight="1" x14ac:dyDescent="0.2">
      <c r="A194" s="189"/>
      <c r="B194" s="188" t="s">
        <v>440</v>
      </c>
      <c r="C194" s="187">
        <v>13813</v>
      </c>
      <c r="D194" s="185">
        <v>705</v>
      </c>
      <c r="E194" s="185">
        <v>842</v>
      </c>
      <c r="F194" s="185">
        <v>926</v>
      </c>
      <c r="G194" s="185">
        <v>974</v>
      </c>
      <c r="H194" s="185">
        <v>1073</v>
      </c>
      <c r="I194" s="185">
        <v>1035</v>
      </c>
      <c r="J194" s="185">
        <v>897</v>
      </c>
      <c r="K194" s="185">
        <v>930</v>
      </c>
      <c r="L194" s="185">
        <v>1066</v>
      </c>
      <c r="M194" s="185">
        <v>1271</v>
      </c>
      <c r="N194" s="185">
        <v>1146</v>
      </c>
      <c r="O194" s="185">
        <v>738</v>
      </c>
      <c r="P194" s="185">
        <v>693</v>
      </c>
      <c r="Q194" s="185">
        <v>621</v>
      </c>
      <c r="R194" s="186">
        <v>470</v>
      </c>
      <c r="S194" s="185">
        <v>229</v>
      </c>
      <c r="T194" s="185">
        <v>96</v>
      </c>
      <c r="U194" s="185">
        <v>30</v>
      </c>
      <c r="V194" s="185">
        <v>13</v>
      </c>
      <c r="W194" s="184">
        <v>3</v>
      </c>
      <c r="X194" s="184">
        <v>55</v>
      </c>
      <c r="Y194" s="183" t="s">
        <v>440</v>
      </c>
      <c r="Z194" s="189"/>
    </row>
    <row r="195" spans="1:26" ht="10.5" customHeight="1" x14ac:dyDescent="0.2">
      <c r="A195" s="189"/>
      <c r="B195" s="188" t="s">
        <v>439</v>
      </c>
      <c r="C195" s="187">
        <v>14462</v>
      </c>
      <c r="D195" s="185">
        <v>667</v>
      </c>
      <c r="E195" s="185">
        <v>761</v>
      </c>
      <c r="F195" s="185">
        <v>865</v>
      </c>
      <c r="G195" s="185">
        <v>1031</v>
      </c>
      <c r="H195" s="185">
        <v>1059</v>
      </c>
      <c r="I195" s="185">
        <v>1039</v>
      </c>
      <c r="J195" s="185">
        <v>894</v>
      </c>
      <c r="K195" s="185">
        <v>945</v>
      </c>
      <c r="L195" s="185">
        <v>1131</v>
      </c>
      <c r="M195" s="185">
        <v>1213</v>
      </c>
      <c r="N195" s="185">
        <v>1060</v>
      </c>
      <c r="O195" s="185">
        <v>730</v>
      </c>
      <c r="P195" s="185">
        <v>794</v>
      </c>
      <c r="Q195" s="185">
        <v>820</v>
      </c>
      <c r="R195" s="186">
        <v>654</v>
      </c>
      <c r="S195" s="185">
        <v>434</v>
      </c>
      <c r="T195" s="185">
        <v>195</v>
      </c>
      <c r="U195" s="185">
        <v>78</v>
      </c>
      <c r="V195" s="185">
        <v>27</v>
      </c>
      <c r="W195" s="184">
        <v>3</v>
      </c>
      <c r="X195" s="184">
        <v>62</v>
      </c>
      <c r="Y195" s="183" t="s">
        <v>439</v>
      </c>
      <c r="Z195" s="189"/>
    </row>
    <row r="196" spans="1:26" ht="10.5" customHeight="1" x14ac:dyDescent="0.2">
      <c r="A196" s="189" t="s">
        <v>40</v>
      </c>
      <c r="B196" s="188" t="s">
        <v>441</v>
      </c>
      <c r="C196" s="187">
        <v>17050</v>
      </c>
      <c r="D196" s="185">
        <v>804</v>
      </c>
      <c r="E196" s="185">
        <v>1067</v>
      </c>
      <c r="F196" s="185">
        <v>1138</v>
      </c>
      <c r="G196" s="185">
        <v>1156</v>
      </c>
      <c r="H196" s="185">
        <v>1179</v>
      </c>
      <c r="I196" s="185">
        <v>1130</v>
      </c>
      <c r="J196" s="185">
        <v>1133</v>
      </c>
      <c r="K196" s="185">
        <v>1219</v>
      </c>
      <c r="L196" s="185">
        <v>1226</v>
      </c>
      <c r="M196" s="185">
        <v>1358</v>
      </c>
      <c r="N196" s="185">
        <v>1217</v>
      </c>
      <c r="O196" s="185">
        <v>788</v>
      </c>
      <c r="P196" s="185">
        <v>971</v>
      </c>
      <c r="Q196" s="185">
        <v>970</v>
      </c>
      <c r="R196" s="186">
        <v>784</v>
      </c>
      <c r="S196" s="185">
        <v>503</v>
      </c>
      <c r="T196" s="185">
        <v>211</v>
      </c>
      <c r="U196" s="185">
        <v>78</v>
      </c>
      <c r="V196" s="185">
        <v>39</v>
      </c>
      <c r="W196" s="184">
        <v>1</v>
      </c>
      <c r="X196" s="184">
        <v>78</v>
      </c>
      <c r="Y196" s="183" t="s">
        <v>441</v>
      </c>
      <c r="Z196" s="189" t="s">
        <v>40</v>
      </c>
    </row>
    <row r="197" spans="1:26" ht="10.5" customHeight="1" x14ac:dyDescent="0.2">
      <c r="B197" s="188" t="s">
        <v>440</v>
      </c>
      <c r="C197" s="187">
        <v>8527</v>
      </c>
      <c r="D197" s="185">
        <v>412</v>
      </c>
      <c r="E197" s="185">
        <v>561</v>
      </c>
      <c r="F197" s="185">
        <v>595</v>
      </c>
      <c r="G197" s="185">
        <v>600</v>
      </c>
      <c r="H197" s="185">
        <v>620</v>
      </c>
      <c r="I197" s="185">
        <v>613</v>
      </c>
      <c r="J197" s="185">
        <v>590</v>
      </c>
      <c r="K197" s="185">
        <v>622</v>
      </c>
      <c r="L197" s="185">
        <v>659</v>
      </c>
      <c r="M197" s="185">
        <v>708</v>
      </c>
      <c r="N197" s="185">
        <v>639</v>
      </c>
      <c r="O197" s="185">
        <v>370</v>
      </c>
      <c r="P197" s="185">
        <v>437</v>
      </c>
      <c r="Q197" s="185">
        <v>422</v>
      </c>
      <c r="R197" s="186">
        <v>338</v>
      </c>
      <c r="S197" s="185">
        <v>200</v>
      </c>
      <c r="T197" s="185">
        <v>78</v>
      </c>
      <c r="U197" s="185">
        <v>25</v>
      </c>
      <c r="V197" s="185">
        <v>12</v>
      </c>
      <c r="W197" s="184" t="s">
        <v>3</v>
      </c>
      <c r="X197" s="184">
        <v>26</v>
      </c>
      <c r="Y197" s="183" t="s">
        <v>440</v>
      </c>
    </row>
    <row r="198" spans="1:26" ht="10.5" customHeight="1" x14ac:dyDescent="0.2">
      <c r="B198" s="188" t="s">
        <v>439</v>
      </c>
      <c r="C198" s="187">
        <v>8523</v>
      </c>
      <c r="D198" s="185">
        <v>392</v>
      </c>
      <c r="E198" s="185">
        <v>506</v>
      </c>
      <c r="F198" s="185">
        <v>543</v>
      </c>
      <c r="G198" s="185">
        <v>556</v>
      </c>
      <c r="H198" s="185">
        <v>559</v>
      </c>
      <c r="I198" s="185">
        <v>517</v>
      </c>
      <c r="J198" s="185">
        <v>543</v>
      </c>
      <c r="K198" s="185">
        <v>597</v>
      </c>
      <c r="L198" s="185">
        <v>567</v>
      </c>
      <c r="M198" s="185">
        <v>650</v>
      </c>
      <c r="N198" s="185">
        <v>578</v>
      </c>
      <c r="O198" s="185">
        <v>418</v>
      </c>
      <c r="P198" s="185">
        <v>534</v>
      </c>
      <c r="Q198" s="185">
        <v>548</v>
      </c>
      <c r="R198" s="186">
        <v>446</v>
      </c>
      <c r="S198" s="185">
        <v>303</v>
      </c>
      <c r="T198" s="185">
        <v>133</v>
      </c>
      <c r="U198" s="185">
        <v>53</v>
      </c>
      <c r="V198" s="185">
        <v>27</v>
      </c>
      <c r="W198" s="184">
        <v>1</v>
      </c>
      <c r="X198" s="184">
        <v>52</v>
      </c>
      <c r="Y198" s="183" t="s">
        <v>439</v>
      </c>
    </row>
    <row r="199" spans="1:26" ht="17.100000000000001" customHeight="1" x14ac:dyDescent="0.2">
      <c r="A199" s="147" t="s">
        <v>465</v>
      </c>
      <c r="B199" s="195" t="s">
        <v>441</v>
      </c>
      <c r="C199" s="194">
        <v>335901</v>
      </c>
      <c r="D199" s="192">
        <v>15075</v>
      </c>
      <c r="E199" s="192">
        <v>17996</v>
      </c>
      <c r="F199" s="192">
        <v>20892</v>
      </c>
      <c r="G199" s="192">
        <v>23268</v>
      </c>
      <c r="H199" s="192">
        <v>23379</v>
      </c>
      <c r="I199" s="192">
        <v>22142</v>
      </c>
      <c r="J199" s="192">
        <v>21356</v>
      </c>
      <c r="K199" s="192">
        <v>23490</v>
      </c>
      <c r="L199" s="192">
        <v>25949</v>
      </c>
      <c r="M199" s="192">
        <v>28425</v>
      </c>
      <c r="N199" s="192">
        <v>24484</v>
      </c>
      <c r="O199" s="192">
        <v>16187</v>
      </c>
      <c r="P199" s="192">
        <v>19904</v>
      </c>
      <c r="Q199" s="192">
        <v>20334</v>
      </c>
      <c r="R199" s="193">
        <v>16075</v>
      </c>
      <c r="S199" s="192">
        <v>9146</v>
      </c>
      <c r="T199" s="192">
        <v>3894</v>
      </c>
      <c r="U199" s="192">
        <v>1285</v>
      </c>
      <c r="V199" s="192">
        <v>458</v>
      </c>
      <c r="W199" s="191">
        <v>78</v>
      </c>
      <c r="X199" s="191">
        <v>2084</v>
      </c>
      <c r="Y199" s="190" t="s">
        <v>441</v>
      </c>
      <c r="Z199" s="147" t="s">
        <v>465</v>
      </c>
    </row>
    <row r="200" spans="1:26" ht="11.1" customHeight="1" x14ac:dyDescent="0.2">
      <c r="A200" s="182"/>
      <c r="B200" s="195" t="s">
        <v>440</v>
      </c>
      <c r="C200" s="194">
        <v>164137</v>
      </c>
      <c r="D200" s="192">
        <v>7669</v>
      </c>
      <c r="E200" s="192">
        <v>9263</v>
      </c>
      <c r="F200" s="192">
        <v>10766</v>
      </c>
      <c r="G200" s="192">
        <v>11991</v>
      </c>
      <c r="H200" s="192">
        <v>12088</v>
      </c>
      <c r="I200" s="192">
        <v>11326</v>
      </c>
      <c r="J200" s="192">
        <v>10719</v>
      </c>
      <c r="K200" s="192">
        <v>11666</v>
      </c>
      <c r="L200" s="192">
        <v>13105</v>
      </c>
      <c r="M200" s="192">
        <v>14508</v>
      </c>
      <c r="N200" s="192">
        <v>12298</v>
      </c>
      <c r="O200" s="192">
        <v>7760</v>
      </c>
      <c r="P200" s="192">
        <v>9277</v>
      </c>
      <c r="Q200" s="192">
        <v>9059</v>
      </c>
      <c r="R200" s="193">
        <v>6902</v>
      </c>
      <c r="S200" s="192">
        <v>3019</v>
      </c>
      <c r="T200" s="192">
        <v>1204</v>
      </c>
      <c r="U200" s="192">
        <v>363</v>
      </c>
      <c r="V200" s="192">
        <v>129</v>
      </c>
      <c r="W200" s="191">
        <v>21</v>
      </c>
      <c r="X200" s="191">
        <v>1004</v>
      </c>
      <c r="Y200" s="190" t="s">
        <v>440</v>
      </c>
      <c r="Z200" s="182"/>
    </row>
    <row r="201" spans="1:26" ht="11.1" customHeight="1" x14ac:dyDescent="0.2">
      <c r="A201" s="189"/>
      <c r="B201" s="195" t="s">
        <v>439</v>
      </c>
      <c r="C201" s="194">
        <v>171764</v>
      </c>
      <c r="D201" s="192">
        <v>7406</v>
      </c>
      <c r="E201" s="192">
        <v>8733</v>
      </c>
      <c r="F201" s="192">
        <v>10126</v>
      </c>
      <c r="G201" s="192">
        <v>11277</v>
      </c>
      <c r="H201" s="192">
        <v>11291</v>
      </c>
      <c r="I201" s="192">
        <v>10816</v>
      </c>
      <c r="J201" s="192">
        <v>10637</v>
      </c>
      <c r="K201" s="192">
        <v>11824</v>
      </c>
      <c r="L201" s="192">
        <v>12844</v>
      </c>
      <c r="M201" s="192">
        <v>13917</v>
      </c>
      <c r="N201" s="192">
        <v>12186</v>
      </c>
      <c r="O201" s="192">
        <v>8427</v>
      </c>
      <c r="P201" s="192">
        <v>10627</v>
      </c>
      <c r="Q201" s="192">
        <v>11275</v>
      </c>
      <c r="R201" s="193">
        <v>9173</v>
      </c>
      <c r="S201" s="192">
        <v>6127</v>
      </c>
      <c r="T201" s="192">
        <v>2690</v>
      </c>
      <c r="U201" s="192">
        <v>922</v>
      </c>
      <c r="V201" s="192">
        <v>329</v>
      </c>
      <c r="W201" s="191">
        <v>57</v>
      </c>
      <c r="X201" s="191">
        <v>1080</v>
      </c>
      <c r="Y201" s="190" t="s">
        <v>439</v>
      </c>
      <c r="Z201" s="189"/>
    </row>
    <row r="202" spans="1:26" ht="10.5" customHeight="1" x14ac:dyDescent="0.2">
      <c r="A202" s="189" t="s">
        <v>41</v>
      </c>
      <c r="B202" s="188" t="s">
        <v>441</v>
      </c>
      <c r="C202" s="187">
        <v>49609</v>
      </c>
      <c r="D202" s="185">
        <v>2072</v>
      </c>
      <c r="E202" s="185">
        <v>2629</v>
      </c>
      <c r="F202" s="185">
        <v>3091</v>
      </c>
      <c r="G202" s="185">
        <v>3542</v>
      </c>
      <c r="H202" s="185">
        <v>3443</v>
      </c>
      <c r="I202" s="185">
        <v>3307</v>
      </c>
      <c r="J202" s="185">
        <v>3130</v>
      </c>
      <c r="K202" s="185">
        <v>3431</v>
      </c>
      <c r="L202" s="185">
        <v>3795</v>
      </c>
      <c r="M202" s="185">
        <v>4274</v>
      </c>
      <c r="N202" s="185">
        <v>3558</v>
      </c>
      <c r="O202" s="185">
        <v>2322</v>
      </c>
      <c r="P202" s="185">
        <v>3016</v>
      </c>
      <c r="Q202" s="185">
        <v>3061</v>
      </c>
      <c r="R202" s="186">
        <v>2407</v>
      </c>
      <c r="S202" s="185">
        <v>1422</v>
      </c>
      <c r="T202" s="185">
        <v>569</v>
      </c>
      <c r="U202" s="185">
        <v>192</v>
      </c>
      <c r="V202" s="185">
        <v>69</v>
      </c>
      <c r="W202" s="184">
        <v>9</v>
      </c>
      <c r="X202" s="184">
        <v>270</v>
      </c>
      <c r="Y202" s="183" t="s">
        <v>441</v>
      </c>
      <c r="Z202" s="189" t="s">
        <v>41</v>
      </c>
    </row>
    <row r="203" spans="1:26" ht="10.5" customHeight="1" x14ac:dyDescent="0.2">
      <c r="A203" s="189"/>
      <c r="B203" s="188" t="s">
        <v>440</v>
      </c>
      <c r="C203" s="187">
        <v>24288</v>
      </c>
      <c r="D203" s="185">
        <v>1078</v>
      </c>
      <c r="E203" s="185">
        <v>1351</v>
      </c>
      <c r="F203" s="185">
        <v>1557</v>
      </c>
      <c r="G203" s="185">
        <v>1872</v>
      </c>
      <c r="H203" s="185">
        <v>1804</v>
      </c>
      <c r="I203" s="185">
        <v>1700</v>
      </c>
      <c r="J203" s="185">
        <v>1562</v>
      </c>
      <c r="K203" s="185">
        <v>1683</v>
      </c>
      <c r="L203" s="185">
        <v>1951</v>
      </c>
      <c r="M203" s="185">
        <v>2173</v>
      </c>
      <c r="N203" s="185">
        <v>1820</v>
      </c>
      <c r="O203" s="185">
        <v>1119</v>
      </c>
      <c r="P203" s="185">
        <v>1376</v>
      </c>
      <c r="Q203" s="185">
        <v>1414</v>
      </c>
      <c r="R203" s="186">
        <v>1011</v>
      </c>
      <c r="S203" s="185">
        <v>453</v>
      </c>
      <c r="T203" s="185">
        <v>162</v>
      </c>
      <c r="U203" s="185">
        <v>52</v>
      </c>
      <c r="V203" s="185">
        <v>20</v>
      </c>
      <c r="W203" s="184">
        <v>2</v>
      </c>
      <c r="X203" s="184">
        <v>128</v>
      </c>
      <c r="Y203" s="183" t="s">
        <v>440</v>
      </c>
      <c r="Z203" s="189"/>
    </row>
    <row r="204" spans="1:26" ht="10.5" customHeight="1" x14ac:dyDescent="0.2">
      <c r="A204" s="189"/>
      <c r="B204" s="188" t="s">
        <v>439</v>
      </c>
      <c r="C204" s="187">
        <v>25321</v>
      </c>
      <c r="D204" s="185">
        <v>994</v>
      </c>
      <c r="E204" s="185">
        <v>1278</v>
      </c>
      <c r="F204" s="185">
        <v>1534</v>
      </c>
      <c r="G204" s="185">
        <v>1670</v>
      </c>
      <c r="H204" s="185">
        <v>1639</v>
      </c>
      <c r="I204" s="185">
        <v>1607</v>
      </c>
      <c r="J204" s="185">
        <v>1568</v>
      </c>
      <c r="K204" s="185">
        <v>1748</v>
      </c>
      <c r="L204" s="185">
        <v>1844</v>
      </c>
      <c r="M204" s="185">
        <v>2101</v>
      </c>
      <c r="N204" s="185">
        <v>1738</v>
      </c>
      <c r="O204" s="185">
        <v>1203</v>
      </c>
      <c r="P204" s="185">
        <v>1640</v>
      </c>
      <c r="Q204" s="185">
        <v>1647</v>
      </c>
      <c r="R204" s="186">
        <v>1396</v>
      </c>
      <c r="S204" s="185">
        <v>969</v>
      </c>
      <c r="T204" s="185">
        <v>407</v>
      </c>
      <c r="U204" s="185">
        <v>140</v>
      </c>
      <c r="V204" s="185">
        <v>49</v>
      </c>
      <c r="W204" s="184">
        <v>7</v>
      </c>
      <c r="X204" s="184">
        <v>142</v>
      </c>
      <c r="Y204" s="183" t="s">
        <v>439</v>
      </c>
      <c r="Z204" s="189"/>
    </row>
    <row r="205" spans="1:26" ht="10.5" customHeight="1" x14ac:dyDescent="0.2">
      <c r="A205" s="189" t="s">
        <v>42</v>
      </c>
      <c r="B205" s="188" t="s">
        <v>441</v>
      </c>
      <c r="C205" s="187">
        <v>12329</v>
      </c>
      <c r="D205" s="185">
        <v>514</v>
      </c>
      <c r="E205" s="185">
        <v>625</v>
      </c>
      <c r="F205" s="185">
        <v>764</v>
      </c>
      <c r="G205" s="185">
        <v>827</v>
      </c>
      <c r="H205" s="185">
        <v>753</v>
      </c>
      <c r="I205" s="185">
        <v>677</v>
      </c>
      <c r="J205" s="185">
        <v>715</v>
      </c>
      <c r="K205" s="185">
        <v>861</v>
      </c>
      <c r="L205" s="185">
        <v>948</v>
      </c>
      <c r="M205" s="185">
        <v>1011</v>
      </c>
      <c r="N205" s="185">
        <v>855</v>
      </c>
      <c r="O205" s="185">
        <v>676</v>
      </c>
      <c r="P205" s="185">
        <v>767</v>
      </c>
      <c r="Q205" s="185">
        <v>857</v>
      </c>
      <c r="R205" s="186">
        <v>699</v>
      </c>
      <c r="S205" s="185">
        <v>438</v>
      </c>
      <c r="T205" s="185">
        <v>202</v>
      </c>
      <c r="U205" s="185">
        <v>76</v>
      </c>
      <c r="V205" s="185">
        <v>23</v>
      </c>
      <c r="W205" s="184">
        <v>4</v>
      </c>
      <c r="X205" s="184">
        <v>37</v>
      </c>
      <c r="Y205" s="183" t="s">
        <v>441</v>
      </c>
      <c r="Z205" s="189" t="s">
        <v>42</v>
      </c>
    </row>
    <row r="206" spans="1:26" ht="10.5" customHeight="1" x14ac:dyDescent="0.2">
      <c r="A206" s="189"/>
      <c r="B206" s="188" t="s">
        <v>440</v>
      </c>
      <c r="C206" s="187">
        <v>5973</v>
      </c>
      <c r="D206" s="185">
        <v>256</v>
      </c>
      <c r="E206" s="185">
        <v>328</v>
      </c>
      <c r="F206" s="185">
        <v>399</v>
      </c>
      <c r="G206" s="185">
        <v>429</v>
      </c>
      <c r="H206" s="185">
        <v>375</v>
      </c>
      <c r="I206" s="185">
        <v>353</v>
      </c>
      <c r="J206" s="185">
        <v>346</v>
      </c>
      <c r="K206" s="185">
        <v>423</v>
      </c>
      <c r="L206" s="185">
        <v>498</v>
      </c>
      <c r="M206" s="185">
        <v>532</v>
      </c>
      <c r="N206" s="185">
        <v>416</v>
      </c>
      <c r="O206" s="185">
        <v>341</v>
      </c>
      <c r="P206" s="185">
        <v>363</v>
      </c>
      <c r="Q206" s="185">
        <v>351</v>
      </c>
      <c r="R206" s="186">
        <v>300</v>
      </c>
      <c r="S206" s="185">
        <v>151</v>
      </c>
      <c r="T206" s="185">
        <v>64</v>
      </c>
      <c r="U206" s="185">
        <v>24</v>
      </c>
      <c r="V206" s="185">
        <v>3</v>
      </c>
      <c r="W206" s="184">
        <v>2</v>
      </c>
      <c r="X206" s="184">
        <v>19</v>
      </c>
      <c r="Y206" s="183" t="s">
        <v>440</v>
      </c>
      <c r="Z206" s="189"/>
    </row>
    <row r="207" spans="1:26" ht="10.5" customHeight="1" x14ac:dyDescent="0.2">
      <c r="A207" s="189"/>
      <c r="B207" s="188" t="s">
        <v>439</v>
      </c>
      <c r="C207" s="187">
        <v>6356</v>
      </c>
      <c r="D207" s="185">
        <v>258</v>
      </c>
      <c r="E207" s="185">
        <v>297</v>
      </c>
      <c r="F207" s="185">
        <v>365</v>
      </c>
      <c r="G207" s="185">
        <v>398</v>
      </c>
      <c r="H207" s="185">
        <v>378</v>
      </c>
      <c r="I207" s="185">
        <v>324</v>
      </c>
      <c r="J207" s="185">
        <v>369</v>
      </c>
      <c r="K207" s="185">
        <v>438</v>
      </c>
      <c r="L207" s="185">
        <v>450</v>
      </c>
      <c r="M207" s="185">
        <v>479</v>
      </c>
      <c r="N207" s="185">
        <v>439</v>
      </c>
      <c r="O207" s="185">
        <v>335</v>
      </c>
      <c r="P207" s="185">
        <v>404</v>
      </c>
      <c r="Q207" s="185">
        <v>506</v>
      </c>
      <c r="R207" s="186">
        <v>399</v>
      </c>
      <c r="S207" s="185">
        <v>287</v>
      </c>
      <c r="T207" s="185">
        <v>138</v>
      </c>
      <c r="U207" s="185">
        <v>52</v>
      </c>
      <c r="V207" s="185">
        <v>20</v>
      </c>
      <c r="W207" s="184">
        <v>2</v>
      </c>
      <c r="X207" s="184">
        <v>18</v>
      </c>
      <c r="Y207" s="183" t="s">
        <v>439</v>
      </c>
      <c r="Z207" s="189"/>
    </row>
    <row r="208" spans="1:26" ht="10.5" customHeight="1" x14ac:dyDescent="0.2">
      <c r="A208" s="189" t="s">
        <v>43</v>
      </c>
      <c r="B208" s="188" t="s">
        <v>441</v>
      </c>
      <c r="C208" s="187">
        <v>21506</v>
      </c>
      <c r="D208" s="185">
        <v>1025</v>
      </c>
      <c r="E208" s="185">
        <v>1207</v>
      </c>
      <c r="F208" s="185">
        <v>1455</v>
      </c>
      <c r="G208" s="185">
        <v>1577</v>
      </c>
      <c r="H208" s="185">
        <v>1394</v>
      </c>
      <c r="I208" s="185">
        <v>1353</v>
      </c>
      <c r="J208" s="185">
        <v>1364</v>
      </c>
      <c r="K208" s="185">
        <v>1650</v>
      </c>
      <c r="L208" s="185">
        <v>1673</v>
      </c>
      <c r="M208" s="185">
        <v>1671</v>
      </c>
      <c r="N208" s="185">
        <v>1393</v>
      </c>
      <c r="O208" s="185">
        <v>1066</v>
      </c>
      <c r="P208" s="185">
        <v>1305</v>
      </c>
      <c r="Q208" s="185">
        <v>1361</v>
      </c>
      <c r="R208" s="186">
        <v>1094</v>
      </c>
      <c r="S208" s="185">
        <v>505</v>
      </c>
      <c r="T208" s="185">
        <v>233</v>
      </c>
      <c r="U208" s="185">
        <v>83</v>
      </c>
      <c r="V208" s="185">
        <v>23</v>
      </c>
      <c r="W208" s="184">
        <v>2</v>
      </c>
      <c r="X208" s="184">
        <v>72</v>
      </c>
      <c r="Y208" s="183" t="s">
        <v>441</v>
      </c>
      <c r="Z208" s="189" t="s">
        <v>43</v>
      </c>
    </row>
    <row r="209" spans="1:26" ht="10.5" customHeight="1" x14ac:dyDescent="0.2">
      <c r="A209" s="189"/>
      <c r="B209" s="188" t="s">
        <v>440</v>
      </c>
      <c r="C209" s="187">
        <v>10770</v>
      </c>
      <c r="D209" s="185">
        <v>499</v>
      </c>
      <c r="E209" s="185">
        <v>619</v>
      </c>
      <c r="F209" s="185">
        <v>786</v>
      </c>
      <c r="G209" s="185">
        <v>850</v>
      </c>
      <c r="H209" s="185">
        <v>731</v>
      </c>
      <c r="I209" s="185">
        <v>732</v>
      </c>
      <c r="J209" s="185">
        <v>672</v>
      </c>
      <c r="K209" s="185">
        <v>854</v>
      </c>
      <c r="L209" s="185">
        <v>886</v>
      </c>
      <c r="M209" s="185">
        <v>881</v>
      </c>
      <c r="N209" s="185">
        <v>696</v>
      </c>
      <c r="O209" s="185">
        <v>510</v>
      </c>
      <c r="P209" s="185">
        <v>620</v>
      </c>
      <c r="Q209" s="185">
        <v>634</v>
      </c>
      <c r="R209" s="186">
        <v>510</v>
      </c>
      <c r="S209" s="185">
        <v>157</v>
      </c>
      <c r="T209" s="185">
        <v>75</v>
      </c>
      <c r="U209" s="185">
        <v>22</v>
      </c>
      <c r="V209" s="185">
        <v>9</v>
      </c>
      <c r="W209" s="184" t="s">
        <v>3</v>
      </c>
      <c r="X209" s="184">
        <v>27</v>
      </c>
      <c r="Y209" s="183" t="s">
        <v>440</v>
      </c>
      <c r="Z209" s="189"/>
    </row>
    <row r="210" spans="1:26" ht="10.5" customHeight="1" x14ac:dyDescent="0.2">
      <c r="A210" s="189"/>
      <c r="B210" s="188" t="s">
        <v>439</v>
      </c>
      <c r="C210" s="187">
        <v>10736</v>
      </c>
      <c r="D210" s="185">
        <v>526</v>
      </c>
      <c r="E210" s="185">
        <v>588</v>
      </c>
      <c r="F210" s="185">
        <v>669</v>
      </c>
      <c r="G210" s="185">
        <v>727</v>
      </c>
      <c r="H210" s="185">
        <v>663</v>
      </c>
      <c r="I210" s="185">
        <v>621</v>
      </c>
      <c r="J210" s="185">
        <v>692</v>
      </c>
      <c r="K210" s="185">
        <v>796</v>
      </c>
      <c r="L210" s="185">
        <v>787</v>
      </c>
      <c r="M210" s="185">
        <v>790</v>
      </c>
      <c r="N210" s="185">
        <v>697</v>
      </c>
      <c r="O210" s="185">
        <v>556</v>
      </c>
      <c r="P210" s="185">
        <v>685</v>
      </c>
      <c r="Q210" s="185">
        <v>727</v>
      </c>
      <c r="R210" s="186">
        <v>584</v>
      </c>
      <c r="S210" s="185">
        <v>348</v>
      </c>
      <c r="T210" s="185">
        <v>158</v>
      </c>
      <c r="U210" s="185">
        <v>61</v>
      </c>
      <c r="V210" s="185">
        <v>14</v>
      </c>
      <c r="W210" s="184">
        <v>2</v>
      </c>
      <c r="X210" s="184">
        <v>45</v>
      </c>
      <c r="Y210" s="183" t="s">
        <v>439</v>
      </c>
      <c r="Z210" s="189"/>
    </row>
    <row r="211" spans="1:26" ht="10.5" customHeight="1" x14ac:dyDescent="0.2">
      <c r="A211" s="189" t="s">
        <v>44</v>
      </c>
      <c r="B211" s="188" t="s">
        <v>441</v>
      </c>
      <c r="C211" s="187">
        <v>60006</v>
      </c>
      <c r="D211" s="185">
        <v>2641</v>
      </c>
      <c r="E211" s="185">
        <v>3185</v>
      </c>
      <c r="F211" s="185">
        <v>3693</v>
      </c>
      <c r="G211" s="185">
        <v>4090</v>
      </c>
      <c r="H211" s="185">
        <v>4176</v>
      </c>
      <c r="I211" s="185">
        <v>3957</v>
      </c>
      <c r="J211" s="185">
        <v>3759</v>
      </c>
      <c r="K211" s="185">
        <v>4075</v>
      </c>
      <c r="L211" s="185">
        <v>4758</v>
      </c>
      <c r="M211" s="185">
        <v>5157</v>
      </c>
      <c r="N211" s="185">
        <v>4487</v>
      </c>
      <c r="O211" s="185">
        <v>2727</v>
      </c>
      <c r="P211" s="185">
        <v>3416</v>
      </c>
      <c r="Q211" s="185">
        <v>3725</v>
      </c>
      <c r="R211" s="186">
        <v>2937</v>
      </c>
      <c r="S211" s="185">
        <v>1783</v>
      </c>
      <c r="T211" s="185">
        <v>722</v>
      </c>
      <c r="U211" s="185">
        <v>276</v>
      </c>
      <c r="V211" s="185">
        <v>104</v>
      </c>
      <c r="W211" s="184">
        <v>19</v>
      </c>
      <c r="X211" s="184">
        <v>319</v>
      </c>
      <c r="Y211" s="183" t="s">
        <v>441</v>
      </c>
      <c r="Z211" s="189" t="s">
        <v>44</v>
      </c>
    </row>
    <row r="212" spans="1:26" ht="10.5" customHeight="1" x14ac:dyDescent="0.2">
      <c r="A212" s="189"/>
      <c r="B212" s="188" t="s">
        <v>440</v>
      </c>
      <c r="C212" s="187">
        <v>29139</v>
      </c>
      <c r="D212" s="185">
        <v>1338</v>
      </c>
      <c r="E212" s="185">
        <v>1619</v>
      </c>
      <c r="F212" s="185">
        <v>1911</v>
      </c>
      <c r="G212" s="185">
        <v>2100</v>
      </c>
      <c r="H212" s="185">
        <v>2119</v>
      </c>
      <c r="I212" s="185">
        <v>1971</v>
      </c>
      <c r="J212" s="185">
        <v>1874</v>
      </c>
      <c r="K212" s="185">
        <v>1992</v>
      </c>
      <c r="L212" s="185">
        <v>2435</v>
      </c>
      <c r="M212" s="185">
        <v>2619</v>
      </c>
      <c r="N212" s="185">
        <v>2290</v>
      </c>
      <c r="O212" s="185">
        <v>1326</v>
      </c>
      <c r="P212" s="185">
        <v>1588</v>
      </c>
      <c r="Q212" s="185">
        <v>1651</v>
      </c>
      <c r="R212" s="186">
        <v>1249</v>
      </c>
      <c r="S212" s="185">
        <v>565</v>
      </c>
      <c r="T212" s="185">
        <v>222</v>
      </c>
      <c r="U212" s="185">
        <v>80</v>
      </c>
      <c r="V212" s="185">
        <v>31</v>
      </c>
      <c r="W212" s="184">
        <v>2</v>
      </c>
      <c r="X212" s="184">
        <v>157</v>
      </c>
      <c r="Y212" s="183" t="s">
        <v>440</v>
      </c>
      <c r="Z212" s="189"/>
    </row>
    <row r="213" spans="1:26" ht="10.5" customHeight="1" x14ac:dyDescent="0.2">
      <c r="A213" s="189"/>
      <c r="B213" s="188" t="s">
        <v>439</v>
      </c>
      <c r="C213" s="187">
        <v>30867</v>
      </c>
      <c r="D213" s="185">
        <v>1303</v>
      </c>
      <c r="E213" s="185">
        <v>1566</v>
      </c>
      <c r="F213" s="185">
        <v>1782</v>
      </c>
      <c r="G213" s="185">
        <v>1990</v>
      </c>
      <c r="H213" s="185">
        <v>2057</v>
      </c>
      <c r="I213" s="185">
        <v>1986</v>
      </c>
      <c r="J213" s="185">
        <v>1885</v>
      </c>
      <c r="K213" s="185">
        <v>2083</v>
      </c>
      <c r="L213" s="185">
        <v>2323</v>
      </c>
      <c r="M213" s="185">
        <v>2538</v>
      </c>
      <c r="N213" s="185">
        <v>2197</v>
      </c>
      <c r="O213" s="185">
        <v>1401</v>
      </c>
      <c r="P213" s="185">
        <v>1828</v>
      </c>
      <c r="Q213" s="185">
        <v>2074</v>
      </c>
      <c r="R213" s="186">
        <v>1688</v>
      </c>
      <c r="S213" s="185">
        <v>1218</v>
      </c>
      <c r="T213" s="185">
        <v>500</v>
      </c>
      <c r="U213" s="185">
        <v>196</v>
      </c>
      <c r="V213" s="185">
        <v>73</v>
      </c>
      <c r="W213" s="184">
        <v>17</v>
      </c>
      <c r="X213" s="184">
        <v>162</v>
      </c>
      <c r="Y213" s="183" t="s">
        <v>439</v>
      </c>
      <c r="Z213" s="189"/>
    </row>
    <row r="214" spans="1:26" ht="10.5" customHeight="1" x14ac:dyDescent="0.2">
      <c r="A214" s="189" t="s">
        <v>45</v>
      </c>
      <c r="B214" s="188" t="s">
        <v>441</v>
      </c>
      <c r="C214" s="187">
        <v>85902</v>
      </c>
      <c r="D214" s="185">
        <v>3936</v>
      </c>
      <c r="E214" s="185">
        <v>4624</v>
      </c>
      <c r="F214" s="185">
        <v>5164</v>
      </c>
      <c r="G214" s="185">
        <v>5642</v>
      </c>
      <c r="H214" s="185">
        <v>5888</v>
      </c>
      <c r="I214" s="185">
        <v>5738</v>
      </c>
      <c r="J214" s="185">
        <v>5587</v>
      </c>
      <c r="K214" s="185">
        <v>6313</v>
      </c>
      <c r="L214" s="185">
        <v>6515</v>
      </c>
      <c r="M214" s="185">
        <v>7142</v>
      </c>
      <c r="N214" s="185">
        <v>6190</v>
      </c>
      <c r="O214" s="185">
        <v>4164</v>
      </c>
      <c r="P214" s="185">
        <v>5387</v>
      </c>
      <c r="Q214" s="185">
        <v>5235</v>
      </c>
      <c r="R214" s="186">
        <v>4165</v>
      </c>
      <c r="S214" s="185">
        <v>2294</v>
      </c>
      <c r="T214" s="185">
        <v>931</v>
      </c>
      <c r="U214" s="185">
        <v>273</v>
      </c>
      <c r="V214" s="185">
        <v>99</v>
      </c>
      <c r="W214" s="184">
        <v>21</v>
      </c>
      <c r="X214" s="184">
        <v>594</v>
      </c>
      <c r="Y214" s="183" t="s">
        <v>441</v>
      </c>
      <c r="Z214" s="189" t="s">
        <v>45</v>
      </c>
    </row>
    <row r="215" spans="1:26" ht="10.5" customHeight="1" x14ac:dyDescent="0.2">
      <c r="A215" s="189"/>
      <c r="B215" s="188" t="s">
        <v>440</v>
      </c>
      <c r="C215" s="187">
        <v>41864</v>
      </c>
      <c r="D215" s="185">
        <v>2026</v>
      </c>
      <c r="E215" s="185">
        <v>2365</v>
      </c>
      <c r="F215" s="185">
        <v>2654</v>
      </c>
      <c r="G215" s="185">
        <v>2853</v>
      </c>
      <c r="H215" s="185">
        <v>3059</v>
      </c>
      <c r="I215" s="185">
        <v>2906</v>
      </c>
      <c r="J215" s="185">
        <v>2796</v>
      </c>
      <c r="K215" s="185">
        <v>3211</v>
      </c>
      <c r="L215" s="185">
        <v>3237</v>
      </c>
      <c r="M215" s="185">
        <v>3615</v>
      </c>
      <c r="N215" s="185">
        <v>3045</v>
      </c>
      <c r="O215" s="185">
        <v>1929</v>
      </c>
      <c r="P215" s="185">
        <v>2528</v>
      </c>
      <c r="Q215" s="185">
        <v>2357</v>
      </c>
      <c r="R215" s="186">
        <v>1791</v>
      </c>
      <c r="S215" s="185">
        <v>783</v>
      </c>
      <c r="T215" s="185">
        <v>289</v>
      </c>
      <c r="U215" s="185">
        <v>87</v>
      </c>
      <c r="V215" s="185">
        <v>33</v>
      </c>
      <c r="W215" s="184">
        <v>7</v>
      </c>
      <c r="X215" s="184">
        <v>293</v>
      </c>
      <c r="Y215" s="183" t="s">
        <v>440</v>
      </c>
      <c r="Z215" s="189"/>
    </row>
    <row r="216" spans="1:26" ht="10.5" customHeight="1" x14ac:dyDescent="0.2">
      <c r="A216" s="189"/>
      <c r="B216" s="188" t="s">
        <v>439</v>
      </c>
      <c r="C216" s="187">
        <v>44038</v>
      </c>
      <c r="D216" s="185">
        <v>1910</v>
      </c>
      <c r="E216" s="185">
        <v>2259</v>
      </c>
      <c r="F216" s="185">
        <v>2510</v>
      </c>
      <c r="G216" s="185">
        <v>2789</v>
      </c>
      <c r="H216" s="185">
        <v>2829</v>
      </c>
      <c r="I216" s="185">
        <v>2832</v>
      </c>
      <c r="J216" s="185">
        <v>2791</v>
      </c>
      <c r="K216" s="185">
        <v>3102</v>
      </c>
      <c r="L216" s="185">
        <v>3278</v>
      </c>
      <c r="M216" s="185">
        <v>3527</v>
      </c>
      <c r="N216" s="185">
        <v>3145</v>
      </c>
      <c r="O216" s="185">
        <v>2235</v>
      </c>
      <c r="P216" s="185">
        <v>2859</v>
      </c>
      <c r="Q216" s="185">
        <v>2878</v>
      </c>
      <c r="R216" s="186">
        <v>2374</v>
      </c>
      <c r="S216" s="185">
        <v>1511</v>
      </c>
      <c r="T216" s="185">
        <v>642</v>
      </c>
      <c r="U216" s="185">
        <v>186</v>
      </c>
      <c r="V216" s="185">
        <v>66</v>
      </c>
      <c r="W216" s="184">
        <v>14</v>
      </c>
      <c r="X216" s="184">
        <v>301</v>
      </c>
      <c r="Y216" s="183" t="s">
        <v>439</v>
      </c>
      <c r="Z216" s="189"/>
    </row>
    <row r="217" spans="1:26" ht="10.5" customHeight="1" x14ac:dyDescent="0.2">
      <c r="A217" s="189" t="s">
        <v>46</v>
      </c>
      <c r="B217" s="188" t="s">
        <v>441</v>
      </c>
      <c r="C217" s="187">
        <v>67576</v>
      </c>
      <c r="D217" s="185">
        <v>3102</v>
      </c>
      <c r="E217" s="185">
        <v>3621</v>
      </c>
      <c r="F217" s="185">
        <v>4293</v>
      </c>
      <c r="G217" s="185">
        <v>4869</v>
      </c>
      <c r="H217" s="185">
        <v>5171</v>
      </c>
      <c r="I217" s="185">
        <v>4764</v>
      </c>
      <c r="J217" s="185">
        <v>4327</v>
      </c>
      <c r="K217" s="185">
        <v>4367</v>
      </c>
      <c r="L217" s="185">
        <v>5142</v>
      </c>
      <c r="M217" s="185">
        <v>5916</v>
      </c>
      <c r="N217" s="185">
        <v>5321</v>
      </c>
      <c r="O217" s="185">
        <v>3372</v>
      </c>
      <c r="P217" s="185">
        <v>3630</v>
      </c>
      <c r="Q217" s="185">
        <v>3616</v>
      </c>
      <c r="R217" s="186">
        <v>2801</v>
      </c>
      <c r="S217" s="185">
        <v>1606</v>
      </c>
      <c r="T217" s="185">
        <v>748</v>
      </c>
      <c r="U217" s="185">
        <v>236</v>
      </c>
      <c r="V217" s="185">
        <v>87</v>
      </c>
      <c r="W217" s="184">
        <v>12</v>
      </c>
      <c r="X217" s="184">
        <v>575</v>
      </c>
      <c r="Y217" s="183" t="s">
        <v>441</v>
      </c>
      <c r="Z217" s="189" t="s">
        <v>46</v>
      </c>
    </row>
    <row r="218" spans="1:26" ht="10.5" customHeight="1" x14ac:dyDescent="0.2">
      <c r="A218" s="189"/>
      <c r="B218" s="188" t="s">
        <v>440</v>
      </c>
      <c r="C218" s="187">
        <v>33142</v>
      </c>
      <c r="D218" s="185">
        <v>1583</v>
      </c>
      <c r="E218" s="185">
        <v>1904</v>
      </c>
      <c r="F218" s="185">
        <v>2230</v>
      </c>
      <c r="G218" s="185">
        <v>2452</v>
      </c>
      <c r="H218" s="185">
        <v>2689</v>
      </c>
      <c r="I218" s="185">
        <v>2422</v>
      </c>
      <c r="J218" s="185">
        <v>2178</v>
      </c>
      <c r="K218" s="185">
        <v>2109</v>
      </c>
      <c r="L218" s="185">
        <v>2495</v>
      </c>
      <c r="M218" s="185">
        <v>2976</v>
      </c>
      <c r="N218" s="185">
        <v>2699</v>
      </c>
      <c r="O218" s="185">
        <v>1658</v>
      </c>
      <c r="P218" s="185">
        <v>1734</v>
      </c>
      <c r="Q218" s="185">
        <v>1594</v>
      </c>
      <c r="R218" s="186">
        <v>1237</v>
      </c>
      <c r="S218" s="185">
        <v>559</v>
      </c>
      <c r="T218" s="185">
        <v>248</v>
      </c>
      <c r="U218" s="185">
        <v>63</v>
      </c>
      <c r="V218" s="185">
        <v>24</v>
      </c>
      <c r="W218" s="184">
        <v>4</v>
      </c>
      <c r="X218" s="184">
        <v>284</v>
      </c>
      <c r="Y218" s="183" t="s">
        <v>440</v>
      </c>
      <c r="Z218" s="189"/>
    </row>
    <row r="219" spans="1:26" ht="10.5" customHeight="1" x14ac:dyDescent="0.2">
      <c r="A219" s="189"/>
      <c r="B219" s="188" t="s">
        <v>439</v>
      </c>
      <c r="C219" s="187">
        <v>34434</v>
      </c>
      <c r="D219" s="185">
        <v>1519</v>
      </c>
      <c r="E219" s="185">
        <v>1717</v>
      </c>
      <c r="F219" s="185">
        <v>2063</v>
      </c>
      <c r="G219" s="185">
        <v>2417</v>
      </c>
      <c r="H219" s="185">
        <v>2482</v>
      </c>
      <c r="I219" s="185">
        <v>2342</v>
      </c>
      <c r="J219" s="185">
        <v>2149</v>
      </c>
      <c r="K219" s="185">
        <v>2258</v>
      </c>
      <c r="L219" s="185">
        <v>2647</v>
      </c>
      <c r="M219" s="185">
        <v>2940</v>
      </c>
      <c r="N219" s="185">
        <v>2622</v>
      </c>
      <c r="O219" s="185">
        <v>1714</v>
      </c>
      <c r="P219" s="185">
        <v>1896</v>
      </c>
      <c r="Q219" s="185">
        <v>2022</v>
      </c>
      <c r="R219" s="186">
        <v>1564</v>
      </c>
      <c r="S219" s="185">
        <v>1047</v>
      </c>
      <c r="T219" s="185">
        <v>500</v>
      </c>
      <c r="U219" s="185">
        <v>173</v>
      </c>
      <c r="V219" s="185">
        <v>63</v>
      </c>
      <c r="W219" s="184">
        <v>8</v>
      </c>
      <c r="X219" s="184">
        <v>291</v>
      </c>
      <c r="Y219" s="183" t="s">
        <v>439</v>
      </c>
      <c r="Z219" s="189"/>
    </row>
    <row r="220" spans="1:26" ht="10.5" customHeight="1" x14ac:dyDescent="0.2">
      <c r="A220" s="189" t="s">
        <v>47</v>
      </c>
      <c r="B220" s="188" t="s">
        <v>441</v>
      </c>
      <c r="C220" s="187">
        <v>38973</v>
      </c>
      <c r="D220" s="185">
        <v>1785</v>
      </c>
      <c r="E220" s="185">
        <v>2105</v>
      </c>
      <c r="F220" s="185">
        <v>2432</v>
      </c>
      <c r="G220" s="185">
        <v>2721</v>
      </c>
      <c r="H220" s="185">
        <v>2554</v>
      </c>
      <c r="I220" s="185">
        <v>2346</v>
      </c>
      <c r="J220" s="185">
        <v>2474</v>
      </c>
      <c r="K220" s="185">
        <v>2793</v>
      </c>
      <c r="L220" s="185">
        <v>3118</v>
      </c>
      <c r="M220" s="185">
        <v>3254</v>
      </c>
      <c r="N220" s="185">
        <v>2680</v>
      </c>
      <c r="O220" s="185">
        <v>1860</v>
      </c>
      <c r="P220" s="185">
        <v>2383</v>
      </c>
      <c r="Q220" s="185">
        <v>2479</v>
      </c>
      <c r="R220" s="186">
        <v>1972</v>
      </c>
      <c r="S220" s="185">
        <v>1098</v>
      </c>
      <c r="T220" s="185">
        <v>489</v>
      </c>
      <c r="U220" s="185">
        <v>149</v>
      </c>
      <c r="V220" s="185">
        <v>53</v>
      </c>
      <c r="W220" s="184">
        <v>11</v>
      </c>
      <c r="X220" s="184">
        <v>217</v>
      </c>
      <c r="Y220" s="183" t="s">
        <v>441</v>
      </c>
      <c r="Z220" s="189" t="s">
        <v>47</v>
      </c>
    </row>
    <row r="221" spans="1:26" ht="10.5" customHeight="1" x14ac:dyDescent="0.2">
      <c r="B221" s="188" t="s">
        <v>440</v>
      </c>
      <c r="C221" s="187">
        <v>18961</v>
      </c>
      <c r="D221" s="185">
        <v>889</v>
      </c>
      <c r="E221" s="185">
        <v>1077</v>
      </c>
      <c r="F221" s="185">
        <v>1229</v>
      </c>
      <c r="G221" s="185">
        <v>1435</v>
      </c>
      <c r="H221" s="185">
        <v>1311</v>
      </c>
      <c r="I221" s="185">
        <v>1242</v>
      </c>
      <c r="J221" s="185">
        <v>1291</v>
      </c>
      <c r="K221" s="185">
        <v>1394</v>
      </c>
      <c r="L221" s="185">
        <v>1603</v>
      </c>
      <c r="M221" s="185">
        <v>1712</v>
      </c>
      <c r="N221" s="185">
        <v>1332</v>
      </c>
      <c r="O221" s="185">
        <v>877</v>
      </c>
      <c r="P221" s="185">
        <v>1068</v>
      </c>
      <c r="Q221" s="185">
        <v>1058</v>
      </c>
      <c r="R221" s="186">
        <v>804</v>
      </c>
      <c r="S221" s="185">
        <v>351</v>
      </c>
      <c r="T221" s="185">
        <v>144</v>
      </c>
      <c r="U221" s="185">
        <v>35</v>
      </c>
      <c r="V221" s="185">
        <v>9</v>
      </c>
      <c r="W221" s="184">
        <v>4</v>
      </c>
      <c r="X221" s="184">
        <v>96</v>
      </c>
      <c r="Y221" s="183" t="s">
        <v>440</v>
      </c>
    </row>
    <row r="222" spans="1:26" ht="10.5" customHeight="1" x14ac:dyDescent="0.2">
      <c r="B222" s="188" t="s">
        <v>439</v>
      </c>
      <c r="C222" s="187">
        <v>20012</v>
      </c>
      <c r="D222" s="185">
        <v>896</v>
      </c>
      <c r="E222" s="185">
        <v>1028</v>
      </c>
      <c r="F222" s="185">
        <v>1203</v>
      </c>
      <c r="G222" s="185">
        <v>1286</v>
      </c>
      <c r="H222" s="185">
        <v>1243</v>
      </c>
      <c r="I222" s="185">
        <v>1104</v>
      </c>
      <c r="J222" s="185">
        <v>1183</v>
      </c>
      <c r="K222" s="185">
        <v>1399</v>
      </c>
      <c r="L222" s="185">
        <v>1515</v>
      </c>
      <c r="M222" s="185">
        <v>1542</v>
      </c>
      <c r="N222" s="185">
        <v>1348</v>
      </c>
      <c r="O222" s="185">
        <v>983</v>
      </c>
      <c r="P222" s="185">
        <v>1315</v>
      </c>
      <c r="Q222" s="185">
        <v>1421</v>
      </c>
      <c r="R222" s="186">
        <v>1168</v>
      </c>
      <c r="S222" s="185">
        <v>747</v>
      </c>
      <c r="T222" s="185">
        <v>345</v>
      </c>
      <c r="U222" s="185">
        <v>114</v>
      </c>
      <c r="V222" s="185">
        <v>44</v>
      </c>
      <c r="W222" s="184">
        <v>7</v>
      </c>
      <c r="X222" s="184">
        <v>121</v>
      </c>
      <c r="Y222" s="183" t="s">
        <v>439</v>
      </c>
    </row>
    <row r="223" spans="1:26" ht="18" customHeight="1" x14ac:dyDescent="0.2">
      <c r="A223" s="147" t="s">
        <v>464</v>
      </c>
      <c r="B223" s="195" t="s">
        <v>441</v>
      </c>
      <c r="C223" s="194">
        <v>329625</v>
      </c>
      <c r="D223" s="192">
        <v>15231</v>
      </c>
      <c r="E223" s="192">
        <v>17570</v>
      </c>
      <c r="F223" s="192">
        <v>20197</v>
      </c>
      <c r="G223" s="192">
        <v>22888</v>
      </c>
      <c r="H223" s="192">
        <v>22593</v>
      </c>
      <c r="I223" s="192">
        <v>22279</v>
      </c>
      <c r="J223" s="192">
        <v>20776</v>
      </c>
      <c r="K223" s="192">
        <v>22046</v>
      </c>
      <c r="L223" s="192">
        <v>24902</v>
      </c>
      <c r="M223" s="192">
        <v>27847</v>
      </c>
      <c r="N223" s="192">
        <v>23021</v>
      </c>
      <c r="O223" s="192">
        <v>15962</v>
      </c>
      <c r="P223" s="192">
        <v>18101</v>
      </c>
      <c r="Q223" s="192">
        <v>20728</v>
      </c>
      <c r="R223" s="193">
        <v>17564</v>
      </c>
      <c r="S223" s="192">
        <v>10081</v>
      </c>
      <c r="T223" s="192">
        <v>3512</v>
      </c>
      <c r="U223" s="192">
        <v>666</v>
      </c>
      <c r="V223" s="192">
        <v>309</v>
      </c>
      <c r="W223" s="191">
        <v>51</v>
      </c>
      <c r="X223" s="191">
        <v>3301</v>
      </c>
      <c r="Y223" s="190" t="s">
        <v>441</v>
      </c>
      <c r="Z223" s="147" t="s">
        <v>464</v>
      </c>
    </row>
    <row r="224" spans="1:26" ht="11.1" customHeight="1" x14ac:dyDescent="0.2">
      <c r="A224" s="182"/>
      <c r="B224" s="195" t="s">
        <v>440</v>
      </c>
      <c r="C224" s="194">
        <v>162984</v>
      </c>
      <c r="D224" s="192">
        <v>7915</v>
      </c>
      <c r="E224" s="192">
        <v>9047</v>
      </c>
      <c r="F224" s="192">
        <v>10474</v>
      </c>
      <c r="G224" s="192">
        <v>11659</v>
      </c>
      <c r="H224" s="192">
        <v>11641</v>
      </c>
      <c r="I224" s="192">
        <v>11308</v>
      </c>
      <c r="J224" s="192">
        <v>10570</v>
      </c>
      <c r="K224" s="192">
        <v>10993</v>
      </c>
      <c r="L224" s="192">
        <v>12527</v>
      </c>
      <c r="M224" s="192">
        <v>14281</v>
      </c>
      <c r="N224" s="192">
        <v>11765</v>
      </c>
      <c r="O224" s="192">
        <v>7901</v>
      </c>
      <c r="P224" s="192">
        <v>8682</v>
      </c>
      <c r="Q224" s="192">
        <v>9443</v>
      </c>
      <c r="R224" s="193">
        <v>7807</v>
      </c>
      <c r="S224" s="192">
        <v>3753</v>
      </c>
      <c r="T224" s="192">
        <v>1294</v>
      </c>
      <c r="U224" s="192">
        <v>263</v>
      </c>
      <c r="V224" s="192">
        <v>115</v>
      </c>
      <c r="W224" s="191">
        <v>19</v>
      </c>
      <c r="X224" s="191">
        <v>1527</v>
      </c>
      <c r="Y224" s="190" t="s">
        <v>440</v>
      </c>
      <c r="Z224" s="182"/>
    </row>
    <row r="225" spans="1:26" ht="11.1" customHeight="1" x14ac:dyDescent="0.2">
      <c r="A225" s="182"/>
      <c r="B225" s="195" t="s">
        <v>439</v>
      </c>
      <c r="C225" s="194">
        <v>166641</v>
      </c>
      <c r="D225" s="192">
        <v>7316</v>
      </c>
      <c r="E225" s="192">
        <v>8523</v>
      </c>
      <c r="F225" s="192">
        <v>9723</v>
      </c>
      <c r="G225" s="192">
        <v>11229</v>
      </c>
      <c r="H225" s="192">
        <v>10952</v>
      </c>
      <c r="I225" s="192">
        <v>10971</v>
      </c>
      <c r="J225" s="192">
        <v>10206</v>
      </c>
      <c r="K225" s="192">
        <v>11053</v>
      </c>
      <c r="L225" s="192">
        <v>12375</v>
      </c>
      <c r="M225" s="192">
        <v>13566</v>
      </c>
      <c r="N225" s="192">
        <v>11256</v>
      </c>
      <c r="O225" s="192">
        <v>8061</v>
      </c>
      <c r="P225" s="192">
        <v>9419</v>
      </c>
      <c r="Q225" s="192">
        <v>11285</v>
      </c>
      <c r="R225" s="193">
        <v>9757</v>
      </c>
      <c r="S225" s="192">
        <v>6328</v>
      </c>
      <c r="T225" s="192">
        <v>2218</v>
      </c>
      <c r="U225" s="192">
        <v>403</v>
      </c>
      <c r="V225" s="192">
        <v>194</v>
      </c>
      <c r="W225" s="191">
        <v>32</v>
      </c>
      <c r="X225" s="191">
        <v>1774</v>
      </c>
      <c r="Y225" s="190" t="s">
        <v>439</v>
      </c>
      <c r="Z225" s="182"/>
    </row>
    <row r="226" spans="1:26" ht="10.5" customHeight="1" x14ac:dyDescent="0.2">
      <c r="A226" s="189" t="s">
        <v>48</v>
      </c>
      <c r="B226" s="188" t="s">
        <v>441</v>
      </c>
      <c r="C226" s="187">
        <v>32990</v>
      </c>
      <c r="D226" s="185">
        <v>1524</v>
      </c>
      <c r="E226" s="185">
        <v>1743</v>
      </c>
      <c r="F226" s="185">
        <v>1926</v>
      </c>
      <c r="G226" s="185">
        <v>2138</v>
      </c>
      <c r="H226" s="185">
        <v>2123</v>
      </c>
      <c r="I226" s="185">
        <v>2186</v>
      </c>
      <c r="J226" s="185">
        <v>2021</v>
      </c>
      <c r="K226" s="185">
        <v>2107</v>
      </c>
      <c r="L226" s="185">
        <v>2221</v>
      </c>
      <c r="M226" s="185">
        <v>2614</v>
      </c>
      <c r="N226" s="185">
        <v>2182</v>
      </c>
      <c r="O226" s="185">
        <v>1569</v>
      </c>
      <c r="P226" s="185">
        <v>1920</v>
      </c>
      <c r="Q226" s="185">
        <v>2361</v>
      </c>
      <c r="R226" s="186">
        <v>2060</v>
      </c>
      <c r="S226" s="185">
        <v>1250</v>
      </c>
      <c r="T226" s="185">
        <v>474</v>
      </c>
      <c r="U226" s="185">
        <v>97</v>
      </c>
      <c r="V226" s="185">
        <v>39</v>
      </c>
      <c r="W226" s="184">
        <v>9</v>
      </c>
      <c r="X226" s="184">
        <v>426</v>
      </c>
      <c r="Y226" s="183" t="s">
        <v>441</v>
      </c>
      <c r="Z226" s="189" t="s">
        <v>48</v>
      </c>
    </row>
    <row r="227" spans="1:26" ht="10.5" customHeight="1" x14ac:dyDescent="0.2">
      <c r="A227" s="189"/>
      <c r="B227" s="188" t="s">
        <v>440</v>
      </c>
      <c r="C227" s="187">
        <v>16472</v>
      </c>
      <c r="D227" s="185">
        <v>795</v>
      </c>
      <c r="E227" s="185">
        <v>910</v>
      </c>
      <c r="F227" s="185">
        <v>994</v>
      </c>
      <c r="G227" s="185">
        <v>1086</v>
      </c>
      <c r="H227" s="185">
        <v>1057</v>
      </c>
      <c r="I227" s="185">
        <v>1133</v>
      </c>
      <c r="J227" s="185">
        <v>1035</v>
      </c>
      <c r="K227" s="185">
        <v>1090</v>
      </c>
      <c r="L227" s="185">
        <v>1152</v>
      </c>
      <c r="M227" s="185">
        <v>1363</v>
      </c>
      <c r="N227" s="185">
        <v>1135</v>
      </c>
      <c r="O227" s="185">
        <v>809</v>
      </c>
      <c r="P227" s="185">
        <v>978</v>
      </c>
      <c r="Q227" s="185">
        <v>1094</v>
      </c>
      <c r="R227" s="186">
        <v>929</v>
      </c>
      <c r="S227" s="185">
        <v>491</v>
      </c>
      <c r="T227" s="185">
        <v>181</v>
      </c>
      <c r="U227" s="185">
        <v>29</v>
      </c>
      <c r="V227" s="185">
        <v>22</v>
      </c>
      <c r="W227" s="184">
        <v>5</v>
      </c>
      <c r="X227" s="184">
        <v>184</v>
      </c>
      <c r="Y227" s="183" t="s">
        <v>440</v>
      </c>
      <c r="Z227" s="189"/>
    </row>
    <row r="228" spans="1:26" ht="10.5" customHeight="1" x14ac:dyDescent="0.2">
      <c r="A228" s="189"/>
      <c r="B228" s="188" t="s">
        <v>439</v>
      </c>
      <c r="C228" s="187">
        <v>16518</v>
      </c>
      <c r="D228" s="185">
        <v>729</v>
      </c>
      <c r="E228" s="185">
        <v>833</v>
      </c>
      <c r="F228" s="185">
        <v>932</v>
      </c>
      <c r="G228" s="185">
        <v>1052</v>
      </c>
      <c r="H228" s="185">
        <v>1066</v>
      </c>
      <c r="I228" s="185">
        <v>1053</v>
      </c>
      <c r="J228" s="185">
        <v>986</v>
      </c>
      <c r="K228" s="185">
        <v>1017</v>
      </c>
      <c r="L228" s="185">
        <v>1069</v>
      </c>
      <c r="M228" s="185">
        <v>1251</v>
      </c>
      <c r="N228" s="185">
        <v>1047</v>
      </c>
      <c r="O228" s="185">
        <v>760</v>
      </c>
      <c r="P228" s="185">
        <v>942</v>
      </c>
      <c r="Q228" s="185">
        <v>1267</v>
      </c>
      <c r="R228" s="186">
        <v>1131</v>
      </c>
      <c r="S228" s="185">
        <v>759</v>
      </c>
      <c r="T228" s="185">
        <v>293</v>
      </c>
      <c r="U228" s="185">
        <v>68</v>
      </c>
      <c r="V228" s="185">
        <v>17</v>
      </c>
      <c r="W228" s="184">
        <v>4</v>
      </c>
      <c r="X228" s="184">
        <v>242</v>
      </c>
      <c r="Y228" s="183" t="s">
        <v>439</v>
      </c>
      <c r="Z228" s="189"/>
    </row>
    <row r="229" spans="1:26" ht="10.5" customHeight="1" x14ac:dyDescent="0.2">
      <c r="A229" s="189" t="s">
        <v>49</v>
      </c>
      <c r="B229" s="188" t="s">
        <v>441</v>
      </c>
      <c r="C229" s="187">
        <v>20373</v>
      </c>
      <c r="D229" s="185">
        <v>865</v>
      </c>
      <c r="E229" s="185">
        <v>1004</v>
      </c>
      <c r="F229" s="185">
        <v>1183</v>
      </c>
      <c r="G229" s="185">
        <v>1158</v>
      </c>
      <c r="H229" s="185">
        <v>1152</v>
      </c>
      <c r="I229" s="185">
        <v>1196</v>
      </c>
      <c r="J229" s="185">
        <v>1168</v>
      </c>
      <c r="K229" s="185">
        <v>1333</v>
      </c>
      <c r="L229" s="185">
        <v>1325</v>
      </c>
      <c r="M229" s="185">
        <v>1491</v>
      </c>
      <c r="N229" s="185">
        <v>1407</v>
      </c>
      <c r="O229" s="185">
        <v>1074</v>
      </c>
      <c r="P229" s="185">
        <v>1320</v>
      </c>
      <c r="Q229" s="185">
        <v>1618</v>
      </c>
      <c r="R229" s="186">
        <v>1496</v>
      </c>
      <c r="S229" s="185">
        <v>868</v>
      </c>
      <c r="T229" s="185">
        <v>316</v>
      </c>
      <c r="U229" s="185">
        <v>75</v>
      </c>
      <c r="V229" s="185">
        <v>42</v>
      </c>
      <c r="W229" s="184">
        <v>8</v>
      </c>
      <c r="X229" s="184">
        <v>274</v>
      </c>
      <c r="Y229" s="183" t="s">
        <v>441</v>
      </c>
      <c r="Z229" s="189" t="s">
        <v>49</v>
      </c>
    </row>
    <row r="230" spans="1:26" ht="10.5" customHeight="1" x14ac:dyDescent="0.2">
      <c r="A230" s="189"/>
      <c r="B230" s="188" t="s">
        <v>440</v>
      </c>
      <c r="C230" s="187">
        <v>10316</v>
      </c>
      <c r="D230" s="185">
        <v>458</v>
      </c>
      <c r="E230" s="185">
        <v>523</v>
      </c>
      <c r="F230" s="185">
        <v>660</v>
      </c>
      <c r="G230" s="185">
        <v>632</v>
      </c>
      <c r="H230" s="185">
        <v>598</v>
      </c>
      <c r="I230" s="185">
        <v>628</v>
      </c>
      <c r="J230" s="185">
        <v>607</v>
      </c>
      <c r="K230" s="185">
        <v>714</v>
      </c>
      <c r="L230" s="185">
        <v>709</v>
      </c>
      <c r="M230" s="185">
        <v>802</v>
      </c>
      <c r="N230" s="185">
        <v>728</v>
      </c>
      <c r="O230" s="185">
        <v>554</v>
      </c>
      <c r="P230" s="185">
        <v>635</v>
      </c>
      <c r="Q230" s="185">
        <v>760</v>
      </c>
      <c r="R230" s="186">
        <v>682</v>
      </c>
      <c r="S230" s="185">
        <v>313</v>
      </c>
      <c r="T230" s="185">
        <v>135</v>
      </c>
      <c r="U230" s="185">
        <v>34</v>
      </c>
      <c r="V230" s="185">
        <v>13</v>
      </c>
      <c r="W230" s="184">
        <v>4</v>
      </c>
      <c r="X230" s="184">
        <v>127</v>
      </c>
      <c r="Y230" s="183" t="s">
        <v>440</v>
      </c>
      <c r="Z230" s="189"/>
    </row>
    <row r="231" spans="1:26" ht="10.5" customHeight="1" x14ac:dyDescent="0.2">
      <c r="A231" s="189"/>
      <c r="B231" s="188" t="s">
        <v>439</v>
      </c>
      <c r="C231" s="187">
        <v>10057</v>
      </c>
      <c r="D231" s="185">
        <v>407</v>
      </c>
      <c r="E231" s="185">
        <v>481</v>
      </c>
      <c r="F231" s="185">
        <v>523</v>
      </c>
      <c r="G231" s="185">
        <v>526</v>
      </c>
      <c r="H231" s="185">
        <v>554</v>
      </c>
      <c r="I231" s="185">
        <v>568</v>
      </c>
      <c r="J231" s="185">
        <v>561</v>
      </c>
      <c r="K231" s="185">
        <v>619</v>
      </c>
      <c r="L231" s="185">
        <v>616</v>
      </c>
      <c r="M231" s="185">
        <v>689</v>
      </c>
      <c r="N231" s="185">
        <v>679</v>
      </c>
      <c r="O231" s="185">
        <v>520</v>
      </c>
      <c r="P231" s="185">
        <v>685</v>
      </c>
      <c r="Q231" s="185">
        <v>858</v>
      </c>
      <c r="R231" s="186">
        <v>814</v>
      </c>
      <c r="S231" s="185">
        <v>555</v>
      </c>
      <c r="T231" s="185">
        <v>181</v>
      </c>
      <c r="U231" s="185">
        <v>41</v>
      </c>
      <c r="V231" s="185">
        <v>29</v>
      </c>
      <c r="W231" s="184">
        <v>4</v>
      </c>
      <c r="X231" s="184">
        <v>147</v>
      </c>
      <c r="Y231" s="183" t="s">
        <v>439</v>
      </c>
      <c r="Z231" s="189"/>
    </row>
    <row r="232" spans="1:26" ht="10.5" customHeight="1" x14ac:dyDescent="0.2">
      <c r="A232" s="189" t="s">
        <v>50</v>
      </c>
      <c r="B232" s="188" t="s">
        <v>441</v>
      </c>
      <c r="C232" s="187">
        <v>15636</v>
      </c>
      <c r="D232" s="185">
        <v>771</v>
      </c>
      <c r="E232" s="185">
        <v>790</v>
      </c>
      <c r="F232" s="185">
        <v>902</v>
      </c>
      <c r="G232" s="185">
        <v>988</v>
      </c>
      <c r="H232" s="185">
        <v>1009</v>
      </c>
      <c r="I232" s="185">
        <v>982</v>
      </c>
      <c r="J232" s="185">
        <v>935</v>
      </c>
      <c r="K232" s="185">
        <v>1040</v>
      </c>
      <c r="L232" s="185">
        <v>1131</v>
      </c>
      <c r="M232" s="185">
        <v>1229</v>
      </c>
      <c r="N232" s="185">
        <v>941</v>
      </c>
      <c r="O232" s="185">
        <v>796</v>
      </c>
      <c r="P232" s="185">
        <v>901</v>
      </c>
      <c r="Q232" s="185">
        <v>1173</v>
      </c>
      <c r="R232" s="186">
        <v>1029</v>
      </c>
      <c r="S232" s="185">
        <v>586</v>
      </c>
      <c r="T232" s="185">
        <v>209</v>
      </c>
      <c r="U232" s="185">
        <v>49</v>
      </c>
      <c r="V232" s="185">
        <v>30</v>
      </c>
      <c r="W232" s="184">
        <v>3</v>
      </c>
      <c r="X232" s="184">
        <v>142</v>
      </c>
      <c r="Y232" s="183" t="s">
        <v>441</v>
      </c>
      <c r="Z232" s="189" t="s">
        <v>50</v>
      </c>
    </row>
    <row r="233" spans="1:26" ht="10.5" customHeight="1" x14ac:dyDescent="0.2">
      <c r="A233" s="189"/>
      <c r="B233" s="188" t="s">
        <v>440</v>
      </c>
      <c r="C233" s="187">
        <v>7839</v>
      </c>
      <c r="D233" s="185">
        <v>421</v>
      </c>
      <c r="E233" s="185">
        <v>386</v>
      </c>
      <c r="F233" s="185">
        <v>460</v>
      </c>
      <c r="G233" s="185">
        <v>517</v>
      </c>
      <c r="H233" s="185">
        <v>517</v>
      </c>
      <c r="I233" s="185">
        <v>515</v>
      </c>
      <c r="J233" s="185">
        <v>469</v>
      </c>
      <c r="K233" s="185">
        <v>543</v>
      </c>
      <c r="L233" s="185">
        <v>611</v>
      </c>
      <c r="M233" s="185">
        <v>670</v>
      </c>
      <c r="N233" s="185">
        <v>521</v>
      </c>
      <c r="O233" s="185">
        <v>390</v>
      </c>
      <c r="P233" s="185">
        <v>419</v>
      </c>
      <c r="Q233" s="185">
        <v>554</v>
      </c>
      <c r="R233" s="186">
        <v>475</v>
      </c>
      <c r="S233" s="185">
        <v>194</v>
      </c>
      <c r="T233" s="185">
        <v>94</v>
      </c>
      <c r="U233" s="185">
        <v>18</v>
      </c>
      <c r="V233" s="185">
        <v>13</v>
      </c>
      <c r="W233" s="184" t="s">
        <v>3</v>
      </c>
      <c r="X233" s="184">
        <v>52</v>
      </c>
      <c r="Y233" s="183" t="s">
        <v>440</v>
      </c>
      <c r="Z233" s="189"/>
    </row>
    <row r="234" spans="1:26" ht="10.5" customHeight="1" x14ac:dyDescent="0.2">
      <c r="A234" s="189"/>
      <c r="B234" s="188" t="s">
        <v>439</v>
      </c>
      <c r="C234" s="187">
        <v>7797</v>
      </c>
      <c r="D234" s="185">
        <v>350</v>
      </c>
      <c r="E234" s="185">
        <v>404</v>
      </c>
      <c r="F234" s="185">
        <v>442</v>
      </c>
      <c r="G234" s="185">
        <v>471</v>
      </c>
      <c r="H234" s="185">
        <v>492</v>
      </c>
      <c r="I234" s="185">
        <v>467</v>
      </c>
      <c r="J234" s="185">
        <v>466</v>
      </c>
      <c r="K234" s="185">
        <v>497</v>
      </c>
      <c r="L234" s="185">
        <v>520</v>
      </c>
      <c r="M234" s="185">
        <v>559</v>
      </c>
      <c r="N234" s="185">
        <v>420</v>
      </c>
      <c r="O234" s="185">
        <v>406</v>
      </c>
      <c r="P234" s="185">
        <v>482</v>
      </c>
      <c r="Q234" s="185">
        <v>619</v>
      </c>
      <c r="R234" s="186">
        <v>554</v>
      </c>
      <c r="S234" s="185">
        <v>392</v>
      </c>
      <c r="T234" s="185">
        <v>115</v>
      </c>
      <c r="U234" s="185">
        <v>31</v>
      </c>
      <c r="V234" s="185">
        <v>17</v>
      </c>
      <c r="W234" s="184">
        <v>3</v>
      </c>
      <c r="X234" s="184">
        <v>90</v>
      </c>
      <c r="Y234" s="183" t="s">
        <v>439</v>
      </c>
      <c r="Z234" s="189"/>
    </row>
    <row r="235" spans="1:26" ht="10.5" customHeight="1" x14ac:dyDescent="0.2">
      <c r="A235" s="189" t="s">
        <v>51</v>
      </c>
      <c r="B235" s="188" t="s">
        <v>441</v>
      </c>
      <c r="C235" s="187">
        <v>20192</v>
      </c>
      <c r="D235" s="185">
        <v>919</v>
      </c>
      <c r="E235" s="185">
        <v>1137</v>
      </c>
      <c r="F235" s="185">
        <v>1290</v>
      </c>
      <c r="G235" s="185">
        <v>1356</v>
      </c>
      <c r="H235" s="185">
        <v>1331</v>
      </c>
      <c r="I235" s="185">
        <v>1404</v>
      </c>
      <c r="J235" s="185">
        <v>1279</v>
      </c>
      <c r="K235" s="185">
        <v>1421</v>
      </c>
      <c r="L235" s="185">
        <v>1539</v>
      </c>
      <c r="M235" s="185">
        <v>1764</v>
      </c>
      <c r="N235" s="185">
        <v>1276</v>
      </c>
      <c r="O235" s="185">
        <v>992</v>
      </c>
      <c r="P235" s="185">
        <v>1165</v>
      </c>
      <c r="Q235" s="185">
        <v>1257</v>
      </c>
      <c r="R235" s="186">
        <v>1049</v>
      </c>
      <c r="S235" s="185">
        <v>585</v>
      </c>
      <c r="T235" s="185">
        <v>223</v>
      </c>
      <c r="U235" s="185">
        <v>28</v>
      </c>
      <c r="V235" s="185">
        <v>16</v>
      </c>
      <c r="W235" s="184">
        <v>2</v>
      </c>
      <c r="X235" s="184">
        <v>159</v>
      </c>
      <c r="Y235" s="183" t="s">
        <v>441</v>
      </c>
      <c r="Z235" s="189" t="s">
        <v>51</v>
      </c>
    </row>
    <row r="236" spans="1:26" ht="10.5" customHeight="1" x14ac:dyDescent="0.2">
      <c r="A236" s="189"/>
      <c r="B236" s="188" t="s">
        <v>440</v>
      </c>
      <c r="C236" s="187">
        <v>10150</v>
      </c>
      <c r="D236" s="185">
        <v>467</v>
      </c>
      <c r="E236" s="185">
        <v>560</v>
      </c>
      <c r="F236" s="185">
        <v>658</v>
      </c>
      <c r="G236" s="185">
        <v>675</v>
      </c>
      <c r="H236" s="185">
        <v>694</v>
      </c>
      <c r="I236" s="185">
        <v>786</v>
      </c>
      <c r="J236" s="185">
        <v>673</v>
      </c>
      <c r="K236" s="185">
        <v>761</v>
      </c>
      <c r="L236" s="185">
        <v>794</v>
      </c>
      <c r="M236" s="185">
        <v>964</v>
      </c>
      <c r="N236" s="185">
        <v>671</v>
      </c>
      <c r="O236" s="185">
        <v>493</v>
      </c>
      <c r="P236" s="185">
        <v>570</v>
      </c>
      <c r="Q236" s="185">
        <v>555</v>
      </c>
      <c r="R236" s="186">
        <v>453</v>
      </c>
      <c r="S236" s="185">
        <v>216</v>
      </c>
      <c r="T236" s="185">
        <v>72</v>
      </c>
      <c r="U236" s="185">
        <v>11</v>
      </c>
      <c r="V236" s="185">
        <v>7</v>
      </c>
      <c r="W236" s="184">
        <v>1</v>
      </c>
      <c r="X236" s="184">
        <v>69</v>
      </c>
      <c r="Y236" s="183" t="s">
        <v>440</v>
      </c>
      <c r="Z236" s="189"/>
    </row>
    <row r="237" spans="1:26" ht="10.5" customHeight="1" x14ac:dyDescent="0.2">
      <c r="A237" s="189"/>
      <c r="B237" s="188" t="s">
        <v>439</v>
      </c>
      <c r="C237" s="187">
        <v>10042</v>
      </c>
      <c r="D237" s="185">
        <v>452</v>
      </c>
      <c r="E237" s="185">
        <v>577</v>
      </c>
      <c r="F237" s="185">
        <v>632</v>
      </c>
      <c r="G237" s="185">
        <v>681</v>
      </c>
      <c r="H237" s="185">
        <v>637</v>
      </c>
      <c r="I237" s="185">
        <v>618</v>
      </c>
      <c r="J237" s="185">
        <v>606</v>
      </c>
      <c r="K237" s="185">
        <v>660</v>
      </c>
      <c r="L237" s="185">
        <v>745</v>
      </c>
      <c r="M237" s="185">
        <v>800</v>
      </c>
      <c r="N237" s="185">
        <v>605</v>
      </c>
      <c r="O237" s="185">
        <v>499</v>
      </c>
      <c r="P237" s="185">
        <v>595</v>
      </c>
      <c r="Q237" s="185">
        <v>702</v>
      </c>
      <c r="R237" s="186">
        <v>596</v>
      </c>
      <c r="S237" s="185">
        <v>369</v>
      </c>
      <c r="T237" s="185">
        <v>151</v>
      </c>
      <c r="U237" s="185">
        <v>17</v>
      </c>
      <c r="V237" s="185">
        <v>9</v>
      </c>
      <c r="W237" s="184">
        <v>1</v>
      </c>
      <c r="X237" s="184">
        <v>90</v>
      </c>
      <c r="Y237" s="183" t="s">
        <v>439</v>
      </c>
      <c r="Z237" s="189"/>
    </row>
    <row r="238" spans="1:26" ht="18" customHeight="1" x14ac:dyDescent="0.2">
      <c r="A238" s="189" t="s">
        <v>52</v>
      </c>
      <c r="B238" s="188" t="s">
        <v>441</v>
      </c>
      <c r="C238" s="187">
        <v>86413</v>
      </c>
      <c r="D238" s="185">
        <v>4120</v>
      </c>
      <c r="E238" s="185">
        <v>4754</v>
      </c>
      <c r="F238" s="185">
        <v>5519</v>
      </c>
      <c r="G238" s="185">
        <v>6518</v>
      </c>
      <c r="H238" s="185">
        <v>6123</v>
      </c>
      <c r="I238" s="185">
        <v>6012</v>
      </c>
      <c r="J238" s="185">
        <v>5412</v>
      </c>
      <c r="K238" s="185">
        <v>5791</v>
      </c>
      <c r="L238" s="185">
        <v>6799</v>
      </c>
      <c r="M238" s="185">
        <v>7368</v>
      </c>
      <c r="N238" s="185">
        <v>5991</v>
      </c>
      <c r="O238" s="185">
        <v>4130</v>
      </c>
      <c r="P238" s="185">
        <v>4694</v>
      </c>
      <c r="Q238" s="185">
        <v>5168</v>
      </c>
      <c r="R238" s="186">
        <v>4092</v>
      </c>
      <c r="S238" s="185">
        <v>2136</v>
      </c>
      <c r="T238" s="185">
        <v>766</v>
      </c>
      <c r="U238" s="185">
        <v>124</v>
      </c>
      <c r="V238" s="185">
        <v>56</v>
      </c>
      <c r="W238" s="184">
        <v>8</v>
      </c>
      <c r="X238" s="184">
        <v>832</v>
      </c>
      <c r="Y238" s="183" t="s">
        <v>441</v>
      </c>
      <c r="Z238" s="189" t="s">
        <v>52</v>
      </c>
    </row>
    <row r="239" spans="1:26" ht="11.1" customHeight="1" x14ac:dyDescent="0.2">
      <c r="A239" s="189"/>
      <c r="B239" s="188" t="s">
        <v>440</v>
      </c>
      <c r="C239" s="187">
        <v>42531</v>
      </c>
      <c r="D239" s="185">
        <v>2125</v>
      </c>
      <c r="E239" s="185">
        <v>2427</v>
      </c>
      <c r="F239" s="185">
        <v>2845</v>
      </c>
      <c r="G239" s="185">
        <v>3286</v>
      </c>
      <c r="H239" s="185">
        <v>3161</v>
      </c>
      <c r="I239" s="185">
        <v>3030</v>
      </c>
      <c r="J239" s="185">
        <v>2763</v>
      </c>
      <c r="K239" s="185">
        <v>2787</v>
      </c>
      <c r="L239" s="185">
        <v>3405</v>
      </c>
      <c r="M239" s="185">
        <v>3767</v>
      </c>
      <c r="N239" s="185">
        <v>3012</v>
      </c>
      <c r="O239" s="185">
        <v>2041</v>
      </c>
      <c r="P239" s="185">
        <v>2178</v>
      </c>
      <c r="Q239" s="185">
        <v>2347</v>
      </c>
      <c r="R239" s="186">
        <v>1830</v>
      </c>
      <c r="S239" s="185">
        <v>776</v>
      </c>
      <c r="T239" s="185">
        <v>274</v>
      </c>
      <c r="U239" s="185">
        <v>50</v>
      </c>
      <c r="V239" s="185">
        <v>15</v>
      </c>
      <c r="W239" s="184">
        <v>2</v>
      </c>
      <c r="X239" s="184">
        <v>410</v>
      </c>
      <c r="Y239" s="183" t="s">
        <v>440</v>
      </c>
      <c r="Z239" s="189"/>
    </row>
    <row r="240" spans="1:26" ht="11.1" customHeight="1" x14ac:dyDescent="0.2">
      <c r="A240" s="189"/>
      <c r="B240" s="188" t="s">
        <v>439</v>
      </c>
      <c r="C240" s="187">
        <v>43882</v>
      </c>
      <c r="D240" s="185">
        <v>1995</v>
      </c>
      <c r="E240" s="185">
        <v>2327</v>
      </c>
      <c r="F240" s="185">
        <v>2674</v>
      </c>
      <c r="G240" s="185">
        <v>3232</v>
      </c>
      <c r="H240" s="185">
        <v>2962</v>
      </c>
      <c r="I240" s="185">
        <v>2982</v>
      </c>
      <c r="J240" s="185">
        <v>2649</v>
      </c>
      <c r="K240" s="185">
        <v>3004</v>
      </c>
      <c r="L240" s="185">
        <v>3394</v>
      </c>
      <c r="M240" s="185">
        <v>3601</v>
      </c>
      <c r="N240" s="185">
        <v>2979</v>
      </c>
      <c r="O240" s="185">
        <v>2089</v>
      </c>
      <c r="P240" s="185">
        <v>2516</v>
      </c>
      <c r="Q240" s="185">
        <v>2821</v>
      </c>
      <c r="R240" s="186">
        <v>2262</v>
      </c>
      <c r="S240" s="185">
        <v>1360</v>
      </c>
      <c r="T240" s="185">
        <v>492</v>
      </c>
      <c r="U240" s="185">
        <v>74</v>
      </c>
      <c r="V240" s="185">
        <v>41</v>
      </c>
      <c r="W240" s="184">
        <v>6</v>
      </c>
      <c r="X240" s="184">
        <v>422</v>
      </c>
      <c r="Y240" s="183" t="s">
        <v>439</v>
      </c>
      <c r="Z240" s="189"/>
    </row>
    <row r="241" spans="1:26" ht="11.1" customHeight="1" x14ac:dyDescent="0.2">
      <c r="A241" s="189" t="s">
        <v>53</v>
      </c>
      <c r="B241" s="188" t="s">
        <v>441</v>
      </c>
      <c r="C241" s="187">
        <v>17052</v>
      </c>
      <c r="D241" s="185">
        <v>791</v>
      </c>
      <c r="E241" s="185">
        <v>908</v>
      </c>
      <c r="F241" s="185">
        <v>1072</v>
      </c>
      <c r="G241" s="185">
        <v>1225</v>
      </c>
      <c r="H241" s="185">
        <v>1073</v>
      </c>
      <c r="I241" s="185">
        <v>1155</v>
      </c>
      <c r="J241" s="185">
        <v>1073</v>
      </c>
      <c r="K241" s="185">
        <v>1198</v>
      </c>
      <c r="L241" s="185">
        <v>1367</v>
      </c>
      <c r="M241" s="185">
        <v>1404</v>
      </c>
      <c r="N241" s="185">
        <v>1104</v>
      </c>
      <c r="O241" s="185">
        <v>794</v>
      </c>
      <c r="P241" s="185">
        <v>954</v>
      </c>
      <c r="Q241" s="185">
        <v>1076</v>
      </c>
      <c r="R241" s="186">
        <v>977</v>
      </c>
      <c r="S241" s="185">
        <v>577</v>
      </c>
      <c r="T241" s="185">
        <v>177</v>
      </c>
      <c r="U241" s="185">
        <v>28</v>
      </c>
      <c r="V241" s="185">
        <v>7</v>
      </c>
      <c r="W241" s="184">
        <v>2</v>
      </c>
      <c r="X241" s="184">
        <v>90</v>
      </c>
      <c r="Y241" s="183" t="s">
        <v>441</v>
      </c>
      <c r="Z241" s="189" t="s">
        <v>53</v>
      </c>
    </row>
    <row r="242" spans="1:26" ht="11.1" customHeight="1" x14ac:dyDescent="0.2">
      <c r="A242" s="189"/>
      <c r="B242" s="188" t="s">
        <v>440</v>
      </c>
      <c r="C242" s="187">
        <v>8653</v>
      </c>
      <c r="D242" s="185">
        <v>411</v>
      </c>
      <c r="E242" s="185">
        <v>479</v>
      </c>
      <c r="F242" s="185">
        <v>538</v>
      </c>
      <c r="G242" s="185">
        <v>602</v>
      </c>
      <c r="H242" s="185">
        <v>575</v>
      </c>
      <c r="I242" s="185">
        <v>624</v>
      </c>
      <c r="J242" s="185">
        <v>578</v>
      </c>
      <c r="K242" s="185">
        <v>655</v>
      </c>
      <c r="L242" s="185">
        <v>768</v>
      </c>
      <c r="M242" s="185">
        <v>750</v>
      </c>
      <c r="N242" s="185">
        <v>590</v>
      </c>
      <c r="O242" s="185">
        <v>387</v>
      </c>
      <c r="P242" s="185">
        <v>445</v>
      </c>
      <c r="Q242" s="185">
        <v>470</v>
      </c>
      <c r="R242" s="186">
        <v>423</v>
      </c>
      <c r="S242" s="185">
        <v>218</v>
      </c>
      <c r="T242" s="185">
        <v>76</v>
      </c>
      <c r="U242" s="185">
        <v>12</v>
      </c>
      <c r="V242" s="185">
        <v>4</v>
      </c>
      <c r="W242" s="184">
        <v>1</v>
      </c>
      <c r="X242" s="184">
        <v>47</v>
      </c>
      <c r="Y242" s="183" t="s">
        <v>440</v>
      </c>
      <c r="Z242" s="189"/>
    </row>
    <row r="243" spans="1:26" ht="11.1" customHeight="1" x14ac:dyDescent="0.2">
      <c r="A243" s="189"/>
      <c r="B243" s="188" t="s">
        <v>439</v>
      </c>
      <c r="C243" s="187">
        <v>8399</v>
      </c>
      <c r="D243" s="185">
        <v>380</v>
      </c>
      <c r="E243" s="185">
        <v>429</v>
      </c>
      <c r="F243" s="185">
        <v>534</v>
      </c>
      <c r="G243" s="185">
        <v>623</v>
      </c>
      <c r="H243" s="185">
        <v>498</v>
      </c>
      <c r="I243" s="185">
        <v>531</v>
      </c>
      <c r="J243" s="185">
        <v>495</v>
      </c>
      <c r="K243" s="185">
        <v>543</v>
      </c>
      <c r="L243" s="185">
        <v>599</v>
      </c>
      <c r="M243" s="185">
        <v>654</v>
      </c>
      <c r="N243" s="185">
        <v>514</v>
      </c>
      <c r="O243" s="185">
        <v>407</v>
      </c>
      <c r="P243" s="185">
        <v>509</v>
      </c>
      <c r="Q243" s="185">
        <v>606</v>
      </c>
      <c r="R243" s="186">
        <v>554</v>
      </c>
      <c r="S243" s="185">
        <v>359</v>
      </c>
      <c r="T243" s="185">
        <v>101</v>
      </c>
      <c r="U243" s="185">
        <v>16</v>
      </c>
      <c r="V243" s="185">
        <v>3</v>
      </c>
      <c r="W243" s="184">
        <v>1</v>
      </c>
      <c r="X243" s="184">
        <v>43</v>
      </c>
      <c r="Y243" s="183" t="s">
        <v>439</v>
      </c>
      <c r="Z243" s="189"/>
    </row>
    <row r="244" spans="1:26" ht="11.1" customHeight="1" x14ac:dyDescent="0.2">
      <c r="A244" s="189" t="s">
        <v>54</v>
      </c>
      <c r="B244" s="188" t="s">
        <v>441</v>
      </c>
      <c r="C244" s="187">
        <v>14076</v>
      </c>
      <c r="D244" s="185">
        <v>671</v>
      </c>
      <c r="E244" s="185">
        <v>863</v>
      </c>
      <c r="F244" s="185">
        <v>1061</v>
      </c>
      <c r="G244" s="185">
        <v>1122</v>
      </c>
      <c r="H244" s="185">
        <v>984</v>
      </c>
      <c r="I244" s="185">
        <v>894</v>
      </c>
      <c r="J244" s="185">
        <v>858</v>
      </c>
      <c r="K244" s="185">
        <v>1067</v>
      </c>
      <c r="L244" s="185">
        <v>1237</v>
      </c>
      <c r="M244" s="185">
        <v>1254</v>
      </c>
      <c r="N244" s="185">
        <v>834</v>
      </c>
      <c r="O244" s="185">
        <v>581</v>
      </c>
      <c r="P244" s="185">
        <v>710</v>
      </c>
      <c r="Q244" s="185">
        <v>743</v>
      </c>
      <c r="R244" s="186">
        <v>623</v>
      </c>
      <c r="S244" s="185">
        <v>344</v>
      </c>
      <c r="T244" s="185">
        <v>121</v>
      </c>
      <c r="U244" s="185">
        <v>13</v>
      </c>
      <c r="V244" s="185">
        <v>5</v>
      </c>
      <c r="W244" s="184">
        <v>1</v>
      </c>
      <c r="X244" s="184">
        <v>90</v>
      </c>
      <c r="Y244" s="183" t="s">
        <v>441</v>
      </c>
      <c r="Z244" s="189" t="s">
        <v>54</v>
      </c>
    </row>
    <row r="245" spans="1:26" ht="11.1" customHeight="1" x14ac:dyDescent="0.2">
      <c r="A245" s="189"/>
      <c r="B245" s="188" t="s">
        <v>440</v>
      </c>
      <c r="C245" s="187">
        <v>7052</v>
      </c>
      <c r="D245" s="185">
        <v>323</v>
      </c>
      <c r="E245" s="185">
        <v>455</v>
      </c>
      <c r="F245" s="185">
        <v>570</v>
      </c>
      <c r="G245" s="185">
        <v>589</v>
      </c>
      <c r="H245" s="185">
        <v>525</v>
      </c>
      <c r="I245" s="185">
        <v>460</v>
      </c>
      <c r="J245" s="185">
        <v>438</v>
      </c>
      <c r="K245" s="185">
        <v>493</v>
      </c>
      <c r="L245" s="185">
        <v>648</v>
      </c>
      <c r="M245" s="185">
        <v>656</v>
      </c>
      <c r="N245" s="185">
        <v>445</v>
      </c>
      <c r="O245" s="185">
        <v>277</v>
      </c>
      <c r="P245" s="185">
        <v>344</v>
      </c>
      <c r="Q245" s="185">
        <v>330</v>
      </c>
      <c r="R245" s="186">
        <v>270</v>
      </c>
      <c r="S245" s="185">
        <v>138</v>
      </c>
      <c r="T245" s="185">
        <v>43</v>
      </c>
      <c r="U245" s="185">
        <v>5</v>
      </c>
      <c r="V245" s="185">
        <v>1</v>
      </c>
      <c r="W245" s="184">
        <v>1</v>
      </c>
      <c r="X245" s="184">
        <v>41</v>
      </c>
      <c r="Y245" s="183" t="s">
        <v>440</v>
      </c>
      <c r="Z245" s="189"/>
    </row>
    <row r="246" spans="1:26" ht="11.1" customHeight="1" x14ac:dyDescent="0.2">
      <c r="A246" s="189"/>
      <c r="B246" s="188" t="s">
        <v>439</v>
      </c>
      <c r="C246" s="187">
        <v>7024</v>
      </c>
      <c r="D246" s="185">
        <v>348</v>
      </c>
      <c r="E246" s="185">
        <v>408</v>
      </c>
      <c r="F246" s="185">
        <v>491</v>
      </c>
      <c r="G246" s="185">
        <v>533</v>
      </c>
      <c r="H246" s="185">
        <v>459</v>
      </c>
      <c r="I246" s="185">
        <v>434</v>
      </c>
      <c r="J246" s="185">
        <v>420</v>
      </c>
      <c r="K246" s="185">
        <v>574</v>
      </c>
      <c r="L246" s="185">
        <v>589</v>
      </c>
      <c r="M246" s="185">
        <v>598</v>
      </c>
      <c r="N246" s="185">
        <v>389</v>
      </c>
      <c r="O246" s="185">
        <v>304</v>
      </c>
      <c r="P246" s="185">
        <v>366</v>
      </c>
      <c r="Q246" s="185">
        <v>413</v>
      </c>
      <c r="R246" s="186">
        <v>353</v>
      </c>
      <c r="S246" s="185">
        <v>206</v>
      </c>
      <c r="T246" s="185">
        <v>78</v>
      </c>
      <c r="U246" s="185">
        <v>8</v>
      </c>
      <c r="V246" s="185">
        <v>4</v>
      </c>
      <c r="W246" s="184" t="s">
        <v>3</v>
      </c>
      <c r="X246" s="184">
        <v>49</v>
      </c>
      <c r="Y246" s="183" t="s">
        <v>439</v>
      </c>
      <c r="Z246" s="189"/>
    </row>
    <row r="247" spans="1:26" ht="11.1" customHeight="1" x14ac:dyDescent="0.2">
      <c r="A247" s="189" t="s">
        <v>55</v>
      </c>
      <c r="B247" s="188" t="s">
        <v>441</v>
      </c>
      <c r="C247" s="187">
        <v>122893</v>
      </c>
      <c r="D247" s="185">
        <v>5570</v>
      </c>
      <c r="E247" s="185">
        <v>6371</v>
      </c>
      <c r="F247" s="185">
        <v>7244</v>
      </c>
      <c r="G247" s="185">
        <v>8383</v>
      </c>
      <c r="H247" s="185">
        <v>8798</v>
      </c>
      <c r="I247" s="185">
        <v>8450</v>
      </c>
      <c r="J247" s="185">
        <v>8030</v>
      </c>
      <c r="K247" s="185">
        <v>8089</v>
      </c>
      <c r="L247" s="185">
        <v>9283</v>
      </c>
      <c r="M247" s="185">
        <v>10723</v>
      </c>
      <c r="N247" s="185">
        <v>9286</v>
      </c>
      <c r="O247" s="185">
        <v>6026</v>
      </c>
      <c r="P247" s="185">
        <v>6437</v>
      </c>
      <c r="Q247" s="185">
        <v>7332</v>
      </c>
      <c r="R247" s="186">
        <v>6238</v>
      </c>
      <c r="S247" s="185">
        <v>3735</v>
      </c>
      <c r="T247" s="185">
        <v>1226</v>
      </c>
      <c r="U247" s="185">
        <v>252</v>
      </c>
      <c r="V247" s="185">
        <v>114</v>
      </c>
      <c r="W247" s="184">
        <v>18</v>
      </c>
      <c r="X247" s="184">
        <v>1288</v>
      </c>
      <c r="Y247" s="183" t="s">
        <v>441</v>
      </c>
      <c r="Z247" s="189" t="s">
        <v>55</v>
      </c>
    </row>
    <row r="248" spans="1:26" ht="11.1" customHeight="1" x14ac:dyDescent="0.2">
      <c r="B248" s="188" t="s">
        <v>440</v>
      </c>
      <c r="C248" s="187">
        <v>59971</v>
      </c>
      <c r="D248" s="185">
        <v>2915</v>
      </c>
      <c r="E248" s="185">
        <v>3307</v>
      </c>
      <c r="F248" s="185">
        <v>3749</v>
      </c>
      <c r="G248" s="185">
        <v>4272</v>
      </c>
      <c r="H248" s="185">
        <v>4514</v>
      </c>
      <c r="I248" s="185">
        <v>4132</v>
      </c>
      <c r="J248" s="185">
        <v>4007</v>
      </c>
      <c r="K248" s="185">
        <v>3950</v>
      </c>
      <c r="L248" s="185">
        <v>4440</v>
      </c>
      <c r="M248" s="185">
        <v>5309</v>
      </c>
      <c r="N248" s="185">
        <v>4663</v>
      </c>
      <c r="O248" s="185">
        <v>2950</v>
      </c>
      <c r="P248" s="185">
        <v>3113</v>
      </c>
      <c r="Q248" s="185">
        <v>3333</v>
      </c>
      <c r="R248" s="186">
        <v>2745</v>
      </c>
      <c r="S248" s="185">
        <v>1407</v>
      </c>
      <c r="T248" s="185">
        <v>419</v>
      </c>
      <c r="U248" s="185">
        <v>104</v>
      </c>
      <c r="V248" s="185">
        <v>40</v>
      </c>
      <c r="W248" s="184">
        <v>5</v>
      </c>
      <c r="X248" s="184">
        <v>597</v>
      </c>
      <c r="Y248" s="183" t="s">
        <v>440</v>
      </c>
    </row>
    <row r="249" spans="1:26" ht="11.1" customHeight="1" x14ac:dyDescent="0.2">
      <c r="B249" s="188" t="s">
        <v>439</v>
      </c>
      <c r="C249" s="187">
        <v>62922</v>
      </c>
      <c r="D249" s="185">
        <v>2655</v>
      </c>
      <c r="E249" s="185">
        <v>3064</v>
      </c>
      <c r="F249" s="185">
        <v>3495</v>
      </c>
      <c r="G249" s="185">
        <v>4111</v>
      </c>
      <c r="H249" s="185">
        <v>4284</v>
      </c>
      <c r="I249" s="185">
        <v>4318</v>
      </c>
      <c r="J249" s="185">
        <v>4023</v>
      </c>
      <c r="K249" s="185">
        <v>4139</v>
      </c>
      <c r="L249" s="185">
        <v>4843</v>
      </c>
      <c r="M249" s="185">
        <v>5414</v>
      </c>
      <c r="N249" s="185">
        <v>4623</v>
      </c>
      <c r="O249" s="185">
        <v>3076</v>
      </c>
      <c r="P249" s="185">
        <v>3324</v>
      </c>
      <c r="Q249" s="185">
        <v>3999</v>
      </c>
      <c r="R249" s="186">
        <v>3493</v>
      </c>
      <c r="S249" s="185">
        <v>2328</v>
      </c>
      <c r="T249" s="185">
        <v>807</v>
      </c>
      <c r="U249" s="185">
        <v>148</v>
      </c>
      <c r="V249" s="185">
        <v>74</v>
      </c>
      <c r="W249" s="184">
        <v>13</v>
      </c>
      <c r="X249" s="184">
        <v>691</v>
      </c>
      <c r="Y249" s="183" t="s">
        <v>439</v>
      </c>
    </row>
    <row r="250" spans="1:26" ht="18" customHeight="1" x14ac:dyDescent="0.2">
      <c r="A250" s="147" t="s">
        <v>463</v>
      </c>
      <c r="B250" s="195" t="s">
        <v>441</v>
      </c>
      <c r="C250" s="194">
        <v>192204</v>
      </c>
      <c r="D250" s="192">
        <v>8282</v>
      </c>
      <c r="E250" s="192">
        <v>9819</v>
      </c>
      <c r="F250" s="192">
        <v>11261</v>
      </c>
      <c r="G250" s="192">
        <v>12174</v>
      </c>
      <c r="H250" s="192">
        <v>12216</v>
      </c>
      <c r="I250" s="192">
        <v>12163</v>
      </c>
      <c r="J250" s="192">
        <v>11681</v>
      </c>
      <c r="K250" s="192">
        <v>12907</v>
      </c>
      <c r="L250" s="192">
        <v>14360</v>
      </c>
      <c r="M250" s="192">
        <v>16179</v>
      </c>
      <c r="N250" s="192">
        <v>13150</v>
      </c>
      <c r="O250" s="192">
        <v>9517</v>
      </c>
      <c r="P250" s="192">
        <v>11258</v>
      </c>
      <c r="Q250" s="192">
        <v>13494</v>
      </c>
      <c r="R250" s="193">
        <v>11901</v>
      </c>
      <c r="S250" s="192">
        <v>6975</v>
      </c>
      <c r="T250" s="192">
        <v>2655</v>
      </c>
      <c r="U250" s="192">
        <v>576</v>
      </c>
      <c r="V250" s="192">
        <v>234</v>
      </c>
      <c r="W250" s="191">
        <v>40</v>
      </c>
      <c r="X250" s="191">
        <v>1362</v>
      </c>
      <c r="Y250" s="190" t="s">
        <v>441</v>
      </c>
      <c r="Z250" s="147" t="s">
        <v>463</v>
      </c>
    </row>
    <row r="251" spans="1:26" ht="11.1" customHeight="1" x14ac:dyDescent="0.2">
      <c r="A251" s="182"/>
      <c r="B251" s="195" t="s">
        <v>440</v>
      </c>
      <c r="C251" s="194">
        <v>94742</v>
      </c>
      <c r="D251" s="192">
        <v>4204</v>
      </c>
      <c r="E251" s="192">
        <v>4982</v>
      </c>
      <c r="F251" s="192">
        <v>5768</v>
      </c>
      <c r="G251" s="192">
        <v>6230</v>
      </c>
      <c r="H251" s="192">
        <v>6193</v>
      </c>
      <c r="I251" s="192">
        <v>6225</v>
      </c>
      <c r="J251" s="192">
        <v>5827</v>
      </c>
      <c r="K251" s="192">
        <v>6593</v>
      </c>
      <c r="L251" s="192">
        <v>7220</v>
      </c>
      <c r="M251" s="192">
        <v>8331</v>
      </c>
      <c r="N251" s="192">
        <v>6732</v>
      </c>
      <c r="O251" s="192">
        <v>4650</v>
      </c>
      <c r="P251" s="192">
        <v>5333</v>
      </c>
      <c r="Q251" s="192">
        <v>6252</v>
      </c>
      <c r="R251" s="193">
        <v>5436</v>
      </c>
      <c r="S251" s="192">
        <v>2753</v>
      </c>
      <c r="T251" s="192">
        <v>1024</v>
      </c>
      <c r="U251" s="192">
        <v>238</v>
      </c>
      <c r="V251" s="192">
        <v>106</v>
      </c>
      <c r="W251" s="191">
        <v>16</v>
      </c>
      <c r="X251" s="191">
        <v>629</v>
      </c>
      <c r="Y251" s="190" t="s">
        <v>440</v>
      </c>
      <c r="Z251" s="182"/>
    </row>
    <row r="252" spans="1:26" ht="11.1" customHeight="1" x14ac:dyDescent="0.2">
      <c r="A252" s="182"/>
      <c r="B252" s="195" t="s">
        <v>439</v>
      </c>
      <c r="C252" s="194">
        <v>97462</v>
      </c>
      <c r="D252" s="192">
        <v>4078</v>
      </c>
      <c r="E252" s="192">
        <v>4837</v>
      </c>
      <c r="F252" s="192">
        <v>5493</v>
      </c>
      <c r="G252" s="192">
        <v>5944</v>
      </c>
      <c r="H252" s="192">
        <v>6023</v>
      </c>
      <c r="I252" s="192">
        <v>5938</v>
      </c>
      <c r="J252" s="192">
        <v>5854</v>
      </c>
      <c r="K252" s="192">
        <v>6314</v>
      </c>
      <c r="L252" s="192">
        <v>7140</v>
      </c>
      <c r="M252" s="192">
        <v>7848</v>
      </c>
      <c r="N252" s="192">
        <v>6418</v>
      </c>
      <c r="O252" s="192">
        <v>4867</v>
      </c>
      <c r="P252" s="192">
        <v>5925</v>
      </c>
      <c r="Q252" s="192">
        <v>7242</v>
      </c>
      <c r="R252" s="193">
        <v>6465</v>
      </c>
      <c r="S252" s="192">
        <v>4222</v>
      </c>
      <c r="T252" s="192">
        <v>1631</v>
      </c>
      <c r="U252" s="192">
        <v>338</v>
      </c>
      <c r="V252" s="192">
        <v>128</v>
      </c>
      <c r="W252" s="191">
        <v>24</v>
      </c>
      <c r="X252" s="191">
        <v>733</v>
      </c>
      <c r="Y252" s="190" t="s">
        <v>439</v>
      </c>
      <c r="Z252" s="182"/>
    </row>
    <row r="253" spans="1:26" ht="11.1" customHeight="1" x14ac:dyDescent="0.2">
      <c r="A253" s="189" t="s">
        <v>56</v>
      </c>
      <c r="B253" s="188" t="s">
        <v>441</v>
      </c>
      <c r="C253" s="187">
        <v>96761</v>
      </c>
      <c r="D253" s="185">
        <v>3978</v>
      </c>
      <c r="E253" s="185">
        <v>4739</v>
      </c>
      <c r="F253" s="185">
        <v>5609</v>
      </c>
      <c r="G253" s="185">
        <v>6306</v>
      </c>
      <c r="H253" s="185">
        <v>6527</v>
      </c>
      <c r="I253" s="185">
        <v>6366</v>
      </c>
      <c r="J253" s="185">
        <v>5943</v>
      </c>
      <c r="K253" s="185">
        <v>6780</v>
      </c>
      <c r="L253" s="185">
        <v>7665</v>
      </c>
      <c r="M253" s="185">
        <v>8553</v>
      </c>
      <c r="N253" s="185">
        <v>6945</v>
      </c>
      <c r="O253" s="185">
        <v>4899</v>
      </c>
      <c r="P253" s="185">
        <v>5528</v>
      </c>
      <c r="Q253" s="185">
        <v>6359</v>
      </c>
      <c r="R253" s="186">
        <v>5251</v>
      </c>
      <c r="S253" s="185">
        <v>3022</v>
      </c>
      <c r="T253" s="185">
        <v>1156</v>
      </c>
      <c r="U253" s="185">
        <v>233</v>
      </c>
      <c r="V253" s="185">
        <v>103</v>
      </c>
      <c r="W253" s="184">
        <v>18</v>
      </c>
      <c r="X253" s="184">
        <v>781</v>
      </c>
      <c r="Y253" s="183" t="s">
        <v>441</v>
      </c>
      <c r="Z253" s="189" t="s">
        <v>56</v>
      </c>
    </row>
    <row r="254" spans="1:26" ht="11.1" customHeight="1" x14ac:dyDescent="0.2">
      <c r="A254" s="189"/>
      <c r="B254" s="188" t="s">
        <v>440</v>
      </c>
      <c r="C254" s="187">
        <v>47253</v>
      </c>
      <c r="D254" s="185">
        <v>2024</v>
      </c>
      <c r="E254" s="185">
        <v>2439</v>
      </c>
      <c r="F254" s="185">
        <v>2936</v>
      </c>
      <c r="G254" s="185">
        <v>3235</v>
      </c>
      <c r="H254" s="185">
        <v>3244</v>
      </c>
      <c r="I254" s="185">
        <v>3173</v>
      </c>
      <c r="J254" s="185">
        <v>2844</v>
      </c>
      <c r="K254" s="185">
        <v>3371</v>
      </c>
      <c r="L254" s="185">
        <v>3719</v>
      </c>
      <c r="M254" s="185">
        <v>4305</v>
      </c>
      <c r="N254" s="185">
        <v>3508</v>
      </c>
      <c r="O254" s="185">
        <v>2409</v>
      </c>
      <c r="P254" s="185">
        <v>2601</v>
      </c>
      <c r="Q254" s="185">
        <v>2958</v>
      </c>
      <c r="R254" s="186">
        <v>2367</v>
      </c>
      <c r="S254" s="185">
        <v>1165</v>
      </c>
      <c r="T254" s="185">
        <v>428</v>
      </c>
      <c r="U254" s="185">
        <v>102</v>
      </c>
      <c r="V254" s="185">
        <v>46</v>
      </c>
      <c r="W254" s="184">
        <v>7</v>
      </c>
      <c r="X254" s="184">
        <v>372</v>
      </c>
      <c r="Y254" s="183" t="s">
        <v>440</v>
      </c>
      <c r="Z254" s="189"/>
    </row>
    <row r="255" spans="1:26" ht="11.1" customHeight="1" x14ac:dyDescent="0.2">
      <c r="A255" s="189"/>
      <c r="B255" s="188" t="s">
        <v>439</v>
      </c>
      <c r="C255" s="187">
        <v>49508</v>
      </c>
      <c r="D255" s="185">
        <v>1954</v>
      </c>
      <c r="E255" s="185">
        <v>2300</v>
      </c>
      <c r="F255" s="185">
        <v>2673</v>
      </c>
      <c r="G255" s="185">
        <v>3071</v>
      </c>
      <c r="H255" s="185">
        <v>3283</v>
      </c>
      <c r="I255" s="185">
        <v>3193</v>
      </c>
      <c r="J255" s="185">
        <v>3099</v>
      </c>
      <c r="K255" s="185">
        <v>3409</v>
      </c>
      <c r="L255" s="185">
        <v>3946</v>
      </c>
      <c r="M255" s="185">
        <v>4248</v>
      </c>
      <c r="N255" s="185">
        <v>3437</v>
      </c>
      <c r="O255" s="185">
        <v>2490</v>
      </c>
      <c r="P255" s="185">
        <v>2927</v>
      </c>
      <c r="Q255" s="185">
        <v>3401</v>
      </c>
      <c r="R255" s="186">
        <v>2884</v>
      </c>
      <c r="S255" s="185">
        <v>1857</v>
      </c>
      <c r="T255" s="185">
        <v>728</v>
      </c>
      <c r="U255" s="185">
        <v>131</v>
      </c>
      <c r="V255" s="185">
        <v>57</v>
      </c>
      <c r="W255" s="184">
        <v>11</v>
      </c>
      <c r="X255" s="184">
        <v>409</v>
      </c>
      <c r="Y255" s="183" t="s">
        <v>439</v>
      </c>
      <c r="Z255" s="189"/>
    </row>
    <row r="256" spans="1:26" ht="11.1" customHeight="1" x14ac:dyDescent="0.2">
      <c r="A256" s="189" t="s">
        <v>57</v>
      </c>
      <c r="B256" s="188" t="s">
        <v>441</v>
      </c>
      <c r="C256" s="187">
        <v>17062</v>
      </c>
      <c r="D256" s="185">
        <v>751</v>
      </c>
      <c r="E256" s="185">
        <v>944</v>
      </c>
      <c r="F256" s="185">
        <v>1087</v>
      </c>
      <c r="G256" s="185">
        <v>1170</v>
      </c>
      <c r="H256" s="185">
        <v>1079</v>
      </c>
      <c r="I256" s="185">
        <v>1040</v>
      </c>
      <c r="J256" s="185">
        <v>1070</v>
      </c>
      <c r="K256" s="185">
        <v>1171</v>
      </c>
      <c r="L256" s="185">
        <v>1259</v>
      </c>
      <c r="M256" s="185">
        <v>1404</v>
      </c>
      <c r="N256" s="185">
        <v>1108</v>
      </c>
      <c r="O256" s="185">
        <v>848</v>
      </c>
      <c r="P256" s="185">
        <v>942</v>
      </c>
      <c r="Q256" s="185">
        <v>1117</v>
      </c>
      <c r="R256" s="186">
        <v>1025</v>
      </c>
      <c r="S256" s="185">
        <v>618</v>
      </c>
      <c r="T256" s="185">
        <v>243</v>
      </c>
      <c r="U256" s="185">
        <v>53</v>
      </c>
      <c r="V256" s="185">
        <v>20</v>
      </c>
      <c r="W256" s="184">
        <v>4</v>
      </c>
      <c r="X256" s="184">
        <v>109</v>
      </c>
      <c r="Y256" s="183" t="s">
        <v>441</v>
      </c>
      <c r="Z256" s="189" t="s">
        <v>57</v>
      </c>
    </row>
    <row r="257" spans="1:26" ht="11.1" customHeight="1" x14ac:dyDescent="0.2">
      <c r="A257" s="189"/>
      <c r="B257" s="188" t="s">
        <v>440</v>
      </c>
      <c r="C257" s="187">
        <v>8391</v>
      </c>
      <c r="D257" s="185">
        <v>380</v>
      </c>
      <c r="E257" s="185">
        <v>450</v>
      </c>
      <c r="F257" s="185">
        <v>521</v>
      </c>
      <c r="G257" s="185">
        <v>604</v>
      </c>
      <c r="H257" s="185">
        <v>556</v>
      </c>
      <c r="I257" s="185">
        <v>554</v>
      </c>
      <c r="J257" s="185">
        <v>522</v>
      </c>
      <c r="K257" s="185">
        <v>624</v>
      </c>
      <c r="L257" s="185">
        <v>632</v>
      </c>
      <c r="M257" s="185">
        <v>741</v>
      </c>
      <c r="N257" s="185">
        <v>576</v>
      </c>
      <c r="O257" s="185">
        <v>402</v>
      </c>
      <c r="P257" s="185">
        <v>450</v>
      </c>
      <c r="Q257" s="185">
        <v>527</v>
      </c>
      <c r="R257" s="186">
        <v>457</v>
      </c>
      <c r="S257" s="185">
        <v>240</v>
      </c>
      <c r="T257" s="185">
        <v>83</v>
      </c>
      <c r="U257" s="185">
        <v>17</v>
      </c>
      <c r="V257" s="185">
        <v>10</v>
      </c>
      <c r="W257" s="184">
        <v>2</v>
      </c>
      <c r="X257" s="184">
        <v>43</v>
      </c>
      <c r="Y257" s="183" t="s">
        <v>440</v>
      </c>
      <c r="Z257" s="189"/>
    </row>
    <row r="258" spans="1:26" ht="11.1" customHeight="1" x14ac:dyDescent="0.2">
      <c r="A258" s="189"/>
      <c r="B258" s="188" t="s">
        <v>439</v>
      </c>
      <c r="C258" s="187">
        <v>8671</v>
      </c>
      <c r="D258" s="185">
        <v>371</v>
      </c>
      <c r="E258" s="185">
        <v>494</v>
      </c>
      <c r="F258" s="185">
        <v>566</v>
      </c>
      <c r="G258" s="185">
        <v>566</v>
      </c>
      <c r="H258" s="185">
        <v>523</v>
      </c>
      <c r="I258" s="185">
        <v>486</v>
      </c>
      <c r="J258" s="185">
        <v>548</v>
      </c>
      <c r="K258" s="185">
        <v>547</v>
      </c>
      <c r="L258" s="185">
        <v>627</v>
      </c>
      <c r="M258" s="185">
        <v>663</v>
      </c>
      <c r="N258" s="185">
        <v>532</v>
      </c>
      <c r="O258" s="185">
        <v>446</v>
      </c>
      <c r="P258" s="185">
        <v>492</v>
      </c>
      <c r="Q258" s="185">
        <v>590</v>
      </c>
      <c r="R258" s="186">
        <v>568</v>
      </c>
      <c r="S258" s="185">
        <v>378</v>
      </c>
      <c r="T258" s="185">
        <v>160</v>
      </c>
      <c r="U258" s="185">
        <v>36</v>
      </c>
      <c r="V258" s="185">
        <v>10</v>
      </c>
      <c r="W258" s="184">
        <v>2</v>
      </c>
      <c r="X258" s="184">
        <v>66</v>
      </c>
      <c r="Y258" s="183" t="s">
        <v>439</v>
      </c>
      <c r="Z258" s="189"/>
    </row>
    <row r="259" spans="1:26" ht="11.1" customHeight="1" x14ac:dyDescent="0.2">
      <c r="A259" s="189" t="s">
        <v>58</v>
      </c>
      <c r="B259" s="188" t="s">
        <v>441</v>
      </c>
      <c r="C259" s="187">
        <v>14629</v>
      </c>
      <c r="D259" s="185">
        <v>631</v>
      </c>
      <c r="E259" s="185">
        <v>743</v>
      </c>
      <c r="F259" s="185">
        <v>855</v>
      </c>
      <c r="G259" s="185">
        <v>796</v>
      </c>
      <c r="H259" s="185">
        <v>844</v>
      </c>
      <c r="I259" s="185">
        <v>869</v>
      </c>
      <c r="J259" s="185">
        <v>826</v>
      </c>
      <c r="K259" s="185">
        <v>811</v>
      </c>
      <c r="L259" s="185">
        <v>965</v>
      </c>
      <c r="M259" s="185">
        <v>1193</v>
      </c>
      <c r="N259" s="185">
        <v>967</v>
      </c>
      <c r="O259" s="185">
        <v>690</v>
      </c>
      <c r="P259" s="185">
        <v>940</v>
      </c>
      <c r="Q259" s="185">
        <v>1155</v>
      </c>
      <c r="R259" s="186">
        <v>1174</v>
      </c>
      <c r="S259" s="185">
        <v>705</v>
      </c>
      <c r="T259" s="185">
        <v>280</v>
      </c>
      <c r="U259" s="185">
        <v>75</v>
      </c>
      <c r="V259" s="185">
        <v>26</v>
      </c>
      <c r="W259" s="184">
        <v>5</v>
      </c>
      <c r="X259" s="184">
        <v>79</v>
      </c>
      <c r="Y259" s="183" t="s">
        <v>441</v>
      </c>
      <c r="Z259" s="189" t="s">
        <v>58</v>
      </c>
    </row>
    <row r="260" spans="1:26" ht="11.1" customHeight="1" x14ac:dyDescent="0.2">
      <c r="A260" s="189"/>
      <c r="B260" s="188" t="s">
        <v>440</v>
      </c>
      <c r="C260" s="187">
        <v>7190</v>
      </c>
      <c r="D260" s="185">
        <v>324</v>
      </c>
      <c r="E260" s="185">
        <v>392</v>
      </c>
      <c r="F260" s="185">
        <v>430</v>
      </c>
      <c r="G260" s="185">
        <v>376</v>
      </c>
      <c r="H260" s="185">
        <v>437</v>
      </c>
      <c r="I260" s="185">
        <v>453</v>
      </c>
      <c r="J260" s="185">
        <v>421</v>
      </c>
      <c r="K260" s="185">
        <v>426</v>
      </c>
      <c r="L260" s="185">
        <v>495</v>
      </c>
      <c r="M260" s="185">
        <v>610</v>
      </c>
      <c r="N260" s="185">
        <v>490</v>
      </c>
      <c r="O260" s="185">
        <v>315</v>
      </c>
      <c r="P260" s="185">
        <v>446</v>
      </c>
      <c r="Q260" s="185">
        <v>525</v>
      </c>
      <c r="R260" s="186">
        <v>558</v>
      </c>
      <c r="S260" s="185">
        <v>301</v>
      </c>
      <c r="T260" s="185">
        <v>118</v>
      </c>
      <c r="U260" s="185">
        <v>30</v>
      </c>
      <c r="V260" s="185">
        <v>12</v>
      </c>
      <c r="W260" s="184">
        <v>3</v>
      </c>
      <c r="X260" s="184">
        <v>28</v>
      </c>
      <c r="Y260" s="183" t="s">
        <v>440</v>
      </c>
      <c r="Z260" s="189"/>
    </row>
    <row r="261" spans="1:26" ht="11.1" customHeight="1" x14ac:dyDescent="0.2">
      <c r="A261" s="189"/>
      <c r="B261" s="188" t="s">
        <v>439</v>
      </c>
      <c r="C261" s="187">
        <v>7439</v>
      </c>
      <c r="D261" s="185">
        <v>307</v>
      </c>
      <c r="E261" s="185">
        <v>351</v>
      </c>
      <c r="F261" s="185">
        <v>425</v>
      </c>
      <c r="G261" s="185">
        <v>420</v>
      </c>
      <c r="H261" s="185">
        <v>407</v>
      </c>
      <c r="I261" s="185">
        <v>416</v>
      </c>
      <c r="J261" s="185">
        <v>405</v>
      </c>
      <c r="K261" s="185">
        <v>385</v>
      </c>
      <c r="L261" s="185">
        <v>470</v>
      </c>
      <c r="M261" s="185">
        <v>583</v>
      </c>
      <c r="N261" s="185">
        <v>477</v>
      </c>
      <c r="O261" s="185">
        <v>375</v>
      </c>
      <c r="P261" s="185">
        <v>494</v>
      </c>
      <c r="Q261" s="185">
        <v>630</v>
      </c>
      <c r="R261" s="186">
        <v>616</v>
      </c>
      <c r="S261" s="185">
        <v>404</v>
      </c>
      <c r="T261" s="185">
        <v>162</v>
      </c>
      <c r="U261" s="185">
        <v>45</v>
      </c>
      <c r="V261" s="185">
        <v>14</v>
      </c>
      <c r="W261" s="184">
        <v>2</v>
      </c>
      <c r="X261" s="184">
        <v>51</v>
      </c>
      <c r="Y261" s="183" t="s">
        <v>439</v>
      </c>
      <c r="Z261" s="189"/>
    </row>
    <row r="262" spans="1:26" ht="11.1" customHeight="1" x14ac:dyDescent="0.2">
      <c r="A262" s="189" t="s">
        <v>59</v>
      </c>
      <c r="B262" s="188" t="s">
        <v>441</v>
      </c>
      <c r="C262" s="187">
        <v>16513</v>
      </c>
      <c r="D262" s="185">
        <v>729</v>
      </c>
      <c r="E262" s="185">
        <v>897</v>
      </c>
      <c r="F262" s="185">
        <v>830</v>
      </c>
      <c r="G262" s="185">
        <v>970</v>
      </c>
      <c r="H262" s="185">
        <v>966</v>
      </c>
      <c r="I262" s="185">
        <v>960</v>
      </c>
      <c r="J262" s="185">
        <v>936</v>
      </c>
      <c r="K262" s="185">
        <v>1018</v>
      </c>
      <c r="L262" s="185">
        <v>1076</v>
      </c>
      <c r="M262" s="185">
        <v>1291</v>
      </c>
      <c r="N262" s="185">
        <v>1095</v>
      </c>
      <c r="O262" s="185">
        <v>841</v>
      </c>
      <c r="P262" s="185">
        <v>1046</v>
      </c>
      <c r="Q262" s="185">
        <v>1251</v>
      </c>
      <c r="R262" s="186">
        <v>1293</v>
      </c>
      <c r="S262" s="185">
        <v>731</v>
      </c>
      <c r="T262" s="185">
        <v>303</v>
      </c>
      <c r="U262" s="185">
        <v>72</v>
      </c>
      <c r="V262" s="185">
        <v>23</v>
      </c>
      <c r="W262" s="184">
        <v>5</v>
      </c>
      <c r="X262" s="184">
        <v>180</v>
      </c>
      <c r="Y262" s="183" t="s">
        <v>441</v>
      </c>
      <c r="Z262" s="189" t="s">
        <v>59</v>
      </c>
    </row>
    <row r="263" spans="1:26" ht="11.1" customHeight="1" x14ac:dyDescent="0.2">
      <c r="A263" s="189"/>
      <c r="B263" s="188" t="s">
        <v>440</v>
      </c>
      <c r="C263" s="187">
        <v>8224</v>
      </c>
      <c r="D263" s="185">
        <v>385</v>
      </c>
      <c r="E263" s="185">
        <v>436</v>
      </c>
      <c r="F263" s="185">
        <v>414</v>
      </c>
      <c r="G263" s="185">
        <v>496</v>
      </c>
      <c r="H263" s="185">
        <v>500</v>
      </c>
      <c r="I263" s="185">
        <v>504</v>
      </c>
      <c r="J263" s="185">
        <v>502</v>
      </c>
      <c r="K263" s="185">
        <v>534</v>
      </c>
      <c r="L263" s="185">
        <v>539</v>
      </c>
      <c r="M263" s="185">
        <v>667</v>
      </c>
      <c r="N263" s="185">
        <v>580</v>
      </c>
      <c r="O263" s="185">
        <v>421</v>
      </c>
      <c r="P263" s="185">
        <v>522</v>
      </c>
      <c r="Q263" s="185">
        <v>588</v>
      </c>
      <c r="R263" s="186">
        <v>583</v>
      </c>
      <c r="S263" s="185">
        <v>307</v>
      </c>
      <c r="T263" s="185">
        <v>121</v>
      </c>
      <c r="U263" s="185">
        <v>28</v>
      </c>
      <c r="V263" s="185">
        <v>6</v>
      </c>
      <c r="W263" s="184">
        <v>2</v>
      </c>
      <c r="X263" s="184">
        <v>89</v>
      </c>
      <c r="Y263" s="183" t="s">
        <v>440</v>
      </c>
      <c r="Z263" s="189"/>
    </row>
    <row r="264" spans="1:26" ht="11.1" customHeight="1" x14ac:dyDescent="0.2">
      <c r="A264" s="189"/>
      <c r="B264" s="188" t="s">
        <v>439</v>
      </c>
      <c r="C264" s="187">
        <v>8289</v>
      </c>
      <c r="D264" s="185">
        <v>344</v>
      </c>
      <c r="E264" s="185">
        <v>461</v>
      </c>
      <c r="F264" s="185">
        <v>416</v>
      </c>
      <c r="G264" s="185">
        <v>474</v>
      </c>
      <c r="H264" s="185">
        <v>466</v>
      </c>
      <c r="I264" s="185">
        <v>456</v>
      </c>
      <c r="J264" s="185">
        <v>434</v>
      </c>
      <c r="K264" s="185">
        <v>484</v>
      </c>
      <c r="L264" s="185">
        <v>537</v>
      </c>
      <c r="M264" s="185">
        <v>624</v>
      </c>
      <c r="N264" s="185">
        <v>515</v>
      </c>
      <c r="O264" s="185">
        <v>420</v>
      </c>
      <c r="P264" s="185">
        <v>524</v>
      </c>
      <c r="Q264" s="185">
        <v>663</v>
      </c>
      <c r="R264" s="186">
        <v>710</v>
      </c>
      <c r="S264" s="185">
        <v>424</v>
      </c>
      <c r="T264" s="185">
        <v>182</v>
      </c>
      <c r="U264" s="185">
        <v>44</v>
      </c>
      <c r="V264" s="185">
        <v>17</v>
      </c>
      <c r="W264" s="184">
        <v>3</v>
      </c>
      <c r="X264" s="184">
        <v>91</v>
      </c>
      <c r="Y264" s="183" t="s">
        <v>439</v>
      </c>
      <c r="Z264" s="189"/>
    </row>
    <row r="265" spans="1:26" ht="11.1" customHeight="1" x14ac:dyDescent="0.2">
      <c r="A265" s="189" t="s">
        <v>60</v>
      </c>
      <c r="B265" s="188" t="s">
        <v>441</v>
      </c>
      <c r="C265" s="187">
        <v>15135</v>
      </c>
      <c r="D265" s="185">
        <v>645</v>
      </c>
      <c r="E265" s="185">
        <v>734</v>
      </c>
      <c r="F265" s="185">
        <v>856</v>
      </c>
      <c r="G265" s="185">
        <v>936</v>
      </c>
      <c r="H265" s="185">
        <v>822</v>
      </c>
      <c r="I265" s="185">
        <v>887</v>
      </c>
      <c r="J265" s="185">
        <v>919</v>
      </c>
      <c r="K265" s="185">
        <v>1007</v>
      </c>
      <c r="L265" s="185">
        <v>1121</v>
      </c>
      <c r="M265" s="185">
        <v>1190</v>
      </c>
      <c r="N265" s="185">
        <v>970</v>
      </c>
      <c r="O265" s="185">
        <v>840</v>
      </c>
      <c r="P265" s="185">
        <v>996</v>
      </c>
      <c r="Q265" s="185">
        <v>1226</v>
      </c>
      <c r="R265" s="186">
        <v>998</v>
      </c>
      <c r="S265" s="185">
        <v>661</v>
      </c>
      <c r="T265" s="185">
        <v>209</v>
      </c>
      <c r="U265" s="185">
        <v>52</v>
      </c>
      <c r="V265" s="185">
        <v>21</v>
      </c>
      <c r="W265" s="184">
        <v>2</v>
      </c>
      <c r="X265" s="184">
        <v>43</v>
      </c>
      <c r="Y265" s="183" t="s">
        <v>441</v>
      </c>
      <c r="Z265" s="189" t="s">
        <v>60</v>
      </c>
    </row>
    <row r="266" spans="1:26" ht="11.1" customHeight="1" x14ac:dyDescent="0.2">
      <c r="A266" s="189"/>
      <c r="B266" s="188" t="s">
        <v>440</v>
      </c>
      <c r="C266" s="187">
        <v>7706</v>
      </c>
      <c r="D266" s="185">
        <v>338</v>
      </c>
      <c r="E266" s="185">
        <v>386</v>
      </c>
      <c r="F266" s="185">
        <v>431</v>
      </c>
      <c r="G266" s="185">
        <v>487</v>
      </c>
      <c r="H266" s="185">
        <v>439</v>
      </c>
      <c r="I266" s="185">
        <v>496</v>
      </c>
      <c r="J266" s="185">
        <v>504</v>
      </c>
      <c r="K266" s="185">
        <v>531</v>
      </c>
      <c r="L266" s="185">
        <v>630</v>
      </c>
      <c r="M266" s="185">
        <v>660</v>
      </c>
      <c r="N266" s="185">
        <v>503</v>
      </c>
      <c r="O266" s="185">
        <v>412</v>
      </c>
      <c r="P266" s="185">
        <v>502</v>
      </c>
      <c r="Q266" s="185">
        <v>522</v>
      </c>
      <c r="R266" s="186">
        <v>463</v>
      </c>
      <c r="S266" s="185">
        <v>269</v>
      </c>
      <c r="T266" s="185">
        <v>80</v>
      </c>
      <c r="U266" s="185">
        <v>21</v>
      </c>
      <c r="V266" s="185">
        <v>11</v>
      </c>
      <c r="W266" s="184">
        <v>1</v>
      </c>
      <c r="X266" s="184">
        <v>20</v>
      </c>
      <c r="Y266" s="183" t="s">
        <v>440</v>
      </c>
      <c r="Z266" s="189"/>
    </row>
    <row r="267" spans="1:26" ht="11.1" customHeight="1" x14ac:dyDescent="0.2">
      <c r="A267" s="189"/>
      <c r="B267" s="188" t="s">
        <v>439</v>
      </c>
      <c r="C267" s="187">
        <v>7429</v>
      </c>
      <c r="D267" s="185">
        <v>307</v>
      </c>
      <c r="E267" s="185">
        <v>348</v>
      </c>
      <c r="F267" s="185">
        <v>425</v>
      </c>
      <c r="G267" s="185">
        <v>449</v>
      </c>
      <c r="H267" s="185">
        <v>383</v>
      </c>
      <c r="I267" s="185">
        <v>391</v>
      </c>
      <c r="J267" s="185">
        <v>415</v>
      </c>
      <c r="K267" s="185">
        <v>476</v>
      </c>
      <c r="L267" s="185">
        <v>491</v>
      </c>
      <c r="M267" s="185">
        <v>530</v>
      </c>
      <c r="N267" s="185">
        <v>467</v>
      </c>
      <c r="O267" s="185">
        <v>428</v>
      </c>
      <c r="P267" s="185">
        <v>494</v>
      </c>
      <c r="Q267" s="185">
        <v>704</v>
      </c>
      <c r="R267" s="186">
        <v>535</v>
      </c>
      <c r="S267" s="185">
        <v>392</v>
      </c>
      <c r="T267" s="185">
        <v>129</v>
      </c>
      <c r="U267" s="185">
        <v>31</v>
      </c>
      <c r="V267" s="185">
        <v>10</v>
      </c>
      <c r="W267" s="184">
        <v>1</v>
      </c>
      <c r="X267" s="184">
        <v>23</v>
      </c>
      <c r="Y267" s="183" t="s">
        <v>439</v>
      </c>
      <c r="Z267" s="189"/>
    </row>
    <row r="268" spans="1:26" ht="11.1" customHeight="1" x14ac:dyDescent="0.2">
      <c r="A268" s="189" t="s">
        <v>61</v>
      </c>
      <c r="B268" s="188" t="s">
        <v>441</v>
      </c>
      <c r="C268" s="187">
        <v>32104</v>
      </c>
      <c r="D268" s="185">
        <v>1548</v>
      </c>
      <c r="E268" s="185">
        <v>1762</v>
      </c>
      <c r="F268" s="185">
        <v>2024</v>
      </c>
      <c r="G268" s="185">
        <v>1996</v>
      </c>
      <c r="H268" s="185">
        <v>1978</v>
      </c>
      <c r="I268" s="185">
        <v>2041</v>
      </c>
      <c r="J268" s="185">
        <v>1987</v>
      </c>
      <c r="K268" s="185">
        <v>2120</v>
      </c>
      <c r="L268" s="185">
        <v>2274</v>
      </c>
      <c r="M268" s="185">
        <v>2548</v>
      </c>
      <c r="N268" s="185">
        <v>2065</v>
      </c>
      <c r="O268" s="185">
        <v>1399</v>
      </c>
      <c r="P268" s="185">
        <v>1806</v>
      </c>
      <c r="Q268" s="185">
        <v>2386</v>
      </c>
      <c r="R268" s="186">
        <v>2160</v>
      </c>
      <c r="S268" s="185">
        <v>1238</v>
      </c>
      <c r="T268" s="185">
        <v>464</v>
      </c>
      <c r="U268" s="185">
        <v>91</v>
      </c>
      <c r="V268" s="185">
        <v>41</v>
      </c>
      <c r="W268" s="184">
        <v>6</v>
      </c>
      <c r="X268" s="184">
        <v>170</v>
      </c>
      <c r="Y268" s="183" t="s">
        <v>441</v>
      </c>
      <c r="Z268" s="189" t="s">
        <v>61</v>
      </c>
    </row>
    <row r="269" spans="1:26" ht="11.1" customHeight="1" x14ac:dyDescent="0.2">
      <c r="B269" s="188" t="s">
        <v>440</v>
      </c>
      <c r="C269" s="187">
        <v>15978</v>
      </c>
      <c r="D269" s="185">
        <v>753</v>
      </c>
      <c r="E269" s="185">
        <v>879</v>
      </c>
      <c r="F269" s="185">
        <v>1036</v>
      </c>
      <c r="G269" s="185">
        <v>1032</v>
      </c>
      <c r="H269" s="185">
        <v>1017</v>
      </c>
      <c r="I269" s="185">
        <v>1045</v>
      </c>
      <c r="J269" s="185">
        <v>1034</v>
      </c>
      <c r="K269" s="185">
        <v>1107</v>
      </c>
      <c r="L269" s="185">
        <v>1205</v>
      </c>
      <c r="M269" s="185">
        <v>1348</v>
      </c>
      <c r="N269" s="185">
        <v>1075</v>
      </c>
      <c r="O269" s="185">
        <v>691</v>
      </c>
      <c r="P269" s="185">
        <v>812</v>
      </c>
      <c r="Q269" s="185">
        <v>1132</v>
      </c>
      <c r="R269" s="186">
        <v>1008</v>
      </c>
      <c r="S269" s="185">
        <v>471</v>
      </c>
      <c r="T269" s="185">
        <v>194</v>
      </c>
      <c r="U269" s="185">
        <v>40</v>
      </c>
      <c r="V269" s="185">
        <v>21</v>
      </c>
      <c r="W269" s="184">
        <v>1</v>
      </c>
      <c r="X269" s="184">
        <v>77</v>
      </c>
      <c r="Y269" s="183" t="s">
        <v>440</v>
      </c>
    </row>
    <row r="270" spans="1:26" ht="11.1" customHeight="1" x14ac:dyDescent="0.2">
      <c r="B270" s="188" t="s">
        <v>439</v>
      </c>
      <c r="C270" s="187">
        <v>16126</v>
      </c>
      <c r="D270" s="185">
        <v>795</v>
      </c>
      <c r="E270" s="185">
        <v>883</v>
      </c>
      <c r="F270" s="185">
        <v>988</v>
      </c>
      <c r="G270" s="185">
        <v>964</v>
      </c>
      <c r="H270" s="185">
        <v>961</v>
      </c>
      <c r="I270" s="185">
        <v>996</v>
      </c>
      <c r="J270" s="185">
        <v>953</v>
      </c>
      <c r="K270" s="185">
        <v>1013</v>
      </c>
      <c r="L270" s="185">
        <v>1069</v>
      </c>
      <c r="M270" s="185">
        <v>1200</v>
      </c>
      <c r="N270" s="185">
        <v>990</v>
      </c>
      <c r="O270" s="185">
        <v>708</v>
      </c>
      <c r="P270" s="185">
        <v>994</v>
      </c>
      <c r="Q270" s="185">
        <v>1254</v>
      </c>
      <c r="R270" s="186">
        <v>1152</v>
      </c>
      <c r="S270" s="185">
        <v>767</v>
      </c>
      <c r="T270" s="185">
        <v>270</v>
      </c>
      <c r="U270" s="185">
        <v>51</v>
      </c>
      <c r="V270" s="185">
        <v>20</v>
      </c>
      <c r="W270" s="184">
        <v>5</v>
      </c>
      <c r="X270" s="184">
        <v>93</v>
      </c>
      <c r="Y270" s="183" t="s">
        <v>439</v>
      </c>
    </row>
    <row r="271" spans="1:26" ht="18" customHeight="1" x14ac:dyDescent="0.2">
      <c r="A271" s="147" t="s">
        <v>462</v>
      </c>
      <c r="B271" s="195" t="s">
        <v>441</v>
      </c>
      <c r="C271" s="194">
        <v>210290</v>
      </c>
      <c r="D271" s="192">
        <v>10030</v>
      </c>
      <c r="E271" s="192">
        <v>11837</v>
      </c>
      <c r="F271" s="192">
        <v>13126</v>
      </c>
      <c r="G271" s="192">
        <v>14193</v>
      </c>
      <c r="H271" s="192">
        <v>14478</v>
      </c>
      <c r="I271" s="192">
        <v>14303</v>
      </c>
      <c r="J271" s="192">
        <v>12893</v>
      </c>
      <c r="K271" s="192">
        <v>12938</v>
      </c>
      <c r="L271" s="192">
        <v>14935</v>
      </c>
      <c r="M271" s="192">
        <v>18347</v>
      </c>
      <c r="N271" s="192">
        <v>16449</v>
      </c>
      <c r="O271" s="192">
        <v>10269</v>
      </c>
      <c r="P271" s="192">
        <v>11347</v>
      </c>
      <c r="Q271" s="192">
        <v>12583</v>
      </c>
      <c r="R271" s="193">
        <v>10984</v>
      </c>
      <c r="S271" s="192">
        <v>6934</v>
      </c>
      <c r="T271" s="192">
        <v>2684</v>
      </c>
      <c r="U271" s="192">
        <v>703</v>
      </c>
      <c r="V271" s="192">
        <v>300</v>
      </c>
      <c r="W271" s="191">
        <v>54</v>
      </c>
      <c r="X271" s="191">
        <v>903</v>
      </c>
      <c r="Y271" s="190" t="s">
        <v>441</v>
      </c>
      <c r="Z271" s="147" t="s">
        <v>462</v>
      </c>
    </row>
    <row r="272" spans="1:26" ht="11.1" customHeight="1" x14ac:dyDescent="0.2">
      <c r="A272" s="182"/>
      <c r="B272" s="195" t="s">
        <v>440</v>
      </c>
      <c r="C272" s="194">
        <v>103315</v>
      </c>
      <c r="D272" s="192">
        <v>5176</v>
      </c>
      <c r="E272" s="192">
        <v>6149</v>
      </c>
      <c r="F272" s="192">
        <v>6693</v>
      </c>
      <c r="G272" s="192">
        <v>7299</v>
      </c>
      <c r="H272" s="192">
        <v>7476</v>
      </c>
      <c r="I272" s="192">
        <v>7334</v>
      </c>
      <c r="J272" s="192">
        <v>6508</v>
      </c>
      <c r="K272" s="192">
        <v>6341</v>
      </c>
      <c r="L272" s="192">
        <v>7423</v>
      </c>
      <c r="M272" s="192">
        <v>9315</v>
      </c>
      <c r="N272" s="192">
        <v>8416</v>
      </c>
      <c r="O272" s="192">
        <v>4945</v>
      </c>
      <c r="P272" s="192">
        <v>5227</v>
      </c>
      <c r="Q272" s="192">
        <v>5864</v>
      </c>
      <c r="R272" s="193">
        <v>4727</v>
      </c>
      <c r="S272" s="192">
        <v>2671</v>
      </c>
      <c r="T272" s="192">
        <v>981</v>
      </c>
      <c r="U272" s="192">
        <v>235</v>
      </c>
      <c r="V272" s="192">
        <v>98</v>
      </c>
      <c r="W272" s="191">
        <v>22</v>
      </c>
      <c r="X272" s="191">
        <v>415</v>
      </c>
      <c r="Y272" s="190" t="s">
        <v>440</v>
      </c>
      <c r="Z272" s="182"/>
    </row>
    <row r="273" spans="1:26" ht="11.1" customHeight="1" x14ac:dyDescent="0.2">
      <c r="A273" s="182"/>
      <c r="B273" s="195" t="s">
        <v>439</v>
      </c>
      <c r="C273" s="194">
        <v>106975</v>
      </c>
      <c r="D273" s="192">
        <v>4854</v>
      </c>
      <c r="E273" s="192">
        <v>5688</v>
      </c>
      <c r="F273" s="192">
        <v>6433</v>
      </c>
      <c r="G273" s="192">
        <v>6894</v>
      </c>
      <c r="H273" s="192">
        <v>7002</v>
      </c>
      <c r="I273" s="192">
        <v>6969</v>
      </c>
      <c r="J273" s="192">
        <v>6385</v>
      </c>
      <c r="K273" s="192">
        <v>6597</v>
      </c>
      <c r="L273" s="192">
        <v>7512</v>
      </c>
      <c r="M273" s="192">
        <v>9032</v>
      </c>
      <c r="N273" s="192">
        <v>8033</v>
      </c>
      <c r="O273" s="192">
        <v>5324</v>
      </c>
      <c r="P273" s="192">
        <v>6120</v>
      </c>
      <c r="Q273" s="192">
        <v>6719</v>
      </c>
      <c r="R273" s="193">
        <v>6257</v>
      </c>
      <c r="S273" s="192">
        <v>4263</v>
      </c>
      <c r="T273" s="192">
        <v>1703</v>
      </c>
      <c r="U273" s="192">
        <v>468</v>
      </c>
      <c r="V273" s="192">
        <v>202</v>
      </c>
      <c r="W273" s="191">
        <v>32</v>
      </c>
      <c r="X273" s="191">
        <v>488</v>
      </c>
      <c r="Y273" s="190" t="s">
        <v>439</v>
      </c>
      <c r="Z273" s="182"/>
    </row>
    <row r="274" spans="1:26" ht="11.1" customHeight="1" x14ac:dyDescent="0.2">
      <c r="A274" s="189" t="s">
        <v>62</v>
      </c>
      <c r="B274" s="188" t="s">
        <v>441</v>
      </c>
      <c r="C274" s="187">
        <v>44470</v>
      </c>
      <c r="D274" s="185">
        <v>1976</v>
      </c>
      <c r="E274" s="185">
        <v>2474</v>
      </c>
      <c r="F274" s="185">
        <v>2757</v>
      </c>
      <c r="G274" s="185">
        <v>2881</v>
      </c>
      <c r="H274" s="185">
        <v>2886</v>
      </c>
      <c r="I274" s="185">
        <v>2829</v>
      </c>
      <c r="J274" s="185">
        <v>2786</v>
      </c>
      <c r="K274" s="185">
        <v>2692</v>
      </c>
      <c r="L274" s="185">
        <v>2893</v>
      </c>
      <c r="M274" s="185">
        <v>3648</v>
      </c>
      <c r="N274" s="185">
        <v>3279</v>
      </c>
      <c r="O274" s="185">
        <v>2170</v>
      </c>
      <c r="P274" s="185">
        <v>2585</v>
      </c>
      <c r="Q274" s="185">
        <v>2905</v>
      </c>
      <c r="R274" s="186">
        <v>2697</v>
      </c>
      <c r="S274" s="185">
        <v>1767</v>
      </c>
      <c r="T274" s="185">
        <v>741</v>
      </c>
      <c r="U274" s="185">
        <v>212</v>
      </c>
      <c r="V274" s="185">
        <v>86</v>
      </c>
      <c r="W274" s="184">
        <v>12</v>
      </c>
      <c r="X274" s="184">
        <v>194</v>
      </c>
      <c r="Y274" s="183" t="s">
        <v>441</v>
      </c>
      <c r="Z274" s="189" t="s">
        <v>62</v>
      </c>
    </row>
    <row r="275" spans="1:26" ht="11.1" customHeight="1" x14ac:dyDescent="0.2">
      <c r="A275" s="189"/>
      <c r="B275" s="188" t="s">
        <v>440</v>
      </c>
      <c r="C275" s="187">
        <v>21733</v>
      </c>
      <c r="D275" s="185">
        <v>1008</v>
      </c>
      <c r="E275" s="185">
        <v>1308</v>
      </c>
      <c r="F275" s="185">
        <v>1404</v>
      </c>
      <c r="G275" s="185">
        <v>1459</v>
      </c>
      <c r="H275" s="185">
        <v>1509</v>
      </c>
      <c r="I275" s="185">
        <v>1426</v>
      </c>
      <c r="J275" s="185">
        <v>1412</v>
      </c>
      <c r="K275" s="185">
        <v>1330</v>
      </c>
      <c r="L275" s="185">
        <v>1423</v>
      </c>
      <c r="M275" s="185">
        <v>1925</v>
      </c>
      <c r="N275" s="185">
        <v>1660</v>
      </c>
      <c r="O275" s="185">
        <v>1032</v>
      </c>
      <c r="P275" s="185">
        <v>1216</v>
      </c>
      <c r="Q275" s="185">
        <v>1343</v>
      </c>
      <c r="R275" s="186">
        <v>1135</v>
      </c>
      <c r="S275" s="185">
        <v>689</v>
      </c>
      <c r="T275" s="185">
        <v>268</v>
      </c>
      <c r="U275" s="185">
        <v>75</v>
      </c>
      <c r="V275" s="185">
        <v>24</v>
      </c>
      <c r="W275" s="184">
        <v>6</v>
      </c>
      <c r="X275" s="184">
        <v>81</v>
      </c>
      <c r="Y275" s="183" t="s">
        <v>440</v>
      </c>
      <c r="Z275" s="189"/>
    </row>
    <row r="276" spans="1:26" ht="11.1" customHeight="1" x14ac:dyDescent="0.2">
      <c r="A276" s="189"/>
      <c r="B276" s="188" t="s">
        <v>439</v>
      </c>
      <c r="C276" s="187">
        <v>22737</v>
      </c>
      <c r="D276" s="185">
        <v>968</v>
      </c>
      <c r="E276" s="185">
        <v>1166</v>
      </c>
      <c r="F276" s="185">
        <v>1353</v>
      </c>
      <c r="G276" s="185">
        <v>1422</v>
      </c>
      <c r="H276" s="185">
        <v>1377</v>
      </c>
      <c r="I276" s="185">
        <v>1403</v>
      </c>
      <c r="J276" s="185">
        <v>1374</v>
      </c>
      <c r="K276" s="185">
        <v>1362</v>
      </c>
      <c r="L276" s="185">
        <v>1470</v>
      </c>
      <c r="M276" s="185">
        <v>1723</v>
      </c>
      <c r="N276" s="185">
        <v>1619</v>
      </c>
      <c r="O276" s="185">
        <v>1138</v>
      </c>
      <c r="P276" s="185">
        <v>1369</v>
      </c>
      <c r="Q276" s="185">
        <v>1562</v>
      </c>
      <c r="R276" s="186">
        <v>1562</v>
      </c>
      <c r="S276" s="185">
        <v>1078</v>
      </c>
      <c r="T276" s="185">
        <v>473</v>
      </c>
      <c r="U276" s="185">
        <v>137</v>
      </c>
      <c r="V276" s="185">
        <v>62</v>
      </c>
      <c r="W276" s="184">
        <v>6</v>
      </c>
      <c r="X276" s="184">
        <v>113</v>
      </c>
      <c r="Y276" s="183" t="s">
        <v>439</v>
      </c>
      <c r="Z276" s="189"/>
    </row>
    <row r="277" spans="1:26" ht="11.1" customHeight="1" x14ac:dyDescent="0.2">
      <c r="A277" s="189" t="s">
        <v>63</v>
      </c>
      <c r="B277" s="188" t="s">
        <v>441</v>
      </c>
      <c r="C277" s="187">
        <v>109809</v>
      </c>
      <c r="D277" s="185">
        <v>5553</v>
      </c>
      <c r="E277" s="185">
        <v>6427</v>
      </c>
      <c r="F277" s="185">
        <v>7074</v>
      </c>
      <c r="G277" s="185">
        <v>7973</v>
      </c>
      <c r="H277" s="185">
        <v>7845</v>
      </c>
      <c r="I277" s="185">
        <v>7755</v>
      </c>
      <c r="J277" s="185">
        <v>6726</v>
      </c>
      <c r="K277" s="185">
        <v>6965</v>
      </c>
      <c r="L277" s="185">
        <v>8069</v>
      </c>
      <c r="M277" s="185">
        <v>9766</v>
      </c>
      <c r="N277" s="185">
        <v>8622</v>
      </c>
      <c r="O277" s="185">
        <v>5218</v>
      </c>
      <c r="P277" s="185">
        <v>5619</v>
      </c>
      <c r="Q277" s="185">
        <v>6070</v>
      </c>
      <c r="R277" s="186">
        <v>5107</v>
      </c>
      <c r="S277" s="185">
        <v>3052</v>
      </c>
      <c r="T277" s="185">
        <v>1090</v>
      </c>
      <c r="U277" s="185">
        <v>289</v>
      </c>
      <c r="V277" s="185">
        <v>133</v>
      </c>
      <c r="W277" s="184">
        <v>18</v>
      </c>
      <c r="X277" s="184">
        <v>438</v>
      </c>
      <c r="Y277" s="183" t="s">
        <v>441</v>
      </c>
      <c r="Z277" s="189" t="s">
        <v>63</v>
      </c>
    </row>
    <row r="278" spans="1:26" ht="11.1" customHeight="1" x14ac:dyDescent="0.2">
      <c r="A278" s="189"/>
      <c r="B278" s="188" t="s">
        <v>440</v>
      </c>
      <c r="C278" s="187">
        <v>54099</v>
      </c>
      <c r="D278" s="185">
        <v>2880</v>
      </c>
      <c r="E278" s="185">
        <v>3309</v>
      </c>
      <c r="F278" s="185">
        <v>3579</v>
      </c>
      <c r="G278" s="185">
        <v>4092</v>
      </c>
      <c r="H278" s="185">
        <v>4077</v>
      </c>
      <c r="I278" s="185">
        <v>3969</v>
      </c>
      <c r="J278" s="185">
        <v>3369</v>
      </c>
      <c r="K278" s="185">
        <v>3402</v>
      </c>
      <c r="L278" s="185">
        <v>3993</v>
      </c>
      <c r="M278" s="185">
        <v>4904</v>
      </c>
      <c r="N278" s="185">
        <v>4444</v>
      </c>
      <c r="O278" s="185">
        <v>2529</v>
      </c>
      <c r="P278" s="185">
        <v>2588</v>
      </c>
      <c r="Q278" s="185">
        <v>2802</v>
      </c>
      <c r="R278" s="186">
        <v>2245</v>
      </c>
      <c r="S278" s="185">
        <v>1174</v>
      </c>
      <c r="T278" s="185">
        <v>393</v>
      </c>
      <c r="U278" s="185">
        <v>99</v>
      </c>
      <c r="V278" s="185">
        <v>43</v>
      </c>
      <c r="W278" s="184">
        <v>7</v>
      </c>
      <c r="X278" s="184">
        <v>201</v>
      </c>
      <c r="Y278" s="183" t="s">
        <v>440</v>
      </c>
      <c r="Z278" s="189"/>
    </row>
    <row r="279" spans="1:26" ht="11.1" customHeight="1" x14ac:dyDescent="0.2">
      <c r="A279" s="189"/>
      <c r="B279" s="188" t="s">
        <v>439</v>
      </c>
      <c r="C279" s="187">
        <v>55710</v>
      </c>
      <c r="D279" s="185">
        <v>2673</v>
      </c>
      <c r="E279" s="185">
        <v>3118</v>
      </c>
      <c r="F279" s="185">
        <v>3495</v>
      </c>
      <c r="G279" s="185">
        <v>3881</v>
      </c>
      <c r="H279" s="185">
        <v>3768</v>
      </c>
      <c r="I279" s="185">
        <v>3786</v>
      </c>
      <c r="J279" s="185">
        <v>3357</v>
      </c>
      <c r="K279" s="185">
        <v>3563</v>
      </c>
      <c r="L279" s="185">
        <v>4076</v>
      </c>
      <c r="M279" s="185">
        <v>4862</v>
      </c>
      <c r="N279" s="185">
        <v>4178</v>
      </c>
      <c r="O279" s="185">
        <v>2689</v>
      </c>
      <c r="P279" s="185">
        <v>3031</v>
      </c>
      <c r="Q279" s="185">
        <v>3268</v>
      </c>
      <c r="R279" s="186">
        <v>2862</v>
      </c>
      <c r="S279" s="185">
        <v>1878</v>
      </c>
      <c r="T279" s="185">
        <v>697</v>
      </c>
      <c r="U279" s="185">
        <v>190</v>
      </c>
      <c r="V279" s="185">
        <v>90</v>
      </c>
      <c r="W279" s="184">
        <v>11</v>
      </c>
      <c r="X279" s="184">
        <v>237</v>
      </c>
      <c r="Y279" s="183" t="s">
        <v>439</v>
      </c>
      <c r="Z279" s="189"/>
    </row>
    <row r="280" spans="1:26" ht="11.1" customHeight="1" x14ac:dyDescent="0.2">
      <c r="A280" s="189" t="s">
        <v>461</v>
      </c>
      <c r="B280" s="188" t="s">
        <v>441</v>
      </c>
      <c r="C280" s="187">
        <v>56011</v>
      </c>
      <c r="D280" s="185">
        <v>2501</v>
      </c>
      <c r="E280" s="185">
        <v>2936</v>
      </c>
      <c r="F280" s="185">
        <v>3295</v>
      </c>
      <c r="G280" s="185">
        <v>3339</v>
      </c>
      <c r="H280" s="185">
        <v>3747</v>
      </c>
      <c r="I280" s="185">
        <v>3719</v>
      </c>
      <c r="J280" s="185">
        <v>3381</v>
      </c>
      <c r="K280" s="185">
        <v>3281</v>
      </c>
      <c r="L280" s="185">
        <v>3973</v>
      </c>
      <c r="M280" s="185">
        <v>4933</v>
      </c>
      <c r="N280" s="185">
        <v>4548</v>
      </c>
      <c r="O280" s="185">
        <v>2881</v>
      </c>
      <c r="P280" s="185">
        <v>3143</v>
      </c>
      <c r="Q280" s="185">
        <v>3608</v>
      </c>
      <c r="R280" s="186">
        <v>3180</v>
      </c>
      <c r="S280" s="185">
        <v>2115</v>
      </c>
      <c r="T280" s="185">
        <v>853</v>
      </c>
      <c r="U280" s="185">
        <v>202</v>
      </c>
      <c r="V280" s="185">
        <v>81</v>
      </c>
      <c r="W280" s="184">
        <v>24</v>
      </c>
      <c r="X280" s="184">
        <v>271</v>
      </c>
      <c r="Y280" s="183" t="s">
        <v>441</v>
      </c>
      <c r="Z280" s="189" t="s">
        <v>461</v>
      </c>
    </row>
    <row r="281" spans="1:26" ht="11.1" customHeight="1" x14ac:dyDescent="0.2">
      <c r="A281" s="189" t="s">
        <v>460</v>
      </c>
      <c r="B281" s="188" t="s">
        <v>440</v>
      </c>
      <c r="C281" s="187">
        <v>27483</v>
      </c>
      <c r="D281" s="185">
        <v>1288</v>
      </c>
      <c r="E281" s="185">
        <v>1532</v>
      </c>
      <c r="F281" s="185">
        <v>1710</v>
      </c>
      <c r="G281" s="185">
        <v>1748</v>
      </c>
      <c r="H281" s="185">
        <v>1890</v>
      </c>
      <c r="I281" s="185">
        <v>1939</v>
      </c>
      <c r="J281" s="185">
        <v>1727</v>
      </c>
      <c r="K281" s="185">
        <v>1609</v>
      </c>
      <c r="L281" s="185">
        <v>2007</v>
      </c>
      <c r="M281" s="185">
        <v>2486</v>
      </c>
      <c r="N281" s="185">
        <v>2312</v>
      </c>
      <c r="O281" s="185">
        <v>1384</v>
      </c>
      <c r="P281" s="185">
        <v>1423</v>
      </c>
      <c r="Q281" s="185">
        <v>1719</v>
      </c>
      <c r="R281" s="186">
        <v>1347</v>
      </c>
      <c r="S281" s="185">
        <v>808</v>
      </c>
      <c r="T281" s="185">
        <v>320</v>
      </c>
      <c r="U281" s="185">
        <v>61</v>
      </c>
      <c r="V281" s="185">
        <v>31</v>
      </c>
      <c r="W281" s="184">
        <v>9</v>
      </c>
      <c r="X281" s="184">
        <v>133</v>
      </c>
      <c r="Y281" s="183" t="s">
        <v>440</v>
      </c>
      <c r="Z281" s="189" t="s">
        <v>460</v>
      </c>
    </row>
    <row r="282" spans="1:26" ht="11.1" customHeight="1" x14ac:dyDescent="0.2">
      <c r="A282" s="182"/>
      <c r="B282" s="188" t="s">
        <v>439</v>
      </c>
      <c r="C282" s="187">
        <v>28528</v>
      </c>
      <c r="D282" s="185">
        <v>1213</v>
      </c>
      <c r="E282" s="185">
        <v>1404</v>
      </c>
      <c r="F282" s="185">
        <v>1585</v>
      </c>
      <c r="G282" s="185">
        <v>1591</v>
      </c>
      <c r="H282" s="185">
        <v>1857</v>
      </c>
      <c r="I282" s="185">
        <v>1780</v>
      </c>
      <c r="J282" s="185">
        <v>1654</v>
      </c>
      <c r="K282" s="185">
        <v>1672</v>
      </c>
      <c r="L282" s="185">
        <v>1966</v>
      </c>
      <c r="M282" s="185">
        <v>2447</v>
      </c>
      <c r="N282" s="185">
        <v>2236</v>
      </c>
      <c r="O282" s="185">
        <v>1497</v>
      </c>
      <c r="P282" s="185">
        <v>1720</v>
      </c>
      <c r="Q282" s="185">
        <v>1889</v>
      </c>
      <c r="R282" s="186">
        <v>1833</v>
      </c>
      <c r="S282" s="185">
        <v>1307</v>
      </c>
      <c r="T282" s="185">
        <v>533</v>
      </c>
      <c r="U282" s="185">
        <v>141</v>
      </c>
      <c r="V282" s="185">
        <v>50</v>
      </c>
      <c r="W282" s="184">
        <v>15</v>
      </c>
      <c r="X282" s="184">
        <v>138</v>
      </c>
      <c r="Y282" s="183" t="s">
        <v>439</v>
      </c>
      <c r="Z282" s="182"/>
    </row>
    <row r="283" spans="1:26" ht="18" customHeight="1" x14ac:dyDescent="0.2">
      <c r="A283" s="147" t="s">
        <v>459</v>
      </c>
      <c r="B283" s="195" t="s">
        <v>441</v>
      </c>
      <c r="C283" s="194">
        <v>200503</v>
      </c>
      <c r="D283" s="192">
        <v>9568</v>
      </c>
      <c r="E283" s="192">
        <v>11001</v>
      </c>
      <c r="F283" s="192">
        <v>11286</v>
      </c>
      <c r="G283" s="192">
        <v>11618</v>
      </c>
      <c r="H283" s="192">
        <v>11967</v>
      </c>
      <c r="I283" s="192">
        <v>13205</v>
      </c>
      <c r="J283" s="192">
        <v>12703</v>
      </c>
      <c r="K283" s="192">
        <v>11344</v>
      </c>
      <c r="L283" s="192">
        <v>11611</v>
      </c>
      <c r="M283" s="192">
        <v>14352</v>
      </c>
      <c r="N283" s="192">
        <v>14807</v>
      </c>
      <c r="O283" s="192">
        <v>10413</v>
      </c>
      <c r="P283" s="192">
        <v>11486</v>
      </c>
      <c r="Q283" s="192">
        <v>13122</v>
      </c>
      <c r="R283" s="193">
        <v>14742</v>
      </c>
      <c r="S283" s="192">
        <v>10077</v>
      </c>
      <c r="T283" s="192">
        <v>3823</v>
      </c>
      <c r="U283" s="192">
        <v>1099</v>
      </c>
      <c r="V283" s="192">
        <v>466</v>
      </c>
      <c r="W283" s="191">
        <v>97</v>
      </c>
      <c r="X283" s="191">
        <v>1716</v>
      </c>
      <c r="Y283" s="190" t="s">
        <v>441</v>
      </c>
      <c r="Z283" s="147" t="s">
        <v>459</v>
      </c>
    </row>
    <row r="284" spans="1:26" ht="11.1" customHeight="1" x14ac:dyDescent="0.2">
      <c r="B284" s="195" t="s">
        <v>440</v>
      </c>
      <c r="C284" s="194">
        <v>96699</v>
      </c>
      <c r="D284" s="192">
        <v>4945</v>
      </c>
      <c r="E284" s="192">
        <v>5704</v>
      </c>
      <c r="F284" s="192">
        <v>5758</v>
      </c>
      <c r="G284" s="192">
        <v>5823</v>
      </c>
      <c r="H284" s="192">
        <v>6072</v>
      </c>
      <c r="I284" s="192">
        <v>6612</v>
      </c>
      <c r="J284" s="192">
        <v>6425</v>
      </c>
      <c r="K284" s="192">
        <v>5682</v>
      </c>
      <c r="L284" s="192">
        <v>5902</v>
      </c>
      <c r="M284" s="192">
        <v>7298</v>
      </c>
      <c r="N284" s="192">
        <v>7329</v>
      </c>
      <c r="O284" s="192">
        <v>4923</v>
      </c>
      <c r="P284" s="192">
        <v>5252</v>
      </c>
      <c r="Q284" s="192">
        <v>5909</v>
      </c>
      <c r="R284" s="193">
        <v>6360</v>
      </c>
      <c r="S284" s="192">
        <v>3856</v>
      </c>
      <c r="T284" s="192">
        <v>1422</v>
      </c>
      <c r="U284" s="192">
        <v>434</v>
      </c>
      <c r="V284" s="192">
        <v>182</v>
      </c>
      <c r="W284" s="191">
        <v>28</v>
      </c>
      <c r="X284" s="191">
        <v>783</v>
      </c>
      <c r="Y284" s="190" t="s">
        <v>440</v>
      </c>
    </row>
    <row r="285" spans="1:26" ht="11.1" customHeight="1" x14ac:dyDescent="0.2">
      <c r="A285" s="182"/>
      <c r="B285" s="195" t="s">
        <v>439</v>
      </c>
      <c r="C285" s="194">
        <v>103804</v>
      </c>
      <c r="D285" s="192">
        <v>4623</v>
      </c>
      <c r="E285" s="192">
        <v>5297</v>
      </c>
      <c r="F285" s="192">
        <v>5528</v>
      </c>
      <c r="G285" s="192">
        <v>5795</v>
      </c>
      <c r="H285" s="192">
        <v>5895</v>
      </c>
      <c r="I285" s="192">
        <v>6593</v>
      </c>
      <c r="J285" s="192">
        <v>6278</v>
      </c>
      <c r="K285" s="192">
        <v>5662</v>
      </c>
      <c r="L285" s="192">
        <v>5709</v>
      </c>
      <c r="M285" s="192">
        <v>7054</v>
      </c>
      <c r="N285" s="192">
        <v>7478</v>
      </c>
      <c r="O285" s="192">
        <v>5490</v>
      </c>
      <c r="P285" s="192">
        <v>6234</v>
      </c>
      <c r="Q285" s="192">
        <v>7213</v>
      </c>
      <c r="R285" s="193">
        <v>8382</v>
      </c>
      <c r="S285" s="192">
        <v>6221</v>
      </c>
      <c r="T285" s="192">
        <v>2401</v>
      </c>
      <c r="U285" s="192">
        <v>665</v>
      </c>
      <c r="V285" s="192">
        <v>284</v>
      </c>
      <c r="W285" s="191">
        <v>69</v>
      </c>
      <c r="X285" s="191">
        <v>933</v>
      </c>
      <c r="Y285" s="190" t="s">
        <v>439</v>
      </c>
      <c r="Z285" s="182"/>
    </row>
    <row r="286" spans="1:26" ht="11.1" customHeight="1" x14ac:dyDescent="0.2">
      <c r="A286" s="189" t="s">
        <v>65</v>
      </c>
      <c r="B286" s="188" t="s">
        <v>441</v>
      </c>
      <c r="C286" s="187">
        <v>20659</v>
      </c>
      <c r="D286" s="185">
        <v>981</v>
      </c>
      <c r="E286" s="185">
        <v>1260</v>
      </c>
      <c r="F286" s="185">
        <v>1264</v>
      </c>
      <c r="G286" s="185">
        <v>1204</v>
      </c>
      <c r="H286" s="185">
        <v>1182</v>
      </c>
      <c r="I286" s="185">
        <v>1454</v>
      </c>
      <c r="J286" s="185">
        <v>1465</v>
      </c>
      <c r="K286" s="185">
        <v>1169</v>
      </c>
      <c r="L286" s="185">
        <v>1091</v>
      </c>
      <c r="M286" s="185">
        <v>1272</v>
      </c>
      <c r="N286" s="185">
        <v>1476</v>
      </c>
      <c r="O286" s="185">
        <v>1203</v>
      </c>
      <c r="P286" s="185">
        <v>1148</v>
      </c>
      <c r="Q286" s="185">
        <v>1146</v>
      </c>
      <c r="R286" s="186">
        <v>1516</v>
      </c>
      <c r="S286" s="185">
        <v>1033</v>
      </c>
      <c r="T286" s="185">
        <v>452</v>
      </c>
      <c r="U286" s="185">
        <v>110</v>
      </c>
      <c r="V286" s="185">
        <v>52</v>
      </c>
      <c r="W286" s="184">
        <v>6</v>
      </c>
      <c r="X286" s="184">
        <v>175</v>
      </c>
      <c r="Y286" s="183" t="s">
        <v>441</v>
      </c>
      <c r="Z286" s="189" t="s">
        <v>65</v>
      </c>
    </row>
    <row r="287" spans="1:26" ht="11.1" customHeight="1" x14ac:dyDescent="0.2">
      <c r="A287" s="189"/>
      <c r="B287" s="188" t="s">
        <v>440</v>
      </c>
      <c r="C287" s="187">
        <v>9882</v>
      </c>
      <c r="D287" s="185">
        <v>506</v>
      </c>
      <c r="E287" s="185">
        <v>630</v>
      </c>
      <c r="F287" s="185">
        <v>662</v>
      </c>
      <c r="G287" s="185">
        <v>627</v>
      </c>
      <c r="H287" s="185">
        <v>577</v>
      </c>
      <c r="I287" s="185">
        <v>714</v>
      </c>
      <c r="J287" s="185">
        <v>722</v>
      </c>
      <c r="K287" s="185">
        <v>605</v>
      </c>
      <c r="L287" s="185">
        <v>561</v>
      </c>
      <c r="M287" s="185">
        <v>631</v>
      </c>
      <c r="N287" s="185">
        <v>706</v>
      </c>
      <c r="O287" s="185">
        <v>538</v>
      </c>
      <c r="P287" s="185">
        <v>544</v>
      </c>
      <c r="Q287" s="185">
        <v>503</v>
      </c>
      <c r="R287" s="186">
        <v>649</v>
      </c>
      <c r="S287" s="185">
        <v>370</v>
      </c>
      <c r="T287" s="185">
        <v>175</v>
      </c>
      <c r="U287" s="185">
        <v>53</v>
      </c>
      <c r="V287" s="185">
        <v>23</v>
      </c>
      <c r="W287" s="184">
        <v>2</v>
      </c>
      <c r="X287" s="184">
        <v>84</v>
      </c>
      <c r="Y287" s="183" t="s">
        <v>440</v>
      </c>
      <c r="Z287" s="189"/>
    </row>
    <row r="288" spans="1:26" ht="11.1" customHeight="1" x14ac:dyDescent="0.2">
      <c r="A288" s="189"/>
      <c r="B288" s="188" t="s">
        <v>439</v>
      </c>
      <c r="C288" s="187">
        <v>10777</v>
      </c>
      <c r="D288" s="185">
        <v>475</v>
      </c>
      <c r="E288" s="185">
        <v>630</v>
      </c>
      <c r="F288" s="185">
        <v>602</v>
      </c>
      <c r="G288" s="185">
        <v>577</v>
      </c>
      <c r="H288" s="185">
        <v>605</v>
      </c>
      <c r="I288" s="185">
        <v>740</v>
      </c>
      <c r="J288" s="185">
        <v>743</v>
      </c>
      <c r="K288" s="185">
        <v>564</v>
      </c>
      <c r="L288" s="185">
        <v>530</v>
      </c>
      <c r="M288" s="185">
        <v>641</v>
      </c>
      <c r="N288" s="185">
        <v>770</v>
      </c>
      <c r="O288" s="185">
        <v>665</v>
      </c>
      <c r="P288" s="185">
        <v>604</v>
      </c>
      <c r="Q288" s="185">
        <v>643</v>
      </c>
      <c r="R288" s="186">
        <v>867</v>
      </c>
      <c r="S288" s="185">
        <v>663</v>
      </c>
      <c r="T288" s="185">
        <v>277</v>
      </c>
      <c r="U288" s="185">
        <v>57</v>
      </c>
      <c r="V288" s="185">
        <v>29</v>
      </c>
      <c r="W288" s="184">
        <v>4</v>
      </c>
      <c r="X288" s="184">
        <v>91</v>
      </c>
      <c r="Y288" s="183" t="s">
        <v>439</v>
      </c>
      <c r="Z288" s="189"/>
    </row>
    <row r="289" spans="1:26" ht="11.1" customHeight="1" x14ac:dyDescent="0.2">
      <c r="A289" s="189" t="s">
        <v>66</v>
      </c>
      <c r="B289" s="188" t="s">
        <v>441</v>
      </c>
      <c r="C289" s="187">
        <v>9913</v>
      </c>
      <c r="D289" s="185">
        <v>517</v>
      </c>
      <c r="E289" s="185">
        <v>509</v>
      </c>
      <c r="F289" s="185">
        <v>513</v>
      </c>
      <c r="G289" s="185">
        <v>498</v>
      </c>
      <c r="H289" s="185">
        <v>527</v>
      </c>
      <c r="I289" s="185">
        <v>659</v>
      </c>
      <c r="J289" s="185">
        <v>617</v>
      </c>
      <c r="K289" s="185">
        <v>576</v>
      </c>
      <c r="L289" s="185">
        <v>572</v>
      </c>
      <c r="M289" s="185">
        <v>700</v>
      </c>
      <c r="N289" s="185">
        <v>713</v>
      </c>
      <c r="O289" s="185">
        <v>532</v>
      </c>
      <c r="P289" s="185">
        <v>581</v>
      </c>
      <c r="Q289" s="185">
        <v>728</v>
      </c>
      <c r="R289" s="186">
        <v>773</v>
      </c>
      <c r="S289" s="185">
        <v>520</v>
      </c>
      <c r="T289" s="185">
        <v>203</v>
      </c>
      <c r="U289" s="185">
        <v>43</v>
      </c>
      <c r="V289" s="185">
        <v>16</v>
      </c>
      <c r="W289" s="184">
        <v>6</v>
      </c>
      <c r="X289" s="184">
        <v>110</v>
      </c>
      <c r="Y289" s="183" t="s">
        <v>441</v>
      </c>
      <c r="Z289" s="189" t="s">
        <v>66</v>
      </c>
    </row>
    <row r="290" spans="1:26" ht="11.1" customHeight="1" x14ac:dyDescent="0.2">
      <c r="A290" s="189"/>
      <c r="B290" s="188" t="s">
        <v>440</v>
      </c>
      <c r="C290" s="187">
        <v>4794</v>
      </c>
      <c r="D290" s="185">
        <v>256</v>
      </c>
      <c r="E290" s="185">
        <v>269</v>
      </c>
      <c r="F290" s="185">
        <v>264</v>
      </c>
      <c r="G290" s="185">
        <v>259</v>
      </c>
      <c r="H290" s="185">
        <v>281</v>
      </c>
      <c r="I290" s="185">
        <v>327</v>
      </c>
      <c r="J290" s="185">
        <v>313</v>
      </c>
      <c r="K290" s="185">
        <v>286</v>
      </c>
      <c r="L290" s="185">
        <v>302</v>
      </c>
      <c r="M290" s="185">
        <v>361</v>
      </c>
      <c r="N290" s="185">
        <v>368</v>
      </c>
      <c r="O290" s="185">
        <v>242</v>
      </c>
      <c r="P290" s="185">
        <v>263</v>
      </c>
      <c r="Q290" s="185">
        <v>324</v>
      </c>
      <c r="R290" s="186">
        <v>330</v>
      </c>
      <c r="S290" s="185">
        <v>196</v>
      </c>
      <c r="T290" s="185">
        <v>85</v>
      </c>
      <c r="U290" s="185">
        <v>16</v>
      </c>
      <c r="V290" s="185">
        <v>7</v>
      </c>
      <c r="W290" s="184">
        <v>1</v>
      </c>
      <c r="X290" s="184">
        <v>44</v>
      </c>
      <c r="Y290" s="183" t="s">
        <v>440</v>
      </c>
      <c r="Z290" s="189"/>
    </row>
    <row r="291" spans="1:26" ht="11.1" customHeight="1" x14ac:dyDescent="0.2">
      <c r="A291" s="189"/>
      <c r="B291" s="188" t="s">
        <v>439</v>
      </c>
      <c r="C291" s="187">
        <v>5119</v>
      </c>
      <c r="D291" s="185">
        <v>261</v>
      </c>
      <c r="E291" s="185">
        <v>240</v>
      </c>
      <c r="F291" s="185">
        <v>249</v>
      </c>
      <c r="G291" s="185">
        <v>239</v>
      </c>
      <c r="H291" s="185">
        <v>246</v>
      </c>
      <c r="I291" s="185">
        <v>332</v>
      </c>
      <c r="J291" s="185">
        <v>304</v>
      </c>
      <c r="K291" s="185">
        <v>290</v>
      </c>
      <c r="L291" s="185">
        <v>270</v>
      </c>
      <c r="M291" s="185">
        <v>339</v>
      </c>
      <c r="N291" s="185">
        <v>345</v>
      </c>
      <c r="O291" s="185">
        <v>290</v>
      </c>
      <c r="P291" s="185">
        <v>318</v>
      </c>
      <c r="Q291" s="185">
        <v>404</v>
      </c>
      <c r="R291" s="186">
        <v>443</v>
      </c>
      <c r="S291" s="185">
        <v>324</v>
      </c>
      <c r="T291" s="185">
        <v>118</v>
      </c>
      <c r="U291" s="185">
        <v>27</v>
      </c>
      <c r="V291" s="185">
        <v>9</v>
      </c>
      <c r="W291" s="184">
        <v>5</v>
      </c>
      <c r="X291" s="184">
        <v>66</v>
      </c>
      <c r="Y291" s="183" t="s">
        <v>439</v>
      </c>
      <c r="Z291" s="189"/>
    </row>
    <row r="292" spans="1:26" ht="10.5" customHeight="1" x14ac:dyDescent="0.2">
      <c r="A292" s="189" t="s">
        <v>67</v>
      </c>
      <c r="B292" s="188" t="s">
        <v>441</v>
      </c>
      <c r="C292" s="187">
        <v>13034</v>
      </c>
      <c r="D292" s="185">
        <v>567</v>
      </c>
      <c r="E292" s="185">
        <v>706</v>
      </c>
      <c r="F292" s="185">
        <v>690</v>
      </c>
      <c r="G292" s="185">
        <v>683</v>
      </c>
      <c r="H292" s="185">
        <v>715</v>
      </c>
      <c r="I292" s="185">
        <v>743</v>
      </c>
      <c r="J292" s="185">
        <v>690</v>
      </c>
      <c r="K292" s="185">
        <v>659</v>
      </c>
      <c r="L292" s="185">
        <v>627</v>
      </c>
      <c r="M292" s="185">
        <v>784</v>
      </c>
      <c r="N292" s="185">
        <v>825</v>
      </c>
      <c r="O292" s="185">
        <v>581</v>
      </c>
      <c r="P292" s="185">
        <v>835</v>
      </c>
      <c r="Q292" s="185">
        <v>1068</v>
      </c>
      <c r="R292" s="186">
        <v>1336</v>
      </c>
      <c r="S292" s="185">
        <v>929</v>
      </c>
      <c r="T292" s="185">
        <v>375</v>
      </c>
      <c r="U292" s="185">
        <v>119</v>
      </c>
      <c r="V292" s="185">
        <v>34</v>
      </c>
      <c r="W292" s="184">
        <v>12</v>
      </c>
      <c r="X292" s="184">
        <v>56</v>
      </c>
      <c r="Y292" s="183" t="s">
        <v>441</v>
      </c>
      <c r="Z292" s="189" t="s">
        <v>67</v>
      </c>
    </row>
    <row r="293" spans="1:26" ht="10.5" customHeight="1" x14ac:dyDescent="0.2">
      <c r="A293" s="189"/>
      <c r="B293" s="188" t="s">
        <v>440</v>
      </c>
      <c r="C293" s="187">
        <v>6324</v>
      </c>
      <c r="D293" s="185">
        <v>310</v>
      </c>
      <c r="E293" s="185">
        <v>378</v>
      </c>
      <c r="F293" s="185">
        <v>353</v>
      </c>
      <c r="G293" s="185">
        <v>337</v>
      </c>
      <c r="H293" s="185">
        <v>379</v>
      </c>
      <c r="I293" s="185">
        <v>359</v>
      </c>
      <c r="J293" s="185">
        <v>354</v>
      </c>
      <c r="K293" s="185">
        <v>358</v>
      </c>
      <c r="L293" s="185">
        <v>340</v>
      </c>
      <c r="M293" s="185">
        <v>418</v>
      </c>
      <c r="N293" s="185">
        <v>422</v>
      </c>
      <c r="O293" s="185">
        <v>260</v>
      </c>
      <c r="P293" s="185">
        <v>349</v>
      </c>
      <c r="Q293" s="185">
        <v>499</v>
      </c>
      <c r="R293" s="186">
        <v>594</v>
      </c>
      <c r="S293" s="185">
        <v>381</v>
      </c>
      <c r="T293" s="185">
        <v>149</v>
      </c>
      <c r="U293" s="185">
        <v>41</v>
      </c>
      <c r="V293" s="185">
        <v>13</v>
      </c>
      <c r="W293" s="184">
        <v>6</v>
      </c>
      <c r="X293" s="184">
        <v>24</v>
      </c>
      <c r="Y293" s="183" t="s">
        <v>440</v>
      </c>
      <c r="Z293" s="189"/>
    </row>
    <row r="294" spans="1:26" ht="10.5" customHeight="1" x14ac:dyDescent="0.2">
      <c r="A294" s="189"/>
      <c r="B294" s="188" t="s">
        <v>439</v>
      </c>
      <c r="C294" s="187">
        <v>6710</v>
      </c>
      <c r="D294" s="185">
        <v>257</v>
      </c>
      <c r="E294" s="185">
        <v>328</v>
      </c>
      <c r="F294" s="185">
        <v>337</v>
      </c>
      <c r="G294" s="185">
        <v>346</v>
      </c>
      <c r="H294" s="185">
        <v>336</v>
      </c>
      <c r="I294" s="185">
        <v>384</v>
      </c>
      <c r="J294" s="185">
        <v>336</v>
      </c>
      <c r="K294" s="185">
        <v>301</v>
      </c>
      <c r="L294" s="185">
        <v>287</v>
      </c>
      <c r="M294" s="185">
        <v>366</v>
      </c>
      <c r="N294" s="185">
        <v>403</v>
      </c>
      <c r="O294" s="185">
        <v>321</v>
      </c>
      <c r="P294" s="185">
        <v>486</v>
      </c>
      <c r="Q294" s="185">
        <v>569</v>
      </c>
      <c r="R294" s="186">
        <v>742</v>
      </c>
      <c r="S294" s="185">
        <v>548</v>
      </c>
      <c r="T294" s="185">
        <v>226</v>
      </c>
      <c r="U294" s="185">
        <v>78</v>
      </c>
      <c r="V294" s="185">
        <v>21</v>
      </c>
      <c r="W294" s="184">
        <v>6</v>
      </c>
      <c r="X294" s="184">
        <v>32</v>
      </c>
      <c r="Y294" s="183" t="s">
        <v>439</v>
      </c>
      <c r="Z294" s="189"/>
    </row>
    <row r="295" spans="1:26" ht="18" customHeight="1" x14ac:dyDescent="0.2">
      <c r="A295" s="189" t="s">
        <v>68</v>
      </c>
      <c r="B295" s="188" t="s">
        <v>441</v>
      </c>
      <c r="C295" s="187">
        <v>14823</v>
      </c>
      <c r="D295" s="185">
        <v>672</v>
      </c>
      <c r="E295" s="185">
        <v>745</v>
      </c>
      <c r="F295" s="185">
        <v>712</v>
      </c>
      <c r="G295" s="185">
        <v>693</v>
      </c>
      <c r="H295" s="185">
        <v>782</v>
      </c>
      <c r="I295" s="185">
        <v>834</v>
      </c>
      <c r="J295" s="185">
        <v>770</v>
      </c>
      <c r="K295" s="185">
        <v>764</v>
      </c>
      <c r="L295" s="185">
        <v>796</v>
      </c>
      <c r="M295" s="185">
        <v>1077</v>
      </c>
      <c r="N295" s="185">
        <v>1139</v>
      </c>
      <c r="O295" s="185">
        <v>881</v>
      </c>
      <c r="P295" s="185">
        <v>1010</v>
      </c>
      <c r="Q295" s="185">
        <v>1208</v>
      </c>
      <c r="R295" s="186">
        <v>1270</v>
      </c>
      <c r="S295" s="185">
        <v>810</v>
      </c>
      <c r="T295" s="185">
        <v>330</v>
      </c>
      <c r="U295" s="185">
        <v>117</v>
      </c>
      <c r="V295" s="185">
        <v>57</v>
      </c>
      <c r="W295" s="184">
        <v>11</v>
      </c>
      <c r="X295" s="184">
        <v>145</v>
      </c>
      <c r="Y295" s="183" t="s">
        <v>441</v>
      </c>
      <c r="Z295" s="189" t="s">
        <v>68</v>
      </c>
    </row>
    <row r="296" spans="1:26" ht="10.5" customHeight="1" x14ac:dyDescent="0.2">
      <c r="A296" s="189"/>
      <c r="B296" s="188" t="s">
        <v>440</v>
      </c>
      <c r="C296" s="187">
        <v>7247</v>
      </c>
      <c r="D296" s="185">
        <v>366</v>
      </c>
      <c r="E296" s="185">
        <v>383</v>
      </c>
      <c r="F296" s="185">
        <v>369</v>
      </c>
      <c r="G296" s="185">
        <v>343</v>
      </c>
      <c r="H296" s="185">
        <v>414</v>
      </c>
      <c r="I296" s="185">
        <v>442</v>
      </c>
      <c r="J296" s="185">
        <v>420</v>
      </c>
      <c r="K296" s="185">
        <v>394</v>
      </c>
      <c r="L296" s="185">
        <v>404</v>
      </c>
      <c r="M296" s="185">
        <v>523</v>
      </c>
      <c r="N296" s="185">
        <v>562</v>
      </c>
      <c r="O296" s="185">
        <v>409</v>
      </c>
      <c r="P296" s="185">
        <v>462</v>
      </c>
      <c r="Q296" s="185">
        <v>562</v>
      </c>
      <c r="R296" s="186">
        <v>592</v>
      </c>
      <c r="S296" s="185">
        <v>340</v>
      </c>
      <c r="T296" s="185">
        <v>126</v>
      </c>
      <c r="U296" s="185">
        <v>41</v>
      </c>
      <c r="V296" s="185">
        <v>28</v>
      </c>
      <c r="W296" s="184">
        <v>2</v>
      </c>
      <c r="X296" s="184">
        <v>65</v>
      </c>
      <c r="Y296" s="183" t="s">
        <v>440</v>
      </c>
      <c r="Z296" s="189"/>
    </row>
    <row r="297" spans="1:26" ht="10.5" customHeight="1" x14ac:dyDescent="0.2">
      <c r="A297" s="189"/>
      <c r="B297" s="188" t="s">
        <v>439</v>
      </c>
      <c r="C297" s="187">
        <v>7576</v>
      </c>
      <c r="D297" s="185">
        <v>306</v>
      </c>
      <c r="E297" s="185">
        <v>362</v>
      </c>
      <c r="F297" s="185">
        <v>343</v>
      </c>
      <c r="G297" s="185">
        <v>350</v>
      </c>
      <c r="H297" s="185">
        <v>368</v>
      </c>
      <c r="I297" s="185">
        <v>392</v>
      </c>
      <c r="J297" s="185">
        <v>350</v>
      </c>
      <c r="K297" s="185">
        <v>370</v>
      </c>
      <c r="L297" s="185">
        <v>392</v>
      </c>
      <c r="M297" s="185">
        <v>554</v>
      </c>
      <c r="N297" s="185">
        <v>577</v>
      </c>
      <c r="O297" s="185">
        <v>472</v>
      </c>
      <c r="P297" s="185">
        <v>548</v>
      </c>
      <c r="Q297" s="185">
        <v>646</v>
      </c>
      <c r="R297" s="186">
        <v>678</v>
      </c>
      <c r="S297" s="185">
        <v>470</v>
      </c>
      <c r="T297" s="185">
        <v>204</v>
      </c>
      <c r="U297" s="185">
        <v>76</v>
      </c>
      <c r="V297" s="185">
        <v>29</v>
      </c>
      <c r="W297" s="184">
        <v>9</v>
      </c>
      <c r="X297" s="184">
        <v>80</v>
      </c>
      <c r="Y297" s="183" t="s">
        <v>439</v>
      </c>
      <c r="Z297" s="189"/>
    </row>
    <row r="298" spans="1:26" ht="10.5" customHeight="1" x14ac:dyDescent="0.2">
      <c r="A298" s="189" t="s">
        <v>69</v>
      </c>
      <c r="B298" s="188" t="s">
        <v>441</v>
      </c>
      <c r="C298" s="187">
        <v>18808</v>
      </c>
      <c r="D298" s="185">
        <v>828</v>
      </c>
      <c r="E298" s="185">
        <v>963</v>
      </c>
      <c r="F298" s="185">
        <v>967</v>
      </c>
      <c r="G298" s="185">
        <v>1019</v>
      </c>
      <c r="H298" s="185">
        <v>1004</v>
      </c>
      <c r="I298" s="185">
        <v>1072</v>
      </c>
      <c r="J298" s="185">
        <v>1075</v>
      </c>
      <c r="K298" s="185">
        <v>914</v>
      </c>
      <c r="L298" s="185">
        <v>1098</v>
      </c>
      <c r="M298" s="185">
        <v>1383</v>
      </c>
      <c r="N298" s="185">
        <v>1426</v>
      </c>
      <c r="O298" s="185">
        <v>1084</v>
      </c>
      <c r="P298" s="185">
        <v>1221</v>
      </c>
      <c r="Q298" s="185">
        <v>1500</v>
      </c>
      <c r="R298" s="186">
        <v>1628</v>
      </c>
      <c r="S298" s="185">
        <v>990</v>
      </c>
      <c r="T298" s="185">
        <v>372</v>
      </c>
      <c r="U298" s="185">
        <v>106</v>
      </c>
      <c r="V298" s="185">
        <v>37</v>
      </c>
      <c r="W298" s="184">
        <v>9</v>
      </c>
      <c r="X298" s="184">
        <v>112</v>
      </c>
      <c r="Y298" s="183" t="s">
        <v>441</v>
      </c>
      <c r="Z298" s="189" t="s">
        <v>69</v>
      </c>
    </row>
    <row r="299" spans="1:26" ht="10.5" customHeight="1" x14ac:dyDescent="0.2">
      <c r="A299" s="189"/>
      <c r="B299" s="188" t="s">
        <v>440</v>
      </c>
      <c r="C299" s="187">
        <v>9162</v>
      </c>
      <c r="D299" s="185">
        <v>430</v>
      </c>
      <c r="E299" s="185">
        <v>522</v>
      </c>
      <c r="F299" s="185">
        <v>512</v>
      </c>
      <c r="G299" s="185">
        <v>488</v>
      </c>
      <c r="H299" s="185">
        <v>510</v>
      </c>
      <c r="I299" s="185">
        <v>553</v>
      </c>
      <c r="J299" s="185">
        <v>590</v>
      </c>
      <c r="K299" s="185">
        <v>465</v>
      </c>
      <c r="L299" s="185">
        <v>537</v>
      </c>
      <c r="M299" s="185">
        <v>709</v>
      </c>
      <c r="N299" s="185">
        <v>709</v>
      </c>
      <c r="O299" s="185">
        <v>528</v>
      </c>
      <c r="P299" s="185">
        <v>572</v>
      </c>
      <c r="Q299" s="185">
        <v>686</v>
      </c>
      <c r="R299" s="186">
        <v>719</v>
      </c>
      <c r="S299" s="185">
        <v>379</v>
      </c>
      <c r="T299" s="185">
        <v>137</v>
      </c>
      <c r="U299" s="185">
        <v>48</v>
      </c>
      <c r="V299" s="185">
        <v>19</v>
      </c>
      <c r="W299" s="184">
        <v>1</v>
      </c>
      <c r="X299" s="184">
        <v>48</v>
      </c>
      <c r="Y299" s="183" t="s">
        <v>440</v>
      </c>
      <c r="Z299" s="189"/>
    </row>
    <row r="300" spans="1:26" ht="10.5" customHeight="1" x14ac:dyDescent="0.2">
      <c r="A300" s="189"/>
      <c r="B300" s="188" t="s">
        <v>439</v>
      </c>
      <c r="C300" s="187">
        <v>9646</v>
      </c>
      <c r="D300" s="185">
        <v>398</v>
      </c>
      <c r="E300" s="185">
        <v>441</v>
      </c>
      <c r="F300" s="185">
        <v>455</v>
      </c>
      <c r="G300" s="185">
        <v>531</v>
      </c>
      <c r="H300" s="185">
        <v>494</v>
      </c>
      <c r="I300" s="185">
        <v>519</v>
      </c>
      <c r="J300" s="185">
        <v>485</v>
      </c>
      <c r="K300" s="185">
        <v>449</v>
      </c>
      <c r="L300" s="185">
        <v>561</v>
      </c>
      <c r="M300" s="185">
        <v>674</v>
      </c>
      <c r="N300" s="185">
        <v>717</v>
      </c>
      <c r="O300" s="185">
        <v>556</v>
      </c>
      <c r="P300" s="185">
        <v>649</v>
      </c>
      <c r="Q300" s="185">
        <v>814</v>
      </c>
      <c r="R300" s="186">
        <v>909</v>
      </c>
      <c r="S300" s="185">
        <v>611</v>
      </c>
      <c r="T300" s="185">
        <v>235</v>
      </c>
      <c r="U300" s="185">
        <v>58</v>
      </c>
      <c r="V300" s="185">
        <v>18</v>
      </c>
      <c r="W300" s="184">
        <v>8</v>
      </c>
      <c r="X300" s="184">
        <v>64</v>
      </c>
      <c r="Y300" s="183" t="s">
        <v>439</v>
      </c>
      <c r="Z300" s="189"/>
    </row>
    <row r="301" spans="1:26" ht="10.5" customHeight="1" x14ac:dyDescent="0.2">
      <c r="A301" s="189" t="s">
        <v>70</v>
      </c>
      <c r="B301" s="188" t="s">
        <v>441</v>
      </c>
      <c r="C301" s="187">
        <v>13853</v>
      </c>
      <c r="D301" s="185">
        <v>678</v>
      </c>
      <c r="E301" s="185">
        <v>755</v>
      </c>
      <c r="F301" s="185">
        <v>795</v>
      </c>
      <c r="G301" s="185">
        <v>790</v>
      </c>
      <c r="H301" s="185">
        <v>825</v>
      </c>
      <c r="I301" s="185">
        <v>980</v>
      </c>
      <c r="J301" s="185">
        <v>863</v>
      </c>
      <c r="K301" s="185">
        <v>722</v>
      </c>
      <c r="L301" s="185">
        <v>723</v>
      </c>
      <c r="M301" s="185">
        <v>899</v>
      </c>
      <c r="N301" s="185">
        <v>914</v>
      </c>
      <c r="O301" s="185">
        <v>584</v>
      </c>
      <c r="P301" s="185">
        <v>764</v>
      </c>
      <c r="Q301" s="185">
        <v>897</v>
      </c>
      <c r="R301" s="186">
        <v>1212</v>
      </c>
      <c r="S301" s="185">
        <v>910</v>
      </c>
      <c r="T301" s="185">
        <v>345</v>
      </c>
      <c r="U301" s="185">
        <v>77</v>
      </c>
      <c r="V301" s="185">
        <v>47</v>
      </c>
      <c r="W301" s="184">
        <v>6</v>
      </c>
      <c r="X301" s="184">
        <v>67</v>
      </c>
      <c r="Y301" s="183" t="s">
        <v>441</v>
      </c>
      <c r="Z301" s="189" t="s">
        <v>70</v>
      </c>
    </row>
    <row r="302" spans="1:26" ht="10.5" customHeight="1" x14ac:dyDescent="0.2">
      <c r="A302" s="182"/>
      <c r="B302" s="188" t="s">
        <v>440</v>
      </c>
      <c r="C302" s="187">
        <v>6721</v>
      </c>
      <c r="D302" s="185">
        <v>359</v>
      </c>
      <c r="E302" s="185">
        <v>404</v>
      </c>
      <c r="F302" s="185">
        <v>420</v>
      </c>
      <c r="G302" s="185">
        <v>411</v>
      </c>
      <c r="H302" s="185">
        <v>399</v>
      </c>
      <c r="I302" s="185">
        <v>499</v>
      </c>
      <c r="J302" s="185">
        <v>454</v>
      </c>
      <c r="K302" s="185">
        <v>367</v>
      </c>
      <c r="L302" s="185">
        <v>379</v>
      </c>
      <c r="M302" s="185">
        <v>496</v>
      </c>
      <c r="N302" s="185">
        <v>468</v>
      </c>
      <c r="O302" s="185">
        <v>278</v>
      </c>
      <c r="P302" s="185">
        <v>344</v>
      </c>
      <c r="Q302" s="185">
        <v>395</v>
      </c>
      <c r="R302" s="186">
        <v>497</v>
      </c>
      <c r="S302" s="185">
        <v>362</v>
      </c>
      <c r="T302" s="185">
        <v>125</v>
      </c>
      <c r="U302" s="185">
        <v>23</v>
      </c>
      <c r="V302" s="185">
        <v>19</v>
      </c>
      <c r="W302" s="184" t="s">
        <v>3</v>
      </c>
      <c r="X302" s="184">
        <v>22</v>
      </c>
      <c r="Y302" s="183" t="s">
        <v>440</v>
      </c>
      <c r="Z302" s="182"/>
    </row>
    <row r="303" spans="1:26" ht="10.5" customHeight="1" x14ac:dyDescent="0.2">
      <c r="A303" s="182"/>
      <c r="B303" s="188" t="s">
        <v>439</v>
      </c>
      <c r="C303" s="187">
        <v>7132</v>
      </c>
      <c r="D303" s="185">
        <v>319</v>
      </c>
      <c r="E303" s="185">
        <v>351</v>
      </c>
      <c r="F303" s="185">
        <v>375</v>
      </c>
      <c r="G303" s="185">
        <v>379</v>
      </c>
      <c r="H303" s="185">
        <v>426</v>
      </c>
      <c r="I303" s="185">
        <v>481</v>
      </c>
      <c r="J303" s="185">
        <v>409</v>
      </c>
      <c r="K303" s="185">
        <v>355</v>
      </c>
      <c r="L303" s="185">
        <v>344</v>
      </c>
      <c r="M303" s="185">
        <v>403</v>
      </c>
      <c r="N303" s="185">
        <v>446</v>
      </c>
      <c r="O303" s="185">
        <v>306</v>
      </c>
      <c r="P303" s="185">
        <v>420</v>
      </c>
      <c r="Q303" s="185">
        <v>502</v>
      </c>
      <c r="R303" s="186">
        <v>715</v>
      </c>
      <c r="S303" s="185">
        <v>548</v>
      </c>
      <c r="T303" s="185">
        <v>220</v>
      </c>
      <c r="U303" s="185">
        <v>54</v>
      </c>
      <c r="V303" s="185">
        <v>28</v>
      </c>
      <c r="W303" s="184">
        <v>6</v>
      </c>
      <c r="X303" s="184">
        <v>45</v>
      </c>
      <c r="Y303" s="183" t="s">
        <v>439</v>
      </c>
      <c r="Z303" s="182"/>
    </row>
    <row r="304" spans="1:26" ht="10.5" customHeight="1" x14ac:dyDescent="0.2">
      <c r="A304" s="182" t="s">
        <v>458</v>
      </c>
      <c r="B304" s="188" t="s">
        <v>441</v>
      </c>
      <c r="C304" s="187">
        <v>34511</v>
      </c>
      <c r="D304" s="185">
        <v>1533</v>
      </c>
      <c r="E304" s="185">
        <v>1812</v>
      </c>
      <c r="F304" s="185">
        <v>1925</v>
      </c>
      <c r="G304" s="185">
        <v>2007</v>
      </c>
      <c r="H304" s="185">
        <v>1947</v>
      </c>
      <c r="I304" s="185">
        <v>2173</v>
      </c>
      <c r="J304" s="185">
        <v>2200</v>
      </c>
      <c r="K304" s="185">
        <v>1921</v>
      </c>
      <c r="L304" s="185">
        <v>1914</v>
      </c>
      <c r="M304" s="185">
        <v>2173</v>
      </c>
      <c r="N304" s="185">
        <v>2415</v>
      </c>
      <c r="O304" s="185">
        <v>1777</v>
      </c>
      <c r="P304" s="185">
        <v>2008</v>
      </c>
      <c r="Q304" s="185">
        <v>2438</v>
      </c>
      <c r="R304" s="186">
        <v>2852</v>
      </c>
      <c r="S304" s="185">
        <v>2038</v>
      </c>
      <c r="T304" s="185">
        <v>791</v>
      </c>
      <c r="U304" s="185">
        <v>238</v>
      </c>
      <c r="V304" s="185">
        <v>114</v>
      </c>
      <c r="W304" s="184">
        <v>26</v>
      </c>
      <c r="X304" s="184">
        <v>209</v>
      </c>
      <c r="Y304" s="183" t="s">
        <v>441</v>
      </c>
      <c r="Z304" s="182" t="s">
        <v>457</v>
      </c>
    </row>
    <row r="305" spans="1:26" ht="10.5" customHeight="1" x14ac:dyDescent="0.2">
      <c r="A305" s="182"/>
      <c r="B305" s="188" t="s">
        <v>440</v>
      </c>
      <c r="C305" s="187">
        <v>16599</v>
      </c>
      <c r="D305" s="185">
        <v>820</v>
      </c>
      <c r="E305" s="185">
        <v>947</v>
      </c>
      <c r="F305" s="185">
        <v>971</v>
      </c>
      <c r="G305" s="185">
        <v>993</v>
      </c>
      <c r="H305" s="185">
        <v>973</v>
      </c>
      <c r="I305" s="185">
        <v>1106</v>
      </c>
      <c r="J305" s="185">
        <v>1090</v>
      </c>
      <c r="K305" s="185">
        <v>958</v>
      </c>
      <c r="L305" s="185">
        <v>988</v>
      </c>
      <c r="M305" s="185">
        <v>1140</v>
      </c>
      <c r="N305" s="185">
        <v>1203</v>
      </c>
      <c r="O305" s="185">
        <v>858</v>
      </c>
      <c r="P305" s="185">
        <v>942</v>
      </c>
      <c r="Q305" s="185">
        <v>1115</v>
      </c>
      <c r="R305" s="186">
        <v>1220</v>
      </c>
      <c r="S305" s="185">
        <v>758</v>
      </c>
      <c r="T305" s="185">
        <v>295</v>
      </c>
      <c r="U305" s="185">
        <v>84</v>
      </c>
      <c r="V305" s="185">
        <v>37</v>
      </c>
      <c r="W305" s="184">
        <v>10</v>
      </c>
      <c r="X305" s="184">
        <v>91</v>
      </c>
      <c r="Y305" s="183" t="s">
        <v>440</v>
      </c>
      <c r="Z305" s="182"/>
    </row>
    <row r="306" spans="1:26" ht="10.5" customHeight="1" x14ac:dyDescent="0.2">
      <c r="A306" s="182"/>
      <c r="B306" s="188" t="s">
        <v>439</v>
      </c>
      <c r="C306" s="187">
        <v>17912</v>
      </c>
      <c r="D306" s="185">
        <v>713</v>
      </c>
      <c r="E306" s="185">
        <v>865</v>
      </c>
      <c r="F306" s="185">
        <v>954</v>
      </c>
      <c r="G306" s="185">
        <v>1014</v>
      </c>
      <c r="H306" s="185">
        <v>974</v>
      </c>
      <c r="I306" s="185">
        <v>1067</v>
      </c>
      <c r="J306" s="185">
        <v>1110</v>
      </c>
      <c r="K306" s="185">
        <v>963</v>
      </c>
      <c r="L306" s="185">
        <v>926</v>
      </c>
      <c r="M306" s="185">
        <v>1033</v>
      </c>
      <c r="N306" s="185">
        <v>1212</v>
      </c>
      <c r="O306" s="185">
        <v>919</v>
      </c>
      <c r="P306" s="185">
        <v>1066</v>
      </c>
      <c r="Q306" s="185">
        <v>1323</v>
      </c>
      <c r="R306" s="186">
        <v>1632</v>
      </c>
      <c r="S306" s="185">
        <v>1280</v>
      </c>
      <c r="T306" s="185">
        <v>496</v>
      </c>
      <c r="U306" s="185">
        <v>154</v>
      </c>
      <c r="V306" s="185">
        <v>77</v>
      </c>
      <c r="W306" s="184">
        <v>16</v>
      </c>
      <c r="X306" s="184">
        <v>118</v>
      </c>
      <c r="Y306" s="183" t="s">
        <v>439</v>
      </c>
      <c r="Z306" s="182"/>
    </row>
    <row r="307" spans="1:26" ht="10.5" customHeight="1" x14ac:dyDescent="0.2">
      <c r="A307" s="182" t="s">
        <v>456</v>
      </c>
      <c r="B307" s="188" t="s">
        <v>441</v>
      </c>
      <c r="C307" s="187">
        <v>74902</v>
      </c>
      <c r="D307" s="185">
        <v>3792</v>
      </c>
      <c r="E307" s="185">
        <v>4251</v>
      </c>
      <c r="F307" s="185">
        <v>4420</v>
      </c>
      <c r="G307" s="185">
        <v>4724</v>
      </c>
      <c r="H307" s="185">
        <v>4985</v>
      </c>
      <c r="I307" s="185">
        <v>5290</v>
      </c>
      <c r="J307" s="185">
        <v>5023</v>
      </c>
      <c r="K307" s="185">
        <v>4619</v>
      </c>
      <c r="L307" s="185">
        <v>4790</v>
      </c>
      <c r="M307" s="185">
        <v>6064</v>
      </c>
      <c r="N307" s="185">
        <v>5899</v>
      </c>
      <c r="O307" s="185">
        <v>3771</v>
      </c>
      <c r="P307" s="185">
        <v>3919</v>
      </c>
      <c r="Q307" s="185">
        <v>4137</v>
      </c>
      <c r="R307" s="186">
        <v>4155</v>
      </c>
      <c r="S307" s="185">
        <v>2847</v>
      </c>
      <c r="T307" s="185">
        <v>955</v>
      </c>
      <c r="U307" s="185">
        <v>289</v>
      </c>
      <c r="V307" s="185">
        <v>109</v>
      </c>
      <c r="W307" s="184">
        <v>21</v>
      </c>
      <c r="X307" s="184">
        <v>842</v>
      </c>
      <c r="Y307" s="183" t="s">
        <v>441</v>
      </c>
      <c r="Z307" s="182" t="s">
        <v>455</v>
      </c>
    </row>
    <row r="308" spans="1:26" ht="10.5" customHeight="1" x14ac:dyDescent="0.2">
      <c r="B308" s="188" t="s">
        <v>440</v>
      </c>
      <c r="C308" s="187">
        <v>35970</v>
      </c>
      <c r="D308" s="185">
        <v>1898</v>
      </c>
      <c r="E308" s="185">
        <v>2171</v>
      </c>
      <c r="F308" s="185">
        <v>2207</v>
      </c>
      <c r="G308" s="185">
        <v>2365</v>
      </c>
      <c r="H308" s="185">
        <v>2539</v>
      </c>
      <c r="I308" s="185">
        <v>2612</v>
      </c>
      <c r="J308" s="185">
        <v>2482</v>
      </c>
      <c r="K308" s="185">
        <v>2249</v>
      </c>
      <c r="L308" s="185">
        <v>2391</v>
      </c>
      <c r="M308" s="185">
        <v>3020</v>
      </c>
      <c r="N308" s="185">
        <v>2891</v>
      </c>
      <c r="O308" s="185">
        <v>1810</v>
      </c>
      <c r="P308" s="185">
        <v>1776</v>
      </c>
      <c r="Q308" s="185">
        <v>1825</v>
      </c>
      <c r="R308" s="186">
        <v>1759</v>
      </c>
      <c r="S308" s="185">
        <v>1070</v>
      </c>
      <c r="T308" s="185">
        <v>330</v>
      </c>
      <c r="U308" s="185">
        <v>128</v>
      </c>
      <c r="V308" s="185">
        <v>36</v>
      </c>
      <c r="W308" s="184">
        <v>6</v>
      </c>
      <c r="X308" s="184">
        <v>405</v>
      </c>
      <c r="Y308" s="183" t="s">
        <v>440</v>
      </c>
    </row>
    <row r="309" spans="1:26" ht="10.5" customHeight="1" x14ac:dyDescent="0.2">
      <c r="B309" s="188" t="s">
        <v>439</v>
      </c>
      <c r="C309" s="187">
        <v>38932</v>
      </c>
      <c r="D309" s="185">
        <v>1894</v>
      </c>
      <c r="E309" s="185">
        <v>2080</v>
      </c>
      <c r="F309" s="185">
        <v>2213</v>
      </c>
      <c r="G309" s="185">
        <v>2359</v>
      </c>
      <c r="H309" s="185">
        <v>2446</v>
      </c>
      <c r="I309" s="185">
        <v>2678</v>
      </c>
      <c r="J309" s="185">
        <v>2541</v>
      </c>
      <c r="K309" s="185">
        <v>2370</v>
      </c>
      <c r="L309" s="185">
        <v>2399</v>
      </c>
      <c r="M309" s="185">
        <v>3044</v>
      </c>
      <c r="N309" s="185">
        <v>3008</v>
      </c>
      <c r="O309" s="185">
        <v>1961</v>
      </c>
      <c r="P309" s="185">
        <v>2143</v>
      </c>
      <c r="Q309" s="185">
        <v>2312</v>
      </c>
      <c r="R309" s="186">
        <v>2396</v>
      </c>
      <c r="S309" s="185">
        <v>1777</v>
      </c>
      <c r="T309" s="185">
        <v>625</v>
      </c>
      <c r="U309" s="185">
        <v>161</v>
      </c>
      <c r="V309" s="185">
        <v>73</v>
      </c>
      <c r="W309" s="184">
        <v>15</v>
      </c>
      <c r="X309" s="184">
        <v>437</v>
      </c>
      <c r="Y309" s="183" t="s">
        <v>439</v>
      </c>
    </row>
    <row r="310" spans="1:26" ht="18" customHeight="1" x14ac:dyDescent="0.2">
      <c r="A310" s="147" t="s">
        <v>225</v>
      </c>
      <c r="B310" s="195" t="s">
        <v>441</v>
      </c>
      <c r="C310" s="194">
        <v>298778</v>
      </c>
      <c r="D310" s="192">
        <v>12661</v>
      </c>
      <c r="E310" s="192">
        <v>14865</v>
      </c>
      <c r="F310" s="192">
        <v>17750</v>
      </c>
      <c r="G310" s="192">
        <v>20348</v>
      </c>
      <c r="H310" s="192">
        <v>21293</v>
      </c>
      <c r="I310" s="192">
        <v>19801</v>
      </c>
      <c r="J310" s="192">
        <v>18029</v>
      </c>
      <c r="K310" s="192">
        <v>18451</v>
      </c>
      <c r="L310" s="192">
        <v>22349</v>
      </c>
      <c r="M310" s="192">
        <v>27409</v>
      </c>
      <c r="N310" s="192">
        <v>23392</v>
      </c>
      <c r="O310" s="192">
        <v>14477</v>
      </c>
      <c r="P310" s="192">
        <v>17135</v>
      </c>
      <c r="Q310" s="192">
        <v>17944</v>
      </c>
      <c r="R310" s="193">
        <v>15537</v>
      </c>
      <c r="S310" s="192">
        <v>9882</v>
      </c>
      <c r="T310" s="192">
        <v>3817</v>
      </c>
      <c r="U310" s="192">
        <v>1075</v>
      </c>
      <c r="V310" s="192">
        <v>512</v>
      </c>
      <c r="W310" s="191">
        <v>77</v>
      </c>
      <c r="X310" s="191">
        <v>1974</v>
      </c>
      <c r="Y310" s="190" t="s">
        <v>441</v>
      </c>
      <c r="Z310" s="147" t="s">
        <v>454</v>
      </c>
    </row>
    <row r="311" spans="1:26" ht="11.1" customHeight="1" x14ac:dyDescent="0.2">
      <c r="A311" s="182"/>
      <c r="B311" s="195" t="s">
        <v>440</v>
      </c>
      <c r="C311" s="194">
        <v>146022</v>
      </c>
      <c r="D311" s="192">
        <v>6480</v>
      </c>
      <c r="E311" s="192">
        <v>7597</v>
      </c>
      <c r="F311" s="192">
        <v>9028</v>
      </c>
      <c r="G311" s="192">
        <v>10417</v>
      </c>
      <c r="H311" s="192">
        <v>10972</v>
      </c>
      <c r="I311" s="192">
        <v>9953</v>
      </c>
      <c r="J311" s="192">
        <v>8948</v>
      </c>
      <c r="K311" s="192">
        <v>9012</v>
      </c>
      <c r="L311" s="192">
        <v>10823</v>
      </c>
      <c r="M311" s="192">
        <v>13749</v>
      </c>
      <c r="N311" s="192">
        <v>11678</v>
      </c>
      <c r="O311" s="192">
        <v>7091</v>
      </c>
      <c r="P311" s="192">
        <v>8249</v>
      </c>
      <c r="Q311" s="192">
        <v>8403</v>
      </c>
      <c r="R311" s="193">
        <v>6923</v>
      </c>
      <c r="S311" s="192">
        <v>3822</v>
      </c>
      <c r="T311" s="192">
        <v>1392</v>
      </c>
      <c r="U311" s="192">
        <v>376</v>
      </c>
      <c r="V311" s="192">
        <v>185</v>
      </c>
      <c r="W311" s="191">
        <v>22</v>
      </c>
      <c r="X311" s="191">
        <v>902</v>
      </c>
      <c r="Y311" s="190" t="s">
        <v>440</v>
      </c>
      <c r="Z311" s="182"/>
    </row>
    <row r="312" spans="1:26" ht="11.1" customHeight="1" x14ac:dyDescent="0.2">
      <c r="A312" s="182"/>
      <c r="B312" s="195" t="s">
        <v>439</v>
      </c>
      <c r="C312" s="194">
        <v>152756</v>
      </c>
      <c r="D312" s="192">
        <v>6181</v>
      </c>
      <c r="E312" s="192">
        <v>7268</v>
      </c>
      <c r="F312" s="192">
        <v>8722</v>
      </c>
      <c r="G312" s="192">
        <v>9931</v>
      </c>
      <c r="H312" s="192">
        <v>10321</v>
      </c>
      <c r="I312" s="192">
        <v>9848</v>
      </c>
      <c r="J312" s="192">
        <v>9081</v>
      </c>
      <c r="K312" s="192">
        <v>9439</v>
      </c>
      <c r="L312" s="192">
        <v>11526</v>
      </c>
      <c r="M312" s="192">
        <v>13660</v>
      </c>
      <c r="N312" s="192">
        <v>11714</v>
      </c>
      <c r="O312" s="192">
        <v>7386</v>
      </c>
      <c r="P312" s="192">
        <v>8886</v>
      </c>
      <c r="Q312" s="192">
        <v>9541</v>
      </c>
      <c r="R312" s="193">
        <v>8614</v>
      </c>
      <c r="S312" s="192">
        <v>6060</v>
      </c>
      <c r="T312" s="192">
        <v>2425</v>
      </c>
      <c r="U312" s="192">
        <v>699</v>
      </c>
      <c r="V312" s="192">
        <v>327</v>
      </c>
      <c r="W312" s="191">
        <v>55</v>
      </c>
      <c r="X312" s="191">
        <v>1072</v>
      </c>
      <c r="Y312" s="190" t="s">
        <v>439</v>
      </c>
      <c r="Z312" s="182"/>
    </row>
    <row r="313" spans="1:26" ht="10.5" customHeight="1" x14ac:dyDescent="0.2">
      <c r="A313" s="189" t="s">
        <v>73</v>
      </c>
      <c r="B313" s="188" t="s">
        <v>441</v>
      </c>
      <c r="C313" s="187">
        <v>48129</v>
      </c>
      <c r="D313" s="185">
        <v>2146</v>
      </c>
      <c r="E313" s="185">
        <v>2560</v>
      </c>
      <c r="F313" s="185">
        <v>2878</v>
      </c>
      <c r="G313" s="185">
        <v>3295</v>
      </c>
      <c r="H313" s="185">
        <v>3468</v>
      </c>
      <c r="I313" s="185">
        <v>3235</v>
      </c>
      <c r="J313" s="185">
        <v>2984</v>
      </c>
      <c r="K313" s="185">
        <v>2913</v>
      </c>
      <c r="L313" s="185">
        <v>3636</v>
      </c>
      <c r="M313" s="185">
        <v>4384</v>
      </c>
      <c r="N313" s="185">
        <v>3604</v>
      </c>
      <c r="O313" s="185">
        <v>2262</v>
      </c>
      <c r="P313" s="185">
        <v>2803</v>
      </c>
      <c r="Q313" s="185">
        <v>2847</v>
      </c>
      <c r="R313" s="186">
        <v>2551</v>
      </c>
      <c r="S313" s="185">
        <v>1513</v>
      </c>
      <c r="T313" s="185">
        <v>562</v>
      </c>
      <c r="U313" s="185">
        <v>135</v>
      </c>
      <c r="V313" s="185">
        <v>66</v>
      </c>
      <c r="W313" s="184">
        <v>6</v>
      </c>
      <c r="X313" s="184">
        <v>281</v>
      </c>
      <c r="Y313" s="183" t="s">
        <v>441</v>
      </c>
      <c r="Z313" s="189" t="s">
        <v>73</v>
      </c>
    </row>
    <row r="314" spans="1:26" ht="10.5" customHeight="1" x14ac:dyDescent="0.2">
      <c r="A314" s="189"/>
      <c r="B314" s="188" t="s">
        <v>440</v>
      </c>
      <c r="C314" s="187">
        <v>23430</v>
      </c>
      <c r="D314" s="185">
        <v>1078</v>
      </c>
      <c r="E314" s="185">
        <v>1307</v>
      </c>
      <c r="F314" s="185">
        <v>1454</v>
      </c>
      <c r="G314" s="185">
        <v>1683</v>
      </c>
      <c r="H314" s="185">
        <v>1752</v>
      </c>
      <c r="I314" s="185">
        <v>1604</v>
      </c>
      <c r="J314" s="185">
        <v>1459</v>
      </c>
      <c r="K314" s="185">
        <v>1443</v>
      </c>
      <c r="L314" s="185">
        <v>1777</v>
      </c>
      <c r="M314" s="185">
        <v>2221</v>
      </c>
      <c r="N314" s="185">
        <v>1782</v>
      </c>
      <c r="O314" s="185">
        <v>1117</v>
      </c>
      <c r="P314" s="185">
        <v>1346</v>
      </c>
      <c r="Q314" s="185">
        <v>1335</v>
      </c>
      <c r="R314" s="186">
        <v>1112</v>
      </c>
      <c r="S314" s="185">
        <v>574</v>
      </c>
      <c r="T314" s="185">
        <v>193</v>
      </c>
      <c r="U314" s="185">
        <v>47</v>
      </c>
      <c r="V314" s="185">
        <v>20</v>
      </c>
      <c r="W314" s="184">
        <v>1</v>
      </c>
      <c r="X314" s="184">
        <v>125</v>
      </c>
      <c r="Y314" s="183" t="s">
        <v>440</v>
      </c>
      <c r="Z314" s="189"/>
    </row>
    <row r="315" spans="1:26" ht="10.5" customHeight="1" x14ac:dyDescent="0.2">
      <c r="A315" s="189"/>
      <c r="B315" s="188" t="s">
        <v>439</v>
      </c>
      <c r="C315" s="187">
        <v>24699</v>
      </c>
      <c r="D315" s="185">
        <v>1068</v>
      </c>
      <c r="E315" s="185">
        <v>1253</v>
      </c>
      <c r="F315" s="185">
        <v>1424</v>
      </c>
      <c r="G315" s="185">
        <v>1612</v>
      </c>
      <c r="H315" s="185">
        <v>1716</v>
      </c>
      <c r="I315" s="185">
        <v>1631</v>
      </c>
      <c r="J315" s="185">
        <v>1525</v>
      </c>
      <c r="K315" s="185">
        <v>1470</v>
      </c>
      <c r="L315" s="185">
        <v>1859</v>
      </c>
      <c r="M315" s="185">
        <v>2163</v>
      </c>
      <c r="N315" s="185">
        <v>1822</v>
      </c>
      <c r="O315" s="185">
        <v>1145</v>
      </c>
      <c r="P315" s="185">
        <v>1457</v>
      </c>
      <c r="Q315" s="185">
        <v>1512</v>
      </c>
      <c r="R315" s="186">
        <v>1439</v>
      </c>
      <c r="S315" s="185">
        <v>939</v>
      </c>
      <c r="T315" s="185">
        <v>369</v>
      </c>
      <c r="U315" s="185">
        <v>88</v>
      </c>
      <c r="V315" s="185">
        <v>46</v>
      </c>
      <c r="W315" s="184">
        <v>5</v>
      </c>
      <c r="X315" s="184">
        <v>156</v>
      </c>
      <c r="Y315" s="183" t="s">
        <v>439</v>
      </c>
      <c r="Z315" s="189"/>
    </row>
    <row r="316" spans="1:26" ht="10.5" customHeight="1" x14ac:dyDescent="0.2">
      <c r="A316" s="189" t="s">
        <v>74</v>
      </c>
      <c r="B316" s="188" t="s">
        <v>441</v>
      </c>
      <c r="C316" s="187">
        <v>12220</v>
      </c>
      <c r="D316" s="185">
        <v>547</v>
      </c>
      <c r="E316" s="185">
        <v>648</v>
      </c>
      <c r="F316" s="185">
        <v>711</v>
      </c>
      <c r="G316" s="185">
        <v>794</v>
      </c>
      <c r="H316" s="185">
        <v>833</v>
      </c>
      <c r="I316" s="185">
        <v>793</v>
      </c>
      <c r="J316" s="185">
        <v>741</v>
      </c>
      <c r="K316" s="185">
        <v>692</v>
      </c>
      <c r="L316" s="185">
        <v>839</v>
      </c>
      <c r="M316" s="185">
        <v>1056</v>
      </c>
      <c r="N316" s="185">
        <v>965</v>
      </c>
      <c r="O316" s="185">
        <v>587</v>
      </c>
      <c r="P316" s="185">
        <v>667</v>
      </c>
      <c r="Q316" s="185">
        <v>759</v>
      </c>
      <c r="R316" s="186">
        <v>755</v>
      </c>
      <c r="S316" s="185">
        <v>512</v>
      </c>
      <c r="T316" s="185">
        <v>202</v>
      </c>
      <c r="U316" s="185">
        <v>63</v>
      </c>
      <c r="V316" s="185">
        <v>23</v>
      </c>
      <c r="W316" s="184">
        <v>5</v>
      </c>
      <c r="X316" s="184">
        <v>28</v>
      </c>
      <c r="Y316" s="183" t="s">
        <v>441</v>
      </c>
      <c r="Z316" s="189" t="s">
        <v>74</v>
      </c>
    </row>
    <row r="317" spans="1:26" ht="10.5" customHeight="1" x14ac:dyDescent="0.2">
      <c r="A317" s="189"/>
      <c r="B317" s="188" t="s">
        <v>440</v>
      </c>
      <c r="C317" s="187">
        <v>6101</v>
      </c>
      <c r="D317" s="185">
        <v>279</v>
      </c>
      <c r="E317" s="185">
        <v>347</v>
      </c>
      <c r="F317" s="185">
        <v>353</v>
      </c>
      <c r="G317" s="185">
        <v>421</v>
      </c>
      <c r="H317" s="185">
        <v>451</v>
      </c>
      <c r="I317" s="185">
        <v>409</v>
      </c>
      <c r="J317" s="185">
        <v>398</v>
      </c>
      <c r="K317" s="185">
        <v>349</v>
      </c>
      <c r="L317" s="185">
        <v>418</v>
      </c>
      <c r="M317" s="185">
        <v>548</v>
      </c>
      <c r="N317" s="185">
        <v>512</v>
      </c>
      <c r="O317" s="185">
        <v>306</v>
      </c>
      <c r="P317" s="185">
        <v>294</v>
      </c>
      <c r="Q317" s="185">
        <v>342</v>
      </c>
      <c r="R317" s="186">
        <v>343</v>
      </c>
      <c r="S317" s="185">
        <v>201</v>
      </c>
      <c r="T317" s="185">
        <v>81</v>
      </c>
      <c r="U317" s="185">
        <v>25</v>
      </c>
      <c r="V317" s="185">
        <v>8</v>
      </c>
      <c r="W317" s="184" t="s">
        <v>3</v>
      </c>
      <c r="X317" s="184">
        <v>16</v>
      </c>
      <c r="Y317" s="183" t="s">
        <v>440</v>
      </c>
      <c r="Z317" s="189"/>
    </row>
    <row r="318" spans="1:26" ht="10.5" customHeight="1" x14ac:dyDescent="0.2">
      <c r="A318" s="189"/>
      <c r="B318" s="188" t="s">
        <v>439</v>
      </c>
      <c r="C318" s="187">
        <v>6119</v>
      </c>
      <c r="D318" s="185">
        <v>268</v>
      </c>
      <c r="E318" s="185">
        <v>301</v>
      </c>
      <c r="F318" s="185">
        <v>358</v>
      </c>
      <c r="G318" s="185">
        <v>373</v>
      </c>
      <c r="H318" s="185">
        <v>382</v>
      </c>
      <c r="I318" s="185">
        <v>384</v>
      </c>
      <c r="J318" s="185">
        <v>343</v>
      </c>
      <c r="K318" s="185">
        <v>343</v>
      </c>
      <c r="L318" s="185">
        <v>421</v>
      </c>
      <c r="M318" s="185">
        <v>508</v>
      </c>
      <c r="N318" s="185">
        <v>453</v>
      </c>
      <c r="O318" s="185">
        <v>281</v>
      </c>
      <c r="P318" s="185">
        <v>373</v>
      </c>
      <c r="Q318" s="185">
        <v>417</v>
      </c>
      <c r="R318" s="186">
        <v>412</v>
      </c>
      <c r="S318" s="185">
        <v>311</v>
      </c>
      <c r="T318" s="185">
        <v>121</v>
      </c>
      <c r="U318" s="185">
        <v>38</v>
      </c>
      <c r="V318" s="185">
        <v>15</v>
      </c>
      <c r="W318" s="184">
        <v>5</v>
      </c>
      <c r="X318" s="184">
        <v>12</v>
      </c>
      <c r="Y318" s="183" t="s">
        <v>439</v>
      </c>
      <c r="Z318" s="189"/>
    </row>
    <row r="319" spans="1:26" ht="10.5" customHeight="1" x14ac:dyDescent="0.2">
      <c r="A319" s="189" t="s">
        <v>75</v>
      </c>
      <c r="B319" s="188" t="s">
        <v>441</v>
      </c>
      <c r="C319" s="187">
        <v>16148</v>
      </c>
      <c r="D319" s="185">
        <v>565</v>
      </c>
      <c r="E319" s="185">
        <v>702</v>
      </c>
      <c r="F319" s="185">
        <v>825</v>
      </c>
      <c r="G319" s="185">
        <v>922</v>
      </c>
      <c r="H319" s="185">
        <v>807</v>
      </c>
      <c r="I319" s="185">
        <v>838</v>
      </c>
      <c r="J319" s="185">
        <v>854</v>
      </c>
      <c r="K319" s="185">
        <v>879</v>
      </c>
      <c r="L319" s="185">
        <v>1032</v>
      </c>
      <c r="M319" s="185">
        <v>1230</v>
      </c>
      <c r="N319" s="185">
        <v>1024</v>
      </c>
      <c r="O319" s="185">
        <v>803</v>
      </c>
      <c r="P319" s="185">
        <v>1251</v>
      </c>
      <c r="Q319" s="185">
        <v>1487</v>
      </c>
      <c r="R319" s="186">
        <v>1403</v>
      </c>
      <c r="S319" s="185">
        <v>848</v>
      </c>
      <c r="T319" s="185">
        <v>329</v>
      </c>
      <c r="U319" s="185">
        <v>108</v>
      </c>
      <c r="V319" s="185">
        <v>59</v>
      </c>
      <c r="W319" s="184">
        <v>6</v>
      </c>
      <c r="X319" s="184">
        <v>176</v>
      </c>
      <c r="Y319" s="183" t="s">
        <v>441</v>
      </c>
      <c r="Z319" s="189" t="s">
        <v>75</v>
      </c>
    </row>
    <row r="320" spans="1:26" ht="10.5" customHeight="1" x14ac:dyDescent="0.2">
      <c r="A320" s="189"/>
      <c r="B320" s="188" t="s">
        <v>440</v>
      </c>
      <c r="C320" s="187">
        <v>8006</v>
      </c>
      <c r="D320" s="185">
        <v>284</v>
      </c>
      <c r="E320" s="185">
        <v>374</v>
      </c>
      <c r="F320" s="185">
        <v>446</v>
      </c>
      <c r="G320" s="185">
        <v>469</v>
      </c>
      <c r="H320" s="185">
        <v>441</v>
      </c>
      <c r="I320" s="185">
        <v>438</v>
      </c>
      <c r="J320" s="185">
        <v>435</v>
      </c>
      <c r="K320" s="185">
        <v>471</v>
      </c>
      <c r="L320" s="185">
        <v>544</v>
      </c>
      <c r="M320" s="185">
        <v>655</v>
      </c>
      <c r="N320" s="185">
        <v>529</v>
      </c>
      <c r="O320" s="185">
        <v>359</v>
      </c>
      <c r="P320" s="185">
        <v>618</v>
      </c>
      <c r="Q320" s="185">
        <v>686</v>
      </c>
      <c r="R320" s="186">
        <v>667</v>
      </c>
      <c r="S320" s="185">
        <v>339</v>
      </c>
      <c r="T320" s="185">
        <v>115</v>
      </c>
      <c r="U320" s="185">
        <v>38</v>
      </c>
      <c r="V320" s="185">
        <v>22</v>
      </c>
      <c r="W320" s="184">
        <v>3</v>
      </c>
      <c r="X320" s="184">
        <v>73</v>
      </c>
      <c r="Y320" s="183" t="s">
        <v>440</v>
      </c>
      <c r="Z320" s="189"/>
    </row>
    <row r="321" spans="1:26" ht="10.5" customHeight="1" x14ac:dyDescent="0.2">
      <c r="A321" s="189"/>
      <c r="B321" s="188" t="s">
        <v>439</v>
      </c>
      <c r="C321" s="187">
        <v>8142</v>
      </c>
      <c r="D321" s="185">
        <v>281</v>
      </c>
      <c r="E321" s="185">
        <v>328</v>
      </c>
      <c r="F321" s="185">
        <v>379</v>
      </c>
      <c r="G321" s="185">
        <v>453</v>
      </c>
      <c r="H321" s="185">
        <v>366</v>
      </c>
      <c r="I321" s="185">
        <v>400</v>
      </c>
      <c r="J321" s="185">
        <v>419</v>
      </c>
      <c r="K321" s="185">
        <v>408</v>
      </c>
      <c r="L321" s="185">
        <v>488</v>
      </c>
      <c r="M321" s="185">
        <v>575</v>
      </c>
      <c r="N321" s="185">
        <v>495</v>
      </c>
      <c r="O321" s="185">
        <v>444</v>
      </c>
      <c r="P321" s="185">
        <v>633</v>
      </c>
      <c r="Q321" s="185">
        <v>801</v>
      </c>
      <c r="R321" s="186">
        <v>736</v>
      </c>
      <c r="S321" s="185">
        <v>509</v>
      </c>
      <c r="T321" s="185">
        <v>214</v>
      </c>
      <c r="U321" s="185">
        <v>70</v>
      </c>
      <c r="V321" s="185">
        <v>37</v>
      </c>
      <c r="W321" s="184">
        <v>3</v>
      </c>
      <c r="X321" s="184">
        <v>103</v>
      </c>
      <c r="Y321" s="183" t="s">
        <v>439</v>
      </c>
      <c r="Z321" s="189"/>
    </row>
    <row r="322" spans="1:26" ht="10.5" customHeight="1" x14ac:dyDescent="0.2">
      <c r="A322" s="189" t="s">
        <v>226</v>
      </c>
      <c r="B322" s="188" t="s">
        <v>441</v>
      </c>
      <c r="C322" s="187">
        <v>175802</v>
      </c>
      <c r="D322" s="185">
        <v>7473</v>
      </c>
      <c r="E322" s="185">
        <v>8641</v>
      </c>
      <c r="F322" s="185">
        <v>10720</v>
      </c>
      <c r="G322" s="185">
        <v>12573</v>
      </c>
      <c r="H322" s="185">
        <v>13300</v>
      </c>
      <c r="I322" s="185">
        <v>12148</v>
      </c>
      <c r="J322" s="185">
        <v>10746</v>
      </c>
      <c r="K322" s="185">
        <v>11335</v>
      </c>
      <c r="L322" s="185">
        <v>13665</v>
      </c>
      <c r="M322" s="185">
        <v>16845</v>
      </c>
      <c r="N322" s="185">
        <v>14428</v>
      </c>
      <c r="O322" s="185">
        <v>8588</v>
      </c>
      <c r="P322" s="185">
        <v>9710</v>
      </c>
      <c r="Q322" s="185">
        <v>9687</v>
      </c>
      <c r="R322" s="186">
        <v>7559</v>
      </c>
      <c r="S322" s="185">
        <v>4763</v>
      </c>
      <c r="T322" s="185">
        <v>1731</v>
      </c>
      <c r="U322" s="185">
        <v>558</v>
      </c>
      <c r="V322" s="185">
        <v>250</v>
      </c>
      <c r="W322" s="184">
        <v>43</v>
      </c>
      <c r="X322" s="184">
        <v>1039</v>
      </c>
      <c r="Y322" s="183" t="s">
        <v>441</v>
      </c>
      <c r="Z322" s="189" t="s">
        <v>226</v>
      </c>
    </row>
    <row r="323" spans="1:26" ht="10.5" customHeight="1" x14ac:dyDescent="0.2">
      <c r="A323" s="189"/>
      <c r="B323" s="188" t="s">
        <v>440</v>
      </c>
      <c r="C323" s="187">
        <v>85630</v>
      </c>
      <c r="D323" s="185">
        <v>3841</v>
      </c>
      <c r="E323" s="185">
        <v>4404</v>
      </c>
      <c r="F323" s="185">
        <v>5395</v>
      </c>
      <c r="G323" s="185">
        <v>6426</v>
      </c>
      <c r="H323" s="185">
        <v>6809</v>
      </c>
      <c r="I323" s="185">
        <v>6062</v>
      </c>
      <c r="J323" s="185">
        <v>5262</v>
      </c>
      <c r="K323" s="185">
        <v>5423</v>
      </c>
      <c r="L323" s="185">
        <v>6509</v>
      </c>
      <c r="M323" s="185">
        <v>8288</v>
      </c>
      <c r="N323" s="185">
        <v>7150</v>
      </c>
      <c r="O323" s="185">
        <v>4223</v>
      </c>
      <c r="P323" s="185">
        <v>4719</v>
      </c>
      <c r="Q323" s="185">
        <v>4545</v>
      </c>
      <c r="R323" s="186">
        <v>3325</v>
      </c>
      <c r="S323" s="185">
        <v>1839</v>
      </c>
      <c r="T323" s="185">
        <v>640</v>
      </c>
      <c r="U323" s="185">
        <v>185</v>
      </c>
      <c r="V323" s="185">
        <v>90</v>
      </c>
      <c r="W323" s="184">
        <v>15</v>
      </c>
      <c r="X323" s="184">
        <v>480</v>
      </c>
      <c r="Y323" s="183" t="s">
        <v>440</v>
      </c>
      <c r="Z323" s="189"/>
    </row>
    <row r="324" spans="1:26" ht="10.5" customHeight="1" x14ac:dyDescent="0.2">
      <c r="A324" s="189"/>
      <c r="B324" s="188" t="s">
        <v>439</v>
      </c>
      <c r="C324" s="187">
        <v>90172</v>
      </c>
      <c r="D324" s="185">
        <v>3632</v>
      </c>
      <c r="E324" s="185">
        <v>4237</v>
      </c>
      <c r="F324" s="185">
        <v>5325</v>
      </c>
      <c r="G324" s="185">
        <v>6147</v>
      </c>
      <c r="H324" s="185">
        <v>6491</v>
      </c>
      <c r="I324" s="185">
        <v>6086</v>
      </c>
      <c r="J324" s="185">
        <v>5484</v>
      </c>
      <c r="K324" s="185">
        <v>5912</v>
      </c>
      <c r="L324" s="185">
        <v>7156</v>
      </c>
      <c r="M324" s="185">
        <v>8557</v>
      </c>
      <c r="N324" s="185">
        <v>7278</v>
      </c>
      <c r="O324" s="185">
        <v>4365</v>
      </c>
      <c r="P324" s="185">
        <v>4991</v>
      </c>
      <c r="Q324" s="185">
        <v>5142</v>
      </c>
      <c r="R324" s="186">
        <v>4234</v>
      </c>
      <c r="S324" s="185">
        <v>2924</v>
      </c>
      <c r="T324" s="185">
        <v>1091</v>
      </c>
      <c r="U324" s="185">
        <v>373</v>
      </c>
      <c r="V324" s="185">
        <v>160</v>
      </c>
      <c r="W324" s="184">
        <v>28</v>
      </c>
      <c r="X324" s="184">
        <v>559</v>
      </c>
      <c r="Y324" s="183" t="s">
        <v>439</v>
      </c>
      <c r="Z324" s="189"/>
    </row>
    <row r="325" spans="1:26" ht="10.5" customHeight="1" x14ac:dyDescent="0.2">
      <c r="A325" s="189" t="s">
        <v>76</v>
      </c>
      <c r="B325" s="188" t="s">
        <v>441</v>
      </c>
      <c r="C325" s="187">
        <v>8228</v>
      </c>
      <c r="D325" s="185">
        <v>319</v>
      </c>
      <c r="E325" s="185">
        <v>429</v>
      </c>
      <c r="F325" s="185">
        <v>521</v>
      </c>
      <c r="G325" s="185">
        <v>499</v>
      </c>
      <c r="H325" s="185">
        <v>559</v>
      </c>
      <c r="I325" s="185">
        <v>494</v>
      </c>
      <c r="J325" s="185">
        <v>485</v>
      </c>
      <c r="K325" s="185">
        <v>499</v>
      </c>
      <c r="L325" s="185">
        <v>628</v>
      </c>
      <c r="M325" s="185">
        <v>694</v>
      </c>
      <c r="N325" s="185">
        <v>592</v>
      </c>
      <c r="O325" s="185">
        <v>424</v>
      </c>
      <c r="P325" s="185">
        <v>469</v>
      </c>
      <c r="Q325" s="185">
        <v>503</v>
      </c>
      <c r="R325" s="186">
        <v>530</v>
      </c>
      <c r="S325" s="185">
        <v>345</v>
      </c>
      <c r="T325" s="185">
        <v>146</v>
      </c>
      <c r="U325" s="185">
        <v>32</v>
      </c>
      <c r="V325" s="185">
        <v>16</v>
      </c>
      <c r="W325" s="184">
        <v>5</v>
      </c>
      <c r="X325" s="184">
        <v>39</v>
      </c>
      <c r="Y325" s="183" t="s">
        <v>441</v>
      </c>
      <c r="Z325" s="189" t="s">
        <v>76</v>
      </c>
    </row>
    <row r="326" spans="1:26" ht="10.5" customHeight="1" x14ac:dyDescent="0.2">
      <c r="A326" s="189"/>
      <c r="B326" s="188" t="s">
        <v>440</v>
      </c>
      <c r="C326" s="187">
        <v>3978</v>
      </c>
      <c r="D326" s="185">
        <v>159</v>
      </c>
      <c r="E326" s="185">
        <v>209</v>
      </c>
      <c r="F326" s="185">
        <v>243</v>
      </c>
      <c r="G326" s="185">
        <v>253</v>
      </c>
      <c r="H326" s="185">
        <v>301</v>
      </c>
      <c r="I326" s="185">
        <v>260</v>
      </c>
      <c r="J326" s="185">
        <v>237</v>
      </c>
      <c r="K326" s="185">
        <v>253</v>
      </c>
      <c r="L326" s="185">
        <v>313</v>
      </c>
      <c r="M326" s="185">
        <v>356</v>
      </c>
      <c r="N326" s="185">
        <v>298</v>
      </c>
      <c r="O326" s="185">
        <v>200</v>
      </c>
      <c r="P326" s="185">
        <v>214</v>
      </c>
      <c r="Q326" s="185">
        <v>237</v>
      </c>
      <c r="R326" s="186">
        <v>214</v>
      </c>
      <c r="S326" s="185">
        <v>142</v>
      </c>
      <c r="T326" s="185">
        <v>50</v>
      </c>
      <c r="U326" s="185">
        <v>14</v>
      </c>
      <c r="V326" s="185">
        <v>5</v>
      </c>
      <c r="W326" s="184">
        <v>1</v>
      </c>
      <c r="X326" s="184">
        <v>19</v>
      </c>
      <c r="Y326" s="183" t="s">
        <v>440</v>
      </c>
      <c r="Z326" s="189"/>
    </row>
    <row r="327" spans="1:26" ht="10.5" customHeight="1" x14ac:dyDescent="0.2">
      <c r="A327" s="189"/>
      <c r="B327" s="188" t="s">
        <v>439</v>
      </c>
      <c r="C327" s="187">
        <v>4250</v>
      </c>
      <c r="D327" s="185">
        <v>160</v>
      </c>
      <c r="E327" s="185">
        <v>220</v>
      </c>
      <c r="F327" s="185">
        <v>278</v>
      </c>
      <c r="G327" s="185">
        <v>246</v>
      </c>
      <c r="H327" s="185">
        <v>258</v>
      </c>
      <c r="I327" s="185">
        <v>234</v>
      </c>
      <c r="J327" s="185">
        <v>248</v>
      </c>
      <c r="K327" s="185">
        <v>246</v>
      </c>
      <c r="L327" s="185">
        <v>315</v>
      </c>
      <c r="M327" s="185">
        <v>338</v>
      </c>
      <c r="N327" s="185">
        <v>294</v>
      </c>
      <c r="O327" s="185">
        <v>224</v>
      </c>
      <c r="P327" s="185">
        <v>255</v>
      </c>
      <c r="Q327" s="185">
        <v>266</v>
      </c>
      <c r="R327" s="186">
        <v>316</v>
      </c>
      <c r="S327" s="185">
        <v>203</v>
      </c>
      <c r="T327" s="185">
        <v>96</v>
      </c>
      <c r="U327" s="185">
        <v>18</v>
      </c>
      <c r="V327" s="185">
        <v>11</v>
      </c>
      <c r="W327" s="184">
        <v>4</v>
      </c>
      <c r="X327" s="184">
        <v>20</v>
      </c>
      <c r="Y327" s="183" t="s">
        <v>439</v>
      </c>
      <c r="Z327" s="189"/>
    </row>
    <row r="328" spans="1:26" ht="10.5" customHeight="1" x14ac:dyDescent="0.2">
      <c r="A328" s="189" t="s">
        <v>77</v>
      </c>
      <c r="B328" s="188" t="s">
        <v>441</v>
      </c>
      <c r="C328" s="187">
        <v>12959</v>
      </c>
      <c r="D328" s="185">
        <v>522</v>
      </c>
      <c r="E328" s="185">
        <v>597</v>
      </c>
      <c r="F328" s="185">
        <v>739</v>
      </c>
      <c r="G328" s="185">
        <v>720</v>
      </c>
      <c r="H328" s="185">
        <v>775</v>
      </c>
      <c r="I328" s="185">
        <v>800</v>
      </c>
      <c r="J328" s="185">
        <v>723</v>
      </c>
      <c r="K328" s="185">
        <v>730</v>
      </c>
      <c r="L328" s="185">
        <v>791</v>
      </c>
      <c r="M328" s="185">
        <v>1085</v>
      </c>
      <c r="N328" s="185">
        <v>961</v>
      </c>
      <c r="O328" s="185">
        <v>638</v>
      </c>
      <c r="P328" s="185">
        <v>716</v>
      </c>
      <c r="Q328" s="185">
        <v>886</v>
      </c>
      <c r="R328" s="186">
        <v>987</v>
      </c>
      <c r="S328" s="185">
        <v>744</v>
      </c>
      <c r="T328" s="185">
        <v>338</v>
      </c>
      <c r="U328" s="185">
        <v>70</v>
      </c>
      <c r="V328" s="185">
        <v>42</v>
      </c>
      <c r="W328" s="184">
        <v>3</v>
      </c>
      <c r="X328" s="184">
        <v>92</v>
      </c>
      <c r="Y328" s="183" t="s">
        <v>441</v>
      </c>
      <c r="Z328" s="189" t="s">
        <v>77</v>
      </c>
    </row>
    <row r="329" spans="1:26" ht="10.5" customHeight="1" x14ac:dyDescent="0.2">
      <c r="A329" s="189"/>
      <c r="B329" s="188" t="s">
        <v>440</v>
      </c>
      <c r="C329" s="187">
        <v>6429</v>
      </c>
      <c r="D329" s="185">
        <v>267</v>
      </c>
      <c r="E329" s="185">
        <v>313</v>
      </c>
      <c r="F329" s="185">
        <v>397</v>
      </c>
      <c r="G329" s="185">
        <v>379</v>
      </c>
      <c r="H329" s="185">
        <v>423</v>
      </c>
      <c r="I329" s="185">
        <v>420</v>
      </c>
      <c r="J329" s="185">
        <v>373</v>
      </c>
      <c r="K329" s="185">
        <v>387</v>
      </c>
      <c r="L329" s="185">
        <v>399</v>
      </c>
      <c r="M329" s="185">
        <v>553</v>
      </c>
      <c r="N329" s="185">
        <v>504</v>
      </c>
      <c r="O329" s="185">
        <v>313</v>
      </c>
      <c r="P329" s="185">
        <v>337</v>
      </c>
      <c r="Q329" s="185">
        <v>403</v>
      </c>
      <c r="R329" s="186">
        <v>451</v>
      </c>
      <c r="S329" s="185">
        <v>300</v>
      </c>
      <c r="T329" s="185">
        <v>123</v>
      </c>
      <c r="U329" s="185">
        <v>27</v>
      </c>
      <c r="V329" s="185">
        <v>20</v>
      </c>
      <c r="W329" s="184" t="s">
        <v>3</v>
      </c>
      <c r="X329" s="184">
        <v>40</v>
      </c>
      <c r="Y329" s="183" t="s">
        <v>440</v>
      </c>
      <c r="Z329" s="189"/>
    </row>
    <row r="330" spans="1:26" ht="10.5" customHeight="1" x14ac:dyDescent="0.2">
      <c r="A330" s="189"/>
      <c r="B330" s="188" t="s">
        <v>439</v>
      </c>
      <c r="C330" s="187">
        <v>6530</v>
      </c>
      <c r="D330" s="185">
        <v>255</v>
      </c>
      <c r="E330" s="185">
        <v>284</v>
      </c>
      <c r="F330" s="185">
        <v>342</v>
      </c>
      <c r="G330" s="185">
        <v>341</v>
      </c>
      <c r="H330" s="185">
        <v>352</v>
      </c>
      <c r="I330" s="185">
        <v>380</v>
      </c>
      <c r="J330" s="185">
        <v>350</v>
      </c>
      <c r="K330" s="185">
        <v>343</v>
      </c>
      <c r="L330" s="185">
        <v>392</v>
      </c>
      <c r="M330" s="185">
        <v>532</v>
      </c>
      <c r="N330" s="185">
        <v>457</v>
      </c>
      <c r="O330" s="185">
        <v>325</v>
      </c>
      <c r="P330" s="185">
        <v>379</v>
      </c>
      <c r="Q330" s="185">
        <v>483</v>
      </c>
      <c r="R330" s="186">
        <v>536</v>
      </c>
      <c r="S330" s="185">
        <v>444</v>
      </c>
      <c r="T330" s="185">
        <v>215</v>
      </c>
      <c r="U330" s="185">
        <v>43</v>
      </c>
      <c r="V330" s="185">
        <v>22</v>
      </c>
      <c r="W330" s="184">
        <v>3</v>
      </c>
      <c r="X330" s="184">
        <v>52</v>
      </c>
      <c r="Y330" s="183" t="s">
        <v>439</v>
      </c>
      <c r="Z330" s="189"/>
    </row>
    <row r="331" spans="1:26" ht="10.5" customHeight="1" x14ac:dyDescent="0.2">
      <c r="A331" s="189" t="s">
        <v>78</v>
      </c>
      <c r="B331" s="188" t="s">
        <v>441</v>
      </c>
      <c r="C331" s="187">
        <v>25292</v>
      </c>
      <c r="D331" s="185">
        <v>1089</v>
      </c>
      <c r="E331" s="185">
        <v>1288</v>
      </c>
      <c r="F331" s="185">
        <v>1356</v>
      </c>
      <c r="G331" s="185">
        <v>1545</v>
      </c>
      <c r="H331" s="185">
        <v>1551</v>
      </c>
      <c r="I331" s="185">
        <v>1493</v>
      </c>
      <c r="J331" s="185">
        <v>1496</v>
      </c>
      <c r="K331" s="185">
        <v>1403</v>
      </c>
      <c r="L331" s="185">
        <v>1758</v>
      </c>
      <c r="M331" s="185">
        <v>2115</v>
      </c>
      <c r="N331" s="185">
        <v>1818</v>
      </c>
      <c r="O331" s="185">
        <v>1175</v>
      </c>
      <c r="P331" s="185">
        <v>1519</v>
      </c>
      <c r="Q331" s="185">
        <v>1775</v>
      </c>
      <c r="R331" s="186">
        <v>1752</v>
      </c>
      <c r="S331" s="185">
        <v>1157</v>
      </c>
      <c r="T331" s="185">
        <v>509</v>
      </c>
      <c r="U331" s="185">
        <v>109</v>
      </c>
      <c r="V331" s="185">
        <v>56</v>
      </c>
      <c r="W331" s="184">
        <v>9</v>
      </c>
      <c r="X331" s="184">
        <v>319</v>
      </c>
      <c r="Y331" s="183" t="s">
        <v>441</v>
      </c>
      <c r="Z331" s="189" t="s">
        <v>78</v>
      </c>
    </row>
    <row r="332" spans="1:26" ht="10.5" customHeight="1" x14ac:dyDescent="0.2">
      <c r="B332" s="188" t="s">
        <v>440</v>
      </c>
      <c r="C332" s="187">
        <v>12448</v>
      </c>
      <c r="D332" s="185">
        <v>572</v>
      </c>
      <c r="E332" s="185">
        <v>643</v>
      </c>
      <c r="F332" s="185">
        <v>740</v>
      </c>
      <c r="G332" s="185">
        <v>786</v>
      </c>
      <c r="H332" s="185">
        <v>795</v>
      </c>
      <c r="I332" s="185">
        <v>760</v>
      </c>
      <c r="J332" s="185">
        <v>784</v>
      </c>
      <c r="K332" s="185">
        <v>686</v>
      </c>
      <c r="L332" s="185">
        <v>863</v>
      </c>
      <c r="M332" s="185">
        <v>1128</v>
      </c>
      <c r="N332" s="185">
        <v>903</v>
      </c>
      <c r="O332" s="185">
        <v>573</v>
      </c>
      <c r="P332" s="185">
        <v>721</v>
      </c>
      <c r="Q332" s="185">
        <v>855</v>
      </c>
      <c r="R332" s="186">
        <v>811</v>
      </c>
      <c r="S332" s="185">
        <v>427</v>
      </c>
      <c r="T332" s="185">
        <v>190</v>
      </c>
      <c r="U332" s="185">
        <v>40</v>
      </c>
      <c r="V332" s="185">
        <v>20</v>
      </c>
      <c r="W332" s="184">
        <v>2</v>
      </c>
      <c r="X332" s="184">
        <v>149</v>
      </c>
      <c r="Y332" s="183" t="s">
        <v>440</v>
      </c>
    </row>
    <row r="333" spans="1:26" ht="10.5" customHeight="1" x14ac:dyDescent="0.2">
      <c r="B333" s="188" t="s">
        <v>439</v>
      </c>
      <c r="C333" s="187">
        <v>12844</v>
      </c>
      <c r="D333" s="185">
        <v>517</v>
      </c>
      <c r="E333" s="185">
        <v>645</v>
      </c>
      <c r="F333" s="185">
        <v>616</v>
      </c>
      <c r="G333" s="185">
        <v>759</v>
      </c>
      <c r="H333" s="185">
        <v>756</v>
      </c>
      <c r="I333" s="185">
        <v>733</v>
      </c>
      <c r="J333" s="185">
        <v>712</v>
      </c>
      <c r="K333" s="185">
        <v>717</v>
      </c>
      <c r="L333" s="185">
        <v>895</v>
      </c>
      <c r="M333" s="185">
        <v>987</v>
      </c>
      <c r="N333" s="185">
        <v>915</v>
      </c>
      <c r="O333" s="185">
        <v>602</v>
      </c>
      <c r="P333" s="185">
        <v>798</v>
      </c>
      <c r="Q333" s="185">
        <v>920</v>
      </c>
      <c r="R333" s="186">
        <v>941</v>
      </c>
      <c r="S333" s="185">
        <v>730</v>
      </c>
      <c r="T333" s="185">
        <v>319</v>
      </c>
      <c r="U333" s="185">
        <v>69</v>
      </c>
      <c r="V333" s="185">
        <v>36</v>
      </c>
      <c r="W333" s="184">
        <v>7</v>
      </c>
      <c r="X333" s="184">
        <v>170</v>
      </c>
      <c r="Y333" s="183" t="s">
        <v>439</v>
      </c>
    </row>
    <row r="334" spans="1:26" ht="18" customHeight="1" x14ac:dyDescent="0.2">
      <c r="A334" s="147" t="s">
        <v>453</v>
      </c>
      <c r="B334" s="195" t="s">
        <v>441</v>
      </c>
      <c r="C334" s="194">
        <v>227435</v>
      </c>
      <c r="D334" s="192">
        <v>10050</v>
      </c>
      <c r="E334" s="192">
        <v>11620</v>
      </c>
      <c r="F334" s="192">
        <v>12549</v>
      </c>
      <c r="G334" s="192">
        <v>13724</v>
      </c>
      <c r="H334" s="192">
        <v>14231</v>
      </c>
      <c r="I334" s="192">
        <v>14090</v>
      </c>
      <c r="J334" s="192">
        <v>13400</v>
      </c>
      <c r="K334" s="192">
        <v>13320</v>
      </c>
      <c r="L334" s="192">
        <v>15550</v>
      </c>
      <c r="M334" s="192">
        <v>18411</v>
      </c>
      <c r="N334" s="192">
        <v>16847</v>
      </c>
      <c r="O334" s="192">
        <v>11512</v>
      </c>
      <c r="P334" s="192">
        <v>13929</v>
      </c>
      <c r="Q334" s="192">
        <v>15991</v>
      </c>
      <c r="R334" s="193">
        <v>14908</v>
      </c>
      <c r="S334" s="192">
        <v>9817</v>
      </c>
      <c r="T334" s="192">
        <v>4186</v>
      </c>
      <c r="U334" s="192">
        <v>1285</v>
      </c>
      <c r="V334" s="192">
        <v>495</v>
      </c>
      <c r="W334" s="191">
        <v>85</v>
      </c>
      <c r="X334" s="191">
        <v>1435</v>
      </c>
      <c r="Y334" s="190" t="s">
        <v>441</v>
      </c>
      <c r="Z334" s="147" t="s">
        <v>453</v>
      </c>
    </row>
    <row r="335" spans="1:26" ht="11.1" customHeight="1" x14ac:dyDescent="0.2">
      <c r="A335" s="182"/>
      <c r="B335" s="195" t="s">
        <v>440</v>
      </c>
      <c r="C335" s="194">
        <v>110196</v>
      </c>
      <c r="D335" s="192">
        <v>5070</v>
      </c>
      <c r="E335" s="192">
        <v>5924</v>
      </c>
      <c r="F335" s="192">
        <v>6486</v>
      </c>
      <c r="G335" s="192">
        <v>7050</v>
      </c>
      <c r="H335" s="192">
        <v>7241</v>
      </c>
      <c r="I335" s="192">
        <v>7119</v>
      </c>
      <c r="J335" s="192">
        <v>6608</v>
      </c>
      <c r="K335" s="192">
        <v>6555</v>
      </c>
      <c r="L335" s="192">
        <v>7763</v>
      </c>
      <c r="M335" s="192">
        <v>9403</v>
      </c>
      <c r="N335" s="192">
        <v>8452</v>
      </c>
      <c r="O335" s="192">
        <v>5617</v>
      </c>
      <c r="P335" s="192">
        <v>6450</v>
      </c>
      <c r="Q335" s="192">
        <v>7265</v>
      </c>
      <c r="R335" s="193">
        <v>6409</v>
      </c>
      <c r="S335" s="192">
        <v>3833</v>
      </c>
      <c r="T335" s="192">
        <v>1600</v>
      </c>
      <c r="U335" s="192">
        <v>500</v>
      </c>
      <c r="V335" s="192">
        <v>185</v>
      </c>
      <c r="W335" s="191">
        <v>28</v>
      </c>
      <c r="X335" s="191">
        <v>638</v>
      </c>
      <c r="Y335" s="190" t="s">
        <v>440</v>
      </c>
      <c r="Z335" s="182"/>
    </row>
    <row r="336" spans="1:26" ht="11.1" customHeight="1" x14ac:dyDescent="0.2">
      <c r="A336" s="182"/>
      <c r="B336" s="195" t="s">
        <v>439</v>
      </c>
      <c r="C336" s="194">
        <v>117239</v>
      </c>
      <c r="D336" s="192">
        <v>4980</v>
      </c>
      <c r="E336" s="192">
        <v>5696</v>
      </c>
      <c r="F336" s="192">
        <v>6063</v>
      </c>
      <c r="G336" s="192">
        <v>6674</v>
      </c>
      <c r="H336" s="192">
        <v>6990</v>
      </c>
      <c r="I336" s="192">
        <v>6971</v>
      </c>
      <c r="J336" s="192">
        <v>6792</v>
      </c>
      <c r="K336" s="192">
        <v>6765</v>
      </c>
      <c r="L336" s="192">
        <v>7787</v>
      </c>
      <c r="M336" s="192">
        <v>9008</v>
      </c>
      <c r="N336" s="192">
        <v>8395</v>
      </c>
      <c r="O336" s="192">
        <v>5895</v>
      </c>
      <c r="P336" s="192">
        <v>7479</v>
      </c>
      <c r="Q336" s="192">
        <v>8726</v>
      </c>
      <c r="R336" s="193">
        <v>8499</v>
      </c>
      <c r="S336" s="192">
        <v>5984</v>
      </c>
      <c r="T336" s="192">
        <v>2586</v>
      </c>
      <c r="U336" s="192">
        <v>785</v>
      </c>
      <c r="V336" s="192">
        <v>310</v>
      </c>
      <c r="W336" s="191">
        <v>57</v>
      </c>
      <c r="X336" s="191">
        <v>797</v>
      </c>
      <c r="Y336" s="190" t="s">
        <v>439</v>
      </c>
      <c r="Z336" s="182"/>
    </row>
    <row r="337" spans="1:26" ht="10.5" customHeight="1" x14ac:dyDescent="0.2">
      <c r="A337" s="189" t="s">
        <v>79</v>
      </c>
      <c r="B337" s="188" t="s">
        <v>441</v>
      </c>
      <c r="C337" s="187">
        <v>25611</v>
      </c>
      <c r="D337" s="185">
        <v>1146</v>
      </c>
      <c r="E337" s="185">
        <v>1350</v>
      </c>
      <c r="F337" s="185">
        <v>1431</v>
      </c>
      <c r="G337" s="185">
        <v>1352</v>
      </c>
      <c r="H337" s="185">
        <v>1506</v>
      </c>
      <c r="I337" s="185">
        <v>1550</v>
      </c>
      <c r="J337" s="185">
        <v>1438</v>
      </c>
      <c r="K337" s="185">
        <v>1498</v>
      </c>
      <c r="L337" s="185">
        <v>1620</v>
      </c>
      <c r="M337" s="185">
        <v>1870</v>
      </c>
      <c r="N337" s="185">
        <v>1602</v>
      </c>
      <c r="O337" s="185">
        <v>1311</v>
      </c>
      <c r="P337" s="185">
        <v>1754</v>
      </c>
      <c r="Q337" s="185">
        <v>2102</v>
      </c>
      <c r="R337" s="186">
        <v>1980</v>
      </c>
      <c r="S337" s="185">
        <v>1241</v>
      </c>
      <c r="T337" s="185">
        <v>529</v>
      </c>
      <c r="U337" s="185">
        <v>189</v>
      </c>
      <c r="V337" s="185">
        <v>72</v>
      </c>
      <c r="W337" s="184">
        <v>5</v>
      </c>
      <c r="X337" s="184">
        <v>65</v>
      </c>
      <c r="Y337" s="183" t="s">
        <v>441</v>
      </c>
      <c r="Z337" s="189" t="s">
        <v>79</v>
      </c>
    </row>
    <row r="338" spans="1:26" ht="10.5" customHeight="1" x14ac:dyDescent="0.2">
      <c r="A338" s="189"/>
      <c r="B338" s="188" t="s">
        <v>440</v>
      </c>
      <c r="C338" s="187">
        <v>12561</v>
      </c>
      <c r="D338" s="185">
        <v>569</v>
      </c>
      <c r="E338" s="185">
        <v>687</v>
      </c>
      <c r="F338" s="185">
        <v>760</v>
      </c>
      <c r="G338" s="185">
        <v>710</v>
      </c>
      <c r="H338" s="185">
        <v>774</v>
      </c>
      <c r="I338" s="185">
        <v>775</v>
      </c>
      <c r="J338" s="185">
        <v>739</v>
      </c>
      <c r="K338" s="185">
        <v>764</v>
      </c>
      <c r="L338" s="185">
        <v>842</v>
      </c>
      <c r="M338" s="185">
        <v>987</v>
      </c>
      <c r="N338" s="185">
        <v>806</v>
      </c>
      <c r="O338" s="185">
        <v>631</v>
      </c>
      <c r="P338" s="185">
        <v>822</v>
      </c>
      <c r="Q338" s="185">
        <v>954</v>
      </c>
      <c r="R338" s="186">
        <v>887</v>
      </c>
      <c r="S338" s="185">
        <v>496</v>
      </c>
      <c r="T338" s="185">
        <v>222</v>
      </c>
      <c r="U338" s="185">
        <v>84</v>
      </c>
      <c r="V338" s="185">
        <v>27</v>
      </c>
      <c r="W338" s="184">
        <v>1</v>
      </c>
      <c r="X338" s="184">
        <v>24</v>
      </c>
      <c r="Y338" s="183" t="s">
        <v>440</v>
      </c>
      <c r="Z338" s="189"/>
    </row>
    <row r="339" spans="1:26" ht="10.5" customHeight="1" x14ac:dyDescent="0.2">
      <c r="A339" s="189"/>
      <c r="B339" s="188" t="s">
        <v>439</v>
      </c>
      <c r="C339" s="187">
        <v>13050</v>
      </c>
      <c r="D339" s="185">
        <v>577</v>
      </c>
      <c r="E339" s="185">
        <v>663</v>
      </c>
      <c r="F339" s="185">
        <v>671</v>
      </c>
      <c r="G339" s="185">
        <v>642</v>
      </c>
      <c r="H339" s="185">
        <v>732</v>
      </c>
      <c r="I339" s="185">
        <v>775</v>
      </c>
      <c r="J339" s="185">
        <v>699</v>
      </c>
      <c r="K339" s="185">
        <v>734</v>
      </c>
      <c r="L339" s="185">
        <v>778</v>
      </c>
      <c r="M339" s="185">
        <v>883</v>
      </c>
      <c r="N339" s="185">
        <v>796</v>
      </c>
      <c r="O339" s="185">
        <v>680</v>
      </c>
      <c r="P339" s="185">
        <v>932</v>
      </c>
      <c r="Q339" s="185">
        <v>1148</v>
      </c>
      <c r="R339" s="186">
        <v>1093</v>
      </c>
      <c r="S339" s="185">
        <v>745</v>
      </c>
      <c r="T339" s="185">
        <v>307</v>
      </c>
      <c r="U339" s="185">
        <v>105</v>
      </c>
      <c r="V339" s="185">
        <v>45</v>
      </c>
      <c r="W339" s="184">
        <v>4</v>
      </c>
      <c r="X339" s="184">
        <v>41</v>
      </c>
      <c r="Y339" s="183" t="s">
        <v>439</v>
      </c>
      <c r="Z339" s="189"/>
    </row>
    <row r="340" spans="1:26" ht="10.5" customHeight="1" x14ac:dyDescent="0.2">
      <c r="A340" s="189" t="s">
        <v>80</v>
      </c>
      <c r="B340" s="188" t="s">
        <v>441</v>
      </c>
      <c r="C340" s="187">
        <v>70894</v>
      </c>
      <c r="D340" s="185">
        <v>3165</v>
      </c>
      <c r="E340" s="185">
        <v>3580</v>
      </c>
      <c r="F340" s="185">
        <v>3812</v>
      </c>
      <c r="G340" s="185">
        <v>4424</v>
      </c>
      <c r="H340" s="185">
        <v>4742</v>
      </c>
      <c r="I340" s="185">
        <v>4623</v>
      </c>
      <c r="J340" s="185">
        <v>4393</v>
      </c>
      <c r="K340" s="185">
        <v>4248</v>
      </c>
      <c r="L340" s="185">
        <v>5058</v>
      </c>
      <c r="M340" s="185">
        <v>5975</v>
      </c>
      <c r="N340" s="185">
        <v>5799</v>
      </c>
      <c r="O340" s="185">
        <v>3660</v>
      </c>
      <c r="P340" s="185">
        <v>4076</v>
      </c>
      <c r="Q340" s="185">
        <v>4620</v>
      </c>
      <c r="R340" s="186">
        <v>4093</v>
      </c>
      <c r="S340" s="185">
        <v>2613</v>
      </c>
      <c r="T340" s="185">
        <v>1131</v>
      </c>
      <c r="U340" s="185">
        <v>326</v>
      </c>
      <c r="V340" s="185">
        <v>134</v>
      </c>
      <c r="W340" s="184">
        <v>23</v>
      </c>
      <c r="X340" s="184">
        <v>399</v>
      </c>
      <c r="Y340" s="183" t="s">
        <v>441</v>
      </c>
      <c r="Z340" s="189" t="s">
        <v>80</v>
      </c>
    </row>
    <row r="341" spans="1:26" ht="10.5" customHeight="1" x14ac:dyDescent="0.2">
      <c r="A341" s="189"/>
      <c r="B341" s="188" t="s">
        <v>440</v>
      </c>
      <c r="C341" s="187">
        <v>34368</v>
      </c>
      <c r="D341" s="185">
        <v>1619</v>
      </c>
      <c r="E341" s="185">
        <v>1770</v>
      </c>
      <c r="F341" s="185">
        <v>1898</v>
      </c>
      <c r="G341" s="185">
        <v>2290</v>
      </c>
      <c r="H341" s="185">
        <v>2472</v>
      </c>
      <c r="I341" s="185">
        <v>2321</v>
      </c>
      <c r="J341" s="185">
        <v>2220</v>
      </c>
      <c r="K341" s="185">
        <v>2069</v>
      </c>
      <c r="L341" s="185">
        <v>2478</v>
      </c>
      <c r="M341" s="185">
        <v>2972</v>
      </c>
      <c r="N341" s="185">
        <v>2878</v>
      </c>
      <c r="O341" s="185">
        <v>1784</v>
      </c>
      <c r="P341" s="185">
        <v>1918</v>
      </c>
      <c r="Q341" s="185">
        <v>2097</v>
      </c>
      <c r="R341" s="186">
        <v>1778</v>
      </c>
      <c r="S341" s="185">
        <v>1017</v>
      </c>
      <c r="T341" s="185">
        <v>413</v>
      </c>
      <c r="U341" s="185">
        <v>131</v>
      </c>
      <c r="V341" s="185">
        <v>47</v>
      </c>
      <c r="W341" s="184">
        <v>8</v>
      </c>
      <c r="X341" s="184">
        <v>188</v>
      </c>
      <c r="Y341" s="183" t="s">
        <v>440</v>
      </c>
      <c r="Z341" s="189"/>
    </row>
    <row r="342" spans="1:26" ht="10.5" customHeight="1" x14ac:dyDescent="0.2">
      <c r="A342" s="189"/>
      <c r="B342" s="188" t="s">
        <v>439</v>
      </c>
      <c r="C342" s="187">
        <v>36526</v>
      </c>
      <c r="D342" s="185">
        <v>1546</v>
      </c>
      <c r="E342" s="185">
        <v>1810</v>
      </c>
      <c r="F342" s="185">
        <v>1914</v>
      </c>
      <c r="G342" s="185">
        <v>2134</v>
      </c>
      <c r="H342" s="185">
        <v>2270</v>
      </c>
      <c r="I342" s="185">
        <v>2302</v>
      </c>
      <c r="J342" s="185">
        <v>2173</v>
      </c>
      <c r="K342" s="185">
        <v>2179</v>
      </c>
      <c r="L342" s="185">
        <v>2580</v>
      </c>
      <c r="M342" s="185">
        <v>3003</v>
      </c>
      <c r="N342" s="185">
        <v>2921</v>
      </c>
      <c r="O342" s="185">
        <v>1876</v>
      </c>
      <c r="P342" s="185">
        <v>2158</v>
      </c>
      <c r="Q342" s="185">
        <v>2523</v>
      </c>
      <c r="R342" s="186">
        <v>2315</v>
      </c>
      <c r="S342" s="185">
        <v>1596</v>
      </c>
      <c r="T342" s="185">
        <v>718</v>
      </c>
      <c r="U342" s="185">
        <v>195</v>
      </c>
      <c r="V342" s="185">
        <v>87</v>
      </c>
      <c r="W342" s="184">
        <v>15</v>
      </c>
      <c r="X342" s="184">
        <v>211</v>
      </c>
      <c r="Y342" s="183" t="s">
        <v>439</v>
      </c>
      <c r="Z342" s="189"/>
    </row>
    <row r="343" spans="1:26" ht="10.5" customHeight="1" x14ac:dyDescent="0.2">
      <c r="A343" s="189" t="s">
        <v>81</v>
      </c>
      <c r="B343" s="188" t="s">
        <v>441</v>
      </c>
      <c r="C343" s="187">
        <v>58301</v>
      </c>
      <c r="D343" s="185">
        <v>2688</v>
      </c>
      <c r="E343" s="185">
        <v>3050</v>
      </c>
      <c r="F343" s="185">
        <v>3401</v>
      </c>
      <c r="G343" s="185">
        <v>3745</v>
      </c>
      <c r="H343" s="185">
        <v>3612</v>
      </c>
      <c r="I343" s="185">
        <v>3654</v>
      </c>
      <c r="J343" s="185">
        <v>3380</v>
      </c>
      <c r="K343" s="185">
        <v>3551</v>
      </c>
      <c r="L343" s="185">
        <v>4170</v>
      </c>
      <c r="M343" s="185">
        <v>4926</v>
      </c>
      <c r="N343" s="185">
        <v>4319</v>
      </c>
      <c r="O343" s="185">
        <v>2982</v>
      </c>
      <c r="P343" s="185">
        <v>3562</v>
      </c>
      <c r="Q343" s="185">
        <v>3858</v>
      </c>
      <c r="R343" s="186">
        <v>3328</v>
      </c>
      <c r="S343" s="185">
        <v>2260</v>
      </c>
      <c r="T343" s="185">
        <v>952</v>
      </c>
      <c r="U343" s="185">
        <v>271</v>
      </c>
      <c r="V343" s="185">
        <v>105</v>
      </c>
      <c r="W343" s="184">
        <v>23</v>
      </c>
      <c r="X343" s="184">
        <v>464</v>
      </c>
      <c r="Y343" s="183" t="s">
        <v>441</v>
      </c>
      <c r="Z343" s="189" t="s">
        <v>81</v>
      </c>
    </row>
    <row r="344" spans="1:26" ht="10.5" customHeight="1" x14ac:dyDescent="0.2">
      <c r="A344" s="189"/>
      <c r="B344" s="188" t="s">
        <v>440</v>
      </c>
      <c r="C344" s="187">
        <v>28375</v>
      </c>
      <c r="D344" s="185">
        <v>1350</v>
      </c>
      <c r="E344" s="185">
        <v>1592</v>
      </c>
      <c r="F344" s="185">
        <v>1780</v>
      </c>
      <c r="G344" s="185">
        <v>1878</v>
      </c>
      <c r="H344" s="185">
        <v>1814</v>
      </c>
      <c r="I344" s="185">
        <v>1863</v>
      </c>
      <c r="J344" s="185">
        <v>1601</v>
      </c>
      <c r="K344" s="185">
        <v>1713</v>
      </c>
      <c r="L344" s="185">
        <v>2101</v>
      </c>
      <c r="M344" s="185">
        <v>2542</v>
      </c>
      <c r="N344" s="185">
        <v>2210</v>
      </c>
      <c r="O344" s="185">
        <v>1502</v>
      </c>
      <c r="P344" s="185">
        <v>1654</v>
      </c>
      <c r="Q344" s="185">
        <v>1779</v>
      </c>
      <c r="R344" s="186">
        <v>1391</v>
      </c>
      <c r="S344" s="185">
        <v>884</v>
      </c>
      <c r="T344" s="185">
        <v>369</v>
      </c>
      <c r="U344" s="185">
        <v>90</v>
      </c>
      <c r="V344" s="185">
        <v>41</v>
      </c>
      <c r="W344" s="184">
        <v>7</v>
      </c>
      <c r="X344" s="184">
        <v>214</v>
      </c>
      <c r="Y344" s="183" t="s">
        <v>440</v>
      </c>
      <c r="Z344" s="189"/>
    </row>
    <row r="345" spans="1:26" ht="10.5" customHeight="1" x14ac:dyDescent="0.2">
      <c r="A345" s="189"/>
      <c r="B345" s="188" t="s">
        <v>439</v>
      </c>
      <c r="C345" s="187">
        <v>29926</v>
      </c>
      <c r="D345" s="185">
        <v>1338</v>
      </c>
      <c r="E345" s="185">
        <v>1458</v>
      </c>
      <c r="F345" s="185">
        <v>1621</v>
      </c>
      <c r="G345" s="185">
        <v>1867</v>
      </c>
      <c r="H345" s="185">
        <v>1798</v>
      </c>
      <c r="I345" s="185">
        <v>1791</v>
      </c>
      <c r="J345" s="185">
        <v>1779</v>
      </c>
      <c r="K345" s="185">
        <v>1838</v>
      </c>
      <c r="L345" s="185">
        <v>2069</v>
      </c>
      <c r="M345" s="185">
        <v>2384</v>
      </c>
      <c r="N345" s="185">
        <v>2109</v>
      </c>
      <c r="O345" s="185">
        <v>1480</v>
      </c>
      <c r="P345" s="185">
        <v>1908</v>
      </c>
      <c r="Q345" s="185">
        <v>2079</v>
      </c>
      <c r="R345" s="186">
        <v>1937</v>
      </c>
      <c r="S345" s="185">
        <v>1376</v>
      </c>
      <c r="T345" s="185">
        <v>583</v>
      </c>
      <c r="U345" s="185">
        <v>181</v>
      </c>
      <c r="V345" s="185">
        <v>64</v>
      </c>
      <c r="W345" s="184">
        <v>16</v>
      </c>
      <c r="X345" s="184">
        <v>250</v>
      </c>
      <c r="Y345" s="183" t="s">
        <v>439</v>
      </c>
      <c r="Z345" s="189"/>
    </row>
    <row r="346" spans="1:26" ht="10.5" customHeight="1" x14ac:dyDescent="0.2">
      <c r="A346" s="189" t="s">
        <v>82</v>
      </c>
      <c r="B346" s="188" t="s">
        <v>441</v>
      </c>
      <c r="C346" s="187">
        <v>13551</v>
      </c>
      <c r="D346" s="185">
        <v>466</v>
      </c>
      <c r="E346" s="185">
        <v>533</v>
      </c>
      <c r="F346" s="185">
        <v>622</v>
      </c>
      <c r="G346" s="185">
        <v>640</v>
      </c>
      <c r="H346" s="185">
        <v>657</v>
      </c>
      <c r="I346" s="185">
        <v>660</v>
      </c>
      <c r="J346" s="185">
        <v>707</v>
      </c>
      <c r="K346" s="185">
        <v>630</v>
      </c>
      <c r="L346" s="185">
        <v>748</v>
      </c>
      <c r="M346" s="185">
        <v>990</v>
      </c>
      <c r="N346" s="185">
        <v>925</v>
      </c>
      <c r="O346" s="185">
        <v>680</v>
      </c>
      <c r="P346" s="185">
        <v>1035</v>
      </c>
      <c r="Q346" s="185">
        <v>1194</v>
      </c>
      <c r="R346" s="186">
        <v>1372</v>
      </c>
      <c r="S346" s="185">
        <v>1005</v>
      </c>
      <c r="T346" s="185">
        <v>437</v>
      </c>
      <c r="U346" s="185">
        <v>118</v>
      </c>
      <c r="V346" s="185">
        <v>48</v>
      </c>
      <c r="W346" s="184">
        <v>12</v>
      </c>
      <c r="X346" s="184">
        <v>72</v>
      </c>
      <c r="Y346" s="183" t="s">
        <v>441</v>
      </c>
      <c r="Z346" s="189" t="s">
        <v>82</v>
      </c>
    </row>
    <row r="347" spans="1:26" ht="10.5" customHeight="1" x14ac:dyDescent="0.2">
      <c r="A347" s="189"/>
      <c r="B347" s="188" t="s">
        <v>440</v>
      </c>
      <c r="C347" s="187">
        <v>6591</v>
      </c>
      <c r="D347" s="185">
        <v>227</v>
      </c>
      <c r="E347" s="185">
        <v>257</v>
      </c>
      <c r="F347" s="185">
        <v>313</v>
      </c>
      <c r="G347" s="185">
        <v>344</v>
      </c>
      <c r="H347" s="185">
        <v>346</v>
      </c>
      <c r="I347" s="185">
        <v>355</v>
      </c>
      <c r="J347" s="185">
        <v>369</v>
      </c>
      <c r="K347" s="185">
        <v>355</v>
      </c>
      <c r="L347" s="185">
        <v>394</v>
      </c>
      <c r="M347" s="185">
        <v>547</v>
      </c>
      <c r="N347" s="185">
        <v>449</v>
      </c>
      <c r="O347" s="185">
        <v>325</v>
      </c>
      <c r="P347" s="185">
        <v>491</v>
      </c>
      <c r="Q347" s="185">
        <v>552</v>
      </c>
      <c r="R347" s="186">
        <v>606</v>
      </c>
      <c r="S347" s="185">
        <v>390</v>
      </c>
      <c r="T347" s="185">
        <v>168</v>
      </c>
      <c r="U347" s="185">
        <v>51</v>
      </c>
      <c r="V347" s="185">
        <v>17</v>
      </c>
      <c r="W347" s="184">
        <v>3</v>
      </c>
      <c r="X347" s="184">
        <v>32</v>
      </c>
      <c r="Y347" s="183" t="s">
        <v>440</v>
      </c>
      <c r="Z347" s="189"/>
    </row>
    <row r="348" spans="1:26" ht="10.5" customHeight="1" x14ac:dyDescent="0.2">
      <c r="A348" s="189"/>
      <c r="B348" s="188" t="s">
        <v>439</v>
      </c>
      <c r="C348" s="187">
        <v>6960</v>
      </c>
      <c r="D348" s="185">
        <v>239</v>
      </c>
      <c r="E348" s="185">
        <v>276</v>
      </c>
      <c r="F348" s="185">
        <v>309</v>
      </c>
      <c r="G348" s="185">
        <v>296</v>
      </c>
      <c r="H348" s="185">
        <v>311</v>
      </c>
      <c r="I348" s="185">
        <v>305</v>
      </c>
      <c r="J348" s="185">
        <v>338</v>
      </c>
      <c r="K348" s="185">
        <v>275</v>
      </c>
      <c r="L348" s="185">
        <v>354</v>
      </c>
      <c r="M348" s="185">
        <v>443</v>
      </c>
      <c r="N348" s="185">
        <v>476</v>
      </c>
      <c r="O348" s="185">
        <v>355</v>
      </c>
      <c r="P348" s="185">
        <v>544</v>
      </c>
      <c r="Q348" s="185">
        <v>642</v>
      </c>
      <c r="R348" s="186">
        <v>766</v>
      </c>
      <c r="S348" s="185">
        <v>615</v>
      </c>
      <c r="T348" s="185">
        <v>269</v>
      </c>
      <c r="U348" s="185">
        <v>67</v>
      </c>
      <c r="V348" s="185">
        <v>31</v>
      </c>
      <c r="W348" s="184">
        <v>9</v>
      </c>
      <c r="X348" s="184">
        <v>40</v>
      </c>
      <c r="Y348" s="183" t="s">
        <v>439</v>
      </c>
      <c r="Z348" s="189"/>
    </row>
    <row r="349" spans="1:26" ht="10.5" customHeight="1" x14ac:dyDescent="0.2">
      <c r="A349" s="189" t="s">
        <v>83</v>
      </c>
      <c r="B349" s="188" t="s">
        <v>441</v>
      </c>
      <c r="C349" s="187">
        <v>25511</v>
      </c>
      <c r="D349" s="185">
        <v>1176</v>
      </c>
      <c r="E349" s="185">
        <v>1419</v>
      </c>
      <c r="F349" s="185">
        <v>1375</v>
      </c>
      <c r="G349" s="185">
        <v>1416</v>
      </c>
      <c r="H349" s="185">
        <v>1513</v>
      </c>
      <c r="I349" s="185">
        <v>1560</v>
      </c>
      <c r="J349" s="185">
        <v>1566</v>
      </c>
      <c r="K349" s="185">
        <v>1425</v>
      </c>
      <c r="L349" s="185">
        <v>1620</v>
      </c>
      <c r="M349" s="185">
        <v>1846</v>
      </c>
      <c r="N349" s="185">
        <v>1674</v>
      </c>
      <c r="O349" s="185">
        <v>1141</v>
      </c>
      <c r="P349" s="185">
        <v>1455</v>
      </c>
      <c r="Q349" s="185">
        <v>1881</v>
      </c>
      <c r="R349" s="186">
        <v>2039</v>
      </c>
      <c r="S349" s="185">
        <v>1369</v>
      </c>
      <c r="T349" s="185">
        <v>585</v>
      </c>
      <c r="U349" s="185">
        <v>195</v>
      </c>
      <c r="V349" s="185">
        <v>79</v>
      </c>
      <c r="W349" s="184">
        <v>15</v>
      </c>
      <c r="X349" s="184">
        <v>162</v>
      </c>
      <c r="Y349" s="183" t="s">
        <v>441</v>
      </c>
      <c r="Z349" s="189" t="s">
        <v>83</v>
      </c>
    </row>
    <row r="350" spans="1:26" ht="10.5" customHeight="1" x14ac:dyDescent="0.2">
      <c r="A350" s="189"/>
      <c r="B350" s="188" t="s">
        <v>440</v>
      </c>
      <c r="C350" s="187">
        <v>12138</v>
      </c>
      <c r="D350" s="185">
        <v>591</v>
      </c>
      <c r="E350" s="185">
        <v>724</v>
      </c>
      <c r="F350" s="185">
        <v>736</v>
      </c>
      <c r="G350" s="185">
        <v>705</v>
      </c>
      <c r="H350" s="185">
        <v>736</v>
      </c>
      <c r="I350" s="185">
        <v>763</v>
      </c>
      <c r="J350" s="185">
        <v>746</v>
      </c>
      <c r="K350" s="185">
        <v>683</v>
      </c>
      <c r="L350" s="185">
        <v>825</v>
      </c>
      <c r="M350" s="185">
        <v>963</v>
      </c>
      <c r="N350" s="185">
        <v>854</v>
      </c>
      <c r="O350" s="185">
        <v>542</v>
      </c>
      <c r="P350" s="185">
        <v>644</v>
      </c>
      <c r="Q350" s="185">
        <v>816</v>
      </c>
      <c r="R350" s="186">
        <v>869</v>
      </c>
      <c r="S350" s="185">
        <v>554</v>
      </c>
      <c r="T350" s="185">
        <v>218</v>
      </c>
      <c r="U350" s="185">
        <v>74</v>
      </c>
      <c r="V350" s="185">
        <v>28</v>
      </c>
      <c r="W350" s="184">
        <v>5</v>
      </c>
      <c r="X350" s="184">
        <v>62</v>
      </c>
      <c r="Y350" s="183" t="s">
        <v>440</v>
      </c>
      <c r="Z350" s="189"/>
    </row>
    <row r="351" spans="1:26" ht="10.5" customHeight="1" x14ac:dyDescent="0.2">
      <c r="A351" s="189"/>
      <c r="B351" s="188" t="s">
        <v>439</v>
      </c>
      <c r="C351" s="187">
        <v>13373</v>
      </c>
      <c r="D351" s="185">
        <v>585</v>
      </c>
      <c r="E351" s="185">
        <v>695</v>
      </c>
      <c r="F351" s="185">
        <v>639</v>
      </c>
      <c r="G351" s="185">
        <v>711</v>
      </c>
      <c r="H351" s="185">
        <v>777</v>
      </c>
      <c r="I351" s="185">
        <v>797</v>
      </c>
      <c r="J351" s="185">
        <v>820</v>
      </c>
      <c r="K351" s="185">
        <v>742</v>
      </c>
      <c r="L351" s="185">
        <v>795</v>
      </c>
      <c r="M351" s="185">
        <v>883</v>
      </c>
      <c r="N351" s="185">
        <v>820</v>
      </c>
      <c r="O351" s="185">
        <v>599</v>
      </c>
      <c r="P351" s="185">
        <v>811</v>
      </c>
      <c r="Q351" s="185">
        <v>1065</v>
      </c>
      <c r="R351" s="186">
        <v>1170</v>
      </c>
      <c r="S351" s="185">
        <v>815</v>
      </c>
      <c r="T351" s="185">
        <v>367</v>
      </c>
      <c r="U351" s="185">
        <v>121</v>
      </c>
      <c r="V351" s="185">
        <v>51</v>
      </c>
      <c r="W351" s="184">
        <v>10</v>
      </c>
      <c r="X351" s="184">
        <v>100</v>
      </c>
      <c r="Y351" s="183" t="s">
        <v>439</v>
      </c>
      <c r="Z351" s="189"/>
    </row>
    <row r="352" spans="1:26" ht="10.5" customHeight="1" x14ac:dyDescent="0.2">
      <c r="A352" s="189" t="s">
        <v>84</v>
      </c>
      <c r="B352" s="188" t="s">
        <v>441</v>
      </c>
      <c r="C352" s="187">
        <v>33567</v>
      </c>
      <c r="D352" s="185">
        <v>1409</v>
      </c>
      <c r="E352" s="185">
        <v>1688</v>
      </c>
      <c r="F352" s="185">
        <v>1908</v>
      </c>
      <c r="G352" s="185">
        <v>2147</v>
      </c>
      <c r="H352" s="185">
        <v>2201</v>
      </c>
      <c r="I352" s="185">
        <v>2043</v>
      </c>
      <c r="J352" s="185">
        <v>1916</v>
      </c>
      <c r="K352" s="185">
        <v>1968</v>
      </c>
      <c r="L352" s="185">
        <v>2334</v>
      </c>
      <c r="M352" s="185">
        <v>2804</v>
      </c>
      <c r="N352" s="185">
        <v>2528</v>
      </c>
      <c r="O352" s="185">
        <v>1738</v>
      </c>
      <c r="P352" s="185">
        <v>2047</v>
      </c>
      <c r="Q352" s="185">
        <v>2336</v>
      </c>
      <c r="R352" s="186">
        <v>2096</v>
      </c>
      <c r="S352" s="185">
        <v>1329</v>
      </c>
      <c r="T352" s="185">
        <v>552</v>
      </c>
      <c r="U352" s="185">
        <v>186</v>
      </c>
      <c r="V352" s="185">
        <v>57</v>
      </c>
      <c r="W352" s="184">
        <v>7</v>
      </c>
      <c r="X352" s="184">
        <v>273</v>
      </c>
      <c r="Y352" s="183" t="s">
        <v>441</v>
      </c>
      <c r="Z352" s="189" t="s">
        <v>84</v>
      </c>
    </row>
    <row r="353" spans="1:26" ht="10.5" customHeight="1" x14ac:dyDescent="0.2">
      <c r="B353" s="188" t="s">
        <v>440</v>
      </c>
      <c r="C353" s="187">
        <v>16163</v>
      </c>
      <c r="D353" s="185">
        <v>714</v>
      </c>
      <c r="E353" s="185">
        <v>894</v>
      </c>
      <c r="F353" s="185">
        <v>999</v>
      </c>
      <c r="G353" s="185">
        <v>1123</v>
      </c>
      <c r="H353" s="185">
        <v>1099</v>
      </c>
      <c r="I353" s="185">
        <v>1042</v>
      </c>
      <c r="J353" s="185">
        <v>933</v>
      </c>
      <c r="K353" s="185">
        <v>971</v>
      </c>
      <c r="L353" s="185">
        <v>1123</v>
      </c>
      <c r="M353" s="185">
        <v>1392</v>
      </c>
      <c r="N353" s="185">
        <v>1255</v>
      </c>
      <c r="O353" s="185">
        <v>833</v>
      </c>
      <c r="P353" s="185">
        <v>921</v>
      </c>
      <c r="Q353" s="185">
        <v>1067</v>
      </c>
      <c r="R353" s="186">
        <v>878</v>
      </c>
      <c r="S353" s="185">
        <v>492</v>
      </c>
      <c r="T353" s="185">
        <v>210</v>
      </c>
      <c r="U353" s="185">
        <v>70</v>
      </c>
      <c r="V353" s="185">
        <v>25</v>
      </c>
      <c r="W353" s="184">
        <v>4</v>
      </c>
      <c r="X353" s="184">
        <v>118</v>
      </c>
      <c r="Y353" s="183" t="s">
        <v>440</v>
      </c>
    </row>
    <row r="354" spans="1:26" ht="10.5" customHeight="1" x14ac:dyDescent="0.2">
      <c r="B354" s="188" t="s">
        <v>439</v>
      </c>
      <c r="C354" s="187">
        <v>17404</v>
      </c>
      <c r="D354" s="185">
        <v>695</v>
      </c>
      <c r="E354" s="185">
        <v>794</v>
      </c>
      <c r="F354" s="185">
        <v>909</v>
      </c>
      <c r="G354" s="185">
        <v>1024</v>
      </c>
      <c r="H354" s="185">
        <v>1102</v>
      </c>
      <c r="I354" s="185">
        <v>1001</v>
      </c>
      <c r="J354" s="185">
        <v>983</v>
      </c>
      <c r="K354" s="185">
        <v>997</v>
      </c>
      <c r="L354" s="185">
        <v>1211</v>
      </c>
      <c r="M354" s="185">
        <v>1412</v>
      </c>
      <c r="N354" s="185">
        <v>1273</v>
      </c>
      <c r="O354" s="185">
        <v>905</v>
      </c>
      <c r="P354" s="185">
        <v>1126</v>
      </c>
      <c r="Q354" s="185">
        <v>1269</v>
      </c>
      <c r="R354" s="186">
        <v>1218</v>
      </c>
      <c r="S354" s="185">
        <v>837</v>
      </c>
      <c r="T354" s="185">
        <v>342</v>
      </c>
      <c r="U354" s="185">
        <v>116</v>
      </c>
      <c r="V354" s="185">
        <v>32</v>
      </c>
      <c r="W354" s="184">
        <v>3</v>
      </c>
      <c r="X354" s="184">
        <v>155</v>
      </c>
      <c r="Y354" s="183" t="s">
        <v>439</v>
      </c>
    </row>
    <row r="355" spans="1:26" ht="18" customHeight="1" x14ac:dyDescent="0.2">
      <c r="A355" s="147" t="s">
        <v>452</v>
      </c>
      <c r="B355" s="195" t="s">
        <v>441</v>
      </c>
      <c r="C355" s="194">
        <v>146551</v>
      </c>
      <c r="D355" s="192">
        <v>6201</v>
      </c>
      <c r="E355" s="192">
        <v>7601</v>
      </c>
      <c r="F355" s="192">
        <v>8086</v>
      </c>
      <c r="G355" s="192">
        <v>9088</v>
      </c>
      <c r="H355" s="192">
        <v>9025</v>
      </c>
      <c r="I355" s="192">
        <v>9379</v>
      </c>
      <c r="J355" s="192">
        <v>9040</v>
      </c>
      <c r="K355" s="192">
        <v>9004</v>
      </c>
      <c r="L355" s="192">
        <v>10345</v>
      </c>
      <c r="M355" s="192">
        <v>11858</v>
      </c>
      <c r="N355" s="192">
        <v>11561</v>
      </c>
      <c r="O355" s="192">
        <v>8554</v>
      </c>
      <c r="P355" s="192">
        <v>8667</v>
      </c>
      <c r="Q355" s="192">
        <v>9338</v>
      </c>
      <c r="R355" s="193">
        <v>8482</v>
      </c>
      <c r="S355" s="192">
        <v>5618</v>
      </c>
      <c r="T355" s="192">
        <v>2252</v>
      </c>
      <c r="U355" s="192">
        <v>671</v>
      </c>
      <c r="V355" s="192">
        <v>284</v>
      </c>
      <c r="W355" s="191">
        <v>46</v>
      </c>
      <c r="X355" s="191">
        <v>1451</v>
      </c>
      <c r="Y355" s="190" t="s">
        <v>441</v>
      </c>
      <c r="Z355" s="147" t="s">
        <v>452</v>
      </c>
    </row>
    <row r="356" spans="1:26" ht="11.1" customHeight="1" x14ac:dyDescent="0.2">
      <c r="A356" s="182"/>
      <c r="B356" s="195" t="s">
        <v>440</v>
      </c>
      <c r="C356" s="194">
        <v>71779</v>
      </c>
      <c r="D356" s="192">
        <v>3193</v>
      </c>
      <c r="E356" s="192">
        <v>3963</v>
      </c>
      <c r="F356" s="192">
        <v>4222</v>
      </c>
      <c r="G356" s="192">
        <v>4651</v>
      </c>
      <c r="H356" s="192">
        <v>4723</v>
      </c>
      <c r="I356" s="192">
        <v>4824</v>
      </c>
      <c r="J356" s="192">
        <v>4526</v>
      </c>
      <c r="K356" s="192">
        <v>4468</v>
      </c>
      <c r="L356" s="192">
        <v>5271</v>
      </c>
      <c r="M356" s="192">
        <v>5927</v>
      </c>
      <c r="N356" s="192">
        <v>5727</v>
      </c>
      <c r="O356" s="192">
        <v>4118</v>
      </c>
      <c r="P356" s="192">
        <v>3991</v>
      </c>
      <c r="Q356" s="192">
        <v>4292</v>
      </c>
      <c r="R356" s="193">
        <v>3728</v>
      </c>
      <c r="S356" s="192">
        <v>2253</v>
      </c>
      <c r="T356" s="192">
        <v>888</v>
      </c>
      <c r="U356" s="192">
        <v>238</v>
      </c>
      <c r="V356" s="192">
        <v>102</v>
      </c>
      <c r="W356" s="191">
        <v>17</v>
      </c>
      <c r="X356" s="191">
        <v>657</v>
      </c>
      <c r="Y356" s="190" t="s">
        <v>440</v>
      </c>
      <c r="Z356" s="182"/>
    </row>
    <row r="357" spans="1:26" ht="11.1" customHeight="1" x14ac:dyDescent="0.2">
      <c r="A357" s="182"/>
      <c r="B357" s="195" t="s">
        <v>439</v>
      </c>
      <c r="C357" s="194">
        <v>74772</v>
      </c>
      <c r="D357" s="192">
        <v>3008</v>
      </c>
      <c r="E357" s="192">
        <v>3638</v>
      </c>
      <c r="F357" s="192">
        <v>3864</v>
      </c>
      <c r="G357" s="192">
        <v>4437</v>
      </c>
      <c r="H357" s="192">
        <v>4302</v>
      </c>
      <c r="I357" s="192">
        <v>4555</v>
      </c>
      <c r="J357" s="192">
        <v>4514</v>
      </c>
      <c r="K357" s="192">
        <v>4536</v>
      </c>
      <c r="L357" s="192">
        <v>5074</v>
      </c>
      <c r="M357" s="192">
        <v>5931</v>
      </c>
      <c r="N357" s="192">
        <v>5834</v>
      </c>
      <c r="O357" s="192">
        <v>4436</v>
      </c>
      <c r="P357" s="192">
        <v>4676</v>
      </c>
      <c r="Q357" s="192">
        <v>5046</v>
      </c>
      <c r="R357" s="193">
        <v>4754</v>
      </c>
      <c r="S357" s="192">
        <v>3365</v>
      </c>
      <c r="T357" s="192">
        <v>1364</v>
      </c>
      <c r="U357" s="192">
        <v>433</v>
      </c>
      <c r="V357" s="192">
        <v>182</v>
      </c>
      <c r="W357" s="191">
        <v>29</v>
      </c>
      <c r="X357" s="191">
        <v>794</v>
      </c>
      <c r="Y357" s="190" t="s">
        <v>439</v>
      </c>
      <c r="Z357" s="189"/>
    </row>
    <row r="358" spans="1:26" ht="11.1" customHeight="1" x14ac:dyDescent="0.2">
      <c r="A358" s="189" t="s">
        <v>85</v>
      </c>
      <c r="B358" s="188" t="s">
        <v>441</v>
      </c>
      <c r="C358" s="187">
        <v>55817</v>
      </c>
      <c r="D358" s="185">
        <v>2554</v>
      </c>
      <c r="E358" s="185">
        <v>3030</v>
      </c>
      <c r="F358" s="185">
        <v>3395</v>
      </c>
      <c r="G358" s="185">
        <v>3785</v>
      </c>
      <c r="H358" s="185">
        <v>3665</v>
      </c>
      <c r="I358" s="185">
        <v>3708</v>
      </c>
      <c r="J358" s="185">
        <v>3596</v>
      </c>
      <c r="K358" s="185">
        <v>3762</v>
      </c>
      <c r="L358" s="185">
        <v>4398</v>
      </c>
      <c r="M358" s="185">
        <v>4766</v>
      </c>
      <c r="N358" s="185">
        <v>4782</v>
      </c>
      <c r="O358" s="185">
        <v>3217</v>
      </c>
      <c r="P358" s="185">
        <v>3088</v>
      </c>
      <c r="Q358" s="185">
        <v>3038</v>
      </c>
      <c r="R358" s="186">
        <v>2481</v>
      </c>
      <c r="S358" s="185">
        <v>1439</v>
      </c>
      <c r="T358" s="185">
        <v>538</v>
      </c>
      <c r="U358" s="185">
        <v>207</v>
      </c>
      <c r="V358" s="185">
        <v>78</v>
      </c>
      <c r="W358" s="184">
        <v>15</v>
      </c>
      <c r="X358" s="184">
        <v>275</v>
      </c>
      <c r="Y358" s="183" t="s">
        <v>441</v>
      </c>
      <c r="Z358" s="189" t="s">
        <v>85</v>
      </c>
    </row>
    <row r="359" spans="1:26" ht="11.1" customHeight="1" x14ac:dyDescent="0.2">
      <c r="A359" s="189"/>
      <c r="B359" s="188" t="s">
        <v>440</v>
      </c>
      <c r="C359" s="187">
        <v>27501</v>
      </c>
      <c r="D359" s="185">
        <v>1297</v>
      </c>
      <c r="E359" s="185">
        <v>1597</v>
      </c>
      <c r="F359" s="185">
        <v>1795</v>
      </c>
      <c r="G359" s="185">
        <v>1960</v>
      </c>
      <c r="H359" s="185">
        <v>1866</v>
      </c>
      <c r="I359" s="185">
        <v>1864</v>
      </c>
      <c r="J359" s="185">
        <v>1759</v>
      </c>
      <c r="K359" s="185">
        <v>1838</v>
      </c>
      <c r="L359" s="185">
        <v>2265</v>
      </c>
      <c r="M359" s="185">
        <v>2352</v>
      </c>
      <c r="N359" s="185">
        <v>2364</v>
      </c>
      <c r="O359" s="185">
        <v>1618</v>
      </c>
      <c r="P359" s="185">
        <v>1411</v>
      </c>
      <c r="Q359" s="185">
        <v>1374</v>
      </c>
      <c r="R359" s="186">
        <v>1111</v>
      </c>
      <c r="S359" s="185">
        <v>579</v>
      </c>
      <c r="T359" s="185">
        <v>211</v>
      </c>
      <c r="U359" s="185">
        <v>72</v>
      </c>
      <c r="V359" s="185">
        <v>30</v>
      </c>
      <c r="W359" s="184">
        <v>5</v>
      </c>
      <c r="X359" s="184">
        <v>133</v>
      </c>
      <c r="Y359" s="183" t="s">
        <v>440</v>
      </c>
      <c r="Z359" s="189"/>
    </row>
    <row r="360" spans="1:26" ht="11.1" customHeight="1" x14ac:dyDescent="0.2">
      <c r="A360" s="189"/>
      <c r="B360" s="188" t="s">
        <v>439</v>
      </c>
      <c r="C360" s="187">
        <v>28316</v>
      </c>
      <c r="D360" s="185">
        <v>1257</v>
      </c>
      <c r="E360" s="185">
        <v>1433</v>
      </c>
      <c r="F360" s="185">
        <v>1600</v>
      </c>
      <c r="G360" s="185">
        <v>1825</v>
      </c>
      <c r="H360" s="185">
        <v>1799</v>
      </c>
      <c r="I360" s="185">
        <v>1844</v>
      </c>
      <c r="J360" s="185">
        <v>1837</v>
      </c>
      <c r="K360" s="185">
        <v>1924</v>
      </c>
      <c r="L360" s="185">
        <v>2133</v>
      </c>
      <c r="M360" s="185">
        <v>2414</v>
      </c>
      <c r="N360" s="185">
        <v>2418</v>
      </c>
      <c r="O360" s="185">
        <v>1599</v>
      </c>
      <c r="P360" s="185">
        <v>1677</v>
      </c>
      <c r="Q360" s="185">
        <v>1664</v>
      </c>
      <c r="R360" s="186">
        <v>1370</v>
      </c>
      <c r="S360" s="185">
        <v>860</v>
      </c>
      <c r="T360" s="185">
        <v>327</v>
      </c>
      <c r="U360" s="185">
        <v>135</v>
      </c>
      <c r="V360" s="185">
        <v>48</v>
      </c>
      <c r="W360" s="184">
        <v>10</v>
      </c>
      <c r="X360" s="184">
        <v>142</v>
      </c>
      <c r="Y360" s="183" t="s">
        <v>439</v>
      </c>
      <c r="Z360" s="189"/>
    </row>
    <row r="361" spans="1:26" ht="11.1" customHeight="1" x14ac:dyDescent="0.2">
      <c r="A361" s="189" t="s">
        <v>86</v>
      </c>
      <c r="B361" s="188" t="s">
        <v>441</v>
      </c>
      <c r="C361" s="187">
        <v>23613</v>
      </c>
      <c r="D361" s="185">
        <v>893</v>
      </c>
      <c r="E361" s="185">
        <v>1171</v>
      </c>
      <c r="F361" s="185">
        <v>1139</v>
      </c>
      <c r="G361" s="185">
        <v>1368</v>
      </c>
      <c r="H361" s="185">
        <v>1424</v>
      </c>
      <c r="I361" s="185">
        <v>1472</v>
      </c>
      <c r="J361" s="185">
        <v>1408</v>
      </c>
      <c r="K361" s="185">
        <v>1339</v>
      </c>
      <c r="L361" s="185">
        <v>1497</v>
      </c>
      <c r="M361" s="185">
        <v>1886</v>
      </c>
      <c r="N361" s="185">
        <v>1773</v>
      </c>
      <c r="O361" s="185">
        <v>1469</v>
      </c>
      <c r="P361" s="185">
        <v>1624</v>
      </c>
      <c r="Q361" s="185">
        <v>1795</v>
      </c>
      <c r="R361" s="186">
        <v>1575</v>
      </c>
      <c r="S361" s="185">
        <v>1033</v>
      </c>
      <c r="T361" s="185">
        <v>422</v>
      </c>
      <c r="U361" s="185">
        <v>102</v>
      </c>
      <c r="V361" s="185">
        <v>50</v>
      </c>
      <c r="W361" s="184">
        <v>13</v>
      </c>
      <c r="X361" s="184">
        <v>160</v>
      </c>
      <c r="Y361" s="183" t="s">
        <v>441</v>
      </c>
      <c r="Z361" s="189" t="s">
        <v>86</v>
      </c>
    </row>
    <row r="362" spans="1:26" ht="11.1" customHeight="1" x14ac:dyDescent="0.2">
      <c r="A362" s="189"/>
      <c r="B362" s="188" t="s">
        <v>440</v>
      </c>
      <c r="C362" s="187">
        <v>11556</v>
      </c>
      <c r="D362" s="185">
        <v>472</v>
      </c>
      <c r="E362" s="185">
        <v>616</v>
      </c>
      <c r="F362" s="185">
        <v>591</v>
      </c>
      <c r="G362" s="185">
        <v>687</v>
      </c>
      <c r="H362" s="185">
        <v>785</v>
      </c>
      <c r="I362" s="185">
        <v>779</v>
      </c>
      <c r="J362" s="185">
        <v>735</v>
      </c>
      <c r="K362" s="185">
        <v>692</v>
      </c>
      <c r="L362" s="185">
        <v>766</v>
      </c>
      <c r="M362" s="185">
        <v>939</v>
      </c>
      <c r="N362" s="185">
        <v>861</v>
      </c>
      <c r="O362" s="185">
        <v>677</v>
      </c>
      <c r="P362" s="185">
        <v>753</v>
      </c>
      <c r="Q362" s="185">
        <v>829</v>
      </c>
      <c r="R362" s="186">
        <v>685</v>
      </c>
      <c r="S362" s="185">
        <v>396</v>
      </c>
      <c r="T362" s="185">
        <v>166</v>
      </c>
      <c r="U362" s="185">
        <v>30</v>
      </c>
      <c r="V362" s="185">
        <v>13</v>
      </c>
      <c r="W362" s="184">
        <v>5</v>
      </c>
      <c r="X362" s="184">
        <v>79</v>
      </c>
      <c r="Y362" s="183" t="s">
        <v>440</v>
      </c>
      <c r="Z362" s="189"/>
    </row>
    <row r="363" spans="1:26" ht="11.1" customHeight="1" x14ac:dyDescent="0.2">
      <c r="A363" s="189"/>
      <c r="B363" s="188" t="s">
        <v>439</v>
      </c>
      <c r="C363" s="187">
        <v>12057</v>
      </c>
      <c r="D363" s="185">
        <v>421</v>
      </c>
      <c r="E363" s="185">
        <v>555</v>
      </c>
      <c r="F363" s="185">
        <v>548</v>
      </c>
      <c r="G363" s="185">
        <v>681</v>
      </c>
      <c r="H363" s="185">
        <v>639</v>
      </c>
      <c r="I363" s="185">
        <v>693</v>
      </c>
      <c r="J363" s="185">
        <v>673</v>
      </c>
      <c r="K363" s="185">
        <v>647</v>
      </c>
      <c r="L363" s="185">
        <v>731</v>
      </c>
      <c r="M363" s="185">
        <v>947</v>
      </c>
      <c r="N363" s="185">
        <v>912</v>
      </c>
      <c r="O363" s="185">
        <v>792</v>
      </c>
      <c r="P363" s="185">
        <v>871</v>
      </c>
      <c r="Q363" s="185">
        <v>966</v>
      </c>
      <c r="R363" s="186">
        <v>890</v>
      </c>
      <c r="S363" s="185">
        <v>637</v>
      </c>
      <c r="T363" s="185">
        <v>256</v>
      </c>
      <c r="U363" s="185">
        <v>72</v>
      </c>
      <c r="V363" s="185">
        <v>37</v>
      </c>
      <c r="W363" s="184">
        <v>8</v>
      </c>
      <c r="X363" s="184">
        <v>81</v>
      </c>
      <c r="Y363" s="183" t="s">
        <v>439</v>
      </c>
      <c r="Z363" s="189"/>
    </row>
    <row r="364" spans="1:26" ht="11.1" customHeight="1" x14ac:dyDescent="0.2">
      <c r="A364" s="189" t="s">
        <v>87</v>
      </c>
      <c r="B364" s="188" t="s">
        <v>441</v>
      </c>
      <c r="C364" s="187">
        <v>23703</v>
      </c>
      <c r="D364" s="185">
        <v>1051</v>
      </c>
      <c r="E364" s="185">
        <v>1328</v>
      </c>
      <c r="F364" s="185">
        <v>1494</v>
      </c>
      <c r="G364" s="185">
        <v>1683</v>
      </c>
      <c r="H364" s="185">
        <v>1530</v>
      </c>
      <c r="I364" s="185">
        <v>1520</v>
      </c>
      <c r="J364" s="185">
        <v>1578</v>
      </c>
      <c r="K364" s="185">
        <v>1589</v>
      </c>
      <c r="L364" s="185">
        <v>1765</v>
      </c>
      <c r="M364" s="185">
        <v>2099</v>
      </c>
      <c r="N364" s="185">
        <v>1852</v>
      </c>
      <c r="O364" s="185">
        <v>1433</v>
      </c>
      <c r="P364" s="185">
        <v>1224</v>
      </c>
      <c r="Q364" s="185">
        <v>1313</v>
      </c>
      <c r="R364" s="186">
        <v>1074</v>
      </c>
      <c r="S364" s="185">
        <v>641</v>
      </c>
      <c r="T364" s="185">
        <v>212</v>
      </c>
      <c r="U364" s="185">
        <v>71</v>
      </c>
      <c r="V364" s="185">
        <v>28</v>
      </c>
      <c r="W364" s="184">
        <v>3</v>
      </c>
      <c r="X364" s="184">
        <v>215</v>
      </c>
      <c r="Y364" s="183" t="s">
        <v>441</v>
      </c>
      <c r="Z364" s="189" t="s">
        <v>87</v>
      </c>
    </row>
    <row r="365" spans="1:26" ht="11.1" customHeight="1" x14ac:dyDescent="0.2">
      <c r="A365" s="189"/>
      <c r="B365" s="188" t="s">
        <v>440</v>
      </c>
      <c r="C365" s="187">
        <v>11807</v>
      </c>
      <c r="D365" s="185">
        <v>557</v>
      </c>
      <c r="E365" s="185">
        <v>708</v>
      </c>
      <c r="F365" s="185">
        <v>765</v>
      </c>
      <c r="G365" s="185">
        <v>844</v>
      </c>
      <c r="H365" s="185">
        <v>822</v>
      </c>
      <c r="I365" s="185">
        <v>820</v>
      </c>
      <c r="J365" s="185">
        <v>814</v>
      </c>
      <c r="K365" s="185">
        <v>782</v>
      </c>
      <c r="L365" s="185">
        <v>894</v>
      </c>
      <c r="M365" s="185">
        <v>1018</v>
      </c>
      <c r="N365" s="185">
        <v>921</v>
      </c>
      <c r="O365" s="185">
        <v>668</v>
      </c>
      <c r="P365" s="185">
        <v>588</v>
      </c>
      <c r="Q365" s="185">
        <v>652</v>
      </c>
      <c r="R365" s="186">
        <v>474</v>
      </c>
      <c r="S365" s="185">
        <v>248</v>
      </c>
      <c r="T365" s="185">
        <v>90</v>
      </c>
      <c r="U365" s="185">
        <v>25</v>
      </c>
      <c r="V365" s="185">
        <v>10</v>
      </c>
      <c r="W365" s="184">
        <v>2</v>
      </c>
      <c r="X365" s="184">
        <v>105</v>
      </c>
      <c r="Y365" s="183" t="s">
        <v>440</v>
      </c>
      <c r="Z365" s="189"/>
    </row>
    <row r="366" spans="1:26" ht="11.1" customHeight="1" x14ac:dyDescent="0.2">
      <c r="A366" s="189"/>
      <c r="B366" s="188" t="s">
        <v>439</v>
      </c>
      <c r="C366" s="187">
        <v>11896</v>
      </c>
      <c r="D366" s="185">
        <v>494</v>
      </c>
      <c r="E366" s="185">
        <v>620</v>
      </c>
      <c r="F366" s="185">
        <v>729</v>
      </c>
      <c r="G366" s="185">
        <v>839</v>
      </c>
      <c r="H366" s="185">
        <v>708</v>
      </c>
      <c r="I366" s="185">
        <v>700</v>
      </c>
      <c r="J366" s="185">
        <v>764</v>
      </c>
      <c r="K366" s="185">
        <v>807</v>
      </c>
      <c r="L366" s="185">
        <v>871</v>
      </c>
      <c r="M366" s="185">
        <v>1081</v>
      </c>
      <c r="N366" s="185">
        <v>931</v>
      </c>
      <c r="O366" s="185">
        <v>765</v>
      </c>
      <c r="P366" s="185">
        <v>636</v>
      </c>
      <c r="Q366" s="185">
        <v>661</v>
      </c>
      <c r="R366" s="186">
        <v>600</v>
      </c>
      <c r="S366" s="185">
        <v>393</v>
      </c>
      <c r="T366" s="185">
        <v>122</v>
      </c>
      <c r="U366" s="185">
        <v>46</v>
      </c>
      <c r="V366" s="185">
        <v>18</v>
      </c>
      <c r="W366" s="184">
        <v>1</v>
      </c>
      <c r="X366" s="184">
        <v>110</v>
      </c>
      <c r="Y366" s="183" t="s">
        <v>439</v>
      </c>
      <c r="Z366" s="189"/>
    </row>
    <row r="367" spans="1:26" ht="11.1" customHeight="1" x14ac:dyDescent="0.2">
      <c r="A367" s="189" t="s">
        <v>88</v>
      </c>
      <c r="B367" s="188" t="s">
        <v>441</v>
      </c>
      <c r="C367" s="187">
        <v>43418</v>
      </c>
      <c r="D367" s="185">
        <v>1703</v>
      </c>
      <c r="E367" s="185">
        <v>2072</v>
      </c>
      <c r="F367" s="185">
        <v>2058</v>
      </c>
      <c r="G367" s="185">
        <v>2252</v>
      </c>
      <c r="H367" s="185">
        <v>2406</v>
      </c>
      <c r="I367" s="185">
        <v>2679</v>
      </c>
      <c r="J367" s="185">
        <v>2458</v>
      </c>
      <c r="K367" s="185">
        <v>2314</v>
      </c>
      <c r="L367" s="185">
        <v>2685</v>
      </c>
      <c r="M367" s="185">
        <v>3107</v>
      </c>
      <c r="N367" s="185">
        <v>3154</v>
      </c>
      <c r="O367" s="185">
        <v>2435</v>
      </c>
      <c r="P367" s="185">
        <v>2731</v>
      </c>
      <c r="Q367" s="185">
        <v>3192</v>
      </c>
      <c r="R367" s="186">
        <v>3352</v>
      </c>
      <c r="S367" s="185">
        <v>2505</v>
      </c>
      <c r="T367" s="185">
        <v>1080</v>
      </c>
      <c r="U367" s="185">
        <v>291</v>
      </c>
      <c r="V367" s="185">
        <v>128</v>
      </c>
      <c r="W367" s="184">
        <v>15</v>
      </c>
      <c r="X367" s="184">
        <v>801</v>
      </c>
      <c r="Y367" s="183" t="s">
        <v>441</v>
      </c>
      <c r="Z367" s="189" t="s">
        <v>88</v>
      </c>
    </row>
    <row r="368" spans="1:26" ht="11.1" customHeight="1" x14ac:dyDescent="0.2">
      <c r="B368" s="188" t="s">
        <v>440</v>
      </c>
      <c r="C368" s="187">
        <v>20915</v>
      </c>
      <c r="D368" s="185">
        <v>867</v>
      </c>
      <c r="E368" s="185">
        <v>1042</v>
      </c>
      <c r="F368" s="185">
        <v>1071</v>
      </c>
      <c r="G368" s="185">
        <v>1160</v>
      </c>
      <c r="H368" s="185">
        <v>1250</v>
      </c>
      <c r="I368" s="185">
        <v>1361</v>
      </c>
      <c r="J368" s="185">
        <v>1218</v>
      </c>
      <c r="K368" s="185">
        <v>1156</v>
      </c>
      <c r="L368" s="185">
        <v>1346</v>
      </c>
      <c r="M368" s="185">
        <v>1618</v>
      </c>
      <c r="N368" s="185">
        <v>1581</v>
      </c>
      <c r="O368" s="185">
        <v>1155</v>
      </c>
      <c r="P368" s="185">
        <v>1239</v>
      </c>
      <c r="Q368" s="185">
        <v>1437</v>
      </c>
      <c r="R368" s="186">
        <v>1458</v>
      </c>
      <c r="S368" s="185">
        <v>1030</v>
      </c>
      <c r="T368" s="185">
        <v>421</v>
      </c>
      <c r="U368" s="185">
        <v>111</v>
      </c>
      <c r="V368" s="185">
        <v>49</v>
      </c>
      <c r="W368" s="184">
        <v>5</v>
      </c>
      <c r="X368" s="184">
        <v>340</v>
      </c>
      <c r="Y368" s="183" t="s">
        <v>440</v>
      </c>
    </row>
    <row r="369" spans="1:26" ht="11.1" customHeight="1" x14ac:dyDescent="0.2">
      <c r="B369" s="188" t="s">
        <v>439</v>
      </c>
      <c r="C369" s="187">
        <v>22503</v>
      </c>
      <c r="D369" s="185">
        <v>836</v>
      </c>
      <c r="E369" s="185">
        <v>1030</v>
      </c>
      <c r="F369" s="185">
        <v>987</v>
      </c>
      <c r="G369" s="185">
        <v>1092</v>
      </c>
      <c r="H369" s="185">
        <v>1156</v>
      </c>
      <c r="I369" s="185">
        <v>1318</v>
      </c>
      <c r="J369" s="185">
        <v>1240</v>
      </c>
      <c r="K369" s="185">
        <v>1158</v>
      </c>
      <c r="L369" s="185">
        <v>1339</v>
      </c>
      <c r="M369" s="185">
        <v>1489</v>
      </c>
      <c r="N369" s="185">
        <v>1573</v>
      </c>
      <c r="O369" s="185">
        <v>1280</v>
      </c>
      <c r="P369" s="185">
        <v>1492</v>
      </c>
      <c r="Q369" s="185">
        <v>1755</v>
      </c>
      <c r="R369" s="186">
        <v>1894</v>
      </c>
      <c r="S369" s="185">
        <v>1475</v>
      </c>
      <c r="T369" s="185">
        <v>659</v>
      </c>
      <c r="U369" s="185">
        <v>180</v>
      </c>
      <c r="V369" s="185">
        <v>79</v>
      </c>
      <c r="W369" s="184">
        <v>10</v>
      </c>
      <c r="X369" s="184">
        <v>461</v>
      </c>
      <c r="Y369" s="183" t="s">
        <v>439</v>
      </c>
    </row>
    <row r="370" spans="1:26" ht="18" customHeight="1" x14ac:dyDescent="0.2">
      <c r="A370" s="147" t="s">
        <v>451</v>
      </c>
      <c r="B370" s="195" t="s">
        <v>441</v>
      </c>
      <c r="C370" s="194">
        <v>137561</v>
      </c>
      <c r="D370" s="192">
        <v>4884</v>
      </c>
      <c r="E370" s="192">
        <v>5871</v>
      </c>
      <c r="F370" s="192">
        <v>6493</v>
      </c>
      <c r="G370" s="192">
        <v>7432</v>
      </c>
      <c r="H370" s="192">
        <v>7576</v>
      </c>
      <c r="I370" s="192">
        <v>7774</v>
      </c>
      <c r="J370" s="192">
        <v>7619</v>
      </c>
      <c r="K370" s="192">
        <v>7410</v>
      </c>
      <c r="L370" s="192">
        <v>8870</v>
      </c>
      <c r="M370" s="192">
        <v>10912</v>
      </c>
      <c r="N370" s="192">
        <v>11682</v>
      </c>
      <c r="O370" s="192">
        <v>8454</v>
      </c>
      <c r="P370" s="192">
        <v>9272</v>
      </c>
      <c r="Q370" s="192">
        <v>9868</v>
      </c>
      <c r="R370" s="193">
        <v>9658</v>
      </c>
      <c r="S370" s="192">
        <v>7537</v>
      </c>
      <c r="T370" s="192">
        <v>3541</v>
      </c>
      <c r="U370" s="192">
        <v>1056</v>
      </c>
      <c r="V370" s="192">
        <v>491</v>
      </c>
      <c r="W370" s="191">
        <v>74</v>
      </c>
      <c r="X370" s="191">
        <v>1087</v>
      </c>
      <c r="Y370" s="190" t="s">
        <v>441</v>
      </c>
      <c r="Z370" s="147" t="s">
        <v>451</v>
      </c>
    </row>
    <row r="371" spans="1:26" ht="11.1" customHeight="1" x14ac:dyDescent="0.2">
      <c r="A371" s="182"/>
      <c r="B371" s="195" t="s">
        <v>440</v>
      </c>
      <c r="C371" s="194">
        <v>66651</v>
      </c>
      <c r="D371" s="192">
        <v>2493</v>
      </c>
      <c r="E371" s="192">
        <v>3043</v>
      </c>
      <c r="F371" s="192">
        <v>3331</v>
      </c>
      <c r="G371" s="192">
        <v>3832</v>
      </c>
      <c r="H371" s="192">
        <v>4062</v>
      </c>
      <c r="I371" s="192">
        <v>4012</v>
      </c>
      <c r="J371" s="192">
        <v>3854</v>
      </c>
      <c r="K371" s="192">
        <v>3721</v>
      </c>
      <c r="L371" s="192">
        <v>4491</v>
      </c>
      <c r="M371" s="192">
        <v>5398</v>
      </c>
      <c r="N371" s="192">
        <v>5748</v>
      </c>
      <c r="O371" s="192">
        <v>4136</v>
      </c>
      <c r="P371" s="192">
        <v>4309</v>
      </c>
      <c r="Q371" s="192">
        <v>4487</v>
      </c>
      <c r="R371" s="193">
        <v>4208</v>
      </c>
      <c r="S371" s="192">
        <v>2996</v>
      </c>
      <c r="T371" s="192">
        <v>1369</v>
      </c>
      <c r="U371" s="192">
        <v>445</v>
      </c>
      <c r="V371" s="192">
        <v>183</v>
      </c>
      <c r="W371" s="191">
        <v>26</v>
      </c>
      <c r="X371" s="191">
        <v>507</v>
      </c>
      <c r="Y371" s="190" t="s">
        <v>440</v>
      </c>
      <c r="Z371" s="182"/>
    </row>
    <row r="372" spans="1:26" ht="11.1" customHeight="1" x14ac:dyDescent="0.2">
      <c r="A372" s="182"/>
      <c r="B372" s="195" t="s">
        <v>439</v>
      </c>
      <c r="C372" s="194">
        <v>70910</v>
      </c>
      <c r="D372" s="192">
        <v>2391</v>
      </c>
      <c r="E372" s="192">
        <v>2828</v>
      </c>
      <c r="F372" s="192">
        <v>3162</v>
      </c>
      <c r="G372" s="192">
        <v>3600</v>
      </c>
      <c r="H372" s="192">
        <v>3514</v>
      </c>
      <c r="I372" s="192">
        <v>3762</v>
      </c>
      <c r="J372" s="192">
        <v>3765</v>
      </c>
      <c r="K372" s="192">
        <v>3689</v>
      </c>
      <c r="L372" s="192">
        <v>4379</v>
      </c>
      <c r="M372" s="192">
        <v>5514</v>
      </c>
      <c r="N372" s="192">
        <v>5934</v>
      </c>
      <c r="O372" s="192">
        <v>4318</v>
      </c>
      <c r="P372" s="192">
        <v>4963</v>
      </c>
      <c r="Q372" s="192">
        <v>5381</v>
      </c>
      <c r="R372" s="193">
        <v>5450</v>
      </c>
      <c r="S372" s="192">
        <v>4541</v>
      </c>
      <c r="T372" s="192">
        <v>2172</v>
      </c>
      <c r="U372" s="192">
        <v>611</v>
      </c>
      <c r="V372" s="192">
        <v>308</v>
      </c>
      <c r="W372" s="191">
        <v>48</v>
      </c>
      <c r="X372" s="191">
        <v>580</v>
      </c>
      <c r="Y372" s="190" t="s">
        <v>439</v>
      </c>
      <c r="Z372" s="182"/>
    </row>
    <row r="373" spans="1:26" ht="11.1" customHeight="1" x14ac:dyDescent="0.2">
      <c r="A373" s="189" t="s">
        <v>89</v>
      </c>
      <c r="B373" s="188" t="s">
        <v>441</v>
      </c>
      <c r="C373" s="187">
        <v>15849</v>
      </c>
      <c r="D373" s="185">
        <v>603</v>
      </c>
      <c r="E373" s="185">
        <v>733</v>
      </c>
      <c r="F373" s="185">
        <v>799</v>
      </c>
      <c r="G373" s="185">
        <v>846</v>
      </c>
      <c r="H373" s="185">
        <v>765</v>
      </c>
      <c r="I373" s="185">
        <v>814</v>
      </c>
      <c r="J373" s="185">
        <v>840</v>
      </c>
      <c r="K373" s="185">
        <v>895</v>
      </c>
      <c r="L373" s="185">
        <v>960</v>
      </c>
      <c r="M373" s="185">
        <v>1245</v>
      </c>
      <c r="N373" s="185">
        <v>1165</v>
      </c>
      <c r="O373" s="185">
        <v>936</v>
      </c>
      <c r="P373" s="185">
        <v>1111</v>
      </c>
      <c r="Q373" s="185">
        <v>1351</v>
      </c>
      <c r="R373" s="186">
        <v>1184</v>
      </c>
      <c r="S373" s="185">
        <v>899</v>
      </c>
      <c r="T373" s="185">
        <v>409</v>
      </c>
      <c r="U373" s="185">
        <v>137</v>
      </c>
      <c r="V373" s="185">
        <v>57</v>
      </c>
      <c r="W373" s="184">
        <v>6</v>
      </c>
      <c r="X373" s="184">
        <v>94</v>
      </c>
      <c r="Y373" s="183" t="s">
        <v>441</v>
      </c>
      <c r="Z373" s="189" t="s">
        <v>89</v>
      </c>
    </row>
    <row r="374" spans="1:26" ht="11.1" customHeight="1" x14ac:dyDescent="0.2">
      <c r="A374" s="189"/>
      <c r="B374" s="188" t="s">
        <v>440</v>
      </c>
      <c r="C374" s="187">
        <v>7725</v>
      </c>
      <c r="D374" s="185">
        <v>299</v>
      </c>
      <c r="E374" s="185">
        <v>394</v>
      </c>
      <c r="F374" s="185">
        <v>408</v>
      </c>
      <c r="G374" s="185">
        <v>431</v>
      </c>
      <c r="H374" s="185">
        <v>404</v>
      </c>
      <c r="I374" s="185">
        <v>436</v>
      </c>
      <c r="J374" s="185">
        <v>426</v>
      </c>
      <c r="K374" s="185">
        <v>475</v>
      </c>
      <c r="L374" s="185">
        <v>493</v>
      </c>
      <c r="M374" s="185">
        <v>612</v>
      </c>
      <c r="N374" s="185">
        <v>570</v>
      </c>
      <c r="O374" s="185">
        <v>432</v>
      </c>
      <c r="P374" s="185">
        <v>544</v>
      </c>
      <c r="Q374" s="185">
        <v>625</v>
      </c>
      <c r="R374" s="186">
        <v>530</v>
      </c>
      <c r="S374" s="185">
        <v>374</v>
      </c>
      <c r="T374" s="185">
        <v>159</v>
      </c>
      <c r="U374" s="185">
        <v>57</v>
      </c>
      <c r="V374" s="185">
        <v>19</v>
      </c>
      <c r="W374" s="184">
        <v>1</v>
      </c>
      <c r="X374" s="184">
        <v>36</v>
      </c>
      <c r="Y374" s="183" t="s">
        <v>440</v>
      </c>
      <c r="Z374" s="189"/>
    </row>
    <row r="375" spans="1:26" ht="11.1" customHeight="1" x14ac:dyDescent="0.2">
      <c r="A375" s="189"/>
      <c r="B375" s="188" t="s">
        <v>439</v>
      </c>
      <c r="C375" s="187">
        <v>8124</v>
      </c>
      <c r="D375" s="185">
        <v>304</v>
      </c>
      <c r="E375" s="185">
        <v>339</v>
      </c>
      <c r="F375" s="185">
        <v>391</v>
      </c>
      <c r="G375" s="185">
        <v>415</v>
      </c>
      <c r="H375" s="185">
        <v>361</v>
      </c>
      <c r="I375" s="185">
        <v>378</v>
      </c>
      <c r="J375" s="185">
        <v>414</v>
      </c>
      <c r="K375" s="185">
        <v>420</v>
      </c>
      <c r="L375" s="185">
        <v>467</v>
      </c>
      <c r="M375" s="185">
        <v>633</v>
      </c>
      <c r="N375" s="185">
        <v>595</v>
      </c>
      <c r="O375" s="185">
        <v>504</v>
      </c>
      <c r="P375" s="185">
        <v>567</v>
      </c>
      <c r="Q375" s="185">
        <v>726</v>
      </c>
      <c r="R375" s="186">
        <v>654</v>
      </c>
      <c r="S375" s="185">
        <v>525</v>
      </c>
      <c r="T375" s="185">
        <v>250</v>
      </c>
      <c r="U375" s="185">
        <v>80</v>
      </c>
      <c r="V375" s="185">
        <v>38</v>
      </c>
      <c r="W375" s="184">
        <v>5</v>
      </c>
      <c r="X375" s="184">
        <v>58</v>
      </c>
      <c r="Y375" s="183" t="s">
        <v>439</v>
      </c>
      <c r="Z375" s="189"/>
    </row>
    <row r="376" spans="1:26" ht="11.1" customHeight="1" x14ac:dyDescent="0.2">
      <c r="A376" s="189" t="s">
        <v>90</v>
      </c>
      <c r="B376" s="188" t="s">
        <v>441</v>
      </c>
      <c r="C376" s="187">
        <v>65969</v>
      </c>
      <c r="D376" s="185">
        <v>2419</v>
      </c>
      <c r="E376" s="185">
        <v>2937</v>
      </c>
      <c r="F376" s="185">
        <v>3312</v>
      </c>
      <c r="G376" s="185">
        <v>3819</v>
      </c>
      <c r="H376" s="185">
        <v>3842</v>
      </c>
      <c r="I376" s="185">
        <v>3947</v>
      </c>
      <c r="J376" s="185">
        <v>3869</v>
      </c>
      <c r="K376" s="185">
        <v>3809</v>
      </c>
      <c r="L376" s="185">
        <v>4499</v>
      </c>
      <c r="M376" s="185">
        <v>5299</v>
      </c>
      <c r="N376" s="185">
        <v>5666</v>
      </c>
      <c r="O376" s="185">
        <v>4136</v>
      </c>
      <c r="P376" s="185">
        <v>4331</v>
      </c>
      <c r="Q376" s="185">
        <v>4293</v>
      </c>
      <c r="R376" s="186">
        <v>3943</v>
      </c>
      <c r="S376" s="185">
        <v>3100</v>
      </c>
      <c r="T376" s="185">
        <v>1426</v>
      </c>
      <c r="U376" s="185">
        <v>435</v>
      </c>
      <c r="V376" s="185">
        <v>210</v>
      </c>
      <c r="W376" s="184">
        <v>34</v>
      </c>
      <c r="X376" s="184">
        <v>643</v>
      </c>
      <c r="Y376" s="183" t="s">
        <v>441</v>
      </c>
      <c r="Z376" s="189" t="s">
        <v>90</v>
      </c>
    </row>
    <row r="377" spans="1:26" ht="11.1" customHeight="1" x14ac:dyDescent="0.2">
      <c r="A377" s="189"/>
      <c r="B377" s="188" t="s">
        <v>440</v>
      </c>
      <c r="C377" s="187">
        <v>31907</v>
      </c>
      <c r="D377" s="185">
        <v>1256</v>
      </c>
      <c r="E377" s="185">
        <v>1480</v>
      </c>
      <c r="F377" s="185">
        <v>1674</v>
      </c>
      <c r="G377" s="185">
        <v>1978</v>
      </c>
      <c r="H377" s="185">
        <v>2041</v>
      </c>
      <c r="I377" s="185">
        <v>1968</v>
      </c>
      <c r="J377" s="185">
        <v>1960</v>
      </c>
      <c r="K377" s="185">
        <v>1896</v>
      </c>
      <c r="L377" s="185">
        <v>2247</v>
      </c>
      <c r="M377" s="185">
        <v>2631</v>
      </c>
      <c r="N377" s="185">
        <v>2742</v>
      </c>
      <c r="O377" s="185">
        <v>2036</v>
      </c>
      <c r="P377" s="185">
        <v>2014</v>
      </c>
      <c r="Q377" s="185">
        <v>1955</v>
      </c>
      <c r="R377" s="186">
        <v>1679</v>
      </c>
      <c r="S377" s="185">
        <v>1216</v>
      </c>
      <c r="T377" s="185">
        <v>524</v>
      </c>
      <c r="U377" s="185">
        <v>190</v>
      </c>
      <c r="V377" s="185">
        <v>79</v>
      </c>
      <c r="W377" s="184">
        <v>15</v>
      </c>
      <c r="X377" s="184">
        <v>326</v>
      </c>
      <c r="Y377" s="183" t="s">
        <v>440</v>
      </c>
      <c r="Z377" s="189"/>
    </row>
    <row r="378" spans="1:26" ht="11.1" customHeight="1" x14ac:dyDescent="0.2">
      <c r="A378" s="189"/>
      <c r="B378" s="188" t="s">
        <v>439</v>
      </c>
      <c r="C378" s="187">
        <v>34062</v>
      </c>
      <c r="D378" s="185">
        <v>1163</v>
      </c>
      <c r="E378" s="185">
        <v>1457</v>
      </c>
      <c r="F378" s="185">
        <v>1638</v>
      </c>
      <c r="G378" s="185">
        <v>1841</v>
      </c>
      <c r="H378" s="185">
        <v>1801</v>
      </c>
      <c r="I378" s="185">
        <v>1979</v>
      </c>
      <c r="J378" s="185">
        <v>1909</v>
      </c>
      <c r="K378" s="185">
        <v>1913</v>
      </c>
      <c r="L378" s="185">
        <v>2252</v>
      </c>
      <c r="M378" s="185">
        <v>2668</v>
      </c>
      <c r="N378" s="185">
        <v>2924</v>
      </c>
      <c r="O378" s="185">
        <v>2100</v>
      </c>
      <c r="P378" s="185">
        <v>2317</v>
      </c>
      <c r="Q378" s="185">
        <v>2338</v>
      </c>
      <c r="R378" s="186">
        <v>2264</v>
      </c>
      <c r="S378" s="185">
        <v>1884</v>
      </c>
      <c r="T378" s="185">
        <v>902</v>
      </c>
      <c r="U378" s="185">
        <v>245</v>
      </c>
      <c r="V378" s="185">
        <v>131</v>
      </c>
      <c r="W378" s="184">
        <v>19</v>
      </c>
      <c r="X378" s="184">
        <v>317</v>
      </c>
      <c r="Y378" s="183" t="s">
        <v>439</v>
      </c>
      <c r="Z378" s="189"/>
    </row>
    <row r="379" spans="1:26" ht="11.1" customHeight="1" x14ac:dyDescent="0.2">
      <c r="A379" s="189" t="s">
        <v>91</v>
      </c>
      <c r="B379" s="188" t="s">
        <v>441</v>
      </c>
      <c r="C379" s="187">
        <v>37172</v>
      </c>
      <c r="D379" s="185">
        <v>1185</v>
      </c>
      <c r="E379" s="185">
        <v>1368</v>
      </c>
      <c r="F379" s="185">
        <v>1485</v>
      </c>
      <c r="G379" s="185">
        <v>1831</v>
      </c>
      <c r="H379" s="185">
        <v>1943</v>
      </c>
      <c r="I379" s="185">
        <v>2001</v>
      </c>
      <c r="J379" s="185">
        <v>1876</v>
      </c>
      <c r="K379" s="185">
        <v>1764</v>
      </c>
      <c r="L379" s="185">
        <v>2272</v>
      </c>
      <c r="M379" s="185">
        <v>2937</v>
      </c>
      <c r="N379" s="185">
        <v>3244</v>
      </c>
      <c r="O379" s="185">
        <v>2201</v>
      </c>
      <c r="P379" s="185">
        <v>2528</v>
      </c>
      <c r="Q379" s="185">
        <v>2930</v>
      </c>
      <c r="R379" s="186">
        <v>3094</v>
      </c>
      <c r="S379" s="185">
        <v>2479</v>
      </c>
      <c r="T379" s="185">
        <v>1215</v>
      </c>
      <c r="U379" s="185">
        <v>336</v>
      </c>
      <c r="V379" s="185">
        <v>166</v>
      </c>
      <c r="W379" s="184">
        <v>28</v>
      </c>
      <c r="X379" s="184">
        <v>289</v>
      </c>
      <c r="Y379" s="183" t="s">
        <v>441</v>
      </c>
      <c r="Z379" s="189" t="s">
        <v>91</v>
      </c>
    </row>
    <row r="380" spans="1:26" ht="11.1" customHeight="1" x14ac:dyDescent="0.2">
      <c r="A380" s="189"/>
      <c r="B380" s="188" t="s">
        <v>440</v>
      </c>
      <c r="C380" s="187">
        <v>18033</v>
      </c>
      <c r="D380" s="185">
        <v>590</v>
      </c>
      <c r="E380" s="185">
        <v>732</v>
      </c>
      <c r="F380" s="185">
        <v>788</v>
      </c>
      <c r="G380" s="185">
        <v>943</v>
      </c>
      <c r="H380" s="185">
        <v>1067</v>
      </c>
      <c r="I380" s="185">
        <v>1076</v>
      </c>
      <c r="J380" s="185">
        <v>929</v>
      </c>
      <c r="K380" s="185">
        <v>886</v>
      </c>
      <c r="L380" s="185">
        <v>1155</v>
      </c>
      <c r="M380" s="185">
        <v>1473</v>
      </c>
      <c r="N380" s="185">
        <v>1649</v>
      </c>
      <c r="O380" s="185">
        <v>1066</v>
      </c>
      <c r="P380" s="185">
        <v>1173</v>
      </c>
      <c r="Q380" s="185">
        <v>1324</v>
      </c>
      <c r="R380" s="186">
        <v>1377</v>
      </c>
      <c r="S380" s="185">
        <v>983</v>
      </c>
      <c r="T380" s="185">
        <v>486</v>
      </c>
      <c r="U380" s="185">
        <v>141</v>
      </c>
      <c r="V380" s="185">
        <v>65</v>
      </c>
      <c r="W380" s="184">
        <v>9</v>
      </c>
      <c r="X380" s="184">
        <v>121</v>
      </c>
      <c r="Y380" s="183" t="s">
        <v>440</v>
      </c>
      <c r="Z380" s="189"/>
    </row>
    <row r="381" spans="1:26" ht="11.1" customHeight="1" x14ac:dyDescent="0.2">
      <c r="A381" s="189"/>
      <c r="B381" s="188" t="s">
        <v>439</v>
      </c>
      <c r="C381" s="187">
        <v>19139</v>
      </c>
      <c r="D381" s="185">
        <v>595</v>
      </c>
      <c r="E381" s="185">
        <v>636</v>
      </c>
      <c r="F381" s="185">
        <v>697</v>
      </c>
      <c r="G381" s="185">
        <v>888</v>
      </c>
      <c r="H381" s="185">
        <v>876</v>
      </c>
      <c r="I381" s="185">
        <v>925</v>
      </c>
      <c r="J381" s="185">
        <v>947</v>
      </c>
      <c r="K381" s="185">
        <v>878</v>
      </c>
      <c r="L381" s="185">
        <v>1117</v>
      </c>
      <c r="M381" s="185">
        <v>1464</v>
      </c>
      <c r="N381" s="185">
        <v>1595</v>
      </c>
      <c r="O381" s="185">
        <v>1135</v>
      </c>
      <c r="P381" s="185">
        <v>1355</v>
      </c>
      <c r="Q381" s="185">
        <v>1606</v>
      </c>
      <c r="R381" s="186">
        <v>1717</v>
      </c>
      <c r="S381" s="185">
        <v>1496</v>
      </c>
      <c r="T381" s="185">
        <v>729</v>
      </c>
      <c r="U381" s="185">
        <v>195</v>
      </c>
      <c r="V381" s="185">
        <v>101</v>
      </c>
      <c r="W381" s="184">
        <v>19</v>
      </c>
      <c r="X381" s="184">
        <v>168</v>
      </c>
      <c r="Y381" s="183" t="s">
        <v>439</v>
      </c>
      <c r="Z381" s="189"/>
    </row>
    <row r="382" spans="1:26" ht="11.1" customHeight="1" x14ac:dyDescent="0.2">
      <c r="A382" s="189" t="s">
        <v>92</v>
      </c>
      <c r="B382" s="188" t="s">
        <v>441</v>
      </c>
      <c r="C382" s="187">
        <v>18571</v>
      </c>
      <c r="D382" s="185">
        <v>677</v>
      </c>
      <c r="E382" s="185">
        <v>833</v>
      </c>
      <c r="F382" s="185">
        <v>897</v>
      </c>
      <c r="G382" s="185">
        <v>936</v>
      </c>
      <c r="H382" s="185">
        <v>1026</v>
      </c>
      <c r="I382" s="185">
        <v>1012</v>
      </c>
      <c r="J382" s="185">
        <v>1034</v>
      </c>
      <c r="K382" s="185">
        <v>942</v>
      </c>
      <c r="L382" s="185">
        <v>1139</v>
      </c>
      <c r="M382" s="185">
        <v>1431</v>
      </c>
      <c r="N382" s="185">
        <v>1607</v>
      </c>
      <c r="O382" s="185">
        <v>1181</v>
      </c>
      <c r="P382" s="185">
        <v>1302</v>
      </c>
      <c r="Q382" s="185">
        <v>1294</v>
      </c>
      <c r="R382" s="186">
        <v>1437</v>
      </c>
      <c r="S382" s="185">
        <v>1059</v>
      </c>
      <c r="T382" s="185">
        <v>491</v>
      </c>
      <c r="U382" s="185">
        <v>148</v>
      </c>
      <c r="V382" s="185">
        <v>58</v>
      </c>
      <c r="W382" s="184">
        <v>6</v>
      </c>
      <c r="X382" s="184">
        <v>61</v>
      </c>
      <c r="Y382" s="183" t="s">
        <v>441</v>
      </c>
      <c r="Z382" s="189" t="s">
        <v>92</v>
      </c>
    </row>
    <row r="383" spans="1:26" ht="11.1" customHeight="1" x14ac:dyDescent="0.2">
      <c r="B383" s="188" t="s">
        <v>440</v>
      </c>
      <c r="C383" s="187">
        <v>8986</v>
      </c>
      <c r="D383" s="185">
        <v>348</v>
      </c>
      <c r="E383" s="185">
        <v>437</v>
      </c>
      <c r="F383" s="185">
        <v>461</v>
      </c>
      <c r="G383" s="185">
        <v>480</v>
      </c>
      <c r="H383" s="185">
        <v>550</v>
      </c>
      <c r="I383" s="185">
        <v>532</v>
      </c>
      <c r="J383" s="185">
        <v>539</v>
      </c>
      <c r="K383" s="185">
        <v>464</v>
      </c>
      <c r="L383" s="185">
        <v>596</v>
      </c>
      <c r="M383" s="185">
        <v>682</v>
      </c>
      <c r="N383" s="185">
        <v>787</v>
      </c>
      <c r="O383" s="185">
        <v>602</v>
      </c>
      <c r="P383" s="185">
        <v>578</v>
      </c>
      <c r="Q383" s="185">
        <v>583</v>
      </c>
      <c r="R383" s="186">
        <v>622</v>
      </c>
      <c r="S383" s="185">
        <v>423</v>
      </c>
      <c r="T383" s="185">
        <v>200</v>
      </c>
      <c r="U383" s="185">
        <v>57</v>
      </c>
      <c r="V383" s="185">
        <v>20</v>
      </c>
      <c r="W383" s="184">
        <v>1</v>
      </c>
      <c r="X383" s="184">
        <v>24</v>
      </c>
      <c r="Y383" s="183" t="s">
        <v>440</v>
      </c>
    </row>
    <row r="384" spans="1:26" ht="11.1" customHeight="1" x14ac:dyDescent="0.2">
      <c r="B384" s="188" t="s">
        <v>439</v>
      </c>
      <c r="C384" s="187">
        <v>9585</v>
      </c>
      <c r="D384" s="185">
        <v>329</v>
      </c>
      <c r="E384" s="185">
        <v>396</v>
      </c>
      <c r="F384" s="185">
        <v>436</v>
      </c>
      <c r="G384" s="185">
        <v>456</v>
      </c>
      <c r="H384" s="185">
        <v>476</v>
      </c>
      <c r="I384" s="185">
        <v>480</v>
      </c>
      <c r="J384" s="185">
        <v>495</v>
      </c>
      <c r="K384" s="185">
        <v>478</v>
      </c>
      <c r="L384" s="185">
        <v>543</v>
      </c>
      <c r="M384" s="185">
        <v>749</v>
      </c>
      <c r="N384" s="185">
        <v>820</v>
      </c>
      <c r="O384" s="185">
        <v>579</v>
      </c>
      <c r="P384" s="185">
        <v>724</v>
      </c>
      <c r="Q384" s="185">
        <v>711</v>
      </c>
      <c r="R384" s="186">
        <v>815</v>
      </c>
      <c r="S384" s="185">
        <v>636</v>
      </c>
      <c r="T384" s="185">
        <v>291</v>
      </c>
      <c r="U384" s="185">
        <v>91</v>
      </c>
      <c r="V384" s="185">
        <v>38</v>
      </c>
      <c r="W384" s="184">
        <v>5</v>
      </c>
      <c r="X384" s="184">
        <v>37</v>
      </c>
      <c r="Y384" s="183" t="s">
        <v>439</v>
      </c>
    </row>
    <row r="385" spans="1:26" ht="18" customHeight="1" x14ac:dyDescent="0.2">
      <c r="A385" s="147" t="s">
        <v>450</v>
      </c>
      <c r="B385" s="195" t="s">
        <v>441</v>
      </c>
      <c r="C385" s="194">
        <v>313396</v>
      </c>
      <c r="D385" s="192">
        <v>14605</v>
      </c>
      <c r="E385" s="192">
        <v>17143</v>
      </c>
      <c r="F385" s="192">
        <v>20402</v>
      </c>
      <c r="G385" s="192">
        <v>22414</v>
      </c>
      <c r="H385" s="192">
        <v>21804</v>
      </c>
      <c r="I385" s="192">
        <v>20534</v>
      </c>
      <c r="J385" s="192">
        <v>19934</v>
      </c>
      <c r="K385" s="192">
        <v>21383</v>
      </c>
      <c r="L385" s="192">
        <v>23212</v>
      </c>
      <c r="M385" s="192">
        <v>26191</v>
      </c>
      <c r="N385" s="192">
        <v>22063</v>
      </c>
      <c r="O385" s="192">
        <v>15918</v>
      </c>
      <c r="P385" s="192">
        <v>18183</v>
      </c>
      <c r="Q385" s="192">
        <v>18439</v>
      </c>
      <c r="R385" s="193">
        <v>15187</v>
      </c>
      <c r="S385" s="192">
        <v>8867</v>
      </c>
      <c r="T385" s="192">
        <v>3603</v>
      </c>
      <c r="U385" s="192">
        <v>940</v>
      </c>
      <c r="V385" s="192">
        <v>425</v>
      </c>
      <c r="W385" s="191">
        <v>94</v>
      </c>
      <c r="X385" s="191">
        <v>2055</v>
      </c>
      <c r="Y385" s="190" t="s">
        <v>441</v>
      </c>
      <c r="Z385" s="147" t="s">
        <v>450</v>
      </c>
    </row>
    <row r="386" spans="1:26" ht="11.1" customHeight="1" x14ac:dyDescent="0.2">
      <c r="A386" s="182"/>
      <c r="B386" s="195" t="s">
        <v>440</v>
      </c>
      <c r="C386" s="194">
        <v>154882</v>
      </c>
      <c r="D386" s="192">
        <v>7475</v>
      </c>
      <c r="E386" s="192">
        <v>8756</v>
      </c>
      <c r="F386" s="192">
        <v>10441</v>
      </c>
      <c r="G386" s="192">
        <v>11521</v>
      </c>
      <c r="H386" s="192">
        <v>11176</v>
      </c>
      <c r="I386" s="192">
        <v>10518</v>
      </c>
      <c r="J386" s="192">
        <v>10060</v>
      </c>
      <c r="K386" s="192">
        <v>10717</v>
      </c>
      <c r="L386" s="192">
        <v>11674</v>
      </c>
      <c r="M386" s="192">
        <v>13291</v>
      </c>
      <c r="N386" s="192">
        <v>11028</v>
      </c>
      <c r="O386" s="192">
        <v>7839</v>
      </c>
      <c r="P386" s="192">
        <v>8754</v>
      </c>
      <c r="Q386" s="192">
        <v>8296</v>
      </c>
      <c r="R386" s="193">
        <v>6861</v>
      </c>
      <c r="S386" s="192">
        <v>3543</v>
      </c>
      <c r="T386" s="192">
        <v>1466</v>
      </c>
      <c r="U386" s="192">
        <v>363</v>
      </c>
      <c r="V386" s="192">
        <v>179</v>
      </c>
      <c r="W386" s="191">
        <v>36</v>
      </c>
      <c r="X386" s="191">
        <v>888</v>
      </c>
      <c r="Y386" s="190" t="s">
        <v>440</v>
      </c>
      <c r="Z386" s="182"/>
    </row>
    <row r="387" spans="1:26" ht="11.1" customHeight="1" x14ac:dyDescent="0.2">
      <c r="A387" s="182"/>
      <c r="B387" s="195" t="s">
        <v>439</v>
      </c>
      <c r="C387" s="194">
        <v>158514</v>
      </c>
      <c r="D387" s="192">
        <v>7130</v>
      </c>
      <c r="E387" s="192">
        <v>8387</v>
      </c>
      <c r="F387" s="192">
        <v>9961</v>
      </c>
      <c r="G387" s="192">
        <v>10893</v>
      </c>
      <c r="H387" s="192">
        <v>10628</v>
      </c>
      <c r="I387" s="192">
        <v>10016</v>
      </c>
      <c r="J387" s="192">
        <v>9874</v>
      </c>
      <c r="K387" s="192">
        <v>10666</v>
      </c>
      <c r="L387" s="192">
        <v>11538</v>
      </c>
      <c r="M387" s="192">
        <v>12900</v>
      </c>
      <c r="N387" s="192">
        <v>11035</v>
      </c>
      <c r="O387" s="192">
        <v>8079</v>
      </c>
      <c r="P387" s="192">
        <v>9429</v>
      </c>
      <c r="Q387" s="192">
        <v>10143</v>
      </c>
      <c r="R387" s="193">
        <v>8326</v>
      </c>
      <c r="S387" s="192">
        <v>5324</v>
      </c>
      <c r="T387" s="192">
        <v>2137</v>
      </c>
      <c r="U387" s="192">
        <v>577</v>
      </c>
      <c r="V387" s="192">
        <v>246</v>
      </c>
      <c r="W387" s="191">
        <v>58</v>
      </c>
      <c r="X387" s="191">
        <v>1167</v>
      </c>
      <c r="Y387" s="190" t="s">
        <v>439</v>
      </c>
      <c r="Z387" s="182"/>
    </row>
    <row r="388" spans="1:26" ht="10.5" customHeight="1" x14ac:dyDescent="0.2">
      <c r="A388" s="189" t="s">
        <v>93</v>
      </c>
      <c r="B388" s="188" t="s">
        <v>441</v>
      </c>
      <c r="C388" s="187">
        <v>19784</v>
      </c>
      <c r="D388" s="185">
        <v>988</v>
      </c>
      <c r="E388" s="185">
        <v>1063</v>
      </c>
      <c r="F388" s="185">
        <v>1271</v>
      </c>
      <c r="G388" s="185">
        <v>1329</v>
      </c>
      <c r="H388" s="185">
        <v>1254</v>
      </c>
      <c r="I388" s="185">
        <v>1380</v>
      </c>
      <c r="J388" s="185">
        <v>1211</v>
      </c>
      <c r="K388" s="185">
        <v>1353</v>
      </c>
      <c r="L388" s="185">
        <v>1514</v>
      </c>
      <c r="M388" s="185">
        <v>1739</v>
      </c>
      <c r="N388" s="185">
        <v>1362</v>
      </c>
      <c r="O388" s="185">
        <v>957</v>
      </c>
      <c r="P388" s="185">
        <v>1097</v>
      </c>
      <c r="Q388" s="185">
        <v>1149</v>
      </c>
      <c r="R388" s="186">
        <v>1071</v>
      </c>
      <c r="S388" s="185">
        <v>658</v>
      </c>
      <c r="T388" s="185">
        <v>271</v>
      </c>
      <c r="U388" s="185">
        <v>44</v>
      </c>
      <c r="V388" s="185">
        <v>19</v>
      </c>
      <c r="W388" s="184">
        <v>4</v>
      </c>
      <c r="X388" s="184">
        <v>50</v>
      </c>
      <c r="Y388" s="183" t="s">
        <v>441</v>
      </c>
      <c r="Z388" s="189" t="s">
        <v>93</v>
      </c>
    </row>
    <row r="389" spans="1:26" ht="10.5" customHeight="1" x14ac:dyDescent="0.2">
      <c r="A389" s="189"/>
      <c r="B389" s="188" t="s">
        <v>440</v>
      </c>
      <c r="C389" s="187">
        <v>9779</v>
      </c>
      <c r="D389" s="185">
        <v>515</v>
      </c>
      <c r="E389" s="185">
        <v>532</v>
      </c>
      <c r="F389" s="185">
        <v>669</v>
      </c>
      <c r="G389" s="185">
        <v>685</v>
      </c>
      <c r="H389" s="185">
        <v>616</v>
      </c>
      <c r="I389" s="185">
        <v>710</v>
      </c>
      <c r="J389" s="185">
        <v>597</v>
      </c>
      <c r="K389" s="185">
        <v>664</v>
      </c>
      <c r="L389" s="185">
        <v>784</v>
      </c>
      <c r="M389" s="185">
        <v>905</v>
      </c>
      <c r="N389" s="185">
        <v>723</v>
      </c>
      <c r="O389" s="185">
        <v>482</v>
      </c>
      <c r="P389" s="185">
        <v>528</v>
      </c>
      <c r="Q389" s="185">
        <v>506</v>
      </c>
      <c r="R389" s="186">
        <v>464</v>
      </c>
      <c r="S389" s="185">
        <v>265</v>
      </c>
      <c r="T389" s="185">
        <v>93</v>
      </c>
      <c r="U389" s="185">
        <v>18</v>
      </c>
      <c r="V389" s="185">
        <v>6</v>
      </c>
      <c r="W389" s="184">
        <v>1</v>
      </c>
      <c r="X389" s="184">
        <v>16</v>
      </c>
      <c r="Y389" s="183" t="s">
        <v>440</v>
      </c>
      <c r="Z389" s="189"/>
    </row>
    <row r="390" spans="1:26" ht="10.5" customHeight="1" x14ac:dyDescent="0.2">
      <c r="A390" s="189"/>
      <c r="B390" s="188" t="s">
        <v>439</v>
      </c>
      <c r="C390" s="187">
        <v>10005</v>
      </c>
      <c r="D390" s="185">
        <v>473</v>
      </c>
      <c r="E390" s="185">
        <v>531</v>
      </c>
      <c r="F390" s="185">
        <v>602</v>
      </c>
      <c r="G390" s="185">
        <v>644</v>
      </c>
      <c r="H390" s="185">
        <v>638</v>
      </c>
      <c r="I390" s="185">
        <v>670</v>
      </c>
      <c r="J390" s="185">
        <v>614</v>
      </c>
      <c r="K390" s="185">
        <v>689</v>
      </c>
      <c r="L390" s="185">
        <v>730</v>
      </c>
      <c r="M390" s="185">
        <v>834</v>
      </c>
      <c r="N390" s="185">
        <v>639</v>
      </c>
      <c r="O390" s="185">
        <v>475</v>
      </c>
      <c r="P390" s="185">
        <v>569</v>
      </c>
      <c r="Q390" s="185">
        <v>643</v>
      </c>
      <c r="R390" s="186">
        <v>607</v>
      </c>
      <c r="S390" s="185">
        <v>393</v>
      </c>
      <c r="T390" s="185">
        <v>178</v>
      </c>
      <c r="U390" s="185">
        <v>26</v>
      </c>
      <c r="V390" s="185">
        <v>13</v>
      </c>
      <c r="W390" s="184">
        <v>3</v>
      </c>
      <c r="X390" s="184">
        <v>34</v>
      </c>
      <c r="Y390" s="183" t="s">
        <v>439</v>
      </c>
      <c r="Z390" s="189"/>
    </row>
    <row r="391" spans="1:26" ht="10.5" customHeight="1" x14ac:dyDescent="0.2">
      <c r="A391" s="189" t="s">
        <v>94</v>
      </c>
      <c r="B391" s="188" t="s">
        <v>441</v>
      </c>
      <c r="C391" s="187">
        <v>29151</v>
      </c>
      <c r="D391" s="185">
        <v>1261</v>
      </c>
      <c r="E391" s="185">
        <v>1455</v>
      </c>
      <c r="F391" s="185">
        <v>1715</v>
      </c>
      <c r="G391" s="185">
        <v>1951</v>
      </c>
      <c r="H391" s="185">
        <v>1918</v>
      </c>
      <c r="I391" s="185">
        <v>1922</v>
      </c>
      <c r="J391" s="185">
        <v>1802</v>
      </c>
      <c r="K391" s="185">
        <v>2004</v>
      </c>
      <c r="L391" s="185">
        <v>2141</v>
      </c>
      <c r="M391" s="185">
        <v>2494</v>
      </c>
      <c r="N391" s="185">
        <v>2054</v>
      </c>
      <c r="O391" s="185">
        <v>1559</v>
      </c>
      <c r="P391" s="185">
        <v>1738</v>
      </c>
      <c r="Q391" s="185">
        <v>1962</v>
      </c>
      <c r="R391" s="186">
        <v>1625</v>
      </c>
      <c r="S391" s="185">
        <v>946</v>
      </c>
      <c r="T391" s="185">
        <v>370</v>
      </c>
      <c r="U391" s="185">
        <v>91</v>
      </c>
      <c r="V391" s="185">
        <v>34</v>
      </c>
      <c r="W391" s="184">
        <v>15</v>
      </c>
      <c r="X391" s="184">
        <v>94</v>
      </c>
      <c r="Y391" s="183" t="s">
        <v>441</v>
      </c>
      <c r="Z391" s="189" t="s">
        <v>94</v>
      </c>
    </row>
    <row r="392" spans="1:26" ht="10.5" customHeight="1" x14ac:dyDescent="0.2">
      <c r="A392" s="189"/>
      <c r="B392" s="188" t="s">
        <v>440</v>
      </c>
      <c r="C392" s="187">
        <v>14567</v>
      </c>
      <c r="D392" s="185">
        <v>666</v>
      </c>
      <c r="E392" s="185">
        <v>760</v>
      </c>
      <c r="F392" s="185">
        <v>895</v>
      </c>
      <c r="G392" s="185">
        <v>982</v>
      </c>
      <c r="H392" s="185">
        <v>1023</v>
      </c>
      <c r="I392" s="185">
        <v>1031</v>
      </c>
      <c r="J392" s="185">
        <v>966</v>
      </c>
      <c r="K392" s="185">
        <v>1017</v>
      </c>
      <c r="L392" s="185">
        <v>1134</v>
      </c>
      <c r="M392" s="185">
        <v>1272</v>
      </c>
      <c r="N392" s="185">
        <v>1048</v>
      </c>
      <c r="O392" s="185">
        <v>773</v>
      </c>
      <c r="P392" s="185">
        <v>866</v>
      </c>
      <c r="Q392" s="185">
        <v>839</v>
      </c>
      <c r="R392" s="186">
        <v>691</v>
      </c>
      <c r="S392" s="185">
        <v>371</v>
      </c>
      <c r="T392" s="185">
        <v>146</v>
      </c>
      <c r="U392" s="185">
        <v>24</v>
      </c>
      <c r="V392" s="185">
        <v>19</v>
      </c>
      <c r="W392" s="184">
        <v>2</v>
      </c>
      <c r="X392" s="184">
        <v>42</v>
      </c>
      <c r="Y392" s="183" t="s">
        <v>440</v>
      </c>
      <c r="Z392" s="189"/>
    </row>
    <row r="393" spans="1:26" ht="10.5" customHeight="1" x14ac:dyDescent="0.2">
      <c r="A393" s="189"/>
      <c r="B393" s="188" t="s">
        <v>439</v>
      </c>
      <c r="C393" s="187">
        <v>14584</v>
      </c>
      <c r="D393" s="185">
        <v>595</v>
      </c>
      <c r="E393" s="185">
        <v>695</v>
      </c>
      <c r="F393" s="185">
        <v>820</v>
      </c>
      <c r="G393" s="185">
        <v>969</v>
      </c>
      <c r="H393" s="185">
        <v>895</v>
      </c>
      <c r="I393" s="185">
        <v>891</v>
      </c>
      <c r="J393" s="185">
        <v>836</v>
      </c>
      <c r="K393" s="185">
        <v>987</v>
      </c>
      <c r="L393" s="185">
        <v>1007</v>
      </c>
      <c r="M393" s="185">
        <v>1222</v>
      </c>
      <c r="N393" s="185">
        <v>1006</v>
      </c>
      <c r="O393" s="185">
        <v>786</v>
      </c>
      <c r="P393" s="185">
        <v>872</v>
      </c>
      <c r="Q393" s="185">
        <v>1123</v>
      </c>
      <c r="R393" s="186">
        <v>934</v>
      </c>
      <c r="S393" s="185">
        <v>575</v>
      </c>
      <c r="T393" s="185">
        <v>224</v>
      </c>
      <c r="U393" s="185">
        <v>67</v>
      </c>
      <c r="V393" s="185">
        <v>15</v>
      </c>
      <c r="W393" s="184">
        <v>13</v>
      </c>
      <c r="X393" s="184">
        <v>52</v>
      </c>
      <c r="Y393" s="183" t="s">
        <v>439</v>
      </c>
      <c r="Z393" s="189"/>
    </row>
    <row r="394" spans="1:26" ht="10.5" customHeight="1" x14ac:dyDescent="0.2">
      <c r="A394" s="189" t="s">
        <v>95</v>
      </c>
      <c r="B394" s="188" t="s">
        <v>441</v>
      </c>
      <c r="C394" s="187">
        <v>14001</v>
      </c>
      <c r="D394" s="185">
        <v>528</v>
      </c>
      <c r="E394" s="185">
        <v>622</v>
      </c>
      <c r="F394" s="185">
        <v>752</v>
      </c>
      <c r="G394" s="185">
        <v>880</v>
      </c>
      <c r="H394" s="185">
        <v>919</v>
      </c>
      <c r="I394" s="185">
        <v>767</v>
      </c>
      <c r="J394" s="185">
        <v>787</v>
      </c>
      <c r="K394" s="185">
        <v>856</v>
      </c>
      <c r="L394" s="185">
        <v>988</v>
      </c>
      <c r="M394" s="185">
        <v>1276</v>
      </c>
      <c r="N394" s="185">
        <v>994</v>
      </c>
      <c r="O394" s="185">
        <v>697</v>
      </c>
      <c r="P394" s="185">
        <v>845</v>
      </c>
      <c r="Q394" s="185">
        <v>989</v>
      </c>
      <c r="R394" s="186">
        <v>1052</v>
      </c>
      <c r="S394" s="185">
        <v>626</v>
      </c>
      <c r="T394" s="185">
        <v>241</v>
      </c>
      <c r="U394" s="185">
        <v>50</v>
      </c>
      <c r="V394" s="185">
        <v>24</v>
      </c>
      <c r="W394" s="184">
        <v>2</v>
      </c>
      <c r="X394" s="184">
        <v>106</v>
      </c>
      <c r="Y394" s="183" t="s">
        <v>441</v>
      </c>
      <c r="Z394" s="189" t="s">
        <v>95</v>
      </c>
    </row>
    <row r="395" spans="1:26" ht="10.5" customHeight="1" x14ac:dyDescent="0.2">
      <c r="A395" s="189"/>
      <c r="B395" s="188" t="s">
        <v>440</v>
      </c>
      <c r="C395" s="187">
        <v>6880</v>
      </c>
      <c r="D395" s="185">
        <v>267</v>
      </c>
      <c r="E395" s="185">
        <v>326</v>
      </c>
      <c r="F395" s="185">
        <v>379</v>
      </c>
      <c r="G395" s="185">
        <v>441</v>
      </c>
      <c r="H395" s="185">
        <v>464</v>
      </c>
      <c r="I395" s="185">
        <v>419</v>
      </c>
      <c r="J395" s="185">
        <v>399</v>
      </c>
      <c r="K395" s="185">
        <v>402</v>
      </c>
      <c r="L395" s="185">
        <v>495</v>
      </c>
      <c r="M395" s="185">
        <v>654</v>
      </c>
      <c r="N395" s="185">
        <v>530</v>
      </c>
      <c r="O395" s="185">
        <v>351</v>
      </c>
      <c r="P395" s="185">
        <v>402</v>
      </c>
      <c r="Q395" s="185">
        <v>431</v>
      </c>
      <c r="R395" s="186">
        <v>509</v>
      </c>
      <c r="S395" s="185">
        <v>236</v>
      </c>
      <c r="T395" s="185">
        <v>93</v>
      </c>
      <c r="U395" s="185">
        <v>16</v>
      </c>
      <c r="V395" s="185">
        <v>12</v>
      </c>
      <c r="W395" s="184">
        <v>1</v>
      </c>
      <c r="X395" s="184">
        <v>53</v>
      </c>
      <c r="Y395" s="183" t="s">
        <v>440</v>
      </c>
      <c r="Z395" s="189"/>
    </row>
    <row r="396" spans="1:26" ht="10.5" customHeight="1" x14ac:dyDescent="0.2">
      <c r="A396" s="189"/>
      <c r="B396" s="188" t="s">
        <v>439</v>
      </c>
      <c r="C396" s="187">
        <v>7121</v>
      </c>
      <c r="D396" s="185">
        <v>261</v>
      </c>
      <c r="E396" s="185">
        <v>296</v>
      </c>
      <c r="F396" s="185">
        <v>373</v>
      </c>
      <c r="G396" s="185">
        <v>439</v>
      </c>
      <c r="H396" s="185">
        <v>455</v>
      </c>
      <c r="I396" s="185">
        <v>348</v>
      </c>
      <c r="J396" s="185">
        <v>388</v>
      </c>
      <c r="K396" s="185">
        <v>454</v>
      </c>
      <c r="L396" s="185">
        <v>493</v>
      </c>
      <c r="M396" s="185">
        <v>622</v>
      </c>
      <c r="N396" s="185">
        <v>464</v>
      </c>
      <c r="O396" s="185">
        <v>346</v>
      </c>
      <c r="P396" s="185">
        <v>443</v>
      </c>
      <c r="Q396" s="185">
        <v>558</v>
      </c>
      <c r="R396" s="186">
        <v>543</v>
      </c>
      <c r="S396" s="185">
        <v>390</v>
      </c>
      <c r="T396" s="185">
        <v>148</v>
      </c>
      <c r="U396" s="185">
        <v>34</v>
      </c>
      <c r="V396" s="185">
        <v>12</v>
      </c>
      <c r="W396" s="184">
        <v>1</v>
      </c>
      <c r="X396" s="184">
        <v>53</v>
      </c>
      <c r="Y396" s="183" t="s">
        <v>439</v>
      </c>
      <c r="Z396" s="189"/>
    </row>
    <row r="397" spans="1:26" ht="10.5" customHeight="1" x14ac:dyDescent="0.2">
      <c r="A397" s="189" t="s">
        <v>96</v>
      </c>
      <c r="B397" s="188" t="s">
        <v>441</v>
      </c>
      <c r="C397" s="187">
        <v>19982</v>
      </c>
      <c r="D397" s="185">
        <v>800</v>
      </c>
      <c r="E397" s="185">
        <v>979</v>
      </c>
      <c r="F397" s="185">
        <v>1323</v>
      </c>
      <c r="G397" s="185">
        <v>1549</v>
      </c>
      <c r="H397" s="185">
        <v>1425</v>
      </c>
      <c r="I397" s="185">
        <v>1169</v>
      </c>
      <c r="J397" s="185">
        <v>1131</v>
      </c>
      <c r="K397" s="185">
        <v>1288</v>
      </c>
      <c r="L397" s="185">
        <v>1591</v>
      </c>
      <c r="M397" s="185">
        <v>1742</v>
      </c>
      <c r="N397" s="185">
        <v>1443</v>
      </c>
      <c r="O397" s="185">
        <v>1085</v>
      </c>
      <c r="P397" s="185">
        <v>1167</v>
      </c>
      <c r="Q397" s="185">
        <v>1262</v>
      </c>
      <c r="R397" s="186">
        <v>1072</v>
      </c>
      <c r="S397" s="185">
        <v>540</v>
      </c>
      <c r="T397" s="185">
        <v>220</v>
      </c>
      <c r="U397" s="185">
        <v>69</v>
      </c>
      <c r="V397" s="185">
        <v>28</v>
      </c>
      <c r="W397" s="184">
        <v>6</v>
      </c>
      <c r="X397" s="184">
        <v>93</v>
      </c>
      <c r="Y397" s="183" t="s">
        <v>441</v>
      </c>
      <c r="Z397" s="189" t="s">
        <v>96</v>
      </c>
    </row>
    <row r="398" spans="1:26" ht="10.5" customHeight="1" x14ac:dyDescent="0.2">
      <c r="A398" s="189"/>
      <c r="B398" s="188" t="s">
        <v>440</v>
      </c>
      <c r="C398" s="187">
        <v>9937</v>
      </c>
      <c r="D398" s="185">
        <v>384</v>
      </c>
      <c r="E398" s="185">
        <v>483</v>
      </c>
      <c r="F398" s="185">
        <v>653</v>
      </c>
      <c r="G398" s="185">
        <v>782</v>
      </c>
      <c r="H398" s="185">
        <v>763</v>
      </c>
      <c r="I398" s="185">
        <v>610</v>
      </c>
      <c r="J398" s="185">
        <v>599</v>
      </c>
      <c r="K398" s="185">
        <v>675</v>
      </c>
      <c r="L398" s="185">
        <v>815</v>
      </c>
      <c r="M398" s="185">
        <v>918</v>
      </c>
      <c r="N398" s="185">
        <v>725</v>
      </c>
      <c r="O398" s="185">
        <v>553</v>
      </c>
      <c r="P398" s="185">
        <v>528</v>
      </c>
      <c r="Q398" s="185">
        <v>565</v>
      </c>
      <c r="R398" s="186">
        <v>502</v>
      </c>
      <c r="S398" s="185">
        <v>214</v>
      </c>
      <c r="T398" s="185">
        <v>92</v>
      </c>
      <c r="U398" s="185">
        <v>25</v>
      </c>
      <c r="V398" s="185">
        <v>11</v>
      </c>
      <c r="W398" s="184">
        <v>4</v>
      </c>
      <c r="X398" s="184">
        <v>36</v>
      </c>
      <c r="Y398" s="183" t="s">
        <v>440</v>
      </c>
      <c r="Z398" s="189"/>
    </row>
    <row r="399" spans="1:26" ht="10.5" customHeight="1" x14ac:dyDescent="0.2">
      <c r="A399" s="189"/>
      <c r="B399" s="188" t="s">
        <v>439</v>
      </c>
      <c r="C399" s="187">
        <v>10045</v>
      </c>
      <c r="D399" s="185">
        <v>416</v>
      </c>
      <c r="E399" s="185">
        <v>496</v>
      </c>
      <c r="F399" s="185">
        <v>670</v>
      </c>
      <c r="G399" s="185">
        <v>767</v>
      </c>
      <c r="H399" s="185">
        <v>662</v>
      </c>
      <c r="I399" s="185">
        <v>559</v>
      </c>
      <c r="J399" s="185">
        <v>532</v>
      </c>
      <c r="K399" s="185">
        <v>613</v>
      </c>
      <c r="L399" s="185">
        <v>776</v>
      </c>
      <c r="M399" s="185">
        <v>824</v>
      </c>
      <c r="N399" s="185">
        <v>718</v>
      </c>
      <c r="O399" s="185">
        <v>532</v>
      </c>
      <c r="P399" s="185">
        <v>639</v>
      </c>
      <c r="Q399" s="185">
        <v>697</v>
      </c>
      <c r="R399" s="186">
        <v>570</v>
      </c>
      <c r="S399" s="185">
        <v>326</v>
      </c>
      <c r="T399" s="185">
        <v>128</v>
      </c>
      <c r="U399" s="185">
        <v>44</v>
      </c>
      <c r="V399" s="185">
        <v>17</v>
      </c>
      <c r="W399" s="184">
        <v>2</v>
      </c>
      <c r="X399" s="184">
        <v>57</v>
      </c>
      <c r="Y399" s="183" t="s">
        <v>439</v>
      </c>
      <c r="Z399" s="189"/>
    </row>
    <row r="400" spans="1:26" ht="10.5" customHeight="1" x14ac:dyDescent="0.2">
      <c r="A400" s="189" t="s">
        <v>97</v>
      </c>
      <c r="B400" s="188" t="s">
        <v>441</v>
      </c>
      <c r="C400" s="187">
        <v>32293</v>
      </c>
      <c r="D400" s="185">
        <v>1372</v>
      </c>
      <c r="E400" s="185">
        <v>1667</v>
      </c>
      <c r="F400" s="185">
        <v>1782</v>
      </c>
      <c r="G400" s="185">
        <v>2014</v>
      </c>
      <c r="H400" s="185">
        <v>2045</v>
      </c>
      <c r="I400" s="185">
        <v>2002</v>
      </c>
      <c r="J400" s="185">
        <v>1951</v>
      </c>
      <c r="K400" s="185">
        <v>2008</v>
      </c>
      <c r="L400" s="185">
        <v>2411</v>
      </c>
      <c r="M400" s="185">
        <v>2891</v>
      </c>
      <c r="N400" s="185">
        <v>2308</v>
      </c>
      <c r="O400" s="185">
        <v>1526</v>
      </c>
      <c r="P400" s="185">
        <v>1957</v>
      </c>
      <c r="Q400" s="185">
        <v>2169</v>
      </c>
      <c r="R400" s="186">
        <v>2011</v>
      </c>
      <c r="S400" s="185">
        <v>1368</v>
      </c>
      <c r="T400" s="185">
        <v>486</v>
      </c>
      <c r="U400" s="185">
        <v>116</v>
      </c>
      <c r="V400" s="185">
        <v>50</v>
      </c>
      <c r="W400" s="184">
        <v>7</v>
      </c>
      <c r="X400" s="184">
        <v>152</v>
      </c>
      <c r="Y400" s="183" t="s">
        <v>441</v>
      </c>
      <c r="Z400" s="189" t="s">
        <v>97</v>
      </c>
    </row>
    <row r="401" spans="1:26" ht="10.5" customHeight="1" x14ac:dyDescent="0.2">
      <c r="A401" s="189"/>
      <c r="B401" s="188" t="s">
        <v>440</v>
      </c>
      <c r="C401" s="187">
        <v>15850</v>
      </c>
      <c r="D401" s="185">
        <v>697</v>
      </c>
      <c r="E401" s="185">
        <v>842</v>
      </c>
      <c r="F401" s="185">
        <v>906</v>
      </c>
      <c r="G401" s="185">
        <v>1049</v>
      </c>
      <c r="H401" s="185">
        <v>1088</v>
      </c>
      <c r="I401" s="185">
        <v>1005</v>
      </c>
      <c r="J401" s="185">
        <v>971</v>
      </c>
      <c r="K401" s="185">
        <v>992</v>
      </c>
      <c r="L401" s="185">
        <v>1194</v>
      </c>
      <c r="M401" s="185">
        <v>1481</v>
      </c>
      <c r="N401" s="185">
        <v>1155</v>
      </c>
      <c r="O401" s="185">
        <v>746</v>
      </c>
      <c r="P401" s="185">
        <v>955</v>
      </c>
      <c r="Q401" s="185">
        <v>975</v>
      </c>
      <c r="R401" s="186">
        <v>925</v>
      </c>
      <c r="S401" s="185">
        <v>549</v>
      </c>
      <c r="T401" s="185">
        <v>195</v>
      </c>
      <c r="U401" s="185">
        <v>45</v>
      </c>
      <c r="V401" s="185">
        <v>16</v>
      </c>
      <c r="W401" s="184">
        <v>1</v>
      </c>
      <c r="X401" s="184">
        <v>63</v>
      </c>
      <c r="Y401" s="183" t="s">
        <v>440</v>
      </c>
      <c r="Z401" s="189"/>
    </row>
    <row r="402" spans="1:26" ht="10.5" customHeight="1" x14ac:dyDescent="0.2">
      <c r="A402" s="189"/>
      <c r="B402" s="188" t="s">
        <v>439</v>
      </c>
      <c r="C402" s="187">
        <v>16443</v>
      </c>
      <c r="D402" s="185">
        <v>675</v>
      </c>
      <c r="E402" s="185">
        <v>825</v>
      </c>
      <c r="F402" s="185">
        <v>876</v>
      </c>
      <c r="G402" s="185">
        <v>965</v>
      </c>
      <c r="H402" s="185">
        <v>957</v>
      </c>
      <c r="I402" s="185">
        <v>997</v>
      </c>
      <c r="J402" s="185">
        <v>980</v>
      </c>
      <c r="K402" s="185">
        <v>1016</v>
      </c>
      <c r="L402" s="185">
        <v>1217</v>
      </c>
      <c r="M402" s="185">
        <v>1410</v>
      </c>
      <c r="N402" s="185">
        <v>1153</v>
      </c>
      <c r="O402" s="185">
        <v>780</v>
      </c>
      <c r="P402" s="185">
        <v>1002</v>
      </c>
      <c r="Q402" s="185">
        <v>1194</v>
      </c>
      <c r="R402" s="186">
        <v>1086</v>
      </c>
      <c r="S402" s="185">
        <v>819</v>
      </c>
      <c r="T402" s="185">
        <v>291</v>
      </c>
      <c r="U402" s="185">
        <v>71</v>
      </c>
      <c r="V402" s="185">
        <v>34</v>
      </c>
      <c r="W402" s="184">
        <v>6</v>
      </c>
      <c r="X402" s="184">
        <v>89</v>
      </c>
      <c r="Y402" s="183" t="s">
        <v>439</v>
      </c>
      <c r="Z402" s="189"/>
    </row>
    <row r="403" spans="1:26" ht="10.5" customHeight="1" x14ac:dyDescent="0.2">
      <c r="A403" s="189" t="s">
        <v>98</v>
      </c>
      <c r="B403" s="188" t="s">
        <v>441</v>
      </c>
      <c r="C403" s="187">
        <v>30377</v>
      </c>
      <c r="D403" s="185">
        <v>1385</v>
      </c>
      <c r="E403" s="185">
        <v>1689</v>
      </c>
      <c r="F403" s="185">
        <v>2031</v>
      </c>
      <c r="G403" s="185">
        <v>2373</v>
      </c>
      <c r="H403" s="185">
        <v>2316</v>
      </c>
      <c r="I403" s="185">
        <v>1802</v>
      </c>
      <c r="J403" s="185">
        <v>1836</v>
      </c>
      <c r="K403" s="185">
        <v>2180</v>
      </c>
      <c r="L403" s="185">
        <v>2400</v>
      </c>
      <c r="M403" s="185">
        <v>2668</v>
      </c>
      <c r="N403" s="185">
        <v>2204</v>
      </c>
      <c r="O403" s="185">
        <v>1801</v>
      </c>
      <c r="P403" s="185">
        <v>1789</v>
      </c>
      <c r="Q403" s="185">
        <v>1635</v>
      </c>
      <c r="R403" s="186">
        <v>1097</v>
      </c>
      <c r="S403" s="185">
        <v>538</v>
      </c>
      <c r="T403" s="185">
        <v>272</v>
      </c>
      <c r="U403" s="185">
        <v>78</v>
      </c>
      <c r="V403" s="185">
        <v>53</v>
      </c>
      <c r="W403" s="184">
        <v>10</v>
      </c>
      <c r="X403" s="184">
        <v>220</v>
      </c>
      <c r="Y403" s="183" t="s">
        <v>441</v>
      </c>
      <c r="Z403" s="189" t="s">
        <v>98</v>
      </c>
    </row>
    <row r="404" spans="1:26" ht="10.5" customHeight="1" x14ac:dyDescent="0.2">
      <c r="A404" s="189"/>
      <c r="B404" s="188" t="s">
        <v>440</v>
      </c>
      <c r="C404" s="187">
        <v>15062</v>
      </c>
      <c r="D404" s="185">
        <v>704</v>
      </c>
      <c r="E404" s="185">
        <v>903</v>
      </c>
      <c r="F404" s="185">
        <v>1037</v>
      </c>
      <c r="G404" s="185">
        <v>1216</v>
      </c>
      <c r="H404" s="185">
        <v>1170</v>
      </c>
      <c r="I404" s="185">
        <v>934</v>
      </c>
      <c r="J404" s="185">
        <v>916</v>
      </c>
      <c r="K404" s="185">
        <v>1089</v>
      </c>
      <c r="L404" s="185">
        <v>1221</v>
      </c>
      <c r="M404" s="185">
        <v>1346</v>
      </c>
      <c r="N404" s="185">
        <v>1033</v>
      </c>
      <c r="O404" s="185">
        <v>881</v>
      </c>
      <c r="P404" s="185">
        <v>874</v>
      </c>
      <c r="Q404" s="185">
        <v>794</v>
      </c>
      <c r="R404" s="186">
        <v>474</v>
      </c>
      <c r="S404" s="185">
        <v>196</v>
      </c>
      <c r="T404" s="185">
        <v>116</v>
      </c>
      <c r="U404" s="185">
        <v>31</v>
      </c>
      <c r="V404" s="185">
        <v>26</v>
      </c>
      <c r="W404" s="184">
        <v>4</v>
      </c>
      <c r="X404" s="184">
        <v>97</v>
      </c>
      <c r="Y404" s="183" t="s">
        <v>440</v>
      </c>
      <c r="Z404" s="189"/>
    </row>
    <row r="405" spans="1:26" ht="10.5" customHeight="1" x14ac:dyDescent="0.2">
      <c r="A405" s="189"/>
      <c r="B405" s="188" t="s">
        <v>439</v>
      </c>
      <c r="C405" s="187">
        <v>15315</v>
      </c>
      <c r="D405" s="185">
        <v>681</v>
      </c>
      <c r="E405" s="185">
        <v>786</v>
      </c>
      <c r="F405" s="185">
        <v>994</v>
      </c>
      <c r="G405" s="185">
        <v>1157</v>
      </c>
      <c r="H405" s="185">
        <v>1146</v>
      </c>
      <c r="I405" s="185">
        <v>868</v>
      </c>
      <c r="J405" s="185">
        <v>920</v>
      </c>
      <c r="K405" s="185">
        <v>1091</v>
      </c>
      <c r="L405" s="185">
        <v>1179</v>
      </c>
      <c r="M405" s="185">
        <v>1322</v>
      </c>
      <c r="N405" s="185">
        <v>1171</v>
      </c>
      <c r="O405" s="185">
        <v>920</v>
      </c>
      <c r="P405" s="185">
        <v>915</v>
      </c>
      <c r="Q405" s="185">
        <v>841</v>
      </c>
      <c r="R405" s="186">
        <v>623</v>
      </c>
      <c r="S405" s="185">
        <v>342</v>
      </c>
      <c r="T405" s="185">
        <v>156</v>
      </c>
      <c r="U405" s="185">
        <v>47</v>
      </c>
      <c r="V405" s="185">
        <v>27</v>
      </c>
      <c r="W405" s="184">
        <v>6</v>
      </c>
      <c r="X405" s="184">
        <v>123</v>
      </c>
      <c r="Y405" s="183" t="s">
        <v>439</v>
      </c>
      <c r="Z405" s="189"/>
    </row>
    <row r="406" spans="1:26" ht="10.5" customHeight="1" x14ac:dyDescent="0.2">
      <c r="A406" s="189" t="s">
        <v>99</v>
      </c>
      <c r="B406" s="188" t="s">
        <v>441</v>
      </c>
      <c r="C406" s="187">
        <v>41188</v>
      </c>
      <c r="D406" s="185">
        <v>2147</v>
      </c>
      <c r="E406" s="185">
        <v>2651</v>
      </c>
      <c r="F406" s="185">
        <v>3157</v>
      </c>
      <c r="G406" s="185">
        <v>3312</v>
      </c>
      <c r="H406" s="185">
        <v>3108</v>
      </c>
      <c r="I406" s="185">
        <v>2855</v>
      </c>
      <c r="J406" s="185">
        <v>2698</v>
      </c>
      <c r="K406" s="185">
        <v>2769</v>
      </c>
      <c r="L406" s="185">
        <v>2841</v>
      </c>
      <c r="M406" s="185">
        <v>2967</v>
      </c>
      <c r="N406" s="185">
        <v>2809</v>
      </c>
      <c r="O406" s="185">
        <v>2164</v>
      </c>
      <c r="P406" s="185">
        <v>2436</v>
      </c>
      <c r="Q406" s="185">
        <v>2180</v>
      </c>
      <c r="R406" s="186">
        <v>1458</v>
      </c>
      <c r="S406" s="185">
        <v>786</v>
      </c>
      <c r="T406" s="185">
        <v>346</v>
      </c>
      <c r="U406" s="185">
        <v>135</v>
      </c>
      <c r="V406" s="185">
        <v>67</v>
      </c>
      <c r="W406" s="184">
        <v>24</v>
      </c>
      <c r="X406" s="184">
        <v>278</v>
      </c>
      <c r="Y406" s="183" t="s">
        <v>441</v>
      </c>
      <c r="Z406" s="189" t="s">
        <v>99</v>
      </c>
    </row>
    <row r="407" spans="1:26" ht="10.5" customHeight="1" x14ac:dyDescent="0.2">
      <c r="A407" s="189"/>
      <c r="B407" s="188" t="s">
        <v>440</v>
      </c>
      <c r="C407" s="187">
        <v>20416</v>
      </c>
      <c r="D407" s="185">
        <v>1133</v>
      </c>
      <c r="E407" s="185">
        <v>1351</v>
      </c>
      <c r="F407" s="185">
        <v>1587</v>
      </c>
      <c r="G407" s="185">
        <v>1736</v>
      </c>
      <c r="H407" s="185">
        <v>1581</v>
      </c>
      <c r="I407" s="185">
        <v>1471</v>
      </c>
      <c r="J407" s="185">
        <v>1391</v>
      </c>
      <c r="K407" s="185">
        <v>1388</v>
      </c>
      <c r="L407" s="185">
        <v>1468</v>
      </c>
      <c r="M407" s="185">
        <v>1459</v>
      </c>
      <c r="N407" s="185">
        <v>1363</v>
      </c>
      <c r="O407" s="185">
        <v>1048</v>
      </c>
      <c r="P407" s="185">
        <v>1150</v>
      </c>
      <c r="Q407" s="185">
        <v>984</v>
      </c>
      <c r="R407" s="186">
        <v>664</v>
      </c>
      <c r="S407" s="185">
        <v>295</v>
      </c>
      <c r="T407" s="185">
        <v>150</v>
      </c>
      <c r="U407" s="185">
        <v>55</v>
      </c>
      <c r="V407" s="185">
        <v>31</v>
      </c>
      <c r="W407" s="184">
        <v>10</v>
      </c>
      <c r="X407" s="184">
        <v>101</v>
      </c>
      <c r="Y407" s="183" t="s">
        <v>440</v>
      </c>
      <c r="Z407" s="189"/>
    </row>
    <row r="408" spans="1:26" ht="10.5" customHeight="1" x14ac:dyDescent="0.2">
      <c r="A408" s="189"/>
      <c r="B408" s="188" t="s">
        <v>439</v>
      </c>
      <c r="C408" s="187">
        <v>20772</v>
      </c>
      <c r="D408" s="185">
        <v>1014</v>
      </c>
      <c r="E408" s="185">
        <v>1300</v>
      </c>
      <c r="F408" s="185">
        <v>1570</v>
      </c>
      <c r="G408" s="185">
        <v>1576</v>
      </c>
      <c r="H408" s="185">
        <v>1527</v>
      </c>
      <c r="I408" s="185">
        <v>1384</v>
      </c>
      <c r="J408" s="185">
        <v>1307</v>
      </c>
      <c r="K408" s="185">
        <v>1381</v>
      </c>
      <c r="L408" s="185">
        <v>1373</v>
      </c>
      <c r="M408" s="185">
        <v>1508</v>
      </c>
      <c r="N408" s="185">
        <v>1446</v>
      </c>
      <c r="O408" s="185">
        <v>1116</v>
      </c>
      <c r="P408" s="185">
        <v>1286</v>
      </c>
      <c r="Q408" s="185">
        <v>1196</v>
      </c>
      <c r="R408" s="186">
        <v>794</v>
      </c>
      <c r="S408" s="185">
        <v>491</v>
      </c>
      <c r="T408" s="185">
        <v>196</v>
      </c>
      <c r="U408" s="185">
        <v>80</v>
      </c>
      <c r="V408" s="185">
        <v>36</v>
      </c>
      <c r="W408" s="184">
        <v>14</v>
      </c>
      <c r="X408" s="184">
        <v>177</v>
      </c>
      <c r="Y408" s="183" t="s">
        <v>439</v>
      </c>
      <c r="Z408" s="189"/>
    </row>
    <row r="409" spans="1:26" ht="10.5" customHeight="1" x14ac:dyDescent="0.2">
      <c r="A409" s="189" t="s">
        <v>100</v>
      </c>
      <c r="B409" s="188" t="s">
        <v>441</v>
      </c>
      <c r="C409" s="187">
        <v>27970</v>
      </c>
      <c r="D409" s="185">
        <v>1946</v>
      </c>
      <c r="E409" s="185">
        <v>1934</v>
      </c>
      <c r="F409" s="185">
        <v>2286</v>
      </c>
      <c r="G409" s="185">
        <v>2313</v>
      </c>
      <c r="H409" s="185">
        <v>2205</v>
      </c>
      <c r="I409" s="185">
        <v>2071</v>
      </c>
      <c r="J409" s="185">
        <v>1812</v>
      </c>
      <c r="K409" s="185">
        <v>1797</v>
      </c>
      <c r="L409" s="185">
        <v>1707</v>
      </c>
      <c r="M409" s="185">
        <v>1696</v>
      </c>
      <c r="N409" s="185">
        <v>1597</v>
      </c>
      <c r="O409" s="185">
        <v>1323</v>
      </c>
      <c r="P409" s="185">
        <v>1417</v>
      </c>
      <c r="Q409" s="185">
        <v>1352</v>
      </c>
      <c r="R409" s="186">
        <v>1071</v>
      </c>
      <c r="S409" s="185">
        <v>563</v>
      </c>
      <c r="T409" s="185">
        <v>287</v>
      </c>
      <c r="U409" s="185">
        <v>96</v>
      </c>
      <c r="V409" s="185">
        <v>45</v>
      </c>
      <c r="W409" s="184">
        <v>9</v>
      </c>
      <c r="X409" s="184">
        <v>443</v>
      </c>
      <c r="Y409" s="183" t="s">
        <v>441</v>
      </c>
      <c r="Z409" s="189" t="s">
        <v>100</v>
      </c>
    </row>
    <row r="410" spans="1:26" ht="10.5" customHeight="1" x14ac:dyDescent="0.2">
      <c r="A410" s="189"/>
      <c r="B410" s="188" t="s">
        <v>440</v>
      </c>
      <c r="C410" s="187">
        <v>13975</v>
      </c>
      <c r="D410" s="185">
        <v>1024</v>
      </c>
      <c r="E410" s="185">
        <v>943</v>
      </c>
      <c r="F410" s="185">
        <v>1201</v>
      </c>
      <c r="G410" s="185">
        <v>1203</v>
      </c>
      <c r="H410" s="185">
        <v>1112</v>
      </c>
      <c r="I410" s="185">
        <v>1044</v>
      </c>
      <c r="J410" s="185">
        <v>910</v>
      </c>
      <c r="K410" s="185">
        <v>900</v>
      </c>
      <c r="L410" s="185">
        <v>867</v>
      </c>
      <c r="M410" s="185">
        <v>842</v>
      </c>
      <c r="N410" s="185">
        <v>779</v>
      </c>
      <c r="O410" s="185">
        <v>656</v>
      </c>
      <c r="P410" s="185">
        <v>669</v>
      </c>
      <c r="Q410" s="185">
        <v>646</v>
      </c>
      <c r="R410" s="186">
        <v>523</v>
      </c>
      <c r="S410" s="185">
        <v>250</v>
      </c>
      <c r="T410" s="185">
        <v>149</v>
      </c>
      <c r="U410" s="185">
        <v>39</v>
      </c>
      <c r="V410" s="185">
        <v>17</v>
      </c>
      <c r="W410" s="184">
        <v>6</v>
      </c>
      <c r="X410" s="184">
        <v>195</v>
      </c>
      <c r="Y410" s="183" t="s">
        <v>440</v>
      </c>
      <c r="Z410" s="189"/>
    </row>
    <row r="411" spans="1:26" ht="10.5" customHeight="1" x14ac:dyDescent="0.2">
      <c r="A411" s="189"/>
      <c r="B411" s="188" t="s">
        <v>439</v>
      </c>
      <c r="C411" s="187">
        <v>13995</v>
      </c>
      <c r="D411" s="185">
        <v>922</v>
      </c>
      <c r="E411" s="185">
        <v>991</v>
      </c>
      <c r="F411" s="185">
        <v>1085</v>
      </c>
      <c r="G411" s="185">
        <v>1110</v>
      </c>
      <c r="H411" s="185">
        <v>1093</v>
      </c>
      <c r="I411" s="185">
        <v>1027</v>
      </c>
      <c r="J411" s="185">
        <v>902</v>
      </c>
      <c r="K411" s="185">
        <v>897</v>
      </c>
      <c r="L411" s="185">
        <v>840</v>
      </c>
      <c r="M411" s="185">
        <v>854</v>
      </c>
      <c r="N411" s="185">
        <v>818</v>
      </c>
      <c r="O411" s="185">
        <v>667</v>
      </c>
      <c r="P411" s="185">
        <v>748</v>
      </c>
      <c r="Q411" s="185">
        <v>706</v>
      </c>
      <c r="R411" s="186">
        <v>548</v>
      </c>
      <c r="S411" s="185">
        <v>313</v>
      </c>
      <c r="T411" s="185">
        <v>138</v>
      </c>
      <c r="U411" s="185">
        <v>57</v>
      </c>
      <c r="V411" s="185">
        <v>28</v>
      </c>
      <c r="W411" s="184">
        <v>3</v>
      </c>
      <c r="X411" s="184">
        <v>248</v>
      </c>
      <c r="Y411" s="183" t="s">
        <v>439</v>
      </c>
      <c r="Z411" s="189"/>
    </row>
    <row r="412" spans="1:26" ht="18" customHeight="1" x14ac:dyDescent="0.2">
      <c r="A412" s="189" t="s">
        <v>101</v>
      </c>
      <c r="B412" s="188" t="s">
        <v>441</v>
      </c>
      <c r="C412" s="187">
        <v>83022</v>
      </c>
      <c r="D412" s="185">
        <v>3538</v>
      </c>
      <c r="E412" s="185">
        <v>4371</v>
      </c>
      <c r="F412" s="185">
        <v>5149</v>
      </c>
      <c r="G412" s="185">
        <v>5738</v>
      </c>
      <c r="H412" s="185">
        <v>5741</v>
      </c>
      <c r="I412" s="185">
        <v>5632</v>
      </c>
      <c r="J412" s="185">
        <v>5714</v>
      </c>
      <c r="K412" s="185">
        <v>6020</v>
      </c>
      <c r="L412" s="185">
        <v>6570</v>
      </c>
      <c r="M412" s="185">
        <v>7466</v>
      </c>
      <c r="N412" s="185">
        <v>6244</v>
      </c>
      <c r="O412" s="185">
        <v>4040</v>
      </c>
      <c r="P412" s="185">
        <v>4709</v>
      </c>
      <c r="Q412" s="185">
        <v>4628</v>
      </c>
      <c r="R412" s="186">
        <v>3716</v>
      </c>
      <c r="S412" s="185">
        <v>2185</v>
      </c>
      <c r="T412" s="185">
        <v>829</v>
      </c>
      <c r="U412" s="185">
        <v>186</v>
      </c>
      <c r="V412" s="185">
        <v>68</v>
      </c>
      <c r="W412" s="184">
        <v>14</v>
      </c>
      <c r="X412" s="184">
        <v>464</v>
      </c>
      <c r="Y412" s="183" t="s">
        <v>441</v>
      </c>
      <c r="Z412" s="189" t="s">
        <v>101</v>
      </c>
    </row>
    <row r="413" spans="1:26" ht="10.5" customHeight="1" x14ac:dyDescent="0.2">
      <c r="A413" s="189"/>
      <c r="B413" s="188" t="s">
        <v>440</v>
      </c>
      <c r="C413" s="187">
        <v>40660</v>
      </c>
      <c r="D413" s="185">
        <v>1776</v>
      </c>
      <c r="E413" s="185">
        <v>2270</v>
      </c>
      <c r="F413" s="185">
        <v>2631</v>
      </c>
      <c r="G413" s="185">
        <v>2948</v>
      </c>
      <c r="H413" s="185">
        <v>2916</v>
      </c>
      <c r="I413" s="185">
        <v>2784</v>
      </c>
      <c r="J413" s="185">
        <v>2779</v>
      </c>
      <c r="K413" s="185">
        <v>3006</v>
      </c>
      <c r="L413" s="185">
        <v>3156</v>
      </c>
      <c r="M413" s="185">
        <v>3743</v>
      </c>
      <c r="N413" s="185">
        <v>3130</v>
      </c>
      <c r="O413" s="185">
        <v>1989</v>
      </c>
      <c r="P413" s="185">
        <v>2304</v>
      </c>
      <c r="Q413" s="185">
        <v>2056</v>
      </c>
      <c r="R413" s="186">
        <v>1663</v>
      </c>
      <c r="S413" s="185">
        <v>878</v>
      </c>
      <c r="T413" s="185">
        <v>312</v>
      </c>
      <c r="U413" s="185">
        <v>76</v>
      </c>
      <c r="V413" s="185">
        <v>27</v>
      </c>
      <c r="W413" s="184">
        <v>5</v>
      </c>
      <c r="X413" s="184">
        <v>211</v>
      </c>
      <c r="Y413" s="183" t="s">
        <v>440</v>
      </c>
      <c r="Z413" s="189"/>
    </row>
    <row r="414" spans="1:26" ht="10.5" customHeight="1" x14ac:dyDescent="0.2">
      <c r="A414" s="189"/>
      <c r="B414" s="188" t="s">
        <v>439</v>
      </c>
      <c r="C414" s="187">
        <v>42362</v>
      </c>
      <c r="D414" s="185">
        <v>1762</v>
      </c>
      <c r="E414" s="185">
        <v>2101</v>
      </c>
      <c r="F414" s="185">
        <v>2518</v>
      </c>
      <c r="G414" s="185">
        <v>2790</v>
      </c>
      <c r="H414" s="185">
        <v>2825</v>
      </c>
      <c r="I414" s="185">
        <v>2848</v>
      </c>
      <c r="J414" s="185">
        <v>2935</v>
      </c>
      <c r="K414" s="185">
        <v>3014</v>
      </c>
      <c r="L414" s="185">
        <v>3414</v>
      </c>
      <c r="M414" s="185">
        <v>3723</v>
      </c>
      <c r="N414" s="185">
        <v>3114</v>
      </c>
      <c r="O414" s="185">
        <v>2051</v>
      </c>
      <c r="P414" s="185">
        <v>2405</v>
      </c>
      <c r="Q414" s="185">
        <v>2572</v>
      </c>
      <c r="R414" s="186">
        <v>2053</v>
      </c>
      <c r="S414" s="185">
        <v>1307</v>
      </c>
      <c r="T414" s="185">
        <v>517</v>
      </c>
      <c r="U414" s="185">
        <v>110</v>
      </c>
      <c r="V414" s="185">
        <v>41</v>
      </c>
      <c r="W414" s="184">
        <v>9</v>
      </c>
      <c r="X414" s="184">
        <v>253</v>
      </c>
      <c r="Y414" s="183" t="s">
        <v>439</v>
      </c>
      <c r="Z414" s="189"/>
    </row>
    <row r="415" spans="1:26" ht="10.5" customHeight="1" x14ac:dyDescent="0.2">
      <c r="A415" s="189" t="s">
        <v>102</v>
      </c>
      <c r="B415" s="188" t="s">
        <v>441</v>
      </c>
      <c r="C415" s="187">
        <v>15628</v>
      </c>
      <c r="D415" s="185">
        <v>640</v>
      </c>
      <c r="E415" s="185">
        <v>712</v>
      </c>
      <c r="F415" s="185">
        <v>936</v>
      </c>
      <c r="G415" s="185">
        <v>955</v>
      </c>
      <c r="H415" s="185">
        <v>873</v>
      </c>
      <c r="I415" s="185">
        <v>934</v>
      </c>
      <c r="J415" s="185">
        <v>992</v>
      </c>
      <c r="K415" s="185">
        <v>1108</v>
      </c>
      <c r="L415" s="185">
        <v>1049</v>
      </c>
      <c r="M415" s="185">
        <v>1252</v>
      </c>
      <c r="N415" s="185">
        <v>1048</v>
      </c>
      <c r="O415" s="185">
        <v>766</v>
      </c>
      <c r="P415" s="185">
        <v>1028</v>
      </c>
      <c r="Q415" s="185">
        <v>1113</v>
      </c>
      <c r="R415" s="186">
        <v>1014</v>
      </c>
      <c r="S415" s="185">
        <v>657</v>
      </c>
      <c r="T415" s="185">
        <v>281</v>
      </c>
      <c r="U415" s="185">
        <v>75</v>
      </c>
      <c r="V415" s="185">
        <v>37</v>
      </c>
      <c r="W415" s="184">
        <v>3</v>
      </c>
      <c r="X415" s="184">
        <v>155</v>
      </c>
      <c r="Y415" s="183" t="s">
        <v>441</v>
      </c>
      <c r="Z415" s="189" t="s">
        <v>102</v>
      </c>
    </row>
    <row r="416" spans="1:26" ht="10.5" customHeight="1" x14ac:dyDescent="0.2">
      <c r="A416" s="182"/>
      <c r="B416" s="188" t="s">
        <v>440</v>
      </c>
      <c r="C416" s="187">
        <v>7756</v>
      </c>
      <c r="D416" s="185">
        <v>309</v>
      </c>
      <c r="E416" s="185">
        <v>346</v>
      </c>
      <c r="F416" s="185">
        <v>483</v>
      </c>
      <c r="G416" s="185">
        <v>479</v>
      </c>
      <c r="H416" s="185">
        <v>443</v>
      </c>
      <c r="I416" s="185">
        <v>510</v>
      </c>
      <c r="J416" s="185">
        <v>532</v>
      </c>
      <c r="K416" s="185">
        <v>584</v>
      </c>
      <c r="L416" s="185">
        <v>540</v>
      </c>
      <c r="M416" s="185">
        <v>671</v>
      </c>
      <c r="N416" s="185">
        <v>542</v>
      </c>
      <c r="O416" s="185">
        <v>360</v>
      </c>
      <c r="P416" s="185">
        <v>478</v>
      </c>
      <c r="Q416" s="185">
        <v>500</v>
      </c>
      <c r="R416" s="186">
        <v>446</v>
      </c>
      <c r="S416" s="185">
        <v>289</v>
      </c>
      <c r="T416" s="185">
        <v>120</v>
      </c>
      <c r="U416" s="185">
        <v>34</v>
      </c>
      <c r="V416" s="185">
        <v>14</v>
      </c>
      <c r="W416" s="184">
        <v>2</v>
      </c>
      <c r="X416" s="184">
        <v>74</v>
      </c>
      <c r="Y416" s="183" t="s">
        <v>440</v>
      </c>
      <c r="Z416" s="182"/>
    </row>
    <row r="417" spans="1:26" ht="10.5" customHeight="1" x14ac:dyDescent="0.2">
      <c r="A417" s="182"/>
      <c r="B417" s="188" t="s">
        <v>439</v>
      </c>
      <c r="C417" s="187">
        <v>7872</v>
      </c>
      <c r="D417" s="185">
        <v>331</v>
      </c>
      <c r="E417" s="185">
        <v>366</v>
      </c>
      <c r="F417" s="185">
        <v>453</v>
      </c>
      <c r="G417" s="185">
        <v>476</v>
      </c>
      <c r="H417" s="185">
        <v>430</v>
      </c>
      <c r="I417" s="185">
        <v>424</v>
      </c>
      <c r="J417" s="185">
        <v>460</v>
      </c>
      <c r="K417" s="185">
        <v>524</v>
      </c>
      <c r="L417" s="185">
        <v>509</v>
      </c>
      <c r="M417" s="185">
        <v>581</v>
      </c>
      <c r="N417" s="185">
        <v>506</v>
      </c>
      <c r="O417" s="185">
        <v>406</v>
      </c>
      <c r="P417" s="185">
        <v>550</v>
      </c>
      <c r="Q417" s="185">
        <v>613</v>
      </c>
      <c r="R417" s="186">
        <v>568</v>
      </c>
      <c r="S417" s="185">
        <v>368</v>
      </c>
      <c r="T417" s="185">
        <v>161</v>
      </c>
      <c r="U417" s="185">
        <v>41</v>
      </c>
      <c r="V417" s="185">
        <v>23</v>
      </c>
      <c r="W417" s="184">
        <v>1</v>
      </c>
      <c r="X417" s="184">
        <v>81</v>
      </c>
      <c r="Y417" s="183" t="s">
        <v>439</v>
      </c>
      <c r="Z417" s="182"/>
    </row>
    <row r="418" spans="1:26" ht="15.95" customHeight="1" x14ac:dyDescent="0.2">
      <c r="A418" s="147" t="s">
        <v>449</v>
      </c>
      <c r="B418" s="195" t="s">
        <v>441</v>
      </c>
      <c r="C418" s="194">
        <v>224772</v>
      </c>
      <c r="D418" s="192">
        <v>9472</v>
      </c>
      <c r="E418" s="192">
        <v>11136</v>
      </c>
      <c r="F418" s="192">
        <v>13154</v>
      </c>
      <c r="G418" s="192">
        <v>14993</v>
      </c>
      <c r="H418" s="192">
        <v>15086</v>
      </c>
      <c r="I418" s="192">
        <v>14647</v>
      </c>
      <c r="J418" s="192">
        <v>13568</v>
      </c>
      <c r="K418" s="192">
        <v>14439</v>
      </c>
      <c r="L418" s="192">
        <v>16583</v>
      </c>
      <c r="M418" s="192">
        <v>20121</v>
      </c>
      <c r="N418" s="192">
        <v>16259</v>
      </c>
      <c r="O418" s="192">
        <v>10914</v>
      </c>
      <c r="P418" s="192">
        <v>13916</v>
      </c>
      <c r="Q418" s="192">
        <v>14665</v>
      </c>
      <c r="R418" s="193">
        <v>12399</v>
      </c>
      <c r="S418" s="192">
        <v>7812</v>
      </c>
      <c r="T418" s="192">
        <v>3000</v>
      </c>
      <c r="U418" s="192">
        <v>787</v>
      </c>
      <c r="V418" s="192">
        <v>319</v>
      </c>
      <c r="W418" s="191">
        <v>67</v>
      </c>
      <c r="X418" s="191">
        <v>1435</v>
      </c>
      <c r="Y418" s="190" t="s">
        <v>441</v>
      </c>
      <c r="Z418" s="147" t="s">
        <v>449</v>
      </c>
    </row>
    <row r="419" spans="1:26" ht="11.1" customHeight="1" x14ac:dyDescent="0.2">
      <c r="A419" s="182"/>
      <c r="B419" s="195" t="s">
        <v>440</v>
      </c>
      <c r="C419" s="194">
        <v>110384</v>
      </c>
      <c r="D419" s="192">
        <v>4861</v>
      </c>
      <c r="E419" s="192">
        <v>5723</v>
      </c>
      <c r="F419" s="192">
        <v>6810</v>
      </c>
      <c r="G419" s="192">
        <v>7682</v>
      </c>
      <c r="H419" s="192">
        <v>7718</v>
      </c>
      <c r="I419" s="192">
        <v>7399</v>
      </c>
      <c r="J419" s="192">
        <v>6766</v>
      </c>
      <c r="K419" s="192">
        <v>7088</v>
      </c>
      <c r="L419" s="192">
        <v>8146</v>
      </c>
      <c r="M419" s="192">
        <v>10143</v>
      </c>
      <c r="N419" s="192">
        <v>8199</v>
      </c>
      <c r="O419" s="192">
        <v>5230</v>
      </c>
      <c r="P419" s="192">
        <v>6644</v>
      </c>
      <c r="Q419" s="192">
        <v>6769</v>
      </c>
      <c r="R419" s="193">
        <v>5693</v>
      </c>
      <c r="S419" s="192">
        <v>3214</v>
      </c>
      <c r="T419" s="192">
        <v>1197</v>
      </c>
      <c r="U419" s="192">
        <v>303</v>
      </c>
      <c r="V419" s="192">
        <v>129</v>
      </c>
      <c r="W419" s="191">
        <v>19</v>
      </c>
      <c r="X419" s="191">
        <v>651</v>
      </c>
      <c r="Y419" s="190" t="s">
        <v>440</v>
      </c>
      <c r="Z419" s="182"/>
    </row>
    <row r="420" spans="1:26" ht="11.1" customHeight="1" x14ac:dyDescent="0.2">
      <c r="A420" s="182"/>
      <c r="B420" s="195" t="s">
        <v>439</v>
      </c>
      <c r="C420" s="194">
        <v>114388</v>
      </c>
      <c r="D420" s="192">
        <v>4611</v>
      </c>
      <c r="E420" s="192">
        <v>5413</v>
      </c>
      <c r="F420" s="192">
        <v>6344</v>
      </c>
      <c r="G420" s="192">
        <v>7311</v>
      </c>
      <c r="H420" s="192">
        <v>7368</v>
      </c>
      <c r="I420" s="192">
        <v>7248</v>
      </c>
      <c r="J420" s="192">
        <v>6802</v>
      </c>
      <c r="K420" s="192">
        <v>7351</v>
      </c>
      <c r="L420" s="192">
        <v>8437</v>
      </c>
      <c r="M420" s="192">
        <v>9978</v>
      </c>
      <c r="N420" s="192">
        <v>8060</v>
      </c>
      <c r="O420" s="192">
        <v>5684</v>
      </c>
      <c r="P420" s="192">
        <v>7272</v>
      </c>
      <c r="Q420" s="192">
        <v>7896</v>
      </c>
      <c r="R420" s="193">
        <v>6706</v>
      </c>
      <c r="S420" s="192">
        <v>4598</v>
      </c>
      <c r="T420" s="192">
        <v>1803</v>
      </c>
      <c r="U420" s="192">
        <v>484</v>
      </c>
      <c r="V420" s="192">
        <v>190</v>
      </c>
      <c r="W420" s="191">
        <v>48</v>
      </c>
      <c r="X420" s="191">
        <v>784</v>
      </c>
      <c r="Y420" s="190" t="s">
        <v>439</v>
      </c>
      <c r="Z420" s="182"/>
    </row>
    <row r="421" spans="1:26" ht="10.5" customHeight="1" x14ac:dyDescent="0.2">
      <c r="A421" s="189" t="s">
        <v>103</v>
      </c>
      <c r="B421" s="188" t="s">
        <v>441</v>
      </c>
      <c r="C421" s="187">
        <v>47641</v>
      </c>
      <c r="D421" s="185">
        <v>1858</v>
      </c>
      <c r="E421" s="185">
        <v>2318</v>
      </c>
      <c r="F421" s="185">
        <v>2757</v>
      </c>
      <c r="G421" s="185">
        <v>3131</v>
      </c>
      <c r="H421" s="185">
        <v>3284</v>
      </c>
      <c r="I421" s="185">
        <v>3030</v>
      </c>
      <c r="J421" s="185">
        <v>2833</v>
      </c>
      <c r="K421" s="185">
        <v>2943</v>
      </c>
      <c r="L421" s="185">
        <v>3430</v>
      </c>
      <c r="M421" s="185">
        <v>4347</v>
      </c>
      <c r="N421" s="185">
        <v>3512</v>
      </c>
      <c r="O421" s="185">
        <v>2350</v>
      </c>
      <c r="P421" s="185">
        <v>2860</v>
      </c>
      <c r="Q421" s="185">
        <v>3193</v>
      </c>
      <c r="R421" s="186">
        <v>2705</v>
      </c>
      <c r="S421" s="185">
        <v>1682</v>
      </c>
      <c r="T421" s="185">
        <v>665</v>
      </c>
      <c r="U421" s="185">
        <v>179</v>
      </c>
      <c r="V421" s="185">
        <v>63</v>
      </c>
      <c r="W421" s="184">
        <v>12</v>
      </c>
      <c r="X421" s="184">
        <v>489</v>
      </c>
      <c r="Y421" s="183" t="s">
        <v>441</v>
      </c>
      <c r="Z421" s="189" t="s">
        <v>103</v>
      </c>
    </row>
    <row r="422" spans="1:26" ht="10.5" customHeight="1" x14ac:dyDescent="0.2">
      <c r="A422" s="189"/>
      <c r="B422" s="188" t="s">
        <v>440</v>
      </c>
      <c r="C422" s="187">
        <v>23392</v>
      </c>
      <c r="D422" s="185">
        <v>927</v>
      </c>
      <c r="E422" s="185">
        <v>1193</v>
      </c>
      <c r="F422" s="185">
        <v>1448</v>
      </c>
      <c r="G422" s="185">
        <v>1605</v>
      </c>
      <c r="H422" s="185">
        <v>1740</v>
      </c>
      <c r="I422" s="185">
        <v>1533</v>
      </c>
      <c r="J422" s="185">
        <v>1407</v>
      </c>
      <c r="K422" s="185">
        <v>1433</v>
      </c>
      <c r="L422" s="185">
        <v>1657</v>
      </c>
      <c r="M422" s="185">
        <v>2158</v>
      </c>
      <c r="N422" s="185">
        <v>1716</v>
      </c>
      <c r="O422" s="185">
        <v>1115</v>
      </c>
      <c r="P422" s="185">
        <v>1369</v>
      </c>
      <c r="Q422" s="185">
        <v>1483</v>
      </c>
      <c r="R422" s="186">
        <v>1287</v>
      </c>
      <c r="S422" s="185">
        <v>726</v>
      </c>
      <c r="T422" s="185">
        <v>255</v>
      </c>
      <c r="U422" s="185">
        <v>77</v>
      </c>
      <c r="V422" s="185">
        <v>24</v>
      </c>
      <c r="W422" s="184">
        <v>3</v>
      </c>
      <c r="X422" s="184">
        <v>236</v>
      </c>
      <c r="Y422" s="183" t="s">
        <v>440</v>
      </c>
      <c r="Z422" s="189"/>
    </row>
    <row r="423" spans="1:26" ht="10.5" customHeight="1" x14ac:dyDescent="0.2">
      <c r="A423" s="189"/>
      <c r="B423" s="188" t="s">
        <v>439</v>
      </c>
      <c r="C423" s="187">
        <v>24249</v>
      </c>
      <c r="D423" s="185">
        <v>931</v>
      </c>
      <c r="E423" s="185">
        <v>1125</v>
      </c>
      <c r="F423" s="185">
        <v>1309</v>
      </c>
      <c r="G423" s="185">
        <v>1526</v>
      </c>
      <c r="H423" s="185">
        <v>1544</v>
      </c>
      <c r="I423" s="185">
        <v>1497</v>
      </c>
      <c r="J423" s="185">
        <v>1426</v>
      </c>
      <c r="K423" s="185">
        <v>1510</v>
      </c>
      <c r="L423" s="185">
        <v>1773</v>
      </c>
      <c r="M423" s="185">
        <v>2189</v>
      </c>
      <c r="N423" s="185">
        <v>1796</v>
      </c>
      <c r="O423" s="185">
        <v>1235</v>
      </c>
      <c r="P423" s="185">
        <v>1491</v>
      </c>
      <c r="Q423" s="185">
        <v>1710</v>
      </c>
      <c r="R423" s="186">
        <v>1418</v>
      </c>
      <c r="S423" s="185">
        <v>956</v>
      </c>
      <c r="T423" s="185">
        <v>410</v>
      </c>
      <c r="U423" s="185">
        <v>102</v>
      </c>
      <c r="V423" s="185">
        <v>39</v>
      </c>
      <c r="W423" s="184">
        <v>9</v>
      </c>
      <c r="X423" s="184">
        <v>253</v>
      </c>
      <c r="Y423" s="183" t="s">
        <v>439</v>
      </c>
      <c r="Z423" s="189"/>
    </row>
    <row r="424" spans="1:26" ht="10.5" customHeight="1" x14ac:dyDescent="0.2">
      <c r="A424" s="189" t="s">
        <v>104</v>
      </c>
      <c r="B424" s="188" t="s">
        <v>441</v>
      </c>
      <c r="C424" s="187">
        <v>35445</v>
      </c>
      <c r="D424" s="185">
        <v>1577</v>
      </c>
      <c r="E424" s="185">
        <v>1793</v>
      </c>
      <c r="F424" s="185">
        <v>2221</v>
      </c>
      <c r="G424" s="185">
        <v>2318</v>
      </c>
      <c r="H424" s="185">
        <v>2346</v>
      </c>
      <c r="I424" s="185">
        <v>2436</v>
      </c>
      <c r="J424" s="185">
        <v>2293</v>
      </c>
      <c r="K424" s="185">
        <v>2370</v>
      </c>
      <c r="L424" s="185">
        <v>2593</v>
      </c>
      <c r="M424" s="185">
        <v>3049</v>
      </c>
      <c r="N424" s="185">
        <v>2571</v>
      </c>
      <c r="O424" s="185">
        <v>1691</v>
      </c>
      <c r="P424" s="185">
        <v>2059</v>
      </c>
      <c r="Q424" s="185">
        <v>2189</v>
      </c>
      <c r="R424" s="186">
        <v>1859</v>
      </c>
      <c r="S424" s="185">
        <v>1146</v>
      </c>
      <c r="T424" s="185">
        <v>497</v>
      </c>
      <c r="U424" s="185">
        <v>125</v>
      </c>
      <c r="V424" s="185">
        <v>46</v>
      </c>
      <c r="W424" s="184">
        <v>19</v>
      </c>
      <c r="X424" s="184">
        <v>247</v>
      </c>
      <c r="Y424" s="183" t="s">
        <v>441</v>
      </c>
      <c r="Z424" s="189" t="s">
        <v>104</v>
      </c>
    </row>
    <row r="425" spans="1:26" ht="10.5" customHeight="1" x14ac:dyDescent="0.2">
      <c r="A425" s="189"/>
      <c r="B425" s="188" t="s">
        <v>440</v>
      </c>
      <c r="C425" s="187">
        <v>17868</v>
      </c>
      <c r="D425" s="185">
        <v>847</v>
      </c>
      <c r="E425" s="185">
        <v>924</v>
      </c>
      <c r="F425" s="185">
        <v>1114</v>
      </c>
      <c r="G425" s="185">
        <v>1192</v>
      </c>
      <c r="H425" s="185">
        <v>1203</v>
      </c>
      <c r="I425" s="185">
        <v>1286</v>
      </c>
      <c r="J425" s="185">
        <v>1207</v>
      </c>
      <c r="K425" s="185">
        <v>1235</v>
      </c>
      <c r="L425" s="185">
        <v>1337</v>
      </c>
      <c r="M425" s="185">
        <v>1624</v>
      </c>
      <c r="N425" s="185">
        <v>1331</v>
      </c>
      <c r="O425" s="185">
        <v>860</v>
      </c>
      <c r="P425" s="185">
        <v>1010</v>
      </c>
      <c r="Q425" s="185">
        <v>1003</v>
      </c>
      <c r="R425" s="186">
        <v>823</v>
      </c>
      <c r="S425" s="185">
        <v>470</v>
      </c>
      <c r="T425" s="185">
        <v>217</v>
      </c>
      <c r="U425" s="185">
        <v>49</v>
      </c>
      <c r="V425" s="185">
        <v>18</v>
      </c>
      <c r="W425" s="184">
        <v>3</v>
      </c>
      <c r="X425" s="184">
        <v>115</v>
      </c>
      <c r="Y425" s="183" t="s">
        <v>440</v>
      </c>
      <c r="Z425" s="189"/>
    </row>
    <row r="426" spans="1:26" ht="10.5" customHeight="1" x14ac:dyDescent="0.2">
      <c r="A426" s="189"/>
      <c r="B426" s="188" t="s">
        <v>439</v>
      </c>
      <c r="C426" s="187">
        <v>17577</v>
      </c>
      <c r="D426" s="185">
        <v>730</v>
      </c>
      <c r="E426" s="185">
        <v>869</v>
      </c>
      <c r="F426" s="185">
        <v>1107</v>
      </c>
      <c r="G426" s="185">
        <v>1126</v>
      </c>
      <c r="H426" s="185">
        <v>1143</v>
      </c>
      <c r="I426" s="185">
        <v>1150</v>
      </c>
      <c r="J426" s="185">
        <v>1086</v>
      </c>
      <c r="K426" s="185">
        <v>1135</v>
      </c>
      <c r="L426" s="185">
        <v>1256</v>
      </c>
      <c r="M426" s="185">
        <v>1425</v>
      </c>
      <c r="N426" s="185">
        <v>1240</v>
      </c>
      <c r="O426" s="185">
        <v>831</v>
      </c>
      <c r="P426" s="185">
        <v>1049</v>
      </c>
      <c r="Q426" s="185">
        <v>1186</v>
      </c>
      <c r="R426" s="186">
        <v>1036</v>
      </c>
      <c r="S426" s="185">
        <v>676</v>
      </c>
      <c r="T426" s="185">
        <v>280</v>
      </c>
      <c r="U426" s="185">
        <v>76</v>
      </c>
      <c r="V426" s="185">
        <v>28</v>
      </c>
      <c r="W426" s="184">
        <v>16</v>
      </c>
      <c r="X426" s="184">
        <v>132</v>
      </c>
      <c r="Y426" s="183" t="s">
        <v>439</v>
      </c>
      <c r="Z426" s="189"/>
    </row>
    <row r="427" spans="1:26" ht="10.5" customHeight="1" x14ac:dyDescent="0.2">
      <c r="A427" s="189" t="s">
        <v>105</v>
      </c>
      <c r="B427" s="188" t="s">
        <v>441</v>
      </c>
      <c r="C427" s="187">
        <v>24614</v>
      </c>
      <c r="D427" s="185">
        <v>968</v>
      </c>
      <c r="E427" s="185">
        <v>1149</v>
      </c>
      <c r="F427" s="185">
        <v>1382</v>
      </c>
      <c r="G427" s="185">
        <v>1451</v>
      </c>
      <c r="H427" s="185">
        <v>1377</v>
      </c>
      <c r="I427" s="185">
        <v>1416</v>
      </c>
      <c r="J427" s="185">
        <v>1422</v>
      </c>
      <c r="K427" s="185">
        <v>1534</v>
      </c>
      <c r="L427" s="185">
        <v>1664</v>
      </c>
      <c r="M427" s="185">
        <v>2146</v>
      </c>
      <c r="N427" s="185">
        <v>1675</v>
      </c>
      <c r="O427" s="185">
        <v>1293</v>
      </c>
      <c r="P427" s="185">
        <v>1738</v>
      </c>
      <c r="Q427" s="185">
        <v>1850</v>
      </c>
      <c r="R427" s="186">
        <v>1759</v>
      </c>
      <c r="S427" s="185">
        <v>1104</v>
      </c>
      <c r="T427" s="185">
        <v>406</v>
      </c>
      <c r="U427" s="185">
        <v>97</v>
      </c>
      <c r="V427" s="185">
        <v>48</v>
      </c>
      <c r="W427" s="184">
        <v>7</v>
      </c>
      <c r="X427" s="184">
        <v>128</v>
      </c>
      <c r="Y427" s="183" t="s">
        <v>441</v>
      </c>
      <c r="Z427" s="189" t="s">
        <v>105</v>
      </c>
    </row>
    <row r="428" spans="1:26" ht="10.5" customHeight="1" x14ac:dyDescent="0.2">
      <c r="A428" s="189"/>
      <c r="B428" s="188" t="s">
        <v>440</v>
      </c>
      <c r="C428" s="187">
        <v>12230</v>
      </c>
      <c r="D428" s="185">
        <v>494</v>
      </c>
      <c r="E428" s="185">
        <v>620</v>
      </c>
      <c r="F428" s="185">
        <v>706</v>
      </c>
      <c r="G428" s="185">
        <v>720</v>
      </c>
      <c r="H428" s="185">
        <v>713</v>
      </c>
      <c r="I428" s="185">
        <v>780</v>
      </c>
      <c r="J428" s="185">
        <v>733</v>
      </c>
      <c r="K428" s="185">
        <v>780</v>
      </c>
      <c r="L428" s="185">
        <v>881</v>
      </c>
      <c r="M428" s="185">
        <v>1113</v>
      </c>
      <c r="N428" s="185">
        <v>861</v>
      </c>
      <c r="O428" s="185">
        <v>645</v>
      </c>
      <c r="P428" s="185">
        <v>820</v>
      </c>
      <c r="Q428" s="185">
        <v>865</v>
      </c>
      <c r="R428" s="186">
        <v>799</v>
      </c>
      <c r="S428" s="185">
        <v>437</v>
      </c>
      <c r="T428" s="185">
        <v>164</v>
      </c>
      <c r="U428" s="185">
        <v>33</v>
      </c>
      <c r="V428" s="185">
        <v>20</v>
      </c>
      <c r="W428" s="184">
        <v>2</v>
      </c>
      <c r="X428" s="184">
        <v>44</v>
      </c>
      <c r="Y428" s="183" t="s">
        <v>440</v>
      </c>
      <c r="Z428" s="189"/>
    </row>
    <row r="429" spans="1:26" ht="10.5" customHeight="1" x14ac:dyDescent="0.2">
      <c r="A429" s="189"/>
      <c r="B429" s="188" t="s">
        <v>439</v>
      </c>
      <c r="C429" s="187">
        <v>12384</v>
      </c>
      <c r="D429" s="185">
        <v>474</v>
      </c>
      <c r="E429" s="185">
        <v>529</v>
      </c>
      <c r="F429" s="185">
        <v>676</v>
      </c>
      <c r="G429" s="185">
        <v>731</v>
      </c>
      <c r="H429" s="185">
        <v>664</v>
      </c>
      <c r="I429" s="185">
        <v>636</v>
      </c>
      <c r="J429" s="185">
        <v>689</v>
      </c>
      <c r="K429" s="185">
        <v>754</v>
      </c>
      <c r="L429" s="185">
        <v>783</v>
      </c>
      <c r="M429" s="185">
        <v>1033</v>
      </c>
      <c r="N429" s="185">
        <v>814</v>
      </c>
      <c r="O429" s="185">
        <v>648</v>
      </c>
      <c r="P429" s="185">
        <v>918</v>
      </c>
      <c r="Q429" s="185">
        <v>985</v>
      </c>
      <c r="R429" s="186">
        <v>960</v>
      </c>
      <c r="S429" s="185">
        <v>667</v>
      </c>
      <c r="T429" s="185">
        <v>242</v>
      </c>
      <c r="U429" s="185">
        <v>64</v>
      </c>
      <c r="V429" s="185">
        <v>28</v>
      </c>
      <c r="W429" s="184">
        <v>5</v>
      </c>
      <c r="X429" s="184">
        <v>84</v>
      </c>
      <c r="Y429" s="183" t="s">
        <v>439</v>
      </c>
      <c r="Z429" s="189"/>
    </row>
    <row r="430" spans="1:26" ht="10.5" customHeight="1" x14ac:dyDescent="0.2">
      <c r="A430" s="189" t="s">
        <v>106</v>
      </c>
      <c r="B430" s="188" t="s">
        <v>441</v>
      </c>
      <c r="C430" s="187">
        <v>117072</v>
      </c>
      <c r="D430" s="185">
        <v>5069</v>
      </c>
      <c r="E430" s="185">
        <v>5876</v>
      </c>
      <c r="F430" s="185">
        <v>6794</v>
      </c>
      <c r="G430" s="185">
        <v>8093</v>
      </c>
      <c r="H430" s="185">
        <v>8079</v>
      </c>
      <c r="I430" s="185">
        <v>7765</v>
      </c>
      <c r="J430" s="185">
        <v>7020</v>
      </c>
      <c r="K430" s="185">
        <v>7592</v>
      </c>
      <c r="L430" s="185">
        <v>8896</v>
      </c>
      <c r="M430" s="185">
        <v>10579</v>
      </c>
      <c r="N430" s="185">
        <v>8501</v>
      </c>
      <c r="O430" s="185">
        <v>5580</v>
      </c>
      <c r="P430" s="185">
        <v>7259</v>
      </c>
      <c r="Q430" s="185">
        <v>7433</v>
      </c>
      <c r="R430" s="186">
        <v>6076</v>
      </c>
      <c r="S430" s="185">
        <v>3880</v>
      </c>
      <c r="T430" s="185">
        <v>1432</v>
      </c>
      <c r="U430" s="185">
        <v>386</v>
      </c>
      <c r="V430" s="185">
        <v>162</v>
      </c>
      <c r="W430" s="184">
        <v>29</v>
      </c>
      <c r="X430" s="184">
        <v>571</v>
      </c>
      <c r="Y430" s="183" t="s">
        <v>441</v>
      </c>
      <c r="Z430" s="189" t="s">
        <v>106</v>
      </c>
    </row>
    <row r="431" spans="1:26" ht="10.5" customHeight="1" x14ac:dyDescent="0.2">
      <c r="B431" s="188" t="s">
        <v>440</v>
      </c>
      <c r="C431" s="187">
        <v>56894</v>
      </c>
      <c r="D431" s="185">
        <v>2593</v>
      </c>
      <c r="E431" s="185">
        <v>2986</v>
      </c>
      <c r="F431" s="185">
        <v>3542</v>
      </c>
      <c r="G431" s="185">
        <v>4165</v>
      </c>
      <c r="H431" s="185">
        <v>4062</v>
      </c>
      <c r="I431" s="185">
        <v>3800</v>
      </c>
      <c r="J431" s="185">
        <v>3419</v>
      </c>
      <c r="K431" s="185">
        <v>3640</v>
      </c>
      <c r="L431" s="185">
        <v>4271</v>
      </c>
      <c r="M431" s="185">
        <v>5248</v>
      </c>
      <c r="N431" s="185">
        <v>4291</v>
      </c>
      <c r="O431" s="185">
        <v>2610</v>
      </c>
      <c r="P431" s="185">
        <v>3445</v>
      </c>
      <c r="Q431" s="185">
        <v>3418</v>
      </c>
      <c r="R431" s="186">
        <v>2784</v>
      </c>
      <c r="S431" s="185">
        <v>1581</v>
      </c>
      <c r="T431" s="185">
        <v>561</v>
      </c>
      <c r="U431" s="185">
        <v>144</v>
      </c>
      <c r="V431" s="185">
        <v>67</v>
      </c>
      <c r="W431" s="184">
        <v>11</v>
      </c>
      <c r="X431" s="184">
        <v>256</v>
      </c>
      <c r="Y431" s="183" t="s">
        <v>440</v>
      </c>
    </row>
    <row r="432" spans="1:26" ht="10.5" customHeight="1" x14ac:dyDescent="0.2">
      <c r="B432" s="188" t="s">
        <v>439</v>
      </c>
      <c r="C432" s="187">
        <v>60178</v>
      </c>
      <c r="D432" s="185">
        <v>2476</v>
      </c>
      <c r="E432" s="185">
        <v>2890</v>
      </c>
      <c r="F432" s="185">
        <v>3252</v>
      </c>
      <c r="G432" s="185">
        <v>3928</v>
      </c>
      <c r="H432" s="185">
        <v>4017</v>
      </c>
      <c r="I432" s="185">
        <v>3965</v>
      </c>
      <c r="J432" s="185">
        <v>3601</v>
      </c>
      <c r="K432" s="185">
        <v>3952</v>
      </c>
      <c r="L432" s="185">
        <v>4625</v>
      </c>
      <c r="M432" s="185">
        <v>5331</v>
      </c>
      <c r="N432" s="185">
        <v>4210</v>
      </c>
      <c r="O432" s="185">
        <v>2970</v>
      </c>
      <c r="P432" s="185">
        <v>3814</v>
      </c>
      <c r="Q432" s="185">
        <v>4015</v>
      </c>
      <c r="R432" s="186">
        <v>3292</v>
      </c>
      <c r="S432" s="185">
        <v>2299</v>
      </c>
      <c r="T432" s="185">
        <v>871</v>
      </c>
      <c r="U432" s="185">
        <v>242</v>
      </c>
      <c r="V432" s="185">
        <v>95</v>
      </c>
      <c r="W432" s="184">
        <v>18</v>
      </c>
      <c r="X432" s="184">
        <v>315</v>
      </c>
      <c r="Y432" s="183" t="s">
        <v>439</v>
      </c>
    </row>
    <row r="433" spans="1:26" ht="15.95" customHeight="1" x14ac:dyDescent="0.2">
      <c r="A433" s="147" t="s">
        <v>448</v>
      </c>
      <c r="B433" s="195" t="s">
        <v>441</v>
      </c>
      <c r="C433" s="194">
        <v>291230</v>
      </c>
      <c r="D433" s="192">
        <v>17549</v>
      </c>
      <c r="E433" s="192">
        <v>18614</v>
      </c>
      <c r="F433" s="192">
        <v>20409</v>
      </c>
      <c r="G433" s="192">
        <v>21896</v>
      </c>
      <c r="H433" s="192">
        <v>21672</v>
      </c>
      <c r="I433" s="192">
        <v>20811</v>
      </c>
      <c r="J433" s="192">
        <v>19090</v>
      </c>
      <c r="K433" s="192">
        <v>18514</v>
      </c>
      <c r="L433" s="192">
        <v>20066</v>
      </c>
      <c r="M433" s="192">
        <v>22274</v>
      </c>
      <c r="N433" s="192">
        <v>18855</v>
      </c>
      <c r="O433" s="192">
        <v>13389</v>
      </c>
      <c r="P433" s="192">
        <v>15424</v>
      </c>
      <c r="Q433" s="192">
        <v>15654</v>
      </c>
      <c r="R433" s="193">
        <v>12719</v>
      </c>
      <c r="S433" s="192">
        <v>7411</v>
      </c>
      <c r="T433" s="192">
        <v>2836</v>
      </c>
      <c r="U433" s="192">
        <v>976</v>
      </c>
      <c r="V433" s="192">
        <v>337</v>
      </c>
      <c r="W433" s="191">
        <v>97</v>
      </c>
      <c r="X433" s="191">
        <v>2637</v>
      </c>
      <c r="Y433" s="190" t="s">
        <v>441</v>
      </c>
      <c r="Z433" s="147" t="s">
        <v>448</v>
      </c>
    </row>
    <row r="434" spans="1:26" ht="11.1" customHeight="1" x14ac:dyDescent="0.2">
      <c r="A434" s="182"/>
      <c r="B434" s="195" t="s">
        <v>440</v>
      </c>
      <c r="C434" s="194">
        <v>143288</v>
      </c>
      <c r="D434" s="192">
        <v>9082</v>
      </c>
      <c r="E434" s="192">
        <v>9615</v>
      </c>
      <c r="F434" s="192">
        <v>10454</v>
      </c>
      <c r="G434" s="192">
        <v>11112</v>
      </c>
      <c r="H434" s="192">
        <v>10795</v>
      </c>
      <c r="I434" s="192">
        <v>10260</v>
      </c>
      <c r="J434" s="192">
        <v>9339</v>
      </c>
      <c r="K434" s="192">
        <v>9132</v>
      </c>
      <c r="L434" s="192">
        <v>9830</v>
      </c>
      <c r="M434" s="192">
        <v>11027</v>
      </c>
      <c r="N434" s="192">
        <v>9342</v>
      </c>
      <c r="O434" s="192">
        <v>6407</v>
      </c>
      <c r="P434" s="192">
        <v>7413</v>
      </c>
      <c r="Q434" s="192">
        <v>7305</v>
      </c>
      <c r="R434" s="193">
        <v>5927</v>
      </c>
      <c r="S434" s="192">
        <v>3212</v>
      </c>
      <c r="T434" s="192">
        <v>1225</v>
      </c>
      <c r="U434" s="192">
        <v>400</v>
      </c>
      <c r="V434" s="192">
        <v>158</v>
      </c>
      <c r="W434" s="191">
        <v>39</v>
      </c>
      <c r="X434" s="191">
        <v>1214</v>
      </c>
      <c r="Y434" s="190" t="s">
        <v>440</v>
      </c>
      <c r="Z434" s="182"/>
    </row>
    <row r="435" spans="1:26" ht="11.1" customHeight="1" x14ac:dyDescent="0.2">
      <c r="A435" s="182"/>
      <c r="B435" s="195" t="s">
        <v>439</v>
      </c>
      <c r="C435" s="194">
        <v>147942</v>
      </c>
      <c r="D435" s="192">
        <v>8467</v>
      </c>
      <c r="E435" s="192">
        <v>8999</v>
      </c>
      <c r="F435" s="192">
        <v>9955</v>
      </c>
      <c r="G435" s="192">
        <v>10784</v>
      </c>
      <c r="H435" s="192">
        <v>10877</v>
      </c>
      <c r="I435" s="192">
        <v>10551</v>
      </c>
      <c r="J435" s="192">
        <v>9751</v>
      </c>
      <c r="K435" s="192">
        <v>9382</v>
      </c>
      <c r="L435" s="192">
        <v>10236</v>
      </c>
      <c r="M435" s="192">
        <v>11247</v>
      </c>
      <c r="N435" s="192">
        <v>9513</v>
      </c>
      <c r="O435" s="192">
        <v>6982</v>
      </c>
      <c r="P435" s="192">
        <v>8011</v>
      </c>
      <c r="Q435" s="192">
        <v>8349</v>
      </c>
      <c r="R435" s="193">
        <v>6792</v>
      </c>
      <c r="S435" s="192">
        <v>4199</v>
      </c>
      <c r="T435" s="192">
        <v>1611</v>
      </c>
      <c r="U435" s="192">
        <v>576</v>
      </c>
      <c r="V435" s="192">
        <v>179</v>
      </c>
      <c r="W435" s="191">
        <v>58</v>
      </c>
      <c r="X435" s="191">
        <v>1423</v>
      </c>
      <c r="Y435" s="190" t="s">
        <v>439</v>
      </c>
      <c r="Z435" s="182"/>
    </row>
    <row r="436" spans="1:26" ht="10.5" customHeight="1" x14ac:dyDescent="0.2">
      <c r="A436" s="189" t="s">
        <v>107</v>
      </c>
      <c r="B436" s="188" t="s">
        <v>441</v>
      </c>
      <c r="C436" s="187">
        <v>26492</v>
      </c>
      <c r="D436" s="185">
        <v>1167</v>
      </c>
      <c r="E436" s="185">
        <v>1355</v>
      </c>
      <c r="F436" s="185">
        <v>1596</v>
      </c>
      <c r="G436" s="185">
        <v>1683</v>
      </c>
      <c r="H436" s="185">
        <v>1754</v>
      </c>
      <c r="I436" s="185">
        <v>1641</v>
      </c>
      <c r="J436" s="185">
        <v>1600</v>
      </c>
      <c r="K436" s="185">
        <v>1693</v>
      </c>
      <c r="L436" s="185">
        <v>1911</v>
      </c>
      <c r="M436" s="185">
        <v>2245</v>
      </c>
      <c r="N436" s="185">
        <v>1915</v>
      </c>
      <c r="O436" s="185">
        <v>1222</v>
      </c>
      <c r="P436" s="185">
        <v>1649</v>
      </c>
      <c r="Q436" s="185">
        <v>1800</v>
      </c>
      <c r="R436" s="186">
        <v>1542</v>
      </c>
      <c r="S436" s="185">
        <v>879</v>
      </c>
      <c r="T436" s="185">
        <v>371</v>
      </c>
      <c r="U436" s="185">
        <v>108</v>
      </c>
      <c r="V436" s="185">
        <v>31</v>
      </c>
      <c r="W436" s="184">
        <v>8</v>
      </c>
      <c r="X436" s="184">
        <v>322</v>
      </c>
      <c r="Y436" s="183" t="s">
        <v>441</v>
      </c>
      <c r="Z436" s="189" t="s">
        <v>107</v>
      </c>
    </row>
    <row r="437" spans="1:26" ht="10.5" customHeight="1" x14ac:dyDescent="0.2">
      <c r="A437" s="189"/>
      <c r="B437" s="188" t="s">
        <v>440</v>
      </c>
      <c r="C437" s="187">
        <v>12827</v>
      </c>
      <c r="D437" s="185">
        <v>618</v>
      </c>
      <c r="E437" s="185">
        <v>688</v>
      </c>
      <c r="F437" s="185">
        <v>805</v>
      </c>
      <c r="G437" s="185">
        <v>840</v>
      </c>
      <c r="H437" s="185">
        <v>892</v>
      </c>
      <c r="I437" s="185">
        <v>788</v>
      </c>
      <c r="J437" s="185">
        <v>793</v>
      </c>
      <c r="K437" s="185">
        <v>846</v>
      </c>
      <c r="L437" s="185">
        <v>942</v>
      </c>
      <c r="M437" s="185">
        <v>1111</v>
      </c>
      <c r="N437" s="185">
        <v>917</v>
      </c>
      <c r="O437" s="185">
        <v>560</v>
      </c>
      <c r="P437" s="185">
        <v>779</v>
      </c>
      <c r="Q437" s="185">
        <v>856</v>
      </c>
      <c r="R437" s="186">
        <v>703</v>
      </c>
      <c r="S437" s="185">
        <v>343</v>
      </c>
      <c r="T437" s="185">
        <v>149</v>
      </c>
      <c r="U437" s="185">
        <v>39</v>
      </c>
      <c r="V437" s="185">
        <v>16</v>
      </c>
      <c r="W437" s="184">
        <v>2</v>
      </c>
      <c r="X437" s="184">
        <v>140</v>
      </c>
      <c r="Y437" s="183" t="s">
        <v>440</v>
      </c>
      <c r="Z437" s="189"/>
    </row>
    <row r="438" spans="1:26" ht="10.5" customHeight="1" x14ac:dyDescent="0.2">
      <c r="A438" s="189"/>
      <c r="B438" s="188" t="s">
        <v>439</v>
      </c>
      <c r="C438" s="187">
        <v>13665</v>
      </c>
      <c r="D438" s="185">
        <v>549</v>
      </c>
      <c r="E438" s="185">
        <v>667</v>
      </c>
      <c r="F438" s="185">
        <v>791</v>
      </c>
      <c r="G438" s="185">
        <v>843</v>
      </c>
      <c r="H438" s="185">
        <v>862</v>
      </c>
      <c r="I438" s="185">
        <v>853</v>
      </c>
      <c r="J438" s="185">
        <v>807</v>
      </c>
      <c r="K438" s="185">
        <v>847</v>
      </c>
      <c r="L438" s="185">
        <v>969</v>
      </c>
      <c r="M438" s="185">
        <v>1134</v>
      </c>
      <c r="N438" s="185">
        <v>998</v>
      </c>
      <c r="O438" s="185">
        <v>662</v>
      </c>
      <c r="P438" s="185">
        <v>870</v>
      </c>
      <c r="Q438" s="185">
        <v>944</v>
      </c>
      <c r="R438" s="186">
        <v>839</v>
      </c>
      <c r="S438" s="185">
        <v>536</v>
      </c>
      <c r="T438" s="185">
        <v>222</v>
      </c>
      <c r="U438" s="185">
        <v>69</v>
      </c>
      <c r="V438" s="185">
        <v>15</v>
      </c>
      <c r="W438" s="184">
        <v>6</v>
      </c>
      <c r="X438" s="184">
        <v>182</v>
      </c>
      <c r="Y438" s="183" t="s">
        <v>439</v>
      </c>
      <c r="Z438" s="189"/>
    </row>
    <row r="439" spans="1:26" ht="10.5" customHeight="1" x14ac:dyDescent="0.2">
      <c r="A439" s="189" t="s">
        <v>108</v>
      </c>
      <c r="B439" s="188" t="s">
        <v>441</v>
      </c>
      <c r="C439" s="187">
        <v>121707</v>
      </c>
      <c r="D439" s="185">
        <v>5697</v>
      </c>
      <c r="E439" s="185">
        <v>6235</v>
      </c>
      <c r="F439" s="185">
        <v>6926</v>
      </c>
      <c r="G439" s="185">
        <v>7796</v>
      </c>
      <c r="H439" s="185">
        <v>8283</v>
      </c>
      <c r="I439" s="185">
        <v>8310</v>
      </c>
      <c r="J439" s="185">
        <v>7760</v>
      </c>
      <c r="K439" s="185">
        <v>7523</v>
      </c>
      <c r="L439" s="185">
        <v>8374</v>
      </c>
      <c r="M439" s="185">
        <v>10240</v>
      </c>
      <c r="N439" s="185">
        <v>8964</v>
      </c>
      <c r="O439" s="185">
        <v>6180</v>
      </c>
      <c r="P439" s="185">
        <v>7679</v>
      </c>
      <c r="Q439" s="185">
        <v>7980</v>
      </c>
      <c r="R439" s="186">
        <v>6534</v>
      </c>
      <c r="S439" s="185">
        <v>4061</v>
      </c>
      <c r="T439" s="185">
        <v>1462</v>
      </c>
      <c r="U439" s="185">
        <v>488</v>
      </c>
      <c r="V439" s="185">
        <v>174</v>
      </c>
      <c r="W439" s="184">
        <v>45</v>
      </c>
      <c r="X439" s="184">
        <v>996</v>
      </c>
      <c r="Y439" s="183" t="s">
        <v>441</v>
      </c>
      <c r="Z439" s="189" t="s">
        <v>108</v>
      </c>
    </row>
    <row r="440" spans="1:26" ht="10.5" customHeight="1" x14ac:dyDescent="0.2">
      <c r="A440" s="189"/>
      <c r="B440" s="188" t="s">
        <v>440</v>
      </c>
      <c r="C440" s="187">
        <v>59670</v>
      </c>
      <c r="D440" s="185">
        <v>2947</v>
      </c>
      <c r="E440" s="185">
        <v>3242</v>
      </c>
      <c r="F440" s="185">
        <v>3520</v>
      </c>
      <c r="G440" s="185">
        <v>3947</v>
      </c>
      <c r="H440" s="185">
        <v>4203</v>
      </c>
      <c r="I440" s="185">
        <v>4229</v>
      </c>
      <c r="J440" s="185">
        <v>3883</v>
      </c>
      <c r="K440" s="185">
        <v>3768</v>
      </c>
      <c r="L440" s="185">
        <v>4080</v>
      </c>
      <c r="M440" s="185">
        <v>4999</v>
      </c>
      <c r="N440" s="185">
        <v>4380</v>
      </c>
      <c r="O440" s="185">
        <v>2910</v>
      </c>
      <c r="P440" s="185">
        <v>3699</v>
      </c>
      <c r="Q440" s="185">
        <v>3732</v>
      </c>
      <c r="R440" s="186">
        <v>3023</v>
      </c>
      <c r="S440" s="185">
        <v>1718</v>
      </c>
      <c r="T440" s="185">
        <v>631</v>
      </c>
      <c r="U440" s="185">
        <v>191</v>
      </c>
      <c r="V440" s="185">
        <v>79</v>
      </c>
      <c r="W440" s="184">
        <v>24</v>
      </c>
      <c r="X440" s="184">
        <v>465</v>
      </c>
      <c r="Y440" s="183" t="s">
        <v>440</v>
      </c>
      <c r="Z440" s="189"/>
    </row>
    <row r="441" spans="1:26" ht="10.5" customHeight="1" x14ac:dyDescent="0.2">
      <c r="A441" s="189"/>
      <c r="B441" s="188" t="s">
        <v>439</v>
      </c>
      <c r="C441" s="187">
        <v>62037</v>
      </c>
      <c r="D441" s="185">
        <v>2750</v>
      </c>
      <c r="E441" s="185">
        <v>2993</v>
      </c>
      <c r="F441" s="185">
        <v>3406</v>
      </c>
      <c r="G441" s="185">
        <v>3849</v>
      </c>
      <c r="H441" s="185">
        <v>4080</v>
      </c>
      <c r="I441" s="185">
        <v>4081</v>
      </c>
      <c r="J441" s="185">
        <v>3877</v>
      </c>
      <c r="K441" s="185">
        <v>3755</v>
      </c>
      <c r="L441" s="185">
        <v>4294</v>
      </c>
      <c r="M441" s="185">
        <v>5241</v>
      </c>
      <c r="N441" s="185">
        <v>4584</v>
      </c>
      <c r="O441" s="185">
        <v>3270</v>
      </c>
      <c r="P441" s="185">
        <v>3980</v>
      </c>
      <c r="Q441" s="185">
        <v>4248</v>
      </c>
      <c r="R441" s="186">
        <v>3511</v>
      </c>
      <c r="S441" s="185">
        <v>2343</v>
      </c>
      <c r="T441" s="185">
        <v>831</v>
      </c>
      <c r="U441" s="185">
        <v>297</v>
      </c>
      <c r="V441" s="185">
        <v>95</v>
      </c>
      <c r="W441" s="184">
        <v>21</v>
      </c>
      <c r="X441" s="184">
        <v>531</v>
      </c>
      <c r="Y441" s="183" t="s">
        <v>439</v>
      </c>
      <c r="Z441" s="189"/>
    </row>
    <row r="442" spans="1:26" ht="10.5" customHeight="1" x14ac:dyDescent="0.2">
      <c r="A442" s="189" t="s">
        <v>109</v>
      </c>
      <c r="B442" s="188" t="s">
        <v>441</v>
      </c>
      <c r="C442" s="187">
        <v>85996</v>
      </c>
      <c r="D442" s="185">
        <v>6861</v>
      </c>
      <c r="E442" s="185">
        <v>6960</v>
      </c>
      <c r="F442" s="185">
        <v>7398</v>
      </c>
      <c r="G442" s="185">
        <v>7457</v>
      </c>
      <c r="H442" s="185">
        <v>7065</v>
      </c>
      <c r="I442" s="185">
        <v>6552</v>
      </c>
      <c r="J442" s="185">
        <v>6085</v>
      </c>
      <c r="K442" s="185">
        <v>5952</v>
      </c>
      <c r="L442" s="185">
        <v>6098</v>
      </c>
      <c r="M442" s="185">
        <v>5782</v>
      </c>
      <c r="N442" s="185">
        <v>4545</v>
      </c>
      <c r="O442" s="185">
        <v>3454</v>
      </c>
      <c r="P442" s="185">
        <v>3420</v>
      </c>
      <c r="Q442" s="185">
        <v>3148</v>
      </c>
      <c r="R442" s="186">
        <v>2358</v>
      </c>
      <c r="S442" s="185">
        <v>1138</v>
      </c>
      <c r="T442" s="185">
        <v>487</v>
      </c>
      <c r="U442" s="185">
        <v>200</v>
      </c>
      <c r="V442" s="185">
        <v>66</v>
      </c>
      <c r="W442" s="184">
        <v>23</v>
      </c>
      <c r="X442" s="184">
        <v>947</v>
      </c>
      <c r="Y442" s="183" t="s">
        <v>441</v>
      </c>
      <c r="Z442" s="189" t="s">
        <v>109</v>
      </c>
    </row>
    <row r="443" spans="1:26" ht="10.5" customHeight="1" x14ac:dyDescent="0.2">
      <c r="A443" s="189"/>
      <c r="B443" s="188" t="s">
        <v>440</v>
      </c>
      <c r="C443" s="187">
        <v>42502</v>
      </c>
      <c r="D443" s="185">
        <v>3562</v>
      </c>
      <c r="E443" s="185">
        <v>3592</v>
      </c>
      <c r="F443" s="185">
        <v>3812</v>
      </c>
      <c r="G443" s="185">
        <v>3831</v>
      </c>
      <c r="H443" s="185">
        <v>3443</v>
      </c>
      <c r="I443" s="185">
        <v>3102</v>
      </c>
      <c r="J443" s="185">
        <v>2896</v>
      </c>
      <c r="K443" s="185">
        <v>2877</v>
      </c>
      <c r="L443" s="185">
        <v>2974</v>
      </c>
      <c r="M443" s="185">
        <v>2894</v>
      </c>
      <c r="N443" s="185">
        <v>2299</v>
      </c>
      <c r="O443" s="185">
        <v>1668</v>
      </c>
      <c r="P443" s="185">
        <v>1663</v>
      </c>
      <c r="Q443" s="185">
        <v>1431</v>
      </c>
      <c r="R443" s="186">
        <v>1143</v>
      </c>
      <c r="S443" s="185">
        <v>535</v>
      </c>
      <c r="T443" s="185">
        <v>207</v>
      </c>
      <c r="U443" s="185">
        <v>90</v>
      </c>
      <c r="V443" s="185">
        <v>32</v>
      </c>
      <c r="W443" s="184">
        <v>6</v>
      </c>
      <c r="X443" s="184">
        <v>445</v>
      </c>
      <c r="Y443" s="183" t="s">
        <v>440</v>
      </c>
      <c r="Z443" s="189"/>
    </row>
    <row r="444" spans="1:26" ht="10.5" customHeight="1" x14ac:dyDescent="0.2">
      <c r="A444" s="189"/>
      <c r="B444" s="188" t="s">
        <v>439</v>
      </c>
      <c r="C444" s="187">
        <v>43494</v>
      </c>
      <c r="D444" s="185">
        <v>3299</v>
      </c>
      <c r="E444" s="185">
        <v>3368</v>
      </c>
      <c r="F444" s="185">
        <v>3586</v>
      </c>
      <c r="G444" s="185">
        <v>3626</v>
      </c>
      <c r="H444" s="185">
        <v>3622</v>
      </c>
      <c r="I444" s="185">
        <v>3450</v>
      </c>
      <c r="J444" s="185">
        <v>3189</v>
      </c>
      <c r="K444" s="185">
        <v>3075</v>
      </c>
      <c r="L444" s="185">
        <v>3124</v>
      </c>
      <c r="M444" s="185">
        <v>2888</v>
      </c>
      <c r="N444" s="185">
        <v>2246</v>
      </c>
      <c r="O444" s="185">
        <v>1786</v>
      </c>
      <c r="P444" s="185">
        <v>1757</v>
      </c>
      <c r="Q444" s="185">
        <v>1717</v>
      </c>
      <c r="R444" s="186">
        <v>1215</v>
      </c>
      <c r="S444" s="185">
        <v>603</v>
      </c>
      <c r="T444" s="185">
        <v>280</v>
      </c>
      <c r="U444" s="185">
        <v>110</v>
      </c>
      <c r="V444" s="185">
        <v>34</v>
      </c>
      <c r="W444" s="184">
        <v>17</v>
      </c>
      <c r="X444" s="184">
        <v>502</v>
      </c>
      <c r="Y444" s="183" t="s">
        <v>439</v>
      </c>
      <c r="Z444" s="189"/>
    </row>
    <row r="445" spans="1:26" ht="10.5" customHeight="1" x14ac:dyDescent="0.2">
      <c r="A445" s="189" t="s">
        <v>110</v>
      </c>
      <c r="B445" s="188" t="s">
        <v>441</v>
      </c>
      <c r="C445" s="187">
        <v>26981</v>
      </c>
      <c r="D445" s="185">
        <v>1201</v>
      </c>
      <c r="E445" s="185">
        <v>1459</v>
      </c>
      <c r="F445" s="185">
        <v>1471</v>
      </c>
      <c r="G445" s="185">
        <v>1753</v>
      </c>
      <c r="H445" s="185">
        <v>1836</v>
      </c>
      <c r="I445" s="185">
        <v>1816</v>
      </c>
      <c r="J445" s="185">
        <v>1581</v>
      </c>
      <c r="K445" s="185">
        <v>1528</v>
      </c>
      <c r="L445" s="185">
        <v>1966</v>
      </c>
      <c r="M445" s="185">
        <v>2341</v>
      </c>
      <c r="N445" s="185">
        <v>2075</v>
      </c>
      <c r="O445" s="185">
        <v>1403</v>
      </c>
      <c r="P445" s="185">
        <v>1659</v>
      </c>
      <c r="Q445" s="185">
        <v>1730</v>
      </c>
      <c r="R445" s="186">
        <v>1571</v>
      </c>
      <c r="S445" s="185">
        <v>956</v>
      </c>
      <c r="T445" s="185">
        <v>352</v>
      </c>
      <c r="U445" s="185">
        <v>95</v>
      </c>
      <c r="V445" s="185">
        <v>29</v>
      </c>
      <c r="W445" s="184">
        <v>6</v>
      </c>
      <c r="X445" s="184">
        <v>153</v>
      </c>
      <c r="Y445" s="183" t="s">
        <v>441</v>
      </c>
      <c r="Z445" s="189" t="s">
        <v>110</v>
      </c>
    </row>
    <row r="446" spans="1:26" ht="10.5" customHeight="1" x14ac:dyDescent="0.2">
      <c r="A446" s="189"/>
      <c r="B446" s="188" t="s">
        <v>440</v>
      </c>
      <c r="C446" s="187">
        <v>13451</v>
      </c>
      <c r="D446" s="185">
        <v>617</v>
      </c>
      <c r="E446" s="185">
        <v>756</v>
      </c>
      <c r="F446" s="185">
        <v>728</v>
      </c>
      <c r="G446" s="185">
        <v>913</v>
      </c>
      <c r="H446" s="185">
        <v>952</v>
      </c>
      <c r="I446" s="185">
        <v>942</v>
      </c>
      <c r="J446" s="185">
        <v>797</v>
      </c>
      <c r="K446" s="185">
        <v>786</v>
      </c>
      <c r="L446" s="185">
        <v>998</v>
      </c>
      <c r="M446" s="185">
        <v>1206</v>
      </c>
      <c r="N446" s="185">
        <v>1087</v>
      </c>
      <c r="O446" s="185">
        <v>702</v>
      </c>
      <c r="P446" s="185">
        <v>773</v>
      </c>
      <c r="Q446" s="185">
        <v>774</v>
      </c>
      <c r="R446" s="186">
        <v>704</v>
      </c>
      <c r="S446" s="185">
        <v>432</v>
      </c>
      <c r="T446" s="185">
        <v>163</v>
      </c>
      <c r="U446" s="185">
        <v>43</v>
      </c>
      <c r="V446" s="185">
        <v>14</v>
      </c>
      <c r="W446" s="184">
        <v>1</v>
      </c>
      <c r="X446" s="184">
        <v>63</v>
      </c>
      <c r="Y446" s="183" t="s">
        <v>440</v>
      </c>
      <c r="Z446" s="189"/>
    </row>
    <row r="447" spans="1:26" ht="10.5" customHeight="1" x14ac:dyDescent="0.2">
      <c r="A447" s="189"/>
      <c r="B447" s="188" t="s">
        <v>439</v>
      </c>
      <c r="C447" s="187">
        <v>13530</v>
      </c>
      <c r="D447" s="185">
        <v>584</v>
      </c>
      <c r="E447" s="185">
        <v>703</v>
      </c>
      <c r="F447" s="185">
        <v>743</v>
      </c>
      <c r="G447" s="185">
        <v>840</v>
      </c>
      <c r="H447" s="185">
        <v>884</v>
      </c>
      <c r="I447" s="185">
        <v>874</v>
      </c>
      <c r="J447" s="185">
        <v>784</v>
      </c>
      <c r="K447" s="185">
        <v>742</v>
      </c>
      <c r="L447" s="185">
        <v>968</v>
      </c>
      <c r="M447" s="185">
        <v>1135</v>
      </c>
      <c r="N447" s="185">
        <v>988</v>
      </c>
      <c r="O447" s="185">
        <v>701</v>
      </c>
      <c r="P447" s="185">
        <v>886</v>
      </c>
      <c r="Q447" s="185">
        <v>956</v>
      </c>
      <c r="R447" s="186">
        <v>867</v>
      </c>
      <c r="S447" s="185">
        <v>524</v>
      </c>
      <c r="T447" s="185">
        <v>189</v>
      </c>
      <c r="U447" s="185">
        <v>52</v>
      </c>
      <c r="V447" s="185">
        <v>15</v>
      </c>
      <c r="W447" s="184">
        <v>5</v>
      </c>
      <c r="X447" s="184">
        <v>90</v>
      </c>
      <c r="Y447" s="183" t="s">
        <v>439</v>
      </c>
      <c r="Z447" s="189"/>
    </row>
    <row r="448" spans="1:26" ht="10.5" customHeight="1" x14ac:dyDescent="0.2">
      <c r="A448" s="189" t="s">
        <v>111</v>
      </c>
      <c r="B448" s="188" t="s">
        <v>441</v>
      </c>
      <c r="C448" s="187">
        <v>30054</v>
      </c>
      <c r="D448" s="185">
        <v>2623</v>
      </c>
      <c r="E448" s="185">
        <v>2605</v>
      </c>
      <c r="F448" s="185">
        <v>3018</v>
      </c>
      <c r="G448" s="185">
        <v>3207</v>
      </c>
      <c r="H448" s="185">
        <v>2734</v>
      </c>
      <c r="I448" s="185">
        <v>2492</v>
      </c>
      <c r="J448" s="185">
        <v>2064</v>
      </c>
      <c r="K448" s="185">
        <v>1818</v>
      </c>
      <c r="L448" s="185">
        <v>1717</v>
      </c>
      <c r="M448" s="185">
        <v>1666</v>
      </c>
      <c r="N448" s="185">
        <v>1356</v>
      </c>
      <c r="O448" s="185">
        <v>1130</v>
      </c>
      <c r="P448" s="185">
        <v>1017</v>
      </c>
      <c r="Q448" s="185">
        <v>996</v>
      </c>
      <c r="R448" s="186">
        <v>714</v>
      </c>
      <c r="S448" s="185">
        <v>377</v>
      </c>
      <c r="T448" s="185">
        <v>164</v>
      </c>
      <c r="U448" s="185">
        <v>85</v>
      </c>
      <c r="V448" s="185">
        <v>37</v>
      </c>
      <c r="W448" s="184">
        <v>15</v>
      </c>
      <c r="X448" s="184">
        <v>219</v>
      </c>
      <c r="Y448" s="183" t="s">
        <v>441</v>
      </c>
      <c r="Z448" s="189" t="s">
        <v>111</v>
      </c>
    </row>
    <row r="449" spans="1:26" ht="10.5" customHeight="1" x14ac:dyDescent="0.2">
      <c r="B449" s="188" t="s">
        <v>440</v>
      </c>
      <c r="C449" s="187">
        <v>14838</v>
      </c>
      <c r="D449" s="185">
        <v>1338</v>
      </c>
      <c r="E449" s="185">
        <v>1337</v>
      </c>
      <c r="F449" s="185">
        <v>1589</v>
      </c>
      <c r="G449" s="185">
        <v>1581</v>
      </c>
      <c r="H449" s="185">
        <v>1305</v>
      </c>
      <c r="I449" s="185">
        <v>1199</v>
      </c>
      <c r="J449" s="185">
        <v>970</v>
      </c>
      <c r="K449" s="185">
        <v>855</v>
      </c>
      <c r="L449" s="185">
        <v>836</v>
      </c>
      <c r="M449" s="185">
        <v>817</v>
      </c>
      <c r="N449" s="185">
        <v>659</v>
      </c>
      <c r="O449" s="185">
        <v>567</v>
      </c>
      <c r="P449" s="185">
        <v>499</v>
      </c>
      <c r="Q449" s="185">
        <v>512</v>
      </c>
      <c r="R449" s="186">
        <v>354</v>
      </c>
      <c r="S449" s="185">
        <v>184</v>
      </c>
      <c r="T449" s="185">
        <v>75</v>
      </c>
      <c r="U449" s="185">
        <v>37</v>
      </c>
      <c r="V449" s="185">
        <v>17</v>
      </c>
      <c r="W449" s="184">
        <v>6</v>
      </c>
      <c r="X449" s="184">
        <v>101</v>
      </c>
      <c r="Y449" s="183" t="s">
        <v>440</v>
      </c>
    </row>
    <row r="450" spans="1:26" ht="10.5" customHeight="1" x14ac:dyDescent="0.2">
      <c r="B450" s="188" t="s">
        <v>439</v>
      </c>
      <c r="C450" s="187">
        <v>15216</v>
      </c>
      <c r="D450" s="185">
        <v>1285</v>
      </c>
      <c r="E450" s="185">
        <v>1268</v>
      </c>
      <c r="F450" s="185">
        <v>1429</v>
      </c>
      <c r="G450" s="185">
        <v>1626</v>
      </c>
      <c r="H450" s="185">
        <v>1429</v>
      </c>
      <c r="I450" s="185">
        <v>1293</v>
      </c>
      <c r="J450" s="185">
        <v>1094</v>
      </c>
      <c r="K450" s="185">
        <v>963</v>
      </c>
      <c r="L450" s="185">
        <v>881</v>
      </c>
      <c r="M450" s="185">
        <v>849</v>
      </c>
      <c r="N450" s="185">
        <v>697</v>
      </c>
      <c r="O450" s="185">
        <v>563</v>
      </c>
      <c r="P450" s="185">
        <v>518</v>
      </c>
      <c r="Q450" s="185">
        <v>484</v>
      </c>
      <c r="R450" s="186">
        <v>360</v>
      </c>
      <c r="S450" s="185">
        <v>193</v>
      </c>
      <c r="T450" s="185">
        <v>89</v>
      </c>
      <c r="U450" s="185">
        <v>48</v>
      </c>
      <c r="V450" s="185">
        <v>20</v>
      </c>
      <c r="W450" s="184">
        <v>9</v>
      </c>
      <c r="X450" s="184">
        <v>118</v>
      </c>
      <c r="Y450" s="183" t="s">
        <v>439</v>
      </c>
    </row>
    <row r="451" spans="1:26" ht="15.95" customHeight="1" x14ac:dyDescent="0.2">
      <c r="A451" s="147" t="s">
        <v>447</v>
      </c>
      <c r="B451" s="195" t="s">
        <v>441</v>
      </c>
      <c r="C451" s="194">
        <v>259441</v>
      </c>
      <c r="D451" s="192">
        <v>11382</v>
      </c>
      <c r="E451" s="192">
        <v>12844</v>
      </c>
      <c r="F451" s="192">
        <v>14339</v>
      </c>
      <c r="G451" s="192">
        <v>16358</v>
      </c>
      <c r="H451" s="192">
        <v>16914</v>
      </c>
      <c r="I451" s="192">
        <v>17373</v>
      </c>
      <c r="J451" s="192">
        <v>15624</v>
      </c>
      <c r="K451" s="192">
        <v>15261</v>
      </c>
      <c r="L451" s="192">
        <v>17790</v>
      </c>
      <c r="M451" s="192">
        <v>22260</v>
      </c>
      <c r="N451" s="192">
        <v>20594</v>
      </c>
      <c r="O451" s="192">
        <v>13302</v>
      </c>
      <c r="P451" s="192">
        <v>15387</v>
      </c>
      <c r="Q451" s="192">
        <v>17173</v>
      </c>
      <c r="R451" s="193">
        <v>15328</v>
      </c>
      <c r="S451" s="192">
        <v>9960</v>
      </c>
      <c r="T451" s="192">
        <v>4271</v>
      </c>
      <c r="U451" s="192">
        <v>1151</v>
      </c>
      <c r="V451" s="192">
        <v>483</v>
      </c>
      <c r="W451" s="191">
        <v>74</v>
      </c>
      <c r="X451" s="191">
        <v>1573</v>
      </c>
      <c r="Y451" s="190" t="s">
        <v>441</v>
      </c>
      <c r="Z451" s="147" t="s">
        <v>447</v>
      </c>
    </row>
    <row r="452" spans="1:26" ht="11.1" customHeight="1" x14ac:dyDescent="0.2">
      <c r="A452" s="182"/>
      <c r="B452" s="195" t="s">
        <v>440</v>
      </c>
      <c r="C452" s="194">
        <v>126785</v>
      </c>
      <c r="D452" s="192">
        <v>5766</v>
      </c>
      <c r="E452" s="192">
        <v>6532</v>
      </c>
      <c r="F452" s="192">
        <v>7307</v>
      </c>
      <c r="G452" s="192">
        <v>8373</v>
      </c>
      <c r="H452" s="192">
        <v>8534</v>
      </c>
      <c r="I452" s="192">
        <v>8901</v>
      </c>
      <c r="J452" s="192">
        <v>7815</v>
      </c>
      <c r="K452" s="192">
        <v>7502</v>
      </c>
      <c r="L452" s="192">
        <v>8920</v>
      </c>
      <c r="M452" s="192">
        <v>11298</v>
      </c>
      <c r="N452" s="192">
        <v>10442</v>
      </c>
      <c r="O452" s="192">
        <v>6516</v>
      </c>
      <c r="P452" s="192">
        <v>7444</v>
      </c>
      <c r="Q452" s="192">
        <v>7893</v>
      </c>
      <c r="R452" s="193">
        <v>6801</v>
      </c>
      <c r="S452" s="192">
        <v>3807</v>
      </c>
      <c r="T452" s="192">
        <v>1630</v>
      </c>
      <c r="U452" s="192">
        <v>412</v>
      </c>
      <c r="V452" s="192">
        <v>158</v>
      </c>
      <c r="W452" s="191">
        <v>17</v>
      </c>
      <c r="X452" s="191">
        <v>717</v>
      </c>
      <c r="Y452" s="190" t="s">
        <v>440</v>
      </c>
      <c r="Z452" s="182"/>
    </row>
    <row r="453" spans="1:26" ht="11.1" customHeight="1" x14ac:dyDescent="0.2">
      <c r="A453" s="182"/>
      <c r="B453" s="195" t="s">
        <v>439</v>
      </c>
      <c r="C453" s="194">
        <v>132656</v>
      </c>
      <c r="D453" s="192">
        <v>5616</v>
      </c>
      <c r="E453" s="192">
        <v>6312</v>
      </c>
      <c r="F453" s="192">
        <v>7032</v>
      </c>
      <c r="G453" s="192">
        <v>7985</v>
      </c>
      <c r="H453" s="192">
        <v>8380</v>
      </c>
      <c r="I453" s="192">
        <v>8472</v>
      </c>
      <c r="J453" s="192">
        <v>7809</v>
      </c>
      <c r="K453" s="192">
        <v>7759</v>
      </c>
      <c r="L453" s="192">
        <v>8870</v>
      </c>
      <c r="M453" s="192">
        <v>10962</v>
      </c>
      <c r="N453" s="192">
        <v>10152</v>
      </c>
      <c r="O453" s="192">
        <v>6786</v>
      </c>
      <c r="P453" s="192">
        <v>7943</v>
      </c>
      <c r="Q453" s="192">
        <v>9280</v>
      </c>
      <c r="R453" s="193">
        <v>8527</v>
      </c>
      <c r="S453" s="192">
        <v>6153</v>
      </c>
      <c r="T453" s="192">
        <v>2641</v>
      </c>
      <c r="U453" s="192">
        <v>739</v>
      </c>
      <c r="V453" s="192">
        <v>325</v>
      </c>
      <c r="W453" s="191">
        <v>57</v>
      </c>
      <c r="X453" s="191">
        <v>856</v>
      </c>
      <c r="Y453" s="190" t="s">
        <v>439</v>
      </c>
      <c r="Z453" s="182"/>
    </row>
    <row r="454" spans="1:26" ht="9.9499999999999993" customHeight="1" x14ac:dyDescent="0.2">
      <c r="A454" s="189" t="s">
        <v>112</v>
      </c>
      <c r="B454" s="188" t="s">
        <v>441</v>
      </c>
      <c r="C454" s="187">
        <v>29389</v>
      </c>
      <c r="D454" s="185">
        <v>1330</v>
      </c>
      <c r="E454" s="185">
        <v>1484</v>
      </c>
      <c r="F454" s="185">
        <v>1665</v>
      </c>
      <c r="G454" s="185">
        <v>1706</v>
      </c>
      <c r="H454" s="185">
        <v>1833</v>
      </c>
      <c r="I454" s="185">
        <v>1888</v>
      </c>
      <c r="J454" s="185">
        <v>1872</v>
      </c>
      <c r="K454" s="185">
        <v>1753</v>
      </c>
      <c r="L454" s="185">
        <v>2031</v>
      </c>
      <c r="M454" s="185">
        <v>2260</v>
      </c>
      <c r="N454" s="185">
        <v>2165</v>
      </c>
      <c r="O454" s="185">
        <v>1482</v>
      </c>
      <c r="P454" s="185">
        <v>1799</v>
      </c>
      <c r="Q454" s="185">
        <v>2099</v>
      </c>
      <c r="R454" s="186">
        <v>1906</v>
      </c>
      <c r="S454" s="185">
        <v>1268</v>
      </c>
      <c r="T454" s="185">
        <v>524</v>
      </c>
      <c r="U454" s="185">
        <v>140</v>
      </c>
      <c r="V454" s="185">
        <v>48</v>
      </c>
      <c r="W454" s="184">
        <v>9</v>
      </c>
      <c r="X454" s="184">
        <v>127</v>
      </c>
      <c r="Y454" s="183" t="s">
        <v>441</v>
      </c>
      <c r="Z454" s="189" t="s">
        <v>112</v>
      </c>
    </row>
    <row r="455" spans="1:26" ht="9.9499999999999993" customHeight="1" x14ac:dyDescent="0.2">
      <c r="A455" s="189"/>
      <c r="B455" s="188" t="s">
        <v>440</v>
      </c>
      <c r="C455" s="187">
        <v>14619</v>
      </c>
      <c r="D455" s="185">
        <v>644</v>
      </c>
      <c r="E455" s="185">
        <v>734</v>
      </c>
      <c r="F455" s="185">
        <v>853</v>
      </c>
      <c r="G455" s="185">
        <v>878</v>
      </c>
      <c r="H455" s="185">
        <v>924</v>
      </c>
      <c r="I455" s="185">
        <v>1008</v>
      </c>
      <c r="J455" s="185">
        <v>987</v>
      </c>
      <c r="K455" s="185">
        <v>898</v>
      </c>
      <c r="L455" s="185">
        <v>1057</v>
      </c>
      <c r="M455" s="185">
        <v>1224</v>
      </c>
      <c r="N455" s="185">
        <v>1119</v>
      </c>
      <c r="O455" s="185">
        <v>758</v>
      </c>
      <c r="P455" s="185">
        <v>889</v>
      </c>
      <c r="Q455" s="185">
        <v>946</v>
      </c>
      <c r="R455" s="186">
        <v>870</v>
      </c>
      <c r="S455" s="185">
        <v>488</v>
      </c>
      <c r="T455" s="185">
        <v>210</v>
      </c>
      <c r="U455" s="185">
        <v>66</v>
      </c>
      <c r="V455" s="185">
        <v>16</v>
      </c>
      <c r="W455" s="184">
        <v>5</v>
      </c>
      <c r="X455" s="184">
        <v>45</v>
      </c>
      <c r="Y455" s="183" t="s">
        <v>440</v>
      </c>
      <c r="Z455" s="189"/>
    </row>
    <row r="456" spans="1:26" ht="9.9499999999999993" customHeight="1" x14ac:dyDescent="0.2">
      <c r="A456" s="189"/>
      <c r="B456" s="188" t="s">
        <v>439</v>
      </c>
      <c r="C456" s="187">
        <v>14770</v>
      </c>
      <c r="D456" s="185">
        <v>686</v>
      </c>
      <c r="E456" s="185">
        <v>750</v>
      </c>
      <c r="F456" s="185">
        <v>812</v>
      </c>
      <c r="G456" s="185">
        <v>828</v>
      </c>
      <c r="H456" s="185">
        <v>909</v>
      </c>
      <c r="I456" s="185">
        <v>880</v>
      </c>
      <c r="J456" s="185">
        <v>885</v>
      </c>
      <c r="K456" s="185">
        <v>855</v>
      </c>
      <c r="L456" s="185">
        <v>974</v>
      </c>
      <c r="M456" s="185">
        <v>1036</v>
      </c>
      <c r="N456" s="185">
        <v>1046</v>
      </c>
      <c r="O456" s="185">
        <v>724</v>
      </c>
      <c r="P456" s="185">
        <v>910</v>
      </c>
      <c r="Q456" s="185">
        <v>1153</v>
      </c>
      <c r="R456" s="186">
        <v>1036</v>
      </c>
      <c r="S456" s="185">
        <v>780</v>
      </c>
      <c r="T456" s="185">
        <v>314</v>
      </c>
      <c r="U456" s="185">
        <v>74</v>
      </c>
      <c r="V456" s="185">
        <v>32</v>
      </c>
      <c r="W456" s="184">
        <v>4</v>
      </c>
      <c r="X456" s="184">
        <v>82</v>
      </c>
      <c r="Y456" s="183" t="s">
        <v>439</v>
      </c>
      <c r="Z456" s="189"/>
    </row>
    <row r="457" spans="1:26" ht="9.9499999999999993" customHeight="1" x14ac:dyDescent="0.2">
      <c r="A457" s="189" t="s">
        <v>113</v>
      </c>
      <c r="B457" s="188" t="s">
        <v>441</v>
      </c>
      <c r="C457" s="187">
        <v>18764</v>
      </c>
      <c r="D457" s="185">
        <v>761</v>
      </c>
      <c r="E457" s="185">
        <v>969</v>
      </c>
      <c r="F457" s="185">
        <v>1121</v>
      </c>
      <c r="G457" s="185">
        <v>1145</v>
      </c>
      <c r="H457" s="185">
        <v>1065</v>
      </c>
      <c r="I457" s="185">
        <v>1208</v>
      </c>
      <c r="J457" s="185">
        <v>1188</v>
      </c>
      <c r="K457" s="185">
        <v>1226</v>
      </c>
      <c r="L457" s="185">
        <v>1258</v>
      </c>
      <c r="M457" s="185">
        <v>1369</v>
      </c>
      <c r="N457" s="185">
        <v>1240</v>
      </c>
      <c r="O457" s="185">
        <v>1122</v>
      </c>
      <c r="P457" s="185">
        <v>1282</v>
      </c>
      <c r="Q457" s="185">
        <v>1287</v>
      </c>
      <c r="R457" s="186">
        <v>1106</v>
      </c>
      <c r="S457" s="185">
        <v>704</v>
      </c>
      <c r="T457" s="185">
        <v>355</v>
      </c>
      <c r="U457" s="185">
        <v>88</v>
      </c>
      <c r="V457" s="185">
        <v>35</v>
      </c>
      <c r="W457" s="184">
        <v>4</v>
      </c>
      <c r="X457" s="184">
        <v>231</v>
      </c>
      <c r="Y457" s="183" t="s">
        <v>441</v>
      </c>
      <c r="Z457" s="189" t="s">
        <v>113</v>
      </c>
    </row>
    <row r="458" spans="1:26" ht="9.9499999999999993" customHeight="1" x14ac:dyDescent="0.2">
      <c r="A458" s="189"/>
      <c r="B458" s="188" t="s">
        <v>440</v>
      </c>
      <c r="C458" s="187">
        <v>9482</v>
      </c>
      <c r="D458" s="185">
        <v>406</v>
      </c>
      <c r="E458" s="185">
        <v>486</v>
      </c>
      <c r="F458" s="185">
        <v>575</v>
      </c>
      <c r="G458" s="185">
        <v>553</v>
      </c>
      <c r="H458" s="185">
        <v>562</v>
      </c>
      <c r="I458" s="185">
        <v>650</v>
      </c>
      <c r="J458" s="185">
        <v>635</v>
      </c>
      <c r="K458" s="185">
        <v>656</v>
      </c>
      <c r="L458" s="185">
        <v>714</v>
      </c>
      <c r="M458" s="185">
        <v>742</v>
      </c>
      <c r="N458" s="185">
        <v>644</v>
      </c>
      <c r="O458" s="185">
        <v>560</v>
      </c>
      <c r="P458" s="185">
        <v>631</v>
      </c>
      <c r="Q458" s="185">
        <v>584</v>
      </c>
      <c r="R458" s="186">
        <v>507</v>
      </c>
      <c r="S458" s="185">
        <v>266</v>
      </c>
      <c r="T458" s="185">
        <v>161</v>
      </c>
      <c r="U458" s="185">
        <v>36</v>
      </c>
      <c r="V458" s="185">
        <v>10</v>
      </c>
      <c r="W458" s="184">
        <v>1</v>
      </c>
      <c r="X458" s="184">
        <v>103</v>
      </c>
      <c r="Y458" s="183" t="s">
        <v>440</v>
      </c>
      <c r="Z458" s="189"/>
    </row>
    <row r="459" spans="1:26" ht="9.9499999999999993" customHeight="1" x14ac:dyDescent="0.2">
      <c r="A459" s="189"/>
      <c r="B459" s="188" t="s">
        <v>439</v>
      </c>
      <c r="C459" s="187">
        <v>9282</v>
      </c>
      <c r="D459" s="185">
        <v>355</v>
      </c>
      <c r="E459" s="185">
        <v>483</v>
      </c>
      <c r="F459" s="185">
        <v>546</v>
      </c>
      <c r="G459" s="185">
        <v>592</v>
      </c>
      <c r="H459" s="185">
        <v>503</v>
      </c>
      <c r="I459" s="185">
        <v>558</v>
      </c>
      <c r="J459" s="185">
        <v>553</v>
      </c>
      <c r="K459" s="185">
        <v>570</v>
      </c>
      <c r="L459" s="185">
        <v>544</v>
      </c>
      <c r="M459" s="185">
        <v>627</v>
      </c>
      <c r="N459" s="185">
        <v>596</v>
      </c>
      <c r="O459" s="185">
        <v>562</v>
      </c>
      <c r="P459" s="185">
        <v>651</v>
      </c>
      <c r="Q459" s="185">
        <v>703</v>
      </c>
      <c r="R459" s="186">
        <v>599</v>
      </c>
      <c r="S459" s="185">
        <v>438</v>
      </c>
      <c r="T459" s="185">
        <v>194</v>
      </c>
      <c r="U459" s="185">
        <v>52</v>
      </c>
      <c r="V459" s="185">
        <v>25</v>
      </c>
      <c r="W459" s="184">
        <v>3</v>
      </c>
      <c r="X459" s="184">
        <v>128</v>
      </c>
      <c r="Y459" s="183" t="s">
        <v>439</v>
      </c>
      <c r="Z459" s="189"/>
    </row>
    <row r="460" spans="1:26" ht="9.9499999999999993" customHeight="1" x14ac:dyDescent="0.2">
      <c r="A460" s="189" t="s">
        <v>114</v>
      </c>
      <c r="B460" s="188" t="s">
        <v>441</v>
      </c>
      <c r="C460" s="187">
        <v>20122</v>
      </c>
      <c r="D460" s="185">
        <v>930</v>
      </c>
      <c r="E460" s="185">
        <v>1001</v>
      </c>
      <c r="F460" s="185">
        <v>1045</v>
      </c>
      <c r="G460" s="185">
        <v>1071</v>
      </c>
      <c r="H460" s="185">
        <v>1176</v>
      </c>
      <c r="I460" s="185">
        <v>1230</v>
      </c>
      <c r="J460" s="185">
        <v>1155</v>
      </c>
      <c r="K460" s="185">
        <v>1120</v>
      </c>
      <c r="L460" s="185">
        <v>1252</v>
      </c>
      <c r="M460" s="185">
        <v>1630</v>
      </c>
      <c r="N460" s="185">
        <v>1455</v>
      </c>
      <c r="O460" s="185">
        <v>958</v>
      </c>
      <c r="P460" s="185">
        <v>1206</v>
      </c>
      <c r="Q460" s="185">
        <v>1485</v>
      </c>
      <c r="R460" s="186">
        <v>1518</v>
      </c>
      <c r="S460" s="185">
        <v>1032</v>
      </c>
      <c r="T460" s="185">
        <v>476</v>
      </c>
      <c r="U460" s="185">
        <v>123</v>
      </c>
      <c r="V460" s="185">
        <v>67</v>
      </c>
      <c r="W460" s="184">
        <v>5</v>
      </c>
      <c r="X460" s="184">
        <v>187</v>
      </c>
      <c r="Y460" s="183" t="s">
        <v>441</v>
      </c>
      <c r="Z460" s="189" t="s">
        <v>114</v>
      </c>
    </row>
    <row r="461" spans="1:26" ht="9.9499999999999993" customHeight="1" x14ac:dyDescent="0.2">
      <c r="A461" s="189"/>
      <c r="B461" s="188" t="s">
        <v>440</v>
      </c>
      <c r="C461" s="187">
        <v>9876</v>
      </c>
      <c r="D461" s="185">
        <v>466</v>
      </c>
      <c r="E461" s="185">
        <v>535</v>
      </c>
      <c r="F461" s="185">
        <v>530</v>
      </c>
      <c r="G461" s="185">
        <v>559</v>
      </c>
      <c r="H461" s="185">
        <v>594</v>
      </c>
      <c r="I461" s="185">
        <v>644</v>
      </c>
      <c r="J461" s="185">
        <v>580</v>
      </c>
      <c r="K461" s="185">
        <v>561</v>
      </c>
      <c r="L461" s="185">
        <v>638</v>
      </c>
      <c r="M461" s="185">
        <v>874</v>
      </c>
      <c r="N461" s="185">
        <v>765</v>
      </c>
      <c r="O461" s="185">
        <v>466</v>
      </c>
      <c r="P461" s="185">
        <v>559</v>
      </c>
      <c r="Q461" s="185">
        <v>679</v>
      </c>
      <c r="R461" s="186">
        <v>665</v>
      </c>
      <c r="S461" s="185">
        <v>401</v>
      </c>
      <c r="T461" s="185">
        <v>188</v>
      </c>
      <c r="U461" s="185">
        <v>58</v>
      </c>
      <c r="V461" s="185">
        <v>24</v>
      </c>
      <c r="W461" s="184">
        <v>1</v>
      </c>
      <c r="X461" s="184">
        <v>89</v>
      </c>
      <c r="Y461" s="183" t="s">
        <v>440</v>
      </c>
      <c r="Z461" s="189"/>
    </row>
    <row r="462" spans="1:26" ht="9.9499999999999993" customHeight="1" x14ac:dyDescent="0.2">
      <c r="A462" s="189"/>
      <c r="B462" s="188" t="s">
        <v>439</v>
      </c>
      <c r="C462" s="187">
        <v>10246</v>
      </c>
      <c r="D462" s="185">
        <v>464</v>
      </c>
      <c r="E462" s="185">
        <v>466</v>
      </c>
      <c r="F462" s="185">
        <v>515</v>
      </c>
      <c r="G462" s="185">
        <v>512</v>
      </c>
      <c r="H462" s="185">
        <v>582</v>
      </c>
      <c r="I462" s="185">
        <v>586</v>
      </c>
      <c r="J462" s="185">
        <v>575</v>
      </c>
      <c r="K462" s="185">
        <v>559</v>
      </c>
      <c r="L462" s="185">
        <v>614</v>
      </c>
      <c r="M462" s="185">
        <v>756</v>
      </c>
      <c r="N462" s="185">
        <v>690</v>
      </c>
      <c r="O462" s="185">
        <v>492</v>
      </c>
      <c r="P462" s="185">
        <v>647</v>
      </c>
      <c r="Q462" s="185">
        <v>806</v>
      </c>
      <c r="R462" s="186">
        <v>853</v>
      </c>
      <c r="S462" s="185">
        <v>631</v>
      </c>
      <c r="T462" s="185">
        <v>288</v>
      </c>
      <c r="U462" s="185">
        <v>65</v>
      </c>
      <c r="V462" s="185">
        <v>43</v>
      </c>
      <c r="W462" s="184">
        <v>4</v>
      </c>
      <c r="X462" s="184">
        <v>98</v>
      </c>
      <c r="Y462" s="183" t="s">
        <v>439</v>
      </c>
      <c r="Z462" s="189"/>
    </row>
    <row r="463" spans="1:26" ht="9.9499999999999993" customHeight="1" x14ac:dyDescent="0.2">
      <c r="A463" s="189" t="s">
        <v>115</v>
      </c>
      <c r="B463" s="188" t="s">
        <v>441</v>
      </c>
      <c r="C463" s="187">
        <v>131368</v>
      </c>
      <c r="D463" s="185">
        <v>6037</v>
      </c>
      <c r="E463" s="185">
        <v>6525</v>
      </c>
      <c r="F463" s="185">
        <v>7247</v>
      </c>
      <c r="G463" s="185">
        <v>8516</v>
      </c>
      <c r="H463" s="185">
        <v>9029</v>
      </c>
      <c r="I463" s="185">
        <v>9345</v>
      </c>
      <c r="J463" s="185">
        <v>8116</v>
      </c>
      <c r="K463" s="185">
        <v>7709</v>
      </c>
      <c r="L463" s="185">
        <v>8994</v>
      </c>
      <c r="M463" s="185">
        <v>11638</v>
      </c>
      <c r="N463" s="185">
        <v>11045</v>
      </c>
      <c r="O463" s="185">
        <v>6814</v>
      </c>
      <c r="P463" s="185">
        <v>7498</v>
      </c>
      <c r="Q463" s="185">
        <v>8129</v>
      </c>
      <c r="R463" s="186">
        <v>6965</v>
      </c>
      <c r="S463" s="185">
        <v>4517</v>
      </c>
      <c r="T463" s="185">
        <v>1819</v>
      </c>
      <c r="U463" s="185">
        <v>504</v>
      </c>
      <c r="V463" s="185">
        <v>196</v>
      </c>
      <c r="W463" s="184">
        <v>34</v>
      </c>
      <c r="X463" s="184">
        <v>691</v>
      </c>
      <c r="Y463" s="183" t="s">
        <v>441</v>
      </c>
      <c r="Z463" s="189" t="s">
        <v>115</v>
      </c>
    </row>
    <row r="464" spans="1:26" ht="9.9499999999999993" customHeight="1" x14ac:dyDescent="0.2">
      <c r="A464" s="189"/>
      <c r="B464" s="188" t="s">
        <v>440</v>
      </c>
      <c r="C464" s="187">
        <v>63757</v>
      </c>
      <c r="D464" s="185">
        <v>3071</v>
      </c>
      <c r="E464" s="185">
        <v>3332</v>
      </c>
      <c r="F464" s="185">
        <v>3690</v>
      </c>
      <c r="G464" s="185">
        <v>4353</v>
      </c>
      <c r="H464" s="185">
        <v>4532</v>
      </c>
      <c r="I464" s="185">
        <v>4671</v>
      </c>
      <c r="J464" s="185">
        <v>3985</v>
      </c>
      <c r="K464" s="185">
        <v>3754</v>
      </c>
      <c r="L464" s="185">
        <v>4406</v>
      </c>
      <c r="M464" s="185">
        <v>5739</v>
      </c>
      <c r="N464" s="185">
        <v>5479</v>
      </c>
      <c r="O464" s="185">
        <v>3324</v>
      </c>
      <c r="P464" s="185">
        <v>3634</v>
      </c>
      <c r="Q464" s="185">
        <v>3760</v>
      </c>
      <c r="R464" s="186">
        <v>3058</v>
      </c>
      <c r="S464" s="185">
        <v>1748</v>
      </c>
      <c r="T464" s="185">
        <v>668</v>
      </c>
      <c r="U464" s="185">
        <v>155</v>
      </c>
      <c r="V464" s="185">
        <v>62</v>
      </c>
      <c r="W464" s="184">
        <v>8</v>
      </c>
      <c r="X464" s="184">
        <v>328</v>
      </c>
      <c r="Y464" s="183" t="s">
        <v>440</v>
      </c>
      <c r="Z464" s="189"/>
    </row>
    <row r="465" spans="1:26" ht="9.9499999999999993" customHeight="1" x14ac:dyDescent="0.2">
      <c r="A465" s="189"/>
      <c r="B465" s="188" t="s">
        <v>439</v>
      </c>
      <c r="C465" s="187">
        <v>67611</v>
      </c>
      <c r="D465" s="185">
        <v>2966</v>
      </c>
      <c r="E465" s="185">
        <v>3193</v>
      </c>
      <c r="F465" s="185">
        <v>3557</v>
      </c>
      <c r="G465" s="185">
        <v>4163</v>
      </c>
      <c r="H465" s="185">
        <v>4497</v>
      </c>
      <c r="I465" s="185">
        <v>4674</v>
      </c>
      <c r="J465" s="185">
        <v>4131</v>
      </c>
      <c r="K465" s="185">
        <v>3955</v>
      </c>
      <c r="L465" s="185">
        <v>4588</v>
      </c>
      <c r="M465" s="185">
        <v>5899</v>
      </c>
      <c r="N465" s="185">
        <v>5566</v>
      </c>
      <c r="O465" s="185">
        <v>3490</v>
      </c>
      <c r="P465" s="185">
        <v>3864</v>
      </c>
      <c r="Q465" s="185">
        <v>4369</v>
      </c>
      <c r="R465" s="186">
        <v>3907</v>
      </c>
      <c r="S465" s="185">
        <v>2769</v>
      </c>
      <c r="T465" s="185">
        <v>1151</v>
      </c>
      <c r="U465" s="185">
        <v>349</v>
      </c>
      <c r="V465" s="185">
        <v>134</v>
      </c>
      <c r="W465" s="184">
        <v>26</v>
      </c>
      <c r="X465" s="184">
        <v>363</v>
      </c>
      <c r="Y465" s="183" t="s">
        <v>439</v>
      </c>
      <c r="Z465" s="189"/>
    </row>
    <row r="466" spans="1:26" ht="9.9499999999999993" customHeight="1" x14ac:dyDescent="0.2">
      <c r="A466" s="189" t="s">
        <v>116</v>
      </c>
      <c r="B466" s="188" t="s">
        <v>441</v>
      </c>
      <c r="C466" s="187">
        <v>49043</v>
      </c>
      <c r="D466" s="185">
        <v>1878</v>
      </c>
      <c r="E466" s="185">
        <v>2285</v>
      </c>
      <c r="F466" s="185">
        <v>2714</v>
      </c>
      <c r="G466" s="185">
        <v>3276</v>
      </c>
      <c r="H466" s="185">
        <v>3175</v>
      </c>
      <c r="I466" s="185">
        <v>3056</v>
      </c>
      <c r="J466" s="185">
        <v>2667</v>
      </c>
      <c r="K466" s="185">
        <v>2844</v>
      </c>
      <c r="L466" s="185">
        <v>3512</v>
      </c>
      <c r="M466" s="185">
        <v>4499</v>
      </c>
      <c r="N466" s="185">
        <v>3832</v>
      </c>
      <c r="O466" s="185">
        <v>2378</v>
      </c>
      <c r="P466" s="185">
        <v>2942</v>
      </c>
      <c r="Q466" s="185">
        <v>3415</v>
      </c>
      <c r="R466" s="186">
        <v>3141</v>
      </c>
      <c r="S466" s="185">
        <v>1967</v>
      </c>
      <c r="T466" s="185">
        <v>864</v>
      </c>
      <c r="U466" s="185">
        <v>226</v>
      </c>
      <c r="V466" s="185">
        <v>102</v>
      </c>
      <c r="W466" s="184">
        <v>17</v>
      </c>
      <c r="X466" s="184">
        <v>253</v>
      </c>
      <c r="Y466" s="183" t="s">
        <v>441</v>
      </c>
      <c r="Z466" s="189" t="s">
        <v>116</v>
      </c>
    </row>
    <row r="467" spans="1:26" ht="9.9499999999999993" customHeight="1" x14ac:dyDescent="0.2">
      <c r="A467" s="189"/>
      <c r="B467" s="188" t="s">
        <v>440</v>
      </c>
      <c r="C467" s="187">
        <v>23842</v>
      </c>
      <c r="D467" s="185">
        <v>950</v>
      </c>
      <c r="E467" s="185">
        <v>1148</v>
      </c>
      <c r="F467" s="185">
        <v>1378</v>
      </c>
      <c r="G467" s="185">
        <v>1696</v>
      </c>
      <c r="H467" s="185">
        <v>1596</v>
      </c>
      <c r="I467" s="185">
        <v>1614</v>
      </c>
      <c r="J467" s="185">
        <v>1315</v>
      </c>
      <c r="K467" s="185">
        <v>1324</v>
      </c>
      <c r="L467" s="185">
        <v>1712</v>
      </c>
      <c r="M467" s="185">
        <v>2265</v>
      </c>
      <c r="N467" s="185">
        <v>2020</v>
      </c>
      <c r="O467" s="185">
        <v>1138</v>
      </c>
      <c r="P467" s="185">
        <v>1414</v>
      </c>
      <c r="Q467" s="185">
        <v>1579</v>
      </c>
      <c r="R467" s="186">
        <v>1419</v>
      </c>
      <c r="S467" s="185">
        <v>727</v>
      </c>
      <c r="T467" s="185">
        <v>318</v>
      </c>
      <c r="U467" s="185">
        <v>73</v>
      </c>
      <c r="V467" s="185">
        <v>35</v>
      </c>
      <c r="W467" s="184">
        <v>2</v>
      </c>
      <c r="X467" s="184">
        <v>119</v>
      </c>
      <c r="Y467" s="183" t="s">
        <v>440</v>
      </c>
      <c r="Z467" s="189"/>
    </row>
    <row r="468" spans="1:26" ht="9.9499999999999993" customHeight="1" x14ac:dyDescent="0.2">
      <c r="A468" s="189"/>
      <c r="B468" s="188" t="s">
        <v>439</v>
      </c>
      <c r="C468" s="187">
        <v>25201</v>
      </c>
      <c r="D468" s="185">
        <v>928</v>
      </c>
      <c r="E468" s="185">
        <v>1137</v>
      </c>
      <c r="F468" s="185">
        <v>1336</v>
      </c>
      <c r="G468" s="185">
        <v>1580</v>
      </c>
      <c r="H468" s="185">
        <v>1579</v>
      </c>
      <c r="I468" s="185">
        <v>1442</v>
      </c>
      <c r="J468" s="185">
        <v>1352</v>
      </c>
      <c r="K468" s="185">
        <v>1520</v>
      </c>
      <c r="L468" s="185">
        <v>1800</v>
      </c>
      <c r="M468" s="185">
        <v>2234</v>
      </c>
      <c r="N468" s="185">
        <v>1812</v>
      </c>
      <c r="O468" s="185">
        <v>1240</v>
      </c>
      <c r="P468" s="185">
        <v>1528</v>
      </c>
      <c r="Q468" s="185">
        <v>1836</v>
      </c>
      <c r="R468" s="186">
        <v>1722</v>
      </c>
      <c r="S468" s="185">
        <v>1240</v>
      </c>
      <c r="T468" s="185">
        <v>546</v>
      </c>
      <c r="U468" s="185">
        <v>153</v>
      </c>
      <c r="V468" s="185">
        <v>67</v>
      </c>
      <c r="W468" s="184">
        <v>15</v>
      </c>
      <c r="X468" s="184">
        <v>134</v>
      </c>
      <c r="Y468" s="183" t="s">
        <v>439</v>
      </c>
      <c r="Z468" s="189"/>
    </row>
    <row r="469" spans="1:26" ht="11.1" customHeight="1" x14ac:dyDescent="0.2">
      <c r="A469" s="189" t="s">
        <v>117</v>
      </c>
      <c r="B469" s="188" t="s">
        <v>441</v>
      </c>
      <c r="C469" s="187">
        <v>10755</v>
      </c>
      <c r="D469" s="185">
        <v>446</v>
      </c>
      <c r="E469" s="185">
        <v>580</v>
      </c>
      <c r="F469" s="185">
        <v>547</v>
      </c>
      <c r="G469" s="185">
        <v>644</v>
      </c>
      <c r="H469" s="185">
        <v>636</v>
      </c>
      <c r="I469" s="185">
        <v>646</v>
      </c>
      <c r="J469" s="185">
        <v>626</v>
      </c>
      <c r="K469" s="185">
        <v>609</v>
      </c>
      <c r="L469" s="185">
        <v>743</v>
      </c>
      <c r="M469" s="185">
        <v>864</v>
      </c>
      <c r="N469" s="185">
        <v>857</v>
      </c>
      <c r="O469" s="185">
        <v>548</v>
      </c>
      <c r="P469" s="185">
        <v>660</v>
      </c>
      <c r="Q469" s="185">
        <v>758</v>
      </c>
      <c r="R469" s="186">
        <v>692</v>
      </c>
      <c r="S469" s="185">
        <v>472</v>
      </c>
      <c r="T469" s="185">
        <v>233</v>
      </c>
      <c r="U469" s="185">
        <v>70</v>
      </c>
      <c r="V469" s="185">
        <v>35</v>
      </c>
      <c r="W469" s="184">
        <v>5</v>
      </c>
      <c r="X469" s="184">
        <v>84</v>
      </c>
      <c r="Y469" s="183" t="s">
        <v>441</v>
      </c>
      <c r="Z469" s="189" t="s">
        <v>117</v>
      </c>
    </row>
    <row r="470" spans="1:26" ht="9.9499999999999993" customHeight="1" x14ac:dyDescent="0.2">
      <c r="B470" s="188" t="s">
        <v>440</v>
      </c>
      <c r="C470" s="187">
        <v>5209</v>
      </c>
      <c r="D470" s="185">
        <v>229</v>
      </c>
      <c r="E470" s="185">
        <v>297</v>
      </c>
      <c r="F470" s="185">
        <v>281</v>
      </c>
      <c r="G470" s="185">
        <v>334</v>
      </c>
      <c r="H470" s="185">
        <v>326</v>
      </c>
      <c r="I470" s="185">
        <v>314</v>
      </c>
      <c r="J470" s="185">
        <v>313</v>
      </c>
      <c r="K470" s="185">
        <v>309</v>
      </c>
      <c r="L470" s="185">
        <v>393</v>
      </c>
      <c r="M470" s="185">
        <v>454</v>
      </c>
      <c r="N470" s="185">
        <v>415</v>
      </c>
      <c r="O470" s="185">
        <v>270</v>
      </c>
      <c r="P470" s="185">
        <v>317</v>
      </c>
      <c r="Q470" s="185">
        <v>345</v>
      </c>
      <c r="R470" s="186">
        <v>282</v>
      </c>
      <c r="S470" s="185">
        <v>177</v>
      </c>
      <c r="T470" s="185">
        <v>85</v>
      </c>
      <c r="U470" s="185">
        <v>24</v>
      </c>
      <c r="V470" s="185">
        <v>11</v>
      </c>
      <c r="W470" s="184" t="s">
        <v>3</v>
      </c>
      <c r="X470" s="184">
        <v>33</v>
      </c>
      <c r="Y470" s="183" t="s">
        <v>440</v>
      </c>
    </row>
    <row r="471" spans="1:26" ht="9.9499999999999993" customHeight="1" x14ac:dyDescent="0.2">
      <c r="B471" s="188" t="s">
        <v>439</v>
      </c>
      <c r="C471" s="187">
        <v>5546</v>
      </c>
      <c r="D471" s="185">
        <v>217</v>
      </c>
      <c r="E471" s="185">
        <v>283</v>
      </c>
      <c r="F471" s="185">
        <v>266</v>
      </c>
      <c r="G471" s="185">
        <v>310</v>
      </c>
      <c r="H471" s="185">
        <v>310</v>
      </c>
      <c r="I471" s="185">
        <v>332</v>
      </c>
      <c r="J471" s="185">
        <v>313</v>
      </c>
      <c r="K471" s="185">
        <v>300</v>
      </c>
      <c r="L471" s="185">
        <v>350</v>
      </c>
      <c r="M471" s="185">
        <v>410</v>
      </c>
      <c r="N471" s="185">
        <v>442</v>
      </c>
      <c r="O471" s="185">
        <v>278</v>
      </c>
      <c r="P471" s="185">
        <v>343</v>
      </c>
      <c r="Q471" s="185">
        <v>413</v>
      </c>
      <c r="R471" s="186">
        <v>410</v>
      </c>
      <c r="S471" s="185">
        <v>295</v>
      </c>
      <c r="T471" s="185">
        <v>148</v>
      </c>
      <c r="U471" s="185">
        <v>46</v>
      </c>
      <c r="V471" s="185">
        <v>24</v>
      </c>
      <c r="W471" s="184">
        <v>5</v>
      </c>
      <c r="X471" s="184">
        <v>51</v>
      </c>
      <c r="Y471" s="183" t="s">
        <v>439</v>
      </c>
    </row>
    <row r="472" spans="1:26" ht="18" customHeight="1" x14ac:dyDescent="0.2">
      <c r="A472" s="147" t="s">
        <v>446</v>
      </c>
      <c r="B472" s="195" t="s">
        <v>441</v>
      </c>
      <c r="C472" s="194">
        <v>381757</v>
      </c>
      <c r="D472" s="192">
        <v>16289</v>
      </c>
      <c r="E472" s="192">
        <v>19374</v>
      </c>
      <c r="F472" s="192">
        <v>21059</v>
      </c>
      <c r="G472" s="192">
        <v>23702</v>
      </c>
      <c r="H472" s="192">
        <v>24945</v>
      </c>
      <c r="I472" s="192">
        <v>25166</v>
      </c>
      <c r="J472" s="192">
        <v>23770</v>
      </c>
      <c r="K472" s="192">
        <v>24381</v>
      </c>
      <c r="L472" s="192">
        <v>25376</v>
      </c>
      <c r="M472" s="192">
        <v>30539</v>
      </c>
      <c r="N472" s="192">
        <v>30342</v>
      </c>
      <c r="O472" s="192">
        <v>21120</v>
      </c>
      <c r="P472" s="192">
        <v>24370</v>
      </c>
      <c r="Q472" s="192">
        <v>25162</v>
      </c>
      <c r="R472" s="193">
        <v>21226</v>
      </c>
      <c r="S472" s="192">
        <v>13916</v>
      </c>
      <c r="T472" s="192">
        <v>5853</v>
      </c>
      <c r="U472" s="192">
        <v>1676</v>
      </c>
      <c r="V472" s="192">
        <v>591</v>
      </c>
      <c r="W472" s="191">
        <v>105</v>
      </c>
      <c r="X472" s="191">
        <v>2795</v>
      </c>
      <c r="Y472" s="190" t="s">
        <v>441</v>
      </c>
      <c r="Z472" s="147" t="s">
        <v>446</v>
      </c>
    </row>
    <row r="473" spans="1:26" ht="11.1" customHeight="1" x14ac:dyDescent="0.2">
      <c r="A473" s="182"/>
      <c r="B473" s="195" t="s">
        <v>440</v>
      </c>
      <c r="C473" s="194">
        <v>187780</v>
      </c>
      <c r="D473" s="192">
        <v>8299</v>
      </c>
      <c r="E473" s="192">
        <v>9921</v>
      </c>
      <c r="F473" s="192">
        <v>10668</v>
      </c>
      <c r="G473" s="192">
        <v>12160</v>
      </c>
      <c r="H473" s="192">
        <v>12752</v>
      </c>
      <c r="I473" s="192">
        <v>12690</v>
      </c>
      <c r="J473" s="192">
        <v>11862</v>
      </c>
      <c r="K473" s="192">
        <v>12055</v>
      </c>
      <c r="L473" s="192">
        <v>12814</v>
      </c>
      <c r="M473" s="192">
        <v>15346</v>
      </c>
      <c r="N473" s="192">
        <v>15282</v>
      </c>
      <c r="O473" s="192">
        <v>10458</v>
      </c>
      <c r="P473" s="192">
        <v>11807</v>
      </c>
      <c r="Q473" s="192">
        <v>11922</v>
      </c>
      <c r="R473" s="193">
        <v>9473</v>
      </c>
      <c r="S473" s="192">
        <v>5650</v>
      </c>
      <c r="T473" s="192">
        <v>2344</v>
      </c>
      <c r="U473" s="192">
        <v>679</v>
      </c>
      <c r="V473" s="192">
        <v>220</v>
      </c>
      <c r="W473" s="191">
        <v>43</v>
      </c>
      <c r="X473" s="191">
        <v>1335</v>
      </c>
      <c r="Y473" s="190" t="s">
        <v>440</v>
      </c>
      <c r="Z473" s="182"/>
    </row>
    <row r="474" spans="1:26" ht="11.1" customHeight="1" x14ac:dyDescent="0.2">
      <c r="A474" s="182"/>
      <c r="B474" s="195" t="s">
        <v>439</v>
      </c>
      <c r="C474" s="194">
        <v>193977</v>
      </c>
      <c r="D474" s="192">
        <v>7990</v>
      </c>
      <c r="E474" s="192">
        <v>9453</v>
      </c>
      <c r="F474" s="192">
        <v>10391</v>
      </c>
      <c r="G474" s="192">
        <v>11542</v>
      </c>
      <c r="H474" s="192">
        <v>12193</v>
      </c>
      <c r="I474" s="192">
        <v>12476</v>
      </c>
      <c r="J474" s="192">
        <v>11908</v>
      </c>
      <c r="K474" s="192">
        <v>12326</v>
      </c>
      <c r="L474" s="192">
        <v>12562</v>
      </c>
      <c r="M474" s="192">
        <v>15193</v>
      </c>
      <c r="N474" s="192">
        <v>15060</v>
      </c>
      <c r="O474" s="192">
        <v>10662</v>
      </c>
      <c r="P474" s="192">
        <v>12563</v>
      </c>
      <c r="Q474" s="192">
        <v>13240</v>
      </c>
      <c r="R474" s="193">
        <v>11753</v>
      </c>
      <c r="S474" s="192">
        <v>8266</v>
      </c>
      <c r="T474" s="192">
        <v>3509</v>
      </c>
      <c r="U474" s="192">
        <v>997</v>
      </c>
      <c r="V474" s="192">
        <v>371</v>
      </c>
      <c r="W474" s="191">
        <v>62</v>
      </c>
      <c r="X474" s="191">
        <v>1460</v>
      </c>
      <c r="Y474" s="190" t="s">
        <v>439</v>
      </c>
      <c r="Z474" s="182"/>
    </row>
    <row r="475" spans="1:26" ht="11.1" customHeight="1" x14ac:dyDescent="0.2">
      <c r="A475" s="206" t="s">
        <v>235</v>
      </c>
      <c r="B475" s="205" t="s">
        <v>441</v>
      </c>
      <c r="C475" s="204">
        <v>250518</v>
      </c>
      <c r="D475" s="202">
        <v>10997</v>
      </c>
      <c r="E475" s="202">
        <v>13068</v>
      </c>
      <c r="F475" s="202">
        <v>14362</v>
      </c>
      <c r="G475" s="202">
        <v>16565</v>
      </c>
      <c r="H475" s="202">
        <v>17463</v>
      </c>
      <c r="I475" s="202">
        <v>17570</v>
      </c>
      <c r="J475" s="202">
        <v>16540</v>
      </c>
      <c r="K475" s="202">
        <v>17158</v>
      </c>
      <c r="L475" s="202">
        <v>17630</v>
      </c>
      <c r="M475" s="202">
        <v>20764</v>
      </c>
      <c r="N475" s="202">
        <v>20568</v>
      </c>
      <c r="O475" s="202">
        <v>13997</v>
      </c>
      <c r="P475" s="202">
        <v>14896</v>
      </c>
      <c r="Q475" s="202">
        <v>14660</v>
      </c>
      <c r="R475" s="203">
        <v>11236</v>
      </c>
      <c r="S475" s="202">
        <v>7462</v>
      </c>
      <c r="T475" s="202">
        <v>2863</v>
      </c>
      <c r="U475" s="202">
        <v>844</v>
      </c>
      <c r="V475" s="202">
        <v>297</v>
      </c>
      <c r="W475" s="201">
        <v>50</v>
      </c>
      <c r="X475" s="201">
        <v>1528</v>
      </c>
      <c r="Y475" s="200" t="s">
        <v>441</v>
      </c>
      <c r="Z475" s="206" t="s">
        <v>235</v>
      </c>
    </row>
    <row r="476" spans="1:26" ht="11.1" customHeight="1" x14ac:dyDescent="0.2">
      <c r="A476" s="182"/>
      <c r="B476" s="205" t="s">
        <v>440</v>
      </c>
      <c r="C476" s="204">
        <v>122339</v>
      </c>
      <c r="D476" s="202">
        <v>5584</v>
      </c>
      <c r="E476" s="202">
        <v>6713</v>
      </c>
      <c r="F476" s="202">
        <v>7230</v>
      </c>
      <c r="G476" s="202">
        <v>8502</v>
      </c>
      <c r="H476" s="202">
        <v>8824</v>
      </c>
      <c r="I476" s="202">
        <v>8660</v>
      </c>
      <c r="J476" s="202">
        <v>8063</v>
      </c>
      <c r="K476" s="202">
        <v>8307</v>
      </c>
      <c r="L476" s="202">
        <v>8673</v>
      </c>
      <c r="M476" s="202">
        <v>10188</v>
      </c>
      <c r="N476" s="202">
        <v>10117</v>
      </c>
      <c r="O476" s="202">
        <v>6845</v>
      </c>
      <c r="P476" s="202">
        <v>7148</v>
      </c>
      <c r="Q476" s="202">
        <v>7068</v>
      </c>
      <c r="R476" s="203">
        <v>4947</v>
      </c>
      <c r="S476" s="202">
        <v>3100</v>
      </c>
      <c r="T476" s="202">
        <v>1152</v>
      </c>
      <c r="U476" s="202">
        <v>323</v>
      </c>
      <c r="V476" s="202">
        <v>109</v>
      </c>
      <c r="W476" s="201">
        <v>21</v>
      </c>
      <c r="X476" s="201">
        <v>765</v>
      </c>
      <c r="Y476" s="200" t="s">
        <v>440</v>
      </c>
      <c r="Z476" s="182"/>
    </row>
    <row r="477" spans="1:26" ht="11.1" customHeight="1" x14ac:dyDescent="0.2">
      <c r="A477" s="182"/>
      <c r="B477" s="205" t="s">
        <v>439</v>
      </c>
      <c r="C477" s="204">
        <v>128179</v>
      </c>
      <c r="D477" s="202">
        <v>5413</v>
      </c>
      <c r="E477" s="202">
        <v>6355</v>
      </c>
      <c r="F477" s="202">
        <v>7132</v>
      </c>
      <c r="G477" s="202">
        <v>8063</v>
      </c>
      <c r="H477" s="202">
        <v>8639</v>
      </c>
      <c r="I477" s="202">
        <v>8910</v>
      </c>
      <c r="J477" s="202">
        <v>8477</v>
      </c>
      <c r="K477" s="202">
        <v>8851</v>
      </c>
      <c r="L477" s="202">
        <v>8957</v>
      </c>
      <c r="M477" s="202">
        <v>10576</v>
      </c>
      <c r="N477" s="202">
        <v>10451</v>
      </c>
      <c r="O477" s="202">
        <v>7152</v>
      </c>
      <c r="P477" s="202">
        <v>7748</v>
      </c>
      <c r="Q477" s="202">
        <v>7592</v>
      </c>
      <c r="R477" s="203">
        <v>6289</v>
      </c>
      <c r="S477" s="202">
        <v>4362</v>
      </c>
      <c r="T477" s="202">
        <v>1711</v>
      </c>
      <c r="U477" s="202">
        <v>521</v>
      </c>
      <c r="V477" s="202">
        <v>188</v>
      </c>
      <c r="W477" s="201">
        <v>29</v>
      </c>
      <c r="X477" s="201">
        <v>763</v>
      </c>
      <c r="Y477" s="200" t="s">
        <v>439</v>
      </c>
      <c r="Z477" s="182"/>
    </row>
    <row r="478" spans="1:26" customFormat="1" ht="11.1" customHeight="1" x14ac:dyDescent="0.2">
      <c r="A478" s="199" t="s">
        <v>201</v>
      </c>
      <c r="B478" s="188" t="s">
        <v>441</v>
      </c>
      <c r="C478" s="187">
        <v>87405</v>
      </c>
      <c r="D478" s="198">
        <v>3424</v>
      </c>
      <c r="E478" s="198">
        <v>4012</v>
      </c>
      <c r="F478" s="198">
        <v>4596</v>
      </c>
      <c r="G478" s="198">
        <v>5753</v>
      </c>
      <c r="H478" s="198">
        <v>6468</v>
      </c>
      <c r="I478" s="198">
        <v>6354</v>
      </c>
      <c r="J478" s="198">
        <v>5552</v>
      </c>
      <c r="K478" s="198">
        <v>5640</v>
      </c>
      <c r="L478" s="198">
        <v>5934</v>
      </c>
      <c r="M478" s="198">
        <v>7560</v>
      </c>
      <c r="N478" s="198">
        <v>8064</v>
      </c>
      <c r="O478" s="198">
        <v>5190</v>
      </c>
      <c r="P478" s="198">
        <v>5125</v>
      </c>
      <c r="Q478" s="198">
        <v>5032</v>
      </c>
      <c r="R478" s="198">
        <v>3894</v>
      </c>
      <c r="S478" s="198">
        <v>2923</v>
      </c>
      <c r="T478" s="198">
        <v>1020</v>
      </c>
      <c r="U478" s="198">
        <v>279</v>
      </c>
      <c r="V478" s="198">
        <v>102</v>
      </c>
      <c r="W478" s="197">
        <v>15</v>
      </c>
      <c r="X478" s="197">
        <v>468</v>
      </c>
      <c r="Y478" s="183" t="s">
        <v>441</v>
      </c>
      <c r="Z478" s="199" t="s">
        <v>201</v>
      </c>
    </row>
    <row r="479" spans="1:26" customFormat="1" ht="11.1" customHeight="1" x14ac:dyDescent="0.2">
      <c r="A479" s="199"/>
      <c r="B479" s="188" t="s">
        <v>440</v>
      </c>
      <c r="C479" s="198">
        <v>41407</v>
      </c>
      <c r="D479" s="198">
        <v>1733</v>
      </c>
      <c r="E479" s="198">
        <v>2093</v>
      </c>
      <c r="F479" s="198">
        <v>2281</v>
      </c>
      <c r="G479" s="198">
        <v>2898</v>
      </c>
      <c r="H479" s="198">
        <v>3233</v>
      </c>
      <c r="I479" s="198">
        <v>3032</v>
      </c>
      <c r="J479" s="198">
        <v>2658</v>
      </c>
      <c r="K479" s="198">
        <v>2665</v>
      </c>
      <c r="L479" s="198">
        <v>2762</v>
      </c>
      <c r="M479" s="198">
        <v>3447</v>
      </c>
      <c r="N479" s="198">
        <v>3792</v>
      </c>
      <c r="O479" s="198">
        <v>2397</v>
      </c>
      <c r="P479" s="198">
        <v>2361</v>
      </c>
      <c r="Q479" s="198">
        <v>2340</v>
      </c>
      <c r="R479" s="198">
        <v>1604</v>
      </c>
      <c r="S479" s="198">
        <v>1295</v>
      </c>
      <c r="T479" s="198">
        <v>441</v>
      </c>
      <c r="U479" s="198">
        <v>105</v>
      </c>
      <c r="V479" s="198">
        <v>33</v>
      </c>
      <c r="W479" s="197">
        <v>8</v>
      </c>
      <c r="X479" s="197">
        <v>229</v>
      </c>
      <c r="Y479" s="183" t="s">
        <v>440</v>
      </c>
      <c r="Z479" s="199"/>
    </row>
    <row r="480" spans="1:26" customFormat="1" ht="11.1" customHeight="1" x14ac:dyDescent="0.2">
      <c r="A480" s="199"/>
      <c r="B480" s="188" t="s">
        <v>439</v>
      </c>
      <c r="C480" s="198">
        <v>45998</v>
      </c>
      <c r="D480" s="198">
        <v>1691</v>
      </c>
      <c r="E480" s="198">
        <v>1919</v>
      </c>
      <c r="F480" s="198">
        <v>2315</v>
      </c>
      <c r="G480" s="198">
        <v>2855</v>
      </c>
      <c r="H480" s="198">
        <v>3235</v>
      </c>
      <c r="I480" s="198">
        <v>3322</v>
      </c>
      <c r="J480" s="198">
        <v>2894</v>
      </c>
      <c r="K480" s="198">
        <v>2975</v>
      </c>
      <c r="L480" s="198">
        <v>3172</v>
      </c>
      <c r="M480" s="198">
        <v>4113</v>
      </c>
      <c r="N480" s="198">
        <v>4272</v>
      </c>
      <c r="O480" s="198">
        <v>2793</v>
      </c>
      <c r="P480" s="198">
        <v>2764</v>
      </c>
      <c r="Q480" s="198">
        <v>2692</v>
      </c>
      <c r="R480" s="198">
        <v>2290</v>
      </c>
      <c r="S480" s="198">
        <v>1628</v>
      </c>
      <c r="T480" s="198">
        <v>579</v>
      </c>
      <c r="U480" s="198">
        <v>174</v>
      </c>
      <c r="V480" s="198">
        <v>69</v>
      </c>
      <c r="W480" s="197">
        <v>7</v>
      </c>
      <c r="X480" s="197">
        <v>239</v>
      </c>
      <c r="Y480" s="183" t="s">
        <v>439</v>
      </c>
      <c r="Z480" s="199"/>
    </row>
    <row r="481" spans="1:26" ht="11.1" customHeight="1" x14ac:dyDescent="0.2">
      <c r="A481" s="199" t="s">
        <v>202</v>
      </c>
      <c r="B481" s="188" t="s">
        <v>441</v>
      </c>
      <c r="C481" s="198">
        <v>15359</v>
      </c>
      <c r="D481" s="198">
        <v>624</v>
      </c>
      <c r="E481" s="198">
        <v>828</v>
      </c>
      <c r="F481" s="198">
        <v>865</v>
      </c>
      <c r="G481" s="198">
        <v>939</v>
      </c>
      <c r="H481" s="198">
        <v>966</v>
      </c>
      <c r="I481" s="198">
        <v>970</v>
      </c>
      <c r="J481" s="198">
        <v>961</v>
      </c>
      <c r="K481" s="198">
        <v>1114</v>
      </c>
      <c r="L481" s="198">
        <v>1037</v>
      </c>
      <c r="M481" s="198">
        <v>1189</v>
      </c>
      <c r="N481" s="198">
        <v>1114</v>
      </c>
      <c r="O481" s="198">
        <v>880</v>
      </c>
      <c r="P481" s="198">
        <v>1052</v>
      </c>
      <c r="Q481" s="198">
        <v>967</v>
      </c>
      <c r="R481" s="198">
        <v>830</v>
      </c>
      <c r="S481" s="198">
        <v>553</v>
      </c>
      <c r="T481" s="198">
        <v>260</v>
      </c>
      <c r="U481" s="198">
        <v>83</v>
      </c>
      <c r="V481" s="198">
        <v>27</v>
      </c>
      <c r="W481" s="197">
        <v>3</v>
      </c>
      <c r="X481" s="197">
        <v>97</v>
      </c>
      <c r="Y481" s="183" t="s">
        <v>441</v>
      </c>
      <c r="Z481" s="199" t="s">
        <v>202</v>
      </c>
    </row>
    <row r="482" spans="1:26" ht="11.1" customHeight="1" x14ac:dyDescent="0.2">
      <c r="A482" s="199"/>
      <c r="B482" s="188" t="s">
        <v>440</v>
      </c>
      <c r="C482" s="198">
        <v>7739</v>
      </c>
      <c r="D482" s="198">
        <v>308</v>
      </c>
      <c r="E482" s="198">
        <v>424</v>
      </c>
      <c r="F482" s="198">
        <v>463</v>
      </c>
      <c r="G482" s="198">
        <v>513</v>
      </c>
      <c r="H482" s="198">
        <v>500</v>
      </c>
      <c r="I482" s="198">
        <v>488</v>
      </c>
      <c r="J482" s="198">
        <v>481</v>
      </c>
      <c r="K482" s="198">
        <v>555</v>
      </c>
      <c r="L482" s="198">
        <v>556</v>
      </c>
      <c r="M482" s="198">
        <v>617</v>
      </c>
      <c r="N482" s="198">
        <v>578</v>
      </c>
      <c r="O482" s="198">
        <v>458</v>
      </c>
      <c r="P482" s="198">
        <v>504</v>
      </c>
      <c r="Q482" s="198">
        <v>478</v>
      </c>
      <c r="R482" s="198">
        <v>397</v>
      </c>
      <c r="S482" s="198">
        <v>207</v>
      </c>
      <c r="T482" s="198">
        <v>110</v>
      </c>
      <c r="U482" s="198">
        <v>35</v>
      </c>
      <c r="V482" s="198">
        <v>14</v>
      </c>
      <c r="W482" s="197">
        <v>1</v>
      </c>
      <c r="X482" s="197">
        <v>52</v>
      </c>
      <c r="Y482" s="183" t="s">
        <v>440</v>
      </c>
      <c r="Z482" s="199"/>
    </row>
    <row r="483" spans="1:26" ht="11.1" customHeight="1" x14ac:dyDescent="0.2">
      <c r="A483" s="199"/>
      <c r="B483" s="188" t="s">
        <v>439</v>
      </c>
      <c r="C483" s="198">
        <v>7620</v>
      </c>
      <c r="D483" s="198">
        <v>316</v>
      </c>
      <c r="E483" s="198">
        <v>404</v>
      </c>
      <c r="F483" s="198">
        <v>402</v>
      </c>
      <c r="G483" s="198">
        <v>426</v>
      </c>
      <c r="H483" s="198">
        <v>466</v>
      </c>
      <c r="I483" s="198">
        <v>482</v>
      </c>
      <c r="J483" s="198">
        <v>480</v>
      </c>
      <c r="K483" s="198">
        <v>559</v>
      </c>
      <c r="L483" s="198">
        <v>481</v>
      </c>
      <c r="M483" s="198">
        <v>572</v>
      </c>
      <c r="N483" s="198">
        <v>536</v>
      </c>
      <c r="O483" s="198">
        <v>422</v>
      </c>
      <c r="P483" s="198">
        <v>548</v>
      </c>
      <c r="Q483" s="198">
        <v>489</v>
      </c>
      <c r="R483" s="198">
        <v>433</v>
      </c>
      <c r="S483" s="198">
        <v>346</v>
      </c>
      <c r="T483" s="198">
        <v>150</v>
      </c>
      <c r="U483" s="198">
        <v>48</v>
      </c>
      <c r="V483" s="198">
        <v>13</v>
      </c>
      <c r="W483" s="197">
        <v>2</v>
      </c>
      <c r="X483" s="197">
        <v>45</v>
      </c>
      <c r="Y483" s="183" t="s">
        <v>439</v>
      </c>
      <c r="Z483" s="199"/>
    </row>
    <row r="484" spans="1:26" customFormat="1" ht="11.1" customHeight="1" x14ac:dyDescent="0.2">
      <c r="A484" s="199" t="s">
        <v>203</v>
      </c>
      <c r="B484" s="188" t="s">
        <v>441</v>
      </c>
      <c r="C484" s="198">
        <v>72165</v>
      </c>
      <c r="D484" s="198">
        <v>3515</v>
      </c>
      <c r="E484" s="198">
        <v>4133</v>
      </c>
      <c r="F484" s="198">
        <v>4553</v>
      </c>
      <c r="G484" s="198">
        <v>4971</v>
      </c>
      <c r="H484" s="198">
        <v>5146</v>
      </c>
      <c r="I484" s="198">
        <v>5105</v>
      </c>
      <c r="J484" s="198">
        <v>5019</v>
      </c>
      <c r="K484" s="198">
        <v>5163</v>
      </c>
      <c r="L484" s="198">
        <v>5280</v>
      </c>
      <c r="M484" s="198">
        <v>5800</v>
      </c>
      <c r="N484" s="198">
        <v>5553</v>
      </c>
      <c r="O484" s="198">
        <v>3800</v>
      </c>
      <c r="P484" s="198">
        <v>4021</v>
      </c>
      <c r="Q484" s="198">
        <v>3949</v>
      </c>
      <c r="R484" s="198">
        <v>2906</v>
      </c>
      <c r="S484" s="198">
        <v>1776</v>
      </c>
      <c r="T484" s="198">
        <v>674</v>
      </c>
      <c r="U484" s="198">
        <v>221</v>
      </c>
      <c r="V484" s="198">
        <v>69</v>
      </c>
      <c r="W484" s="197">
        <v>15</v>
      </c>
      <c r="X484" s="197">
        <v>496</v>
      </c>
      <c r="Y484" s="183" t="s">
        <v>441</v>
      </c>
      <c r="Z484" s="199" t="s">
        <v>203</v>
      </c>
    </row>
    <row r="485" spans="1:26" customFormat="1" ht="11.1" customHeight="1" x14ac:dyDescent="0.2">
      <c r="A485" s="199"/>
      <c r="B485" s="188" t="s">
        <v>440</v>
      </c>
      <c r="C485" s="198">
        <v>35476</v>
      </c>
      <c r="D485" s="198">
        <v>1799</v>
      </c>
      <c r="E485" s="198">
        <v>2091</v>
      </c>
      <c r="F485" s="198">
        <v>2266</v>
      </c>
      <c r="G485" s="198">
        <v>2552</v>
      </c>
      <c r="H485" s="198">
        <v>2558</v>
      </c>
      <c r="I485" s="198">
        <v>2550</v>
      </c>
      <c r="J485" s="198">
        <v>2442</v>
      </c>
      <c r="K485" s="198">
        <v>2504</v>
      </c>
      <c r="L485" s="198">
        <v>2649</v>
      </c>
      <c r="M485" s="198">
        <v>2898</v>
      </c>
      <c r="N485" s="198">
        <v>2705</v>
      </c>
      <c r="O485" s="198">
        <v>1892</v>
      </c>
      <c r="P485" s="198">
        <v>1946</v>
      </c>
      <c r="Q485" s="198">
        <v>1934</v>
      </c>
      <c r="R485" s="198">
        <v>1332</v>
      </c>
      <c r="S485" s="198">
        <v>731</v>
      </c>
      <c r="T485" s="198">
        <v>256</v>
      </c>
      <c r="U485" s="198">
        <v>84</v>
      </c>
      <c r="V485" s="198">
        <v>26</v>
      </c>
      <c r="W485" s="197">
        <v>8</v>
      </c>
      <c r="X485" s="197">
        <v>253</v>
      </c>
      <c r="Y485" s="183" t="s">
        <v>440</v>
      </c>
      <c r="Z485" s="199"/>
    </row>
    <row r="486" spans="1:26" customFormat="1" ht="11.1" customHeight="1" x14ac:dyDescent="0.2">
      <c r="A486" s="199"/>
      <c r="B486" s="188" t="s">
        <v>439</v>
      </c>
      <c r="C486" s="198">
        <v>36689</v>
      </c>
      <c r="D486" s="198">
        <v>1716</v>
      </c>
      <c r="E486" s="198">
        <v>2042</v>
      </c>
      <c r="F486" s="198">
        <v>2287</v>
      </c>
      <c r="G486" s="198">
        <v>2419</v>
      </c>
      <c r="H486" s="198">
        <v>2588</v>
      </c>
      <c r="I486" s="198">
        <v>2555</v>
      </c>
      <c r="J486" s="198">
        <v>2577</v>
      </c>
      <c r="K486" s="198">
        <v>2659</v>
      </c>
      <c r="L486" s="198">
        <v>2631</v>
      </c>
      <c r="M486" s="198">
        <v>2902</v>
      </c>
      <c r="N486" s="198">
        <v>2848</v>
      </c>
      <c r="O486" s="198">
        <v>1908</v>
      </c>
      <c r="P486" s="198">
        <v>2075</v>
      </c>
      <c r="Q486" s="198">
        <v>2015</v>
      </c>
      <c r="R486" s="198">
        <v>1574</v>
      </c>
      <c r="S486" s="198">
        <v>1045</v>
      </c>
      <c r="T486" s="198">
        <v>418</v>
      </c>
      <c r="U486" s="198">
        <v>137</v>
      </c>
      <c r="V486" s="198">
        <v>43</v>
      </c>
      <c r="W486" s="197">
        <v>7</v>
      </c>
      <c r="X486" s="197">
        <v>243</v>
      </c>
      <c r="Y486" s="183" t="s">
        <v>439</v>
      </c>
      <c r="Z486" s="199"/>
    </row>
    <row r="487" spans="1:26" customFormat="1" ht="11.1" customHeight="1" x14ac:dyDescent="0.2">
      <c r="A487" s="199" t="s">
        <v>204</v>
      </c>
      <c r="B487" s="188" t="s">
        <v>441</v>
      </c>
      <c r="C487" s="198">
        <v>42137</v>
      </c>
      <c r="D487" s="198">
        <v>1952</v>
      </c>
      <c r="E487" s="198">
        <v>2327</v>
      </c>
      <c r="F487" s="198">
        <v>2445</v>
      </c>
      <c r="G487" s="198">
        <v>2802</v>
      </c>
      <c r="H487" s="198">
        <v>2816</v>
      </c>
      <c r="I487" s="198">
        <v>3035</v>
      </c>
      <c r="J487" s="198">
        <v>2911</v>
      </c>
      <c r="K487" s="198">
        <v>2976</v>
      </c>
      <c r="L487" s="198">
        <v>2930</v>
      </c>
      <c r="M487" s="198">
        <v>3437</v>
      </c>
      <c r="N487" s="198">
        <v>3300</v>
      </c>
      <c r="O487" s="198">
        <v>2369</v>
      </c>
      <c r="P487" s="198">
        <v>2576</v>
      </c>
      <c r="Q487" s="198">
        <v>2485</v>
      </c>
      <c r="R487" s="198">
        <v>1806</v>
      </c>
      <c r="S487" s="198">
        <v>1068</v>
      </c>
      <c r="T487" s="198">
        <v>443</v>
      </c>
      <c r="U487" s="198">
        <v>140</v>
      </c>
      <c r="V487" s="198">
        <v>54</v>
      </c>
      <c r="W487" s="197">
        <v>12</v>
      </c>
      <c r="X487" s="197">
        <v>253</v>
      </c>
      <c r="Y487" s="183" t="s">
        <v>441</v>
      </c>
      <c r="Z487" s="199" t="s">
        <v>204</v>
      </c>
    </row>
    <row r="488" spans="1:26" customFormat="1" ht="11.1" customHeight="1" x14ac:dyDescent="0.2">
      <c r="A488" s="199"/>
      <c r="B488" s="188" t="s">
        <v>440</v>
      </c>
      <c r="C488" s="198">
        <v>20958</v>
      </c>
      <c r="D488" s="198">
        <v>1011</v>
      </c>
      <c r="E488" s="198">
        <v>1157</v>
      </c>
      <c r="F488" s="198">
        <v>1257</v>
      </c>
      <c r="G488" s="198">
        <v>1447</v>
      </c>
      <c r="H488" s="198">
        <v>1449</v>
      </c>
      <c r="I488" s="198">
        <v>1543</v>
      </c>
      <c r="J488" s="198">
        <v>1435</v>
      </c>
      <c r="K488" s="198">
        <v>1459</v>
      </c>
      <c r="L488" s="198">
        <v>1468</v>
      </c>
      <c r="M488" s="198">
        <v>1735</v>
      </c>
      <c r="N488" s="198">
        <v>1674</v>
      </c>
      <c r="O488" s="198">
        <v>1182</v>
      </c>
      <c r="P488" s="198">
        <v>1290</v>
      </c>
      <c r="Q488" s="198">
        <v>1235</v>
      </c>
      <c r="R488" s="198">
        <v>830</v>
      </c>
      <c r="S488" s="198">
        <v>418</v>
      </c>
      <c r="T488" s="198">
        <v>167</v>
      </c>
      <c r="U488" s="198">
        <v>55</v>
      </c>
      <c r="V488" s="198">
        <v>22</v>
      </c>
      <c r="W488" s="197">
        <v>3</v>
      </c>
      <c r="X488" s="197">
        <v>121</v>
      </c>
      <c r="Y488" s="183" t="s">
        <v>440</v>
      </c>
      <c r="Z488" s="199"/>
    </row>
    <row r="489" spans="1:26" customFormat="1" ht="11.1" customHeight="1" x14ac:dyDescent="0.2">
      <c r="A489" s="199"/>
      <c r="B489" s="188" t="s">
        <v>439</v>
      </c>
      <c r="C489" s="198">
        <v>21179</v>
      </c>
      <c r="D489" s="198">
        <v>941</v>
      </c>
      <c r="E489" s="198">
        <v>1170</v>
      </c>
      <c r="F489" s="198">
        <v>1188</v>
      </c>
      <c r="G489" s="198">
        <v>1355</v>
      </c>
      <c r="H489" s="198">
        <v>1367</v>
      </c>
      <c r="I489" s="198">
        <v>1492</v>
      </c>
      <c r="J489" s="198">
        <v>1476</v>
      </c>
      <c r="K489" s="198">
        <v>1517</v>
      </c>
      <c r="L489" s="198">
        <v>1462</v>
      </c>
      <c r="M489" s="198">
        <v>1702</v>
      </c>
      <c r="N489" s="198">
        <v>1626</v>
      </c>
      <c r="O489" s="198">
        <v>1187</v>
      </c>
      <c r="P489" s="198">
        <v>1286</v>
      </c>
      <c r="Q489" s="198">
        <v>1250</v>
      </c>
      <c r="R489" s="198">
        <v>976</v>
      </c>
      <c r="S489" s="198">
        <v>650</v>
      </c>
      <c r="T489" s="198">
        <v>276</v>
      </c>
      <c r="U489" s="198">
        <v>85</v>
      </c>
      <c r="V489" s="198">
        <v>32</v>
      </c>
      <c r="W489" s="197">
        <v>9</v>
      </c>
      <c r="X489" s="197">
        <v>132</v>
      </c>
      <c r="Y489" s="183" t="s">
        <v>439</v>
      </c>
      <c r="Z489" s="199"/>
    </row>
    <row r="490" spans="1:26" customFormat="1" ht="11.1" customHeight="1" x14ac:dyDescent="0.2">
      <c r="A490" s="199" t="s">
        <v>205</v>
      </c>
      <c r="B490" s="188" t="s">
        <v>441</v>
      </c>
      <c r="C490" s="198">
        <v>33452</v>
      </c>
      <c r="D490" s="198">
        <v>1482</v>
      </c>
      <c r="E490" s="198">
        <v>1768</v>
      </c>
      <c r="F490" s="198">
        <v>1903</v>
      </c>
      <c r="G490" s="198">
        <v>2100</v>
      </c>
      <c r="H490" s="198">
        <v>2067</v>
      </c>
      <c r="I490" s="198">
        <v>2106</v>
      </c>
      <c r="J490" s="198">
        <v>2097</v>
      </c>
      <c r="K490" s="198">
        <v>2265</v>
      </c>
      <c r="L490" s="198">
        <v>2449</v>
      </c>
      <c r="M490" s="198">
        <v>2778</v>
      </c>
      <c r="N490" s="198">
        <v>2537</v>
      </c>
      <c r="O490" s="198">
        <v>1758</v>
      </c>
      <c r="P490" s="198">
        <v>2122</v>
      </c>
      <c r="Q490" s="198">
        <v>2227</v>
      </c>
      <c r="R490" s="198">
        <v>1800</v>
      </c>
      <c r="S490" s="198">
        <v>1142</v>
      </c>
      <c r="T490" s="198">
        <v>466</v>
      </c>
      <c r="U490" s="198">
        <v>121</v>
      </c>
      <c r="V490" s="198">
        <v>45</v>
      </c>
      <c r="W490" s="197">
        <v>5</v>
      </c>
      <c r="X490" s="197">
        <v>214</v>
      </c>
      <c r="Y490" s="183" t="s">
        <v>441</v>
      </c>
      <c r="Z490" s="199" t="s">
        <v>205</v>
      </c>
    </row>
    <row r="491" spans="1:26" customFormat="1" ht="11.1" customHeight="1" x14ac:dyDescent="0.2">
      <c r="A491" s="196"/>
      <c r="B491" s="188" t="s">
        <v>440</v>
      </c>
      <c r="C491" s="198">
        <v>16759</v>
      </c>
      <c r="D491" s="198">
        <v>733</v>
      </c>
      <c r="E491" s="198">
        <v>948</v>
      </c>
      <c r="F491" s="198">
        <v>963</v>
      </c>
      <c r="G491" s="198">
        <v>1092</v>
      </c>
      <c r="H491" s="198">
        <v>1084</v>
      </c>
      <c r="I491" s="198">
        <v>1047</v>
      </c>
      <c r="J491" s="198">
        <v>1047</v>
      </c>
      <c r="K491" s="198">
        <v>1124</v>
      </c>
      <c r="L491" s="198">
        <v>1238</v>
      </c>
      <c r="M491" s="198">
        <v>1491</v>
      </c>
      <c r="N491" s="198">
        <v>1368</v>
      </c>
      <c r="O491" s="198">
        <v>916</v>
      </c>
      <c r="P491" s="198">
        <v>1047</v>
      </c>
      <c r="Q491" s="198">
        <v>1081</v>
      </c>
      <c r="R491" s="198">
        <v>784</v>
      </c>
      <c r="S491" s="198">
        <v>449</v>
      </c>
      <c r="T491" s="198">
        <v>178</v>
      </c>
      <c r="U491" s="198">
        <v>44</v>
      </c>
      <c r="V491" s="198">
        <v>14</v>
      </c>
      <c r="W491" s="197">
        <v>1</v>
      </c>
      <c r="X491" s="197">
        <v>110</v>
      </c>
      <c r="Y491" s="183" t="s">
        <v>440</v>
      </c>
      <c r="Z491" s="196"/>
    </row>
    <row r="492" spans="1:26" customFormat="1" ht="11.1" customHeight="1" x14ac:dyDescent="0.2">
      <c r="A492" s="196"/>
      <c r="B492" s="188" t="s">
        <v>439</v>
      </c>
      <c r="C492" s="198">
        <v>16693</v>
      </c>
      <c r="D492" s="198">
        <v>749</v>
      </c>
      <c r="E492" s="198">
        <v>820</v>
      </c>
      <c r="F492" s="198">
        <v>940</v>
      </c>
      <c r="G492" s="198">
        <v>1008</v>
      </c>
      <c r="H492" s="198">
        <v>983</v>
      </c>
      <c r="I492" s="198">
        <v>1059</v>
      </c>
      <c r="J492" s="198">
        <v>1050</v>
      </c>
      <c r="K492" s="198">
        <v>1141</v>
      </c>
      <c r="L492" s="198">
        <v>1211</v>
      </c>
      <c r="M492" s="198">
        <v>1287</v>
      </c>
      <c r="N492" s="198">
        <v>1169</v>
      </c>
      <c r="O492" s="198">
        <v>842</v>
      </c>
      <c r="P492" s="198">
        <v>1075</v>
      </c>
      <c r="Q492" s="198">
        <v>1146</v>
      </c>
      <c r="R492" s="198">
        <v>1016</v>
      </c>
      <c r="S492" s="198">
        <v>693</v>
      </c>
      <c r="T492" s="198">
        <v>288</v>
      </c>
      <c r="U492" s="198">
        <v>77</v>
      </c>
      <c r="V492" s="198">
        <v>31</v>
      </c>
      <c r="W492" s="197">
        <v>4</v>
      </c>
      <c r="X492" s="197">
        <v>104</v>
      </c>
      <c r="Y492" s="183" t="s">
        <v>439</v>
      </c>
      <c r="Z492" s="196"/>
    </row>
    <row r="493" spans="1:26" ht="11.1" customHeight="1" x14ac:dyDescent="0.2">
      <c r="A493" s="189" t="s">
        <v>118</v>
      </c>
      <c r="B493" s="188" t="s">
        <v>441</v>
      </c>
      <c r="C493" s="187">
        <v>57749</v>
      </c>
      <c r="D493" s="185">
        <v>2424</v>
      </c>
      <c r="E493" s="185">
        <v>2956</v>
      </c>
      <c r="F493" s="185">
        <v>3204</v>
      </c>
      <c r="G493" s="185">
        <v>3498</v>
      </c>
      <c r="H493" s="185">
        <v>3621</v>
      </c>
      <c r="I493" s="185">
        <v>3581</v>
      </c>
      <c r="J493" s="185">
        <v>3331</v>
      </c>
      <c r="K493" s="185">
        <v>3245</v>
      </c>
      <c r="L493" s="185">
        <v>3681</v>
      </c>
      <c r="M493" s="185">
        <v>4569</v>
      </c>
      <c r="N493" s="185">
        <v>4454</v>
      </c>
      <c r="O493" s="185">
        <v>2853</v>
      </c>
      <c r="P493" s="185">
        <v>3779</v>
      </c>
      <c r="Q493" s="185">
        <v>4086</v>
      </c>
      <c r="R493" s="186">
        <v>3941</v>
      </c>
      <c r="S493" s="185">
        <v>2474</v>
      </c>
      <c r="T493" s="185">
        <v>1119</v>
      </c>
      <c r="U493" s="185">
        <v>268</v>
      </c>
      <c r="V493" s="185">
        <v>110</v>
      </c>
      <c r="W493" s="184">
        <v>16</v>
      </c>
      <c r="X493" s="184">
        <v>539</v>
      </c>
      <c r="Y493" s="183" t="s">
        <v>441</v>
      </c>
      <c r="Z493" s="189" t="s">
        <v>118</v>
      </c>
    </row>
    <row r="494" spans="1:26" ht="11.1" customHeight="1" x14ac:dyDescent="0.2">
      <c r="A494" s="189"/>
      <c r="B494" s="188" t="s">
        <v>440</v>
      </c>
      <c r="C494" s="187">
        <v>28390</v>
      </c>
      <c r="D494" s="185">
        <v>1204</v>
      </c>
      <c r="E494" s="185">
        <v>1494</v>
      </c>
      <c r="F494" s="185">
        <v>1635</v>
      </c>
      <c r="G494" s="185">
        <v>1806</v>
      </c>
      <c r="H494" s="185">
        <v>1850</v>
      </c>
      <c r="I494" s="185">
        <v>1857</v>
      </c>
      <c r="J494" s="185">
        <v>1714</v>
      </c>
      <c r="K494" s="185">
        <v>1611</v>
      </c>
      <c r="L494" s="185">
        <v>1921</v>
      </c>
      <c r="M494" s="185">
        <v>2314</v>
      </c>
      <c r="N494" s="185">
        <v>2308</v>
      </c>
      <c r="O494" s="185">
        <v>1419</v>
      </c>
      <c r="P494" s="185">
        <v>1793</v>
      </c>
      <c r="Q494" s="185">
        <v>1893</v>
      </c>
      <c r="R494" s="186">
        <v>1776</v>
      </c>
      <c r="S494" s="185">
        <v>943</v>
      </c>
      <c r="T494" s="185">
        <v>457</v>
      </c>
      <c r="U494" s="185">
        <v>100</v>
      </c>
      <c r="V494" s="185">
        <v>41</v>
      </c>
      <c r="W494" s="184">
        <v>9</v>
      </c>
      <c r="X494" s="184">
        <v>245</v>
      </c>
      <c r="Y494" s="183" t="s">
        <v>440</v>
      </c>
      <c r="Z494" s="189"/>
    </row>
    <row r="495" spans="1:26" ht="11.1" customHeight="1" x14ac:dyDescent="0.2">
      <c r="A495" s="189"/>
      <c r="B495" s="188" t="s">
        <v>439</v>
      </c>
      <c r="C495" s="187">
        <v>29359</v>
      </c>
      <c r="D495" s="185">
        <v>1220</v>
      </c>
      <c r="E495" s="185">
        <v>1462</v>
      </c>
      <c r="F495" s="185">
        <v>1569</v>
      </c>
      <c r="G495" s="185">
        <v>1692</v>
      </c>
      <c r="H495" s="185">
        <v>1771</v>
      </c>
      <c r="I495" s="185">
        <v>1724</v>
      </c>
      <c r="J495" s="185">
        <v>1617</v>
      </c>
      <c r="K495" s="185">
        <v>1634</v>
      </c>
      <c r="L495" s="185">
        <v>1760</v>
      </c>
      <c r="M495" s="185">
        <v>2255</v>
      </c>
      <c r="N495" s="185">
        <v>2146</v>
      </c>
      <c r="O495" s="185">
        <v>1434</v>
      </c>
      <c r="P495" s="185">
        <v>1986</v>
      </c>
      <c r="Q495" s="185">
        <v>2193</v>
      </c>
      <c r="R495" s="186">
        <v>2165</v>
      </c>
      <c r="S495" s="185">
        <v>1531</v>
      </c>
      <c r="T495" s="185">
        <v>662</v>
      </c>
      <c r="U495" s="185">
        <v>168</v>
      </c>
      <c r="V495" s="185">
        <v>69</v>
      </c>
      <c r="W495" s="184">
        <v>7</v>
      </c>
      <c r="X495" s="184">
        <v>294</v>
      </c>
      <c r="Y495" s="183" t="s">
        <v>439</v>
      </c>
      <c r="Z495" s="189"/>
    </row>
    <row r="496" spans="1:26" ht="11.1" customHeight="1" x14ac:dyDescent="0.2">
      <c r="A496" s="189" t="s">
        <v>119</v>
      </c>
      <c r="B496" s="188" t="s">
        <v>441</v>
      </c>
      <c r="C496" s="187">
        <v>10464</v>
      </c>
      <c r="D496" s="185">
        <v>306</v>
      </c>
      <c r="E496" s="185">
        <v>338</v>
      </c>
      <c r="F496" s="185">
        <v>386</v>
      </c>
      <c r="G496" s="185">
        <v>403</v>
      </c>
      <c r="H496" s="185">
        <v>397</v>
      </c>
      <c r="I496" s="185">
        <v>430</v>
      </c>
      <c r="J496" s="185">
        <v>481</v>
      </c>
      <c r="K496" s="185">
        <v>516</v>
      </c>
      <c r="L496" s="185">
        <v>540</v>
      </c>
      <c r="M496" s="185">
        <v>623</v>
      </c>
      <c r="N496" s="185">
        <v>607</v>
      </c>
      <c r="O496" s="185">
        <v>603</v>
      </c>
      <c r="P496" s="185">
        <v>1021</v>
      </c>
      <c r="Q496" s="185">
        <v>1239</v>
      </c>
      <c r="R496" s="186">
        <v>1229</v>
      </c>
      <c r="S496" s="185">
        <v>754</v>
      </c>
      <c r="T496" s="185">
        <v>312</v>
      </c>
      <c r="U496" s="185">
        <v>101</v>
      </c>
      <c r="V496" s="185">
        <v>31</v>
      </c>
      <c r="W496" s="184">
        <v>9</v>
      </c>
      <c r="X496" s="184">
        <v>138</v>
      </c>
      <c r="Y496" s="183" t="s">
        <v>441</v>
      </c>
      <c r="Z496" s="189" t="s">
        <v>119</v>
      </c>
    </row>
    <row r="497" spans="1:26" ht="11.1" customHeight="1" x14ac:dyDescent="0.2">
      <c r="A497" s="189"/>
      <c r="B497" s="188" t="s">
        <v>440</v>
      </c>
      <c r="C497" s="187">
        <v>5258</v>
      </c>
      <c r="D497" s="185">
        <v>148</v>
      </c>
      <c r="E497" s="185">
        <v>157</v>
      </c>
      <c r="F497" s="185">
        <v>210</v>
      </c>
      <c r="G497" s="185">
        <v>207</v>
      </c>
      <c r="H497" s="185">
        <v>235</v>
      </c>
      <c r="I497" s="185">
        <v>232</v>
      </c>
      <c r="J497" s="185">
        <v>279</v>
      </c>
      <c r="K497" s="185">
        <v>304</v>
      </c>
      <c r="L497" s="185">
        <v>308</v>
      </c>
      <c r="M497" s="185">
        <v>380</v>
      </c>
      <c r="N497" s="185">
        <v>336</v>
      </c>
      <c r="O497" s="185">
        <v>303</v>
      </c>
      <c r="P497" s="185">
        <v>488</v>
      </c>
      <c r="Q497" s="185">
        <v>560</v>
      </c>
      <c r="R497" s="186">
        <v>554</v>
      </c>
      <c r="S497" s="185">
        <v>305</v>
      </c>
      <c r="T497" s="185">
        <v>130</v>
      </c>
      <c r="U497" s="185">
        <v>50</v>
      </c>
      <c r="V497" s="185">
        <v>12</v>
      </c>
      <c r="W497" s="184">
        <v>4</v>
      </c>
      <c r="X497" s="184">
        <v>56</v>
      </c>
      <c r="Y497" s="183" t="s">
        <v>440</v>
      </c>
      <c r="Z497" s="189"/>
    </row>
    <row r="498" spans="1:26" ht="11.1" customHeight="1" x14ac:dyDescent="0.2">
      <c r="A498" s="189"/>
      <c r="B498" s="188" t="s">
        <v>439</v>
      </c>
      <c r="C498" s="187">
        <v>5206</v>
      </c>
      <c r="D498" s="185">
        <v>158</v>
      </c>
      <c r="E498" s="185">
        <v>181</v>
      </c>
      <c r="F498" s="185">
        <v>176</v>
      </c>
      <c r="G498" s="185">
        <v>196</v>
      </c>
      <c r="H498" s="185">
        <v>162</v>
      </c>
      <c r="I498" s="185">
        <v>198</v>
      </c>
      <c r="J498" s="185">
        <v>202</v>
      </c>
      <c r="K498" s="185">
        <v>212</v>
      </c>
      <c r="L498" s="185">
        <v>232</v>
      </c>
      <c r="M498" s="185">
        <v>243</v>
      </c>
      <c r="N498" s="185">
        <v>271</v>
      </c>
      <c r="O498" s="185">
        <v>300</v>
      </c>
      <c r="P498" s="185">
        <v>533</v>
      </c>
      <c r="Q498" s="185">
        <v>679</v>
      </c>
      <c r="R498" s="186">
        <v>675</v>
      </c>
      <c r="S498" s="185">
        <v>449</v>
      </c>
      <c r="T498" s="185">
        <v>182</v>
      </c>
      <c r="U498" s="185">
        <v>51</v>
      </c>
      <c r="V498" s="185">
        <v>19</v>
      </c>
      <c r="W498" s="184">
        <v>5</v>
      </c>
      <c r="X498" s="184">
        <v>82</v>
      </c>
      <c r="Y498" s="183" t="s">
        <v>439</v>
      </c>
      <c r="Z498" s="189"/>
    </row>
    <row r="499" spans="1:26" ht="11.1" customHeight="1" x14ac:dyDescent="0.2">
      <c r="A499" s="189" t="s">
        <v>120</v>
      </c>
      <c r="B499" s="188" t="s">
        <v>441</v>
      </c>
      <c r="C499" s="187">
        <v>19561</v>
      </c>
      <c r="D499" s="185">
        <v>935</v>
      </c>
      <c r="E499" s="185">
        <v>1113</v>
      </c>
      <c r="F499" s="185">
        <v>1186</v>
      </c>
      <c r="G499" s="185">
        <v>1127</v>
      </c>
      <c r="H499" s="185">
        <v>1231</v>
      </c>
      <c r="I499" s="185">
        <v>1239</v>
      </c>
      <c r="J499" s="185">
        <v>1251</v>
      </c>
      <c r="K499" s="185">
        <v>1304</v>
      </c>
      <c r="L499" s="185">
        <v>1229</v>
      </c>
      <c r="M499" s="185">
        <v>1373</v>
      </c>
      <c r="N499" s="185">
        <v>1395</v>
      </c>
      <c r="O499" s="185">
        <v>1082</v>
      </c>
      <c r="P499" s="185">
        <v>1358</v>
      </c>
      <c r="Q499" s="185">
        <v>1363</v>
      </c>
      <c r="R499" s="186">
        <v>1102</v>
      </c>
      <c r="S499" s="185">
        <v>726</v>
      </c>
      <c r="T499" s="185">
        <v>325</v>
      </c>
      <c r="U499" s="185">
        <v>103</v>
      </c>
      <c r="V499" s="185">
        <v>40</v>
      </c>
      <c r="W499" s="184">
        <v>4</v>
      </c>
      <c r="X499" s="184">
        <v>75</v>
      </c>
      <c r="Y499" s="183" t="s">
        <v>441</v>
      </c>
      <c r="Z499" s="189" t="s">
        <v>120</v>
      </c>
    </row>
    <row r="500" spans="1:26" ht="11.1" customHeight="1" x14ac:dyDescent="0.2">
      <c r="A500" s="189"/>
      <c r="B500" s="188" t="s">
        <v>440</v>
      </c>
      <c r="C500" s="187">
        <v>10021</v>
      </c>
      <c r="D500" s="185">
        <v>501</v>
      </c>
      <c r="E500" s="185">
        <v>570</v>
      </c>
      <c r="F500" s="185">
        <v>612</v>
      </c>
      <c r="G500" s="185">
        <v>574</v>
      </c>
      <c r="H500" s="185">
        <v>647</v>
      </c>
      <c r="I500" s="185">
        <v>665</v>
      </c>
      <c r="J500" s="185">
        <v>643</v>
      </c>
      <c r="K500" s="185">
        <v>691</v>
      </c>
      <c r="L500" s="185">
        <v>690</v>
      </c>
      <c r="M500" s="185">
        <v>729</v>
      </c>
      <c r="N500" s="185">
        <v>761</v>
      </c>
      <c r="O500" s="185">
        <v>584</v>
      </c>
      <c r="P500" s="185">
        <v>700</v>
      </c>
      <c r="Q500" s="185">
        <v>622</v>
      </c>
      <c r="R500" s="186">
        <v>506</v>
      </c>
      <c r="S500" s="185">
        <v>294</v>
      </c>
      <c r="T500" s="185">
        <v>126</v>
      </c>
      <c r="U500" s="185">
        <v>47</v>
      </c>
      <c r="V500" s="185">
        <v>18</v>
      </c>
      <c r="W500" s="184">
        <v>2</v>
      </c>
      <c r="X500" s="184">
        <v>39</v>
      </c>
      <c r="Y500" s="183" t="s">
        <v>440</v>
      </c>
      <c r="Z500" s="189"/>
    </row>
    <row r="501" spans="1:26" ht="11.1" customHeight="1" x14ac:dyDescent="0.2">
      <c r="A501" s="189"/>
      <c r="B501" s="188" t="s">
        <v>439</v>
      </c>
      <c r="C501" s="187">
        <v>9540</v>
      </c>
      <c r="D501" s="185">
        <v>434</v>
      </c>
      <c r="E501" s="185">
        <v>543</v>
      </c>
      <c r="F501" s="185">
        <v>574</v>
      </c>
      <c r="G501" s="185">
        <v>553</v>
      </c>
      <c r="H501" s="185">
        <v>584</v>
      </c>
      <c r="I501" s="185">
        <v>574</v>
      </c>
      <c r="J501" s="185">
        <v>608</v>
      </c>
      <c r="K501" s="185">
        <v>613</v>
      </c>
      <c r="L501" s="185">
        <v>539</v>
      </c>
      <c r="M501" s="185">
        <v>644</v>
      </c>
      <c r="N501" s="185">
        <v>634</v>
      </c>
      <c r="O501" s="185">
        <v>498</v>
      </c>
      <c r="P501" s="185">
        <v>658</v>
      </c>
      <c r="Q501" s="185">
        <v>741</v>
      </c>
      <c r="R501" s="186">
        <v>596</v>
      </c>
      <c r="S501" s="185">
        <v>432</v>
      </c>
      <c r="T501" s="185">
        <v>199</v>
      </c>
      <c r="U501" s="185">
        <v>56</v>
      </c>
      <c r="V501" s="185">
        <v>22</v>
      </c>
      <c r="W501" s="184">
        <v>2</v>
      </c>
      <c r="X501" s="184">
        <v>36</v>
      </c>
      <c r="Y501" s="183" t="s">
        <v>439</v>
      </c>
      <c r="Z501" s="189"/>
    </row>
    <row r="502" spans="1:26" ht="11.1" customHeight="1" x14ac:dyDescent="0.2">
      <c r="A502" s="189" t="s">
        <v>121</v>
      </c>
      <c r="B502" s="188" t="s">
        <v>441</v>
      </c>
      <c r="C502" s="187">
        <v>14812</v>
      </c>
      <c r="D502" s="185">
        <v>687</v>
      </c>
      <c r="E502" s="185">
        <v>830</v>
      </c>
      <c r="F502" s="185">
        <v>833</v>
      </c>
      <c r="G502" s="185">
        <v>805</v>
      </c>
      <c r="H502" s="185">
        <v>849</v>
      </c>
      <c r="I502" s="185">
        <v>899</v>
      </c>
      <c r="J502" s="185">
        <v>842</v>
      </c>
      <c r="K502" s="185">
        <v>857</v>
      </c>
      <c r="L502" s="185">
        <v>804</v>
      </c>
      <c r="M502" s="185">
        <v>998</v>
      </c>
      <c r="N502" s="185">
        <v>1025</v>
      </c>
      <c r="O502" s="185">
        <v>823</v>
      </c>
      <c r="P502" s="185">
        <v>1112</v>
      </c>
      <c r="Q502" s="185">
        <v>1229</v>
      </c>
      <c r="R502" s="186">
        <v>1059</v>
      </c>
      <c r="S502" s="185">
        <v>635</v>
      </c>
      <c r="T502" s="185">
        <v>261</v>
      </c>
      <c r="U502" s="185">
        <v>78</v>
      </c>
      <c r="V502" s="185">
        <v>26</v>
      </c>
      <c r="W502" s="184">
        <v>11</v>
      </c>
      <c r="X502" s="184">
        <v>149</v>
      </c>
      <c r="Y502" s="183" t="s">
        <v>441</v>
      </c>
      <c r="Z502" s="189" t="s">
        <v>121</v>
      </c>
    </row>
    <row r="503" spans="1:26" ht="11.1" customHeight="1" x14ac:dyDescent="0.2">
      <c r="A503" s="189"/>
      <c r="B503" s="188" t="s">
        <v>440</v>
      </c>
      <c r="C503" s="187">
        <v>7569</v>
      </c>
      <c r="D503" s="185">
        <v>347</v>
      </c>
      <c r="E503" s="185">
        <v>436</v>
      </c>
      <c r="F503" s="185">
        <v>425</v>
      </c>
      <c r="G503" s="185">
        <v>420</v>
      </c>
      <c r="H503" s="185">
        <v>455</v>
      </c>
      <c r="I503" s="185">
        <v>488</v>
      </c>
      <c r="J503" s="185">
        <v>449</v>
      </c>
      <c r="K503" s="185">
        <v>471</v>
      </c>
      <c r="L503" s="185">
        <v>439</v>
      </c>
      <c r="M503" s="185">
        <v>557</v>
      </c>
      <c r="N503" s="185">
        <v>553</v>
      </c>
      <c r="O503" s="185">
        <v>421</v>
      </c>
      <c r="P503" s="185">
        <v>567</v>
      </c>
      <c r="Q503" s="185">
        <v>564</v>
      </c>
      <c r="R503" s="186">
        <v>485</v>
      </c>
      <c r="S503" s="185">
        <v>258</v>
      </c>
      <c r="T503" s="185">
        <v>118</v>
      </c>
      <c r="U503" s="185">
        <v>34</v>
      </c>
      <c r="V503" s="185">
        <v>11</v>
      </c>
      <c r="W503" s="184">
        <v>4</v>
      </c>
      <c r="X503" s="184">
        <v>67</v>
      </c>
      <c r="Y503" s="183" t="s">
        <v>440</v>
      </c>
      <c r="Z503" s="189"/>
    </row>
    <row r="504" spans="1:26" ht="11.1" customHeight="1" x14ac:dyDescent="0.2">
      <c r="A504" s="189"/>
      <c r="B504" s="188" t="s">
        <v>439</v>
      </c>
      <c r="C504" s="187">
        <v>7243</v>
      </c>
      <c r="D504" s="185">
        <v>340</v>
      </c>
      <c r="E504" s="185">
        <v>394</v>
      </c>
      <c r="F504" s="185">
        <v>408</v>
      </c>
      <c r="G504" s="185">
        <v>385</v>
      </c>
      <c r="H504" s="185">
        <v>394</v>
      </c>
      <c r="I504" s="185">
        <v>411</v>
      </c>
      <c r="J504" s="185">
        <v>393</v>
      </c>
      <c r="K504" s="185">
        <v>386</v>
      </c>
      <c r="L504" s="185">
        <v>365</v>
      </c>
      <c r="M504" s="185">
        <v>441</v>
      </c>
      <c r="N504" s="185">
        <v>472</v>
      </c>
      <c r="O504" s="185">
        <v>402</v>
      </c>
      <c r="P504" s="185">
        <v>545</v>
      </c>
      <c r="Q504" s="185">
        <v>665</v>
      </c>
      <c r="R504" s="186">
        <v>574</v>
      </c>
      <c r="S504" s="185">
        <v>377</v>
      </c>
      <c r="T504" s="185">
        <v>143</v>
      </c>
      <c r="U504" s="185">
        <v>44</v>
      </c>
      <c r="V504" s="185">
        <v>15</v>
      </c>
      <c r="W504" s="184">
        <v>7</v>
      </c>
      <c r="X504" s="184">
        <v>82</v>
      </c>
      <c r="Y504" s="183" t="s">
        <v>439</v>
      </c>
      <c r="Z504" s="189"/>
    </row>
    <row r="505" spans="1:26" ht="11.1" customHeight="1" x14ac:dyDescent="0.2">
      <c r="A505" s="189" t="s">
        <v>122</v>
      </c>
      <c r="B505" s="188" t="s">
        <v>441</v>
      </c>
      <c r="C505" s="187">
        <v>11369</v>
      </c>
      <c r="D505" s="185">
        <v>436</v>
      </c>
      <c r="E505" s="185">
        <v>481</v>
      </c>
      <c r="F505" s="185">
        <v>443</v>
      </c>
      <c r="G505" s="185">
        <v>533</v>
      </c>
      <c r="H505" s="185">
        <v>523</v>
      </c>
      <c r="I505" s="185">
        <v>629</v>
      </c>
      <c r="J505" s="185">
        <v>542</v>
      </c>
      <c r="K505" s="185">
        <v>504</v>
      </c>
      <c r="L505" s="185">
        <v>614</v>
      </c>
      <c r="M505" s="185">
        <v>907</v>
      </c>
      <c r="N505" s="185">
        <v>911</v>
      </c>
      <c r="O505" s="185">
        <v>641</v>
      </c>
      <c r="P505" s="185">
        <v>809</v>
      </c>
      <c r="Q505" s="185">
        <v>986</v>
      </c>
      <c r="R505" s="186">
        <v>1015</v>
      </c>
      <c r="S505" s="185">
        <v>750</v>
      </c>
      <c r="T505" s="185">
        <v>380</v>
      </c>
      <c r="U505" s="185">
        <v>117</v>
      </c>
      <c r="V505" s="185">
        <v>40</v>
      </c>
      <c r="W505" s="184">
        <v>8</v>
      </c>
      <c r="X505" s="184">
        <v>100</v>
      </c>
      <c r="Y505" s="183" t="s">
        <v>441</v>
      </c>
      <c r="Z505" s="189" t="s">
        <v>122</v>
      </c>
    </row>
    <row r="506" spans="1:26" ht="11.1" customHeight="1" x14ac:dyDescent="0.2">
      <c r="A506" s="189"/>
      <c r="B506" s="188" t="s">
        <v>440</v>
      </c>
      <c r="C506" s="187">
        <v>5568</v>
      </c>
      <c r="D506" s="185">
        <v>237</v>
      </c>
      <c r="E506" s="185">
        <v>249</v>
      </c>
      <c r="F506" s="185">
        <v>220</v>
      </c>
      <c r="G506" s="185">
        <v>261</v>
      </c>
      <c r="H506" s="185">
        <v>270</v>
      </c>
      <c r="I506" s="185">
        <v>351</v>
      </c>
      <c r="J506" s="185">
        <v>292</v>
      </c>
      <c r="K506" s="185">
        <v>260</v>
      </c>
      <c r="L506" s="185">
        <v>321</v>
      </c>
      <c r="M506" s="185">
        <v>467</v>
      </c>
      <c r="N506" s="185">
        <v>469</v>
      </c>
      <c r="O506" s="185">
        <v>315</v>
      </c>
      <c r="P506" s="185">
        <v>396</v>
      </c>
      <c r="Q506" s="185">
        <v>443</v>
      </c>
      <c r="R506" s="186">
        <v>479</v>
      </c>
      <c r="S506" s="185">
        <v>299</v>
      </c>
      <c r="T506" s="185">
        <v>136</v>
      </c>
      <c r="U506" s="185">
        <v>49</v>
      </c>
      <c r="V506" s="185">
        <v>10</v>
      </c>
      <c r="W506" s="184">
        <v>1</v>
      </c>
      <c r="X506" s="184">
        <v>43</v>
      </c>
      <c r="Y506" s="183" t="s">
        <v>440</v>
      </c>
      <c r="Z506" s="189"/>
    </row>
    <row r="507" spans="1:26" ht="11.1" customHeight="1" x14ac:dyDescent="0.2">
      <c r="A507" s="189"/>
      <c r="B507" s="188" t="s">
        <v>439</v>
      </c>
      <c r="C507" s="187">
        <v>5801</v>
      </c>
      <c r="D507" s="185">
        <v>199</v>
      </c>
      <c r="E507" s="185">
        <v>232</v>
      </c>
      <c r="F507" s="185">
        <v>223</v>
      </c>
      <c r="G507" s="185">
        <v>272</v>
      </c>
      <c r="H507" s="185">
        <v>253</v>
      </c>
      <c r="I507" s="185">
        <v>278</v>
      </c>
      <c r="J507" s="185">
        <v>250</v>
      </c>
      <c r="K507" s="185">
        <v>244</v>
      </c>
      <c r="L507" s="185">
        <v>293</v>
      </c>
      <c r="M507" s="185">
        <v>440</v>
      </c>
      <c r="N507" s="185">
        <v>442</v>
      </c>
      <c r="O507" s="185">
        <v>326</v>
      </c>
      <c r="P507" s="185">
        <v>413</v>
      </c>
      <c r="Q507" s="185">
        <v>543</v>
      </c>
      <c r="R507" s="186">
        <v>536</v>
      </c>
      <c r="S507" s="185">
        <v>451</v>
      </c>
      <c r="T507" s="185">
        <v>244</v>
      </c>
      <c r="U507" s="185">
        <v>68</v>
      </c>
      <c r="V507" s="185">
        <v>30</v>
      </c>
      <c r="W507" s="184">
        <v>7</v>
      </c>
      <c r="X507" s="184">
        <v>57</v>
      </c>
      <c r="Y507" s="183" t="s">
        <v>439</v>
      </c>
      <c r="Z507" s="189"/>
    </row>
    <row r="508" spans="1:26" ht="11.1" customHeight="1" x14ac:dyDescent="0.2">
      <c r="A508" s="189" t="s">
        <v>123</v>
      </c>
      <c r="B508" s="188" t="s">
        <v>441</v>
      </c>
      <c r="C508" s="187">
        <v>17284</v>
      </c>
      <c r="D508" s="185">
        <v>504</v>
      </c>
      <c r="E508" s="185">
        <v>588</v>
      </c>
      <c r="F508" s="185">
        <v>645</v>
      </c>
      <c r="G508" s="185">
        <v>771</v>
      </c>
      <c r="H508" s="185">
        <v>861</v>
      </c>
      <c r="I508" s="185">
        <v>818</v>
      </c>
      <c r="J508" s="185">
        <v>783</v>
      </c>
      <c r="K508" s="185">
        <v>797</v>
      </c>
      <c r="L508" s="185">
        <v>878</v>
      </c>
      <c r="M508" s="185">
        <v>1305</v>
      </c>
      <c r="N508" s="185">
        <v>1382</v>
      </c>
      <c r="O508" s="185">
        <v>1121</v>
      </c>
      <c r="P508" s="185">
        <v>1395</v>
      </c>
      <c r="Q508" s="185">
        <v>1599</v>
      </c>
      <c r="R508" s="186">
        <v>1644</v>
      </c>
      <c r="S508" s="185">
        <v>1115</v>
      </c>
      <c r="T508" s="185">
        <v>593</v>
      </c>
      <c r="U508" s="185">
        <v>165</v>
      </c>
      <c r="V508" s="185">
        <v>47</v>
      </c>
      <c r="W508" s="184">
        <v>7</v>
      </c>
      <c r="X508" s="184">
        <v>266</v>
      </c>
      <c r="Y508" s="183" t="s">
        <v>441</v>
      </c>
      <c r="Z508" s="189" t="s">
        <v>123</v>
      </c>
    </row>
    <row r="509" spans="1:26" ht="11.1" customHeight="1" x14ac:dyDescent="0.2">
      <c r="B509" s="188" t="s">
        <v>440</v>
      </c>
      <c r="C509" s="187">
        <v>8635</v>
      </c>
      <c r="D509" s="185">
        <v>278</v>
      </c>
      <c r="E509" s="185">
        <v>302</v>
      </c>
      <c r="F509" s="185">
        <v>336</v>
      </c>
      <c r="G509" s="185">
        <v>390</v>
      </c>
      <c r="H509" s="185">
        <v>471</v>
      </c>
      <c r="I509" s="185">
        <v>437</v>
      </c>
      <c r="J509" s="185">
        <v>422</v>
      </c>
      <c r="K509" s="185">
        <v>411</v>
      </c>
      <c r="L509" s="185">
        <v>462</v>
      </c>
      <c r="M509" s="185">
        <v>711</v>
      </c>
      <c r="N509" s="185">
        <v>738</v>
      </c>
      <c r="O509" s="185">
        <v>571</v>
      </c>
      <c r="P509" s="185">
        <v>715</v>
      </c>
      <c r="Q509" s="185">
        <v>772</v>
      </c>
      <c r="R509" s="186">
        <v>726</v>
      </c>
      <c r="S509" s="185">
        <v>451</v>
      </c>
      <c r="T509" s="185">
        <v>225</v>
      </c>
      <c r="U509" s="185">
        <v>76</v>
      </c>
      <c r="V509" s="185">
        <v>19</v>
      </c>
      <c r="W509" s="184">
        <v>2</v>
      </c>
      <c r="X509" s="184">
        <v>120</v>
      </c>
      <c r="Y509" s="183" t="s">
        <v>440</v>
      </c>
    </row>
    <row r="510" spans="1:26" ht="11.1" customHeight="1" x14ac:dyDescent="0.2">
      <c r="B510" s="188" t="s">
        <v>439</v>
      </c>
      <c r="C510" s="187">
        <v>8649</v>
      </c>
      <c r="D510" s="185">
        <v>226</v>
      </c>
      <c r="E510" s="185">
        <v>286</v>
      </c>
      <c r="F510" s="185">
        <v>309</v>
      </c>
      <c r="G510" s="185">
        <v>381</v>
      </c>
      <c r="H510" s="185">
        <v>390</v>
      </c>
      <c r="I510" s="185">
        <v>381</v>
      </c>
      <c r="J510" s="185">
        <v>361</v>
      </c>
      <c r="K510" s="185">
        <v>386</v>
      </c>
      <c r="L510" s="185">
        <v>416</v>
      </c>
      <c r="M510" s="185">
        <v>594</v>
      </c>
      <c r="N510" s="185">
        <v>644</v>
      </c>
      <c r="O510" s="185">
        <v>550</v>
      </c>
      <c r="P510" s="185">
        <v>680</v>
      </c>
      <c r="Q510" s="185">
        <v>827</v>
      </c>
      <c r="R510" s="186">
        <v>918</v>
      </c>
      <c r="S510" s="185">
        <v>664</v>
      </c>
      <c r="T510" s="185">
        <v>368</v>
      </c>
      <c r="U510" s="185">
        <v>89</v>
      </c>
      <c r="V510" s="185">
        <v>28</v>
      </c>
      <c r="W510" s="184">
        <v>5</v>
      </c>
      <c r="X510" s="184">
        <v>146</v>
      </c>
      <c r="Y510" s="183" t="s">
        <v>439</v>
      </c>
    </row>
    <row r="511" spans="1:26" ht="18" customHeight="1" x14ac:dyDescent="0.2">
      <c r="A511" s="147" t="s">
        <v>445</v>
      </c>
      <c r="B511" s="195" t="s">
        <v>441</v>
      </c>
      <c r="C511" s="194">
        <v>102075</v>
      </c>
      <c r="D511" s="192">
        <v>4802</v>
      </c>
      <c r="E511" s="192">
        <v>5561</v>
      </c>
      <c r="F511" s="192">
        <v>6274</v>
      </c>
      <c r="G511" s="192">
        <v>6429</v>
      </c>
      <c r="H511" s="192">
        <v>6124</v>
      </c>
      <c r="I511" s="192">
        <v>6350</v>
      </c>
      <c r="J511" s="192">
        <v>6083</v>
      </c>
      <c r="K511" s="192">
        <v>6285</v>
      </c>
      <c r="L511" s="192">
        <v>6455</v>
      </c>
      <c r="M511" s="192">
        <v>7162</v>
      </c>
      <c r="N511" s="192">
        <v>7035</v>
      </c>
      <c r="O511" s="192">
        <v>5552</v>
      </c>
      <c r="P511" s="192">
        <v>6916</v>
      </c>
      <c r="Q511" s="192">
        <v>7505</v>
      </c>
      <c r="R511" s="193">
        <v>6304</v>
      </c>
      <c r="S511" s="192">
        <v>3660</v>
      </c>
      <c r="T511" s="192">
        <v>1589</v>
      </c>
      <c r="U511" s="192">
        <v>459</v>
      </c>
      <c r="V511" s="192">
        <v>143</v>
      </c>
      <c r="W511" s="191">
        <v>25</v>
      </c>
      <c r="X511" s="191">
        <v>1362</v>
      </c>
      <c r="Y511" s="190" t="s">
        <v>441</v>
      </c>
      <c r="Z511" s="147" t="s">
        <v>445</v>
      </c>
    </row>
    <row r="512" spans="1:26" ht="11.1" customHeight="1" x14ac:dyDescent="0.2">
      <c r="A512" s="182"/>
      <c r="B512" s="195" t="s">
        <v>440</v>
      </c>
      <c r="C512" s="194">
        <v>50978</v>
      </c>
      <c r="D512" s="192">
        <v>2515</v>
      </c>
      <c r="E512" s="192">
        <v>2938</v>
      </c>
      <c r="F512" s="192">
        <v>3218</v>
      </c>
      <c r="G512" s="192">
        <v>3314</v>
      </c>
      <c r="H512" s="192">
        <v>3226</v>
      </c>
      <c r="I512" s="192">
        <v>3328</v>
      </c>
      <c r="J512" s="192">
        <v>3146</v>
      </c>
      <c r="K512" s="192">
        <v>3284</v>
      </c>
      <c r="L512" s="192">
        <v>3451</v>
      </c>
      <c r="M512" s="192">
        <v>3802</v>
      </c>
      <c r="N512" s="192">
        <v>3748</v>
      </c>
      <c r="O512" s="192">
        <v>2730</v>
      </c>
      <c r="P512" s="192">
        <v>3345</v>
      </c>
      <c r="Q512" s="192">
        <v>3338</v>
      </c>
      <c r="R512" s="193">
        <v>2717</v>
      </c>
      <c r="S512" s="192">
        <v>1409</v>
      </c>
      <c r="T512" s="192">
        <v>618</v>
      </c>
      <c r="U512" s="192">
        <v>198</v>
      </c>
      <c r="V512" s="192">
        <v>54</v>
      </c>
      <c r="W512" s="191">
        <v>11</v>
      </c>
      <c r="X512" s="191">
        <v>588</v>
      </c>
      <c r="Y512" s="190" t="s">
        <v>440</v>
      </c>
      <c r="Z512" s="182"/>
    </row>
    <row r="513" spans="1:26" ht="11.1" customHeight="1" x14ac:dyDescent="0.2">
      <c r="A513" s="182"/>
      <c r="B513" s="195" t="s">
        <v>439</v>
      </c>
      <c r="C513" s="194">
        <v>51097</v>
      </c>
      <c r="D513" s="192">
        <v>2287</v>
      </c>
      <c r="E513" s="192">
        <v>2623</v>
      </c>
      <c r="F513" s="192">
        <v>3056</v>
      </c>
      <c r="G513" s="192">
        <v>3115</v>
      </c>
      <c r="H513" s="192">
        <v>2898</v>
      </c>
      <c r="I513" s="192">
        <v>3022</v>
      </c>
      <c r="J513" s="192">
        <v>2937</v>
      </c>
      <c r="K513" s="192">
        <v>3001</v>
      </c>
      <c r="L513" s="192">
        <v>3004</v>
      </c>
      <c r="M513" s="192">
        <v>3360</v>
      </c>
      <c r="N513" s="192">
        <v>3287</v>
      </c>
      <c r="O513" s="192">
        <v>2822</v>
      </c>
      <c r="P513" s="192">
        <v>3571</v>
      </c>
      <c r="Q513" s="192">
        <v>4167</v>
      </c>
      <c r="R513" s="193">
        <v>3587</v>
      </c>
      <c r="S513" s="192">
        <v>2251</v>
      </c>
      <c r="T513" s="192">
        <v>971</v>
      </c>
      <c r="U513" s="192">
        <v>261</v>
      </c>
      <c r="V513" s="192">
        <v>89</v>
      </c>
      <c r="W513" s="191">
        <v>14</v>
      </c>
      <c r="X513" s="191">
        <v>774</v>
      </c>
      <c r="Y513" s="190" t="s">
        <v>439</v>
      </c>
      <c r="Z513" s="182"/>
    </row>
    <row r="514" spans="1:26" ht="11.1" customHeight="1" x14ac:dyDescent="0.2">
      <c r="A514" s="189" t="s">
        <v>124</v>
      </c>
      <c r="B514" s="188" t="s">
        <v>441</v>
      </c>
      <c r="C514" s="187">
        <v>13759</v>
      </c>
      <c r="D514" s="185">
        <v>540</v>
      </c>
      <c r="E514" s="185">
        <v>652</v>
      </c>
      <c r="F514" s="185">
        <v>779</v>
      </c>
      <c r="G514" s="185">
        <v>792</v>
      </c>
      <c r="H514" s="185">
        <v>722</v>
      </c>
      <c r="I514" s="185">
        <v>706</v>
      </c>
      <c r="J514" s="185">
        <v>753</v>
      </c>
      <c r="K514" s="185">
        <v>791</v>
      </c>
      <c r="L514" s="185">
        <v>850</v>
      </c>
      <c r="M514" s="185">
        <v>900</v>
      </c>
      <c r="N514" s="185">
        <v>874</v>
      </c>
      <c r="O514" s="185">
        <v>811</v>
      </c>
      <c r="P514" s="185">
        <v>1100</v>
      </c>
      <c r="Q514" s="185">
        <v>1131</v>
      </c>
      <c r="R514" s="186">
        <v>1082</v>
      </c>
      <c r="S514" s="185">
        <v>657</v>
      </c>
      <c r="T514" s="185">
        <v>304</v>
      </c>
      <c r="U514" s="185">
        <v>70</v>
      </c>
      <c r="V514" s="185">
        <v>30</v>
      </c>
      <c r="W514" s="184">
        <v>5</v>
      </c>
      <c r="X514" s="184">
        <v>210</v>
      </c>
      <c r="Y514" s="183" t="s">
        <v>441</v>
      </c>
      <c r="Z514" s="189" t="s">
        <v>124</v>
      </c>
    </row>
    <row r="515" spans="1:26" ht="11.1" customHeight="1" x14ac:dyDescent="0.2">
      <c r="A515" s="189"/>
      <c r="B515" s="188" t="s">
        <v>440</v>
      </c>
      <c r="C515" s="187">
        <v>6816</v>
      </c>
      <c r="D515" s="185">
        <v>269</v>
      </c>
      <c r="E515" s="185">
        <v>343</v>
      </c>
      <c r="F515" s="185">
        <v>401</v>
      </c>
      <c r="G515" s="185">
        <v>404</v>
      </c>
      <c r="H515" s="185">
        <v>386</v>
      </c>
      <c r="I515" s="185">
        <v>386</v>
      </c>
      <c r="J515" s="185">
        <v>381</v>
      </c>
      <c r="K515" s="185">
        <v>435</v>
      </c>
      <c r="L515" s="185">
        <v>445</v>
      </c>
      <c r="M515" s="185">
        <v>487</v>
      </c>
      <c r="N515" s="185">
        <v>485</v>
      </c>
      <c r="O515" s="185">
        <v>406</v>
      </c>
      <c r="P515" s="185">
        <v>529</v>
      </c>
      <c r="Q515" s="185">
        <v>479</v>
      </c>
      <c r="R515" s="186">
        <v>474</v>
      </c>
      <c r="S515" s="185">
        <v>268</v>
      </c>
      <c r="T515" s="185">
        <v>117</v>
      </c>
      <c r="U515" s="185">
        <v>33</v>
      </c>
      <c r="V515" s="185">
        <v>13</v>
      </c>
      <c r="W515" s="184">
        <v>1</v>
      </c>
      <c r="X515" s="184">
        <v>74</v>
      </c>
      <c r="Y515" s="183" t="s">
        <v>440</v>
      </c>
      <c r="Z515" s="189"/>
    </row>
    <row r="516" spans="1:26" ht="11.1" customHeight="1" x14ac:dyDescent="0.2">
      <c r="A516" s="189"/>
      <c r="B516" s="188" t="s">
        <v>439</v>
      </c>
      <c r="C516" s="187">
        <v>6943</v>
      </c>
      <c r="D516" s="185">
        <v>271</v>
      </c>
      <c r="E516" s="185">
        <v>309</v>
      </c>
      <c r="F516" s="185">
        <v>378</v>
      </c>
      <c r="G516" s="185">
        <v>388</v>
      </c>
      <c r="H516" s="185">
        <v>336</v>
      </c>
      <c r="I516" s="185">
        <v>320</v>
      </c>
      <c r="J516" s="185">
        <v>372</v>
      </c>
      <c r="K516" s="185">
        <v>356</v>
      </c>
      <c r="L516" s="185">
        <v>405</v>
      </c>
      <c r="M516" s="185">
        <v>413</v>
      </c>
      <c r="N516" s="185">
        <v>389</v>
      </c>
      <c r="O516" s="185">
        <v>405</v>
      </c>
      <c r="P516" s="185">
        <v>571</v>
      </c>
      <c r="Q516" s="185">
        <v>652</v>
      </c>
      <c r="R516" s="186">
        <v>608</v>
      </c>
      <c r="S516" s="185">
        <v>389</v>
      </c>
      <c r="T516" s="185">
        <v>187</v>
      </c>
      <c r="U516" s="185">
        <v>37</v>
      </c>
      <c r="V516" s="185">
        <v>17</v>
      </c>
      <c r="W516" s="184">
        <v>4</v>
      </c>
      <c r="X516" s="184">
        <v>136</v>
      </c>
      <c r="Y516" s="183" t="s">
        <v>439</v>
      </c>
      <c r="Z516" s="189"/>
    </row>
    <row r="517" spans="1:26" ht="11.1" customHeight="1" x14ac:dyDescent="0.2">
      <c r="A517" s="189" t="s">
        <v>125</v>
      </c>
      <c r="B517" s="188" t="s">
        <v>441</v>
      </c>
      <c r="C517" s="187">
        <v>18207</v>
      </c>
      <c r="D517" s="185">
        <v>894</v>
      </c>
      <c r="E517" s="185">
        <v>1051</v>
      </c>
      <c r="F517" s="185">
        <v>1050</v>
      </c>
      <c r="G517" s="185">
        <v>1040</v>
      </c>
      <c r="H517" s="185">
        <v>1071</v>
      </c>
      <c r="I517" s="185">
        <v>1188</v>
      </c>
      <c r="J517" s="185">
        <v>1096</v>
      </c>
      <c r="K517" s="185">
        <v>1086</v>
      </c>
      <c r="L517" s="185">
        <v>1018</v>
      </c>
      <c r="M517" s="185">
        <v>1186</v>
      </c>
      <c r="N517" s="185">
        <v>1236</v>
      </c>
      <c r="O517" s="185">
        <v>965</v>
      </c>
      <c r="P517" s="185">
        <v>1332</v>
      </c>
      <c r="Q517" s="185">
        <v>1506</v>
      </c>
      <c r="R517" s="186">
        <v>1176</v>
      </c>
      <c r="S517" s="185">
        <v>702</v>
      </c>
      <c r="T517" s="185">
        <v>276</v>
      </c>
      <c r="U517" s="185">
        <v>97</v>
      </c>
      <c r="V517" s="185">
        <v>28</v>
      </c>
      <c r="W517" s="184">
        <v>1</v>
      </c>
      <c r="X517" s="184">
        <v>208</v>
      </c>
      <c r="Y517" s="183" t="s">
        <v>441</v>
      </c>
      <c r="Z517" s="189" t="s">
        <v>125</v>
      </c>
    </row>
    <row r="518" spans="1:26" ht="11.1" customHeight="1" x14ac:dyDescent="0.2">
      <c r="A518" s="189"/>
      <c r="B518" s="188" t="s">
        <v>440</v>
      </c>
      <c r="C518" s="187">
        <v>9235</v>
      </c>
      <c r="D518" s="185">
        <v>464</v>
      </c>
      <c r="E518" s="185">
        <v>530</v>
      </c>
      <c r="F518" s="185">
        <v>544</v>
      </c>
      <c r="G518" s="185">
        <v>551</v>
      </c>
      <c r="H518" s="185">
        <v>553</v>
      </c>
      <c r="I518" s="185">
        <v>638</v>
      </c>
      <c r="J518" s="185">
        <v>576</v>
      </c>
      <c r="K518" s="185">
        <v>598</v>
      </c>
      <c r="L518" s="185">
        <v>575</v>
      </c>
      <c r="M518" s="185">
        <v>652</v>
      </c>
      <c r="N518" s="185">
        <v>683</v>
      </c>
      <c r="O518" s="185">
        <v>491</v>
      </c>
      <c r="P518" s="185">
        <v>673</v>
      </c>
      <c r="Q518" s="185">
        <v>708</v>
      </c>
      <c r="R518" s="186">
        <v>501</v>
      </c>
      <c r="S518" s="185">
        <v>256</v>
      </c>
      <c r="T518" s="185">
        <v>106</v>
      </c>
      <c r="U518" s="185">
        <v>34</v>
      </c>
      <c r="V518" s="185">
        <v>11</v>
      </c>
      <c r="W518" s="184">
        <v>1</v>
      </c>
      <c r="X518" s="184">
        <v>90</v>
      </c>
      <c r="Y518" s="183" t="s">
        <v>440</v>
      </c>
      <c r="Z518" s="189"/>
    </row>
    <row r="519" spans="1:26" ht="11.1" customHeight="1" x14ac:dyDescent="0.2">
      <c r="A519" s="189"/>
      <c r="B519" s="188" t="s">
        <v>439</v>
      </c>
      <c r="C519" s="187">
        <v>8972</v>
      </c>
      <c r="D519" s="185">
        <v>430</v>
      </c>
      <c r="E519" s="185">
        <v>521</v>
      </c>
      <c r="F519" s="185">
        <v>506</v>
      </c>
      <c r="G519" s="185">
        <v>489</v>
      </c>
      <c r="H519" s="185">
        <v>518</v>
      </c>
      <c r="I519" s="185">
        <v>550</v>
      </c>
      <c r="J519" s="185">
        <v>520</v>
      </c>
      <c r="K519" s="185">
        <v>488</v>
      </c>
      <c r="L519" s="185">
        <v>443</v>
      </c>
      <c r="M519" s="185">
        <v>534</v>
      </c>
      <c r="N519" s="185">
        <v>553</v>
      </c>
      <c r="O519" s="185">
        <v>474</v>
      </c>
      <c r="P519" s="185">
        <v>659</v>
      </c>
      <c r="Q519" s="185">
        <v>798</v>
      </c>
      <c r="R519" s="186">
        <v>675</v>
      </c>
      <c r="S519" s="185">
        <v>446</v>
      </c>
      <c r="T519" s="185">
        <v>170</v>
      </c>
      <c r="U519" s="185">
        <v>63</v>
      </c>
      <c r="V519" s="185">
        <v>17</v>
      </c>
      <c r="W519" s="184" t="s">
        <v>3</v>
      </c>
      <c r="X519" s="184">
        <v>118</v>
      </c>
      <c r="Y519" s="183" t="s">
        <v>439</v>
      </c>
      <c r="Z519" s="189"/>
    </row>
    <row r="520" spans="1:26" ht="11.1" customHeight="1" x14ac:dyDescent="0.2">
      <c r="A520" s="189" t="s">
        <v>126</v>
      </c>
      <c r="B520" s="188" t="s">
        <v>441</v>
      </c>
      <c r="C520" s="187">
        <v>21608</v>
      </c>
      <c r="D520" s="185">
        <v>973</v>
      </c>
      <c r="E520" s="185">
        <v>1155</v>
      </c>
      <c r="F520" s="185">
        <v>1313</v>
      </c>
      <c r="G520" s="185">
        <v>1487</v>
      </c>
      <c r="H520" s="185">
        <v>1314</v>
      </c>
      <c r="I520" s="185">
        <v>1347</v>
      </c>
      <c r="J520" s="185">
        <v>1250</v>
      </c>
      <c r="K520" s="185">
        <v>1348</v>
      </c>
      <c r="L520" s="185">
        <v>1494</v>
      </c>
      <c r="M520" s="185">
        <v>1609</v>
      </c>
      <c r="N520" s="185">
        <v>1453</v>
      </c>
      <c r="O520" s="185">
        <v>1148</v>
      </c>
      <c r="P520" s="185">
        <v>1374</v>
      </c>
      <c r="Q520" s="185">
        <v>1534</v>
      </c>
      <c r="R520" s="186">
        <v>1233</v>
      </c>
      <c r="S520" s="185">
        <v>732</v>
      </c>
      <c r="T520" s="185">
        <v>287</v>
      </c>
      <c r="U520" s="185">
        <v>88</v>
      </c>
      <c r="V520" s="185">
        <v>18</v>
      </c>
      <c r="W520" s="184">
        <v>5</v>
      </c>
      <c r="X520" s="184">
        <v>446</v>
      </c>
      <c r="Y520" s="183" t="s">
        <v>441</v>
      </c>
      <c r="Z520" s="189" t="s">
        <v>126</v>
      </c>
    </row>
    <row r="521" spans="1:26" ht="11.1" customHeight="1" x14ac:dyDescent="0.2">
      <c r="A521" s="189"/>
      <c r="B521" s="188" t="s">
        <v>440</v>
      </c>
      <c r="C521" s="187">
        <v>10938</v>
      </c>
      <c r="D521" s="185">
        <v>529</v>
      </c>
      <c r="E521" s="185">
        <v>609</v>
      </c>
      <c r="F521" s="185">
        <v>696</v>
      </c>
      <c r="G521" s="185">
        <v>768</v>
      </c>
      <c r="H521" s="185">
        <v>714</v>
      </c>
      <c r="I521" s="185">
        <v>722</v>
      </c>
      <c r="J521" s="185">
        <v>649</v>
      </c>
      <c r="K521" s="185">
        <v>728</v>
      </c>
      <c r="L521" s="185">
        <v>814</v>
      </c>
      <c r="M521" s="185">
        <v>864</v>
      </c>
      <c r="N521" s="185">
        <v>785</v>
      </c>
      <c r="O521" s="185">
        <v>527</v>
      </c>
      <c r="P521" s="185">
        <v>668</v>
      </c>
      <c r="Q521" s="185">
        <v>666</v>
      </c>
      <c r="R521" s="186">
        <v>554</v>
      </c>
      <c r="S521" s="185">
        <v>283</v>
      </c>
      <c r="T521" s="185">
        <v>106</v>
      </c>
      <c r="U521" s="185">
        <v>49</v>
      </c>
      <c r="V521" s="185">
        <v>6</v>
      </c>
      <c r="W521" s="184">
        <v>4</v>
      </c>
      <c r="X521" s="184">
        <v>197</v>
      </c>
      <c r="Y521" s="183" t="s">
        <v>440</v>
      </c>
      <c r="Z521" s="189"/>
    </row>
    <row r="522" spans="1:26" ht="11.1" customHeight="1" x14ac:dyDescent="0.2">
      <c r="A522" s="189"/>
      <c r="B522" s="188" t="s">
        <v>439</v>
      </c>
      <c r="C522" s="187">
        <v>10670</v>
      </c>
      <c r="D522" s="185">
        <v>444</v>
      </c>
      <c r="E522" s="185">
        <v>546</v>
      </c>
      <c r="F522" s="185">
        <v>617</v>
      </c>
      <c r="G522" s="185">
        <v>719</v>
      </c>
      <c r="H522" s="185">
        <v>600</v>
      </c>
      <c r="I522" s="185">
        <v>625</v>
      </c>
      <c r="J522" s="185">
        <v>601</v>
      </c>
      <c r="K522" s="185">
        <v>620</v>
      </c>
      <c r="L522" s="185">
        <v>680</v>
      </c>
      <c r="M522" s="185">
        <v>745</v>
      </c>
      <c r="N522" s="185">
        <v>668</v>
      </c>
      <c r="O522" s="185">
        <v>621</v>
      </c>
      <c r="P522" s="185">
        <v>706</v>
      </c>
      <c r="Q522" s="185">
        <v>868</v>
      </c>
      <c r="R522" s="186">
        <v>679</v>
      </c>
      <c r="S522" s="185">
        <v>449</v>
      </c>
      <c r="T522" s="185">
        <v>181</v>
      </c>
      <c r="U522" s="185">
        <v>39</v>
      </c>
      <c r="V522" s="185">
        <v>12</v>
      </c>
      <c r="W522" s="184">
        <v>1</v>
      </c>
      <c r="X522" s="184">
        <v>249</v>
      </c>
      <c r="Y522" s="183" t="s">
        <v>439</v>
      </c>
      <c r="Z522" s="189"/>
    </row>
    <row r="523" spans="1:26" ht="11.1" customHeight="1" x14ac:dyDescent="0.2">
      <c r="A523" s="189" t="s">
        <v>127</v>
      </c>
      <c r="B523" s="188" t="s">
        <v>441</v>
      </c>
      <c r="C523" s="187">
        <v>48501</v>
      </c>
      <c r="D523" s="185">
        <v>2395</v>
      </c>
      <c r="E523" s="185">
        <v>2703</v>
      </c>
      <c r="F523" s="185">
        <v>3132</v>
      </c>
      <c r="G523" s="185">
        <v>3110</v>
      </c>
      <c r="H523" s="185">
        <v>3017</v>
      </c>
      <c r="I523" s="185">
        <v>3109</v>
      </c>
      <c r="J523" s="185">
        <v>2984</v>
      </c>
      <c r="K523" s="185">
        <v>3060</v>
      </c>
      <c r="L523" s="185">
        <v>3093</v>
      </c>
      <c r="M523" s="185">
        <v>3467</v>
      </c>
      <c r="N523" s="185">
        <v>3472</v>
      </c>
      <c r="O523" s="185">
        <v>2628</v>
      </c>
      <c r="P523" s="185">
        <v>3110</v>
      </c>
      <c r="Q523" s="185">
        <v>3334</v>
      </c>
      <c r="R523" s="186">
        <v>2813</v>
      </c>
      <c r="S523" s="185">
        <v>1569</v>
      </c>
      <c r="T523" s="185">
        <v>722</v>
      </c>
      <c r="U523" s="185">
        <v>204</v>
      </c>
      <c r="V523" s="185">
        <v>67</v>
      </c>
      <c r="W523" s="184">
        <v>14</v>
      </c>
      <c r="X523" s="184">
        <v>498</v>
      </c>
      <c r="Y523" s="183" t="s">
        <v>441</v>
      </c>
      <c r="Z523" s="189" t="s">
        <v>127</v>
      </c>
    </row>
    <row r="524" spans="1:26" ht="11.1" customHeight="1" x14ac:dyDescent="0.2">
      <c r="B524" s="188" t="s">
        <v>440</v>
      </c>
      <c r="C524" s="187">
        <v>23989</v>
      </c>
      <c r="D524" s="185">
        <v>1253</v>
      </c>
      <c r="E524" s="185">
        <v>1456</v>
      </c>
      <c r="F524" s="185">
        <v>1577</v>
      </c>
      <c r="G524" s="185">
        <v>1591</v>
      </c>
      <c r="H524" s="185">
        <v>1573</v>
      </c>
      <c r="I524" s="185">
        <v>1582</v>
      </c>
      <c r="J524" s="185">
        <v>1540</v>
      </c>
      <c r="K524" s="185">
        <v>1523</v>
      </c>
      <c r="L524" s="185">
        <v>1617</v>
      </c>
      <c r="M524" s="185">
        <v>1799</v>
      </c>
      <c r="N524" s="185">
        <v>1795</v>
      </c>
      <c r="O524" s="185">
        <v>1306</v>
      </c>
      <c r="P524" s="185">
        <v>1475</v>
      </c>
      <c r="Q524" s="185">
        <v>1485</v>
      </c>
      <c r="R524" s="186">
        <v>1188</v>
      </c>
      <c r="S524" s="185">
        <v>602</v>
      </c>
      <c r="T524" s="185">
        <v>289</v>
      </c>
      <c r="U524" s="185">
        <v>82</v>
      </c>
      <c r="V524" s="185">
        <v>24</v>
      </c>
      <c r="W524" s="184">
        <v>5</v>
      </c>
      <c r="X524" s="184">
        <v>227</v>
      </c>
      <c r="Y524" s="183" t="s">
        <v>440</v>
      </c>
    </row>
    <row r="525" spans="1:26" ht="11.1" customHeight="1" x14ac:dyDescent="0.2">
      <c r="B525" s="188" t="s">
        <v>439</v>
      </c>
      <c r="C525" s="187">
        <v>24512</v>
      </c>
      <c r="D525" s="185">
        <v>1142</v>
      </c>
      <c r="E525" s="185">
        <v>1247</v>
      </c>
      <c r="F525" s="185">
        <v>1555</v>
      </c>
      <c r="G525" s="185">
        <v>1519</v>
      </c>
      <c r="H525" s="185">
        <v>1444</v>
      </c>
      <c r="I525" s="185">
        <v>1527</v>
      </c>
      <c r="J525" s="185">
        <v>1444</v>
      </c>
      <c r="K525" s="185">
        <v>1537</v>
      </c>
      <c r="L525" s="185">
        <v>1476</v>
      </c>
      <c r="M525" s="185">
        <v>1668</v>
      </c>
      <c r="N525" s="185">
        <v>1677</v>
      </c>
      <c r="O525" s="185">
        <v>1322</v>
      </c>
      <c r="P525" s="185">
        <v>1635</v>
      </c>
      <c r="Q525" s="185">
        <v>1849</v>
      </c>
      <c r="R525" s="186">
        <v>1625</v>
      </c>
      <c r="S525" s="185">
        <v>967</v>
      </c>
      <c r="T525" s="185">
        <v>433</v>
      </c>
      <c r="U525" s="185">
        <v>122</v>
      </c>
      <c r="V525" s="185">
        <v>43</v>
      </c>
      <c r="W525" s="184">
        <v>9</v>
      </c>
      <c r="X525" s="184">
        <v>271</v>
      </c>
      <c r="Y525" s="183" t="s">
        <v>439</v>
      </c>
    </row>
    <row r="526" spans="1:26" ht="17.100000000000001" customHeight="1" x14ac:dyDescent="0.2">
      <c r="A526" s="147" t="s">
        <v>444</v>
      </c>
      <c r="B526" s="195" t="s">
        <v>441</v>
      </c>
      <c r="C526" s="194">
        <v>105654</v>
      </c>
      <c r="D526" s="192">
        <v>4062</v>
      </c>
      <c r="E526" s="192">
        <v>4802</v>
      </c>
      <c r="F526" s="192">
        <v>5585</v>
      </c>
      <c r="G526" s="192">
        <v>6216</v>
      </c>
      <c r="H526" s="192">
        <v>6143</v>
      </c>
      <c r="I526" s="192">
        <v>6209</v>
      </c>
      <c r="J526" s="192">
        <v>6159</v>
      </c>
      <c r="K526" s="192">
        <v>6566</v>
      </c>
      <c r="L526" s="192">
        <v>7206</v>
      </c>
      <c r="M526" s="192">
        <v>8120</v>
      </c>
      <c r="N526" s="192">
        <v>7927</v>
      </c>
      <c r="O526" s="192">
        <v>5700</v>
      </c>
      <c r="P526" s="192">
        <v>7172</v>
      </c>
      <c r="Q526" s="192">
        <v>8047</v>
      </c>
      <c r="R526" s="193">
        <v>6808</v>
      </c>
      <c r="S526" s="192">
        <v>4910</v>
      </c>
      <c r="T526" s="192">
        <v>2304</v>
      </c>
      <c r="U526" s="192">
        <v>726</v>
      </c>
      <c r="V526" s="192">
        <v>213</v>
      </c>
      <c r="W526" s="191">
        <v>38</v>
      </c>
      <c r="X526" s="191">
        <v>741</v>
      </c>
      <c r="Y526" s="190" t="s">
        <v>441</v>
      </c>
      <c r="Z526" s="147" t="s">
        <v>444</v>
      </c>
    </row>
    <row r="527" spans="1:26" ht="11.1" customHeight="1" x14ac:dyDescent="0.2">
      <c r="A527" s="182"/>
      <c r="B527" s="195" t="s">
        <v>440</v>
      </c>
      <c r="C527" s="194">
        <v>53115</v>
      </c>
      <c r="D527" s="192">
        <v>2079</v>
      </c>
      <c r="E527" s="192">
        <v>2457</v>
      </c>
      <c r="F527" s="192">
        <v>2871</v>
      </c>
      <c r="G527" s="192">
        <v>3173</v>
      </c>
      <c r="H527" s="192">
        <v>3165</v>
      </c>
      <c r="I527" s="192">
        <v>3218</v>
      </c>
      <c r="J527" s="192">
        <v>3196</v>
      </c>
      <c r="K527" s="192">
        <v>3503</v>
      </c>
      <c r="L527" s="192">
        <v>3826</v>
      </c>
      <c r="M527" s="192">
        <v>4272</v>
      </c>
      <c r="N527" s="192">
        <v>4142</v>
      </c>
      <c r="O527" s="192">
        <v>2931</v>
      </c>
      <c r="P527" s="192">
        <v>3649</v>
      </c>
      <c r="Q527" s="192">
        <v>3844</v>
      </c>
      <c r="R527" s="193">
        <v>3058</v>
      </c>
      <c r="S527" s="192">
        <v>2037</v>
      </c>
      <c r="T527" s="192">
        <v>923</v>
      </c>
      <c r="U527" s="192">
        <v>300</v>
      </c>
      <c r="V527" s="192">
        <v>102</v>
      </c>
      <c r="W527" s="191">
        <v>13</v>
      </c>
      <c r="X527" s="191">
        <v>356</v>
      </c>
      <c r="Y527" s="190" t="s">
        <v>440</v>
      </c>
      <c r="Z527" s="182"/>
    </row>
    <row r="528" spans="1:26" ht="11.1" customHeight="1" x14ac:dyDescent="0.2">
      <c r="A528" s="182"/>
      <c r="B528" s="195" t="s">
        <v>439</v>
      </c>
      <c r="C528" s="194">
        <v>52539</v>
      </c>
      <c r="D528" s="192">
        <v>1983</v>
      </c>
      <c r="E528" s="192">
        <v>2345</v>
      </c>
      <c r="F528" s="192">
        <v>2714</v>
      </c>
      <c r="G528" s="192">
        <v>3043</v>
      </c>
      <c r="H528" s="192">
        <v>2978</v>
      </c>
      <c r="I528" s="192">
        <v>2991</v>
      </c>
      <c r="J528" s="192">
        <v>2963</v>
      </c>
      <c r="K528" s="192">
        <v>3063</v>
      </c>
      <c r="L528" s="192">
        <v>3380</v>
      </c>
      <c r="M528" s="192">
        <v>3848</v>
      </c>
      <c r="N528" s="192">
        <v>3785</v>
      </c>
      <c r="O528" s="192">
        <v>2769</v>
      </c>
      <c r="P528" s="192">
        <v>3523</v>
      </c>
      <c r="Q528" s="192">
        <v>4203</v>
      </c>
      <c r="R528" s="193">
        <v>3750</v>
      </c>
      <c r="S528" s="192">
        <v>2873</v>
      </c>
      <c r="T528" s="192">
        <v>1381</v>
      </c>
      <c r="U528" s="192">
        <v>426</v>
      </c>
      <c r="V528" s="192">
        <v>111</v>
      </c>
      <c r="W528" s="191">
        <v>25</v>
      </c>
      <c r="X528" s="191">
        <v>385</v>
      </c>
      <c r="Y528" s="190" t="s">
        <v>439</v>
      </c>
      <c r="Z528" s="182"/>
    </row>
    <row r="529" spans="1:26" ht="10.5" customHeight="1" x14ac:dyDescent="0.2">
      <c r="A529" s="189" t="s">
        <v>128</v>
      </c>
      <c r="B529" s="188" t="s">
        <v>441</v>
      </c>
      <c r="C529" s="187">
        <v>15734</v>
      </c>
      <c r="D529" s="185">
        <v>462</v>
      </c>
      <c r="E529" s="185">
        <v>571</v>
      </c>
      <c r="F529" s="185">
        <v>663</v>
      </c>
      <c r="G529" s="185">
        <v>758</v>
      </c>
      <c r="H529" s="185">
        <v>805</v>
      </c>
      <c r="I529" s="185">
        <v>782</v>
      </c>
      <c r="J529" s="185">
        <v>674</v>
      </c>
      <c r="K529" s="185">
        <v>795</v>
      </c>
      <c r="L529" s="185">
        <v>961</v>
      </c>
      <c r="M529" s="185">
        <v>1113</v>
      </c>
      <c r="N529" s="185">
        <v>1144</v>
      </c>
      <c r="O529" s="185">
        <v>726</v>
      </c>
      <c r="P529" s="185">
        <v>1255</v>
      </c>
      <c r="Q529" s="185">
        <v>1708</v>
      </c>
      <c r="R529" s="186">
        <v>1487</v>
      </c>
      <c r="S529" s="185">
        <v>1009</v>
      </c>
      <c r="T529" s="185">
        <v>472</v>
      </c>
      <c r="U529" s="185">
        <v>132</v>
      </c>
      <c r="V529" s="185">
        <v>41</v>
      </c>
      <c r="W529" s="184">
        <v>4</v>
      </c>
      <c r="X529" s="184">
        <v>172</v>
      </c>
      <c r="Y529" s="183" t="s">
        <v>441</v>
      </c>
      <c r="Z529" s="189" t="s">
        <v>128</v>
      </c>
    </row>
    <row r="530" spans="1:26" ht="10.5" customHeight="1" x14ac:dyDescent="0.2">
      <c r="A530" s="189"/>
      <c r="B530" s="188" t="s">
        <v>440</v>
      </c>
      <c r="C530" s="187">
        <v>7921</v>
      </c>
      <c r="D530" s="185">
        <v>258</v>
      </c>
      <c r="E530" s="185">
        <v>292</v>
      </c>
      <c r="F530" s="185">
        <v>320</v>
      </c>
      <c r="G530" s="185">
        <v>386</v>
      </c>
      <c r="H530" s="185">
        <v>418</v>
      </c>
      <c r="I530" s="185">
        <v>439</v>
      </c>
      <c r="J530" s="185">
        <v>373</v>
      </c>
      <c r="K530" s="185">
        <v>446</v>
      </c>
      <c r="L530" s="185">
        <v>513</v>
      </c>
      <c r="M530" s="185">
        <v>599</v>
      </c>
      <c r="N530" s="185">
        <v>607</v>
      </c>
      <c r="O530" s="185">
        <v>373</v>
      </c>
      <c r="P530" s="185">
        <v>604</v>
      </c>
      <c r="Q530" s="185">
        <v>798</v>
      </c>
      <c r="R530" s="186">
        <v>674</v>
      </c>
      <c r="S530" s="185">
        <v>430</v>
      </c>
      <c r="T530" s="185">
        <v>208</v>
      </c>
      <c r="U530" s="185">
        <v>66</v>
      </c>
      <c r="V530" s="185">
        <v>21</v>
      </c>
      <c r="W530" s="184">
        <v>2</v>
      </c>
      <c r="X530" s="184">
        <v>94</v>
      </c>
      <c r="Y530" s="183" t="s">
        <v>440</v>
      </c>
      <c r="Z530" s="189"/>
    </row>
    <row r="531" spans="1:26" ht="10.5" customHeight="1" x14ac:dyDescent="0.2">
      <c r="A531" s="189"/>
      <c r="B531" s="188" t="s">
        <v>439</v>
      </c>
      <c r="C531" s="187">
        <v>7813</v>
      </c>
      <c r="D531" s="185">
        <v>204</v>
      </c>
      <c r="E531" s="185">
        <v>279</v>
      </c>
      <c r="F531" s="185">
        <v>343</v>
      </c>
      <c r="G531" s="185">
        <v>372</v>
      </c>
      <c r="H531" s="185">
        <v>387</v>
      </c>
      <c r="I531" s="185">
        <v>343</v>
      </c>
      <c r="J531" s="185">
        <v>301</v>
      </c>
      <c r="K531" s="185">
        <v>349</v>
      </c>
      <c r="L531" s="185">
        <v>448</v>
      </c>
      <c r="M531" s="185">
        <v>514</v>
      </c>
      <c r="N531" s="185">
        <v>537</v>
      </c>
      <c r="O531" s="185">
        <v>353</v>
      </c>
      <c r="P531" s="185">
        <v>651</v>
      </c>
      <c r="Q531" s="185">
        <v>910</v>
      </c>
      <c r="R531" s="186">
        <v>813</v>
      </c>
      <c r="S531" s="185">
        <v>579</v>
      </c>
      <c r="T531" s="185">
        <v>264</v>
      </c>
      <c r="U531" s="185">
        <v>66</v>
      </c>
      <c r="V531" s="185">
        <v>20</v>
      </c>
      <c r="W531" s="184">
        <v>2</v>
      </c>
      <c r="X531" s="184">
        <v>78</v>
      </c>
      <c r="Y531" s="183" t="s">
        <v>439</v>
      </c>
      <c r="Z531" s="189"/>
    </row>
    <row r="532" spans="1:26" ht="10.5" customHeight="1" x14ac:dyDescent="0.2">
      <c r="A532" s="189" t="s">
        <v>129</v>
      </c>
      <c r="B532" s="188" t="s">
        <v>441</v>
      </c>
      <c r="C532" s="187">
        <v>14381</v>
      </c>
      <c r="D532" s="185">
        <v>526</v>
      </c>
      <c r="E532" s="185">
        <v>615</v>
      </c>
      <c r="F532" s="185">
        <v>799</v>
      </c>
      <c r="G532" s="185">
        <v>839</v>
      </c>
      <c r="H532" s="185">
        <v>786</v>
      </c>
      <c r="I532" s="185">
        <v>689</v>
      </c>
      <c r="J532" s="185">
        <v>761</v>
      </c>
      <c r="K532" s="185">
        <v>859</v>
      </c>
      <c r="L532" s="185">
        <v>947</v>
      </c>
      <c r="M532" s="185">
        <v>1088</v>
      </c>
      <c r="N532" s="185">
        <v>953</v>
      </c>
      <c r="O532" s="185">
        <v>737</v>
      </c>
      <c r="P532" s="185">
        <v>975</v>
      </c>
      <c r="Q532" s="185">
        <v>1198</v>
      </c>
      <c r="R532" s="186">
        <v>1135</v>
      </c>
      <c r="S532" s="185">
        <v>823</v>
      </c>
      <c r="T532" s="185">
        <v>394</v>
      </c>
      <c r="U532" s="185">
        <v>128</v>
      </c>
      <c r="V532" s="185">
        <v>37</v>
      </c>
      <c r="W532" s="184">
        <v>9</v>
      </c>
      <c r="X532" s="184">
        <v>83</v>
      </c>
      <c r="Y532" s="183" t="s">
        <v>441</v>
      </c>
      <c r="Z532" s="189" t="s">
        <v>129</v>
      </c>
    </row>
    <row r="533" spans="1:26" ht="10.5" customHeight="1" x14ac:dyDescent="0.2">
      <c r="A533" s="189"/>
      <c r="B533" s="188" t="s">
        <v>440</v>
      </c>
      <c r="C533" s="187">
        <v>7289</v>
      </c>
      <c r="D533" s="185">
        <v>274</v>
      </c>
      <c r="E533" s="185">
        <v>327</v>
      </c>
      <c r="F533" s="185">
        <v>423</v>
      </c>
      <c r="G533" s="185">
        <v>425</v>
      </c>
      <c r="H533" s="185">
        <v>430</v>
      </c>
      <c r="I533" s="185">
        <v>368</v>
      </c>
      <c r="J533" s="185">
        <v>397</v>
      </c>
      <c r="K533" s="185">
        <v>456</v>
      </c>
      <c r="L533" s="185">
        <v>514</v>
      </c>
      <c r="M533" s="185">
        <v>592</v>
      </c>
      <c r="N533" s="185">
        <v>505</v>
      </c>
      <c r="O533" s="185">
        <v>385</v>
      </c>
      <c r="P533" s="185">
        <v>496</v>
      </c>
      <c r="Q533" s="185">
        <v>599</v>
      </c>
      <c r="R533" s="186">
        <v>518</v>
      </c>
      <c r="S533" s="185">
        <v>325</v>
      </c>
      <c r="T533" s="185">
        <v>150</v>
      </c>
      <c r="U533" s="185">
        <v>49</v>
      </c>
      <c r="V533" s="185">
        <v>22</v>
      </c>
      <c r="W533" s="184">
        <v>2</v>
      </c>
      <c r="X533" s="184">
        <v>32</v>
      </c>
      <c r="Y533" s="183" t="s">
        <v>440</v>
      </c>
      <c r="Z533" s="189"/>
    </row>
    <row r="534" spans="1:26" ht="10.5" customHeight="1" x14ac:dyDescent="0.2">
      <c r="A534" s="189"/>
      <c r="B534" s="188" t="s">
        <v>439</v>
      </c>
      <c r="C534" s="187">
        <v>7092</v>
      </c>
      <c r="D534" s="185">
        <v>252</v>
      </c>
      <c r="E534" s="185">
        <v>288</v>
      </c>
      <c r="F534" s="185">
        <v>376</v>
      </c>
      <c r="G534" s="185">
        <v>414</v>
      </c>
      <c r="H534" s="185">
        <v>356</v>
      </c>
      <c r="I534" s="185">
        <v>321</v>
      </c>
      <c r="J534" s="185">
        <v>364</v>
      </c>
      <c r="K534" s="185">
        <v>403</v>
      </c>
      <c r="L534" s="185">
        <v>433</v>
      </c>
      <c r="M534" s="185">
        <v>496</v>
      </c>
      <c r="N534" s="185">
        <v>448</v>
      </c>
      <c r="O534" s="185">
        <v>352</v>
      </c>
      <c r="P534" s="185">
        <v>479</v>
      </c>
      <c r="Q534" s="185">
        <v>599</v>
      </c>
      <c r="R534" s="186">
        <v>617</v>
      </c>
      <c r="S534" s="185">
        <v>498</v>
      </c>
      <c r="T534" s="185">
        <v>244</v>
      </c>
      <c r="U534" s="185">
        <v>79</v>
      </c>
      <c r="V534" s="185">
        <v>15</v>
      </c>
      <c r="W534" s="184">
        <v>7</v>
      </c>
      <c r="X534" s="184">
        <v>51</v>
      </c>
      <c r="Y534" s="183" t="s">
        <v>439</v>
      </c>
      <c r="Z534" s="189"/>
    </row>
    <row r="535" spans="1:26" ht="10.5" customHeight="1" x14ac:dyDescent="0.2">
      <c r="A535" s="189" t="s">
        <v>130</v>
      </c>
      <c r="B535" s="188" t="s">
        <v>441</v>
      </c>
      <c r="C535" s="187">
        <v>11748</v>
      </c>
      <c r="D535" s="185">
        <v>454</v>
      </c>
      <c r="E535" s="185">
        <v>502</v>
      </c>
      <c r="F535" s="185">
        <v>578</v>
      </c>
      <c r="G535" s="185">
        <v>648</v>
      </c>
      <c r="H535" s="185">
        <v>677</v>
      </c>
      <c r="I535" s="185">
        <v>760</v>
      </c>
      <c r="J535" s="185">
        <v>676</v>
      </c>
      <c r="K535" s="185">
        <v>734</v>
      </c>
      <c r="L535" s="185">
        <v>724</v>
      </c>
      <c r="M535" s="185">
        <v>865</v>
      </c>
      <c r="N535" s="185">
        <v>889</v>
      </c>
      <c r="O535" s="185">
        <v>743</v>
      </c>
      <c r="P535" s="185">
        <v>835</v>
      </c>
      <c r="Q535" s="185">
        <v>852</v>
      </c>
      <c r="R535" s="186">
        <v>732</v>
      </c>
      <c r="S535" s="185">
        <v>559</v>
      </c>
      <c r="T535" s="185">
        <v>305</v>
      </c>
      <c r="U535" s="185">
        <v>110</v>
      </c>
      <c r="V535" s="185">
        <v>29</v>
      </c>
      <c r="W535" s="184">
        <v>5</v>
      </c>
      <c r="X535" s="184">
        <v>71</v>
      </c>
      <c r="Y535" s="183" t="s">
        <v>441</v>
      </c>
      <c r="Z535" s="189" t="s">
        <v>130</v>
      </c>
    </row>
    <row r="536" spans="1:26" ht="10.5" customHeight="1" x14ac:dyDescent="0.2">
      <c r="A536" s="189"/>
      <c r="B536" s="188" t="s">
        <v>440</v>
      </c>
      <c r="C536" s="187">
        <v>5904</v>
      </c>
      <c r="D536" s="185">
        <v>225</v>
      </c>
      <c r="E536" s="185">
        <v>254</v>
      </c>
      <c r="F536" s="185">
        <v>291</v>
      </c>
      <c r="G536" s="185">
        <v>319</v>
      </c>
      <c r="H536" s="185">
        <v>355</v>
      </c>
      <c r="I536" s="185">
        <v>401</v>
      </c>
      <c r="J536" s="185">
        <v>375</v>
      </c>
      <c r="K536" s="185">
        <v>395</v>
      </c>
      <c r="L536" s="185">
        <v>406</v>
      </c>
      <c r="M536" s="185">
        <v>453</v>
      </c>
      <c r="N536" s="185">
        <v>463</v>
      </c>
      <c r="O536" s="185">
        <v>384</v>
      </c>
      <c r="P536" s="185">
        <v>437</v>
      </c>
      <c r="Q536" s="185">
        <v>413</v>
      </c>
      <c r="R536" s="186">
        <v>278</v>
      </c>
      <c r="S536" s="185">
        <v>239</v>
      </c>
      <c r="T536" s="185">
        <v>128</v>
      </c>
      <c r="U536" s="185">
        <v>46</v>
      </c>
      <c r="V536" s="185">
        <v>12</v>
      </c>
      <c r="W536" s="184">
        <v>1</v>
      </c>
      <c r="X536" s="184">
        <v>29</v>
      </c>
      <c r="Y536" s="183" t="s">
        <v>440</v>
      </c>
      <c r="Z536" s="189"/>
    </row>
    <row r="537" spans="1:26" ht="10.5" customHeight="1" x14ac:dyDescent="0.2">
      <c r="A537" s="189"/>
      <c r="B537" s="188" t="s">
        <v>439</v>
      </c>
      <c r="C537" s="187">
        <v>5844</v>
      </c>
      <c r="D537" s="185">
        <v>229</v>
      </c>
      <c r="E537" s="185">
        <v>248</v>
      </c>
      <c r="F537" s="185">
        <v>287</v>
      </c>
      <c r="G537" s="185">
        <v>329</v>
      </c>
      <c r="H537" s="185">
        <v>322</v>
      </c>
      <c r="I537" s="185">
        <v>359</v>
      </c>
      <c r="J537" s="185">
        <v>301</v>
      </c>
      <c r="K537" s="185">
        <v>339</v>
      </c>
      <c r="L537" s="185">
        <v>318</v>
      </c>
      <c r="M537" s="185">
        <v>412</v>
      </c>
      <c r="N537" s="185">
        <v>426</v>
      </c>
      <c r="O537" s="185">
        <v>359</v>
      </c>
      <c r="P537" s="185">
        <v>398</v>
      </c>
      <c r="Q537" s="185">
        <v>439</v>
      </c>
      <c r="R537" s="186">
        <v>454</v>
      </c>
      <c r="S537" s="185">
        <v>320</v>
      </c>
      <c r="T537" s="185">
        <v>177</v>
      </c>
      <c r="U537" s="185">
        <v>64</v>
      </c>
      <c r="V537" s="185">
        <v>17</v>
      </c>
      <c r="W537" s="184">
        <v>4</v>
      </c>
      <c r="X537" s="184">
        <v>42</v>
      </c>
      <c r="Y537" s="183" t="s">
        <v>439</v>
      </c>
      <c r="Z537" s="189"/>
    </row>
    <row r="538" spans="1:26" ht="10.5" customHeight="1" x14ac:dyDescent="0.2">
      <c r="A538" s="189" t="s">
        <v>131</v>
      </c>
      <c r="B538" s="188" t="s">
        <v>441</v>
      </c>
      <c r="C538" s="187">
        <v>63791</v>
      </c>
      <c r="D538" s="185">
        <v>2620</v>
      </c>
      <c r="E538" s="185">
        <v>3114</v>
      </c>
      <c r="F538" s="185">
        <v>3545</v>
      </c>
      <c r="G538" s="185">
        <v>3971</v>
      </c>
      <c r="H538" s="185">
        <v>3875</v>
      </c>
      <c r="I538" s="185">
        <v>3978</v>
      </c>
      <c r="J538" s="185">
        <v>4048</v>
      </c>
      <c r="K538" s="185">
        <v>4178</v>
      </c>
      <c r="L538" s="185">
        <v>4574</v>
      </c>
      <c r="M538" s="185">
        <v>5054</v>
      </c>
      <c r="N538" s="185">
        <v>4941</v>
      </c>
      <c r="O538" s="185">
        <v>3494</v>
      </c>
      <c r="P538" s="185">
        <v>4107</v>
      </c>
      <c r="Q538" s="185">
        <v>4289</v>
      </c>
      <c r="R538" s="186">
        <v>3454</v>
      </c>
      <c r="S538" s="185">
        <v>2519</v>
      </c>
      <c r="T538" s="185">
        <v>1133</v>
      </c>
      <c r="U538" s="185">
        <v>356</v>
      </c>
      <c r="V538" s="185">
        <v>106</v>
      </c>
      <c r="W538" s="184">
        <v>20</v>
      </c>
      <c r="X538" s="184">
        <v>415</v>
      </c>
      <c r="Y538" s="183" t="s">
        <v>441</v>
      </c>
      <c r="Z538" s="189" t="s">
        <v>131</v>
      </c>
    </row>
    <row r="539" spans="1:26" ht="10.5" customHeight="1" x14ac:dyDescent="0.2">
      <c r="B539" s="188" t="s">
        <v>440</v>
      </c>
      <c r="C539" s="187">
        <v>32001</v>
      </c>
      <c r="D539" s="185">
        <v>1322</v>
      </c>
      <c r="E539" s="185">
        <v>1584</v>
      </c>
      <c r="F539" s="185">
        <v>1837</v>
      </c>
      <c r="G539" s="185">
        <v>2043</v>
      </c>
      <c r="H539" s="185">
        <v>1962</v>
      </c>
      <c r="I539" s="185">
        <v>2010</v>
      </c>
      <c r="J539" s="185">
        <v>2051</v>
      </c>
      <c r="K539" s="185">
        <v>2206</v>
      </c>
      <c r="L539" s="185">
        <v>2393</v>
      </c>
      <c r="M539" s="185">
        <v>2628</v>
      </c>
      <c r="N539" s="185">
        <v>2567</v>
      </c>
      <c r="O539" s="185">
        <v>1789</v>
      </c>
      <c r="P539" s="185">
        <v>2112</v>
      </c>
      <c r="Q539" s="185">
        <v>2034</v>
      </c>
      <c r="R539" s="186">
        <v>1588</v>
      </c>
      <c r="S539" s="185">
        <v>1043</v>
      </c>
      <c r="T539" s="185">
        <v>437</v>
      </c>
      <c r="U539" s="185">
        <v>139</v>
      </c>
      <c r="V539" s="185">
        <v>47</v>
      </c>
      <c r="W539" s="184">
        <v>8</v>
      </c>
      <c r="X539" s="184">
        <v>201</v>
      </c>
      <c r="Y539" s="183" t="s">
        <v>440</v>
      </c>
      <c r="Z539" s="189"/>
    </row>
    <row r="540" spans="1:26" ht="10.5" customHeight="1" x14ac:dyDescent="0.2">
      <c r="B540" s="188" t="s">
        <v>439</v>
      </c>
      <c r="C540" s="187">
        <v>31790</v>
      </c>
      <c r="D540" s="185">
        <v>1298</v>
      </c>
      <c r="E540" s="185">
        <v>1530</v>
      </c>
      <c r="F540" s="185">
        <v>1708</v>
      </c>
      <c r="G540" s="185">
        <v>1928</v>
      </c>
      <c r="H540" s="185">
        <v>1913</v>
      </c>
      <c r="I540" s="185">
        <v>1968</v>
      </c>
      <c r="J540" s="185">
        <v>1997</v>
      </c>
      <c r="K540" s="185">
        <v>1972</v>
      </c>
      <c r="L540" s="185">
        <v>2181</v>
      </c>
      <c r="M540" s="185">
        <v>2426</v>
      </c>
      <c r="N540" s="185">
        <v>2374</v>
      </c>
      <c r="O540" s="185">
        <v>1705</v>
      </c>
      <c r="P540" s="185">
        <v>1995</v>
      </c>
      <c r="Q540" s="185">
        <v>2255</v>
      </c>
      <c r="R540" s="186">
        <v>1866</v>
      </c>
      <c r="S540" s="185">
        <v>1476</v>
      </c>
      <c r="T540" s="185">
        <v>696</v>
      </c>
      <c r="U540" s="185">
        <v>217</v>
      </c>
      <c r="V540" s="185">
        <v>59</v>
      </c>
      <c r="W540" s="184">
        <v>12</v>
      </c>
      <c r="X540" s="184">
        <v>214</v>
      </c>
      <c r="Y540" s="183" t="s">
        <v>439</v>
      </c>
    </row>
    <row r="541" spans="1:26" ht="17.100000000000001" customHeight="1" x14ac:dyDescent="0.2">
      <c r="A541" s="147" t="s">
        <v>443</v>
      </c>
      <c r="B541" s="195" t="s">
        <v>441</v>
      </c>
      <c r="C541" s="194">
        <v>240923</v>
      </c>
      <c r="D541" s="192">
        <v>11688</v>
      </c>
      <c r="E541" s="192">
        <v>13530</v>
      </c>
      <c r="F541" s="192">
        <v>14712</v>
      </c>
      <c r="G541" s="192">
        <v>15763</v>
      </c>
      <c r="H541" s="192">
        <v>15457</v>
      </c>
      <c r="I541" s="192">
        <v>16219</v>
      </c>
      <c r="J541" s="192">
        <v>15322</v>
      </c>
      <c r="K541" s="192">
        <v>15847</v>
      </c>
      <c r="L541" s="192">
        <v>16126</v>
      </c>
      <c r="M541" s="192">
        <v>18187</v>
      </c>
      <c r="N541" s="192">
        <v>17213</v>
      </c>
      <c r="O541" s="192">
        <v>12263</v>
      </c>
      <c r="P541" s="192">
        <v>15367</v>
      </c>
      <c r="Q541" s="192">
        <v>16425</v>
      </c>
      <c r="R541" s="193">
        <v>13356</v>
      </c>
      <c r="S541" s="192">
        <v>7786</v>
      </c>
      <c r="T541" s="192">
        <v>2937</v>
      </c>
      <c r="U541" s="192">
        <v>859</v>
      </c>
      <c r="V541" s="192">
        <v>289</v>
      </c>
      <c r="W541" s="191">
        <v>62</v>
      </c>
      <c r="X541" s="191">
        <v>1515</v>
      </c>
      <c r="Y541" s="190" t="s">
        <v>441</v>
      </c>
      <c r="Z541" s="147" t="s">
        <v>238</v>
      </c>
    </row>
    <row r="542" spans="1:26" ht="11.1" customHeight="1" x14ac:dyDescent="0.2">
      <c r="A542" s="182"/>
      <c r="B542" s="195" t="s">
        <v>440</v>
      </c>
      <c r="C542" s="194">
        <v>119982</v>
      </c>
      <c r="D542" s="192">
        <v>6047</v>
      </c>
      <c r="E542" s="192">
        <v>7114</v>
      </c>
      <c r="F542" s="192">
        <v>7523</v>
      </c>
      <c r="G542" s="192">
        <v>8034</v>
      </c>
      <c r="H542" s="192">
        <v>7858</v>
      </c>
      <c r="I542" s="192">
        <v>8321</v>
      </c>
      <c r="J542" s="192">
        <v>7867</v>
      </c>
      <c r="K542" s="192">
        <v>8242</v>
      </c>
      <c r="L542" s="192">
        <v>8436</v>
      </c>
      <c r="M542" s="192">
        <v>9518</v>
      </c>
      <c r="N542" s="192">
        <v>8843</v>
      </c>
      <c r="O542" s="192">
        <v>6088</v>
      </c>
      <c r="P542" s="192">
        <v>7396</v>
      </c>
      <c r="Q542" s="192">
        <v>7461</v>
      </c>
      <c r="R542" s="193">
        <v>5834</v>
      </c>
      <c r="S542" s="192">
        <v>3087</v>
      </c>
      <c r="T542" s="192">
        <v>1148</v>
      </c>
      <c r="U542" s="192">
        <v>352</v>
      </c>
      <c r="V542" s="192">
        <v>104</v>
      </c>
      <c r="W542" s="191">
        <v>22</v>
      </c>
      <c r="X542" s="191">
        <v>687</v>
      </c>
      <c r="Y542" s="190" t="s">
        <v>440</v>
      </c>
      <c r="Z542" s="182"/>
    </row>
    <row r="543" spans="1:26" ht="11.1" customHeight="1" x14ac:dyDescent="0.2">
      <c r="A543" s="182"/>
      <c r="B543" s="195" t="s">
        <v>439</v>
      </c>
      <c r="C543" s="194">
        <v>120941</v>
      </c>
      <c r="D543" s="192">
        <v>5641</v>
      </c>
      <c r="E543" s="192">
        <v>6416</v>
      </c>
      <c r="F543" s="192">
        <v>7189</v>
      </c>
      <c r="G543" s="192">
        <v>7729</v>
      </c>
      <c r="H543" s="192">
        <v>7599</v>
      </c>
      <c r="I543" s="192">
        <v>7898</v>
      </c>
      <c r="J543" s="192">
        <v>7455</v>
      </c>
      <c r="K543" s="192">
        <v>7605</v>
      </c>
      <c r="L543" s="192">
        <v>7690</v>
      </c>
      <c r="M543" s="192">
        <v>8669</v>
      </c>
      <c r="N543" s="192">
        <v>8370</v>
      </c>
      <c r="O543" s="192">
        <v>6175</v>
      </c>
      <c r="P543" s="192">
        <v>7971</v>
      </c>
      <c r="Q543" s="192">
        <v>8964</v>
      </c>
      <c r="R543" s="193">
        <v>7522</v>
      </c>
      <c r="S543" s="192">
        <v>4699</v>
      </c>
      <c r="T543" s="192">
        <v>1789</v>
      </c>
      <c r="U543" s="192">
        <v>507</v>
      </c>
      <c r="V543" s="192">
        <v>185</v>
      </c>
      <c r="W543" s="191">
        <v>40</v>
      </c>
      <c r="X543" s="191">
        <v>828</v>
      </c>
      <c r="Y543" s="190" t="s">
        <v>439</v>
      </c>
      <c r="Z543" s="182"/>
    </row>
    <row r="544" spans="1:26" ht="10.5" customHeight="1" x14ac:dyDescent="0.2">
      <c r="A544" s="189" t="s">
        <v>132</v>
      </c>
      <c r="B544" s="188" t="s">
        <v>441</v>
      </c>
      <c r="C544" s="187">
        <v>13118</v>
      </c>
      <c r="D544" s="185">
        <v>677</v>
      </c>
      <c r="E544" s="185">
        <v>760</v>
      </c>
      <c r="F544" s="185">
        <v>733</v>
      </c>
      <c r="G544" s="185">
        <v>717</v>
      </c>
      <c r="H544" s="185">
        <v>682</v>
      </c>
      <c r="I544" s="185">
        <v>803</v>
      </c>
      <c r="J544" s="185">
        <v>748</v>
      </c>
      <c r="K544" s="185">
        <v>763</v>
      </c>
      <c r="L544" s="185">
        <v>668</v>
      </c>
      <c r="M544" s="185">
        <v>793</v>
      </c>
      <c r="N544" s="185">
        <v>778</v>
      </c>
      <c r="O544" s="185">
        <v>739</v>
      </c>
      <c r="P544" s="185">
        <v>1067</v>
      </c>
      <c r="Q544" s="185">
        <v>1187</v>
      </c>
      <c r="R544" s="186">
        <v>1073</v>
      </c>
      <c r="S544" s="185">
        <v>576</v>
      </c>
      <c r="T544" s="185">
        <v>218</v>
      </c>
      <c r="U544" s="185">
        <v>65</v>
      </c>
      <c r="V544" s="185">
        <v>15</v>
      </c>
      <c r="W544" s="184">
        <v>4</v>
      </c>
      <c r="X544" s="184">
        <v>52</v>
      </c>
      <c r="Y544" s="183" t="s">
        <v>441</v>
      </c>
      <c r="Z544" s="189" t="s">
        <v>132</v>
      </c>
    </row>
    <row r="545" spans="1:26" ht="10.5" customHeight="1" x14ac:dyDescent="0.2">
      <c r="A545" s="189"/>
      <c r="B545" s="188" t="s">
        <v>440</v>
      </c>
      <c r="C545" s="187">
        <v>6539</v>
      </c>
      <c r="D545" s="185">
        <v>353</v>
      </c>
      <c r="E545" s="185">
        <v>362</v>
      </c>
      <c r="F545" s="185">
        <v>362</v>
      </c>
      <c r="G545" s="185">
        <v>382</v>
      </c>
      <c r="H545" s="185">
        <v>332</v>
      </c>
      <c r="I545" s="185">
        <v>437</v>
      </c>
      <c r="J545" s="185">
        <v>407</v>
      </c>
      <c r="K545" s="185">
        <v>428</v>
      </c>
      <c r="L545" s="185">
        <v>362</v>
      </c>
      <c r="M545" s="185">
        <v>414</v>
      </c>
      <c r="N545" s="185">
        <v>419</v>
      </c>
      <c r="O545" s="185">
        <v>384</v>
      </c>
      <c r="P545" s="185">
        <v>521</v>
      </c>
      <c r="Q545" s="185">
        <v>546</v>
      </c>
      <c r="R545" s="186">
        <v>469</v>
      </c>
      <c r="S545" s="185">
        <v>234</v>
      </c>
      <c r="T545" s="185">
        <v>78</v>
      </c>
      <c r="U545" s="185">
        <v>26</v>
      </c>
      <c r="V545" s="185">
        <v>2</v>
      </c>
      <c r="W545" s="184">
        <v>1</v>
      </c>
      <c r="X545" s="184">
        <v>20</v>
      </c>
      <c r="Y545" s="183" t="s">
        <v>440</v>
      </c>
      <c r="Z545" s="189"/>
    </row>
    <row r="546" spans="1:26" ht="10.5" customHeight="1" x14ac:dyDescent="0.2">
      <c r="A546" s="189"/>
      <c r="B546" s="188" t="s">
        <v>439</v>
      </c>
      <c r="C546" s="187">
        <v>6579</v>
      </c>
      <c r="D546" s="185">
        <v>324</v>
      </c>
      <c r="E546" s="185">
        <v>398</v>
      </c>
      <c r="F546" s="185">
        <v>371</v>
      </c>
      <c r="G546" s="185">
        <v>335</v>
      </c>
      <c r="H546" s="185">
        <v>350</v>
      </c>
      <c r="I546" s="185">
        <v>366</v>
      </c>
      <c r="J546" s="185">
        <v>341</v>
      </c>
      <c r="K546" s="185">
        <v>335</v>
      </c>
      <c r="L546" s="185">
        <v>306</v>
      </c>
      <c r="M546" s="185">
        <v>379</v>
      </c>
      <c r="N546" s="185">
        <v>359</v>
      </c>
      <c r="O546" s="185">
        <v>355</v>
      </c>
      <c r="P546" s="185">
        <v>546</v>
      </c>
      <c r="Q546" s="185">
        <v>641</v>
      </c>
      <c r="R546" s="186">
        <v>604</v>
      </c>
      <c r="S546" s="185">
        <v>342</v>
      </c>
      <c r="T546" s="185">
        <v>140</v>
      </c>
      <c r="U546" s="185">
        <v>39</v>
      </c>
      <c r="V546" s="185">
        <v>13</v>
      </c>
      <c r="W546" s="184">
        <v>3</v>
      </c>
      <c r="X546" s="184">
        <v>32</v>
      </c>
      <c r="Y546" s="183" t="s">
        <v>439</v>
      </c>
      <c r="Z546" s="189"/>
    </row>
    <row r="547" spans="1:26" ht="10.5" customHeight="1" x14ac:dyDescent="0.2">
      <c r="A547" s="189" t="s">
        <v>133</v>
      </c>
      <c r="B547" s="188" t="s">
        <v>441</v>
      </c>
      <c r="C547" s="187">
        <v>33312</v>
      </c>
      <c r="D547" s="185">
        <v>1640</v>
      </c>
      <c r="E547" s="185">
        <v>1858</v>
      </c>
      <c r="F547" s="185">
        <v>2013</v>
      </c>
      <c r="G547" s="185">
        <v>2131</v>
      </c>
      <c r="H547" s="185">
        <v>2153</v>
      </c>
      <c r="I547" s="185">
        <v>2273</v>
      </c>
      <c r="J547" s="185">
        <v>2169</v>
      </c>
      <c r="K547" s="185">
        <v>2223</v>
      </c>
      <c r="L547" s="185">
        <v>2258</v>
      </c>
      <c r="M547" s="185">
        <v>2548</v>
      </c>
      <c r="N547" s="185">
        <v>2363</v>
      </c>
      <c r="O547" s="185">
        <v>1619</v>
      </c>
      <c r="P547" s="185">
        <v>2040</v>
      </c>
      <c r="Q547" s="185">
        <v>2346</v>
      </c>
      <c r="R547" s="186">
        <v>1908</v>
      </c>
      <c r="S547" s="185">
        <v>1053</v>
      </c>
      <c r="T547" s="185">
        <v>356</v>
      </c>
      <c r="U547" s="185">
        <v>113</v>
      </c>
      <c r="V547" s="185">
        <v>42</v>
      </c>
      <c r="W547" s="184">
        <v>7</v>
      </c>
      <c r="X547" s="184">
        <v>199</v>
      </c>
      <c r="Y547" s="183" t="s">
        <v>441</v>
      </c>
      <c r="Z547" s="189" t="s">
        <v>133</v>
      </c>
    </row>
    <row r="548" spans="1:26" ht="10.5" customHeight="1" x14ac:dyDescent="0.2">
      <c r="A548" s="189"/>
      <c r="B548" s="188" t="s">
        <v>440</v>
      </c>
      <c r="C548" s="187">
        <v>16680</v>
      </c>
      <c r="D548" s="185">
        <v>820</v>
      </c>
      <c r="E548" s="185">
        <v>1008</v>
      </c>
      <c r="F548" s="185">
        <v>1056</v>
      </c>
      <c r="G548" s="185">
        <v>1040</v>
      </c>
      <c r="H548" s="185">
        <v>1087</v>
      </c>
      <c r="I548" s="185">
        <v>1218</v>
      </c>
      <c r="J548" s="185">
        <v>1131</v>
      </c>
      <c r="K548" s="185">
        <v>1154</v>
      </c>
      <c r="L548" s="185">
        <v>1240</v>
      </c>
      <c r="M548" s="185">
        <v>1325</v>
      </c>
      <c r="N548" s="185">
        <v>1241</v>
      </c>
      <c r="O548" s="185">
        <v>774</v>
      </c>
      <c r="P548" s="185">
        <v>984</v>
      </c>
      <c r="Q548" s="185">
        <v>1044</v>
      </c>
      <c r="R548" s="186">
        <v>852</v>
      </c>
      <c r="S548" s="185">
        <v>412</v>
      </c>
      <c r="T548" s="185">
        <v>137</v>
      </c>
      <c r="U548" s="185">
        <v>44</v>
      </c>
      <c r="V548" s="185">
        <v>14</v>
      </c>
      <c r="W548" s="184">
        <v>3</v>
      </c>
      <c r="X548" s="184">
        <v>96</v>
      </c>
      <c r="Y548" s="183" t="s">
        <v>440</v>
      </c>
      <c r="Z548" s="189"/>
    </row>
    <row r="549" spans="1:26" ht="10.5" customHeight="1" x14ac:dyDescent="0.2">
      <c r="A549" s="189"/>
      <c r="B549" s="188" t="s">
        <v>439</v>
      </c>
      <c r="C549" s="187">
        <v>16632</v>
      </c>
      <c r="D549" s="185">
        <v>820</v>
      </c>
      <c r="E549" s="185">
        <v>850</v>
      </c>
      <c r="F549" s="185">
        <v>957</v>
      </c>
      <c r="G549" s="185">
        <v>1091</v>
      </c>
      <c r="H549" s="185">
        <v>1066</v>
      </c>
      <c r="I549" s="185">
        <v>1055</v>
      </c>
      <c r="J549" s="185">
        <v>1038</v>
      </c>
      <c r="K549" s="185">
        <v>1069</v>
      </c>
      <c r="L549" s="185">
        <v>1018</v>
      </c>
      <c r="M549" s="185">
        <v>1223</v>
      </c>
      <c r="N549" s="185">
        <v>1122</v>
      </c>
      <c r="O549" s="185">
        <v>845</v>
      </c>
      <c r="P549" s="185">
        <v>1056</v>
      </c>
      <c r="Q549" s="185">
        <v>1302</v>
      </c>
      <c r="R549" s="186">
        <v>1056</v>
      </c>
      <c r="S549" s="185">
        <v>641</v>
      </c>
      <c r="T549" s="185">
        <v>219</v>
      </c>
      <c r="U549" s="185">
        <v>69</v>
      </c>
      <c r="V549" s="185">
        <v>28</v>
      </c>
      <c r="W549" s="184">
        <v>4</v>
      </c>
      <c r="X549" s="184">
        <v>103</v>
      </c>
      <c r="Y549" s="183" t="s">
        <v>439</v>
      </c>
      <c r="Z549" s="189"/>
    </row>
    <row r="550" spans="1:26" ht="10.5" customHeight="1" x14ac:dyDescent="0.2">
      <c r="A550" s="189" t="s">
        <v>134</v>
      </c>
      <c r="B550" s="188" t="s">
        <v>441</v>
      </c>
      <c r="C550" s="187">
        <v>24918</v>
      </c>
      <c r="D550" s="185">
        <v>1252</v>
      </c>
      <c r="E550" s="185">
        <v>1476</v>
      </c>
      <c r="F550" s="185">
        <v>1614</v>
      </c>
      <c r="G550" s="185">
        <v>1558</v>
      </c>
      <c r="H550" s="185">
        <v>1440</v>
      </c>
      <c r="I550" s="185">
        <v>1640</v>
      </c>
      <c r="J550" s="185">
        <v>1603</v>
      </c>
      <c r="K550" s="185">
        <v>1605</v>
      </c>
      <c r="L550" s="185">
        <v>1512</v>
      </c>
      <c r="M550" s="185">
        <v>1768</v>
      </c>
      <c r="N550" s="185">
        <v>1783</v>
      </c>
      <c r="O550" s="185">
        <v>1402</v>
      </c>
      <c r="P550" s="185">
        <v>1676</v>
      </c>
      <c r="Q550" s="185">
        <v>1678</v>
      </c>
      <c r="R550" s="186">
        <v>1358</v>
      </c>
      <c r="S550" s="185">
        <v>819</v>
      </c>
      <c r="T550" s="185">
        <v>309</v>
      </c>
      <c r="U550" s="185">
        <v>84</v>
      </c>
      <c r="V550" s="185">
        <v>37</v>
      </c>
      <c r="W550" s="184">
        <v>10</v>
      </c>
      <c r="X550" s="184">
        <v>294</v>
      </c>
      <c r="Y550" s="183" t="s">
        <v>441</v>
      </c>
      <c r="Z550" s="189" t="s">
        <v>134</v>
      </c>
    </row>
    <row r="551" spans="1:26" ht="10.5" customHeight="1" x14ac:dyDescent="0.2">
      <c r="A551" s="189"/>
      <c r="B551" s="188" t="s">
        <v>440</v>
      </c>
      <c r="C551" s="187">
        <v>12467</v>
      </c>
      <c r="D551" s="185">
        <v>634</v>
      </c>
      <c r="E551" s="185">
        <v>764</v>
      </c>
      <c r="F551" s="185">
        <v>808</v>
      </c>
      <c r="G551" s="185">
        <v>798</v>
      </c>
      <c r="H551" s="185">
        <v>728</v>
      </c>
      <c r="I551" s="185">
        <v>845</v>
      </c>
      <c r="J551" s="185">
        <v>816</v>
      </c>
      <c r="K551" s="185">
        <v>865</v>
      </c>
      <c r="L551" s="185">
        <v>821</v>
      </c>
      <c r="M551" s="185">
        <v>932</v>
      </c>
      <c r="N551" s="185">
        <v>931</v>
      </c>
      <c r="O551" s="185">
        <v>679</v>
      </c>
      <c r="P551" s="185">
        <v>839</v>
      </c>
      <c r="Q551" s="185">
        <v>769</v>
      </c>
      <c r="R551" s="186">
        <v>601</v>
      </c>
      <c r="S551" s="185">
        <v>344</v>
      </c>
      <c r="T551" s="185">
        <v>112</v>
      </c>
      <c r="U551" s="185">
        <v>38</v>
      </c>
      <c r="V551" s="185">
        <v>12</v>
      </c>
      <c r="W551" s="184">
        <v>4</v>
      </c>
      <c r="X551" s="184">
        <v>127</v>
      </c>
      <c r="Y551" s="183" t="s">
        <v>440</v>
      </c>
      <c r="Z551" s="189"/>
    </row>
    <row r="552" spans="1:26" ht="10.5" customHeight="1" x14ac:dyDescent="0.2">
      <c r="A552" s="189"/>
      <c r="B552" s="188" t="s">
        <v>439</v>
      </c>
      <c r="C552" s="187">
        <v>12451</v>
      </c>
      <c r="D552" s="185">
        <v>618</v>
      </c>
      <c r="E552" s="185">
        <v>712</v>
      </c>
      <c r="F552" s="185">
        <v>806</v>
      </c>
      <c r="G552" s="185">
        <v>760</v>
      </c>
      <c r="H552" s="185">
        <v>712</v>
      </c>
      <c r="I552" s="185">
        <v>795</v>
      </c>
      <c r="J552" s="185">
        <v>787</v>
      </c>
      <c r="K552" s="185">
        <v>740</v>
      </c>
      <c r="L552" s="185">
        <v>691</v>
      </c>
      <c r="M552" s="185">
        <v>836</v>
      </c>
      <c r="N552" s="185">
        <v>852</v>
      </c>
      <c r="O552" s="185">
        <v>723</v>
      </c>
      <c r="P552" s="185">
        <v>837</v>
      </c>
      <c r="Q552" s="185">
        <v>909</v>
      </c>
      <c r="R552" s="186">
        <v>757</v>
      </c>
      <c r="S552" s="185">
        <v>475</v>
      </c>
      <c r="T552" s="185">
        <v>197</v>
      </c>
      <c r="U552" s="185">
        <v>46</v>
      </c>
      <c r="V552" s="185">
        <v>25</v>
      </c>
      <c r="W552" s="184">
        <v>6</v>
      </c>
      <c r="X552" s="184">
        <v>167</v>
      </c>
      <c r="Y552" s="183" t="s">
        <v>439</v>
      </c>
      <c r="Z552" s="189"/>
    </row>
    <row r="553" spans="1:26" ht="10.5" customHeight="1" x14ac:dyDescent="0.2">
      <c r="A553" s="189" t="s">
        <v>135</v>
      </c>
      <c r="B553" s="188" t="s">
        <v>441</v>
      </c>
      <c r="C553" s="187">
        <v>156252</v>
      </c>
      <c r="D553" s="185">
        <v>7548</v>
      </c>
      <c r="E553" s="185">
        <v>8689</v>
      </c>
      <c r="F553" s="185">
        <v>9461</v>
      </c>
      <c r="G553" s="185">
        <v>10362</v>
      </c>
      <c r="H553" s="185">
        <v>10462</v>
      </c>
      <c r="I553" s="185">
        <v>10774</v>
      </c>
      <c r="J553" s="185">
        <v>10037</v>
      </c>
      <c r="K553" s="185">
        <v>10437</v>
      </c>
      <c r="L553" s="185">
        <v>10816</v>
      </c>
      <c r="M553" s="185">
        <v>12291</v>
      </c>
      <c r="N553" s="185">
        <v>11563</v>
      </c>
      <c r="O553" s="185">
        <v>7832</v>
      </c>
      <c r="P553" s="185">
        <v>9667</v>
      </c>
      <c r="Q553" s="185">
        <v>10088</v>
      </c>
      <c r="R553" s="186">
        <v>8006</v>
      </c>
      <c r="S553" s="185">
        <v>4803</v>
      </c>
      <c r="T553" s="185">
        <v>1843</v>
      </c>
      <c r="U553" s="185">
        <v>511</v>
      </c>
      <c r="V553" s="185">
        <v>159</v>
      </c>
      <c r="W553" s="184">
        <v>31</v>
      </c>
      <c r="X553" s="184">
        <v>872</v>
      </c>
      <c r="Y553" s="183" t="s">
        <v>441</v>
      </c>
      <c r="Z553" s="189" t="s">
        <v>135</v>
      </c>
    </row>
    <row r="554" spans="1:26" ht="10.5" customHeight="1" x14ac:dyDescent="0.2">
      <c r="A554" s="189"/>
      <c r="B554" s="188" t="s">
        <v>440</v>
      </c>
      <c r="C554" s="187">
        <v>77641</v>
      </c>
      <c r="D554" s="185">
        <v>3956</v>
      </c>
      <c r="E554" s="185">
        <v>4586</v>
      </c>
      <c r="F554" s="185">
        <v>4836</v>
      </c>
      <c r="G554" s="185">
        <v>5299</v>
      </c>
      <c r="H554" s="185">
        <v>5315</v>
      </c>
      <c r="I554" s="185">
        <v>5445</v>
      </c>
      <c r="J554" s="185">
        <v>5065</v>
      </c>
      <c r="K554" s="185">
        <v>5326</v>
      </c>
      <c r="L554" s="185">
        <v>5534</v>
      </c>
      <c r="M554" s="185">
        <v>6405</v>
      </c>
      <c r="N554" s="185">
        <v>5895</v>
      </c>
      <c r="O554" s="185">
        <v>3919</v>
      </c>
      <c r="P554" s="185">
        <v>4648</v>
      </c>
      <c r="Q554" s="185">
        <v>4632</v>
      </c>
      <c r="R554" s="186">
        <v>3463</v>
      </c>
      <c r="S554" s="185">
        <v>1905</v>
      </c>
      <c r="T554" s="185">
        <v>742</v>
      </c>
      <c r="U554" s="185">
        <v>204</v>
      </c>
      <c r="V554" s="185">
        <v>62</v>
      </c>
      <c r="W554" s="184">
        <v>11</v>
      </c>
      <c r="X554" s="184">
        <v>393</v>
      </c>
      <c r="Y554" s="183" t="s">
        <v>440</v>
      </c>
      <c r="Z554" s="189"/>
    </row>
    <row r="555" spans="1:26" ht="10.5" customHeight="1" x14ac:dyDescent="0.2">
      <c r="A555" s="189"/>
      <c r="B555" s="188" t="s">
        <v>439</v>
      </c>
      <c r="C555" s="187">
        <v>78611</v>
      </c>
      <c r="D555" s="185">
        <v>3592</v>
      </c>
      <c r="E555" s="185">
        <v>4103</v>
      </c>
      <c r="F555" s="185">
        <v>4625</v>
      </c>
      <c r="G555" s="185">
        <v>5063</v>
      </c>
      <c r="H555" s="185">
        <v>5147</v>
      </c>
      <c r="I555" s="185">
        <v>5329</v>
      </c>
      <c r="J555" s="185">
        <v>4972</v>
      </c>
      <c r="K555" s="185">
        <v>5111</v>
      </c>
      <c r="L555" s="185">
        <v>5282</v>
      </c>
      <c r="M555" s="185">
        <v>5886</v>
      </c>
      <c r="N555" s="185">
        <v>5668</v>
      </c>
      <c r="O555" s="185">
        <v>3913</v>
      </c>
      <c r="P555" s="185">
        <v>5019</v>
      </c>
      <c r="Q555" s="185">
        <v>5456</v>
      </c>
      <c r="R555" s="186">
        <v>4543</v>
      </c>
      <c r="S555" s="185">
        <v>2898</v>
      </c>
      <c r="T555" s="185">
        <v>1101</v>
      </c>
      <c r="U555" s="185">
        <v>307</v>
      </c>
      <c r="V555" s="185">
        <v>97</v>
      </c>
      <c r="W555" s="184">
        <v>20</v>
      </c>
      <c r="X555" s="184">
        <v>479</v>
      </c>
      <c r="Y555" s="183" t="s">
        <v>439</v>
      </c>
      <c r="Z555" s="189"/>
    </row>
    <row r="556" spans="1:26" ht="10.5" customHeight="1" x14ac:dyDescent="0.2">
      <c r="A556" s="189" t="s">
        <v>136</v>
      </c>
      <c r="B556" s="188" t="s">
        <v>441</v>
      </c>
      <c r="C556" s="187">
        <v>10760</v>
      </c>
      <c r="D556" s="185">
        <v>515</v>
      </c>
      <c r="E556" s="185">
        <v>676</v>
      </c>
      <c r="F556" s="185">
        <v>815</v>
      </c>
      <c r="G556" s="185">
        <v>872</v>
      </c>
      <c r="H556" s="185">
        <v>624</v>
      </c>
      <c r="I556" s="185">
        <v>623</v>
      </c>
      <c r="J556" s="185">
        <v>650</v>
      </c>
      <c r="K556" s="185">
        <v>677</v>
      </c>
      <c r="L556" s="185">
        <v>714</v>
      </c>
      <c r="M556" s="185">
        <v>612</v>
      </c>
      <c r="N556" s="185">
        <v>580</v>
      </c>
      <c r="O556" s="185">
        <v>531</v>
      </c>
      <c r="P556" s="185">
        <v>689</v>
      </c>
      <c r="Q556" s="185">
        <v>775</v>
      </c>
      <c r="R556" s="186">
        <v>726</v>
      </c>
      <c r="S556" s="185">
        <v>346</v>
      </c>
      <c r="T556" s="185">
        <v>148</v>
      </c>
      <c r="U556" s="185">
        <v>62</v>
      </c>
      <c r="V556" s="185">
        <v>29</v>
      </c>
      <c r="W556" s="184">
        <v>8</v>
      </c>
      <c r="X556" s="184">
        <v>88</v>
      </c>
      <c r="Y556" s="183" t="s">
        <v>441</v>
      </c>
      <c r="Z556" s="189" t="s">
        <v>136</v>
      </c>
    </row>
    <row r="557" spans="1:26" ht="10.5" customHeight="1" x14ac:dyDescent="0.2">
      <c r="A557" s="189"/>
      <c r="B557" s="188" t="s">
        <v>440</v>
      </c>
      <c r="C557" s="187">
        <v>5395</v>
      </c>
      <c r="D557" s="185">
        <v>256</v>
      </c>
      <c r="E557" s="185">
        <v>355</v>
      </c>
      <c r="F557" s="185">
        <v>420</v>
      </c>
      <c r="G557" s="185">
        <v>442</v>
      </c>
      <c r="H557" s="185">
        <v>339</v>
      </c>
      <c r="I557" s="185">
        <v>320</v>
      </c>
      <c r="J557" s="185">
        <v>367</v>
      </c>
      <c r="K557" s="185">
        <v>381</v>
      </c>
      <c r="L557" s="185">
        <v>388</v>
      </c>
      <c r="M557" s="185">
        <v>339</v>
      </c>
      <c r="N557" s="185">
        <v>288</v>
      </c>
      <c r="O557" s="185">
        <v>262</v>
      </c>
      <c r="P557" s="185">
        <v>310</v>
      </c>
      <c r="Q557" s="185">
        <v>326</v>
      </c>
      <c r="R557" s="186">
        <v>325</v>
      </c>
      <c r="S557" s="185">
        <v>128</v>
      </c>
      <c r="T557" s="185">
        <v>59</v>
      </c>
      <c r="U557" s="185">
        <v>31</v>
      </c>
      <c r="V557" s="185">
        <v>11</v>
      </c>
      <c r="W557" s="184">
        <v>3</v>
      </c>
      <c r="X557" s="184">
        <v>45</v>
      </c>
      <c r="Y557" s="183" t="s">
        <v>440</v>
      </c>
      <c r="Z557" s="189"/>
    </row>
    <row r="558" spans="1:26" ht="10.5" customHeight="1" x14ac:dyDescent="0.2">
      <c r="A558" s="189"/>
      <c r="B558" s="188" t="s">
        <v>439</v>
      </c>
      <c r="C558" s="187">
        <v>5365</v>
      </c>
      <c r="D558" s="185">
        <v>259</v>
      </c>
      <c r="E558" s="185">
        <v>321</v>
      </c>
      <c r="F558" s="185">
        <v>395</v>
      </c>
      <c r="G558" s="185">
        <v>430</v>
      </c>
      <c r="H558" s="185">
        <v>285</v>
      </c>
      <c r="I558" s="185">
        <v>303</v>
      </c>
      <c r="J558" s="185">
        <v>283</v>
      </c>
      <c r="K558" s="185">
        <v>296</v>
      </c>
      <c r="L558" s="185">
        <v>326</v>
      </c>
      <c r="M558" s="185">
        <v>273</v>
      </c>
      <c r="N558" s="185">
        <v>292</v>
      </c>
      <c r="O558" s="185">
        <v>269</v>
      </c>
      <c r="P558" s="185">
        <v>379</v>
      </c>
      <c r="Q558" s="185">
        <v>449</v>
      </c>
      <c r="R558" s="186">
        <v>401</v>
      </c>
      <c r="S558" s="185">
        <v>218</v>
      </c>
      <c r="T558" s="185">
        <v>89</v>
      </c>
      <c r="U558" s="185">
        <v>31</v>
      </c>
      <c r="V558" s="185">
        <v>18</v>
      </c>
      <c r="W558" s="184">
        <v>5</v>
      </c>
      <c r="X558" s="184">
        <v>43</v>
      </c>
      <c r="Y558" s="183" t="s">
        <v>439</v>
      </c>
      <c r="Z558" s="189"/>
    </row>
    <row r="559" spans="1:26" ht="10.5" customHeight="1" x14ac:dyDescent="0.2">
      <c r="A559" s="189" t="s">
        <v>137</v>
      </c>
      <c r="B559" s="188" t="s">
        <v>441</v>
      </c>
      <c r="C559" s="187">
        <v>2563</v>
      </c>
      <c r="D559" s="185">
        <v>56</v>
      </c>
      <c r="E559" s="185">
        <v>71</v>
      </c>
      <c r="F559" s="185">
        <v>76</v>
      </c>
      <c r="G559" s="185">
        <v>123</v>
      </c>
      <c r="H559" s="185">
        <v>96</v>
      </c>
      <c r="I559" s="185">
        <v>106</v>
      </c>
      <c r="J559" s="185">
        <v>115</v>
      </c>
      <c r="K559" s="185">
        <v>142</v>
      </c>
      <c r="L559" s="185">
        <v>158</v>
      </c>
      <c r="M559" s="185">
        <v>175</v>
      </c>
      <c r="N559" s="185">
        <v>146</v>
      </c>
      <c r="O559" s="185">
        <v>140</v>
      </c>
      <c r="P559" s="185">
        <v>228</v>
      </c>
      <c r="Q559" s="185">
        <v>351</v>
      </c>
      <c r="R559" s="186">
        <v>285</v>
      </c>
      <c r="S559" s="185">
        <v>189</v>
      </c>
      <c r="T559" s="185">
        <v>63</v>
      </c>
      <c r="U559" s="185">
        <v>24</v>
      </c>
      <c r="V559" s="185">
        <v>7</v>
      </c>
      <c r="W559" s="184">
        <v>2</v>
      </c>
      <c r="X559" s="184">
        <v>10</v>
      </c>
      <c r="Y559" s="183" t="s">
        <v>441</v>
      </c>
      <c r="Z559" s="189" t="s">
        <v>137</v>
      </c>
    </row>
    <row r="560" spans="1:26" ht="10.5" customHeight="1" x14ac:dyDescent="0.2">
      <c r="B560" s="188" t="s">
        <v>440</v>
      </c>
      <c r="C560" s="187">
        <v>1260</v>
      </c>
      <c r="D560" s="185">
        <v>28</v>
      </c>
      <c r="E560" s="185">
        <v>39</v>
      </c>
      <c r="F560" s="185">
        <v>41</v>
      </c>
      <c r="G560" s="185">
        <v>73</v>
      </c>
      <c r="H560" s="185">
        <v>57</v>
      </c>
      <c r="I560" s="185">
        <v>56</v>
      </c>
      <c r="J560" s="185">
        <v>81</v>
      </c>
      <c r="K560" s="185">
        <v>88</v>
      </c>
      <c r="L560" s="185">
        <v>91</v>
      </c>
      <c r="M560" s="185">
        <v>103</v>
      </c>
      <c r="N560" s="185">
        <v>69</v>
      </c>
      <c r="O560" s="185">
        <v>70</v>
      </c>
      <c r="P560" s="185">
        <v>94</v>
      </c>
      <c r="Q560" s="185">
        <v>144</v>
      </c>
      <c r="R560" s="186">
        <v>124</v>
      </c>
      <c r="S560" s="185">
        <v>64</v>
      </c>
      <c r="T560" s="185">
        <v>20</v>
      </c>
      <c r="U560" s="185">
        <v>9</v>
      </c>
      <c r="V560" s="185">
        <v>3</v>
      </c>
      <c r="W560" s="184" t="s">
        <v>3</v>
      </c>
      <c r="X560" s="184">
        <v>6</v>
      </c>
      <c r="Y560" s="183" t="s">
        <v>440</v>
      </c>
    </row>
    <row r="561" spans="1:26" ht="10.5" customHeight="1" x14ac:dyDescent="0.2">
      <c r="B561" s="188" t="s">
        <v>439</v>
      </c>
      <c r="C561" s="187">
        <v>1303</v>
      </c>
      <c r="D561" s="185">
        <v>28</v>
      </c>
      <c r="E561" s="185">
        <v>32</v>
      </c>
      <c r="F561" s="185">
        <v>35</v>
      </c>
      <c r="G561" s="185">
        <v>50</v>
      </c>
      <c r="H561" s="185">
        <v>39</v>
      </c>
      <c r="I561" s="185">
        <v>50</v>
      </c>
      <c r="J561" s="185">
        <v>34</v>
      </c>
      <c r="K561" s="185">
        <v>54</v>
      </c>
      <c r="L561" s="185">
        <v>67</v>
      </c>
      <c r="M561" s="185">
        <v>72</v>
      </c>
      <c r="N561" s="185">
        <v>77</v>
      </c>
      <c r="O561" s="185">
        <v>70</v>
      </c>
      <c r="P561" s="185">
        <v>134</v>
      </c>
      <c r="Q561" s="185">
        <v>207</v>
      </c>
      <c r="R561" s="186">
        <v>161</v>
      </c>
      <c r="S561" s="185">
        <v>125</v>
      </c>
      <c r="T561" s="185">
        <v>43</v>
      </c>
      <c r="U561" s="185">
        <v>15</v>
      </c>
      <c r="V561" s="185">
        <v>4</v>
      </c>
      <c r="W561" s="184">
        <v>2</v>
      </c>
      <c r="X561" s="184">
        <v>4</v>
      </c>
      <c r="Y561" s="183" t="s">
        <v>439</v>
      </c>
    </row>
    <row r="562" spans="1:26" ht="17.100000000000001" customHeight="1" x14ac:dyDescent="0.2">
      <c r="A562" s="147" t="s">
        <v>442</v>
      </c>
      <c r="B562" s="195" t="s">
        <v>441</v>
      </c>
      <c r="C562" s="194">
        <v>227690</v>
      </c>
      <c r="D562" s="192">
        <v>14583</v>
      </c>
      <c r="E562" s="192">
        <v>16970</v>
      </c>
      <c r="F562" s="192">
        <v>17452</v>
      </c>
      <c r="G562" s="192">
        <v>17224</v>
      </c>
      <c r="H562" s="192">
        <v>16032</v>
      </c>
      <c r="I562" s="192">
        <v>15929</v>
      </c>
      <c r="J562" s="192">
        <v>16147</v>
      </c>
      <c r="K562" s="192">
        <v>15566</v>
      </c>
      <c r="L562" s="192">
        <v>15373</v>
      </c>
      <c r="M562" s="192">
        <v>15404</v>
      </c>
      <c r="N562" s="192">
        <v>13318</v>
      </c>
      <c r="O562" s="192">
        <v>10352</v>
      </c>
      <c r="P562" s="192">
        <v>11224</v>
      </c>
      <c r="Q562" s="192">
        <v>11605</v>
      </c>
      <c r="R562" s="193">
        <v>9044</v>
      </c>
      <c r="S562" s="192">
        <v>5289</v>
      </c>
      <c r="T562" s="192">
        <v>2257</v>
      </c>
      <c r="U562" s="192">
        <v>718</v>
      </c>
      <c r="V562" s="192">
        <v>276</v>
      </c>
      <c r="W562" s="191">
        <v>73</v>
      </c>
      <c r="X562" s="191">
        <v>2854</v>
      </c>
      <c r="Y562" s="190" t="s">
        <v>441</v>
      </c>
      <c r="Z562" s="147" t="s">
        <v>442</v>
      </c>
    </row>
    <row r="563" spans="1:26" ht="11.1" customHeight="1" x14ac:dyDescent="0.2">
      <c r="A563" s="182"/>
      <c r="B563" s="195" t="s">
        <v>440</v>
      </c>
      <c r="C563" s="194">
        <v>113552</v>
      </c>
      <c r="D563" s="192">
        <v>7520</v>
      </c>
      <c r="E563" s="192">
        <v>8813</v>
      </c>
      <c r="F563" s="192">
        <v>8931</v>
      </c>
      <c r="G563" s="192">
        <v>8902</v>
      </c>
      <c r="H563" s="192">
        <v>8263</v>
      </c>
      <c r="I563" s="192">
        <v>8092</v>
      </c>
      <c r="J563" s="192">
        <v>8200</v>
      </c>
      <c r="K563" s="192">
        <v>8019</v>
      </c>
      <c r="L563" s="192">
        <v>7946</v>
      </c>
      <c r="M563" s="192">
        <v>8003</v>
      </c>
      <c r="N563" s="192">
        <v>6672</v>
      </c>
      <c r="O563" s="192">
        <v>5055</v>
      </c>
      <c r="P563" s="192">
        <v>5335</v>
      </c>
      <c r="Q563" s="192">
        <v>5232</v>
      </c>
      <c r="R563" s="193">
        <v>3985</v>
      </c>
      <c r="S563" s="192">
        <v>2002</v>
      </c>
      <c r="T563" s="192">
        <v>902</v>
      </c>
      <c r="U563" s="192">
        <v>279</v>
      </c>
      <c r="V563" s="192">
        <v>105</v>
      </c>
      <c r="W563" s="191">
        <v>37</v>
      </c>
      <c r="X563" s="191">
        <v>1259</v>
      </c>
      <c r="Y563" s="190" t="s">
        <v>440</v>
      </c>
      <c r="Z563" s="182"/>
    </row>
    <row r="564" spans="1:26" ht="11.1" customHeight="1" x14ac:dyDescent="0.2">
      <c r="A564" s="182"/>
      <c r="B564" s="195" t="s">
        <v>439</v>
      </c>
      <c r="C564" s="194">
        <v>114138</v>
      </c>
      <c r="D564" s="192">
        <v>7063</v>
      </c>
      <c r="E564" s="192">
        <v>8157</v>
      </c>
      <c r="F564" s="192">
        <v>8521</v>
      </c>
      <c r="G564" s="192">
        <v>8322</v>
      </c>
      <c r="H564" s="192">
        <v>7769</v>
      </c>
      <c r="I564" s="192">
        <v>7837</v>
      </c>
      <c r="J564" s="192">
        <v>7947</v>
      </c>
      <c r="K564" s="192">
        <v>7547</v>
      </c>
      <c r="L564" s="192">
        <v>7427</v>
      </c>
      <c r="M564" s="192">
        <v>7401</v>
      </c>
      <c r="N564" s="192">
        <v>6646</v>
      </c>
      <c r="O564" s="192">
        <v>5297</v>
      </c>
      <c r="P564" s="192">
        <v>5889</v>
      </c>
      <c r="Q564" s="192">
        <v>6373</v>
      </c>
      <c r="R564" s="193">
        <v>5059</v>
      </c>
      <c r="S564" s="192">
        <v>3287</v>
      </c>
      <c r="T564" s="192">
        <v>1355</v>
      </c>
      <c r="U564" s="192">
        <v>439</v>
      </c>
      <c r="V564" s="192">
        <v>171</v>
      </c>
      <c r="W564" s="191">
        <v>36</v>
      </c>
      <c r="X564" s="191">
        <v>1595</v>
      </c>
      <c r="Y564" s="190" t="s">
        <v>439</v>
      </c>
      <c r="Z564" s="182"/>
    </row>
    <row r="565" spans="1:26" ht="10.5" customHeight="1" x14ac:dyDescent="0.2">
      <c r="A565" s="189" t="s">
        <v>138</v>
      </c>
      <c r="B565" s="188" t="s">
        <v>441</v>
      </c>
      <c r="C565" s="187">
        <v>9931</v>
      </c>
      <c r="D565" s="185">
        <v>418</v>
      </c>
      <c r="E565" s="185">
        <v>513</v>
      </c>
      <c r="F565" s="185">
        <v>539</v>
      </c>
      <c r="G565" s="185">
        <v>554</v>
      </c>
      <c r="H565" s="185">
        <v>600</v>
      </c>
      <c r="I565" s="185">
        <v>621</v>
      </c>
      <c r="J565" s="185">
        <v>612</v>
      </c>
      <c r="K565" s="185">
        <v>623</v>
      </c>
      <c r="L565" s="185">
        <v>606</v>
      </c>
      <c r="M565" s="185">
        <v>672</v>
      </c>
      <c r="N565" s="185">
        <v>604</v>
      </c>
      <c r="O565" s="185">
        <v>580</v>
      </c>
      <c r="P565" s="185">
        <v>623</v>
      </c>
      <c r="Q565" s="185">
        <v>741</v>
      </c>
      <c r="R565" s="186">
        <v>685</v>
      </c>
      <c r="S565" s="185">
        <v>507</v>
      </c>
      <c r="T565" s="185">
        <v>221</v>
      </c>
      <c r="U565" s="185">
        <v>75</v>
      </c>
      <c r="V565" s="185">
        <v>26</v>
      </c>
      <c r="W565" s="184">
        <v>2</v>
      </c>
      <c r="X565" s="184">
        <v>109</v>
      </c>
      <c r="Y565" s="183" t="s">
        <v>441</v>
      </c>
      <c r="Z565" s="189" t="s">
        <v>138</v>
      </c>
    </row>
    <row r="566" spans="1:26" ht="10.5" customHeight="1" x14ac:dyDescent="0.2">
      <c r="A566" s="189"/>
      <c r="B566" s="188" t="s">
        <v>440</v>
      </c>
      <c r="C566" s="187">
        <v>5022</v>
      </c>
      <c r="D566" s="185">
        <v>218</v>
      </c>
      <c r="E566" s="185">
        <v>266</v>
      </c>
      <c r="F566" s="185">
        <v>262</v>
      </c>
      <c r="G566" s="185">
        <v>284</v>
      </c>
      <c r="H566" s="185">
        <v>318</v>
      </c>
      <c r="I566" s="185">
        <v>375</v>
      </c>
      <c r="J566" s="185">
        <v>351</v>
      </c>
      <c r="K566" s="185">
        <v>347</v>
      </c>
      <c r="L566" s="185">
        <v>334</v>
      </c>
      <c r="M566" s="185">
        <v>368</v>
      </c>
      <c r="N566" s="185">
        <v>316</v>
      </c>
      <c r="O566" s="185">
        <v>295</v>
      </c>
      <c r="P566" s="185">
        <v>272</v>
      </c>
      <c r="Q566" s="185">
        <v>323</v>
      </c>
      <c r="R566" s="186">
        <v>293</v>
      </c>
      <c r="S566" s="185">
        <v>191</v>
      </c>
      <c r="T566" s="185">
        <v>108</v>
      </c>
      <c r="U566" s="185">
        <v>40</v>
      </c>
      <c r="V566" s="185">
        <v>17</v>
      </c>
      <c r="W566" s="184">
        <v>2</v>
      </c>
      <c r="X566" s="184">
        <v>42</v>
      </c>
      <c r="Y566" s="183" t="s">
        <v>440</v>
      </c>
      <c r="Z566" s="189"/>
    </row>
    <row r="567" spans="1:26" ht="10.5" customHeight="1" x14ac:dyDescent="0.2">
      <c r="A567" s="189"/>
      <c r="B567" s="188" t="s">
        <v>439</v>
      </c>
      <c r="C567" s="187">
        <v>4909</v>
      </c>
      <c r="D567" s="185">
        <v>200</v>
      </c>
      <c r="E567" s="185">
        <v>247</v>
      </c>
      <c r="F567" s="185">
        <v>277</v>
      </c>
      <c r="G567" s="185">
        <v>270</v>
      </c>
      <c r="H567" s="185">
        <v>282</v>
      </c>
      <c r="I567" s="185">
        <v>246</v>
      </c>
      <c r="J567" s="185">
        <v>261</v>
      </c>
      <c r="K567" s="185">
        <v>276</v>
      </c>
      <c r="L567" s="185">
        <v>272</v>
      </c>
      <c r="M567" s="185">
        <v>304</v>
      </c>
      <c r="N567" s="185">
        <v>288</v>
      </c>
      <c r="O567" s="185">
        <v>285</v>
      </c>
      <c r="P567" s="185">
        <v>351</v>
      </c>
      <c r="Q567" s="185">
        <v>418</v>
      </c>
      <c r="R567" s="186">
        <v>392</v>
      </c>
      <c r="S567" s="185">
        <v>316</v>
      </c>
      <c r="T567" s="185">
        <v>113</v>
      </c>
      <c r="U567" s="185">
        <v>35</v>
      </c>
      <c r="V567" s="185">
        <v>9</v>
      </c>
      <c r="W567" s="184" t="s">
        <v>3</v>
      </c>
      <c r="X567" s="184">
        <v>67</v>
      </c>
      <c r="Y567" s="183" t="s">
        <v>439</v>
      </c>
      <c r="Z567" s="189"/>
    </row>
    <row r="568" spans="1:26" ht="10.5" customHeight="1" x14ac:dyDescent="0.2">
      <c r="A568" s="189" t="s">
        <v>139</v>
      </c>
      <c r="B568" s="188" t="s">
        <v>441</v>
      </c>
      <c r="C568" s="187">
        <v>43302</v>
      </c>
      <c r="D568" s="185">
        <v>3583</v>
      </c>
      <c r="E568" s="185">
        <v>4250</v>
      </c>
      <c r="F568" s="185">
        <v>3920</v>
      </c>
      <c r="G568" s="185">
        <v>3488</v>
      </c>
      <c r="H568" s="185">
        <v>2990</v>
      </c>
      <c r="I568" s="185">
        <v>3194</v>
      </c>
      <c r="J568" s="185">
        <v>3445</v>
      </c>
      <c r="K568" s="185">
        <v>3025</v>
      </c>
      <c r="L568" s="185">
        <v>2542</v>
      </c>
      <c r="M568" s="185">
        <v>2123</v>
      </c>
      <c r="N568" s="185">
        <v>1883</v>
      </c>
      <c r="O568" s="185">
        <v>1813</v>
      </c>
      <c r="P568" s="185">
        <v>1825</v>
      </c>
      <c r="Q568" s="185">
        <v>1694</v>
      </c>
      <c r="R568" s="186">
        <v>1345</v>
      </c>
      <c r="S568" s="185">
        <v>730</v>
      </c>
      <c r="T568" s="185">
        <v>341</v>
      </c>
      <c r="U568" s="185">
        <v>123</v>
      </c>
      <c r="V568" s="185">
        <v>58</v>
      </c>
      <c r="W568" s="184">
        <v>24</v>
      </c>
      <c r="X568" s="184">
        <v>906</v>
      </c>
      <c r="Y568" s="183" t="s">
        <v>441</v>
      </c>
      <c r="Z568" s="189" t="s">
        <v>139</v>
      </c>
    </row>
    <row r="569" spans="1:26" ht="10.5" customHeight="1" x14ac:dyDescent="0.2">
      <c r="A569" s="189"/>
      <c r="B569" s="188" t="s">
        <v>440</v>
      </c>
      <c r="C569" s="187">
        <v>21707</v>
      </c>
      <c r="D569" s="185">
        <v>1843</v>
      </c>
      <c r="E569" s="185">
        <v>2192</v>
      </c>
      <c r="F569" s="185">
        <v>2039</v>
      </c>
      <c r="G569" s="185">
        <v>1799</v>
      </c>
      <c r="H569" s="185">
        <v>1541</v>
      </c>
      <c r="I569" s="185">
        <v>1562</v>
      </c>
      <c r="J569" s="185">
        <v>1716</v>
      </c>
      <c r="K569" s="185">
        <v>1581</v>
      </c>
      <c r="L569" s="185">
        <v>1354</v>
      </c>
      <c r="M569" s="185">
        <v>1104</v>
      </c>
      <c r="N569" s="185">
        <v>899</v>
      </c>
      <c r="O569" s="185">
        <v>877</v>
      </c>
      <c r="P569" s="185">
        <v>883</v>
      </c>
      <c r="Q569" s="185">
        <v>791</v>
      </c>
      <c r="R569" s="186">
        <v>625</v>
      </c>
      <c r="S569" s="185">
        <v>280</v>
      </c>
      <c r="T569" s="185">
        <v>126</v>
      </c>
      <c r="U569" s="185">
        <v>45</v>
      </c>
      <c r="V569" s="185">
        <v>24</v>
      </c>
      <c r="W569" s="184">
        <v>9</v>
      </c>
      <c r="X569" s="184">
        <v>417</v>
      </c>
      <c r="Y569" s="183" t="s">
        <v>440</v>
      </c>
      <c r="Z569" s="189"/>
    </row>
    <row r="570" spans="1:26" ht="10.5" customHeight="1" x14ac:dyDescent="0.2">
      <c r="A570" s="189"/>
      <c r="B570" s="188" t="s">
        <v>439</v>
      </c>
      <c r="C570" s="187">
        <v>21595</v>
      </c>
      <c r="D570" s="185">
        <v>1740</v>
      </c>
      <c r="E570" s="185">
        <v>2058</v>
      </c>
      <c r="F570" s="185">
        <v>1881</v>
      </c>
      <c r="G570" s="185">
        <v>1689</v>
      </c>
      <c r="H570" s="185">
        <v>1449</v>
      </c>
      <c r="I570" s="185">
        <v>1632</v>
      </c>
      <c r="J570" s="185">
        <v>1729</v>
      </c>
      <c r="K570" s="185">
        <v>1444</v>
      </c>
      <c r="L570" s="185">
        <v>1188</v>
      </c>
      <c r="M570" s="185">
        <v>1019</v>
      </c>
      <c r="N570" s="185">
        <v>984</v>
      </c>
      <c r="O570" s="185">
        <v>936</v>
      </c>
      <c r="P570" s="185">
        <v>942</v>
      </c>
      <c r="Q570" s="185">
        <v>903</v>
      </c>
      <c r="R570" s="186">
        <v>720</v>
      </c>
      <c r="S570" s="185">
        <v>450</v>
      </c>
      <c r="T570" s="185">
        <v>215</v>
      </c>
      <c r="U570" s="185">
        <v>78</v>
      </c>
      <c r="V570" s="185">
        <v>34</v>
      </c>
      <c r="W570" s="184">
        <v>15</v>
      </c>
      <c r="X570" s="184">
        <v>489</v>
      </c>
      <c r="Y570" s="183" t="s">
        <v>439</v>
      </c>
      <c r="Z570" s="189"/>
    </row>
    <row r="571" spans="1:26" ht="10.5" customHeight="1" x14ac:dyDescent="0.2">
      <c r="A571" s="189" t="s">
        <v>140</v>
      </c>
      <c r="B571" s="188" t="s">
        <v>441</v>
      </c>
      <c r="C571" s="187">
        <v>23703</v>
      </c>
      <c r="D571" s="185">
        <v>1098</v>
      </c>
      <c r="E571" s="185">
        <v>1200</v>
      </c>
      <c r="F571" s="185">
        <v>1416</v>
      </c>
      <c r="G571" s="185">
        <v>1644</v>
      </c>
      <c r="H571" s="185">
        <v>1672</v>
      </c>
      <c r="I571" s="185">
        <v>1579</v>
      </c>
      <c r="J571" s="185">
        <v>1473</v>
      </c>
      <c r="K571" s="185">
        <v>1517</v>
      </c>
      <c r="L571" s="185">
        <v>1722</v>
      </c>
      <c r="M571" s="185">
        <v>1958</v>
      </c>
      <c r="N571" s="185">
        <v>1620</v>
      </c>
      <c r="O571" s="185">
        <v>1154</v>
      </c>
      <c r="P571" s="185">
        <v>1474</v>
      </c>
      <c r="Q571" s="185">
        <v>1578</v>
      </c>
      <c r="R571" s="186">
        <v>1251</v>
      </c>
      <c r="S571" s="185">
        <v>763</v>
      </c>
      <c r="T571" s="185">
        <v>336</v>
      </c>
      <c r="U571" s="185">
        <v>89</v>
      </c>
      <c r="V571" s="185">
        <v>32</v>
      </c>
      <c r="W571" s="184">
        <v>5</v>
      </c>
      <c r="X571" s="184">
        <v>122</v>
      </c>
      <c r="Y571" s="183" t="s">
        <v>441</v>
      </c>
      <c r="Z571" s="189" t="s">
        <v>140</v>
      </c>
    </row>
    <row r="572" spans="1:26" ht="10.5" customHeight="1" x14ac:dyDescent="0.2">
      <c r="A572" s="189"/>
      <c r="B572" s="188" t="s">
        <v>440</v>
      </c>
      <c r="C572" s="187">
        <v>11778</v>
      </c>
      <c r="D572" s="185">
        <v>547</v>
      </c>
      <c r="E572" s="185">
        <v>646</v>
      </c>
      <c r="F572" s="185">
        <v>716</v>
      </c>
      <c r="G572" s="185">
        <v>819</v>
      </c>
      <c r="H572" s="185">
        <v>863</v>
      </c>
      <c r="I572" s="185">
        <v>837</v>
      </c>
      <c r="J572" s="185">
        <v>772</v>
      </c>
      <c r="K572" s="185">
        <v>779</v>
      </c>
      <c r="L572" s="185">
        <v>881</v>
      </c>
      <c r="M572" s="185">
        <v>1057</v>
      </c>
      <c r="N572" s="185">
        <v>854</v>
      </c>
      <c r="O572" s="185">
        <v>579</v>
      </c>
      <c r="P572" s="185">
        <v>679</v>
      </c>
      <c r="Q572" s="185">
        <v>701</v>
      </c>
      <c r="R572" s="186">
        <v>537</v>
      </c>
      <c r="S572" s="185">
        <v>289</v>
      </c>
      <c r="T572" s="185">
        <v>128</v>
      </c>
      <c r="U572" s="185">
        <v>28</v>
      </c>
      <c r="V572" s="185">
        <v>14</v>
      </c>
      <c r="W572" s="184">
        <v>4</v>
      </c>
      <c r="X572" s="184">
        <v>48</v>
      </c>
      <c r="Y572" s="183" t="s">
        <v>440</v>
      </c>
      <c r="Z572" s="189"/>
    </row>
    <row r="573" spans="1:26" ht="10.5" customHeight="1" x14ac:dyDescent="0.2">
      <c r="A573" s="189"/>
      <c r="B573" s="188" t="s">
        <v>439</v>
      </c>
      <c r="C573" s="187">
        <v>11925</v>
      </c>
      <c r="D573" s="185">
        <v>551</v>
      </c>
      <c r="E573" s="185">
        <v>554</v>
      </c>
      <c r="F573" s="185">
        <v>700</v>
      </c>
      <c r="G573" s="185">
        <v>825</v>
      </c>
      <c r="H573" s="185">
        <v>809</v>
      </c>
      <c r="I573" s="185">
        <v>742</v>
      </c>
      <c r="J573" s="185">
        <v>701</v>
      </c>
      <c r="K573" s="185">
        <v>738</v>
      </c>
      <c r="L573" s="185">
        <v>841</v>
      </c>
      <c r="M573" s="185">
        <v>901</v>
      </c>
      <c r="N573" s="185">
        <v>766</v>
      </c>
      <c r="O573" s="185">
        <v>575</v>
      </c>
      <c r="P573" s="185">
        <v>795</v>
      </c>
      <c r="Q573" s="185">
        <v>877</v>
      </c>
      <c r="R573" s="186">
        <v>714</v>
      </c>
      <c r="S573" s="185">
        <v>474</v>
      </c>
      <c r="T573" s="185">
        <v>208</v>
      </c>
      <c r="U573" s="185">
        <v>61</v>
      </c>
      <c r="V573" s="185">
        <v>18</v>
      </c>
      <c r="W573" s="184">
        <v>1</v>
      </c>
      <c r="X573" s="184">
        <v>74</v>
      </c>
      <c r="Y573" s="183" t="s">
        <v>439</v>
      </c>
      <c r="Z573" s="189"/>
    </row>
    <row r="574" spans="1:26" ht="10.5" customHeight="1" x14ac:dyDescent="0.2">
      <c r="A574" s="189" t="s">
        <v>141</v>
      </c>
      <c r="B574" s="188" t="s">
        <v>441</v>
      </c>
      <c r="C574" s="187">
        <v>87288</v>
      </c>
      <c r="D574" s="185">
        <v>4733</v>
      </c>
      <c r="E574" s="185">
        <v>5413</v>
      </c>
      <c r="F574" s="185">
        <v>5949</v>
      </c>
      <c r="G574" s="185">
        <v>6284</v>
      </c>
      <c r="H574" s="185">
        <v>6335</v>
      </c>
      <c r="I574" s="185">
        <v>6195</v>
      </c>
      <c r="J574" s="185">
        <v>6119</v>
      </c>
      <c r="K574" s="185">
        <v>6157</v>
      </c>
      <c r="L574" s="185">
        <v>6415</v>
      </c>
      <c r="M574" s="185">
        <v>6851</v>
      </c>
      <c r="N574" s="185">
        <v>6140</v>
      </c>
      <c r="O574" s="185">
        <v>4271</v>
      </c>
      <c r="P574" s="185">
        <v>4511</v>
      </c>
      <c r="Q574" s="185">
        <v>4651</v>
      </c>
      <c r="R574" s="186">
        <v>3393</v>
      </c>
      <c r="S574" s="185">
        <v>2061</v>
      </c>
      <c r="T574" s="185">
        <v>785</v>
      </c>
      <c r="U574" s="185">
        <v>236</v>
      </c>
      <c r="V574" s="185">
        <v>92</v>
      </c>
      <c r="W574" s="184">
        <v>22</v>
      </c>
      <c r="X574" s="184">
        <v>675</v>
      </c>
      <c r="Y574" s="183" t="s">
        <v>441</v>
      </c>
      <c r="Z574" s="189" t="s">
        <v>141</v>
      </c>
    </row>
    <row r="575" spans="1:26" ht="10.5" customHeight="1" x14ac:dyDescent="0.2">
      <c r="A575" s="189"/>
      <c r="B575" s="188" t="s">
        <v>440</v>
      </c>
      <c r="C575" s="187">
        <v>43419</v>
      </c>
      <c r="D575" s="185">
        <v>2461</v>
      </c>
      <c r="E575" s="185">
        <v>2795</v>
      </c>
      <c r="F575" s="185">
        <v>3027</v>
      </c>
      <c r="G575" s="185">
        <v>3208</v>
      </c>
      <c r="H575" s="185">
        <v>3192</v>
      </c>
      <c r="I575" s="185">
        <v>3189</v>
      </c>
      <c r="J575" s="185">
        <v>3139</v>
      </c>
      <c r="K575" s="185">
        <v>3159</v>
      </c>
      <c r="L575" s="185">
        <v>3275</v>
      </c>
      <c r="M575" s="185">
        <v>3548</v>
      </c>
      <c r="N575" s="185">
        <v>3113</v>
      </c>
      <c r="O575" s="185">
        <v>2134</v>
      </c>
      <c r="P575" s="185">
        <v>2154</v>
      </c>
      <c r="Q575" s="185">
        <v>2083</v>
      </c>
      <c r="R575" s="186">
        <v>1466</v>
      </c>
      <c r="S575" s="185">
        <v>767</v>
      </c>
      <c r="T575" s="185">
        <v>284</v>
      </c>
      <c r="U575" s="185">
        <v>93</v>
      </c>
      <c r="V575" s="185">
        <v>34</v>
      </c>
      <c r="W575" s="184">
        <v>11</v>
      </c>
      <c r="X575" s="184">
        <v>287</v>
      </c>
      <c r="Y575" s="183" t="s">
        <v>440</v>
      </c>
      <c r="Z575" s="189"/>
    </row>
    <row r="576" spans="1:26" ht="10.5" customHeight="1" x14ac:dyDescent="0.2">
      <c r="A576" s="189"/>
      <c r="B576" s="188" t="s">
        <v>439</v>
      </c>
      <c r="C576" s="187">
        <v>43869</v>
      </c>
      <c r="D576" s="185">
        <v>2272</v>
      </c>
      <c r="E576" s="185">
        <v>2618</v>
      </c>
      <c r="F576" s="185">
        <v>2922</v>
      </c>
      <c r="G576" s="185">
        <v>3076</v>
      </c>
      <c r="H576" s="185">
        <v>3143</v>
      </c>
      <c r="I576" s="185">
        <v>3006</v>
      </c>
      <c r="J576" s="185">
        <v>2980</v>
      </c>
      <c r="K576" s="185">
        <v>2998</v>
      </c>
      <c r="L576" s="185">
        <v>3140</v>
      </c>
      <c r="M576" s="185">
        <v>3303</v>
      </c>
      <c r="N576" s="185">
        <v>3027</v>
      </c>
      <c r="O576" s="185">
        <v>2137</v>
      </c>
      <c r="P576" s="185">
        <v>2357</v>
      </c>
      <c r="Q576" s="185">
        <v>2568</v>
      </c>
      <c r="R576" s="186">
        <v>1927</v>
      </c>
      <c r="S576" s="185">
        <v>1294</v>
      </c>
      <c r="T576" s="185">
        <v>501</v>
      </c>
      <c r="U576" s="185">
        <v>143</v>
      </c>
      <c r="V576" s="185">
        <v>58</v>
      </c>
      <c r="W576" s="184">
        <v>11</v>
      </c>
      <c r="X576" s="184">
        <v>388</v>
      </c>
      <c r="Y576" s="183" t="s">
        <v>439</v>
      </c>
      <c r="Z576" s="189"/>
    </row>
    <row r="577" spans="1:26" ht="10.5" customHeight="1" x14ac:dyDescent="0.2">
      <c r="A577" s="189" t="s">
        <v>142</v>
      </c>
      <c r="B577" s="188" t="s">
        <v>441</v>
      </c>
      <c r="C577" s="187">
        <v>34904</v>
      </c>
      <c r="D577" s="185">
        <v>3366</v>
      </c>
      <c r="E577" s="185">
        <v>3955</v>
      </c>
      <c r="F577" s="185">
        <v>3710</v>
      </c>
      <c r="G577" s="185">
        <v>3233</v>
      </c>
      <c r="H577" s="185">
        <v>2506</v>
      </c>
      <c r="I577" s="185">
        <v>2496</v>
      </c>
      <c r="J577" s="185">
        <v>2684</v>
      </c>
      <c r="K577" s="185">
        <v>2356</v>
      </c>
      <c r="L577" s="185">
        <v>2013</v>
      </c>
      <c r="M577" s="185">
        <v>1573</v>
      </c>
      <c r="N577" s="185">
        <v>1124</v>
      </c>
      <c r="O577" s="185">
        <v>1312</v>
      </c>
      <c r="P577" s="185">
        <v>1226</v>
      </c>
      <c r="Q577" s="185">
        <v>1117</v>
      </c>
      <c r="R577" s="186">
        <v>833</v>
      </c>
      <c r="S577" s="185">
        <v>350</v>
      </c>
      <c r="T577" s="185">
        <v>204</v>
      </c>
      <c r="U577" s="185">
        <v>87</v>
      </c>
      <c r="V577" s="185">
        <v>30</v>
      </c>
      <c r="W577" s="184">
        <v>13</v>
      </c>
      <c r="X577" s="184">
        <v>716</v>
      </c>
      <c r="Y577" s="183" t="s">
        <v>441</v>
      </c>
      <c r="Z577" s="189" t="s">
        <v>142</v>
      </c>
    </row>
    <row r="578" spans="1:26" ht="10.5" customHeight="1" x14ac:dyDescent="0.2">
      <c r="A578" s="189"/>
      <c r="B578" s="188" t="s">
        <v>440</v>
      </c>
      <c r="C578" s="187">
        <v>17361</v>
      </c>
      <c r="D578" s="185">
        <v>1753</v>
      </c>
      <c r="E578" s="185">
        <v>2053</v>
      </c>
      <c r="F578" s="185">
        <v>1886</v>
      </c>
      <c r="G578" s="185">
        <v>1749</v>
      </c>
      <c r="H578" s="185">
        <v>1304</v>
      </c>
      <c r="I578" s="185">
        <v>1167</v>
      </c>
      <c r="J578" s="185">
        <v>1262</v>
      </c>
      <c r="K578" s="185">
        <v>1171</v>
      </c>
      <c r="L578" s="185">
        <v>1012</v>
      </c>
      <c r="M578" s="185">
        <v>769</v>
      </c>
      <c r="N578" s="185">
        <v>499</v>
      </c>
      <c r="O578" s="185">
        <v>608</v>
      </c>
      <c r="P578" s="185">
        <v>612</v>
      </c>
      <c r="Q578" s="185">
        <v>504</v>
      </c>
      <c r="R578" s="186">
        <v>404</v>
      </c>
      <c r="S578" s="185">
        <v>145</v>
      </c>
      <c r="T578" s="185">
        <v>99</v>
      </c>
      <c r="U578" s="185">
        <v>32</v>
      </c>
      <c r="V578" s="185">
        <v>4</v>
      </c>
      <c r="W578" s="184">
        <v>8</v>
      </c>
      <c r="X578" s="184">
        <v>320</v>
      </c>
      <c r="Y578" s="183" t="s">
        <v>440</v>
      </c>
      <c r="Z578" s="189"/>
    </row>
    <row r="579" spans="1:26" ht="10.5" customHeight="1" x14ac:dyDescent="0.2">
      <c r="A579" s="189"/>
      <c r="B579" s="188" t="s">
        <v>439</v>
      </c>
      <c r="C579" s="187">
        <v>17543</v>
      </c>
      <c r="D579" s="185">
        <v>1613</v>
      </c>
      <c r="E579" s="185">
        <v>1902</v>
      </c>
      <c r="F579" s="185">
        <v>1824</v>
      </c>
      <c r="G579" s="185">
        <v>1484</v>
      </c>
      <c r="H579" s="185">
        <v>1202</v>
      </c>
      <c r="I579" s="185">
        <v>1329</v>
      </c>
      <c r="J579" s="185">
        <v>1422</v>
      </c>
      <c r="K579" s="185">
        <v>1185</v>
      </c>
      <c r="L579" s="185">
        <v>1001</v>
      </c>
      <c r="M579" s="185">
        <v>804</v>
      </c>
      <c r="N579" s="185">
        <v>625</v>
      </c>
      <c r="O579" s="185">
        <v>704</v>
      </c>
      <c r="P579" s="185">
        <v>614</v>
      </c>
      <c r="Q579" s="185">
        <v>613</v>
      </c>
      <c r="R579" s="186">
        <v>429</v>
      </c>
      <c r="S579" s="185">
        <v>205</v>
      </c>
      <c r="T579" s="185">
        <v>105</v>
      </c>
      <c r="U579" s="185">
        <v>55</v>
      </c>
      <c r="V579" s="185">
        <v>26</v>
      </c>
      <c r="W579" s="184">
        <v>5</v>
      </c>
      <c r="X579" s="184">
        <v>396</v>
      </c>
      <c r="Y579" s="183" t="s">
        <v>439</v>
      </c>
      <c r="Z579" s="189"/>
    </row>
    <row r="580" spans="1:26" ht="10.5" customHeight="1" x14ac:dyDescent="0.2">
      <c r="A580" s="189" t="s">
        <v>143</v>
      </c>
      <c r="B580" s="188" t="s">
        <v>441</v>
      </c>
      <c r="C580" s="187">
        <v>22190</v>
      </c>
      <c r="D580" s="185">
        <v>1098</v>
      </c>
      <c r="E580" s="185">
        <v>1240</v>
      </c>
      <c r="F580" s="185">
        <v>1369</v>
      </c>
      <c r="G580" s="185">
        <v>1555</v>
      </c>
      <c r="H580" s="185">
        <v>1574</v>
      </c>
      <c r="I580" s="185">
        <v>1459</v>
      </c>
      <c r="J580" s="185">
        <v>1413</v>
      </c>
      <c r="K580" s="185">
        <v>1392</v>
      </c>
      <c r="L580" s="185">
        <v>1603</v>
      </c>
      <c r="M580" s="185">
        <v>1809</v>
      </c>
      <c r="N580" s="185">
        <v>1628</v>
      </c>
      <c r="O580" s="185">
        <v>961</v>
      </c>
      <c r="P580" s="185">
        <v>1223</v>
      </c>
      <c r="Q580" s="185">
        <v>1388</v>
      </c>
      <c r="R580" s="186">
        <v>1162</v>
      </c>
      <c r="S580" s="185">
        <v>679</v>
      </c>
      <c r="T580" s="185">
        <v>278</v>
      </c>
      <c r="U580" s="185">
        <v>88</v>
      </c>
      <c r="V580" s="185">
        <v>32</v>
      </c>
      <c r="W580" s="184">
        <v>4</v>
      </c>
      <c r="X580" s="184">
        <v>235</v>
      </c>
      <c r="Y580" s="183" t="s">
        <v>441</v>
      </c>
      <c r="Z580" s="189" t="s">
        <v>143</v>
      </c>
    </row>
    <row r="581" spans="1:26" ht="10.5" customHeight="1" x14ac:dyDescent="0.2">
      <c r="A581" s="189"/>
      <c r="B581" s="188" t="s">
        <v>440</v>
      </c>
      <c r="C581" s="187">
        <v>10950</v>
      </c>
      <c r="D581" s="185">
        <v>549</v>
      </c>
      <c r="E581" s="185">
        <v>665</v>
      </c>
      <c r="F581" s="185">
        <v>699</v>
      </c>
      <c r="G581" s="185">
        <v>797</v>
      </c>
      <c r="H581" s="185">
        <v>839</v>
      </c>
      <c r="I581" s="185">
        <v>742</v>
      </c>
      <c r="J581" s="185">
        <v>733</v>
      </c>
      <c r="K581" s="185">
        <v>693</v>
      </c>
      <c r="L581" s="185">
        <v>813</v>
      </c>
      <c r="M581" s="185">
        <v>937</v>
      </c>
      <c r="N581" s="185">
        <v>825</v>
      </c>
      <c r="O581" s="185">
        <v>447</v>
      </c>
      <c r="P581" s="185">
        <v>571</v>
      </c>
      <c r="Q581" s="185">
        <v>639</v>
      </c>
      <c r="R581" s="186">
        <v>490</v>
      </c>
      <c r="S581" s="185">
        <v>252</v>
      </c>
      <c r="T581" s="185">
        <v>117</v>
      </c>
      <c r="U581" s="185">
        <v>30</v>
      </c>
      <c r="V581" s="185">
        <v>11</v>
      </c>
      <c r="W581" s="184">
        <v>2</v>
      </c>
      <c r="X581" s="184">
        <v>99</v>
      </c>
      <c r="Y581" s="183" t="s">
        <v>440</v>
      </c>
      <c r="Z581" s="189"/>
    </row>
    <row r="582" spans="1:26" ht="10.5" customHeight="1" x14ac:dyDescent="0.2">
      <c r="A582" s="189"/>
      <c r="B582" s="188" t="s">
        <v>439</v>
      </c>
      <c r="C582" s="187">
        <v>11240</v>
      </c>
      <c r="D582" s="185">
        <v>549</v>
      </c>
      <c r="E582" s="185">
        <v>575</v>
      </c>
      <c r="F582" s="185">
        <v>670</v>
      </c>
      <c r="G582" s="185">
        <v>758</v>
      </c>
      <c r="H582" s="185">
        <v>735</v>
      </c>
      <c r="I582" s="185">
        <v>717</v>
      </c>
      <c r="J582" s="185">
        <v>680</v>
      </c>
      <c r="K582" s="185">
        <v>699</v>
      </c>
      <c r="L582" s="185">
        <v>790</v>
      </c>
      <c r="M582" s="185">
        <v>872</v>
      </c>
      <c r="N582" s="185">
        <v>803</v>
      </c>
      <c r="O582" s="185">
        <v>514</v>
      </c>
      <c r="P582" s="185">
        <v>652</v>
      </c>
      <c r="Q582" s="185">
        <v>749</v>
      </c>
      <c r="R582" s="186">
        <v>672</v>
      </c>
      <c r="S582" s="185">
        <v>427</v>
      </c>
      <c r="T582" s="185">
        <v>161</v>
      </c>
      <c r="U582" s="185">
        <v>58</v>
      </c>
      <c r="V582" s="185">
        <v>21</v>
      </c>
      <c r="W582" s="184">
        <v>2</v>
      </c>
      <c r="X582" s="184">
        <v>136</v>
      </c>
      <c r="Y582" s="183" t="s">
        <v>439</v>
      </c>
      <c r="Z582" s="189"/>
    </row>
    <row r="583" spans="1:26" ht="10.5" customHeight="1" x14ac:dyDescent="0.2">
      <c r="A583" s="189" t="s">
        <v>144</v>
      </c>
      <c r="B583" s="188" t="s">
        <v>441</v>
      </c>
      <c r="C583" s="187">
        <v>6372</v>
      </c>
      <c r="D583" s="185">
        <v>287</v>
      </c>
      <c r="E583" s="185">
        <v>399</v>
      </c>
      <c r="F583" s="185">
        <v>549</v>
      </c>
      <c r="G583" s="185">
        <v>466</v>
      </c>
      <c r="H583" s="185">
        <v>355</v>
      </c>
      <c r="I583" s="185">
        <v>385</v>
      </c>
      <c r="J583" s="185">
        <v>401</v>
      </c>
      <c r="K583" s="185">
        <v>496</v>
      </c>
      <c r="L583" s="185">
        <v>472</v>
      </c>
      <c r="M583" s="185">
        <v>418</v>
      </c>
      <c r="N583" s="185">
        <v>319</v>
      </c>
      <c r="O583" s="185">
        <v>261</v>
      </c>
      <c r="P583" s="185">
        <v>342</v>
      </c>
      <c r="Q583" s="185">
        <v>436</v>
      </c>
      <c r="R583" s="186">
        <v>375</v>
      </c>
      <c r="S583" s="185">
        <v>199</v>
      </c>
      <c r="T583" s="185">
        <v>92</v>
      </c>
      <c r="U583" s="185">
        <v>20</v>
      </c>
      <c r="V583" s="185">
        <v>6</v>
      </c>
      <c r="W583" s="184">
        <v>3</v>
      </c>
      <c r="X583" s="184">
        <v>91</v>
      </c>
      <c r="Y583" s="183" t="s">
        <v>441</v>
      </c>
      <c r="Z583" s="189" t="s">
        <v>144</v>
      </c>
    </row>
    <row r="584" spans="1:26" ht="10.5" customHeight="1" x14ac:dyDescent="0.2">
      <c r="A584" s="182"/>
      <c r="B584" s="188" t="s">
        <v>440</v>
      </c>
      <c r="C584" s="187">
        <v>3315</v>
      </c>
      <c r="D584" s="185">
        <v>149</v>
      </c>
      <c r="E584" s="185">
        <v>196</v>
      </c>
      <c r="F584" s="185">
        <v>302</v>
      </c>
      <c r="G584" s="185">
        <v>246</v>
      </c>
      <c r="H584" s="185">
        <v>206</v>
      </c>
      <c r="I584" s="185">
        <v>220</v>
      </c>
      <c r="J584" s="185">
        <v>227</v>
      </c>
      <c r="K584" s="185">
        <v>289</v>
      </c>
      <c r="L584" s="185">
        <v>277</v>
      </c>
      <c r="M584" s="185">
        <v>220</v>
      </c>
      <c r="N584" s="185">
        <v>166</v>
      </c>
      <c r="O584" s="185">
        <v>115</v>
      </c>
      <c r="P584" s="185">
        <v>164</v>
      </c>
      <c r="Q584" s="185">
        <v>191</v>
      </c>
      <c r="R584" s="186">
        <v>170</v>
      </c>
      <c r="S584" s="185">
        <v>78</v>
      </c>
      <c r="T584" s="185">
        <v>40</v>
      </c>
      <c r="U584" s="185">
        <v>11</v>
      </c>
      <c r="V584" s="185">
        <v>1</v>
      </c>
      <c r="W584" s="184">
        <v>1</v>
      </c>
      <c r="X584" s="184">
        <v>46</v>
      </c>
      <c r="Y584" s="183" t="s">
        <v>440</v>
      </c>
      <c r="Z584" s="182"/>
    </row>
    <row r="585" spans="1:26" ht="10.5" customHeight="1" x14ac:dyDescent="0.2">
      <c r="A585" s="182"/>
      <c r="B585" s="188" t="s">
        <v>439</v>
      </c>
      <c r="C585" s="187">
        <v>3057</v>
      </c>
      <c r="D585" s="185">
        <v>138</v>
      </c>
      <c r="E585" s="185">
        <v>203</v>
      </c>
      <c r="F585" s="185">
        <v>247</v>
      </c>
      <c r="G585" s="185">
        <v>220</v>
      </c>
      <c r="H585" s="185">
        <v>149</v>
      </c>
      <c r="I585" s="185">
        <v>165</v>
      </c>
      <c r="J585" s="185">
        <v>174</v>
      </c>
      <c r="K585" s="185">
        <v>207</v>
      </c>
      <c r="L585" s="185">
        <v>195</v>
      </c>
      <c r="M585" s="185">
        <v>198</v>
      </c>
      <c r="N585" s="185">
        <v>153</v>
      </c>
      <c r="O585" s="185">
        <v>146</v>
      </c>
      <c r="P585" s="185">
        <v>178</v>
      </c>
      <c r="Q585" s="185">
        <v>245</v>
      </c>
      <c r="R585" s="186">
        <v>205</v>
      </c>
      <c r="S585" s="185">
        <v>121</v>
      </c>
      <c r="T585" s="185">
        <v>52</v>
      </c>
      <c r="U585" s="185">
        <v>9</v>
      </c>
      <c r="V585" s="185">
        <v>5</v>
      </c>
      <c r="W585" s="184">
        <v>2</v>
      </c>
      <c r="X585" s="184">
        <v>45</v>
      </c>
      <c r="Y585" s="183" t="s">
        <v>439</v>
      </c>
      <c r="Z585" s="182"/>
    </row>
  </sheetData>
  <mergeCells count="1">
    <mergeCell ref="A1:M1"/>
  </mergeCells>
  <printOptions horizontalCentered="1"/>
  <pageMargins left="0.55118110236220474" right="0.55118110236220474" top="0.98425196850393704" bottom="0.86614173228346458" header="0.70866141732283472" footer="0.51181102362204722"/>
  <pageSetup paperSize="9" pageOrder="overThenDown" orientation="portrait" blackAndWhite="1" r:id="rId1"/>
  <headerFooter alignWithMargins="0"/>
  <rowBreaks count="7" manualBreakCount="7">
    <brk id="60" max="16383" man="1"/>
    <brk id="117" max="16383" man="1"/>
    <brk id="237" max="16383" man="1"/>
    <brk id="354" max="16383" man="1"/>
    <brk id="411" max="16383" man="1"/>
    <brk id="471" max="16383" man="1"/>
    <brk id="525" max="16383" man="1"/>
  </rowBreaks>
  <colBreaks count="1" manualBreakCount="1">
    <brk id="13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4"/>
  <sheetViews>
    <sheetView zoomScaleNormal="100" zoomScaleSheetLayoutView="100" workbookViewId="0">
      <pane ySplit="5" topLeftCell="A6" activePane="bottomLeft" state="frozen"/>
      <selection pane="bottomLeft" activeCell="A3" sqref="A3:A5"/>
    </sheetView>
  </sheetViews>
  <sheetFormatPr defaultRowHeight="11.25" x14ac:dyDescent="0.2"/>
  <cols>
    <col min="1" max="1" width="24.7109375" style="1" customWidth="1"/>
    <col min="2" max="7" width="10.7109375" style="1" customWidth="1"/>
    <col min="8" max="16384" width="9.140625" style="1"/>
  </cols>
  <sheetData>
    <row r="1" spans="1:7" ht="13.5" customHeight="1" x14ac:dyDescent="0.2">
      <c r="A1" s="854" t="s">
        <v>8541</v>
      </c>
      <c r="B1" s="854"/>
      <c r="C1" s="854"/>
      <c r="D1" s="854"/>
      <c r="E1" s="854"/>
      <c r="F1" s="854"/>
      <c r="G1" s="854"/>
    </row>
    <row r="2" spans="1:7" ht="9.9499999999999993" customHeight="1" thickBot="1" x14ac:dyDescent="0.25">
      <c r="A2" s="280"/>
      <c r="C2" s="147"/>
    </row>
    <row r="3" spans="1:7" ht="24.95" customHeight="1" x14ac:dyDescent="0.2">
      <c r="A3" s="1009"/>
      <c r="B3" s="1012" t="s">
        <v>8540</v>
      </c>
      <c r="C3" s="849"/>
      <c r="D3" s="840" t="s">
        <v>8539</v>
      </c>
      <c r="E3" s="841"/>
      <c r="F3" s="840" t="s">
        <v>8538</v>
      </c>
      <c r="G3" s="868"/>
    </row>
    <row r="4" spans="1:7" ht="17.100000000000001" customHeight="1" x14ac:dyDescent="0.2">
      <c r="A4" s="1010"/>
      <c r="B4" s="1008" t="s">
        <v>7638</v>
      </c>
      <c r="C4" s="852" t="s">
        <v>7637</v>
      </c>
      <c r="D4" s="1008" t="s">
        <v>7638</v>
      </c>
      <c r="E4" s="852" t="s">
        <v>7637</v>
      </c>
      <c r="F4" s="852" t="s">
        <v>7638</v>
      </c>
      <c r="G4" s="937" t="s">
        <v>7631</v>
      </c>
    </row>
    <row r="5" spans="1:7" ht="20.100000000000001" customHeight="1" x14ac:dyDescent="0.2">
      <c r="A5" s="1011"/>
      <c r="B5" s="943"/>
      <c r="C5" s="837"/>
      <c r="D5" s="943"/>
      <c r="E5" s="837"/>
      <c r="F5" s="837"/>
      <c r="G5" s="845"/>
    </row>
    <row r="6" spans="1:7" ht="18" customHeight="1" x14ac:dyDescent="0.2">
      <c r="A6" s="834" t="s">
        <v>1</v>
      </c>
      <c r="B6" s="832">
        <v>340795050.27811337</v>
      </c>
      <c r="C6" s="831">
        <v>45981.498691857734</v>
      </c>
      <c r="D6" s="831">
        <v>138073353</v>
      </c>
      <c r="E6" s="831">
        <v>18629</v>
      </c>
      <c r="F6" s="830">
        <v>40988229</v>
      </c>
      <c r="G6" s="830">
        <v>65393.252350046911</v>
      </c>
    </row>
    <row r="7" spans="1:7" ht="11.1" customHeight="1" x14ac:dyDescent="0.2">
      <c r="A7" s="833" t="s">
        <v>8508</v>
      </c>
      <c r="B7" s="832">
        <v>246477734.76681328</v>
      </c>
      <c r="C7" s="831">
        <v>45568.322471466992</v>
      </c>
      <c r="D7" s="831">
        <v>103758976</v>
      </c>
      <c r="E7" s="831">
        <v>19183</v>
      </c>
      <c r="F7" s="830">
        <v>28821224</v>
      </c>
      <c r="G7" s="830">
        <v>62757.566189871679</v>
      </c>
    </row>
    <row r="8" spans="1:7" x14ac:dyDescent="0.2">
      <c r="A8" s="833" t="s">
        <v>8506</v>
      </c>
      <c r="B8" s="832">
        <v>94317315.511300087</v>
      </c>
      <c r="C8" s="831">
        <v>47097.478131557153</v>
      </c>
      <c r="D8" s="831">
        <v>34314377</v>
      </c>
      <c r="E8" s="831">
        <v>17135</v>
      </c>
      <c r="F8" s="830">
        <v>12167005</v>
      </c>
      <c r="G8" s="830">
        <v>72617.592465487702</v>
      </c>
    </row>
    <row r="9" spans="1:7" ht="30.95" customHeight="1" x14ac:dyDescent="0.2">
      <c r="A9" s="804" t="s">
        <v>8537</v>
      </c>
      <c r="B9" s="829"/>
      <c r="C9" s="828"/>
      <c r="D9" s="822"/>
      <c r="E9" s="822"/>
      <c r="F9" s="820"/>
      <c r="G9" s="820"/>
    </row>
    <row r="10" spans="1:7" ht="11.1" customHeight="1" x14ac:dyDescent="0.2">
      <c r="A10" s="580" t="s">
        <v>8501</v>
      </c>
      <c r="B10" s="820">
        <v>15318</v>
      </c>
      <c r="C10" s="820">
        <v>1077.0637041203768</v>
      </c>
      <c r="D10" s="822">
        <v>101461</v>
      </c>
      <c r="E10" s="822">
        <v>7134</v>
      </c>
      <c r="F10" s="820">
        <v>76244</v>
      </c>
      <c r="G10" s="820">
        <v>89698.823529411762</v>
      </c>
    </row>
    <row r="11" spans="1:7" ht="11.1" customHeight="1" x14ac:dyDescent="0.2">
      <c r="A11" s="580" t="s">
        <v>8500</v>
      </c>
      <c r="B11" s="820">
        <v>68300</v>
      </c>
      <c r="C11" s="820">
        <v>5255.8676414005386</v>
      </c>
      <c r="D11" s="822">
        <v>107577</v>
      </c>
      <c r="E11" s="822">
        <v>8278</v>
      </c>
      <c r="F11" s="820">
        <v>71235</v>
      </c>
      <c r="G11" s="820">
        <v>68627.167630057796</v>
      </c>
    </row>
    <row r="12" spans="1:7" ht="11.1" customHeight="1" x14ac:dyDescent="0.2">
      <c r="A12" s="580" t="s">
        <v>8474</v>
      </c>
      <c r="B12" s="820">
        <v>43686</v>
      </c>
      <c r="C12" s="820">
        <v>3545.3660120110371</v>
      </c>
      <c r="D12" s="822">
        <v>65170</v>
      </c>
      <c r="E12" s="822">
        <v>5289</v>
      </c>
      <c r="F12" s="820">
        <v>87377</v>
      </c>
      <c r="G12" s="820">
        <v>76984.140969162996</v>
      </c>
    </row>
    <row r="13" spans="1:7" ht="11.1" customHeight="1" x14ac:dyDescent="0.2">
      <c r="A13" s="580" t="s">
        <v>8473</v>
      </c>
      <c r="B13" s="820">
        <v>9091</v>
      </c>
      <c r="C13" s="820">
        <v>1013.1505627995097</v>
      </c>
      <c r="D13" s="822">
        <v>100188</v>
      </c>
      <c r="E13" s="822">
        <v>11165</v>
      </c>
      <c r="F13" s="820">
        <v>64894</v>
      </c>
      <c r="G13" s="820">
        <v>89756.569847856154</v>
      </c>
    </row>
    <row r="14" spans="1:7" ht="11.1" customHeight="1" x14ac:dyDescent="0.2">
      <c r="A14" s="580" t="s">
        <v>8499</v>
      </c>
      <c r="B14" s="820">
        <v>536903</v>
      </c>
      <c r="C14" s="820">
        <v>30347.219082070991</v>
      </c>
      <c r="D14" s="822">
        <v>171118</v>
      </c>
      <c r="E14" s="822">
        <v>9672</v>
      </c>
      <c r="F14" s="820">
        <v>121029</v>
      </c>
      <c r="G14" s="820">
        <v>83873.180873180871</v>
      </c>
    </row>
    <row r="15" spans="1:7" ht="11.1" customHeight="1" x14ac:dyDescent="0.2">
      <c r="A15" s="580" t="s">
        <v>8472</v>
      </c>
      <c r="B15" s="820">
        <v>444813</v>
      </c>
      <c r="C15" s="820">
        <v>9861.2853880772382</v>
      </c>
      <c r="D15" s="822">
        <v>504806</v>
      </c>
      <c r="E15" s="822">
        <v>11191</v>
      </c>
      <c r="F15" s="820">
        <v>276832</v>
      </c>
      <c r="G15" s="820">
        <v>45985.382059800664</v>
      </c>
    </row>
    <row r="16" spans="1:7" ht="11.1" customHeight="1" x14ac:dyDescent="0.2">
      <c r="A16" s="580" t="s">
        <v>8498</v>
      </c>
      <c r="B16" s="820">
        <v>93905</v>
      </c>
      <c r="C16" s="820">
        <v>4829.2620210851119</v>
      </c>
      <c r="D16" s="822">
        <v>153951</v>
      </c>
      <c r="E16" s="822">
        <v>7917</v>
      </c>
      <c r="F16" s="820">
        <v>75148</v>
      </c>
      <c r="G16" s="820">
        <v>55093.841642228741</v>
      </c>
    </row>
    <row r="17" spans="1:7" ht="11.1" customHeight="1" x14ac:dyDescent="0.2">
      <c r="A17" s="580" t="s">
        <v>8497</v>
      </c>
      <c r="B17" s="820">
        <v>162068</v>
      </c>
      <c r="C17" s="820">
        <v>5038.9578086621277</v>
      </c>
      <c r="D17" s="822">
        <v>256785</v>
      </c>
      <c r="E17" s="822">
        <v>7984</v>
      </c>
      <c r="F17" s="820">
        <v>148536</v>
      </c>
      <c r="G17" s="820">
        <v>51467.775467775471</v>
      </c>
    </row>
    <row r="18" spans="1:7" ht="11.1" customHeight="1" x14ac:dyDescent="0.2">
      <c r="A18" s="580" t="s">
        <v>8471</v>
      </c>
      <c r="B18" s="820">
        <v>39630</v>
      </c>
      <c r="C18" s="820">
        <v>4195.8708311275805</v>
      </c>
      <c r="D18" s="822">
        <v>83181</v>
      </c>
      <c r="E18" s="822">
        <v>8807</v>
      </c>
      <c r="F18" s="820">
        <v>61222</v>
      </c>
      <c r="G18" s="820">
        <v>120043.13725490196</v>
      </c>
    </row>
    <row r="19" spans="1:7" ht="11.1" customHeight="1" x14ac:dyDescent="0.2">
      <c r="A19" s="580" t="s">
        <v>8496</v>
      </c>
      <c r="B19" s="820">
        <v>30703</v>
      </c>
      <c r="C19" s="820">
        <v>3269.0587734241908</v>
      </c>
      <c r="D19" s="822">
        <v>100385</v>
      </c>
      <c r="E19" s="822">
        <v>10688</v>
      </c>
      <c r="F19" s="820">
        <v>48338</v>
      </c>
      <c r="G19" s="820">
        <v>59898.389095415121</v>
      </c>
    </row>
    <row r="20" spans="1:7" ht="11.1" customHeight="1" x14ac:dyDescent="0.2">
      <c r="A20" s="580" t="s">
        <v>8495</v>
      </c>
      <c r="B20" s="820">
        <v>3646</v>
      </c>
      <c r="C20" s="820">
        <v>195.54840439796192</v>
      </c>
      <c r="D20" s="822">
        <v>115939</v>
      </c>
      <c r="E20" s="822">
        <v>6218</v>
      </c>
      <c r="F20" s="820">
        <v>97679</v>
      </c>
      <c r="G20" s="820">
        <v>55976.504297994266</v>
      </c>
    </row>
    <row r="21" spans="1:7" ht="11.1" customHeight="1" x14ac:dyDescent="0.2">
      <c r="A21" s="580" t="s">
        <v>8494</v>
      </c>
      <c r="B21" s="820">
        <v>24343</v>
      </c>
      <c r="C21" s="820">
        <v>1958.8798583728976</v>
      </c>
      <c r="D21" s="822">
        <v>61984</v>
      </c>
      <c r="E21" s="822">
        <v>4988</v>
      </c>
      <c r="F21" s="820">
        <v>71291</v>
      </c>
      <c r="G21" s="820">
        <v>70445.65217391304</v>
      </c>
    </row>
    <row r="22" spans="1:7" ht="11.1" customHeight="1" x14ac:dyDescent="0.2">
      <c r="A22" s="580" t="s">
        <v>8470</v>
      </c>
      <c r="B22" s="820">
        <v>30761</v>
      </c>
      <c r="C22" s="820">
        <v>2165.5051038366773</v>
      </c>
      <c r="D22" s="822">
        <v>138885</v>
      </c>
      <c r="E22" s="822">
        <v>9777</v>
      </c>
      <c r="F22" s="820">
        <v>77239</v>
      </c>
      <c r="G22" s="820">
        <v>71650.27829313543</v>
      </c>
    </row>
    <row r="23" spans="1:7" ht="11.1" customHeight="1" x14ac:dyDescent="0.2">
      <c r="A23" s="580" t="s">
        <v>8469</v>
      </c>
      <c r="B23" s="820">
        <v>5171</v>
      </c>
      <c r="C23" s="820">
        <v>293.0243100810336</v>
      </c>
      <c r="D23" s="822">
        <v>92198</v>
      </c>
      <c r="E23" s="822">
        <v>5225</v>
      </c>
      <c r="F23" s="820">
        <v>90349</v>
      </c>
      <c r="G23" s="820">
        <v>59479.262672811063</v>
      </c>
    </row>
    <row r="24" spans="1:7" ht="11.1" customHeight="1" x14ac:dyDescent="0.2">
      <c r="A24" s="580" t="s">
        <v>8493</v>
      </c>
      <c r="B24" s="820">
        <v>15882</v>
      </c>
      <c r="C24" s="820">
        <v>1068.3438719225078</v>
      </c>
      <c r="D24" s="822">
        <v>122626</v>
      </c>
      <c r="E24" s="822">
        <v>8249</v>
      </c>
      <c r="F24" s="820">
        <v>76415</v>
      </c>
      <c r="G24" s="820">
        <v>60454.905063291139</v>
      </c>
    </row>
    <row r="25" spans="1:7" ht="11.1" customHeight="1" x14ac:dyDescent="0.2">
      <c r="A25" s="580" t="s">
        <v>8492</v>
      </c>
      <c r="B25" s="820">
        <v>42617</v>
      </c>
      <c r="C25" s="820">
        <v>2239.228667507356</v>
      </c>
      <c r="D25" s="822">
        <v>119102</v>
      </c>
      <c r="E25" s="822">
        <v>6258</v>
      </c>
      <c r="F25" s="820">
        <v>122985</v>
      </c>
      <c r="G25" s="820">
        <v>71795.096322241676</v>
      </c>
    </row>
    <row r="26" spans="1:7" ht="11.1" customHeight="1" x14ac:dyDescent="0.2">
      <c r="A26" s="580" t="s">
        <v>8491</v>
      </c>
      <c r="B26" s="820">
        <v>112260</v>
      </c>
      <c r="C26" s="820">
        <v>5513.4816561072639</v>
      </c>
      <c r="D26" s="822">
        <v>213615</v>
      </c>
      <c r="E26" s="822">
        <v>10491</v>
      </c>
      <c r="F26" s="820">
        <v>125459</v>
      </c>
      <c r="G26" s="820">
        <v>65719.748559455213</v>
      </c>
    </row>
    <row r="27" spans="1:7" ht="11.1" customHeight="1" x14ac:dyDescent="0.2">
      <c r="A27" s="580" t="s">
        <v>8490</v>
      </c>
      <c r="B27" s="820">
        <v>80757</v>
      </c>
      <c r="C27" s="820">
        <v>4530.54698457223</v>
      </c>
      <c r="D27" s="822">
        <v>176407</v>
      </c>
      <c r="E27" s="822">
        <v>9897</v>
      </c>
      <c r="F27" s="820">
        <v>118812</v>
      </c>
      <c r="G27" s="820">
        <v>82052.486187845308</v>
      </c>
    </row>
    <row r="28" spans="1:7" ht="11.1" customHeight="1" x14ac:dyDescent="0.2">
      <c r="A28" s="580" t="s">
        <v>8489</v>
      </c>
      <c r="B28" s="820">
        <v>16690</v>
      </c>
      <c r="C28" s="820">
        <v>695.2428559526785</v>
      </c>
      <c r="D28" s="822">
        <v>152905</v>
      </c>
      <c r="E28" s="822">
        <v>6369</v>
      </c>
      <c r="F28" s="820">
        <v>127920</v>
      </c>
      <c r="G28" s="820">
        <v>55884.665792922679</v>
      </c>
    </row>
    <row r="29" spans="1:7" ht="11.1" customHeight="1" x14ac:dyDescent="0.2">
      <c r="A29" s="580" t="s">
        <v>8488</v>
      </c>
      <c r="B29" s="820">
        <v>115900</v>
      </c>
      <c r="C29" s="820">
        <v>7301.7073017073017</v>
      </c>
      <c r="D29" s="822">
        <v>139398</v>
      </c>
      <c r="E29" s="822">
        <v>8782</v>
      </c>
      <c r="F29" s="820">
        <v>79950</v>
      </c>
      <c r="G29" s="820">
        <v>63402.061855670108</v>
      </c>
    </row>
    <row r="30" spans="1:7" ht="11.1" customHeight="1" x14ac:dyDescent="0.2">
      <c r="A30" s="580" t="s">
        <v>8487</v>
      </c>
      <c r="B30" s="820">
        <v>27889</v>
      </c>
      <c r="C30" s="820">
        <v>2062.6432956142298</v>
      </c>
      <c r="D30" s="822">
        <v>140764</v>
      </c>
      <c r="E30" s="822">
        <v>10411</v>
      </c>
      <c r="F30" s="820">
        <v>81527</v>
      </c>
      <c r="G30" s="820">
        <v>64858.392999204458</v>
      </c>
    </row>
    <row r="31" spans="1:7" ht="11.1" customHeight="1" x14ac:dyDescent="0.2">
      <c r="A31" s="580" t="s">
        <v>8486</v>
      </c>
      <c r="B31" s="820">
        <v>38848</v>
      </c>
      <c r="C31" s="820">
        <v>2930.3764049181564</v>
      </c>
      <c r="D31" s="822">
        <v>82804</v>
      </c>
      <c r="E31" s="822">
        <v>6246</v>
      </c>
      <c r="F31" s="820">
        <v>75913</v>
      </c>
      <c r="G31" s="820">
        <v>70420.222634508347</v>
      </c>
    </row>
    <row r="32" spans="1:7" ht="11.1" customHeight="1" x14ac:dyDescent="0.2">
      <c r="A32" s="580" t="s">
        <v>8467</v>
      </c>
      <c r="B32" s="820">
        <v>154440</v>
      </c>
      <c r="C32" s="820">
        <v>14847.144779850028</v>
      </c>
      <c r="D32" s="822">
        <v>298054</v>
      </c>
      <c r="E32" s="822">
        <v>28654</v>
      </c>
      <c r="F32" s="820">
        <v>86076</v>
      </c>
      <c r="G32" s="820">
        <v>115693.54838709677</v>
      </c>
    </row>
    <row r="33" spans="1:7" ht="11.1" customHeight="1" x14ac:dyDescent="0.2">
      <c r="A33" s="580" t="s">
        <v>8485</v>
      </c>
      <c r="B33" s="820">
        <v>31608</v>
      </c>
      <c r="C33" s="820">
        <v>2219.0395956192083</v>
      </c>
      <c r="D33" s="822">
        <v>101563</v>
      </c>
      <c r="E33" s="822">
        <v>7130</v>
      </c>
      <c r="F33" s="820">
        <v>83664</v>
      </c>
      <c r="G33" s="820">
        <v>68859.259259259255</v>
      </c>
    </row>
    <row r="34" spans="1:7" ht="11.1" customHeight="1" x14ac:dyDescent="0.2">
      <c r="A34" s="580" t="s">
        <v>8484</v>
      </c>
      <c r="B34" s="820">
        <v>236486</v>
      </c>
      <c r="C34" s="820">
        <v>14901.449275362318</v>
      </c>
      <c r="D34" s="822">
        <v>178144</v>
      </c>
      <c r="E34" s="822">
        <v>11225</v>
      </c>
      <c r="F34" s="820">
        <v>71281</v>
      </c>
      <c r="G34" s="820">
        <v>56842.902711323768</v>
      </c>
    </row>
    <row r="35" spans="1:7" ht="11.1" customHeight="1" x14ac:dyDescent="0.2">
      <c r="A35" s="580" t="s">
        <v>8483</v>
      </c>
      <c r="B35" s="820">
        <v>309423</v>
      </c>
      <c r="C35" s="820">
        <v>21778.08277027027</v>
      </c>
      <c r="D35" s="822">
        <v>121822</v>
      </c>
      <c r="E35" s="822">
        <v>8574</v>
      </c>
      <c r="F35" s="820">
        <v>58842</v>
      </c>
      <c r="G35" s="820">
        <v>58666.001994017948</v>
      </c>
    </row>
    <row r="36" spans="1:7" ht="11.1" customHeight="1" x14ac:dyDescent="0.2">
      <c r="A36" s="580" t="s">
        <v>8482</v>
      </c>
      <c r="B36" s="820">
        <v>96875</v>
      </c>
      <c r="C36" s="820">
        <v>2912.2200511047649</v>
      </c>
      <c r="D36" s="822">
        <v>277769</v>
      </c>
      <c r="E36" s="822">
        <v>8350</v>
      </c>
      <c r="F36" s="820">
        <v>155724</v>
      </c>
      <c r="G36" s="820">
        <v>55655.468191565407</v>
      </c>
    </row>
    <row r="37" spans="1:7" ht="11.1" customHeight="1" x14ac:dyDescent="0.2">
      <c r="A37" s="580" t="s">
        <v>8466</v>
      </c>
      <c r="B37" s="820">
        <v>10181</v>
      </c>
      <c r="C37" s="820">
        <v>265.23381529243193</v>
      </c>
      <c r="D37" s="822">
        <v>403722</v>
      </c>
      <c r="E37" s="822">
        <v>10518</v>
      </c>
      <c r="F37" s="820">
        <v>242115</v>
      </c>
      <c r="G37" s="820">
        <v>42004.68424705066</v>
      </c>
    </row>
    <row r="38" spans="1:7" ht="11.1" customHeight="1" x14ac:dyDescent="0.2">
      <c r="A38" s="580" t="s">
        <v>8481</v>
      </c>
      <c r="B38" s="820">
        <v>144112</v>
      </c>
      <c r="C38" s="820">
        <v>3586.8385683707502</v>
      </c>
      <c r="D38" s="822">
        <v>295835</v>
      </c>
      <c r="E38" s="822">
        <v>7363</v>
      </c>
      <c r="F38" s="820">
        <v>293758</v>
      </c>
      <c r="G38" s="820">
        <v>73347.815230961307</v>
      </c>
    </row>
    <row r="39" spans="1:7" ht="11.1" customHeight="1" x14ac:dyDescent="0.2">
      <c r="A39" s="580" t="s">
        <v>8480</v>
      </c>
      <c r="B39" s="820">
        <v>6278</v>
      </c>
      <c r="C39" s="820">
        <v>613.86525862911901</v>
      </c>
      <c r="D39" s="822">
        <v>71981</v>
      </c>
      <c r="E39" s="822">
        <v>7038</v>
      </c>
      <c r="F39" s="820">
        <v>52630</v>
      </c>
      <c r="G39" s="820">
        <v>72493.112947658403</v>
      </c>
    </row>
    <row r="40" spans="1:7" ht="11.1" customHeight="1" x14ac:dyDescent="0.2">
      <c r="A40" s="580" t="s">
        <v>8479</v>
      </c>
      <c r="B40" s="820">
        <v>80413</v>
      </c>
      <c r="C40" s="820">
        <v>6491.2011624152401</v>
      </c>
      <c r="D40" s="822">
        <v>85240</v>
      </c>
      <c r="E40" s="822">
        <v>6881</v>
      </c>
      <c r="F40" s="820">
        <v>126781</v>
      </c>
      <c r="G40" s="820">
        <v>151289.97613365154</v>
      </c>
    </row>
    <row r="41" spans="1:7" ht="11.1" customHeight="1" x14ac:dyDescent="0.2">
      <c r="A41" s="580" t="s">
        <v>8478</v>
      </c>
      <c r="B41" s="820">
        <v>122565</v>
      </c>
      <c r="C41" s="820">
        <v>4369.8302909298345</v>
      </c>
      <c r="D41" s="822">
        <v>175083</v>
      </c>
      <c r="E41" s="822">
        <v>6242</v>
      </c>
      <c r="F41" s="820">
        <v>188105</v>
      </c>
      <c r="G41" s="820">
        <v>61252.035167697817</v>
      </c>
    </row>
    <row r="42" spans="1:7" ht="11.1" customHeight="1" x14ac:dyDescent="0.2">
      <c r="A42" s="580" t="s">
        <v>8477</v>
      </c>
      <c r="B42" s="820">
        <v>227833</v>
      </c>
      <c r="C42" s="820">
        <v>10722.562123493975</v>
      </c>
      <c r="D42" s="822">
        <v>208053</v>
      </c>
      <c r="E42" s="822">
        <v>9792</v>
      </c>
      <c r="F42" s="820">
        <v>126802</v>
      </c>
      <c r="G42" s="820">
        <v>62711.177052423343</v>
      </c>
    </row>
    <row r="43" spans="1:7" ht="11.1" customHeight="1" x14ac:dyDescent="0.2">
      <c r="A43" s="580" t="s">
        <v>8465</v>
      </c>
      <c r="B43" s="820">
        <v>907</v>
      </c>
      <c r="C43" s="820">
        <v>155.3880418022957</v>
      </c>
      <c r="D43" s="822">
        <v>61042</v>
      </c>
      <c r="E43" s="822">
        <v>10458</v>
      </c>
      <c r="F43" s="820">
        <v>49713</v>
      </c>
      <c r="G43" s="820">
        <v>87522.887323943665</v>
      </c>
    </row>
    <row r="44" spans="1:7" ht="11.1" customHeight="1" x14ac:dyDescent="0.2">
      <c r="A44" s="580" t="s">
        <v>8464</v>
      </c>
      <c r="B44" s="820">
        <v>108705</v>
      </c>
      <c r="C44" s="820">
        <v>3458.8583428789616</v>
      </c>
      <c r="D44" s="822">
        <v>186721</v>
      </c>
      <c r="E44" s="822">
        <v>5941</v>
      </c>
      <c r="F44" s="820">
        <v>201440</v>
      </c>
      <c r="G44" s="820">
        <v>49324.191968658175</v>
      </c>
    </row>
    <row r="45" spans="1:7" ht="11.1" customHeight="1" x14ac:dyDescent="0.2">
      <c r="A45" s="580" t="s">
        <v>8463</v>
      </c>
      <c r="B45" s="820">
        <v>2176</v>
      </c>
      <c r="C45" s="820">
        <v>1066.1440470357668</v>
      </c>
      <c r="D45" s="822">
        <v>44041</v>
      </c>
      <c r="E45" s="822">
        <v>21578</v>
      </c>
      <c r="F45" s="820">
        <v>16184</v>
      </c>
      <c r="G45" s="820">
        <v>204860.75949367089</v>
      </c>
    </row>
    <row r="46" spans="1:7" ht="11.1" customHeight="1" x14ac:dyDescent="0.2">
      <c r="A46" s="580" t="s">
        <v>8476</v>
      </c>
      <c r="B46" s="820">
        <v>1750804</v>
      </c>
      <c r="C46" s="820">
        <v>92079.730724729146</v>
      </c>
      <c r="D46" s="822">
        <v>202795</v>
      </c>
      <c r="E46" s="822">
        <v>10666</v>
      </c>
      <c r="F46" s="820">
        <v>148153</v>
      </c>
      <c r="G46" s="820">
        <v>90227.161997563933</v>
      </c>
    </row>
    <row r="47" spans="1:7" ht="9.75" customHeight="1" x14ac:dyDescent="0.25">
      <c r="A47" s="123"/>
      <c r="D47" s="556"/>
      <c r="E47" s="556"/>
      <c r="F47" s="818"/>
      <c r="G47" s="818"/>
    </row>
    <row r="48" spans="1:7" s="541" customFormat="1" ht="12.95" customHeight="1" x14ac:dyDescent="0.25">
      <c r="A48" s="506" t="s">
        <v>8528</v>
      </c>
      <c r="B48"/>
      <c r="C48" s="819"/>
      <c r="D48" s="799"/>
      <c r="E48" s="799"/>
      <c r="F48" s="818"/>
      <c r="G48" s="818"/>
    </row>
    <row r="49" spans="1:7" s="541" customFormat="1" ht="12" customHeight="1" x14ac:dyDescent="0.25">
      <c r="A49" s="541" t="s">
        <v>8530</v>
      </c>
      <c r="B49"/>
      <c r="C49" s="819"/>
      <c r="D49" s="799"/>
      <c r="E49" s="799"/>
      <c r="F49" s="818"/>
      <c r="G49" s="818"/>
    </row>
    <row r="50" spans="1:7" ht="12.95" customHeight="1" x14ac:dyDescent="0.25">
      <c r="A50" s="506" t="s">
        <v>8526</v>
      </c>
      <c r="F50" s="818"/>
      <c r="G50" s="818"/>
    </row>
    <row r="51" spans="1:7" customFormat="1" ht="12.95" customHeight="1" x14ac:dyDescent="0.25">
      <c r="A51" s="29" t="s">
        <v>8533</v>
      </c>
      <c r="C51" s="819"/>
      <c r="D51" s="824"/>
      <c r="E51" s="823"/>
      <c r="F51" s="818"/>
      <c r="G51" s="818"/>
    </row>
    <row r="52" spans="1:7" ht="30.95" customHeight="1" x14ac:dyDescent="0.25">
      <c r="A52" s="804" t="s">
        <v>8536</v>
      </c>
      <c r="B52"/>
      <c r="C52" s="819"/>
      <c r="D52" s="390"/>
      <c r="E52" s="390"/>
      <c r="F52" s="818"/>
      <c r="G52" s="818"/>
    </row>
    <row r="53" spans="1:7" ht="11.1" customHeight="1" x14ac:dyDescent="0.2">
      <c r="A53" s="580" t="s">
        <v>8474</v>
      </c>
      <c r="B53" s="820">
        <v>43686</v>
      </c>
      <c r="C53" s="820">
        <v>3545.3660120110371</v>
      </c>
      <c r="D53" s="822">
        <v>65170</v>
      </c>
      <c r="E53" s="822">
        <v>5289</v>
      </c>
      <c r="F53" s="820">
        <v>87377</v>
      </c>
      <c r="G53" s="820">
        <v>76984.140969162996</v>
      </c>
    </row>
    <row r="54" spans="1:7" ht="11.1" customHeight="1" x14ac:dyDescent="0.2">
      <c r="A54" s="580" t="s">
        <v>8473</v>
      </c>
      <c r="B54" s="820">
        <v>9091</v>
      </c>
      <c r="C54" s="820">
        <v>1013.1505627995097</v>
      </c>
      <c r="D54" s="822">
        <v>100188</v>
      </c>
      <c r="E54" s="822">
        <v>11165</v>
      </c>
      <c r="F54" s="820">
        <v>64894</v>
      </c>
      <c r="G54" s="820">
        <v>89756.569847856154</v>
      </c>
    </row>
    <row r="55" spans="1:7" ht="11.1" customHeight="1" x14ac:dyDescent="0.2">
      <c r="A55" s="580" t="s">
        <v>8472</v>
      </c>
      <c r="B55" s="820">
        <v>444813</v>
      </c>
      <c r="C55" s="820">
        <v>9861.2853880772382</v>
      </c>
      <c r="D55" s="822">
        <v>504806</v>
      </c>
      <c r="E55" s="822">
        <v>11191</v>
      </c>
      <c r="F55" s="820">
        <v>276832</v>
      </c>
      <c r="G55" s="820">
        <v>45985.382059800664</v>
      </c>
    </row>
    <row r="56" spans="1:7" ht="11.1" customHeight="1" x14ac:dyDescent="0.2">
      <c r="A56" s="580" t="s">
        <v>8471</v>
      </c>
      <c r="B56" s="820">
        <v>39630</v>
      </c>
      <c r="C56" s="820">
        <v>4195.8708311275805</v>
      </c>
      <c r="D56" s="822">
        <v>83181</v>
      </c>
      <c r="E56" s="822">
        <v>8807</v>
      </c>
      <c r="F56" s="820">
        <v>61222</v>
      </c>
      <c r="G56" s="820">
        <v>120043.13725490196</v>
      </c>
    </row>
    <row r="57" spans="1:7" ht="11.1" customHeight="1" x14ac:dyDescent="0.2">
      <c r="A57" s="580" t="s">
        <v>8470</v>
      </c>
      <c r="B57" s="820">
        <v>30761</v>
      </c>
      <c r="C57" s="820">
        <v>2165.5051038366773</v>
      </c>
      <c r="D57" s="822">
        <v>138885</v>
      </c>
      <c r="E57" s="822">
        <v>9777</v>
      </c>
      <c r="F57" s="820">
        <v>77239</v>
      </c>
      <c r="G57" s="820">
        <v>71650.27829313543</v>
      </c>
    </row>
    <row r="58" spans="1:7" ht="11.1" customHeight="1" x14ac:dyDescent="0.2">
      <c r="A58" s="580" t="s">
        <v>8469</v>
      </c>
      <c r="B58" s="820">
        <v>5171</v>
      </c>
      <c r="C58" s="820">
        <v>293.0243100810336</v>
      </c>
      <c r="D58" s="822">
        <v>92198</v>
      </c>
      <c r="E58" s="822">
        <v>5225</v>
      </c>
      <c r="F58" s="820">
        <v>90349</v>
      </c>
      <c r="G58" s="820">
        <v>59479.262672811063</v>
      </c>
    </row>
    <row r="59" spans="1:7" ht="11.1" customHeight="1" x14ac:dyDescent="0.2">
      <c r="A59" s="580" t="s">
        <v>8468</v>
      </c>
      <c r="B59" s="820">
        <v>112260</v>
      </c>
      <c r="C59" s="820">
        <v>5513.4816561072639</v>
      </c>
      <c r="D59" s="822">
        <v>213615</v>
      </c>
      <c r="E59" s="822">
        <v>10491</v>
      </c>
      <c r="F59" s="820">
        <v>125459</v>
      </c>
      <c r="G59" s="820">
        <v>65719.748559455213</v>
      </c>
    </row>
    <row r="60" spans="1:7" ht="11.1" customHeight="1" x14ac:dyDescent="0.2">
      <c r="A60" s="580" t="s">
        <v>8467</v>
      </c>
      <c r="B60" s="820">
        <v>154440</v>
      </c>
      <c r="C60" s="820">
        <v>14847.144779850028</v>
      </c>
      <c r="D60" s="822">
        <v>298054</v>
      </c>
      <c r="E60" s="822">
        <v>28654</v>
      </c>
      <c r="F60" s="820">
        <v>86076</v>
      </c>
      <c r="G60" s="820">
        <v>115693.54838709677</v>
      </c>
    </row>
    <row r="61" spans="1:7" ht="11.1" customHeight="1" x14ac:dyDescent="0.2">
      <c r="A61" s="580" t="s">
        <v>8466</v>
      </c>
      <c r="B61" s="820">
        <v>10181</v>
      </c>
      <c r="C61" s="820">
        <v>265.23381529243193</v>
      </c>
      <c r="D61" s="822">
        <v>403722</v>
      </c>
      <c r="E61" s="822">
        <v>10518</v>
      </c>
      <c r="F61" s="820">
        <v>242115</v>
      </c>
      <c r="G61" s="820">
        <v>42004.68424705066</v>
      </c>
    </row>
    <row r="62" spans="1:7" ht="11.1" customHeight="1" x14ac:dyDescent="0.2">
      <c r="A62" s="580" t="s">
        <v>8465</v>
      </c>
      <c r="B62" s="820">
        <v>907</v>
      </c>
      <c r="C62" s="820">
        <v>155.3880418022957</v>
      </c>
      <c r="D62" s="822">
        <v>61042</v>
      </c>
      <c r="E62" s="822">
        <v>10458</v>
      </c>
      <c r="F62" s="820">
        <v>49713</v>
      </c>
      <c r="G62" s="820">
        <v>87522.887323943665</v>
      </c>
    </row>
    <row r="63" spans="1:7" ht="11.1" customHeight="1" x14ac:dyDescent="0.2">
      <c r="A63" s="580" t="s">
        <v>8464</v>
      </c>
      <c r="B63" s="820">
        <v>108705</v>
      </c>
      <c r="C63" s="820">
        <v>3458.8583428789616</v>
      </c>
      <c r="D63" s="822">
        <v>186721</v>
      </c>
      <c r="E63" s="822">
        <v>5941</v>
      </c>
      <c r="F63" s="820">
        <v>201440</v>
      </c>
      <c r="G63" s="820">
        <v>49324.191968658175</v>
      </c>
    </row>
    <row r="64" spans="1:7" ht="11.1" customHeight="1" x14ac:dyDescent="0.2">
      <c r="A64" s="580" t="s">
        <v>8463</v>
      </c>
      <c r="B64" s="820">
        <v>2176</v>
      </c>
      <c r="C64" s="820">
        <v>1066.1440470357668</v>
      </c>
      <c r="D64" s="822">
        <v>44041</v>
      </c>
      <c r="E64" s="822">
        <v>21578</v>
      </c>
      <c r="F64" s="820">
        <v>16184</v>
      </c>
      <c r="G64" s="820">
        <v>204860.75949367089</v>
      </c>
    </row>
    <row r="65" spans="1:7" ht="17.100000000000001" customHeight="1" x14ac:dyDescent="0.2">
      <c r="A65" s="804" t="s">
        <v>8535</v>
      </c>
      <c r="B65" s="820"/>
      <c r="C65" s="820"/>
      <c r="D65" s="822"/>
      <c r="E65" s="822"/>
      <c r="F65" s="820"/>
      <c r="G65" s="820"/>
    </row>
    <row r="66" spans="1:7" ht="11.1" customHeight="1" x14ac:dyDescent="0.2">
      <c r="A66" s="580" t="s">
        <v>8461</v>
      </c>
      <c r="B66" s="820">
        <v>260891</v>
      </c>
      <c r="C66" s="820">
        <v>9245.5524842299237</v>
      </c>
      <c r="D66" s="822">
        <v>225660</v>
      </c>
      <c r="E66" s="822">
        <v>7997</v>
      </c>
      <c r="F66" s="820">
        <v>153607</v>
      </c>
      <c r="G66" s="820">
        <v>67967.699115044248</v>
      </c>
    </row>
    <row r="67" spans="1:7" ht="11.1" customHeight="1" x14ac:dyDescent="0.2">
      <c r="A67" s="580" t="s">
        <v>8460</v>
      </c>
      <c r="B67" s="820">
        <v>543662</v>
      </c>
      <c r="C67" s="820">
        <v>9868</v>
      </c>
      <c r="D67" s="822">
        <v>383749</v>
      </c>
      <c r="E67" s="822">
        <v>6965</v>
      </c>
      <c r="F67" s="820">
        <v>284522</v>
      </c>
      <c r="G67" s="820">
        <v>64634.711494775103</v>
      </c>
    </row>
    <row r="68" spans="1:7" ht="11.1" customHeight="1" x14ac:dyDescent="0.2">
      <c r="A68" s="580" t="s">
        <v>8459</v>
      </c>
      <c r="B68" s="820">
        <v>1848369</v>
      </c>
      <c r="C68" s="820">
        <v>38895.017044737171</v>
      </c>
      <c r="D68" s="822">
        <v>560196</v>
      </c>
      <c r="E68" s="822">
        <v>11788</v>
      </c>
      <c r="F68" s="820">
        <v>252696</v>
      </c>
      <c r="G68" s="820">
        <v>60266.157882184591</v>
      </c>
    </row>
    <row r="69" spans="1:7" ht="11.1" customHeight="1" x14ac:dyDescent="0.2">
      <c r="A69" s="580" t="s">
        <v>8458</v>
      </c>
      <c r="B69" s="820">
        <v>100752</v>
      </c>
      <c r="C69" s="820">
        <v>5181.9163709304121</v>
      </c>
      <c r="D69" s="822">
        <v>190794</v>
      </c>
      <c r="E69" s="822">
        <v>9813</v>
      </c>
      <c r="F69" s="820">
        <v>137793</v>
      </c>
      <c r="G69" s="820">
        <v>78874.069834001144</v>
      </c>
    </row>
    <row r="70" spans="1:7" ht="11.1" customHeight="1" x14ac:dyDescent="0.2">
      <c r="A70" s="580" t="s">
        <v>8457</v>
      </c>
      <c r="B70" s="820">
        <v>145609</v>
      </c>
      <c r="C70" s="820">
        <v>5142.4686561892986</v>
      </c>
      <c r="D70" s="822">
        <v>369933</v>
      </c>
      <c r="E70" s="822">
        <v>13065</v>
      </c>
      <c r="F70" s="820">
        <v>155258</v>
      </c>
      <c r="G70" s="820">
        <v>70571.818181818191</v>
      </c>
    </row>
    <row r="71" spans="1:7" ht="11.1" customHeight="1" x14ac:dyDescent="0.2">
      <c r="A71" s="580" t="s">
        <v>8456</v>
      </c>
      <c r="B71" s="820">
        <v>63756</v>
      </c>
      <c r="C71" s="820">
        <v>5384.342538636939</v>
      </c>
      <c r="D71" s="822">
        <v>96731</v>
      </c>
      <c r="E71" s="822">
        <v>8169</v>
      </c>
      <c r="F71" s="820">
        <v>57548</v>
      </c>
      <c r="G71" s="820">
        <v>53533.023255813954</v>
      </c>
    </row>
    <row r="72" spans="1:7" ht="11.1" customHeight="1" x14ac:dyDescent="0.2">
      <c r="A72" s="580" t="s">
        <v>8455</v>
      </c>
      <c r="B72" s="820">
        <v>88000</v>
      </c>
      <c r="C72" s="820">
        <v>6582.3921011294788</v>
      </c>
      <c r="D72" s="822">
        <v>126028</v>
      </c>
      <c r="E72" s="822">
        <v>9424</v>
      </c>
      <c r="F72" s="820">
        <v>79212</v>
      </c>
      <c r="G72" s="820">
        <v>83645.19535374867</v>
      </c>
    </row>
    <row r="73" spans="1:7" s="652" customFormat="1" ht="12" customHeight="1" x14ac:dyDescent="0.2">
      <c r="A73" s="827" t="s">
        <v>8534</v>
      </c>
      <c r="B73" s="825">
        <v>123530128</v>
      </c>
      <c r="C73" s="825">
        <v>77069</v>
      </c>
      <c r="D73" s="826">
        <v>58913796</v>
      </c>
      <c r="E73" s="826">
        <v>36755.399251713032</v>
      </c>
      <c r="F73" s="825">
        <v>8441029</v>
      </c>
      <c r="G73" s="825">
        <v>67039.647052282962</v>
      </c>
    </row>
    <row r="74" spans="1:7" ht="11.1" customHeight="1" x14ac:dyDescent="0.2">
      <c r="A74" s="580" t="s">
        <v>8454</v>
      </c>
      <c r="B74" s="820">
        <v>23894</v>
      </c>
      <c r="C74" s="820">
        <v>953.7380752804055</v>
      </c>
      <c r="D74" s="822">
        <v>266714</v>
      </c>
      <c r="E74" s="822">
        <v>10646</v>
      </c>
      <c r="F74" s="820">
        <v>140989</v>
      </c>
      <c r="G74" s="820">
        <v>64115.052296498405</v>
      </c>
    </row>
    <row r="75" spans="1:7" ht="11.1" customHeight="1" x14ac:dyDescent="0.2">
      <c r="A75" s="580" t="s">
        <v>8453</v>
      </c>
      <c r="B75" s="820">
        <v>7519132</v>
      </c>
      <c r="C75" s="820">
        <v>48869.642079539328</v>
      </c>
      <c r="D75" s="822">
        <v>393458</v>
      </c>
      <c r="E75" s="822">
        <v>2557</v>
      </c>
      <c r="F75" s="820">
        <v>736458</v>
      </c>
      <c r="G75" s="820">
        <v>60854.238968765494</v>
      </c>
    </row>
    <row r="76" spans="1:7" ht="11.1" customHeight="1" x14ac:dyDescent="0.2">
      <c r="A76" s="580" t="s">
        <v>8452</v>
      </c>
      <c r="B76" s="820">
        <v>8674672</v>
      </c>
      <c r="C76" s="820">
        <v>154758.38938147825</v>
      </c>
      <c r="D76" s="822">
        <v>365794</v>
      </c>
      <c r="E76" s="822">
        <v>6526</v>
      </c>
      <c r="F76" s="820">
        <v>332758</v>
      </c>
      <c r="G76" s="820">
        <v>76513.68130604738</v>
      </c>
    </row>
    <row r="77" spans="1:7" ht="11.1" customHeight="1" x14ac:dyDescent="0.2">
      <c r="A77" s="580" t="s">
        <v>8451</v>
      </c>
      <c r="B77" s="820">
        <v>543209</v>
      </c>
      <c r="C77" s="820">
        <v>6862.7720996045637</v>
      </c>
      <c r="D77" s="822">
        <v>682762</v>
      </c>
      <c r="E77" s="822">
        <v>8626</v>
      </c>
      <c r="F77" s="820">
        <v>368573</v>
      </c>
      <c r="G77" s="820">
        <v>56322.279951100245</v>
      </c>
    </row>
    <row r="78" spans="1:7" ht="11.1" customHeight="1" x14ac:dyDescent="0.2">
      <c r="A78" s="580" t="s">
        <v>8450</v>
      </c>
      <c r="B78" s="820">
        <v>15100968</v>
      </c>
      <c r="C78" s="820">
        <v>108853.84964714872</v>
      </c>
      <c r="D78" s="822">
        <v>432380</v>
      </c>
      <c r="E78" s="822">
        <v>3117</v>
      </c>
      <c r="F78" s="820">
        <v>647550</v>
      </c>
      <c r="G78" s="820">
        <v>64845.784097736825</v>
      </c>
    </row>
    <row r="79" spans="1:7" ht="11.1" customHeight="1" x14ac:dyDescent="0.2">
      <c r="A79" s="580" t="s">
        <v>8449</v>
      </c>
      <c r="B79" s="820">
        <v>8094604</v>
      </c>
      <c r="C79" s="820">
        <v>51928.09899859508</v>
      </c>
      <c r="D79" s="822">
        <v>395644</v>
      </c>
      <c r="E79" s="822">
        <v>2538</v>
      </c>
      <c r="F79" s="820">
        <v>956400</v>
      </c>
      <c r="G79" s="820">
        <v>77604.673807205458</v>
      </c>
    </row>
    <row r="80" spans="1:7" ht="11.1" customHeight="1" x14ac:dyDescent="0.2">
      <c r="A80" s="580" t="s">
        <v>8448</v>
      </c>
      <c r="B80" s="820">
        <v>3373619</v>
      </c>
      <c r="C80" s="820">
        <v>57409.621536995437</v>
      </c>
      <c r="D80" s="822">
        <v>932708</v>
      </c>
      <c r="E80" s="822">
        <v>15872</v>
      </c>
      <c r="F80" s="820">
        <v>384593</v>
      </c>
      <c r="G80" s="820">
        <v>68665.059810748076</v>
      </c>
    </row>
    <row r="81" spans="1:10" ht="11.1" customHeight="1" x14ac:dyDescent="0.2">
      <c r="A81" s="580" t="s">
        <v>8447</v>
      </c>
      <c r="B81" s="820">
        <v>465133</v>
      </c>
      <c r="C81" s="820">
        <v>8937.8182586806561</v>
      </c>
      <c r="D81" s="822">
        <v>495945</v>
      </c>
      <c r="E81" s="822">
        <v>9530</v>
      </c>
      <c r="F81" s="820">
        <v>298045</v>
      </c>
      <c r="G81" s="820">
        <v>66232.222222222219</v>
      </c>
    </row>
    <row r="82" spans="1:10" ht="11.1" customHeight="1" x14ac:dyDescent="0.2">
      <c r="A82" s="580" t="s">
        <v>8446</v>
      </c>
      <c r="B82" s="820">
        <v>23364814</v>
      </c>
      <c r="C82" s="820">
        <v>106683</v>
      </c>
      <c r="D82" s="822">
        <v>389746</v>
      </c>
      <c r="E82" s="822">
        <v>1780</v>
      </c>
      <c r="F82" s="820">
        <v>890322</v>
      </c>
      <c r="G82" s="820">
        <v>60479.722844915428</v>
      </c>
    </row>
    <row r="83" spans="1:10" ht="11.1" customHeight="1" x14ac:dyDescent="0.2">
      <c r="A83" s="580" t="s">
        <v>8445</v>
      </c>
      <c r="B83" s="820">
        <v>1732028</v>
      </c>
      <c r="C83" s="820">
        <v>24262.172914215273</v>
      </c>
      <c r="D83" s="822">
        <v>1462370</v>
      </c>
      <c r="E83" s="822">
        <v>20485</v>
      </c>
      <c r="F83" s="820">
        <v>434357</v>
      </c>
      <c r="G83" s="820">
        <v>69541.626641050272</v>
      </c>
    </row>
    <row r="84" spans="1:10" ht="11.1" customHeight="1" x14ac:dyDescent="0.2">
      <c r="A84" s="580" t="s">
        <v>8444</v>
      </c>
      <c r="B84" s="820">
        <v>21464062</v>
      </c>
      <c r="C84" s="820">
        <v>132696.53113079819</v>
      </c>
      <c r="D84" s="822">
        <v>395967</v>
      </c>
      <c r="E84" s="822">
        <v>2448</v>
      </c>
      <c r="F84" s="820">
        <v>686513</v>
      </c>
      <c r="G84" s="820">
        <v>55185.932475884241</v>
      </c>
    </row>
    <row r="85" spans="1:10" ht="11.1" customHeight="1" x14ac:dyDescent="0.2">
      <c r="A85" s="580" t="s">
        <v>8443</v>
      </c>
      <c r="B85" s="820">
        <v>461356</v>
      </c>
      <c r="C85" s="820">
        <v>4537.1543212304787</v>
      </c>
      <c r="D85" s="822">
        <v>313014</v>
      </c>
      <c r="E85" s="822">
        <v>3078</v>
      </c>
      <c r="F85" s="820">
        <v>451325</v>
      </c>
      <c r="G85" s="820">
        <v>55671.025040088811</v>
      </c>
    </row>
    <row r="86" spans="1:10" ht="11.1" customHeight="1" x14ac:dyDescent="0.2">
      <c r="A86" s="580" t="s">
        <v>8442</v>
      </c>
      <c r="B86" s="820">
        <v>11757419</v>
      </c>
      <c r="C86" s="820">
        <v>286340.29858016124</v>
      </c>
      <c r="D86" s="822">
        <v>304554</v>
      </c>
      <c r="E86" s="822">
        <v>7417</v>
      </c>
      <c r="F86" s="820">
        <v>436497</v>
      </c>
      <c r="G86" s="820">
        <v>166920.4588910134</v>
      </c>
    </row>
    <row r="87" spans="1:10" ht="11.1" customHeight="1" x14ac:dyDescent="0.2">
      <c r="A87" s="580" t="s">
        <v>8441</v>
      </c>
      <c r="B87" s="820">
        <v>211135</v>
      </c>
      <c r="C87" s="820">
        <v>10422.302300325797</v>
      </c>
      <c r="D87" s="822">
        <v>236508</v>
      </c>
      <c r="E87" s="822">
        <v>11675</v>
      </c>
      <c r="F87" s="820">
        <v>125836</v>
      </c>
      <c r="G87" s="820">
        <v>76356.796116504847</v>
      </c>
    </row>
    <row r="88" spans="1:10" ht="11.1" customHeight="1" x14ac:dyDescent="0.2">
      <c r="A88" s="580" t="s">
        <v>8440</v>
      </c>
      <c r="B88" s="820">
        <v>13769973</v>
      </c>
      <c r="C88" s="820">
        <v>255995.03625209146</v>
      </c>
      <c r="D88" s="822">
        <v>903537</v>
      </c>
      <c r="E88" s="822">
        <v>16797</v>
      </c>
      <c r="F88" s="820">
        <v>412054</v>
      </c>
      <c r="G88" s="820">
        <v>89035.004321521177</v>
      </c>
    </row>
    <row r="89" spans="1:10" ht="11.1" customHeight="1" x14ac:dyDescent="0.2">
      <c r="A89" s="578" t="s">
        <v>8439</v>
      </c>
      <c r="B89" s="820">
        <v>2999140</v>
      </c>
      <c r="C89" s="820">
        <v>76302.345697857832</v>
      </c>
      <c r="D89" s="822">
        <v>322691</v>
      </c>
      <c r="E89" s="822">
        <v>8210</v>
      </c>
      <c r="F89" s="820">
        <v>234120</v>
      </c>
      <c r="G89" s="820">
        <v>67121.559633027515</v>
      </c>
      <c r="H89" s="130"/>
      <c r="I89" s="126"/>
      <c r="J89" s="126"/>
    </row>
    <row r="90" spans="1:10" ht="11.1" customHeight="1" x14ac:dyDescent="0.2">
      <c r="A90" s="580" t="s">
        <v>8438</v>
      </c>
      <c r="B90" s="820">
        <v>3974970</v>
      </c>
      <c r="C90" s="820">
        <v>22704.25415248235</v>
      </c>
      <c r="D90" s="822">
        <v>403901</v>
      </c>
      <c r="E90" s="822">
        <v>2307</v>
      </c>
      <c r="F90" s="820">
        <v>904639</v>
      </c>
      <c r="G90" s="820">
        <v>62765.489488656072</v>
      </c>
    </row>
    <row r="91" spans="1:10" ht="11.1" customHeight="1" x14ac:dyDescent="0.2">
      <c r="A91" s="580" t="s">
        <v>8437</v>
      </c>
      <c r="B91" s="820">
        <v>84949</v>
      </c>
      <c r="C91" s="820">
        <v>2659.5598134059674</v>
      </c>
      <c r="D91" s="822">
        <v>161967</v>
      </c>
      <c r="E91" s="822">
        <v>5071</v>
      </c>
      <c r="F91" s="820">
        <v>134958</v>
      </c>
      <c r="G91" s="820">
        <v>49598.676957001102</v>
      </c>
    </row>
    <row r="92" spans="1:10" ht="11.1" customHeight="1" x14ac:dyDescent="0.2">
      <c r="A92" s="580" t="s">
        <v>8436</v>
      </c>
      <c r="B92" s="820">
        <v>24730</v>
      </c>
      <c r="C92" s="820">
        <v>1692.6762491444217</v>
      </c>
      <c r="D92" s="822">
        <v>115384</v>
      </c>
      <c r="E92" s="822">
        <v>7898</v>
      </c>
      <c r="F92" s="820">
        <v>84688</v>
      </c>
      <c r="G92" s="820">
        <v>79894.339622641506</v>
      </c>
    </row>
    <row r="93" spans="1:10" ht="11.1" customHeight="1" x14ac:dyDescent="0.2">
      <c r="A93" s="580" t="s">
        <v>8435</v>
      </c>
      <c r="B93" s="820">
        <v>465588</v>
      </c>
      <c r="C93" s="820">
        <v>8826.1454759151493</v>
      </c>
      <c r="D93" s="822">
        <v>511561</v>
      </c>
      <c r="E93" s="822">
        <v>9698</v>
      </c>
      <c r="F93" s="820">
        <v>292802</v>
      </c>
      <c r="G93" s="820">
        <v>66425.13611615244</v>
      </c>
    </row>
    <row r="94" spans="1:10" ht="11.1" customHeight="1" x14ac:dyDescent="0.2">
      <c r="A94" s="580" t="s">
        <v>8434</v>
      </c>
      <c r="B94" s="820">
        <v>4707802</v>
      </c>
      <c r="C94" s="820">
        <v>49685.515873015873</v>
      </c>
      <c r="D94" s="822">
        <v>994506</v>
      </c>
      <c r="E94" s="822">
        <v>10496</v>
      </c>
      <c r="F94" s="820">
        <v>480640</v>
      </c>
      <c r="G94" s="820">
        <v>65787.02436353681</v>
      </c>
    </row>
    <row r="95" spans="1:10" ht="11.1" customHeight="1" x14ac:dyDescent="0.2">
      <c r="A95" s="580" t="s">
        <v>8433</v>
      </c>
      <c r="B95" s="820">
        <v>63146</v>
      </c>
      <c r="C95" s="820">
        <v>3296.2363626872684</v>
      </c>
      <c r="D95" s="822">
        <v>132422</v>
      </c>
      <c r="E95" s="822">
        <v>6912</v>
      </c>
      <c r="F95" s="820">
        <v>94873</v>
      </c>
      <c r="G95" s="820">
        <v>59407.013149655606</v>
      </c>
    </row>
    <row r="96" spans="1:10" ht="11.1" customHeight="1" x14ac:dyDescent="0.2">
      <c r="A96" s="580" t="s">
        <v>8432</v>
      </c>
      <c r="B96" s="820">
        <v>323300</v>
      </c>
      <c r="C96" s="820">
        <v>7437.1420027144532</v>
      </c>
      <c r="D96" s="822">
        <v>435076</v>
      </c>
      <c r="E96" s="822">
        <v>10008</v>
      </c>
      <c r="F96" s="820">
        <v>210405</v>
      </c>
      <c r="G96" s="820">
        <v>54537.325038880248</v>
      </c>
    </row>
    <row r="97" spans="1:7" ht="11.1" customHeight="1" x14ac:dyDescent="0.2">
      <c r="A97" s="580" t="s">
        <v>8431</v>
      </c>
      <c r="B97" s="820">
        <v>766762</v>
      </c>
      <c r="C97" s="820">
        <v>38183.45699915343</v>
      </c>
      <c r="D97" s="822">
        <v>513203</v>
      </c>
      <c r="E97" s="822">
        <v>25557</v>
      </c>
      <c r="F97" s="820">
        <v>130095</v>
      </c>
      <c r="G97" s="820">
        <v>74382.504288164666</v>
      </c>
    </row>
    <row r="98" spans="1:7" ht="11.1" customHeight="1" x14ac:dyDescent="0.2">
      <c r="A98" s="580" t="s">
        <v>8430</v>
      </c>
      <c r="B98" s="820">
        <v>23070</v>
      </c>
      <c r="C98" s="820">
        <v>1008.6568730325289</v>
      </c>
      <c r="D98" s="822">
        <v>177585</v>
      </c>
      <c r="E98" s="822">
        <v>7764</v>
      </c>
      <c r="F98" s="820">
        <v>112430</v>
      </c>
      <c r="G98" s="820">
        <v>61303.162486368594</v>
      </c>
    </row>
    <row r="99" spans="1:7" ht="9.9499999999999993" customHeight="1" x14ac:dyDescent="0.25">
      <c r="A99" s="123"/>
      <c r="D99" s="556"/>
      <c r="E99" s="556"/>
      <c r="F99" s="818"/>
      <c r="G99" s="818"/>
    </row>
    <row r="100" spans="1:7" ht="12.95" customHeight="1" x14ac:dyDescent="0.25">
      <c r="A100" s="506" t="s">
        <v>8528</v>
      </c>
      <c r="F100" s="818"/>
      <c r="G100" s="818"/>
    </row>
    <row r="101" spans="1:7" s="541" customFormat="1" ht="12.95" customHeight="1" x14ac:dyDescent="0.25">
      <c r="A101" s="541" t="s">
        <v>8530</v>
      </c>
      <c r="B101"/>
      <c r="C101" s="819"/>
      <c r="D101" s="799"/>
      <c r="E101" s="799"/>
      <c r="F101" s="818"/>
      <c r="G101" s="818"/>
    </row>
    <row r="102" spans="1:7" ht="12.95" customHeight="1" x14ac:dyDescent="0.25">
      <c r="A102" s="506" t="s">
        <v>8526</v>
      </c>
      <c r="F102" s="818"/>
      <c r="G102" s="818"/>
    </row>
    <row r="103" spans="1:7" customFormat="1" ht="12.95" customHeight="1" x14ac:dyDescent="0.25">
      <c r="A103" s="29" t="s">
        <v>8533</v>
      </c>
      <c r="B103" s="1"/>
      <c r="C103" s="1"/>
      <c r="D103" s="824"/>
      <c r="E103" s="823"/>
      <c r="F103" s="818"/>
      <c r="G103" s="818"/>
    </row>
    <row r="104" spans="1:7" customFormat="1" ht="12.95" customHeight="1" x14ac:dyDescent="0.25">
      <c r="A104" s="29" t="s">
        <v>8532</v>
      </c>
      <c r="B104" s="1"/>
      <c r="C104" s="1"/>
      <c r="D104" s="824"/>
      <c r="E104" s="823"/>
      <c r="F104" s="818"/>
      <c r="G104" s="818"/>
    </row>
    <row r="105" spans="1:7" ht="18" customHeight="1" x14ac:dyDescent="0.2">
      <c r="A105" s="580" t="s">
        <v>8428</v>
      </c>
      <c r="B105" s="820">
        <v>1595123</v>
      </c>
      <c r="C105" s="820">
        <v>18298.150824787208</v>
      </c>
      <c r="D105" s="822">
        <v>1177694</v>
      </c>
      <c r="E105" s="822">
        <v>13510</v>
      </c>
      <c r="F105" s="820">
        <v>434911</v>
      </c>
      <c r="G105" s="820">
        <v>50866.783625730997</v>
      </c>
    </row>
    <row r="106" spans="1:7" ht="11.1" customHeight="1" x14ac:dyDescent="0.2">
      <c r="A106" s="580" t="s">
        <v>8427</v>
      </c>
      <c r="B106" s="820">
        <v>490747</v>
      </c>
      <c r="C106" s="820">
        <v>18532.041841320191</v>
      </c>
      <c r="D106" s="822">
        <v>413966</v>
      </c>
      <c r="E106" s="822">
        <v>15633</v>
      </c>
      <c r="F106" s="820">
        <v>140534</v>
      </c>
      <c r="G106" s="820">
        <v>56371.440032089849</v>
      </c>
    </row>
    <row r="107" spans="1:7" ht="11.1" customHeight="1" x14ac:dyDescent="0.2">
      <c r="A107" s="580" t="s">
        <v>8426</v>
      </c>
      <c r="B107" s="820">
        <v>1242619</v>
      </c>
      <c r="C107" s="820">
        <v>26959.537446845439</v>
      </c>
      <c r="D107" s="822">
        <v>534390</v>
      </c>
      <c r="E107" s="822">
        <v>11594</v>
      </c>
      <c r="F107" s="820">
        <v>260679</v>
      </c>
      <c r="G107" s="820">
        <v>71556.135053527309</v>
      </c>
    </row>
    <row r="108" spans="1:7" ht="11.1" customHeight="1" x14ac:dyDescent="0.2">
      <c r="A108" s="580" t="s">
        <v>8425</v>
      </c>
      <c r="B108" s="820">
        <v>262513</v>
      </c>
      <c r="C108" s="820">
        <v>10793.676246864849</v>
      </c>
      <c r="D108" s="822">
        <v>186134</v>
      </c>
      <c r="E108" s="822">
        <v>7653</v>
      </c>
      <c r="F108" s="820">
        <v>115261</v>
      </c>
      <c r="G108" s="820">
        <v>56170.077972709551</v>
      </c>
    </row>
    <row r="109" spans="1:7" ht="11.1" customHeight="1" x14ac:dyDescent="0.2">
      <c r="A109" s="580" t="s">
        <v>8424</v>
      </c>
      <c r="B109" s="820">
        <v>153825</v>
      </c>
      <c r="C109" s="820">
        <v>14030.007296607078</v>
      </c>
      <c r="D109" s="822">
        <v>210103</v>
      </c>
      <c r="E109" s="822">
        <v>11099</v>
      </c>
      <c r="F109" s="820">
        <v>47671</v>
      </c>
      <c r="G109" s="820">
        <v>60039.042821158691</v>
      </c>
    </row>
    <row r="110" spans="1:7" ht="11.1" customHeight="1" x14ac:dyDescent="0.2">
      <c r="A110" s="580" t="s">
        <v>8423</v>
      </c>
      <c r="B110" s="820">
        <v>944535</v>
      </c>
      <c r="C110" s="820">
        <v>14898.498375343072</v>
      </c>
      <c r="D110" s="822">
        <v>756604</v>
      </c>
      <c r="E110" s="822">
        <v>11934</v>
      </c>
      <c r="F110" s="820">
        <v>330637</v>
      </c>
      <c r="G110" s="820">
        <v>71908.873423227487</v>
      </c>
    </row>
    <row r="111" spans="1:7" ht="11.1" customHeight="1" x14ac:dyDescent="0.2">
      <c r="A111" s="580" t="s">
        <v>8422</v>
      </c>
      <c r="B111" s="820">
        <v>340188</v>
      </c>
      <c r="C111" s="820">
        <v>9924.0934683042087</v>
      </c>
      <c r="D111" s="822">
        <v>259512</v>
      </c>
      <c r="E111" s="822">
        <v>7571</v>
      </c>
      <c r="F111" s="820">
        <v>181669</v>
      </c>
      <c r="G111" s="820">
        <v>60195.162359178263</v>
      </c>
    </row>
    <row r="112" spans="1:7" ht="11.1" customHeight="1" x14ac:dyDescent="0.2">
      <c r="A112" s="580" t="s">
        <v>8421</v>
      </c>
      <c r="B112" s="820">
        <v>1606249</v>
      </c>
      <c r="C112" s="820">
        <v>22879.736197367671</v>
      </c>
      <c r="D112" s="822">
        <v>909531</v>
      </c>
      <c r="E112" s="822">
        <v>12956</v>
      </c>
      <c r="F112" s="820">
        <v>390882</v>
      </c>
      <c r="G112" s="820">
        <v>61799.525691699608</v>
      </c>
    </row>
    <row r="113" spans="1:7" ht="11.1" customHeight="1" x14ac:dyDescent="0.2">
      <c r="A113" s="580" t="s">
        <v>8420</v>
      </c>
      <c r="B113" s="820">
        <v>249066</v>
      </c>
      <c r="C113" s="820">
        <v>11001.148409893993</v>
      </c>
      <c r="D113" s="822">
        <v>363102</v>
      </c>
      <c r="E113" s="822">
        <v>16038</v>
      </c>
      <c r="F113" s="820">
        <v>132870</v>
      </c>
      <c r="G113" s="820">
        <v>78481.984642646203</v>
      </c>
    </row>
    <row r="114" spans="1:7" ht="11.1" customHeight="1" x14ac:dyDescent="0.2">
      <c r="A114" s="580" t="s">
        <v>8419</v>
      </c>
      <c r="B114" s="820">
        <v>244246</v>
      </c>
      <c r="C114" s="820">
        <v>15982.593901321816</v>
      </c>
      <c r="D114" s="822">
        <v>96449</v>
      </c>
      <c r="E114" s="822">
        <v>6311</v>
      </c>
      <c r="F114" s="820">
        <v>86799</v>
      </c>
      <c r="G114" s="820">
        <v>73558.474576271183</v>
      </c>
    </row>
    <row r="115" spans="1:7" ht="11.1" customHeight="1" x14ac:dyDescent="0.2">
      <c r="A115" s="580" t="s">
        <v>8418</v>
      </c>
      <c r="B115" s="820">
        <v>81735</v>
      </c>
      <c r="C115" s="820">
        <v>2379.8223904498473</v>
      </c>
      <c r="D115" s="822">
        <v>341979</v>
      </c>
      <c r="E115" s="822">
        <v>9957</v>
      </c>
      <c r="F115" s="820">
        <v>179875</v>
      </c>
      <c r="G115" s="820">
        <v>80051.179350244769</v>
      </c>
    </row>
    <row r="116" spans="1:7" ht="11.1" customHeight="1" x14ac:dyDescent="0.2">
      <c r="A116" s="580" t="s">
        <v>8417</v>
      </c>
      <c r="B116" s="820">
        <v>128427</v>
      </c>
      <c r="C116" s="820">
        <v>9741.864522491087</v>
      </c>
      <c r="D116" s="822">
        <v>144686</v>
      </c>
      <c r="E116" s="822">
        <v>10975</v>
      </c>
      <c r="F116" s="820">
        <v>70023</v>
      </c>
      <c r="G116" s="820">
        <v>74492.553191489365</v>
      </c>
    </row>
    <row r="117" spans="1:7" ht="11.1" customHeight="1" x14ac:dyDescent="0.2">
      <c r="A117" s="580" t="s">
        <v>8416</v>
      </c>
      <c r="B117" s="820">
        <v>2734424</v>
      </c>
      <c r="C117" s="820">
        <v>15632.426252000914</v>
      </c>
      <c r="D117" s="822">
        <v>3263704</v>
      </c>
      <c r="E117" s="822">
        <v>18658</v>
      </c>
      <c r="F117" s="820">
        <v>886530</v>
      </c>
      <c r="G117" s="820">
        <v>60750.3597615295</v>
      </c>
    </row>
    <row r="118" spans="1:7" ht="11.1" customHeight="1" x14ac:dyDescent="0.2">
      <c r="A118" s="580" t="s">
        <v>8415</v>
      </c>
      <c r="B118" s="820">
        <v>2202254</v>
      </c>
      <c r="C118" s="820">
        <v>18305.742119962761</v>
      </c>
      <c r="D118" s="822">
        <v>1480524</v>
      </c>
      <c r="E118" s="822">
        <v>12307</v>
      </c>
      <c r="F118" s="820">
        <v>690810</v>
      </c>
      <c r="G118" s="820">
        <v>60794.684502332129</v>
      </c>
    </row>
    <row r="119" spans="1:7" ht="11.1" customHeight="1" x14ac:dyDescent="0.2">
      <c r="A119" s="580" t="s">
        <v>8414</v>
      </c>
      <c r="B119" s="820">
        <v>2266081</v>
      </c>
      <c r="C119" s="820">
        <v>17516.278890005411</v>
      </c>
      <c r="D119" s="822">
        <v>1348642</v>
      </c>
      <c r="E119" s="822">
        <v>10425</v>
      </c>
      <c r="F119" s="820">
        <v>675389</v>
      </c>
      <c r="G119" s="820">
        <v>60889.740353407862</v>
      </c>
    </row>
    <row r="120" spans="1:7" ht="11.1" customHeight="1" x14ac:dyDescent="0.2">
      <c r="A120" s="580" t="s">
        <v>8413</v>
      </c>
      <c r="B120" s="820">
        <v>743037</v>
      </c>
      <c r="C120" s="820">
        <v>45362.454212454213</v>
      </c>
      <c r="D120" s="822">
        <v>627414</v>
      </c>
      <c r="E120" s="822">
        <v>38304</v>
      </c>
      <c r="F120" s="820">
        <v>77157</v>
      </c>
      <c r="G120" s="820">
        <v>57068.786982248515</v>
      </c>
    </row>
    <row r="121" spans="1:7" ht="11.1" customHeight="1" x14ac:dyDescent="0.2">
      <c r="A121" s="580" t="s">
        <v>8412</v>
      </c>
      <c r="B121" s="820">
        <v>1020927</v>
      </c>
      <c r="C121" s="820">
        <v>129149.52561669829</v>
      </c>
      <c r="D121" s="822">
        <v>120039</v>
      </c>
      <c r="E121" s="822">
        <v>15185</v>
      </c>
      <c r="F121" s="820">
        <v>52071</v>
      </c>
      <c r="G121" s="820">
        <v>71526.0989010989</v>
      </c>
    </row>
    <row r="122" spans="1:7" ht="11.1" customHeight="1" x14ac:dyDescent="0.2">
      <c r="A122" s="580" t="s">
        <v>8411</v>
      </c>
      <c r="B122" s="820">
        <v>2312078</v>
      </c>
      <c r="C122" s="820">
        <v>15103.328891327637</v>
      </c>
      <c r="D122" s="822">
        <v>1251805</v>
      </c>
      <c r="E122" s="822">
        <v>8177</v>
      </c>
      <c r="F122" s="820">
        <v>647935</v>
      </c>
      <c r="G122" s="820">
        <v>48425.635276532143</v>
      </c>
    </row>
    <row r="123" spans="1:7" ht="11.1" customHeight="1" x14ac:dyDescent="0.2">
      <c r="A123" s="580" t="s">
        <v>8410</v>
      </c>
      <c r="B123" s="820">
        <v>1858112</v>
      </c>
      <c r="C123" s="820">
        <v>21931.094718205961</v>
      </c>
      <c r="D123" s="822">
        <v>710185</v>
      </c>
      <c r="E123" s="822">
        <v>8382</v>
      </c>
      <c r="F123" s="820">
        <v>482456</v>
      </c>
      <c r="G123" s="820">
        <v>66794.406756195487</v>
      </c>
    </row>
    <row r="124" spans="1:7" ht="11.1" customHeight="1" x14ac:dyDescent="0.2">
      <c r="A124" s="580" t="s">
        <v>8409</v>
      </c>
      <c r="B124" s="820">
        <v>292770</v>
      </c>
      <c r="C124" s="820">
        <v>12625.382724567682</v>
      </c>
      <c r="D124" s="822">
        <v>299676</v>
      </c>
      <c r="E124" s="822">
        <v>12923</v>
      </c>
      <c r="F124" s="820">
        <v>113559</v>
      </c>
      <c r="G124" s="820">
        <v>64669.134396355345</v>
      </c>
    </row>
    <row r="125" spans="1:7" ht="11.1" customHeight="1" x14ac:dyDescent="0.2">
      <c r="A125" s="580" t="s">
        <v>8408</v>
      </c>
      <c r="B125" s="820">
        <v>98088</v>
      </c>
      <c r="C125" s="820">
        <v>7116.5929043024016</v>
      </c>
      <c r="D125" s="822">
        <v>166032</v>
      </c>
      <c r="E125" s="822">
        <v>12046</v>
      </c>
      <c r="F125" s="820">
        <v>66638</v>
      </c>
      <c r="G125" s="820">
        <v>60142.599277978341</v>
      </c>
    </row>
    <row r="126" spans="1:7" ht="11.1" customHeight="1" x14ac:dyDescent="0.2">
      <c r="A126" s="580" t="s">
        <v>8407</v>
      </c>
      <c r="B126" s="820">
        <v>259704</v>
      </c>
      <c r="C126" s="820">
        <v>11972.891982850029</v>
      </c>
      <c r="D126" s="822">
        <v>266837</v>
      </c>
      <c r="E126" s="822">
        <v>12302</v>
      </c>
      <c r="F126" s="820">
        <v>132953</v>
      </c>
      <c r="G126" s="820">
        <v>67181.910055583634</v>
      </c>
    </row>
    <row r="127" spans="1:7" ht="11.1" customHeight="1" x14ac:dyDescent="0.2">
      <c r="A127" s="580" t="s">
        <v>8406</v>
      </c>
      <c r="B127" s="820">
        <v>268538</v>
      </c>
      <c r="C127" s="820">
        <v>6489.5601739970998</v>
      </c>
      <c r="D127" s="821">
        <v>464312</v>
      </c>
      <c r="E127" s="821">
        <v>11221</v>
      </c>
      <c r="F127" s="820">
        <v>222963</v>
      </c>
      <c r="G127" s="820">
        <v>71279.731457800503</v>
      </c>
    </row>
    <row r="128" spans="1:7" s="652" customFormat="1" ht="12" customHeight="1" x14ac:dyDescent="0.2">
      <c r="A128" s="827" t="s">
        <v>8531</v>
      </c>
      <c r="B128" s="825">
        <v>12671394</v>
      </c>
      <c r="C128" s="825">
        <v>49855.187988857586</v>
      </c>
      <c r="D128" s="826">
        <v>4770692</v>
      </c>
      <c r="E128" s="826">
        <v>18770</v>
      </c>
      <c r="F128" s="825">
        <v>1362742</v>
      </c>
      <c r="G128" s="825">
        <v>61923.115372381515</v>
      </c>
    </row>
    <row r="129" spans="1:7" s="17" customFormat="1" ht="11.1" customHeight="1" x14ac:dyDescent="0.2">
      <c r="A129" s="14" t="s">
        <v>8404</v>
      </c>
      <c r="B129" s="820">
        <v>4216936</v>
      </c>
      <c r="C129" s="820">
        <v>47681.859812978437</v>
      </c>
      <c r="D129" s="822">
        <v>62077</v>
      </c>
      <c r="E129" s="822">
        <v>702</v>
      </c>
      <c r="F129" s="820">
        <v>402996</v>
      </c>
      <c r="G129" s="820">
        <v>48895.413734530448</v>
      </c>
    </row>
    <row r="130" spans="1:7" s="17" customFormat="1" ht="11.1" customHeight="1" x14ac:dyDescent="0.2">
      <c r="A130" s="14" t="s">
        <v>202</v>
      </c>
      <c r="B130" s="820">
        <v>30940</v>
      </c>
      <c r="C130" s="820">
        <v>2015.372589890568</v>
      </c>
      <c r="D130" s="821">
        <v>45623</v>
      </c>
      <c r="E130" s="821">
        <v>2972</v>
      </c>
      <c r="F130" s="820">
        <v>102005</v>
      </c>
      <c r="G130" s="820">
        <v>72964.949928469243</v>
      </c>
    </row>
    <row r="131" spans="1:7" s="17" customFormat="1" ht="11.1" customHeight="1" x14ac:dyDescent="0.2">
      <c r="A131" s="14" t="s">
        <v>203</v>
      </c>
      <c r="B131" s="820">
        <v>363326</v>
      </c>
      <c r="C131" s="820">
        <v>4957.5100971509664</v>
      </c>
      <c r="D131" s="822">
        <v>46501</v>
      </c>
      <c r="E131" s="822">
        <v>634</v>
      </c>
      <c r="F131" s="820">
        <v>418400</v>
      </c>
      <c r="G131" s="820">
        <v>78030.58560238716</v>
      </c>
    </row>
    <row r="132" spans="1:7" s="17" customFormat="1" ht="11.1" customHeight="1" x14ac:dyDescent="0.2">
      <c r="A132" s="14" t="s">
        <v>204</v>
      </c>
      <c r="B132" s="820">
        <v>85697</v>
      </c>
      <c r="C132" s="820">
        <v>1989.7606166848545</v>
      </c>
      <c r="D132" s="821">
        <v>48735</v>
      </c>
      <c r="E132" s="821">
        <v>1132</v>
      </c>
      <c r="F132" s="820">
        <v>244343</v>
      </c>
      <c r="G132" s="820">
        <v>57142.890551917684</v>
      </c>
    </row>
    <row r="133" spans="1:7" s="17" customFormat="1" ht="11.1" customHeight="1" x14ac:dyDescent="0.2">
      <c r="A133" s="14" t="s">
        <v>205</v>
      </c>
      <c r="B133" s="820">
        <v>7974495</v>
      </c>
      <c r="C133" s="820">
        <v>234433.64887111948</v>
      </c>
      <c r="D133" s="821">
        <v>46632</v>
      </c>
      <c r="E133" s="821">
        <v>1371</v>
      </c>
      <c r="F133" s="820">
        <v>194998</v>
      </c>
      <c r="G133" s="820">
        <v>69419.010323958704</v>
      </c>
    </row>
    <row r="134" spans="1:7" ht="11.1" customHeight="1" x14ac:dyDescent="0.2">
      <c r="A134" s="580" t="s">
        <v>8403</v>
      </c>
      <c r="B134" s="820">
        <v>108374</v>
      </c>
      <c r="C134" s="820">
        <v>5709.0027919717641</v>
      </c>
      <c r="D134" s="822">
        <v>230104</v>
      </c>
      <c r="E134" s="822">
        <v>12122</v>
      </c>
      <c r="F134" s="820">
        <v>111179</v>
      </c>
      <c r="G134" s="820">
        <v>76150</v>
      </c>
    </row>
    <row r="135" spans="1:7" ht="11.1" customHeight="1" x14ac:dyDescent="0.2">
      <c r="A135" s="580" t="s">
        <v>8402</v>
      </c>
      <c r="B135" s="820">
        <v>424114</v>
      </c>
      <c r="C135" s="820">
        <v>4586.4541315655715</v>
      </c>
      <c r="D135" s="822">
        <v>950884</v>
      </c>
      <c r="E135" s="822">
        <v>10283</v>
      </c>
      <c r="F135" s="820">
        <v>395659</v>
      </c>
      <c r="G135" s="820">
        <v>33170.606975184441</v>
      </c>
    </row>
    <row r="136" spans="1:7" ht="11.1" customHeight="1" x14ac:dyDescent="0.2">
      <c r="A136" s="580" t="s">
        <v>8401</v>
      </c>
      <c r="B136" s="820">
        <v>1658150</v>
      </c>
      <c r="C136" s="820">
        <v>28935.015530659966</v>
      </c>
      <c r="D136" s="822">
        <v>535735</v>
      </c>
      <c r="E136" s="822">
        <v>9349</v>
      </c>
      <c r="F136" s="820">
        <v>309770</v>
      </c>
      <c r="G136" s="820">
        <v>62415.877493451539</v>
      </c>
    </row>
    <row r="137" spans="1:7" ht="11.1" customHeight="1" x14ac:dyDescent="0.2">
      <c r="A137" s="580" t="s">
        <v>8400</v>
      </c>
      <c r="B137" s="820">
        <v>1259792</v>
      </c>
      <c r="C137" s="820">
        <v>20458.475429536524</v>
      </c>
      <c r="D137" s="822">
        <v>683438</v>
      </c>
      <c r="E137" s="822">
        <v>11099</v>
      </c>
      <c r="F137" s="820">
        <v>282227</v>
      </c>
      <c r="G137" s="820">
        <v>59154.684552504717</v>
      </c>
    </row>
    <row r="138" spans="1:7" ht="11.1" customHeight="1" x14ac:dyDescent="0.2">
      <c r="A138" s="580" t="s">
        <v>8399</v>
      </c>
      <c r="B138" s="820">
        <v>4346605</v>
      </c>
      <c r="C138" s="820">
        <v>57863.694454058947</v>
      </c>
      <c r="D138" s="822">
        <v>1315909</v>
      </c>
      <c r="E138" s="822">
        <v>17518</v>
      </c>
      <c r="F138" s="820">
        <v>372169</v>
      </c>
      <c r="G138" s="820">
        <v>50669.707283866577</v>
      </c>
    </row>
    <row r="139" spans="1:7" ht="11.1" customHeight="1" x14ac:dyDescent="0.2">
      <c r="A139" s="580" t="s">
        <v>8398</v>
      </c>
      <c r="B139" s="820">
        <v>291339</v>
      </c>
      <c r="C139" s="820">
        <v>9362.6956326123982</v>
      </c>
      <c r="D139" s="822">
        <v>268121</v>
      </c>
      <c r="E139" s="822">
        <v>8617</v>
      </c>
      <c r="F139" s="820">
        <v>132214</v>
      </c>
      <c r="G139" s="820">
        <v>52093.774625689519</v>
      </c>
    </row>
    <row r="140" spans="1:7" ht="11.1" customHeight="1" x14ac:dyDescent="0.2">
      <c r="A140" s="580" t="s">
        <v>8397</v>
      </c>
      <c r="B140" s="820">
        <v>370877</v>
      </c>
      <c r="C140" s="820">
        <v>12758.066735466116</v>
      </c>
      <c r="D140" s="822">
        <v>205616</v>
      </c>
      <c r="E140" s="822">
        <v>7073</v>
      </c>
      <c r="F140" s="820">
        <v>171979</v>
      </c>
      <c r="G140" s="820">
        <v>69262.585581957304</v>
      </c>
    </row>
    <row r="141" spans="1:7" ht="11.1" customHeight="1" x14ac:dyDescent="0.2">
      <c r="A141" s="580" t="s">
        <v>8396</v>
      </c>
      <c r="B141" s="820">
        <v>108809</v>
      </c>
      <c r="C141" s="820">
        <v>2303.9574819488853</v>
      </c>
      <c r="D141" s="822">
        <v>415726</v>
      </c>
      <c r="E141" s="822">
        <v>8803</v>
      </c>
      <c r="F141" s="820">
        <v>267954</v>
      </c>
      <c r="G141" s="820">
        <v>58365.062077978655</v>
      </c>
    </row>
    <row r="142" spans="1:7" ht="11.1" customHeight="1" x14ac:dyDescent="0.2">
      <c r="A142" s="580" t="s">
        <v>8395</v>
      </c>
      <c r="B142" s="820">
        <v>110896</v>
      </c>
      <c r="C142" s="820">
        <v>9089.8360655737706</v>
      </c>
      <c r="D142" s="822">
        <v>86797</v>
      </c>
      <c r="E142" s="822">
        <v>7115</v>
      </c>
      <c r="F142" s="820">
        <v>102329</v>
      </c>
      <c r="G142" s="820">
        <v>109912.99677765844</v>
      </c>
    </row>
    <row r="143" spans="1:7" ht="11.1" customHeight="1" x14ac:dyDescent="0.2">
      <c r="A143" s="580" t="s">
        <v>8394</v>
      </c>
      <c r="B143" s="820">
        <v>308166</v>
      </c>
      <c r="C143" s="820">
        <v>11817.540361237872</v>
      </c>
      <c r="D143" s="822">
        <v>417628</v>
      </c>
      <c r="E143" s="822">
        <v>16015</v>
      </c>
      <c r="F143" s="820">
        <v>264092</v>
      </c>
      <c r="G143" s="820">
        <v>118960.36036036036</v>
      </c>
    </row>
    <row r="144" spans="1:7" ht="11.1" customHeight="1" x14ac:dyDescent="0.2">
      <c r="A144" s="580" t="s">
        <v>8393</v>
      </c>
      <c r="B144" s="820">
        <v>784132</v>
      </c>
      <c r="C144" s="820">
        <v>31481.130560462501</v>
      </c>
      <c r="D144" s="822">
        <v>308429</v>
      </c>
      <c r="E144" s="822">
        <v>12383</v>
      </c>
      <c r="F144" s="820">
        <v>152370</v>
      </c>
      <c r="G144" s="820">
        <v>70184.246890833718</v>
      </c>
    </row>
    <row r="145" spans="1:7" ht="11.1" customHeight="1" x14ac:dyDescent="0.2">
      <c r="A145" s="580" t="s">
        <v>8392</v>
      </c>
      <c r="B145" s="820">
        <v>67086</v>
      </c>
      <c r="C145" s="820">
        <v>4130.9113300492609</v>
      </c>
      <c r="D145" s="822">
        <v>215881</v>
      </c>
      <c r="E145" s="822">
        <v>13293</v>
      </c>
      <c r="F145" s="820">
        <v>55996</v>
      </c>
      <c r="G145" s="820">
        <v>61331.872946330775</v>
      </c>
    </row>
    <row r="146" spans="1:7" ht="11.1" customHeight="1" x14ac:dyDescent="0.2">
      <c r="A146" s="580" t="s">
        <v>8391</v>
      </c>
      <c r="B146" s="820">
        <v>4887206</v>
      </c>
      <c r="C146" s="820">
        <v>44681.392223370116</v>
      </c>
      <c r="D146" s="822">
        <v>1480449</v>
      </c>
      <c r="E146" s="822">
        <v>13535</v>
      </c>
      <c r="F146" s="820">
        <v>584673</v>
      </c>
      <c r="G146" s="820">
        <v>54438.82681564246</v>
      </c>
    </row>
    <row r="147" spans="1:7" ht="11.1" customHeight="1" x14ac:dyDescent="0.2">
      <c r="A147" s="580" t="s">
        <v>8390</v>
      </c>
      <c r="B147" s="820">
        <v>526919</v>
      </c>
      <c r="C147" s="820">
        <v>9691.8903011017719</v>
      </c>
      <c r="D147" s="822">
        <v>462410</v>
      </c>
      <c r="E147" s="822">
        <v>8505</v>
      </c>
      <c r="F147" s="820">
        <v>302349</v>
      </c>
      <c r="G147" s="820">
        <v>66015.06550218341</v>
      </c>
    </row>
    <row r="148" spans="1:7" ht="11.1" customHeight="1" x14ac:dyDescent="0.2">
      <c r="A148" s="580" t="s">
        <v>8389</v>
      </c>
      <c r="B148" s="820">
        <v>78712</v>
      </c>
      <c r="C148" s="820">
        <v>4476.3421292083713</v>
      </c>
      <c r="D148" s="822">
        <v>180068</v>
      </c>
      <c r="E148" s="822">
        <v>10240</v>
      </c>
      <c r="F148" s="820">
        <v>73394</v>
      </c>
      <c r="G148" s="820">
        <v>56413.528055342038</v>
      </c>
    </row>
    <row r="149" spans="1:7" ht="11.1" customHeight="1" x14ac:dyDescent="0.2">
      <c r="A149" s="580" t="s">
        <v>8388</v>
      </c>
      <c r="B149" s="820">
        <v>240101</v>
      </c>
      <c r="C149" s="820">
        <v>9921.9389230959951</v>
      </c>
      <c r="D149" s="822">
        <v>204563</v>
      </c>
      <c r="E149" s="822">
        <v>8453</v>
      </c>
      <c r="F149" s="820">
        <v>106467</v>
      </c>
      <c r="G149" s="820">
        <v>52628.274839347505</v>
      </c>
    </row>
    <row r="150" spans="1:7" ht="11.1" customHeight="1" x14ac:dyDescent="0.2">
      <c r="A150" s="580" t="s">
        <v>8387</v>
      </c>
      <c r="B150" s="820">
        <v>181397</v>
      </c>
      <c r="C150" s="820">
        <v>3879.4858633816675</v>
      </c>
      <c r="D150" s="822">
        <v>285257</v>
      </c>
      <c r="E150" s="822">
        <v>6101</v>
      </c>
      <c r="F150" s="820">
        <v>246777</v>
      </c>
      <c r="G150" s="820">
        <v>71055.859487474809</v>
      </c>
    </row>
    <row r="151" spans="1:7" ht="9.9499999999999993" customHeight="1" x14ac:dyDescent="0.25">
      <c r="A151" s="123"/>
      <c r="D151" s="556"/>
      <c r="E151" s="556"/>
      <c r="F151" s="818"/>
      <c r="G151" s="818"/>
    </row>
    <row r="152" spans="1:7" ht="12.95" customHeight="1" x14ac:dyDescent="0.25">
      <c r="A152" s="506" t="s">
        <v>8528</v>
      </c>
      <c r="F152" s="818"/>
      <c r="G152" s="818"/>
    </row>
    <row r="153" spans="1:7" s="541" customFormat="1" ht="12.95" customHeight="1" x14ac:dyDescent="0.25">
      <c r="A153" s="541" t="s">
        <v>8530</v>
      </c>
      <c r="B153"/>
      <c r="C153" s="819"/>
      <c r="D153" s="799"/>
      <c r="E153" s="799"/>
      <c r="F153" s="818"/>
      <c r="G153" s="818"/>
    </row>
    <row r="154" spans="1:7" ht="12.95" customHeight="1" x14ac:dyDescent="0.25">
      <c r="A154" s="506" t="s">
        <v>8526</v>
      </c>
      <c r="F154" s="818"/>
      <c r="G154" s="818"/>
    </row>
    <row r="155" spans="1:7" customFormat="1" ht="12.95" customHeight="1" x14ac:dyDescent="0.25">
      <c r="A155" s="29" t="s">
        <v>8529</v>
      </c>
      <c r="B155" s="1"/>
      <c r="C155" s="1"/>
      <c r="D155" s="824"/>
      <c r="E155" s="823"/>
      <c r="F155" s="818"/>
      <c r="G155" s="818"/>
    </row>
    <row r="156" spans="1:7" ht="18" customHeight="1" x14ac:dyDescent="0.2">
      <c r="A156" s="580" t="s">
        <v>8386</v>
      </c>
      <c r="B156" s="820">
        <v>15841</v>
      </c>
      <c r="C156" s="820">
        <v>1559.6140592694694</v>
      </c>
      <c r="D156" s="822">
        <v>84352</v>
      </c>
      <c r="E156" s="822">
        <v>8305</v>
      </c>
      <c r="F156" s="820">
        <v>43601</v>
      </c>
      <c r="G156" s="820">
        <v>50876.312718786467</v>
      </c>
    </row>
    <row r="157" spans="1:7" ht="11.1" customHeight="1" x14ac:dyDescent="0.2">
      <c r="A157" s="580" t="s">
        <v>8385</v>
      </c>
      <c r="B157" s="820">
        <v>605899</v>
      </c>
      <c r="C157" s="820">
        <v>18598.980876078214</v>
      </c>
      <c r="D157" s="822">
        <v>388989</v>
      </c>
      <c r="E157" s="822">
        <v>11941</v>
      </c>
      <c r="F157" s="820">
        <v>170604</v>
      </c>
      <c r="G157" s="820">
        <v>63777.196261682242</v>
      </c>
    </row>
    <row r="158" spans="1:7" ht="11.1" customHeight="1" x14ac:dyDescent="0.2">
      <c r="A158" s="580" t="s">
        <v>8384</v>
      </c>
      <c r="B158" s="820">
        <v>308707</v>
      </c>
      <c r="C158" s="820">
        <v>9953.7950602953497</v>
      </c>
      <c r="D158" s="822">
        <v>434428</v>
      </c>
      <c r="E158" s="822">
        <v>14007</v>
      </c>
      <c r="F158" s="820">
        <v>158464</v>
      </c>
      <c r="G158" s="820">
        <v>63410.964385754305</v>
      </c>
    </row>
    <row r="159" spans="1:7" ht="11.1" customHeight="1" x14ac:dyDescent="0.2">
      <c r="A159" s="580" t="s">
        <v>8383</v>
      </c>
      <c r="B159" s="820">
        <v>3371716</v>
      </c>
      <c r="C159" s="820">
        <v>41460.792149822315</v>
      </c>
      <c r="D159" s="822">
        <v>1323039</v>
      </c>
      <c r="E159" s="822">
        <v>16269</v>
      </c>
      <c r="F159" s="820">
        <v>422958</v>
      </c>
      <c r="G159" s="820">
        <v>62865.338882282995</v>
      </c>
    </row>
    <row r="160" spans="1:7" ht="11.1" customHeight="1" x14ac:dyDescent="0.2">
      <c r="A160" s="580" t="s">
        <v>8382</v>
      </c>
      <c r="B160" s="820">
        <v>237375</v>
      </c>
      <c r="C160" s="820">
        <v>15401.959512068517</v>
      </c>
      <c r="D160" s="822">
        <v>450796</v>
      </c>
      <c r="E160" s="822">
        <v>29250</v>
      </c>
      <c r="F160" s="820">
        <v>103808</v>
      </c>
      <c r="G160" s="820">
        <v>91865.486725663708</v>
      </c>
    </row>
    <row r="161" spans="1:7" ht="11.1" customHeight="1" x14ac:dyDescent="0.2">
      <c r="A161" s="580" t="s">
        <v>8381</v>
      </c>
      <c r="B161" s="820">
        <v>2434718</v>
      </c>
      <c r="C161" s="820">
        <v>20892.769492165378</v>
      </c>
      <c r="D161" s="822">
        <v>1667583</v>
      </c>
      <c r="E161" s="822">
        <v>14310</v>
      </c>
      <c r="F161" s="820">
        <v>586180</v>
      </c>
      <c r="G161" s="820">
        <v>61194.279152312345</v>
      </c>
    </row>
    <row r="162" spans="1:7" ht="11.1" customHeight="1" x14ac:dyDescent="0.2">
      <c r="A162" s="580" t="s">
        <v>8380</v>
      </c>
      <c r="B162" s="820">
        <v>3421423</v>
      </c>
      <c r="C162" s="820">
        <v>28363.893356324508</v>
      </c>
      <c r="D162" s="822">
        <v>1379852</v>
      </c>
      <c r="E162" s="822">
        <v>11439</v>
      </c>
      <c r="F162" s="820">
        <v>588932</v>
      </c>
      <c r="G162" s="820">
        <v>57524.125805821452</v>
      </c>
    </row>
    <row r="163" spans="1:7" ht="11.1" customHeight="1" x14ac:dyDescent="0.2">
      <c r="A163" s="580" t="s">
        <v>8379</v>
      </c>
      <c r="B163" s="820">
        <v>320955</v>
      </c>
      <c r="C163" s="820">
        <v>17469.790986283475</v>
      </c>
      <c r="D163" s="822">
        <v>194894</v>
      </c>
      <c r="E163" s="822">
        <v>10608</v>
      </c>
      <c r="F163" s="820">
        <v>99126</v>
      </c>
      <c r="G163" s="820">
        <v>65429.702970297032</v>
      </c>
    </row>
    <row r="164" spans="1:7" ht="11.1" customHeight="1" x14ac:dyDescent="0.2">
      <c r="A164" s="580" t="s">
        <v>8378</v>
      </c>
      <c r="B164" s="820">
        <v>534978</v>
      </c>
      <c r="C164" s="820">
        <v>24391.46491588018</v>
      </c>
      <c r="D164" s="822">
        <v>189993</v>
      </c>
      <c r="E164" s="822">
        <v>8662</v>
      </c>
      <c r="F164" s="820">
        <v>168007</v>
      </c>
      <c r="G164" s="820">
        <v>83752.243270189429</v>
      </c>
    </row>
    <row r="165" spans="1:7" ht="11.1" customHeight="1" x14ac:dyDescent="0.2">
      <c r="A165" s="580" t="s">
        <v>8377</v>
      </c>
      <c r="B165" s="820">
        <v>578277</v>
      </c>
      <c r="C165" s="820">
        <v>18478.84578513453</v>
      </c>
      <c r="D165" s="822">
        <v>531657</v>
      </c>
      <c r="E165" s="822">
        <v>16989</v>
      </c>
      <c r="F165" s="820">
        <v>172682</v>
      </c>
      <c r="G165" s="820">
        <v>71356.198347107435</v>
      </c>
    </row>
    <row r="166" spans="1:7" ht="11.1" customHeight="1" x14ac:dyDescent="0.2">
      <c r="A166" s="580" t="s">
        <v>8376</v>
      </c>
      <c r="B166" s="820">
        <v>299821</v>
      </c>
      <c r="C166" s="820">
        <v>19352.029949009229</v>
      </c>
      <c r="D166" s="822">
        <v>154595</v>
      </c>
      <c r="E166" s="822">
        <v>9978</v>
      </c>
      <c r="F166" s="820">
        <v>77734</v>
      </c>
      <c r="G166" s="820">
        <v>56781.592403214025</v>
      </c>
    </row>
    <row r="167" spans="1:7" ht="11.1" customHeight="1" x14ac:dyDescent="0.2">
      <c r="A167" s="580" t="s">
        <v>8375</v>
      </c>
      <c r="B167" s="820">
        <v>3037178</v>
      </c>
      <c r="C167" s="820">
        <v>51707.208280840343</v>
      </c>
      <c r="D167" s="822">
        <v>598175</v>
      </c>
      <c r="E167" s="822">
        <v>10184</v>
      </c>
      <c r="F167" s="820">
        <v>293820</v>
      </c>
      <c r="G167" s="820">
        <v>63377.911993097499</v>
      </c>
    </row>
    <row r="168" spans="1:7" ht="11.1" customHeight="1" x14ac:dyDescent="0.2">
      <c r="A168" s="580" t="s">
        <v>8374</v>
      </c>
      <c r="B168" s="820">
        <v>620856</v>
      </c>
      <c r="C168" s="820">
        <v>16986.484268125856</v>
      </c>
      <c r="D168" s="822">
        <v>335746</v>
      </c>
      <c r="E168" s="822">
        <v>9186</v>
      </c>
      <c r="F168" s="820">
        <v>234570</v>
      </c>
      <c r="G168" s="820">
        <v>79542.217700915557</v>
      </c>
    </row>
    <row r="169" spans="1:7" ht="11.1" customHeight="1" x14ac:dyDescent="0.2">
      <c r="A169" s="580" t="s">
        <v>8373</v>
      </c>
      <c r="B169" s="820">
        <v>663616</v>
      </c>
      <c r="C169" s="820">
        <v>46717.071453713485</v>
      </c>
      <c r="D169" s="822">
        <v>270645</v>
      </c>
      <c r="E169" s="822">
        <v>19053</v>
      </c>
      <c r="F169" s="820">
        <v>84310</v>
      </c>
      <c r="G169" s="820">
        <v>72121.471343028228</v>
      </c>
    </row>
    <row r="170" spans="1:7" ht="11.1" customHeight="1" x14ac:dyDescent="0.2">
      <c r="A170" s="580" t="s">
        <v>8372</v>
      </c>
      <c r="B170" s="820">
        <v>163421</v>
      </c>
      <c r="C170" s="820">
        <v>8458.2060969929098</v>
      </c>
      <c r="D170" s="822">
        <v>170924</v>
      </c>
      <c r="E170" s="822">
        <v>8847</v>
      </c>
      <c r="F170" s="820">
        <v>129565</v>
      </c>
      <c r="G170" s="820">
        <v>76169.90005878896</v>
      </c>
    </row>
    <row r="171" spans="1:7" ht="11.1" customHeight="1" x14ac:dyDescent="0.2">
      <c r="A171" s="580" t="s">
        <v>8371</v>
      </c>
      <c r="B171" s="820">
        <v>768547</v>
      </c>
      <c r="C171" s="820">
        <v>48645.294005949741</v>
      </c>
      <c r="D171" s="822">
        <v>284417</v>
      </c>
      <c r="E171" s="822">
        <v>18002</v>
      </c>
      <c r="F171" s="820">
        <v>92625</v>
      </c>
      <c r="G171" s="820">
        <v>65505.657708628009</v>
      </c>
    </row>
    <row r="172" spans="1:7" ht="11.1" customHeight="1" x14ac:dyDescent="0.2">
      <c r="A172" s="580" t="s">
        <v>8370</v>
      </c>
      <c r="B172" s="820">
        <v>847692</v>
      </c>
      <c r="C172" s="820">
        <v>21407.985453443442</v>
      </c>
      <c r="D172" s="822">
        <v>369476</v>
      </c>
      <c r="E172" s="822">
        <v>9331</v>
      </c>
      <c r="F172" s="820">
        <v>264220</v>
      </c>
      <c r="G172" s="820">
        <v>74596.273291925478</v>
      </c>
    </row>
    <row r="173" spans="1:7" ht="11.1" customHeight="1" x14ac:dyDescent="0.2">
      <c r="A173" s="580" t="s">
        <v>8369</v>
      </c>
      <c r="B173" s="820">
        <v>799999</v>
      </c>
      <c r="C173" s="820">
        <v>17949.270809961858</v>
      </c>
      <c r="D173" s="822">
        <v>636396</v>
      </c>
      <c r="E173" s="822">
        <v>14279</v>
      </c>
      <c r="F173" s="820">
        <v>240769</v>
      </c>
      <c r="G173" s="820">
        <v>58424.896869691824</v>
      </c>
    </row>
    <row r="174" spans="1:7" ht="11.1" customHeight="1" x14ac:dyDescent="0.2">
      <c r="A174" s="580" t="s">
        <v>8368</v>
      </c>
      <c r="B174" s="820">
        <v>2582333</v>
      </c>
      <c r="C174" s="820">
        <v>48196.737527762743</v>
      </c>
      <c r="D174" s="822">
        <v>933582</v>
      </c>
      <c r="E174" s="822">
        <v>17424</v>
      </c>
      <c r="F174" s="820">
        <v>343993</v>
      </c>
      <c r="G174" s="820">
        <v>75403.989478299001</v>
      </c>
    </row>
    <row r="175" spans="1:7" ht="11.1" customHeight="1" x14ac:dyDescent="0.2">
      <c r="A175" s="580" t="s">
        <v>8367</v>
      </c>
      <c r="B175" s="820">
        <v>103604</v>
      </c>
      <c r="C175" s="820">
        <v>3858.1908911481028</v>
      </c>
      <c r="D175" s="822">
        <v>196529</v>
      </c>
      <c r="E175" s="822">
        <v>7319</v>
      </c>
      <c r="F175" s="820">
        <v>130626</v>
      </c>
      <c r="G175" s="820">
        <v>48686.544912411475</v>
      </c>
    </row>
    <row r="176" spans="1:7" ht="11.1" customHeight="1" x14ac:dyDescent="0.2">
      <c r="A176" s="580" t="s">
        <v>8366</v>
      </c>
      <c r="B176" s="820">
        <v>3322168</v>
      </c>
      <c r="C176" s="820">
        <v>25848.016370101224</v>
      </c>
      <c r="D176" s="822">
        <v>2059507</v>
      </c>
      <c r="E176" s="822">
        <v>16024</v>
      </c>
      <c r="F176" s="820">
        <v>817081</v>
      </c>
      <c r="G176" s="820">
        <v>78610.833172984407</v>
      </c>
    </row>
    <row r="177" spans="1:7" ht="11.1" customHeight="1" x14ac:dyDescent="0.2">
      <c r="A177" s="580" t="s">
        <v>8365</v>
      </c>
      <c r="B177" s="820">
        <v>1439789</v>
      </c>
      <c r="C177" s="820">
        <v>29229.546469608998</v>
      </c>
      <c r="D177" s="822">
        <v>751689</v>
      </c>
      <c r="E177" s="822">
        <v>15260</v>
      </c>
      <c r="F177" s="820">
        <v>244743</v>
      </c>
      <c r="G177" s="820">
        <v>61048.39111998005</v>
      </c>
    </row>
    <row r="178" spans="1:7" ht="11.1" customHeight="1" x14ac:dyDescent="0.2">
      <c r="A178" s="580" t="s">
        <v>8364</v>
      </c>
      <c r="B178" s="820">
        <v>184809</v>
      </c>
      <c r="C178" s="820">
        <v>15708.372290692732</v>
      </c>
      <c r="D178" s="822">
        <v>162282</v>
      </c>
      <c r="E178" s="822">
        <v>13794</v>
      </c>
      <c r="F178" s="820">
        <v>65297</v>
      </c>
      <c r="G178" s="820">
        <v>73949.037372593433</v>
      </c>
    </row>
    <row r="179" spans="1:7" ht="11.1" customHeight="1" x14ac:dyDescent="0.2">
      <c r="A179" s="580" t="s">
        <v>8363</v>
      </c>
      <c r="B179" s="820">
        <v>1144271</v>
      </c>
      <c r="C179" s="820">
        <v>42770.090453763922</v>
      </c>
      <c r="D179" s="822">
        <v>585716</v>
      </c>
      <c r="E179" s="822">
        <v>21893</v>
      </c>
      <c r="F179" s="820">
        <v>181777</v>
      </c>
      <c r="G179" s="820">
        <v>81186.690486824475</v>
      </c>
    </row>
    <row r="180" spans="1:7" ht="11.1" customHeight="1" x14ac:dyDescent="0.2">
      <c r="A180" s="580" t="s">
        <v>8362</v>
      </c>
      <c r="B180" s="820">
        <v>2834672</v>
      </c>
      <c r="C180" s="820">
        <v>44209.547871925635</v>
      </c>
      <c r="D180" s="822">
        <v>1158588</v>
      </c>
      <c r="E180" s="822">
        <v>18069</v>
      </c>
      <c r="F180" s="820">
        <v>475367</v>
      </c>
      <c r="G180" s="820">
        <v>91840.610510046376</v>
      </c>
    </row>
    <row r="181" spans="1:7" ht="11.1" customHeight="1" x14ac:dyDescent="0.2">
      <c r="A181" s="580" t="s">
        <v>8361</v>
      </c>
      <c r="B181" s="820">
        <v>300163</v>
      </c>
      <c r="C181" s="820">
        <v>11083.896458771833</v>
      </c>
      <c r="D181" s="822">
        <v>264334</v>
      </c>
      <c r="E181" s="822">
        <v>9761</v>
      </c>
      <c r="F181" s="820">
        <v>161921</v>
      </c>
      <c r="G181" s="820">
        <v>65396.203554119551</v>
      </c>
    </row>
    <row r="182" spans="1:7" ht="11.1" customHeight="1" x14ac:dyDescent="0.2">
      <c r="A182" s="580" t="s">
        <v>8360</v>
      </c>
      <c r="B182" s="820">
        <v>567929</v>
      </c>
      <c r="C182" s="820">
        <v>15317.968497141008</v>
      </c>
      <c r="D182" s="822">
        <v>301329</v>
      </c>
      <c r="E182" s="822">
        <v>8127</v>
      </c>
      <c r="F182" s="820">
        <v>191765</v>
      </c>
      <c r="G182" s="820">
        <v>58358.186244674376</v>
      </c>
    </row>
    <row r="183" spans="1:7" ht="11.1" customHeight="1" x14ac:dyDescent="0.2">
      <c r="A183" s="580" t="s">
        <v>8359</v>
      </c>
      <c r="B183" s="820">
        <v>1815915</v>
      </c>
      <c r="C183" s="820">
        <v>38942.227273702047</v>
      </c>
      <c r="D183" s="822">
        <v>426166</v>
      </c>
      <c r="E183" s="822">
        <v>9139</v>
      </c>
      <c r="F183" s="820">
        <v>302006</v>
      </c>
      <c r="G183" s="820">
        <v>77796.49665121072</v>
      </c>
    </row>
    <row r="184" spans="1:7" ht="11.1" customHeight="1" x14ac:dyDescent="0.2">
      <c r="A184" s="580" t="s">
        <v>8358</v>
      </c>
      <c r="B184" s="820">
        <v>688725</v>
      </c>
      <c r="C184" s="820">
        <v>53212.161013675344</v>
      </c>
      <c r="D184" s="822">
        <v>143774</v>
      </c>
      <c r="E184" s="822">
        <v>11108</v>
      </c>
      <c r="F184" s="820">
        <v>93131</v>
      </c>
      <c r="G184" s="820">
        <v>79531.169940222026</v>
      </c>
    </row>
    <row r="185" spans="1:7" ht="11.1" customHeight="1" x14ac:dyDescent="0.2">
      <c r="A185" s="580" t="s">
        <v>8357</v>
      </c>
      <c r="B185" s="820">
        <v>68088</v>
      </c>
      <c r="C185" s="820">
        <v>5863.5893902859116</v>
      </c>
      <c r="D185" s="822">
        <v>126470</v>
      </c>
      <c r="E185" s="822">
        <v>10891</v>
      </c>
      <c r="F185" s="820">
        <v>87949</v>
      </c>
      <c r="G185" s="820">
        <v>80687.155963302765</v>
      </c>
    </row>
    <row r="186" spans="1:7" ht="11.1" customHeight="1" x14ac:dyDescent="0.2">
      <c r="A186" s="580" t="s">
        <v>8356</v>
      </c>
      <c r="B186" s="820">
        <v>149188</v>
      </c>
      <c r="C186" s="820">
        <v>5827.4286160696847</v>
      </c>
      <c r="D186" s="822">
        <v>213208</v>
      </c>
      <c r="E186" s="822">
        <v>8328</v>
      </c>
      <c r="F186" s="820">
        <v>146505</v>
      </c>
      <c r="G186" s="820">
        <v>65374.832663989298</v>
      </c>
    </row>
    <row r="187" spans="1:7" ht="11.1" customHeight="1" x14ac:dyDescent="0.2">
      <c r="A187" s="580" t="s">
        <v>8355</v>
      </c>
      <c r="B187" s="820">
        <v>107669</v>
      </c>
      <c r="C187" s="820">
        <v>8847.0829909613803</v>
      </c>
      <c r="D187" s="822">
        <v>134760</v>
      </c>
      <c r="E187" s="822">
        <v>11073</v>
      </c>
      <c r="F187" s="820">
        <v>79008</v>
      </c>
      <c r="G187" s="820">
        <v>78929.070929070935</v>
      </c>
    </row>
    <row r="188" spans="1:7" ht="11.1" customHeight="1" x14ac:dyDescent="0.2">
      <c r="A188" s="580" t="s">
        <v>8354</v>
      </c>
      <c r="B188" s="820">
        <v>29146613</v>
      </c>
      <c r="C188" s="820">
        <v>92767</v>
      </c>
      <c r="D188" s="822">
        <v>11358089</v>
      </c>
      <c r="E188" s="822">
        <v>36150</v>
      </c>
      <c r="F188" s="820">
        <v>1997790</v>
      </c>
      <c r="G188" s="820">
        <v>75892.341589424104</v>
      </c>
    </row>
    <row r="189" spans="1:7" ht="11.1" customHeight="1" x14ac:dyDescent="0.2">
      <c r="A189" s="580" t="s">
        <v>8353</v>
      </c>
      <c r="B189" s="820">
        <v>25453</v>
      </c>
      <c r="C189" s="820">
        <v>2339.0001837897444</v>
      </c>
      <c r="D189" s="822">
        <v>85871</v>
      </c>
      <c r="E189" s="822">
        <v>7891</v>
      </c>
      <c r="F189" s="820">
        <v>55013</v>
      </c>
      <c r="G189" s="820">
        <v>62585.893060295792</v>
      </c>
    </row>
    <row r="190" spans="1:7" ht="11.1" customHeight="1" x14ac:dyDescent="0.2">
      <c r="A190" s="580" t="s">
        <v>8352</v>
      </c>
      <c r="B190" s="820">
        <v>578062</v>
      </c>
      <c r="C190" s="820">
        <v>17425.677508817411</v>
      </c>
      <c r="D190" s="822">
        <v>339688</v>
      </c>
      <c r="E190" s="822">
        <v>10240</v>
      </c>
      <c r="F190" s="820">
        <v>192138</v>
      </c>
      <c r="G190" s="820">
        <v>73223.323170731703</v>
      </c>
    </row>
    <row r="191" spans="1:7" ht="11.1" customHeight="1" x14ac:dyDescent="0.2">
      <c r="A191" s="580" t="s">
        <v>8351</v>
      </c>
      <c r="B191" s="820">
        <v>1946133</v>
      </c>
      <c r="C191" s="820">
        <v>15398.083678830269</v>
      </c>
      <c r="D191" s="822">
        <v>2675836</v>
      </c>
      <c r="E191" s="822">
        <v>21172</v>
      </c>
      <c r="F191" s="820">
        <v>680307</v>
      </c>
      <c r="G191" s="820">
        <v>65345.01969071175</v>
      </c>
    </row>
    <row r="192" spans="1:7" ht="11.1" customHeight="1" x14ac:dyDescent="0.2">
      <c r="A192" s="580" t="s">
        <v>8350</v>
      </c>
      <c r="B192" s="820">
        <v>433144</v>
      </c>
      <c r="C192" s="820">
        <v>19490.797822076227</v>
      </c>
      <c r="D192" s="822">
        <v>271409</v>
      </c>
      <c r="E192" s="822">
        <v>12213</v>
      </c>
      <c r="F192" s="820">
        <v>130764</v>
      </c>
      <c r="G192" s="820">
        <v>73216.12541993281</v>
      </c>
    </row>
    <row r="193" spans="1:7" ht="11.1" customHeight="1" x14ac:dyDescent="0.2">
      <c r="A193" s="580" t="s">
        <v>8349</v>
      </c>
      <c r="B193" s="820">
        <v>129530</v>
      </c>
      <c r="C193" s="820">
        <v>10407.359794311426</v>
      </c>
      <c r="D193" s="822">
        <v>120055</v>
      </c>
      <c r="E193" s="822">
        <v>9646</v>
      </c>
      <c r="F193" s="820">
        <v>79212</v>
      </c>
      <c r="G193" s="820">
        <v>73754.189944134079</v>
      </c>
    </row>
    <row r="194" spans="1:7" ht="11.1" customHeight="1" x14ac:dyDescent="0.2">
      <c r="A194" s="580" t="s">
        <v>8348</v>
      </c>
      <c r="B194" s="820">
        <v>817398</v>
      </c>
      <c r="C194" s="820">
        <v>13982.415025915599</v>
      </c>
      <c r="D194" s="822">
        <v>566547</v>
      </c>
      <c r="E194" s="822">
        <v>9691</v>
      </c>
      <c r="F194" s="820">
        <v>298906</v>
      </c>
      <c r="G194" s="820">
        <v>62129.702764498026</v>
      </c>
    </row>
    <row r="195" spans="1:7" ht="11.1" customHeight="1" x14ac:dyDescent="0.2">
      <c r="A195" s="580" t="s">
        <v>8347</v>
      </c>
      <c r="B195" s="820">
        <v>924889</v>
      </c>
      <c r="C195" s="820">
        <v>37485.875248247074</v>
      </c>
      <c r="D195" s="822">
        <v>449972</v>
      </c>
      <c r="E195" s="822">
        <v>18237</v>
      </c>
      <c r="F195" s="820">
        <v>215039</v>
      </c>
      <c r="G195" s="820">
        <v>106878.23061630219</v>
      </c>
    </row>
    <row r="196" spans="1:7" ht="11.1" customHeight="1" x14ac:dyDescent="0.2">
      <c r="A196" s="580" t="s">
        <v>8346</v>
      </c>
      <c r="B196" s="820">
        <v>254725</v>
      </c>
      <c r="C196" s="820">
        <v>16708.756969498198</v>
      </c>
      <c r="D196" s="822">
        <v>270686</v>
      </c>
      <c r="E196" s="822">
        <v>17756</v>
      </c>
      <c r="F196" s="820">
        <v>122911</v>
      </c>
      <c r="G196" s="820">
        <v>92275.525525525518</v>
      </c>
    </row>
    <row r="197" spans="1:7" ht="11.1" customHeight="1" x14ac:dyDescent="0.2">
      <c r="A197" s="580" t="s">
        <v>8345</v>
      </c>
      <c r="B197" s="820">
        <v>979982</v>
      </c>
      <c r="C197" s="820">
        <v>10550.259993325222</v>
      </c>
      <c r="D197" s="822">
        <v>1079354</v>
      </c>
      <c r="E197" s="822">
        <v>11620</v>
      </c>
      <c r="F197" s="820">
        <v>586015</v>
      </c>
      <c r="G197" s="820">
        <v>81357.073441621556</v>
      </c>
    </row>
    <row r="198" spans="1:7" ht="11.1" customHeight="1" x14ac:dyDescent="0.2">
      <c r="A198" s="580" t="s">
        <v>8344</v>
      </c>
      <c r="B198" s="820">
        <v>158797</v>
      </c>
      <c r="C198" s="820">
        <v>9249.5922646784711</v>
      </c>
      <c r="D198" s="822">
        <v>163130</v>
      </c>
      <c r="E198" s="822">
        <v>9502</v>
      </c>
      <c r="F198" s="820">
        <v>101891</v>
      </c>
      <c r="G198" s="820">
        <v>65147.69820971867</v>
      </c>
    </row>
    <row r="199" spans="1:7" ht="11.1" customHeight="1" x14ac:dyDescent="0.2">
      <c r="A199" s="580" t="s">
        <v>8343</v>
      </c>
      <c r="B199" s="820">
        <v>1551037</v>
      </c>
      <c r="C199" s="820">
        <v>18478.144843279049</v>
      </c>
      <c r="D199" s="822">
        <v>985762</v>
      </c>
      <c r="E199" s="822">
        <v>11744</v>
      </c>
      <c r="F199" s="820">
        <v>493237</v>
      </c>
      <c r="G199" s="820">
        <v>68457.598889659959</v>
      </c>
    </row>
    <row r="200" spans="1:7" ht="11.1" customHeight="1" x14ac:dyDescent="0.2">
      <c r="A200" s="580" t="s">
        <v>8342</v>
      </c>
      <c r="B200" s="820">
        <v>199912</v>
      </c>
      <c r="C200" s="820">
        <v>22779.398359161351</v>
      </c>
      <c r="D200" s="822">
        <v>190199</v>
      </c>
      <c r="E200" s="822">
        <v>21673</v>
      </c>
      <c r="F200" s="820">
        <v>45172</v>
      </c>
      <c r="G200" s="820">
        <v>64716.332378223495</v>
      </c>
    </row>
    <row r="201" spans="1:7" ht="11.1" customHeight="1" x14ac:dyDescent="0.2">
      <c r="A201" s="580" t="s">
        <v>8341</v>
      </c>
      <c r="B201" s="820">
        <v>1087276</v>
      </c>
      <c r="C201" s="820">
        <v>15034.028843627715</v>
      </c>
      <c r="D201" s="822">
        <v>1032373</v>
      </c>
      <c r="E201" s="822">
        <v>14275</v>
      </c>
      <c r="F201" s="820">
        <v>322100</v>
      </c>
      <c r="G201" s="820">
        <v>55659.236219111801</v>
      </c>
    </row>
    <row r="202" spans="1:7" ht="11.1" customHeight="1" x14ac:dyDescent="0.2">
      <c r="A202" s="580" t="s">
        <v>8340</v>
      </c>
      <c r="B202" s="820">
        <v>4224501</v>
      </c>
      <c r="C202" s="820">
        <v>28887.847207976039</v>
      </c>
      <c r="D202" s="822">
        <v>2422831</v>
      </c>
      <c r="E202" s="822">
        <v>16568</v>
      </c>
      <c r="F202" s="820">
        <v>925056</v>
      </c>
      <c r="G202" s="820">
        <v>77371.696219471385</v>
      </c>
    </row>
    <row r="203" spans="1:7" ht="11.1" customHeight="1" x14ac:dyDescent="0.2">
      <c r="A203" s="580" t="s">
        <v>8339</v>
      </c>
      <c r="B203" s="820">
        <v>240826</v>
      </c>
      <c r="C203" s="820">
        <v>8509.7526501766788</v>
      </c>
      <c r="D203" s="822">
        <v>293048</v>
      </c>
      <c r="E203" s="822">
        <v>10355</v>
      </c>
      <c r="F203" s="820">
        <v>190450</v>
      </c>
      <c r="G203" s="820">
        <v>73618.090452261313</v>
      </c>
    </row>
    <row r="204" spans="1:7" ht="11.1" customHeight="1" x14ac:dyDescent="0.2">
      <c r="A204" s="580" t="s">
        <v>8338</v>
      </c>
      <c r="B204" s="820">
        <v>94958</v>
      </c>
      <c r="C204" s="820">
        <v>5750.4996063707385</v>
      </c>
      <c r="D204" s="822">
        <v>162509</v>
      </c>
      <c r="E204" s="822">
        <v>9841</v>
      </c>
      <c r="F204" s="820">
        <v>109890</v>
      </c>
      <c r="G204" s="820">
        <v>73702.213279678064</v>
      </c>
    </row>
    <row r="205" spans="1:7" ht="11.1" customHeight="1" x14ac:dyDescent="0.2">
      <c r="A205" s="580" t="s">
        <v>8337</v>
      </c>
      <c r="B205" s="820">
        <v>81948</v>
      </c>
      <c r="C205" s="820">
        <v>6354.5285359801492</v>
      </c>
      <c r="D205" s="822">
        <v>113863</v>
      </c>
      <c r="E205" s="822">
        <v>8829</v>
      </c>
      <c r="F205" s="820">
        <v>89367</v>
      </c>
      <c r="G205" s="820">
        <v>85518.660287081351</v>
      </c>
    </row>
    <row r="206" spans="1:7" ht="11.1" customHeight="1" x14ac:dyDescent="0.2">
      <c r="A206" s="580" t="s">
        <v>8336</v>
      </c>
      <c r="B206" s="820">
        <v>2040779</v>
      </c>
      <c r="C206" s="820">
        <v>55120.435393258427</v>
      </c>
      <c r="D206" s="821">
        <v>335508</v>
      </c>
      <c r="E206" s="821">
        <v>9062</v>
      </c>
      <c r="F206" s="820">
        <v>204997</v>
      </c>
      <c r="G206" s="820">
        <v>64403.707194470626</v>
      </c>
    </row>
    <row r="207" spans="1:7" ht="9.9499999999999993" customHeight="1" x14ac:dyDescent="0.2">
      <c r="A207" s="123"/>
      <c r="B207" s="556"/>
      <c r="C207" s="556"/>
      <c r="D207" s="817"/>
      <c r="E207" s="817"/>
      <c r="F207" s="556"/>
      <c r="G207" s="556"/>
    </row>
    <row r="208" spans="1:7" s="541" customFormat="1" ht="12.95" customHeight="1" x14ac:dyDescent="0.2">
      <c r="A208" s="506" t="s">
        <v>8528</v>
      </c>
      <c r="B208"/>
      <c r="C208" s="819"/>
      <c r="D208" s="799"/>
      <c r="E208" s="799"/>
      <c r="F208" s="799"/>
      <c r="G208" s="799"/>
    </row>
    <row r="209" spans="1:7" ht="12.95" customHeight="1" x14ac:dyDescent="0.2">
      <c r="A209" s="541" t="s">
        <v>8527</v>
      </c>
      <c r="D209" s="817"/>
      <c r="E209" s="817"/>
      <c r="F209" s="817"/>
      <c r="G209" s="817"/>
    </row>
    <row r="210" spans="1:7" ht="12.95" customHeight="1" x14ac:dyDescent="0.25">
      <c r="A210" s="506" t="s">
        <v>8526</v>
      </c>
      <c r="F210" s="818"/>
      <c r="G210" s="818"/>
    </row>
    <row r="211" spans="1:7" x14ac:dyDescent="0.2">
      <c r="A211" s="502"/>
      <c r="D211" s="817"/>
      <c r="E211" s="817"/>
      <c r="F211" s="817"/>
      <c r="G211" s="817"/>
    </row>
    <row r="212" spans="1:7" x14ac:dyDescent="0.2">
      <c r="D212" s="817"/>
      <c r="E212" s="817"/>
      <c r="F212" s="817"/>
      <c r="G212" s="817"/>
    </row>
    <row r="213" spans="1:7" x14ac:dyDescent="0.2">
      <c r="D213" s="817"/>
      <c r="E213" s="817"/>
      <c r="F213" s="817"/>
      <c r="G213" s="817"/>
    </row>
    <row r="214" spans="1:7" x14ac:dyDescent="0.2">
      <c r="D214" s="817"/>
      <c r="E214" s="817"/>
      <c r="F214" s="817"/>
      <c r="G214" s="817"/>
    </row>
    <row r="215" spans="1:7" x14ac:dyDescent="0.2">
      <c r="D215" s="817"/>
      <c r="E215" s="817"/>
      <c r="F215" s="817"/>
      <c r="G215" s="817"/>
    </row>
    <row r="216" spans="1:7" x14ac:dyDescent="0.2">
      <c r="D216" s="817"/>
      <c r="E216" s="817"/>
      <c r="F216" s="817"/>
      <c r="G216" s="817"/>
    </row>
    <row r="217" spans="1:7" x14ac:dyDescent="0.2">
      <c r="D217" s="817"/>
      <c r="E217" s="817"/>
      <c r="F217" s="817"/>
      <c r="G217" s="817"/>
    </row>
    <row r="218" spans="1:7" x14ac:dyDescent="0.2">
      <c r="D218" s="817"/>
      <c r="E218" s="817"/>
      <c r="F218" s="817"/>
      <c r="G218" s="817"/>
    </row>
    <row r="219" spans="1:7" x14ac:dyDescent="0.2">
      <c r="D219" s="817"/>
      <c r="E219" s="817"/>
      <c r="F219" s="817"/>
      <c r="G219" s="817"/>
    </row>
    <row r="220" spans="1:7" x14ac:dyDescent="0.2">
      <c r="D220" s="817"/>
      <c r="E220" s="817"/>
      <c r="F220" s="817"/>
      <c r="G220" s="817"/>
    </row>
    <row r="221" spans="1:7" x14ac:dyDescent="0.2">
      <c r="D221" s="817"/>
      <c r="E221" s="817"/>
      <c r="F221" s="817"/>
      <c r="G221" s="817"/>
    </row>
    <row r="222" spans="1:7" x14ac:dyDescent="0.2">
      <c r="D222" s="817"/>
      <c r="E222" s="817"/>
      <c r="F222" s="817"/>
      <c r="G222" s="817"/>
    </row>
    <row r="223" spans="1:7" x14ac:dyDescent="0.2">
      <c r="D223" s="817"/>
      <c r="E223" s="817"/>
    </row>
    <row r="224" spans="1:7" x14ac:dyDescent="0.2">
      <c r="D224" s="817"/>
      <c r="E224" s="817"/>
    </row>
  </sheetData>
  <mergeCells count="11">
    <mergeCell ref="D4:D5"/>
    <mergeCell ref="E4:E5"/>
    <mergeCell ref="F4:F5"/>
    <mergeCell ref="G4:G5"/>
    <mergeCell ref="B4:B5"/>
    <mergeCell ref="C4:C5"/>
    <mergeCell ref="A1:G1"/>
    <mergeCell ref="A3:A5"/>
    <mergeCell ref="B3:C3"/>
    <mergeCell ref="D3:E3"/>
    <mergeCell ref="F3:G3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3" manualBreakCount="3">
    <brk id="51" max="16383" man="1"/>
    <brk id="104" max="16383" man="1"/>
    <brk id="15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"/>
  <sheetViews>
    <sheetView zoomScaleNormal="100" zoomScaleSheetLayoutView="100" workbookViewId="0">
      <pane ySplit="4" topLeftCell="A5" activePane="bottomLeft" state="frozen"/>
      <selection activeCell="C7" sqref="C7"/>
      <selection pane="bottomLeft" activeCell="A3" sqref="A3:A4"/>
    </sheetView>
  </sheetViews>
  <sheetFormatPr defaultRowHeight="12.75" x14ac:dyDescent="0.2"/>
  <cols>
    <col min="1" max="1" width="21.7109375" customWidth="1"/>
    <col min="2" max="9" width="6.85546875" customWidth="1"/>
    <col min="10" max="10" width="6.140625" customWidth="1"/>
    <col min="11" max="11" width="8" style="167" customWidth="1"/>
  </cols>
  <sheetData>
    <row r="1" spans="1:11" x14ac:dyDescent="0.2">
      <c r="A1" s="875" t="s">
        <v>507</v>
      </c>
      <c r="B1" s="875"/>
      <c r="C1" s="875"/>
      <c r="D1" s="875"/>
      <c r="E1" s="875"/>
      <c r="F1" s="875"/>
      <c r="G1" s="875"/>
      <c r="H1" s="875"/>
      <c r="I1" s="875"/>
      <c r="J1" s="875"/>
      <c r="K1" s="875"/>
    </row>
    <row r="2" spans="1:11" s="247" customFormat="1" ht="9.9499999999999993" customHeight="1" thickBot="1" x14ac:dyDescent="0.25">
      <c r="K2" s="248"/>
    </row>
    <row r="3" spans="1:11" ht="26.1" customHeight="1" x14ac:dyDescent="0.2">
      <c r="A3" s="876" t="s">
        <v>274</v>
      </c>
      <c r="B3" s="878" t="s">
        <v>495</v>
      </c>
      <c r="C3" s="878" t="s">
        <v>506</v>
      </c>
      <c r="D3" s="880" t="s">
        <v>505</v>
      </c>
      <c r="E3" s="882" t="s">
        <v>504</v>
      </c>
      <c r="F3" s="882"/>
      <c r="G3" s="883"/>
      <c r="H3" s="878" t="s">
        <v>503</v>
      </c>
      <c r="I3" s="878" t="s">
        <v>502</v>
      </c>
      <c r="J3" s="884" t="s">
        <v>501</v>
      </c>
      <c r="K3" s="884" t="s">
        <v>500</v>
      </c>
    </row>
    <row r="4" spans="1:11" ht="33.950000000000003" customHeight="1" x14ac:dyDescent="0.2">
      <c r="A4" s="877"/>
      <c r="B4" s="879"/>
      <c r="C4" s="879"/>
      <c r="D4" s="881"/>
      <c r="E4" s="246" t="s">
        <v>265</v>
      </c>
      <c r="F4" s="245" t="s">
        <v>499</v>
      </c>
      <c r="G4" s="245" t="s">
        <v>498</v>
      </c>
      <c r="H4" s="879"/>
      <c r="I4" s="879"/>
      <c r="J4" s="885"/>
      <c r="K4" s="885"/>
    </row>
    <row r="5" spans="1:11" ht="18" customHeight="1" x14ac:dyDescent="0.2">
      <c r="A5" s="145" t="s">
        <v>1</v>
      </c>
      <c r="B5" s="232">
        <v>7498001</v>
      </c>
      <c r="C5" s="232">
        <v>495327</v>
      </c>
      <c r="D5" s="232">
        <v>681443</v>
      </c>
      <c r="E5" s="233">
        <v>5032805</v>
      </c>
      <c r="F5" s="232">
        <v>2494719</v>
      </c>
      <c r="G5" s="232">
        <v>2538086</v>
      </c>
      <c r="H5" s="232">
        <v>1809317</v>
      </c>
      <c r="I5" s="232">
        <v>1240505</v>
      </c>
      <c r="J5" s="231">
        <v>67.12</v>
      </c>
      <c r="K5" s="230">
        <v>16.54</v>
      </c>
    </row>
    <row r="6" spans="1:11" ht="11.1" customHeight="1" x14ac:dyDescent="0.2">
      <c r="A6" s="9" t="s">
        <v>210</v>
      </c>
      <c r="B6" s="232">
        <v>5466009</v>
      </c>
      <c r="C6" s="232">
        <v>360727</v>
      </c>
      <c r="D6" s="232">
        <v>493829</v>
      </c>
      <c r="E6" s="233">
        <v>3646774</v>
      </c>
      <c r="F6" s="232">
        <v>1805130</v>
      </c>
      <c r="G6" s="232">
        <v>1841644</v>
      </c>
      <c r="H6" s="232">
        <v>1312721</v>
      </c>
      <c r="I6" s="232">
        <v>925320</v>
      </c>
      <c r="J6" s="231">
        <v>66.72</v>
      </c>
      <c r="K6" s="230">
        <v>16.93</v>
      </c>
    </row>
    <row r="7" spans="1:11" ht="11.1" customHeight="1" x14ac:dyDescent="0.2">
      <c r="A7" s="9" t="s">
        <v>211</v>
      </c>
      <c r="B7" s="232">
        <v>2031992</v>
      </c>
      <c r="C7" s="232">
        <v>134600</v>
      </c>
      <c r="D7" s="232">
        <v>187614</v>
      </c>
      <c r="E7" s="233">
        <v>1386031</v>
      </c>
      <c r="F7" s="232">
        <v>689589</v>
      </c>
      <c r="G7" s="232">
        <v>696442</v>
      </c>
      <c r="H7" s="232">
        <v>496596</v>
      </c>
      <c r="I7" s="232">
        <v>315185</v>
      </c>
      <c r="J7" s="231">
        <v>68.209999999999994</v>
      </c>
      <c r="K7" s="230">
        <v>15.51</v>
      </c>
    </row>
    <row r="8" spans="1:11" ht="18" customHeight="1" x14ac:dyDescent="0.2">
      <c r="A8" s="9" t="s">
        <v>212</v>
      </c>
      <c r="B8" s="232">
        <v>1576124</v>
      </c>
      <c r="C8" s="232">
        <v>98207</v>
      </c>
      <c r="D8" s="232">
        <v>130718</v>
      </c>
      <c r="E8" s="233">
        <v>1091007</v>
      </c>
      <c r="F8" s="232">
        <v>521168</v>
      </c>
      <c r="G8" s="232">
        <v>569839</v>
      </c>
      <c r="H8" s="232">
        <v>402793</v>
      </c>
      <c r="I8" s="232">
        <v>247029</v>
      </c>
      <c r="J8" s="231">
        <v>69.22</v>
      </c>
      <c r="K8" s="230">
        <v>15.67</v>
      </c>
    </row>
    <row r="9" spans="1:11" ht="11.1" customHeight="1" x14ac:dyDescent="0.2">
      <c r="A9" s="14" t="s">
        <v>177</v>
      </c>
      <c r="B9" s="228">
        <v>24641</v>
      </c>
      <c r="C9" s="228">
        <v>1603</v>
      </c>
      <c r="D9" s="228">
        <v>2069</v>
      </c>
      <c r="E9" s="229">
        <v>16492</v>
      </c>
      <c r="F9" s="228">
        <v>8425</v>
      </c>
      <c r="G9" s="228">
        <v>8067</v>
      </c>
      <c r="H9" s="228">
        <v>5578</v>
      </c>
      <c r="I9" s="228">
        <v>4265</v>
      </c>
      <c r="J9" s="227">
        <v>66.930000000000007</v>
      </c>
      <c r="K9" s="226">
        <v>17.309999999999999</v>
      </c>
    </row>
    <row r="10" spans="1:11" ht="11.1" customHeight="1" x14ac:dyDescent="0.2">
      <c r="A10" s="14" t="s">
        <v>178</v>
      </c>
      <c r="B10" s="228">
        <v>151768</v>
      </c>
      <c r="C10" s="228">
        <v>9131</v>
      </c>
      <c r="D10" s="228">
        <v>12031</v>
      </c>
      <c r="E10" s="229">
        <v>103599</v>
      </c>
      <c r="F10" s="228">
        <v>48603</v>
      </c>
      <c r="G10" s="228">
        <v>54996</v>
      </c>
      <c r="H10" s="228">
        <v>38321</v>
      </c>
      <c r="I10" s="228">
        <v>25957</v>
      </c>
      <c r="J10" s="227">
        <v>68.260000000000005</v>
      </c>
      <c r="K10" s="226">
        <v>17.100000000000001</v>
      </c>
    </row>
    <row r="11" spans="1:11" ht="11.1" customHeight="1" x14ac:dyDescent="0.2">
      <c r="A11" s="14" t="s">
        <v>179</v>
      </c>
      <c r="B11" s="228">
        <v>58386</v>
      </c>
      <c r="C11" s="228">
        <v>2733</v>
      </c>
      <c r="D11" s="228">
        <v>3898</v>
      </c>
      <c r="E11" s="229">
        <v>38371</v>
      </c>
      <c r="F11" s="228">
        <v>17389</v>
      </c>
      <c r="G11" s="228">
        <v>20982</v>
      </c>
      <c r="H11" s="228">
        <v>14103</v>
      </c>
      <c r="I11" s="228">
        <v>12826</v>
      </c>
      <c r="J11" s="227">
        <v>65.72</v>
      </c>
      <c r="K11" s="226">
        <v>21.97</v>
      </c>
    </row>
    <row r="12" spans="1:11" ht="11.1" customHeight="1" x14ac:dyDescent="0.2">
      <c r="A12" s="14" t="s">
        <v>180</v>
      </c>
      <c r="B12" s="228">
        <v>75466</v>
      </c>
      <c r="C12" s="228">
        <v>5452</v>
      </c>
      <c r="D12" s="228">
        <v>7188</v>
      </c>
      <c r="E12" s="229">
        <v>53396</v>
      </c>
      <c r="F12" s="228">
        <v>26773</v>
      </c>
      <c r="G12" s="228">
        <v>26623</v>
      </c>
      <c r="H12" s="228">
        <v>19694</v>
      </c>
      <c r="I12" s="228">
        <v>9099</v>
      </c>
      <c r="J12" s="227">
        <v>72.760000000000005</v>
      </c>
      <c r="K12" s="226">
        <v>12.06</v>
      </c>
    </row>
    <row r="13" spans="1:11" ht="11.1" customHeight="1" x14ac:dyDescent="0.2">
      <c r="A13" s="14" t="s">
        <v>181</v>
      </c>
      <c r="B13" s="228">
        <v>132621</v>
      </c>
      <c r="C13" s="228">
        <v>8307</v>
      </c>
      <c r="D13" s="228">
        <v>10292</v>
      </c>
      <c r="E13" s="229">
        <v>92570</v>
      </c>
      <c r="F13" s="228">
        <v>43773</v>
      </c>
      <c r="G13" s="228">
        <v>48797</v>
      </c>
      <c r="H13" s="228">
        <v>34231</v>
      </c>
      <c r="I13" s="228">
        <v>20471</v>
      </c>
      <c r="J13" s="227">
        <v>69.8</v>
      </c>
      <c r="K13" s="226">
        <v>15.44</v>
      </c>
    </row>
    <row r="14" spans="1:11" ht="11.1" customHeight="1" x14ac:dyDescent="0.2">
      <c r="A14" s="14" t="s">
        <v>182</v>
      </c>
      <c r="B14" s="241">
        <v>152950</v>
      </c>
      <c r="C14" s="241">
        <v>10022</v>
      </c>
      <c r="D14" s="241">
        <v>12906</v>
      </c>
      <c r="E14" s="241">
        <v>107550</v>
      </c>
      <c r="F14" s="241">
        <v>51669</v>
      </c>
      <c r="G14" s="241">
        <v>55881</v>
      </c>
      <c r="H14" s="241">
        <v>39565</v>
      </c>
      <c r="I14" s="228">
        <v>21820</v>
      </c>
      <c r="J14" s="240">
        <v>70.319999999999993</v>
      </c>
      <c r="K14" s="226">
        <v>14.27</v>
      </c>
    </row>
    <row r="15" spans="1:11" ht="11.1" customHeight="1" x14ac:dyDescent="0.2">
      <c r="A15" s="14" t="s">
        <v>183</v>
      </c>
      <c r="B15" s="243">
        <v>58511</v>
      </c>
      <c r="C15" s="243">
        <v>4011</v>
      </c>
      <c r="D15" s="243">
        <v>6050</v>
      </c>
      <c r="E15" s="244">
        <v>39643</v>
      </c>
      <c r="F15" s="243">
        <v>19643</v>
      </c>
      <c r="G15" s="243">
        <v>20000</v>
      </c>
      <c r="H15" s="243">
        <v>15045</v>
      </c>
      <c r="I15" s="228">
        <v>8527</v>
      </c>
      <c r="J15" s="242">
        <v>67.75</v>
      </c>
      <c r="K15" s="226">
        <v>14.57</v>
      </c>
    </row>
    <row r="16" spans="1:11" ht="11.1" customHeight="1" x14ac:dyDescent="0.2">
      <c r="A16" s="14" t="s">
        <v>184</v>
      </c>
      <c r="B16" s="243">
        <v>52490</v>
      </c>
      <c r="C16" s="243">
        <v>3216</v>
      </c>
      <c r="D16" s="243">
        <v>5005</v>
      </c>
      <c r="E16" s="244">
        <v>35186</v>
      </c>
      <c r="F16" s="243">
        <v>17511</v>
      </c>
      <c r="G16" s="243">
        <v>17675</v>
      </c>
      <c r="H16" s="243">
        <v>12693</v>
      </c>
      <c r="I16" s="228">
        <v>8702</v>
      </c>
      <c r="J16" s="242">
        <v>67.03</v>
      </c>
      <c r="K16" s="226">
        <v>16.579999999999998</v>
      </c>
    </row>
    <row r="17" spans="1:11" ht="11.1" customHeight="1" x14ac:dyDescent="0.2">
      <c r="A17" s="14" t="s">
        <v>185</v>
      </c>
      <c r="B17" s="243">
        <v>217773</v>
      </c>
      <c r="C17" s="243">
        <v>11997</v>
      </c>
      <c r="D17" s="243">
        <v>16122</v>
      </c>
      <c r="E17" s="244">
        <v>153311</v>
      </c>
      <c r="F17" s="243">
        <v>71460</v>
      </c>
      <c r="G17" s="243">
        <v>81851</v>
      </c>
      <c r="H17" s="243">
        <v>56715</v>
      </c>
      <c r="I17" s="228">
        <v>35391</v>
      </c>
      <c r="J17" s="242">
        <v>70.400000000000006</v>
      </c>
      <c r="K17" s="226">
        <v>16.25</v>
      </c>
    </row>
    <row r="18" spans="1:11" ht="11.1" customHeight="1" x14ac:dyDescent="0.2">
      <c r="A18" s="14" t="s">
        <v>186</v>
      </c>
      <c r="B18" s="243">
        <v>70975</v>
      </c>
      <c r="C18" s="243">
        <v>4739</v>
      </c>
      <c r="D18" s="243">
        <v>6629</v>
      </c>
      <c r="E18" s="244">
        <v>48397</v>
      </c>
      <c r="F18" s="243">
        <v>24262</v>
      </c>
      <c r="G18" s="243">
        <v>24135</v>
      </c>
      <c r="H18" s="243">
        <v>17644</v>
      </c>
      <c r="I18" s="228">
        <v>10847</v>
      </c>
      <c r="J18" s="242">
        <v>68.19</v>
      </c>
      <c r="K18" s="226">
        <v>15.28</v>
      </c>
    </row>
    <row r="19" spans="1:11" ht="11.1" customHeight="1" x14ac:dyDescent="0.2">
      <c r="A19" s="14" t="s">
        <v>187</v>
      </c>
      <c r="B19" s="243">
        <v>155902</v>
      </c>
      <c r="C19" s="243">
        <v>10348</v>
      </c>
      <c r="D19" s="243">
        <v>13615</v>
      </c>
      <c r="E19" s="244">
        <v>107660</v>
      </c>
      <c r="F19" s="243">
        <v>51485</v>
      </c>
      <c r="G19" s="243">
        <v>56175</v>
      </c>
      <c r="H19" s="243">
        <v>40321</v>
      </c>
      <c r="I19" s="228">
        <v>22999</v>
      </c>
      <c r="J19" s="242">
        <v>69.06</v>
      </c>
      <c r="K19" s="226">
        <v>14.75</v>
      </c>
    </row>
    <row r="20" spans="1:11" ht="11.1" customHeight="1" x14ac:dyDescent="0.2">
      <c r="A20" s="14" t="s">
        <v>188</v>
      </c>
      <c r="B20" s="243">
        <v>99000</v>
      </c>
      <c r="C20" s="243">
        <v>6423</v>
      </c>
      <c r="D20" s="243">
        <v>7813</v>
      </c>
      <c r="E20" s="244">
        <v>69983</v>
      </c>
      <c r="F20" s="243">
        <v>33192</v>
      </c>
      <c r="G20" s="243">
        <v>36791</v>
      </c>
      <c r="H20" s="243">
        <v>25186</v>
      </c>
      <c r="I20" s="228">
        <v>14326</v>
      </c>
      <c r="J20" s="242">
        <v>70.69</v>
      </c>
      <c r="K20" s="226">
        <v>14.47</v>
      </c>
    </row>
    <row r="21" spans="1:11" ht="11.1" customHeight="1" x14ac:dyDescent="0.2">
      <c r="A21" s="14" t="s">
        <v>189</v>
      </c>
      <c r="B21" s="243">
        <v>42505</v>
      </c>
      <c r="C21" s="243">
        <v>2275</v>
      </c>
      <c r="D21" s="243">
        <v>3131</v>
      </c>
      <c r="E21" s="244">
        <v>28665</v>
      </c>
      <c r="F21" s="243">
        <v>13360</v>
      </c>
      <c r="G21" s="243">
        <v>15305</v>
      </c>
      <c r="H21" s="243">
        <v>10712</v>
      </c>
      <c r="I21" s="228">
        <v>8295</v>
      </c>
      <c r="J21" s="242">
        <v>67.44</v>
      </c>
      <c r="K21" s="226">
        <v>19.52</v>
      </c>
    </row>
    <row r="22" spans="1:11" ht="11.1" customHeight="1" x14ac:dyDescent="0.2">
      <c r="A22" s="14" t="s">
        <v>190</v>
      </c>
      <c r="B22" s="243">
        <v>20390</v>
      </c>
      <c r="C22" s="243">
        <v>1266</v>
      </c>
      <c r="D22" s="243">
        <v>1864</v>
      </c>
      <c r="E22" s="244">
        <v>13056</v>
      </c>
      <c r="F22" s="243">
        <v>6613</v>
      </c>
      <c r="G22" s="243">
        <v>6443</v>
      </c>
      <c r="H22" s="243">
        <v>4481</v>
      </c>
      <c r="I22" s="228">
        <v>4104</v>
      </c>
      <c r="J22" s="242">
        <v>64.03</v>
      </c>
      <c r="K22" s="226">
        <v>20.13</v>
      </c>
    </row>
    <row r="23" spans="1:11" ht="11.1" customHeight="1" x14ac:dyDescent="0.2">
      <c r="A23" s="14" t="s">
        <v>191</v>
      </c>
      <c r="B23" s="243">
        <v>55543</v>
      </c>
      <c r="C23" s="243">
        <v>2636</v>
      </c>
      <c r="D23" s="243">
        <v>3643</v>
      </c>
      <c r="E23" s="244">
        <v>37666</v>
      </c>
      <c r="F23" s="243">
        <v>17181</v>
      </c>
      <c r="G23" s="243">
        <v>20485</v>
      </c>
      <c r="H23" s="243">
        <v>13777</v>
      </c>
      <c r="I23" s="228">
        <v>11328</v>
      </c>
      <c r="J23" s="242">
        <v>67.81</v>
      </c>
      <c r="K23" s="226">
        <v>20.399999999999999</v>
      </c>
    </row>
    <row r="24" spans="1:11" ht="11.1" customHeight="1" x14ac:dyDescent="0.2">
      <c r="A24" s="14" t="s">
        <v>200</v>
      </c>
      <c r="B24" s="241">
        <v>38695</v>
      </c>
      <c r="C24" s="241">
        <v>2826</v>
      </c>
      <c r="D24" s="241">
        <v>3878</v>
      </c>
      <c r="E24" s="241">
        <v>27022</v>
      </c>
      <c r="F24" s="241">
        <v>13683</v>
      </c>
      <c r="G24" s="241">
        <v>13339</v>
      </c>
      <c r="H24" s="241">
        <v>9946</v>
      </c>
      <c r="I24" s="228">
        <v>4768</v>
      </c>
      <c r="J24" s="240">
        <v>69.83</v>
      </c>
      <c r="K24" s="226">
        <v>12.32</v>
      </c>
    </row>
    <row r="25" spans="1:11" ht="11.1" customHeight="1" x14ac:dyDescent="0.2">
      <c r="A25" s="14" t="s">
        <v>192</v>
      </c>
      <c r="B25" s="228">
        <v>168508</v>
      </c>
      <c r="C25" s="228">
        <v>11222</v>
      </c>
      <c r="D25" s="228">
        <v>14584</v>
      </c>
      <c r="E25" s="229">
        <v>118440</v>
      </c>
      <c r="F25" s="228">
        <v>56146</v>
      </c>
      <c r="G25" s="228">
        <v>62294</v>
      </c>
      <c r="H25" s="228">
        <v>44781</v>
      </c>
      <c r="I25" s="228">
        <v>23304</v>
      </c>
      <c r="J25" s="227">
        <v>70.290000000000006</v>
      </c>
      <c r="K25" s="226">
        <v>13.83</v>
      </c>
    </row>
    <row r="26" spans="1:11" ht="18" customHeight="1" x14ac:dyDescent="0.2">
      <c r="A26" s="9" t="s">
        <v>213</v>
      </c>
      <c r="B26" s="232">
        <v>200140</v>
      </c>
      <c r="C26" s="232">
        <v>13376</v>
      </c>
      <c r="D26" s="232">
        <v>17772</v>
      </c>
      <c r="E26" s="233">
        <v>136562</v>
      </c>
      <c r="F26" s="232">
        <v>67652</v>
      </c>
      <c r="G26" s="232">
        <v>68910</v>
      </c>
      <c r="H26" s="232">
        <v>48818</v>
      </c>
      <c r="I26" s="232">
        <v>31751</v>
      </c>
      <c r="J26" s="231">
        <v>68.23</v>
      </c>
      <c r="K26" s="230">
        <v>15.86</v>
      </c>
    </row>
    <row r="27" spans="1:11" ht="11.1" customHeight="1" x14ac:dyDescent="0.2">
      <c r="A27" s="14" t="s">
        <v>4</v>
      </c>
      <c r="B27" s="228">
        <v>38245</v>
      </c>
      <c r="C27" s="228">
        <v>2450</v>
      </c>
      <c r="D27" s="228">
        <v>3455</v>
      </c>
      <c r="E27" s="229">
        <v>25619</v>
      </c>
      <c r="F27" s="228">
        <v>12895</v>
      </c>
      <c r="G27" s="228">
        <v>12724</v>
      </c>
      <c r="H27" s="228">
        <v>8907</v>
      </c>
      <c r="I27" s="228">
        <v>6611</v>
      </c>
      <c r="J27" s="227">
        <v>66.989999999999995</v>
      </c>
      <c r="K27" s="226">
        <v>17.29</v>
      </c>
    </row>
    <row r="28" spans="1:11" ht="11.1" customHeight="1" x14ac:dyDescent="0.2">
      <c r="A28" s="14" t="s">
        <v>5</v>
      </c>
      <c r="B28" s="228">
        <v>13494</v>
      </c>
      <c r="C28" s="228">
        <v>1014</v>
      </c>
      <c r="D28" s="228">
        <v>1347</v>
      </c>
      <c r="E28" s="229">
        <v>8923</v>
      </c>
      <c r="F28" s="228">
        <v>4483</v>
      </c>
      <c r="G28" s="228">
        <v>4440</v>
      </c>
      <c r="H28" s="228">
        <v>3192</v>
      </c>
      <c r="I28" s="228">
        <v>2119</v>
      </c>
      <c r="J28" s="227">
        <v>66.13</v>
      </c>
      <c r="K28" s="226">
        <v>15.7</v>
      </c>
    </row>
    <row r="29" spans="1:11" ht="11.1" customHeight="1" x14ac:dyDescent="0.2">
      <c r="A29" s="14" t="s">
        <v>6</v>
      </c>
      <c r="B29" s="228">
        <v>148401</v>
      </c>
      <c r="C29" s="228">
        <v>9912</v>
      </c>
      <c r="D29" s="228">
        <v>12970</v>
      </c>
      <c r="E29" s="229">
        <v>102020</v>
      </c>
      <c r="F29" s="228">
        <v>50274</v>
      </c>
      <c r="G29" s="228">
        <v>51746</v>
      </c>
      <c r="H29" s="228">
        <v>36719</v>
      </c>
      <c r="I29" s="228">
        <v>23021</v>
      </c>
      <c r="J29" s="227">
        <v>68.75</v>
      </c>
      <c r="K29" s="226">
        <v>15.51</v>
      </c>
    </row>
    <row r="30" spans="1:11" ht="18" customHeight="1" x14ac:dyDescent="0.2">
      <c r="A30" s="9" t="s">
        <v>214</v>
      </c>
      <c r="B30" s="232">
        <v>208456</v>
      </c>
      <c r="C30" s="232">
        <v>13363</v>
      </c>
      <c r="D30" s="232">
        <v>19491</v>
      </c>
      <c r="E30" s="233">
        <v>140724</v>
      </c>
      <c r="F30" s="232">
        <v>70497</v>
      </c>
      <c r="G30" s="232">
        <v>70227</v>
      </c>
      <c r="H30" s="232">
        <v>49071</v>
      </c>
      <c r="I30" s="232">
        <v>34258</v>
      </c>
      <c r="J30" s="231">
        <v>67.510000000000005</v>
      </c>
      <c r="K30" s="230">
        <v>16.43</v>
      </c>
    </row>
    <row r="31" spans="1:11" ht="11.1" customHeight="1" x14ac:dyDescent="0.2">
      <c r="A31" s="14" t="s">
        <v>7</v>
      </c>
      <c r="B31" s="228">
        <v>20399</v>
      </c>
      <c r="C31" s="228">
        <v>1285</v>
      </c>
      <c r="D31" s="228">
        <v>2016</v>
      </c>
      <c r="E31" s="229">
        <v>13055</v>
      </c>
      <c r="F31" s="228">
        <v>6656</v>
      </c>
      <c r="G31" s="228">
        <v>6399</v>
      </c>
      <c r="H31" s="228">
        <v>4321</v>
      </c>
      <c r="I31" s="228">
        <v>3995</v>
      </c>
      <c r="J31" s="227">
        <v>64</v>
      </c>
      <c r="K31" s="226">
        <v>19.579999999999998</v>
      </c>
    </row>
    <row r="32" spans="1:11" ht="11.1" customHeight="1" x14ac:dyDescent="0.2">
      <c r="A32" s="14" t="s">
        <v>8</v>
      </c>
      <c r="B32" s="228">
        <v>132051</v>
      </c>
      <c r="C32" s="228">
        <v>8417</v>
      </c>
      <c r="D32" s="228">
        <v>11851</v>
      </c>
      <c r="E32" s="229">
        <v>91104</v>
      </c>
      <c r="F32" s="228">
        <v>45225</v>
      </c>
      <c r="G32" s="228">
        <v>45879</v>
      </c>
      <c r="H32" s="228">
        <v>32108</v>
      </c>
      <c r="I32" s="228">
        <v>20264</v>
      </c>
      <c r="J32" s="227">
        <v>68.989999999999995</v>
      </c>
      <c r="K32" s="226">
        <v>15.35</v>
      </c>
    </row>
    <row r="33" spans="1:11" ht="11.1" customHeight="1" x14ac:dyDescent="0.2">
      <c r="A33" s="14" t="s">
        <v>9</v>
      </c>
      <c r="B33" s="228">
        <v>12705</v>
      </c>
      <c r="C33" s="228">
        <v>881</v>
      </c>
      <c r="D33" s="228">
        <v>1268</v>
      </c>
      <c r="E33" s="229">
        <v>8029</v>
      </c>
      <c r="F33" s="228">
        <v>4102</v>
      </c>
      <c r="G33" s="228">
        <v>3927</v>
      </c>
      <c r="H33" s="228">
        <v>2735</v>
      </c>
      <c r="I33" s="228">
        <v>2499</v>
      </c>
      <c r="J33" s="227">
        <v>63.2</v>
      </c>
      <c r="K33" s="226">
        <v>19.670000000000002</v>
      </c>
    </row>
    <row r="34" spans="1:11" ht="11.1" customHeight="1" x14ac:dyDescent="0.2">
      <c r="A34" s="14" t="s">
        <v>10</v>
      </c>
      <c r="B34" s="228">
        <v>26924</v>
      </c>
      <c r="C34" s="228">
        <v>1765</v>
      </c>
      <c r="D34" s="228">
        <v>2737</v>
      </c>
      <c r="E34" s="229">
        <v>18060</v>
      </c>
      <c r="F34" s="228">
        <v>9126</v>
      </c>
      <c r="G34" s="228">
        <v>8934</v>
      </c>
      <c r="H34" s="228">
        <v>6353</v>
      </c>
      <c r="I34" s="228">
        <v>4301</v>
      </c>
      <c r="J34" s="227">
        <v>67.08</v>
      </c>
      <c r="K34" s="226">
        <v>15.97</v>
      </c>
    </row>
    <row r="35" spans="1:11" ht="11.1" customHeight="1" x14ac:dyDescent="0.2">
      <c r="A35" s="14" t="s">
        <v>11</v>
      </c>
      <c r="B35" s="228">
        <v>16377</v>
      </c>
      <c r="C35" s="228">
        <v>1015</v>
      </c>
      <c r="D35" s="228">
        <v>1619</v>
      </c>
      <c r="E35" s="229">
        <v>10476</v>
      </c>
      <c r="F35" s="228">
        <v>5388</v>
      </c>
      <c r="G35" s="228">
        <v>5088</v>
      </c>
      <c r="H35" s="228">
        <v>3554</v>
      </c>
      <c r="I35" s="228">
        <v>3199</v>
      </c>
      <c r="J35" s="227">
        <v>63.97</v>
      </c>
      <c r="K35" s="226">
        <v>19.53</v>
      </c>
    </row>
    <row r="36" spans="1:11" ht="18" customHeight="1" x14ac:dyDescent="0.2">
      <c r="A36" s="9" t="s">
        <v>215</v>
      </c>
      <c r="B36" s="232">
        <v>165881</v>
      </c>
      <c r="C36" s="232">
        <v>10696</v>
      </c>
      <c r="D36" s="232">
        <v>15248</v>
      </c>
      <c r="E36" s="233">
        <v>112094</v>
      </c>
      <c r="F36" s="232">
        <v>56588</v>
      </c>
      <c r="G36" s="232">
        <v>55506</v>
      </c>
      <c r="H36" s="232">
        <v>38813</v>
      </c>
      <c r="I36" s="232">
        <v>27308</v>
      </c>
      <c r="J36" s="231">
        <v>67.569999999999993</v>
      </c>
      <c r="K36" s="230">
        <v>16.46</v>
      </c>
    </row>
    <row r="37" spans="1:11" ht="11.1" customHeight="1" x14ac:dyDescent="0.2">
      <c r="A37" s="14" t="s">
        <v>12</v>
      </c>
      <c r="B37" s="228">
        <v>18994</v>
      </c>
      <c r="C37" s="228">
        <v>1271</v>
      </c>
      <c r="D37" s="228">
        <v>1672</v>
      </c>
      <c r="E37" s="229">
        <v>12818</v>
      </c>
      <c r="F37" s="228">
        <v>6433</v>
      </c>
      <c r="G37" s="228">
        <v>6385</v>
      </c>
      <c r="H37" s="228">
        <v>4403</v>
      </c>
      <c r="I37" s="228">
        <v>3168</v>
      </c>
      <c r="J37" s="227">
        <v>67.48</v>
      </c>
      <c r="K37" s="226">
        <v>16.68</v>
      </c>
    </row>
    <row r="38" spans="1:11" ht="11.1" customHeight="1" x14ac:dyDescent="0.2">
      <c r="A38" s="14" t="s">
        <v>13</v>
      </c>
      <c r="B38" s="228">
        <v>27510</v>
      </c>
      <c r="C38" s="228">
        <v>1804</v>
      </c>
      <c r="D38" s="228">
        <v>2512</v>
      </c>
      <c r="E38" s="229">
        <v>18361</v>
      </c>
      <c r="F38" s="228">
        <v>9345</v>
      </c>
      <c r="G38" s="228">
        <v>9016</v>
      </c>
      <c r="H38" s="228">
        <v>6240</v>
      </c>
      <c r="I38" s="228">
        <v>4744</v>
      </c>
      <c r="J38" s="227">
        <v>66.739999999999995</v>
      </c>
      <c r="K38" s="226">
        <v>17.239999999999998</v>
      </c>
    </row>
    <row r="39" spans="1:11" ht="11.1" customHeight="1" x14ac:dyDescent="0.2">
      <c r="A39" s="14" t="s">
        <v>14</v>
      </c>
      <c r="B39" s="228">
        <v>67002</v>
      </c>
      <c r="C39" s="228">
        <v>4183</v>
      </c>
      <c r="D39" s="228">
        <v>6180</v>
      </c>
      <c r="E39" s="229">
        <v>46044</v>
      </c>
      <c r="F39" s="228">
        <v>23109</v>
      </c>
      <c r="G39" s="228">
        <v>22935</v>
      </c>
      <c r="H39" s="228">
        <v>16393</v>
      </c>
      <c r="I39" s="228">
        <v>10312</v>
      </c>
      <c r="J39" s="227">
        <v>68.72</v>
      </c>
      <c r="K39" s="226">
        <v>15.39</v>
      </c>
    </row>
    <row r="40" spans="1:11" ht="11.1" customHeight="1" x14ac:dyDescent="0.2">
      <c r="A40" s="14" t="s">
        <v>15</v>
      </c>
      <c r="B40" s="228">
        <v>12975</v>
      </c>
      <c r="C40" s="228">
        <v>814</v>
      </c>
      <c r="D40" s="228">
        <v>1244</v>
      </c>
      <c r="E40" s="229">
        <v>8620</v>
      </c>
      <c r="F40" s="228">
        <v>4384</v>
      </c>
      <c r="G40" s="228">
        <v>4236</v>
      </c>
      <c r="H40" s="228">
        <v>3022</v>
      </c>
      <c r="I40" s="228">
        <v>2266</v>
      </c>
      <c r="J40" s="227">
        <v>66.44</v>
      </c>
      <c r="K40" s="226">
        <v>17.46</v>
      </c>
    </row>
    <row r="41" spans="1:11" ht="11.1" customHeight="1" x14ac:dyDescent="0.2">
      <c r="A41" s="14" t="s">
        <v>16</v>
      </c>
      <c r="B41" s="228">
        <v>25568</v>
      </c>
      <c r="C41" s="228">
        <v>1725</v>
      </c>
      <c r="D41" s="228">
        <v>2346</v>
      </c>
      <c r="E41" s="229">
        <v>17164</v>
      </c>
      <c r="F41" s="228">
        <v>8672</v>
      </c>
      <c r="G41" s="228">
        <v>8492</v>
      </c>
      <c r="H41" s="228">
        <v>5760</v>
      </c>
      <c r="I41" s="228">
        <v>4279</v>
      </c>
      <c r="J41" s="227">
        <v>67.13</v>
      </c>
      <c r="K41" s="226">
        <v>16.739999999999998</v>
      </c>
    </row>
    <row r="42" spans="1:11" ht="11.1" customHeight="1" x14ac:dyDescent="0.2">
      <c r="A42" s="14" t="s">
        <v>17</v>
      </c>
      <c r="B42" s="228">
        <v>13832</v>
      </c>
      <c r="C42" s="228">
        <v>899</v>
      </c>
      <c r="D42" s="228">
        <v>1294</v>
      </c>
      <c r="E42" s="229">
        <v>9087</v>
      </c>
      <c r="F42" s="228">
        <v>4645</v>
      </c>
      <c r="G42" s="228">
        <v>4442</v>
      </c>
      <c r="H42" s="228">
        <v>2995</v>
      </c>
      <c r="I42" s="228">
        <v>2539</v>
      </c>
      <c r="J42" s="227">
        <v>65.7</v>
      </c>
      <c r="K42" s="226">
        <v>18.36</v>
      </c>
    </row>
    <row r="43" spans="1:11" ht="18" customHeight="1" x14ac:dyDescent="0.2">
      <c r="A43" s="9" t="s">
        <v>216</v>
      </c>
      <c r="B43" s="232">
        <v>313937</v>
      </c>
      <c r="C43" s="232">
        <v>20971</v>
      </c>
      <c r="D43" s="232">
        <v>28998</v>
      </c>
      <c r="E43" s="233">
        <v>212697</v>
      </c>
      <c r="F43" s="232">
        <v>106545</v>
      </c>
      <c r="G43" s="232">
        <v>106152</v>
      </c>
      <c r="H43" s="232">
        <v>75621</v>
      </c>
      <c r="I43" s="232">
        <v>49352</v>
      </c>
      <c r="J43" s="231">
        <v>67.75</v>
      </c>
      <c r="K43" s="230">
        <v>15.72</v>
      </c>
    </row>
    <row r="44" spans="1:11" ht="11.1" customHeight="1" x14ac:dyDescent="0.2">
      <c r="A44" s="14" t="s">
        <v>18</v>
      </c>
      <c r="B44" s="228">
        <v>22954</v>
      </c>
      <c r="C44" s="228">
        <v>1541</v>
      </c>
      <c r="D44" s="228">
        <v>2203</v>
      </c>
      <c r="E44" s="229">
        <v>14673</v>
      </c>
      <c r="F44" s="228">
        <v>7450</v>
      </c>
      <c r="G44" s="228">
        <v>7223</v>
      </c>
      <c r="H44" s="228">
        <v>4935</v>
      </c>
      <c r="I44" s="228">
        <v>4441</v>
      </c>
      <c r="J44" s="227">
        <v>63.92</v>
      </c>
      <c r="K44" s="226">
        <v>19.350000000000001</v>
      </c>
    </row>
    <row r="45" spans="1:11" ht="11.1" customHeight="1" x14ac:dyDescent="0.2">
      <c r="A45" s="14" t="s">
        <v>19</v>
      </c>
      <c r="B45" s="228">
        <v>20367</v>
      </c>
      <c r="C45" s="228">
        <v>1449</v>
      </c>
      <c r="D45" s="228">
        <v>1944</v>
      </c>
      <c r="E45" s="229">
        <v>13636</v>
      </c>
      <c r="F45" s="228">
        <v>6877</v>
      </c>
      <c r="G45" s="228">
        <v>6759</v>
      </c>
      <c r="H45" s="228">
        <v>4814</v>
      </c>
      <c r="I45" s="228">
        <v>3192</v>
      </c>
      <c r="J45" s="227">
        <v>66.95</v>
      </c>
      <c r="K45" s="226">
        <v>15.67</v>
      </c>
    </row>
    <row r="46" spans="1:11" ht="11.1" customHeight="1" x14ac:dyDescent="0.2">
      <c r="A46" s="14" t="s">
        <v>20</v>
      </c>
      <c r="B46" s="228">
        <v>54369</v>
      </c>
      <c r="C46" s="228">
        <v>3714</v>
      </c>
      <c r="D46" s="228">
        <v>4698</v>
      </c>
      <c r="E46" s="229">
        <v>36794</v>
      </c>
      <c r="F46" s="228">
        <v>18107</v>
      </c>
      <c r="G46" s="228">
        <v>18687</v>
      </c>
      <c r="H46" s="228">
        <v>13349</v>
      </c>
      <c r="I46" s="228">
        <v>8862</v>
      </c>
      <c r="J46" s="227">
        <v>67.67</v>
      </c>
      <c r="K46" s="226">
        <v>16.3</v>
      </c>
    </row>
    <row r="47" spans="1:11" ht="11.1" customHeight="1" x14ac:dyDescent="0.2">
      <c r="A47" s="14" t="s">
        <v>21</v>
      </c>
      <c r="B47" s="228">
        <v>27890</v>
      </c>
      <c r="C47" s="228">
        <v>1996</v>
      </c>
      <c r="D47" s="228">
        <v>2663</v>
      </c>
      <c r="E47" s="229">
        <v>18403</v>
      </c>
      <c r="F47" s="228">
        <v>9459</v>
      </c>
      <c r="G47" s="228">
        <v>8944</v>
      </c>
      <c r="H47" s="228">
        <v>6266</v>
      </c>
      <c r="I47" s="228">
        <v>4753</v>
      </c>
      <c r="J47" s="227">
        <v>65.98</v>
      </c>
      <c r="K47" s="226">
        <v>17.04</v>
      </c>
    </row>
    <row r="48" spans="1:11" ht="11.1" customHeight="1" x14ac:dyDescent="0.2">
      <c r="A48" s="14" t="s">
        <v>22</v>
      </c>
      <c r="B48" s="228">
        <v>36802</v>
      </c>
      <c r="C48" s="228">
        <v>2615</v>
      </c>
      <c r="D48" s="228">
        <v>3746</v>
      </c>
      <c r="E48" s="229">
        <v>24440</v>
      </c>
      <c r="F48" s="228">
        <v>12501</v>
      </c>
      <c r="G48" s="228">
        <v>11939</v>
      </c>
      <c r="H48" s="228">
        <v>8536</v>
      </c>
      <c r="I48" s="228">
        <v>5868</v>
      </c>
      <c r="J48" s="227">
        <v>66.41</v>
      </c>
      <c r="K48" s="226">
        <v>15.94</v>
      </c>
    </row>
    <row r="49" spans="1:11" ht="11.1" customHeight="1" x14ac:dyDescent="0.2">
      <c r="A49" s="14" t="s">
        <v>23</v>
      </c>
      <c r="B49" s="228">
        <v>11016</v>
      </c>
      <c r="C49" s="228">
        <v>729</v>
      </c>
      <c r="D49" s="228">
        <v>1082</v>
      </c>
      <c r="E49" s="229">
        <v>7320</v>
      </c>
      <c r="F49" s="228">
        <v>3776</v>
      </c>
      <c r="G49" s="228">
        <v>3544</v>
      </c>
      <c r="H49" s="228">
        <v>2526</v>
      </c>
      <c r="I49" s="228">
        <v>1848</v>
      </c>
      <c r="J49" s="227">
        <v>66.45</v>
      </c>
      <c r="K49" s="226">
        <v>16.78</v>
      </c>
    </row>
    <row r="50" spans="1:11" ht="11.1" customHeight="1" x14ac:dyDescent="0.2">
      <c r="A50" s="14" t="s">
        <v>24</v>
      </c>
      <c r="B50" s="228">
        <v>127162</v>
      </c>
      <c r="C50" s="228">
        <v>8087</v>
      </c>
      <c r="D50" s="228">
        <v>11495</v>
      </c>
      <c r="E50" s="229">
        <v>88821</v>
      </c>
      <c r="F50" s="228">
        <v>43945</v>
      </c>
      <c r="G50" s="228">
        <v>44876</v>
      </c>
      <c r="H50" s="228">
        <v>32334</v>
      </c>
      <c r="I50" s="228">
        <v>17675</v>
      </c>
      <c r="J50" s="227">
        <v>69.849999999999994</v>
      </c>
      <c r="K50" s="226">
        <v>13.9</v>
      </c>
    </row>
    <row r="51" spans="1:11" ht="11.1" customHeight="1" x14ac:dyDescent="0.2">
      <c r="A51" s="14" t="s">
        <v>25</v>
      </c>
      <c r="B51" s="228">
        <v>13377</v>
      </c>
      <c r="C51" s="228">
        <v>840</v>
      </c>
      <c r="D51" s="228">
        <v>1167</v>
      </c>
      <c r="E51" s="229">
        <v>8610</v>
      </c>
      <c r="F51" s="228">
        <v>4430</v>
      </c>
      <c r="G51" s="228">
        <v>4180</v>
      </c>
      <c r="H51" s="228">
        <v>2861</v>
      </c>
      <c r="I51" s="228">
        <v>2713</v>
      </c>
      <c r="J51" s="227">
        <v>64.36</v>
      </c>
      <c r="K51" s="226">
        <v>20.28</v>
      </c>
    </row>
    <row r="52" spans="1:11" ht="18" customHeight="1" x14ac:dyDescent="0.2">
      <c r="A52" s="9" t="s">
        <v>217</v>
      </c>
      <c r="B52" s="232">
        <v>214011</v>
      </c>
      <c r="C52" s="232">
        <v>13122</v>
      </c>
      <c r="D52" s="232">
        <v>19259</v>
      </c>
      <c r="E52" s="233">
        <v>144729</v>
      </c>
      <c r="F52" s="232">
        <v>72530</v>
      </c>
      <c r="G52" s="232">
        <v>72199</v>
      </c>
      <c r="H52" s="232">
        <v>50491</v>
      </c>
      <c r="I52" s="232">
        <v>36041</v>
      </c>
      <c r="J52" s="231">
        <v>67.63</v>
      </c>
      <c r="K52" s="230">
        <v>16.84</v>
      </c>
    </row>
    <row r="53" spans="1:11" ht="11.1" customHeight="1" x14ac:dyDescent="0.2">
      <c r="A53" s="14" t="s">
        <v>26</v>
      </c>
      <c r="B53" s="228">
        <v>32813</v>
      </c>
      <c r="C53" s="228">
        <v>1994</v>
      </c>
      <c r="D53" s="228">
        <v>2749</v>
      </c>
      <c r="E53" s="229">
        <v>22230</v>
      </c>
      <c r="F53" s="228">
        <v>11205</v>
      </c>
      <c r="G53" s="228">
        <v>11025</v>
      </c>
      <c r="H53" s="228">
        <v>7731</v>
      </c>
      <c r="I53" s="228">
        <v>5656</v>
      </c>
      <c r="J53" s="227">
        <v>67.75</v>
      </c>
      <c r="K53" s="226">
        <v>17.239999999999998</v>
      </c>
    </row>
    <row r="54" spans="1:11" ht="11.1" customHeight="1" x14ac:dyDescent="0.2">
      <c r="A54" s="14" t="s">
        <v>27</v>
      </c>
      <c r="B54" s="228">
        <v>48353</v>
      </c>
      <c r="C54" s="228">
        <v>3254</v>
      </c>
      <c r="D54" s="228">
        <v>4662</v>
      </c>
      <c r="E54" s="229">
        <v>32787</v>
      </c>
      <c r="F54" s="228">
        <v>16495</v>
      </c>
      <c r="G54" s="228">
        <v>16292</v>
      </c>
      <c r="H54" s="228">
        <v>11578</v>
      </c>
      <c r="I54" s="228">
        <v>7518</v>
      </c>
      <c r="J54" s="227">
        <v>67.81</v>
      </c>
      <c r="K54" s="226">
        <v>15.55</v>
      </c>
    </row>
    <row r="55" spans="1:11" ht="11.1" customHeight="1" x14ac:dyDescent="0.2">
      <c r="A55" s="14" t="s">
        <v>28</v>
      </c>
      <c r="B55" s="228">
        <v>35582</v>
      </c>
      <c r="C55" s="228">
        <v>2127</v>
      </c>
      <c r="D55" s="228">
        <v>3177</v>
      </c>
      <c r="E55" s="229">
        <v>23802</v>
      </c>
      <c r="F55" s="228">
        <v>12067</v>
      </c>
      <c r="G55" s="228">
        <v>11735</v>
      </c>
      <c r="H55" s="228">
        <v>8323</v>
      </c>
      <c r="I55" s="228">
        <v>6287</v>
      </c>
      <c r="J55" s="227">
        <v>66.89</v>
      </c>
      <c r="K55" s="226">
        <v>17.670000000000002</v>
      </c>
    </row>
    <row r="56" spans="1:11" ht="11.1" customHeight="1" x14ac:dyDescent="0.2">
      <c r="A56" s="14" t="s">
        <v>29</v>
      </c>
      <c r="B56" s="228">
        <v>97263</v>
      </c>
      <c r="C56" s="228">
        <v>5747</v>
      </c>
      <c r="D56" s="228">
        <v>8671</v>
      </c>
      <c r="E56" s="229">
        <v>65910</v>
      </c>
      <c r="F56" s="228">
        <v>32763</v>
      </c>
      <c r="G56" s="228">
        <v>33147</v>
      </c>
      <c r="H56" s="228">
        <v>22859</v>
      </c>
      <c r="I56" s="228">
        <v>16580</v>
      </c>
      <c r="J56" s="227">
        <v>67.760000000000005</v>
      </c>
      <c r="K56" s="226">
        <v>17.05</v>
      </c>
    </row>
    <row r="57" spans="1:11" ht="18" customHeight="1" x14ac:dyDescent="0.2">
      <c r="A57" s="9" t="s">
        <v>218</v>
      </c>
      <c r="B57" s="232">
        <v>593666</v>
      </c>
      <c r="C57" s="232">
        <v>41087</v>
      </c>
      <c r="D57" s="232">
        <v>54868</v>
      </c>
      <c r="E57" s="233">
        <v>410641</v>
      </c>
      <c r="F57" s="232">
        <v>201039</v>
      </c>
      <c r="G57" s="232">
        <v>209602</v>
      </c>
      <c r="H57" s="232">
        <v>151176</v>
      </c>
      <c r="I57" s="232">
        <v>85205</v>
      </c>
      <c r="J57" s="231">
        <v>69.17</v>
      </c>
      <c r="K57" s="230">
        <v>14.35</v>
      </c>
    </row>
    <row r="58" spans="1:11" ht="11.1" customHeight="1" x14ac:dyDescent="0.2">
      <c r="A58" s="14" t="s">
        <v>30</v>
      </c>
      <c r="B58" s="228">
        <v>16268</v>
      </c>
      <c r="C58" s="228">
        <v>1098</v>
      </c>
      <c r="D58" s="228">
        <v>1623</v>
      </c>
      <c r="E58" s="229">
        <v>10760</v>
      </c>
      <c r="F58" s="228">
        <v>5474</v>
      </c>
      <c r="G58" s="228">
        <v>5286</v>
      </c>
      <c r="H58" s="228">
        <v>3761</v>
      </c>
      <c r="I58" s="228">
        <v>2750</v>
      </c>
      <c r="J58" s="227">
        <v>66.14</v>
      </c>
      <c r="K58" s="226">
        <v>16.899999999999999</v>
      </c>
    </row>
    <row r="59" spans="1:11" ht="11.1" customHeight="1" x14ac:dyDescent="0.2">
      <c r="A59" s="14" t="s">
        <v>31</v>
      </c>
      <c r="B59" s="228">
        <v>60966</v>
      </c>
      <c r="C59" s="228">
        <v>3945</v>
      </c>
      <c r="D59" s="228">
        <v>5483</v>
      </c>
      <c r="E59" s="229">
        <v>41690</v>
      </c>
      <c r="F59" s="228">
        <v>20737</v>
      </c>
      <c r="G59" s="228">
        <v>20953</v>
      </c>
      <c r="H59" s="228">
        <v>15015</v>
      </c>
      <c r="I59" s="228">
        <v>9681</v>
      </c>
      <c r="J59" s="227">
        <v>68.38</v>
      </c>
      <c r="K59" s="226">
        <v>15.88</v>
      </c>
    </row>
    <row r="60" spans="1:11" ht="11.1" customHeight="1" x14ac:dyDescent="0.2">
      <c r="A60" s="14" t="s">
        <v>32</v>
      </c>
      <c r="B60" s="228">
        <v>14681</v>
      </c>
      <c r="C60" s="228">
        <v>956</v>
      </c>
      <c r="D60" s="228">
        <v>1345</v>
      </c>
      <c r="E60" s="229">
        <v>9885</v>
      </c>
      <c r="F60" s="228">
        <v>5043</v>
      </c>
      <c r="G60" s="228">
        <v>4842</v>
      </c>
      <c r="H60" s="228">
        <v>3475</v>
      </c>
      <c r="I60" s="228">
        <v>2472</v>
      </c>
      <c r="J60" s="227">
        <v>67.33</v>
      </c>
      <c r="K60" s="226">
        <v>16.84</v>
      </c>
    </row>
    <row r="61" spans="1:11" ht="11.1" customHeight="1" x14ac:dyDescent="0.2">
      <c r="A61" s="14" t="s">
        <v>33</v>
      </c>
      <c r="B61" s="228">
        <v>16086</v>
      </c>
      <c r="C61" s="228">
        <v>1178</v>
      </c>
      <c r="D61" s="228">
        <v>1657</v>
      </c>
      <c r="E61" s="229">
        <v>10997</v>
      </c>
      <c r="F61" s="228">
        <v>5548</v>
      </c>
      <c r="G61" s="228">
        <v>5449</v>
      </c>
      <c r="H61" s="228">
        <v>3946</v>
      </c>
      <c r="I61" s="228">
        <v>2162</v>
      </c>
      <c r="J61" s="227">
        <v>68.36</v>
      </c>
      <c r="K61" s="226">
        <v>13.44</v>
      </c>
    </row>
    <row r="62" spans="1:11" ht="11.1" customHeight="1" x14ac:dyDescent="0.2">
      <c r="A62" s="14" t="s">
        <v>34</v>
      </c>
      <c r="B62" s="228">
        <v>40987</v>
      </c>
      <c r="C62" s="228">
        <v>3001</v>
      </c>
      <c r="D62" s="228">
        <v>3847</v>
      </c>
      <c r="E62" s="229">
        <v>27700</v>
      </c>
      <c r="F62" s="228">
        <v>13996</v>
      </c>
      <c r="G62" s="228">
        <v>13704</v>
      </c>
      <c r="H62" s="228">
        <v>9623</v>
      </c>
      <c r="I62" s="228">
        <v>6311</v>
      </c>
      <c r="J62" s="227">
        <v>67.58</v>
      </c>
      <c r="K62" s="226">
        <v>15.4</v>
      </c>
    </row>
    <row r="63" spans="1:11" ht="11.1" customHeight="1" x14ac:dyDescent="0.2">
      <c r="A63" s="14" t="s">
        <v>35</v>
      </c>
      <c r="B63" s="228">
        <v>45852</v>
      </c>
      <c r="C63" s="228">
        <v>3254</v>
      </c>
      <c r="D63" s="228">
        <v>4741</v>
      </c>
      <c r="E63" s="229">
        <v>31264</v>
      </c>
      <c r="F63" s="228">
        <v>15424</v>
      </c>
      <c r="G63" s="228">
        <v>15840</v>
      </c>
      <c r="H63" s="228">
        <v>11445</v>
      </c>
      <c r="I63" s="228">
        <v>6438</v>
      </c>
      <c r="J63" s="227">
        <v>68.180000000000007</v>
      </c>
      <c r="K63" s="226">
        <v>14.04</v>
      </c>
    </row>
    <row r="64" spans="1:11" ht="11.1" customHeight="1" x14ac:dyDescent="0.2">
      <c r="A64" s="14" t="s">
        <v>36</v>
      </c>
      <c r="B64" s="228">
        <v>27513</v>
      </c>
      <c r="C64" s="228">
        <v>2277</v>
      </c>
      <c r="D64" s="228">
        <v>2820</v>
      </c>
      <c r="E64" s="229">
        <v>18370</v>
      </c>
      <c r="F64" s="228">
        <v>9317</v>
      </c>
      <c r="G64" s="228">
        <v>9053</v>
      </c>
      <c r="H64" s="228">
        <v>6652</v>
      </c>
      <c r="I64" s="228">
        <v>3940</v>
      </c>
      <c r="J64" s="227">
        <v>66.77</v>
      </c>
      <c r="K64" s="226">
        <v>14.32</v>
      </c>
    </row>
    <row r="65" spans="1:11" ht="11.1" customHeight="1" x14ac:dyDescent="0.2">
      <c r="A65" s="14" t="s">
        <v>219</v>
      </c>
      <c r="B65" s="228">
        <v>299294</v>
      </c>
      <c r="C65" s="228">
        <v>20300</v>
      </c>
      <c r="D65" s="228">
        <v>26211</v>
      </c>
      <c r="E65" s="229">
        <v>210903</v>
      </c>
      <c r="F65" s="228">
        <v>100841</v>
      </c>
      <c r="G65" s="228">
        <v>110062</v>
      </c>
      <c r="H65" s="228">
        <v>79540</v>
      </c>
      <c r="I65" s="228">
        <v>40968</v>
      </c>
      <c r="J65" s="227">
        <v>70.47</v>
      </c>
      <c r="K65" s="226">
        <v>13.69</v>
      </c>
    </row>
    <row r="66" spans="1:11" ht="11.1" customHeight="1" x14ac:dyDescent="0.2">
      <c r="A66" s="14" t="s">
        <v>37</v>
      </c>
      <c r="B66" s="228">
        <v>17855</v>
      </c>
      <c r="C66" s="228">
        <v>1309</v>
      </c>
      <c r="D66" s="228">
        <v>1791</v>
      </c>
      <c r="E66" s="229">
        <v>11851</v>
      </c>
      <c r="F66" s="228">
        <v>5904</v>
      </c>
      <c r="G66" s="228">
        <v>5947</v>
      </c>
      <c r="H66" s="228">
        <v>4246</v>
      </c>
      <c r="I66" s="228">
        <v>2874</v>
      </c>
      <c r="J66" s="227">
        <v>66.37</v>
      </c>
      <c r="K66" s="226">
        <v>16.100000000000001</v>
      </c>
    </row>
    <row r="67" spans="1:11" ht="11.1" customHeight="1" x14ac:dyDescent="0.2">
      <c r="A67" s="14" t="s">
        <v>38</v>
      </c>
      <c r="B67" s="228">
        <v>8839</v>
      </c>
      <c r="C67" s="228">
        <v>555</v>
      </c>
      <c r="D67" s="228">
        <v>789</v>
      </c>
      <c r="E67" s="229">
        <v>6125</v>
      </c>
      <c r="F67" s="228">
        <v>3074</v>
      </c>
      <c r="G67" s="228">
        <v>3051</v>
      </c>
      <c r="H67" s="228">
        <v>2172</v>
      </c>
      <c r="I67" s="228">
        <v>1350</v>
      </c>
      <c r="J67" s="227">
        <v>69.3</v>
      </c>
      <c r="K67" s="226">
        <v>15.27</v>
      </c>
    </row>
    <row r="68" spans="1:11" ht="11.1" customHeight="1" x14ac:dyDescent="0.2">
      <c r="A68" s="14" t="s">
        <v>39</v>
      </c>
      <c r="B68" s="228">
        <v>28275</v>
      </c>
      <c r="C68" s="228">
        <v>2005</v>
      </c>
      <c r="D68" s="228">
        <v>2761</v>
      </c>
      <c r="E68" s="229">
        <v>19719</v>
      </c>
      <c r="F68" s="228">
        <v>9823</v>
      </c>
      <c r="G68" s="228">
        <v>9896</v>
      </c>
      <c r="H68" s="228">
        <v>7312</v>
      </c>
      <c r="I68" s="228">
        <v>3673</v>
      </c>
      <c r="J68" s="227">
        <v>69.739999999999995</v>
      </c>
      <c r="K68" s="226">
        <v>12.99</v>
      </c>
    </row>
    <row r="69" spans="1:11" ht="11.1" customHeight="1" x14ac:dyDescent="0.2">
      <c r="A69" s="14" t="s">
        <v>40</v>
      </c>
      <c r="B69" s="228">
        <v>17050</v>
      </c>
      <c r="C69" s="228">
        <v>1209</v>
      </c>
      <c r="D69" s="228">
        <v>1800</v>
      </c>
      <c r="E69" s="229">
        <v>11377</v>
      </c>
      <c r="F69" s="228">
        <v>5858</v>
      </c>
      <c r="G69" s="228">
        <v>5519</v>
      </c>
      <c r="H69" s="228">
        <v>3989</v>
      </c>
      <c r="I69" s="228">
        <v>2586</v>
      </c>
      <c r="J69" s="227">
        <v>66.73</v>
      </c>
      <c r="K69" s="226">
        <v>15.17</v>
      </c>
    </row>
    <row r="70" spans="1:11" ht="18" customHeight="1" x14ac:dyDescent="0.2">
      <c r="A70" s="9" t="s">
        <v>220</v>
      </c>
      <c r="B70" s="232">
        <v>335901</v>
      </c>
      <c r="C70" s="232">
        <v>21985</v>
      </c>
      <c r="D70" s="232">
        <v>31978</v>
      </c>
      <c r="E70" s="233">
        <v>228584</v>
      </c>
      <c r="F70" s="232">
        <v>114738</v>
      </c>
      <c r="G70" s="232">
        <v>113846</v>
      </c>
      <c r="H70" s="232">
        <v>82606</v>
      </c>
      <c r="I70" s="232">
        <v>51270</v>
      </c>
      <c r="J70" s="231">
        <v>68.05</v>
      </c>
      <c r="K70" s="230">
        <v>15.26</v>
      </c>
    </row>
    <row r="71" spans="1:11" ht="11.1" customHeight="1" x14ac:dyDescent="0.2">
      <c r="A71" s="14" t="s">
        <v>41</v>
      </c>
      <c r="B71" s="228">
        <v>49609</v>
      </c>
      <c r="C71" s="228">
        <v>3097</v>
      </c>
      <c r="D71" s="228">
        <v>4695</v>
      </c>
      <c r="E71" s="229">
        <v>33818</v>
      </c>
      <c r="F71" s="228">
        <v>17060</v>
      </c>
      <c r="G71" s="228">
        <v>16758</v>
      </c>
      <c r="H71" s="228">
        <v>12177</v>
      </c>
      <c r="I71" s="228">
        <v>7729</v>
      </c>
      <c r="J71" s="227">
        <v>68.17</v>
      </c>
      <c r="K71" s="226">
        <v>15.58</v>
      </c>
    </row>
    <row r="72" spans="1:11" ht="11.1" customHeight="1" x14ac:dyDescent="0.2">
      <c r="A72" s="14" t="s">
        <v>42</v>
      </c>
      <c r="B72" s="228">
        <v>12329</v>
      </c>
      <c r="C72" s="228">
        <v>775</v>
      </c>
      <c r="D72" s="228">
        <v>1128</v>
      </c>
      <c r="E72" s="229">
        <v>8090</v>
      </c>
      <c r="F72" s="228">
        <v>4076</v>
      </c>
      <c r="G72" s="228">
        <v>4014</v>
      </c>
      <c r="H72" s="228">
        <v>2836</v>
      </c>
      <c r="I72" s="228">
        <v>2299</v>
      </c>
      <c r="J72" s="227">
        <v>65.62</v>
      </c>
      <c r="K72" s="226">
        <v>18.649999999999999</v>
      </c>
    </row>
    <row r="73" spans="1:11" ht="11.1" customHeight="1" x14ac:dyDescent="0.2">
      <c r="A73" s="14" t="s">
        <v>43</v>
      </c>
      <c r="B73" s="228">
        <v>21506</v>
      </c>
      <c r="C73" s="228">
        <v>1497</v>
      </c>
      <c r="D73" s="228">
        <v>2190</v>
      </c>
      <c r="E73" s="229">
        <v>14446</v>
      </c>
      <c r="F73" s="228">
        <v>7432</v>
      </c>
      <c r="G73" s="228">
        <v>7014</v>
      </c>
      <c r="H73" s="228">
        <v>5076</v>
      </c>
      <c r="I73" s="228">
        <v>3301</v>
      </c>
      <c r="J73" s="227">
        <v>67.17</v>
      </c>
      <c r="K73" s="226">
        <v>15.35</v>
      </c>
    </row>
    <row r="74" spans="1:11" ht="11.1" customHeight="1" x14ac:dyDescent="0.2">
      <c r="A74" s="14" t="s">
        <v>44</v>
      </c>
      <c r="B74" s="228">
        <v>60006</v>
      </c>
      <c r="C74" s="228">
        <v>3852</v>
      </c>
      <c r="D74" s="228">
        <v>5667</v>
      </c>
      <c r="E74" s="229">
        <v>40602</v>
      </c>
      <c r="F74" s="228">
        <v>20314</v>
      </c>
      <c r="G74" s="228">
        <v>20288</v>
      </c>
      <c r="H74" s="228">
        <v>14862</v>
      </c>
      <c r="I74" s="228">
        <v>9566</v>
      </c>
      <c r="J74" s="227">
        <v>67.66</v>
      </c>
      <c r="K74" s="226">
        <v>15.94</v>
      </c>
    </row>
    <row r="75" spans="1:11" ht="11.1" customHeight="1" x14ac:dyDescent="0.2">
      <c r="A75" s="14" t="s">
        <v>45</v>
      </c>
      <c r="B75" s="228">
        <v>85902</v>
      </c>
      <c r="C75" s="228">
        <v>5714</v>
      </c>
      <c r="D75" s="228">
        <v>8010</v>
      </c>
      <c r="E75" s="229">
        <v>58566</v>
      </c>
      <c r="F75" s="228">
        <v>29179</v>
      </c>
      <c r="G75" s="228">
        <v>29387</v>
      </c>
      <c r="H75" s="228">
        <v>21148</v>
      </c>
      <c r="I75" s="228">
        <v>13018</v>
      </c>
      <c r="J75" s="227">
        <v>68.180000000000007</v>
      </c>
      <c r="K75" s="226">
        <v>15.15</v>
      </c>
    </row>
    <row r="76" spans="1:11" ht="11.1" customHeight="1" x14ac:dyDescent="0.2">
      <c r="A76" s="14" t="s">
        <v>46</v>
      </c>
      <c r="B76" s="228">
        <v>67576</v>
      </c>
      <c r="C76" s="228">
        <v>4459</v>
      </c>
      <c r="D76" s="228">
        <v>6557</v>
      </c>
      <c r="E76" s="229">
        <v>46879</v>
      </c>
      <c r="F76" s="228">
        <v>23412</v>
      </c>
      <c r="G76" s="228">
        <v>23467</v>
      </c>
      <c r="H76" s="228">
        <v>17235</v>
      </c>
      <c r="I76" s="228">
        <v>9106</v>
      </c>
      <c r="J76" s="227">
        <v>69.37</v>
      </c>
      <c r="K76" s="226">
        <v>13.48</v>
      </c>
    </row>
    <row r="77" spans="1:11" ht="11.1" customHeight="1" x14ac:dyDescent="0.2">
      <c r="A77" s="14" t="s">
        <v>47</v>
      </c>
      <c r="B77" s="228">
        <v>38973</v>
      </c>
      <c r="C77" s="228">
        <v>2591</v>
      </c>
      <c r="D77" s="228">
        <v>3731</v>
      </c>
      <c r="E77" s="229">
        <v>26183</v>
      </c>
      <c r="F77" s="228">
        <v>13265</v>
      </c>
      <c r="G77" s="228">
        <v>12918</v>
      </c>
      <c r="H77" s="228">
        <v>9272</v>
      </c>
      <c r="I77" s="228">
        <v>6251</v>
      </c>
      <c r="J77" s="227">
        <v>67.180000000000007</v>
      </c>
      <c r="K77" s="226">
        <v>16.04</v>
      </c>
    </row>
    <row r="78" spans="1:11" ht="18" customHeight="1" x14ac:dyDescent="0.2">
      <c r="A78" s="9" t="s">
        <v>221</v>
      </c>
      <c r="B78" s="232">
        <v>329625</v>
      </c>
      <c r="C78" s="232">
        <v>22174</v>
      </c>
      <c r="D78" s="232">
        <v>30824</v>
      </c>
      <c r="E78" s="233">
        <v>220415</v>
      </c>
      <c r="F78" s="232">
        <v>111327</v>
      </c>
      <c r="G78" s="232">
        <v>109088</v>
      </c>
      <c r="H78" s="232">
        <v>80352</v>
      </c>
      <c r="I78" s="232">
        <v>52911</v>
      </c>
      <c r="J78" s="231">
        <v>66.87</v>
      </c>
      <c r="K78" s="230">
        <v>16.05</v>
      </c>
    </row>
    <row r="79" spans="1:11" ht="11.1" customHeight="1" x14ac:dyDescent="0.2">
      <c r="A79" s="14" t="s">
        <v>48</v>
      </c>
      <c r="B79" s="228">
        <v>32990</v>
      </c>
      <c r="C79" s="228">
        <v>2212</v>
      </c>
      <c r="D79" s="228">
        <v>2981</v>
      </c>
      <c r="E79" s="229">
        <v>21081</v>
      </c>
      <c r="F79" s="228">
        <v>10838</v>
      </c>
      <c r="G79" s="228">
        <v>10243</v>
      </c>
      <c r="H79" s="228">
        <v>7494</v>
      </c>
      <c r="I79" s="228">
        <v>6290</v>
      </c>
      <c r="J79" s="227">
        <v>63.9</v>
      </c>
      <c r="K79" s="226">
        <v>19.07</v>
      </c>
    </row>
    <row r="80" spans="1:11" ht="11.1" customHeight="1" x14ac:dyDescent="0.2">
      <c r="A80" s="14" t="s">
        <v>49</v>
      </c>
      <c r="B80" s="228">
        <v>20373</v>
      </c>
      <c r="C80" s="228">
        <v>1240</v>
      </c>
      <c r="D80" s="228">
        <v>1812</v>
      </c>
      <c r="E80" s="229">
        <v>12624</v>
      </c>
      <c r="F80" s="228">
        <v>6607</v>
      </c>
      <c r="G80" s="228">
        <v>6017</v>
      </c>
      <c r="H80" s="228">
        <v>4133</v>
      </c>
      <c r="I80" s="228">
        <v>4423</v>
      </c>
      <c r="J80" s="227">
        <v>61.96</v>
      </c>
      <c r="K80" s="226">
        <v>21.71</v>
      </c>
    </row>
    <row r="81" spans="1:11" ht="11.1" customHeight="1" x14ac:dyDescent="0.2">
      <c r="A81" s="14" t="s">
        <v>50</v>
      </c>
      <c r="B81" s="228">
        <v>15636</v>
      </c>
      <c r="C81" s="228">
        <v>1092</v>
      </c>
      <c r="D81" s="228">
        <v>1371</v>
      </c>
      <c r="E81" s="229">
        <v>9952</v>
      </c>
      <c r="F81" s="228">
        <v>5172</v>
      </c>
      <c r="G81" s="228">
        <v>4780</v>
      </c>
      <c r="H81" s="228">
        <v>3472</v>
      </c>
      <c r="I81" s="228">
        <v>3079</v>
      </c>
      <c r="J81" s="227">
        <v>63.65</v>
      </c>
      <c r="K81" s="226">
        <v>19.690000000000001</v>
      </c>
    </row>
    <row r="82" spans="1:11" ht="11.1" customHeight="1" x14ac:dyDescent="0.2">
      <c r="A82" s="14" t="s">
        <v>51</v>
      </c>
      <c r="B82" s="228">
        <v>20192</v>
      </c>
      <c r="C82" s="228">
        <v>1360</v>
      </c>
      <c r="D82" s="228">
        <v>1986</v>
      </c>
      <c r="E82" s="229">
        <v>13527</v>
      </c>
      <c r="F82" s="228">
        <v>7081</v>
      </c>
      <c r="G82" s="228">
        <v>6446</v>
      </c>
      <c r="H82" s="228">
        <v>4747</v>
      </c>
      <c r="I82" s="228">
        <v>3160</v>
      </c>
      <c r="J82" s="227">
        <v>66.989999999999995</v>
      </c>
      <c r="K82" s="226">
        <v>15.65</v>
      </c>
    </row>
    <row r="83" spans="1:11" ht="11.1" customHeight="1" x14ac:dyDescent="0.2">
      <c r="A83" s="14" t="s">
        <v>52</v>
      </c>
      <c r="B83" s="228">
        <v>86413</v>
      </c>
      <c r="C83" s="228">
        <v>6021</v>
      </c>
      <c r="D83" s="228">
        <v>8372</v>
      </c>
      <c r="E83" s="229">
        <v>58838</v>
      </c>
      <c r="F83" s="228">
        <v>29430</v>
      </c>
      <c r="G83" s="228">
        <v>29408</v>
      </c>
      <c r="H83" s="228">
        <v>21824</v>
      </c>
      <c r="I83" s="228">
        <v>12350</v>
      </c>
      <c r="J83" s="227">
        <v>68.09</v>
      </c>
      <c r="K83" s="226">
        <v>14.29</v>
      </c>
    </row>
    <row r="84" spans="1:11" ht="11.1" customHeight="1" x14ac:dyDescent="0.2">
      <c r="A84" s="14" t="s">
        <v>53</v>
      </c>
      <c r="B84" s="228">
        <v>17052</v>
      </c>
      <c r="C84" s="228">
        <v>1150</v>
      </c>
      <c r="D84" s="228">
        <v>1621</v>
      </c>
      <c r="E84" s="229">
        <v>11347</v>
      </c>
      <c r="F84" s="228">
        <v>5974</v>
      </c>
      <c r="G84" s="228">
        <v>5373</v>
      </c>
      <c r="H84" s="228">
        <v>3943</v>
      </c>
      <c r="I84" s="228">
        <v>2844</v>
      </c>
      <c r="J84" s="227">
        <v>66.540000000000006</v>
      </c>
      <c r="K84" s="226">
        <v>16.68</v>
      </c>
    </row>
    <row r="85" spans="1:11" ht="11.1" customHeight="1" x14ac:dyDescent="0.2">
      <c r="A85" s="14" t="s">
        <v>54</v>
      </c>
      <c r="B85" s="228">
        <v>14076</v>
      </c>
      <c r="C85" s="228">
        <v>1016</v>
      </c>
      <c r="D85" s="228">
        <v>1579</v>
      </c>
      <c r="E85" s="229">
        <v>9541</v>
      </c>
      <c r="F85" s="228">
        <v>4875</v>
      </c>
      <c r="G85" s="228">
        <v>4666</v>
      </c>
      <c r="H85" s="228">
        <v>3607</v>
      </c>
      <c r="I85" s="228">
        <v>1850</v>
      </c>
      <c r="J85" s="227">
        <v>67.78</v>
      </c>
      <c r="K85" s="226">
        <v>13.14</v>
      </c>
    </row>
    <row r="86" spans="1:11" ht="11.1" customHeight="1" x14ac:dyDescent="0.2">
      <c r="A86" s="14" t="s">
        <v>55</v>
      </c>
      <c r="B86" s="228">
        <v>122893</v>
      </c>
      <c r="C86" s="228">
        <v>8083</v>
      </c>
      <c r="D86" s="228">
        <v>11102</v>
      </c>
      <c r="E86" s="229">
        <v>83505</v>
      </c>
      <c r="F86" s="228">
        <v>41350</v>
      </c>
      <c r="G86" s="228">
        <v>42155</v>
      </c>
      <c r="H86" s="228">
        <v>31132</v>
      </c>
      <c r="I86" s="228">
        <v>18915</v>
      </c>
      <c r="J86" s="227">
        <v>67.95</v>
      </c>
      <c r="K86" s="226">
        <v>15.39</v>
      </c>
    </row>
    <row r="87" spans="1:11" ht="18" customHeight="1" x14ac:dyDescent="0.2">
      <c r="A87" s="9" t="s">
        <v>222</v>
      </c>
      <c r="B87" s="232">
        <v>192204</v>
      </c>
      <c r="C87" s="232">
        <v>12062</v>
      </c>
      <c r="D87" s="232">
        <v>17300</v>
      </c>
      <c r="E87" s="233">
        <v>125605</v>
      </c>
      <c r="F87" s="232">
        <v>63334</v>
      </c>
      <c r="G87" s="232">
        <v>62271</v>
      </c>
      <c r="H87" s="232">
        <v>45061</v>
      </c>
      <c r="I87" s="232">
        <v>35875</v>
      </c>
      <c r="J87" s="231">
        <v>65.349999999999994</v>
      </c>
      <c r="K87" s="230">
        <v>18.670000000000002</v>
      </c>
    </row>
    <row r="88" spans="1:11" ht="11.1" customHeight="1" x14ac:dyDescent="0.2">
      <c r="A88" s="14" t="s">
        <v>56</v>
      </c>
      <c r="B88" s="228">
        <v>96761</v>
      </c>
      <c r="C88" s="228">
        <v>5803</v>
      </c>
      <c r="D88" s="228">
        <v>8523</v>
      </c>
      <c r="E88" s="229">
        <v>65512</v>
      </c>
      <c r="F88" s="228">
        <v>32409</v>
      </c>
      <c r="G88" s="228">
        <v>33103</v>
      </c>
      <c r="H88" s="228">
        <v>24249</v>
      </c>
      <c r="I88" s="228">
        <v>16142</v>
      </c>
      <c r="J88" s="227">
        <v>67.7</v>
      </c>
      <c r="K88" s="226">
        <v>16.68</v>
      </c>
    </row>
    <row r="89" spans="1:11" ht="11.1" customHeight="1" x14ac:dyDescent="0.2">
      <c r="A89" s="14" t="s">
        <v>57</v>
      </c>
      <c r="B89" s="228">
        <v>17062</v>
      </c>
      <c r="C89" s="228">
        <v>1114</v>
      </c>
      <c r="D89" s="228">
        <v>1668</v>
      </c>
      <c r="E89" s="229">
        <v>11091</v>
      </c>
      <c r="F89" s="228">
        <v>5661</v>
      </c>
      <c r="G89" s="228">
        <v>5430</v>
      </c>
      <c r="H89" s="228">
        <v>3960</v>
      </c>
      <c r="I89" s="228">
        <v>3080</v>
      </c>
      <c r="J89" s="227">
        <v>65</v>
      </c>
      <c r="K89" s="226">
        <v>18.05</v>
      </c>
    </row>
    <row r="90" spans="1:11" ht="11.1" customHeight="1" x14ac:dyDescent="0.2">
      <c r="A90" s="14" t="s">
        <v>58</v>
      </c>
      <c r="B90" s="228">
        <v>14629</v>
      </c>
      <c r="C90" s="228">
        <v>919</v>
      </c>
      <c r="D90" s="228">
        <v>1310</v>
      </c>
      <c r="E90" s="229">
        <v>8901</v>
      </c>
      <c r="F90" s="228">
        <v>4469</v>
      </c>
      <c r="G90" s="228">
        <v>4432</v>
      </c>
      <c r="H90" s="228">
        <v>3086</v>
      </c>
      <c r="I90" s="228">
        <v>3420</v>
      </c>
      <c r="J90" s="227">
        <v>60.84</v>
      </c>
      <c r="K90" s="226">
        <v>23.38</v>
      </c>
    </row>
    <row r="91" spans="1:11" ht="11.1" customHeight="1" x14ac:dyDescent="0.2">
      <c r="A91" s="14" t="s">
        <v>59</v>
      </c>
      <c r="B91" s="228">
        <v>16513</v>
      </c>
      <c r="C91" s="228">
        <v>1072</v>
      </c>
      <c r="D91" s="228">
        <v>1384</v>
      </c>
      <c r="E91" s="229">
        <v>10199</v>
      </c>
      <c r="F91" s="228">
        <v>5265</v>
      </c>
      <c r="G91" s="228">
        <v>4934</v>
      </c>
      <c r="H91" s="228">
        <v>3475</v>
      </c>
      <c r="I91" s="228">
        <v>3678</v>
      </c>
      <c r="J91" s="227">
        <v>61.76</v>
      </c>
      <c r="K91" s="226">
        <v>22.27</v>
      </c>
    </row>
    <row r="92" spans="1:11" ht="11.1" customHeight="1" x14ac:dyDescent="0.2">
      <c r="A92" s="14" t="s">
        <v>60</v>
      </c>
      <c r="B92" s="228">
        <v>15135</v>
      </c>
      <c r="C92" s="228">
        <v>934</v>
      </c>
      <c r="D92" s="228">
        <v>1301</v>
      </c>
      <c r="E92" s="229">
        <v>9688</v>
      </c>
      <c r="F92" s="228">
        <v>5164</v>
      </c>
      <c r="G92" s="228">
        <v>4524</v>
      </c>
      <c r="H92" s="228">
        <v>3135</v>
      </c>
      <c r="I92" s="228">
        <v>3169</v>
      </c>
      <c r="J92" s="227">
        <v>64.010000000000005</v>
      </c>
      <c r="K92" s="226">
        <v>20.94</v>
      </c>
    </row>
    <row r="93" spans="1:11" ht="11.1" customHeight="1" x14ac:dyDescent="0.2">
      <c r="A93" s="14" t="s">
        <v>61</v>
      </c>
      <c r="B93" s="228">
        <v>32104</v>
      </c>
      <c r="C93" s="228">
        <v>2220</v>
      </c>
      <c r="D93" s="228">
        <v>3114</v>
      </c>
      <c r="E93" s="229">
        <v>20214</v>
      </c>
      <c r="F93" s="228">
        <v>10366</v>
      </c>
      <c r="G93" s="228">
        <v>9848</v>
      </c>
      <c r="H93" s="228">
        <v>7156</v>
      </c>
      <c r="I93" s="228">
        <v>6386</v>
      </c>
      <c r="J93" s="227">
        <v>62.96</v>
      </c>
      <c r="K93" s="226">
        <v>19.89</v>
      </c>
    </row>
    <row r="94" spans="1:11" ht="18" customHeight="1" x14ac:dyDescent="0.2">
      <c r="A94" s="9" t="s">
        <v>223</v>
      </c>
      <c r="B94" s="232">
        <v>210290</v>
      </c>
      <c r="C94" s="232">
        <v>14527</v>
      </c>
      <c r="D94" s="232">
        <v>20466</v>
      </c>
      <c r="E94" s="233">
        <v>140152</v>
      </c>
      <c r="F94" s="232">
        <v>70284</v>
      </c>
      <c r="G94" s="232">
        <v>69868</v>
      </c>
      <c r="H94" s="232">
        <v>50391</v>
      </c>
      <c r="I94" s="232">
        <v>34242</v>
      </c>
      <c r="J94" s="231">
        <v>66.650000000000006</v>
      </c>
      <c r="K94" s="230">
        <v>16.28</v>
      </c>
    </row>
    <row r="95" spans="1:11" ht="11.1" customHeight="1" x14ac:dyDescent="0.2">
      <c r="A95" s="14" t="s">
        <v>62</v>
      </c>
      <c r="B95" s="228">
        <v>44470</v>
      </c>
      <c r="C95" s="228">
        <v>2901</v>
      </c>
      <c r="D95" s="228">
        <v>4306</v>
      </c>
      <c r="E95" s="229">
        <v>28649</v>
      </c>
      <c r="F95" s="228">
        <v>14392</v>
      </c>
      <c r="G95" s="228">
        <v>14257</v>
      </c>
      <c r="H95" s="228">
        <v>10131</v>
      </c>
      <c r="I95" s="228">
        <v>8420</v>
      </c>
      <c r="J95" s="227">
        <v>64.42</v>
      </c>
      <c r="K95" s="226">
        <v>18.93</v>
      </c>
    </row>
    <row r="96" spans="1:11" ht="11.1" customHeight="1" x14ac:dyDescent="0.2">
      <c r="A96" s="14" t="s">
        <v>63</v>
      </c>
      <c r="B96" s="228">
        <v>109809</v>
      </c>
      <c r="C96" s="228">
        <v>8003</v>
      </c>
      <c r="D96" s="228">
        <v>11051</v>
      </c>
      <c r="E96" s="229">
        <v>74558</v>
      </c>
      <c r="F96" s="228">
        <v>37367</v>
      </c>
      <c r="G96" s="228">
        <v>37191</v>
      </c>
      <c r="H96" s="228">
        <v>27293</v>
      </c>
      <c r="I96" s="228">
        <v>15759</v>
      </c>
      <c r="J96" s="227">
        <v>67.900000000000006</v>
      </c>
      <c r="K96" s="226">
        <v>14.35</v>
      </c>
    </row>
    <row r="97" spans="1:11" ht="11.1" customHeight="1" x14ac:dyDescent="0.2">
      <c r="A97" s="14" t="s">
        <v>64</v>
      </c>
      <c r="B97" s="228">
        <v>56011</v>
      </c>
      <c r="C97" s="228">
        <v>3623</v>
      </c>
      <c r="D97" s="228">
        <v>5109</v>
      </c>
      <c r="E97" s="229">
        <v>36945</v>
      </c>
      <c r="F97" s="228">
        <v>18525</v>
      </c>
      <c r="G97" s="228">
        <v>18420</v>
      </c>
      <c r="H97" s="228">
        <v>12967</v>
      </c>
      <c r="I97" s="228">
        <v>10063</v>
      </c>
      <c r="J97" s="227">
        <v>65.959999999999994</v>
      </c>
      <c r="K97" s="226">
        <v>17.97</v>
      </c>
    </row>
    <row r="98" spans="1:11" ht="18" customHeight="1" x14ac:dyDescent="0.2">
      <c r="A98" s="9" t="s">
        <v>224</v>
      </c>
      <c r="B98" s="232">
        <v>200503</v>
      </c>
      <c r="C98" s="232">
        <v>13819</v>
      </c>
      <c r="D98" s="232">
        <v>18036</v>
      </c>
      <c r="E98" s="233">
        <v>123506</v>
      </c>
      <c r="F98" s="232">
        <v>61318</v>
      </c>
      <c r="G98" s="232">
        <v>62188</v>
      </c>
      <c r="H98" s="232">
        <v>42986</v>
      </c>
      <c r="I98" s="232">
        <v>43426</v>
      </c>
      <c r="J98" s="231">
        <v>61.6</v>
      </c>
      <c r="K98" s="230">
        <v>21.66</v>
      </c>
    </row>
    <row r="99" spans="1:11" ht="11.1" customHeight="1" x14ac:dyDescent="0.2">
      <c r="A99" s="14" t="s">
        <v>65</v>
      </c>
      <c r="B99" s="228">
        <v>20659</v>
      </c>
      <c r="C99" s="228">
        <v>1434</v>
      </c>
      <c r="D99" s="228">
        <v>2071</v>
      </c>
      <c r="E99" s="229">
        <v>12664</v>
      </c>
      <c r="F99" s="228">
        <v>6225</v>
      </c>
      <c r="G99" s="228">
        <v>6439</v>
      </c>
      <c r="H99" s="228">
        <v>4400</v>
      </c>
      <c r="I99" s="228">
        <v>4315</v>
      </c>
      <c r="J99" s="227">
        <v>61.3</v>
      </c>
      <c r="K99" s="226">
        <v>20.89</v>
      </c>
    </row>
    <row r="100" spans="1:11" ht="11.1" customHeight="1" x14ac:dyDescent="0.2">
      <c r="A100" s="14" t="s">
        <v>66</v>
      </c>
      <c r="B100" s="228">
        <v>9913</v>
      </c>
      <c r="C100" s="228">
        <v>727</v>
      </c>
      <c r="D100" s="228">
        <v>812</v>
      </c>
      <c r="E100" s="229">
        <v>5975</v>
      </c>
      <c r="F100" s="228">
        <v>3002</v>
      </c>
      <c r="G100" s="228">
        <v>2973</v>
      </c>
      <c r="H100" s="228">
        <v>2020</v>
      </c>
      <c r="I100" s="228">
        <v>2289</v>
      </c>
      <c r="J100" s="227">
        <v>60.27</v>
      </c>
      <c r="K100" s="226">
        <v>23.09</v>
      </c>
    </row>
    <row r="101" spans="1:11" ht="11.1" customHeight="1" x14ac:dyDescent="0.2">
      <c r="A101" s="14" t="s">
        <v>67</v>
      </c>
      <c r="B101" s="228">
        <v>13034</v>
      </c>
      <c r="C101" s="228">
        <v>841</v>
      </c>
      <c r="D101" s="228">
        <v>1122</v>
      </c>
      <c r="E101" s="229">
        <v>7142</v>
      </c>
      <c r="F101" s="228">
        <v>3576</v>
      </c>
      <c r="G101" s="228">
        <v>3566</v>
      </c>
      <c r="H101" s="228">
        <v>2356</v>
      </c>
      <c r="I101" s="228">
        <v>3873</v>
      </c>
      <c r="J101" s="227">
        <v>54.8</v>
      </c>
      <c r="K101" s="226">
        <v>29.71</v>
      </c>
    </row>
    <row r="102" spans="1:11" ht="11.1" customHeight="1" x14ac:dyDescent="0.2">
      <c r="A102" s="14" t="s">
        <v>68</v>
      </c>
      <c r="B102" s="228">
        <v>14823</v>
      </c>
      <c r="C102" s="228">
        <v>979</v>
      </c>
      <c r="D102" s="228">
        <v>1150</v>
      </c>
      <c r="E102" s="229">
        <v>8746</v>
      </c>
      <c r="F102" s="228">
        <v>4373</v>
      </c>
      <c r="G102" s="228">
        <v>4373</v>
      </c>
      <c r="H102" s="228">
        <v>2776</v>
      </c>
      <c r="I102" s="228">
        <v>3803</v>
      </c>
      <c r="J102" s="227">
        <v>59</v>
      </c>
      <c r="K102" s="226">
        <v>25.66</v>
      </c>
    </row>
    <row r="103" spans="1:11" ht="11.1" customHeight="1" x14ac:dyDescent="0.2">
      <c r="A103" s="14" t="s">
        <v>69</v>
      </c>
      <c r="B103" s="228">
        <v>18808</v>
      </c>
      <c r="C103" s="228">
        <v>1185</v>
      </c>
      <c r="D103" s="228">
        <v>1573</v>
      </c>
      <c r="E103" s="229">
        <v>11296</v>
      </c>
      <c r="F103" s="228">
        <v>5661</v>
      </c>
      <c r="G103" s="228">
        <v>5635</v>
      </c>
      <c r="H103" s="228">
        <v>3713</v>
      </c>
      <c r="I103" s="228">
        <v>4642</v>
      </c>
      <c r="J103" s="227">
        <v>60.06</v>
      </c>
      <c r="K103" s="226">
        <v>24.68</v>
      </c>
    </row>
    <row r="104" spans="1:11" ht="11.1" customHeight="1" x14ac:dyDescent="0.2">
      <c r="A104" s="14" t="s">
        <v>70</v>
      </c>
      <c r="B104" s="228">
        <v>13853</v>
      </c>
      <c r="C104" s="228">
        <v>973</v>
      </c>
      <c r="D104" s="228">
        <v>1255</v>
      </c>
      <c r="E104" s="229">
        <v>8064</v>
      </c>
      <c r="F104" s="228">
        <v>4095</v>
      </c>
      <c r="G104" s="228">
        <v>3969</v>
      </c>
      <c r="H104" s="228">
        <v>2797</v>
      </c>
      <c r="I104" s="228">
        <v>3494</v>
      </c>
      <c r="J104" s="227">
        <v>58.21</v>
      </c>
      <c r="K104" s="226">
        <v>25.22</v>
      </c>
    </row>
    <row r="105" spans="1:11" ht="11.1" customHeight="1" x14ac:dyDescent="0.2">
      <c r="A105" s="14" t="s">
        <v>71</v>
      </c>
      <c r="B105" s="228">
        <v>34511</v>
      </c>
      <c r="C105" s="228">
        <v>2241</v>
      </c>
      <c r="D105" s="228">
        <v>3029</v>
      </c>
      <c r="E105" s="229">
        <v>20535</v>
      </c>
      <c r="F105" s="228">
        <v>10251</v>
      </c>
      <c r="G105" s="228">
        <v>10284</v>
      </c>
      <c r="H105" s="228">
        <v>7087</v>
      </c>
      <c r="I105" s="228">
        <v>8497</v>
      </c>
      <c r="J105" s="227">
        <v>59.5</v>
      </c>
      <c r="K105" s="226">
        <v>24.62</v>
      </c>
    </row>
    <row r="106" spans="1:11" ht="11.1" customHeight="1" x14ac:dyDescent="0.2">
      <c r="A106" s="14" t="s">
        <v>72</v>
      </c>
      <c r="B106" s="228">
        <v>74902</v>
      </c>
      <c r="C106" s="228">
        <v>5439</v>
      </c>
      <c r="D106" s="228">
        <v>7024</v>
      </c>
      <c r="E106" s="229">
        <v>49084</v>
      </c>
      <c r="F106" s="228">
        <v>24135</v>
      </c>
      <c r="G106" s="228">
        <v>24949</v>
      </c>
      <c r="H106" s="228">
        <v>17837</v>
      </c>
      <c r="I106" s="228">
        <v>12513</v>
      </c>
      <c r="J106" s="227">
        <v>65.53</v>
      </c>
      <c r="K106" s="226">
        <v>16.71</v>
      </c>
    </row>
    <row r="107" spans="1:11" ht="18" customHeight="1" x14ac:dyDescent="0.2">
      <c r="A107" s="9" t="s">
        <v>225</v>
      </c>
      <c r="B107" s="232">
        <v>298778</v>
      </c>
      <c r="C107" s="232">
        <v>18301</v>
      </c>
      <c r="D107" s="232">
        <v>26975</v>
      </c>
      <c r="E107" s="233">
        <v>202684</v>
      </c>
      <c r="F107" s="232">
        <v>100892</v>
      </c>
      <c r="G107" s="232">
        <v>101792</v>
      </c>
      <c r="H107" s="232">
        <v>73806</v>
      </c>
      <c r="I107" s="232">
        <v>48844</v>
      </c>
      <c r="J107" s="231">
        <v>67.84</v>
      </c>
      <c r="K107" s="230">
        <v>16.350000000000001</v>
      </c>
    </row>
    <row r="108" spans="1:11" ht="11.1" customHeight="1" x14ac:dyDescent="0.2">
      <c r="A108" s="14" t="s">
        <v>73</v>
      </c>
      <c r="B108" s="228">
        <v>48129</v>
      </c>
      <c r="C108" s="228">
        <v>3140</v>
      </c>
      <c r="D108" s="228">
        <v>4444</v>
      </c>
      <c r="E108" s="229">
        <v>32584</v>
      </c>
      <c r="F108" s="228">
        <v>16184</v>
      </c>
      <c r="G108" s="228">
        <v>16400</v>
      </c>
      <c r="H108" s="228">
        <v>11976</v>
      </c>
      <c r="I108" s="228">
        <v>7680</v>
      </c>
      <c r="J108" s="227">
        <v>67.7</v>
      </c>
      <c r="K108" s="226">
        <v>15.96</v>
      </c>
    </row>
    <row r="109" spans="1:11" ht="11.1" customHeight="1" x14ac:dyDescent="0.2">
      <c r="A109" s="14" t="s">
        <v>74</v>
      </c>
      <c r="B109" s="228">
        <v>12220</v>
      </c>
      <c r="C109" s="228">
        <v>792</v>
      </c>
      <c r="D109" s="228">
        <v>1114</v>
      </c>
      <c r="E109" s="229">
        <v>7967</v>
      </c>
      <c r="F109" s="228">
        <v>4106</v>
      </c>
      <c r="G109" s="228">
        <v>3861</v>
      </c>
      <c r="H109" s="228">
        <v>2754</v>
      </c>
      <c r="I109" s="228">
        <v>2319</v>
      </c>
      <c r="J109" s="227">
        <v>65.2</v>
      </c>
      <c r="K109" s="226">
        <v>18.98</v>
      </c>
    </row>
    <row r="110" spans="1:11" ht="11.1" customHeight="1" x14ac:dyDescent="0.2">
      <c r="A110" s="14" t="s">
        <v>75</v>
      </c>
      <c r="B110" s="228">
        <v>16148</v>
      </c>
      <c r="C110" s="228">
        <v>846</v>
      </c>
      <c r="D110" s="228">
        <v>1246</v>
      </c>
      <c r="E110" s="229">
        <v>9640</v>
      </c>
      <c r="F110" s="228">
        <v>4959</v>
      </c>
      <c r="G110" s="228">
        <v>4681</v>
      </c>
      <c r="H110" s="228">
        <v>3109</v>
      </c>
      <c r="I110" s="228">
        <v>4240</v>
      </c>
      <c r="J110" s="227">
        <v>59.7</v>
      </c>
      <c r="K110" s="226">
        <v>26.26</v>
      </c>
    </row>
    <row r="111" spans="1:11" ht="11.1" customHeight="1" x14ac:dyDescent="0.2">
      <c r="A111" s="14" t="s">
        <v>226</v>
      </c>
      <c r="B111" s="228">
        <v>175802</v>
      </c>
      <c r="C111" s="228">
        <v>10693</v>
      </c>
      <c r="D111" s="228">
        <v>16141</v>
      </c>
      <c r="E111" s="229">
        <v>123338</v>
      </c>
      <c r="F111" s="228">
        <v>60871</v>
      </c>
      <c r="G111" s="228">
        <v>62467</v>
      </c>
      <c r="H111" s="228">
        <v>45833</v>
      </c>
      <c r="I111" s="228">
        <v>24591</v>
      </c>
      <c r="J111" s="227">
        <v>70.16</v>
      </c>
      <c r="K111" s="226">
        <v>13.99</v>
      </c>
    </row>
    <row r="112" spans="1:11" ht="11.1" customHeight="1" x14ac:dyDescent="0.2">
      <c r="A112" s="14" t="s">
        <v>76</v>
      </c>
      <c r="B112" s="228">
        <v>8228</v>
      </c>
      <c r="C112" s="228">
        <v>488</v>
      </c>
      <c r="D112" s="228">
        <v>781</v>
      </c>
      <c r="E112" s="229">
        <v>5343</v>
      </c>
      <c r="F112" s="228">
        <v>2685</v>
      </c>
      <c r="G112" s="228">
        <v>2658</v>
      </c>
      <c r="H112" s="228">
        <v>1885</v>
      </c>
      <c r="I112" s="228">
        <v>1577</v>
      </c>
      <c r="J112" s="227">
        <v>64.94</v>
      </c>
      <c r="K112" s="226">
        <v>19.170000000000002</v>
      </c>
    </row>
    <row r="113" spans="1:11" ht="11.1" customHeight="1" x14ac:dyDescent="0.2">
      <c r="A113" s="14" t="s">
        <v>77</v>
      </c>
      <c r="B113" s="228">
        <v>12959</v>
      </c>
      <c r="C113" s="228">
        <v>758</v>
      </c>
      <c r="D113" s="228">
        <v>1100</v>
      </c>
      <c r="E113" s="229">
        <v>7939</v>
      </c>
      <c r="F113" s="228">
        <v>4088</v>
      </c>
      <c r="G113" s="228">
        <v>3851</v>
      </c>
      <c r="H113" s="228">
        <v>2690</v>
      </c>
      <c r="I113" s="228">
        <v>3070</v>
      </c>
      <c r="J113" s="227">
        <v>61.26</v>
      </c>
      <c r="K113" s="226">
        <v>23.69</v>
      </c>
    </row>
    <row r="114" spans="1:11" ht="11.1" customHeight="1" x14ac:dyDescent="0.2">
      <c r="A114" s="14" t="s">
        <v>78</v>
      </c>
      <c r="B114" s="228">
        <v>25292</v>
      </c>
      <c r="C114" s="228">
        <v>1584</v>
      </c>
      <c r="D114" s="228">
        <v>2149</v>
      </c>
      <c r="E114" s="229">
        <v>15873</v>
      </c>
      <c r="F114" s="228">
        <v>7999</v>
      </c>
      <c r="G114" s="228">
        <v>7874</v>
      </c>
      <c r="H114" s="228">
        <v>5559</v>
      </c>
      <c r="I114" s="228">
        <v>5367</v>
      </c>
      <c r="J114" s="227">
        <v>62.76</v>
      </c>
      <c r="K114" s="226">
        <v>21.22</v>
      </c>
    </row>
    <row r="115" spans="1:11" ht="18" customHeight="1" x14ac:dyDescent="0.2">
      <c r="A115" s="9" t="s">
        <v>227</v>
      </c>
      <c r="B115" s="232">
        <v>227435</v>
      </c>
      <c r="C115" s="232">
        <v>14460</v>
      </c>
      <c r="D115" s="232">
        <v>19759</v>
      </c>
      <c r="E115" s="233">
        <v>145014</v>
      </c>
      <c r="F115" s="232">
        <v>72258</v>
      </c>
      <c r="G115" s="232">
        <v>72756</v>
      </c>
      <c r="H115" s="232">
        <v>50987</v>
      </c>
      <c r="I115" s="232">
        <v>46767</v>
      </c>
      <c r="J115" s="231">
        <v>63.76</v>
      </c>
      <c r="K115" s="230">
        <v>20.56</v>
      </c>
    </row>
    <row r="116" spans="1:11" ht="11.1" customHeight="1" x14ac:dyDescent="0.2">
      <c r="A116" s="14" t="s">
        <v>79</v>
      </c>
      <c r="B116" s="228">
        <v>25611</v>
      </c>
      <c r="C116" s="228">
        <v>1670</v>
      </c>
      <c r="D116" s="228">
        <v>2257</v>
      </c>
      <c r="E116" s="229">
        <v>15501</v>
      </c>
      <c r="F116" s="228">
        <v>7850</v>
      </c>
      <c r="G116" s="228">
        <v>7651</v>
      </c>
      <c r="H116" s="228">
        <v>5243</v>
      </c>
      <c r="I116" s="228">
        <v>6118</v>
      </c>
      <c r="J116" s="227">
        <v>60.52</v>
      </c>
      <c r="K116" s="226">
        <v>23.89</v>
      </c>
    </row>
    <row r="117" spans="1:11" ht="11.1" customHeight="1" x14ac:dyDescent="0.2">
      <c r="A117" s="14" t="s">
        <v>80</v>
      </c>
      <c r="B117" s="228">
        <v>70894</v>
      </c>
      <c r="C117" s="228">
        <v>3861</v>
      </c>
      <c r="D117" s="228">
        <v>5278</v>
      </c>
      <c r="E117" s="229">
        <v>37901</v>
      </c>
      <c r="F117" s="228">
        <v>18878</v>
      </c>
      <c r="G117" s="228">
        <v>19023</v>
      </c>
      <c r="H117" s="228">
        <v>13526</v>
      </c>
      <c r="I117" s="228">
        <v>12940</v>
      </c>
      <c r="J117" s="227">
        <v>65.010000000000005</v>
      </c>
      <c r="K117" s="226">
        <v>18.25</v>
      </c>
    </row>
    <row r="118" spans="1:11" ht="11.1" customHeight="1" x14ac:dyDescent="0.2">
      <c r="A118" s="14" t="s">
        <v>81</v>
      </c>
      <c r="B118" s="228">
        <v>58301</v>
      </c>
      <c r="C118" s="228">
        <v>641</v>
      </c>
      <c r="D118" s="228">
        <v>980</v>
      </c>
      <c r="E118" s="229">
        <v>7672</v>
      </c>
      <c r="F118" s="228">
        <v>3975</v>
      </c>
      <c r="G118" s="228">
        <v>3697</v>
      </c>
      <c r="H118" s="228">
        <v>2322</v>
      </c>
      <c r="I118" s="228">
        <v>10797</v>
      </c>
      <c r="J118" s="227">
        <v>56.62</v>
      </c>
      <c r="K118" s="226">
        <v>18.52</v>
      </c>
    </row>
    <row r="119" spans="1:11" ht="11.1" customHeight="1" x14ac:dyDescent="0.2">
      <c r="A119" s="14" t="s">
        <v>82</v>
      </c>
      <c r="B119" s="228">
        <v>13551</v>
      </c>
      <c r="C119" s="228">
        <v>4506</v>
      </c>
      <c r="D119" s="228">
        <v>6051</v>
      </c>
      <c r="E119" s="229">
        <v>46998</v>
      </c>
      <c r="F119" s="228">
        <v>23402</v>
      </c>
      <c r="G119" s="228">
        <v>23596</v>
      </c>
      <c r="H119" s="228">
        <v>16641</v>
      </c>
      <c r="I119" s="228">
        <v>4186</v>
      </c>
      <c r="J119" s="227">
        <v>66.290000000000006</v>
      </c>
      <c r="K119" s="226">
        <v>30.89</v>
      </c>
    </row>
    <row r="120" spans="1:11" ht="11.1" customHeight="1" x14ac:dyDescent="0.2">
      <c r="A120" s="14" t="s">
        <v>83</v>
      </c>
      <c r="B120" s="228">
        <v>25511</v>
      </c>
      <c r="C120" s="228">
        <v>1740</v>
      </c>
      <c r="D120" s="228">
        <v>2230</v>
      </c>
      <c r="E120" s="229">
        <v>15216</v>
      </c>
      <c r="F120" s="228">
        <v>7461</v>
      </c>
      <c r="G120" s="228">
        <v>7755</v>
      </c>
      <c r="H120" s="228">
        <v>5525</v>
      </c>
      <c r="I120" s="228">
        <v>6163</v>
      </c>
      <c r="J120" s="227">
        <v>59.64</v>
      </c>
      <c r="K120" s="226">
        <v>24.16</v>
      </c>
    </row>
    <row r="121" spans="1:11" ht="11.1" customHeight="1" x14ac:dyDescent="0.2">
      <c r="A121" s="14" t="s">
        <v>84</v>
      </c>
      <c r="B121" s="228">
        <v>33567</v>
      </c>
      <c r="C121" s="228">
        <v>2042</v>
      </c>
      <c r="D121" s="228">
        <v>2963</v>
      </c>
      <c r="E121" s="229">
        <v>21726</v>
      </c>
      <c r="F121" s="228">
        <v>10692</v>
      </c>
      <c r="G121" s="228">
        <v>11034</v>
      </c>
      <c r="H121" s="228">
        <v>7730</v>
      </c>
      <c r="I121" s="228">
        <v>6563</v>
      </c>
      <c r="J121" s="227">
        <v>64.72</v>
      </c>
      <c r="K121" s="226">
        <v>19.55</v>
      </c>
    </row>
    <row r="122" spans="1:11" ht="18" customHeight="1" x14ac:dyDescent="0.2">
      <c r="A122" s="9" t="s">
        <v>228</v>
      </c>
      <c r="B122" s="232">
        <v>146551</v>
      </c>
      <c r="C122" s="232">
        <v>9104</v>
      </c>
      <c r="D122" s="232">
        <v>12784</v>
      </c>
      <c r="E122" s="233">
        <v>96521</v>
      </c>
      <c r="F122" s="232">
        <v>48226</v>
      </c>
      <c r="G122" s="232">
        <v>48295</v>
      </c>
      <c r="H122" s="232">
        <v>33349</v>
      </c>
      <c r="I122" s="232">
        <v>26691</v>
      </c>
      <c r="J122" s="231">
        <v>65.86</v>
      </c>
      <c r="K122" s="230">
        <v>18.21</v>
      </c>
    </row>
    <row r="123" spans="1:11" ht="11.1" customHeight="1" x14ac:dyDescent="0.2">
      <c r="A123" s="14" t="s">
        <v>85</v>
      </c>
      <c r="B123" s="228">
        <v>55817</v>
      </c>
      <c r="C123" s="228">
        <v>3678</v>
      </c>
      <c r="D123" s="228">
        <v>5301</v>
      </c>
      <c r="E123" s="229">
        <v>38767</v>
      </c>
      <c r="F123" s="228">
        <v>19297</v>
      </c>
      <c r="G123" s="228">
        <v>19470</v>
      </c>
      <c r="H123" s="228">
        <v>13776</v>
      </c>
      <c r="I123" s="228">
        <v>7796</v>
      </c>
      <c r="J123" s="227">
        <v>69.45</v>
      </c>
      <c r="K123" s="226">
        <v>13.97</v>
      </c>
    </row>
    <row r="124" spans="1:11" ht="11.1" customHeight="1" x14ac:dyDescent="0.2">
      <c r="A124" s="14" t="s">
        <v>86</v>
      </c>
      <c r="B124" s="228">
        <v>23613</v>
      </c>
      <c r="C124" s="228">
        <v>1345</v>
      </c>
      <c r="D124" s="228">
        <v>1858</v>
      </c>
      <c r="E124" s="229">
        <v>15260</v>
      </c>
      <c r="F124" s="228">
        <v>7674</v>
      </c>
      <c r="G124" s="228">
        <v>7586</v>
      </c>
      <c r="H124" s="228">
        <v>5011</v>
      </c>
      <c r="I124" s="228">
        <v>4990</v>
      </c>
      <c r="J124" s="227">
        <v>64.63</v>
      </c>
      <c r="K124" s="226">
        <v>21.13</v>
      </c>
    </row>
    <row r="125" spans="1:11" ht="11.1" customHeight="1" x14ac:dyDescent="0.2">
      <c r="A125" s="14" t="s">
        <v>87</v>
      </c>
      <c r="B125" s="228">
        <v>23703</v>
      </c>
      <c r="C125" s="228">
        <v>1531</v>
      </c>
      <c r="D125" s="228">
        <v>2342</v>
      </c>
      <c r="E125" s="229">
        <v>16273</v>
      </c>
      <c r="F125" s="228">
        <v>8171</v>
      </c>
      <c r="G125" s="228">
        <v>8102</v>
      </c>
      <c r="H125" s="228">
        <v>5770</v>
      </c>
      <c r="I125" s="228">
        <v>3342</v>
      </c>
      <c r="J125" s="227">
        <v>68.650000000000006</v>
      </c>
      <c r="K125" s="226">
        <v>14.1</v>
      </c>
    </row>
    <row r="126" spans="1:11" ht="11.1" customHeight="1" x14ac:dyDescent="0.2">
      <c r="A126" s="14" t="s">
        <v>88</v>
      </c>
      <c r="B126" s="228">
        <v>43418</v>
      </c>
      <c r="C126" s="228">
        <v>2550</v>
      </c>
      <c r="D126" s="228">
        <v>3283</v>
      </c>
      <c r="E126" s="229">
        <v>26221</v>
      </c>
      <c r="F126" s="228">
        <v>13084</v>
      </c>
      <c r="G126" s="228">
        <v>13137</v>
      </c>
      <c r="H126" s="228">
        <v>8792</v>
      </c>
      <c r="I126" s="228">
        <v>10563</v>
      </c>
      <c r="J126" s="227">
        <v>60.39</v>
      </c>
      <c r="K126" s="226">
        <v>24.33</v>
      </c>
    </row>
    <row r="127" spans="1:11" ht="18" customHeight="1" x14ac:dyDescent="0.2">
      <c r="A127" s="9" t="s">
        <v>229</v>
      </c>
      <c r="B127" s="232">
        <v>137561</v>
      </c>
      <c r="C127" s="232">
        <v>7163</v>
      </c>
      <c r="D127" s="232">
        <v>10085</v>
      </c>
      <c r="E127" s="233">
        <v>87001</v>
      </c>
      <c r="F127" s="232">
        <v>43563</v>
      </c>
      <c r="G127" s="232">
        <v>43438</v>
      </c>
      <c r="H127" s="232">
        <v>28223</v>
      </c>
      <c r="I127" s="232">
        <v>32225</v>
      </c>
      <c r="J127" s="231">
        <v>63.25</v>
      </c>
      <c r="K127" s="230">
        <v>23.43</v>
      </c>
    </row>
    <row r="128" spans="1:11" ht="11.1" customHeight="1" x14ac:dyDescent="0.2">
      <c r="A128" s="14" t="s">
        <v>89</v>
      </c>
      <c r="B128" s="228">
        <v>15849</v>
      </c>
      <c r="C128" s="228">
        <v>863</v>
      </c>
      <c r="D128" s="228">
        <v>1272</v>
      </c>
      <c r="E128" s="229">
        <v>9577</v>
      </c>
      <c r="F128" s="228">
        <v>4823</v>
      </c>
      <c r="G128" s="228">
        <v>4754</v>
      </c>
      <c r="H128" s="228">
        <v>3088</v>
      </c>
      <c r="I128" s="228">
        <v>4043</v>
      </c>
      <c r="J128" s="227">
        <v>60.43</v>
      </c>
      <c r="K128" s="226">
        <v>25.51</v>
      </c>
    </row>
    <row r="129" spans="1:11" ht="11.1" customHeight="1" x14ac:dyDescent="0.2">
      <c r="A129" s="14" t="s">
        <v>90</v>
      </c>
      <c r="B129" s="228">
        <v>65969</v>
      </c>
      <c r="C129" s="228">
        <v>3588</v>
      </c>
      <c r="D129" s="228">
        <v>5080</v>
      </c>
      <c r="E129" s="229">
        <v>43217</v>
      </c>
      <c r="F129" s="228">
        <v>21513</v>
      </c>
      <c r="G129" s="228">
        <v>21704</v>
      </c>
      <c r="H129" s="228">
        <v>14363</v>
      </c>
      <c r="I129" s="228">
        <v>13441</v>
      </c>
      <c r="J129" s="227">
        <v>65.510000000000005</v>
      </c>
      <c r="K129" s="226">
        <v>20.37</v>
      </c>
    </row>
    <row r="130" spans="1:11" ht="11.1" customHeight="1" x14ac:dyDescent="0.2">
      <c r="A130" s="14" t="s">
        <v>91</v>
      </c>
      <c r="B130" s="228">
        <v>37172</v>
      </c>
      <c r="C130" s="228">
        <v>1712</v>
      </c>
      <c r="D130" s="228">
        <v>2326</v>
      </c>
      <c r="E130" s="229">
        <v>22597</v>
      </c>
      <c r="F130" s="228">
        <v>11417</v>
      </c>
      <c r="G130" s="228">
        <v>11180</v>
      </c>
      <c r="H130" s="228">
        <v>7095</v>
      </c>
      <c r="I130" s="228">
        <v>10248</v>
      </c>
      <c r="J130" s="227">
        <v>60.79</v>
      </c>
      <c r="K130" s="226">
        <v>27.57</v>
      </c>
    </row>
    <row r="131" spans="1:11" ht="11.1" customHeight="1" x14ac:dyDescent="0.2">
      <c r="A131" s="14" t="s">
        <v>92</v>
      </c>
      <c r="B131" s="228">
        <v>18571</v>
      </c>
      <c r="C131" s="228">
        <v>1000</v>
      </c>
      <c r="D131" s="228">
        <v>1407</v>
      </c>
      <c r="E131" s="229">
        <v>11610</v>
      </c>
      <c r="F131" s="228">
        <v>5810</v>
      </c>
      <c r="G131" s="228">
        <v>5800</v>
      </c>
      <c r="H131" s="228">
        <v>3677</v>
      </c>
      <c r="I131" s="228">
        <v>4493</v>
      </c>
      <c r="J131" s="227">
        <v>62.52</v>
      </c>
      <c r="K131" s="226">
        <v>24.19</v>
      </c>
    </row>
    <row r="132" spans="1:11" ht="18" customHeight="1" x14ac:dyDescent="0.2">
      <c r="A132" s="9" t="s">
        <v>230</v>
      </c>
      <c r="B132" s="232">
        <v>313396</v>
      </c>
      <c r="C132" s="232">
        <v>21300</v>
      </c>
      <c r="D132" s="232">
        <v>30850</v>
      </c>
      <c r="E132" s="233">
        <v>211636</v>
      </c>
      <c r="F132" s="232">
        <v>106578</v>
      </c>
      <c r="G132" s="232">
        <v>105058</v>
      </c>
      <c r="H132" s="232">
        <v>76515</v>
      </c>
      <c r="I132" s="232">
        <v>47555</v>
      </c>
      <c r="J132" s="231">
        <v>67.53</v>
      </c>
      <c r="K132" s="230">
        <v>15.17</v>
      </c>
    </row>
    <row r="133" spans="1:11" ht="11.1" customHeight="1" x14ac:dyDescent="0.2">
      <c r="A133" s="14" t="s">
        <v>93</v>
      </c>
      <c r="B133" s="228">
        <v>19784</v>
      </c>
      <c r="C133" s="228">
        <v>1402</v>
      </c>
      <c r="D133" s="228">
        <v>1920</v>
      </c>
      <c r="E133" s="229">
        <v>13196</v>
      </c>
      <c r="F133" s="228">
        <v>6694</v>
      </c>
      <c r="G133" s="228">
        <v>6502</v>
      </c>
      <c r="H133" s="228">
        <v>4819</v>
      </c>
      <c r="I133" s="228">
        <v>3216</v>
      </c>
      <c r="J133" s="227">
        <v>66.7</v>
      </c>
      <c r="K133" s="226">
        <v>16.260000000000002</v>
      </c>
    </row>
    <row r="134" spans="1:11" ht="11.1" customHeight="1" x14ac:dyDescent="0.2">
      <c r="A134" s="14" t="s">
        <v>94</v>
      </c>
      <c r="B134" s="228">
        <v>29151</v>
      </c>
      <c r="C134" s="228">
        <v>1852</v>
      </c>
      <c r="D134" s="228">
        <v>2579</v>
      </c>
      <c r="E134" s="229">
        <v>19583</v>
      </c>
      <c r="F134" s="228">
        <v>10112</v>
      </c>
      <c r="G134" s="228">
        <v>9471</v>
      </c>
      <c r="H134" s="228">
        <v>6807</v>
      </c>
      <c r="I134" s="228">
        <v>5043</v>
      </c>
      <c r="J134" s="227">
        <v>67.180000000000007</v>
      </c>
      <c r="K134" s="226">
        <v>17.3</v>
      </c>
    </row>
    <row r="135" spans="1:11" ht="11.1" customHeight="1" x14ac:dyDescent="0.2">
      <c r="A135" s="14" t="s">
        <v>95</v>
      </c>
      <c r="B135" s="228">
        <v>14001</v>
      </c>
      <c r="C135" s="228">
        <v>760</v>
      </c>
      <c r="D135" s="228">
        <v>1142</v>
      </c>
      <c r="E135" s="229">
        <v>9009</v>
      </c>
      <c r="F135" s="228">
        <v>4557</v>
      </c>
      <c r="G135" s="228">
        <v>4452</v>
      </c>
      <c r="H135" s="228">
        <v>3199</v>
      </c>
      <c r="I135" s="228">
        <v>2984</v>
      </c>
      <c r="J135" s="227">
        <v>64.349999999999994</v>
      </c>
      <c r="K135" s="226">
        <v>21.31</v>
      </c>
    </row>
    <row r="136" spans="1:11" ht="11.1" customHeight="1" x14ac:dyDescent="0.2">
      <c r="A136" s="14" t="s">
        <v>96</v>
      </c>
      <c r="B136" s="228">
        <v>19982</v>
      </c>
      <c r="C136" s="228">
        <v>1161</v>
      </c>
      <c r="D136" s="228">
        <v>1941</v>
      </c>
      <c r="E136" s="229">
        <v>13590</v>
      </c>
      <c r="F136" s="228">
        <v>6968</v>
      </c>
      <c r="G136" s="228">
        <v>6622</v>
      </c>
      <c r="H136" s="228">
        <v>4733</v>
      </c>
      <c r="I136" s="228">
        <v>3197</v>
      </c>
      <c r="J136" s="227">
        <v>68.010000000000005</v>
      </c>
      <c r="K136" s="226">
        <v>16</v>
      </c>
    </row>
    <row r="137" spans="1:11" ht="11.1" customHeight="1" x14ac:dyDescent="0.2">
      <c r="A137" s="14" t="s">
        <v>97</v>
      </c>
      <c r="B137" s="228">
        <v>32293</v>
      </c>
      <c r="C137" s="228">
        <v>2028</v>
      </c>
      <c r="D137" s="228">
        <v>2793</v>
      </c>
      <c r="E137" s="229">
        <v>21113</v>
      </c>
      <c r="F137" s="228">
        <v>10636</v>
      </c>
      <c r="G137" s="228">
        <v>10477</v>
      </c>
      <c r="H137" s="228">
        <v>7542</v>
      </c>
      <c r="I137" s="228">
        <v>6207</v>
      </c>
      <c r="J137" s="227">
        <v>65.38</v>
      </c>
      <c r="K137" s="226">
        <v>19.22</v>
      </c>
    </row>
    <row r="138" spans="1:11" ht="11.1" customHeight="1" x14ac:dyDescent="0.2">
      <c r="A138" s="14" t="s">
        <v>98</v>
      </c>
      <c r="B138" s="228">
        <v>30377</v>
      </c>
      <c r="C138" s="228">
        <v>2075</v>
      </c>
      <c r="D138" s="228">
        <v>3030</v>
      </c>
      <c r="E138" s="229">
        <v>21369</v>
      </c>
      <c r="F138" s="228">
        <v>10680</v>
      </c>
      <c r="G138" s="228">
        <v>10689</v>
      </c>
      <c r="H138" s="228">
        <v>7683</v>
      </c>
      <c r="I138" s="228">
        <v>3683</v>
      </c>
      <c r="J138" s="227">
        <v>70.349999999999994</v>
      </c>
      <c r="K138" s="226">
        <v>12.12</v>
      </c>
    </row>
    <row r="139" spans="1:11" ht="11.1" customHeight="1" x14ac:dyDescent="0.2">
      <c r="A139" s="14" t="s">
        <v>99</v>
      </c>
      <c r="B139" s="228">
        <v>41188</v>
      </c>
      <c r="C139" s="228">
        <v>3219</v>
      </c>
      <c r="D139" s="228">
        <v>4736</v>
      </c>
      <c r="E139" s="229">
        <v>27959</v>
      </c>
      <c r="F139" s="228">
        <v>14055</v>
      </c>
      <c r="G139" s="228">
        <v>13904</v>
      </c>
      <c r="H139" s="228">
        <v>10056</v>
      </c>
      <c r="I139" s="228">
        <v>4996</v>
      </c>
      <c r="J139" s="227">
        <v>67.88</v>
      </c>
      <c r="K139" s="226">
        <v>12.13</v>
      </c>
    </row>
    <row r="140" spans="1:11" ht="11.1" customHeight="1" x14ac:dyDescent="0.2">
      <c r="A140" s="14" t="s">
        <v>100</v>
      </c>
      <c r="B140" s="228">
        <v>27970</v>
      </c>
      <c r="C140" s="228">
        <v>2714</v>
      </c>
      <c r="D140" s="228">
        <v>3452</v>
      </c>
      <c r="E140" s="229">
        <v>17938</v>
      </c>
      <c r="F140" s="228">
        <v>8982</v>
      </c>
      <c r="G140" s="228">
        <v>8956</v>
      </c>
      <c r="H140" s="228">
        <v>6723</v>
      </c>
      <c r="I140" s="228">
        <v>3423</v>
      </c>
      <c r="J140" s="227">
        <v>64.13</v>
      </c>
      <c r="K140" s="226">
        <v>12.24</v>
      </c>
    </row>
    <row r="141" spans="1:11" ht="11.1" customHeight="1" x14ac:dyDescent="0.2">
      <c r="A141" s="14" t="s">
        <v>101</v>
      </c>
      <c r="B141" s="228">
        <v>83022</v>
      </c>
      <c r="C141" s="228">
        <v>5191</v>
      </c>
      <c r="D141" s="228">
        <v>7867</v>
      </c>
      <c r="E141" s="229">
        <v>57874</v>
      </c>
      <c r="F141" s="228">
        <v>28755</v>
      </c>
      <c r="G141" s="228">
        <v>29119</v>
      </c>
      <c r="H141" s="228">
        <v>21549</v>
      </c>
      <c r="I141" s="228">
        <v>11626</v>
      </c>
      <c r="J141" s="227">
        <v>69.709999999999994</v>
      </c>
      <c r="K141" s="226">
        <v>14</v>
      </c>
    </row>
    <row r="142" spans="1:11" ht="11.1" customHeight="1" x14ac:dyDescent="0.2">
      <c r="A142" s="14" t="s">
        <v>102</v>
      </c>
      <c r="B142" s="228">
        <v>15628</v>
      </c>
      <c r="C142" s="228">
        <v>898</v>
      </c>
      <c r="D142" s="228">
        <v>1390</v>
      </c>
      <c r="E142" s="229">
        <v>10005</v>
      </c>
      <c r="F142" s="228">
        <v>5139</v>
      </c>
      <c r="G142" s="228">
        <v>4866</v>
      </c>
      <c r="H142" s="228">
        <v>3404</v>
      </c>
      <c r="I142" s="228">
        <v>3180</v>
      </c>
      <c r="J142" s="227">
        <v>64.02</v>
      </c>
      <c r="K142" s="226">
        <v>20.350000000000001</v>
      </c>
    </row>
    <row r="143" spans="1:11" ht="18" customHeight="1" x14ac:dyDescent="0.2">
      <c r="A143" s="9" t="s">
        <v>231</v>
      </c>
      <c r="B143" s="232">
        <v>224772</v>
      </c>
      <c r="C143" s="232">
        <v>13658</v>
      </c>
      <c r="D143" s="232">
        <v>20104</v>
      </c>
      <c r="E143" s="233">
        <v>150526</v>
      </c>
      <c r="F143" s="232">
        <v>75015</v>
      </c>
      <c r="G143" s="232">
        <v>75511</v>
      </c>
      <c r="H143" s="232">
        <v>54495</v>
      </c>
      <c r="I143" s="232">
        <v>39049</v>
      </c>
      <c r="J143" s="231">
        <v>66.97</v>
      </c>
      <c r="K143" s="230">
        <v>17.37</v>
      </c>
    </row>
    <row r="144" spans="1:11" ht="11.1" customHeight="1" x14ac:dyDescent="0.2">
      <c r="A144" s="14" t="s">
        <v>103</v>
      </c>
      <c r="B144" s="228">
        <v>47641</v>
      </c>
      <c r="C144" s="228">
        <v>2704</v>
      </c>
      <c r="D144" s="228">
        <v>4229</v>
      </c>
      <c r="E144" s="229">
        <v>31720</v>
      </c>
      <c r="F144" s="228">
        <v>15733</v>
      </c>
      <c r="G144" s="228">
        <v>15987</v>
      </c>
      <c r="H144" s="228">
        <v>11465</v>
      </c>
      <c r="I144" s="228">
        <v>8499</v>
      </c>
      <c r="J144" s="227">
        <v>66.58</v>
      </c>
      <c r="K144" s="226">
        <v>17.84</v>
      </c>
    </row>
    <row r="145" spans="1:11" ht="11.1" customHeight="1" x14ac:dyDescent="0.2">
      <c r="A145" s="14" t="s">
        <v>104</v>
      </c>
      <c r="B145" s="228">
        <v>35445</v>
      </c>
      <c r="C145" s="228">
        <v>2235</v>
      </c>
      <c r="D145" s="228">
        <v>3356</v>
      </c>
      <c r="E145" s="229">
        <v>23726</v>
      </c>
      <c r="F145" s="228">
        <v>12285</v>
      </c>
      <c r="G145" s="228">
        <v>11441</v>
      </c>
      <c r="H145" s="228">
        <v>8321</v>
      </c>
      <c r="I145" s="228">
        <v>5881</v>
      </c>
      <c r="J145" s="227">
        <v>66.94</v>
      </c>
      <c r="K145" s="226">
        <v>16.59</v>
      </c>
    </row>
    <row r="146" spans="1:11" ht="11.1" customHeight="1" x14ac:dyDescent="0.2">
      <c r="A146" s="14" t="s">
        <v>105</v>
      </c>
      <c r="B146" s="228">
        <v>24614</v>
      </c>
      <c r="C146" s="228">
        <v>1432</v>
      </c>
      <c r="D146" s="228">
        <v>2067</v>
      </c>
      <c r="E146" s="229">
        <v>15716</v>
      </c>
      <c r="F146" s="228">
        <v>8046</v>
      </c>
      <c r="G146" s="228">
        <v>7670</v>
      </c>
      <c r="H146" s="228">
        <v>5290</v>
      </c>
      <c r="I146" s="228">
        <v>5271</v>
      </c>
      <c r="J146" s="227">
        <v>63.85</v>
      </c>
      <c r="K146" s="226">
        <v>21.41</v>
      </c>
    </row>
    <row r="147" spans="1:11" ht="11.1" customHeight="1" x14ac:dyDescent="0.2">
      <c r="A147" s="14" t="s">
        <v>106</v>
      </c>
      <c r="B147" s="228">
        <v>117072</v>
      </c>
      <c r="C147" s="228">
        <v>7287</v>
      </c>
      <c r="D147" s="228">
        <v>10452</v>
      </c>
      <c r="E147" s="229">
        <v>79364</v>
      </c>
      <c r="F147" s="228">
        <v>38951</v>
      </c>
      <c r="G147" s="228">
        <v>40413</v>
      </c>
      <c r="H147" s="228">
        <v>29419</v>
      </c>
      <c r="I147" s="228">
        <v>19398</v>
      </c>
      <c r="J147" s="227">
        <v>67.790000000000006</v>
      </c>
      <c r="K147" s="226">
        <v>16.57</v>
      </c>
    </row>
    <row r="148" spans="1:11" ht="18" customHeight="1" x14ac:dyDescent="0.2">
      <c r="A148" s="9" t="s">
        <v>232</v>
      </c>
      <c r="B148" s="232">
        <v>291230</v>
      </c>
      <c r="C148" s="232">
        <v>24811</v>
      </c>
      <c r="D148" s="232">
        <v>31761</v>
      </c>
      <c r="E148" s="233">
        <v>191991</v>
      </c>
      <c r="F148" s="232">
        <v>94657</v>
      </c>
      <c r="G148" s="232">
        <v>97334</v>
      </c>
      <c r="H148" s="232">
        <v>72828</v>
      </c>
      <c r="I148" s="232">
        <v>40030</v>
      </c>
      <c r="J148" s="231">
        <v>65.92</v>
      </c>
      <c r="K148" s="230">
        <v>13.75</v>
      </c>
    </row>
    <row r="149" spans="1:11" ht="11.1" customHeight="1" x14ac:dyDescent="0.2">
      <c r="A149" s="14" t="s">
        <v>107</v>
      </c>
      <c r="B149" s="228">
        <v>26492</v>
      </c>
      <c r="C149" s="228">
        <v>1680</v>
      </c>
      <c r="D149" s="228">
        <v>2438</v>
      </c>
      <c r="E149" s="229">
        <v>17313</v>
      </c>
      <c r="F149" s="228">
        <v>8468</v>
      </c>
      <c r="G149" s="228">
        <v>8845</v>
      </c>
      <c r="H149" s="228">
        <v>6315</v>
      </c>
      <c r="I149" s="228">
        <v>4739</v>
      </c>
      <c r="J149" s="227">
        <v>65.349999999999994</v>
      </c>
      <c r="K149" s="226">
        <v>17.89</v>
      </c>
    </row>
    <row r="150" spans="1:11" ht="11.1" customHeight="1" x14ac:dyDescent="0.2">
      <c r="A150" s="14" t="s">
        <v>108</v>
      </c>
      <c r="B150" s="228">
        <v>121707</v>
      </c>
      <c r="C150" s="228">
        <v>8053</v>
      </c>
      <c r="D150" s="228">
        <v>10805</v>
      </c>
      <c r="E150" s="229">
        <v>81109</v>
      </c>
      <c r="F150" s="228">
        <v>40098</v>
      </c>
      <c r="G150" s="228">
        <v>41011</v>
      </c>
      <c r="H150" s="228">
        <v>29177</v>
      </c>
      <c r="I150" s="228">
        <v>20744</v>
      </c>
      <c r="J150" s="227">
        <v>66.64</v>
      </c>
      <c r="K150" s="226">
        <v>17.04</v>
      </c>
    </row>
    <row r="151" spans="1:11" ht="11.1" customHeight="1" x14ac:dyDescent="0.2">
      <c r="A151" s="14" t="s">
        <v>109</v>
      </c>
      <c r="B151" s="228">
        <v>85996</v>
      </c>
      <c r="C151" s="228">
        <v>9677</v>
      </c>
      <c r="D151" s="228">
        <v>11542</v>
      </c>
      <c r="E151" s="229">
        <v>56410</v>
      </c>
      <c r="F151" s="228">
        <v>27647</v>
      </c>
      <c r="G151" s="228">
        <v>28763</v>
      </c>
      <c r="H151" s="228">
        <v>22974</v>
      </c>
      <c r="I151" s="228">
        <v>7420</v>
      </c>
      <c r="J151" s="227">
        <v>65.599999999999994</v>
      </c>
      <c r="K151" s="226">
        <v>8.6300000000000008</v>
      </c>
    </row>
    <row r="152" spans="1:11" ht="11.1" customHeight="1" x14ac:dyDescent="0.2">
      <c r="A152" s="14" t="s">
        <v>110</v>
      </c>
      <c r="B152" s="228">
        <v>26981</v>
      </c>
      <c r="C152" s="228">
        <v>1738</v>
      </c>
      <c r="D152" s="228">
        <v>2393</v>
      </c>
      <c r="E152" s="229">
        <v>17958</v>
      </c>
      <c r="F152" s="228">
        <v>9156</v>
      </c>
      <c r="G152" s="228">
        <v>8802</v>
      </c>
      <c r="H152" s="228">
        <v>6227</v>
      </c>
      <c r="I152" s="228">
        <v>4739</v>
      </c>
      <c r="J152" s="227">
        <v>66.56</v>
      </c>
      <c r="K152" s="226">
        <v>17.559999999999999</v>
      </c>
    </row>
    <row r="153" spans="1:11" ht="11.1" customHeight="1" x14ac:dyDescent="0.2">
      <c r="A153" s="14" t="s">
        <v>111</v>
      </c>
      <c r="B153" s="228">
        <v>30054</v>
      </c>
      <c r="C153" s="228">
        <v>3663</v>
      </c>
      <c r="D153" s="228">
        <v>4583</v>
      </c>
      <c r="E153" s="229">
        <v>19201</v>
      </c>
      <c r="F153" s="228">
        <v>9288</v>
      </c>
      <c r="G153" s="228">
        <v>9913</v>
      </c>
      <c r="H153" s="228">
        <v>8135</v>
      </c>
      <c r="I153" s="228">
        <v>2388</v>
      </c>
      <c r="J153" s="227">
        <v>63.89</v>
      </c>
      <c r="K153" s="226">
        <v>7.95</v>
      </c>
    </row>
    <row r="154" spans="1:11" ht="18" customHeight="1" x14ac:dyDescent="0.2">
      <c r="A154" s="9" t="s">
        <v>233</v>
      </c>
      <c r="B154" s="232">
        <v>259441</v>
      </c>
      <c r="C154" s="232">
        <v>16424</v>
      </c>
      <c r="D154" s="232">
        <v>22141</v>
      </c>
      <c r="E154" s="233">
        <v>170863</v>
      </c>
      <c r="F154" s="232">
        <v>85745</v>
      </c>
      <c r="G154" s="232">
        <v>85118</v>
      </c>
      <c r="H154" s="232">
        <v>60237</v>
      </c>
      <c r="I154" s="232">
        <v>48440</v>
      </c>
      <c r="J154" s="231">
        <v>65.86</v>
      </c>
      <c r="K154" s="230">
        <v>18.670000000000002</v>
      </c>
    </row>
    <row r="155" spans="1:11" ht="11.1" customHeight="1" x14ac:dyDescent="0.2">
      <c r="A155" s="14" t="s">
        <v>112</v>
      </c>
      <c r="B155" s="228">
        <v>29389</v>
      </c>
      <c r="C155" s="228">
        <v>1886</v>
      </c>
      <c r="D155" s="228">
        <v>2593</v>
      </c>
      <c r="E155" s="229">
        <v>18789</v>
      </c>
      <c r="F155" s="228">
        <v>9742</v>
      </c>
      <c r="G155" s="228">
        <v>9047</v>
      </c>
      <c r="H155" s="228">
        <v>6367</v>
      </c>
      <c r="I155" s="228">
        <v>5994</v>
      </c>
      <c r="J155" s="227">
        <v>63.93</v>
      </c>
      <c r="K155" s="226">
        <v>20.399999999999999</v>
      </c>
    </row>
    <row r="156" spans="1:11" ht="11.1" customHeight="1" x14ac:dyDescent="0.2">
      <c r="A156" s="14" t="s">
        <v>113</v>
      </c>
      <c r="B156" s="228">
        <v>18764</v>
      </c>
      <c r="C156" s="228">
        <v>1138</v>
      </c>
      <c r="D156" s="228">
        <v>1713</v>
      </c>
      <c r="E156" s="229">
        <v>12103</v>
      </c>
      <c r="F156" s="228">
        <v>6347</v>
      </c>
      <c r="G156" s="228">
        <v>5756</v>
      </c>
      <c r="H156" s="228">
        <v>3947</v>
      </c>
      <c r="I156" s="228">
        <v>3579</v>
      </c>
      <c r="J156" s="227">
        <v>64.5</v>
      </c>
      <c r="K156" s="226">
        <v>19.07</v>
      </c>
    </row>
    <row r="157" spans="1:11" ht="11.1" customHeight="1" x14ac:dyDescent="0.2">
      <c r="A157" s="14" t="s">
        <v>114</v>
      </c>
      <c r="B157" s="228">
        <v>20122</v>
      </c>
      <c r="C157" s="228">
        <v>1319</v>
      </c>
      <c r="D157" s="228">
        <v>1657</v>
      </c>
      <c r="E157" s="229">
        <v>12253</v>
      </c>
      <c r="F157" s="228">
        <v>6240</v>
      </c>
      <c r="G157" s="228">
        <v>6013</v>
      </c>
      <c r="H157" s="228">
        <v>4184</v>
      </c>
      <c r="I157" s="228">
        <v>4706</v>
      </c>
      <c r="J157" s="227">
        <v>60.89</v>
      </c>
      <c r="K157" s="226">
        <v>23.39</v>
      </c>
    </row>
    <row r="158" spans="1:11" ht="11.1" customHeight="1" x14ac:dyDescent="0.2">
      <c r="A158" s="14" t="s">
        <v>115</v>
      </c>
      <c r="B158" s="228">
        <v>131368</v>
      </c>
      <c r="C158" s="228">
        <v>8618</v>
      </c>
      <c r="D158" s="228">
        <v>11191</v>
      </c>
      <c r="E158" s="229">
        <v>88704</v>
      </c>
      <c r="F158" s="228">
        <v>43877</v>
      </c>
      <c r="G158" s="228">
        <v>44827</v>
      </c>
      <c r="H158" s="228">
        <v>31907</v>
      </c>
      <c r="I158" s="228">
        <v>22164</v>
      </c>
      <c r="J158" s="227">
        <v>67.52</v>
      </c>
      <c r="K158" s="226">
        <v>16.87</v>
      </c>
    </row>
    <row r="159" spans="1:11" ht="11.1" customHeight="1" x14ac:dyDescent="0.2">
      <c r="A159" s="14" t="s">
        <v>116</v>
      </c>
      <c r="B159" s="228">
        <v>49043</v>
      </c>
      <c r="C159" s="228">
        <v>2793</v>
      </c>
      <c r="D159" s="228">
        <v>4084</v>
      </c>
      <c r="E159" s="229">
        <v>32181</v>
      </c>
      <c r="F159" s="228">
        <v>16094</v>
      </c>
      <c r="G159" s="228">
        <v>16087</v>
      </c>
      <c r="H159" s="228">
        <v>11507</v>
      </c>
      <c r="I159" s="228">
        <v>9732</v>
      </c>
      <c r="J159" s="227">
        <v>65.62</v>
      </c>
      <c r="K159" s="226">
        <v>19.84</v>
      </c>
    </row>
    <row r="160" spans="1:11" ht="11.1" customHeight="1" x14ac:dyDescent="0.2">
      <c r="A160" s="14" t="s">
        <v>117</v>
      </c>
      <c r="B160" s="228">
        <v>10755</v>
      </c>
      <c r="C160" s="228">
        <v>670</v>
      </c>
      <c r="D160" s="228">
        <v>903</v>
      </c>
      <c r="E160" s="229">
        <v>6833</v>
      </c>
      <c r="F160" s="228">
        <v>3445</v>
      </c>
      <c r="G160" s="228">
        <v>3388</v>
      </c>
      <c r="H160" s="228">
        <v>2325</v>
      </c>
      <c r="I160" s="228">
        <v>2265</v>
      </c>
      <c r="J160" s="227">
        <v>63.53</v>
      </c>
      <c r="K160" s="226">
        <v>21.06</v>
      </c>
    </row>
    <row r="161" spans="1:11" ht="18" customHeight="1" x14ac:dyDescent="0.2">
      <c r="A161" s="9" t="s">
        <v>234</v>
      </c>
      <c r="B161" s="232">
        <v>381757</v>
      </c>
      <c r="C161" s="232">
        <v>23718</v>
      </c>
      <c r="D161" s="232">
        <v>33004</v>
      </c>
      <c r="E161" s="233">
        <v>253711</v>
      </c>
      <c r="F161" s="232">
        <v>127226</v>
      </c>
      <c r="G161" s="232">
        <v>126485</v>
      </c>
      <c r="H161" s="232">
        <v>88200</v>
      </c>
      <c r="I161" s="232">
        <v>68529</v>
      </c>
      <c r="J161" s="231">
        <v>66.459999999999994</v>
      </c>
      <c r="K161" s="230">
        <v>17.95</v>
      </c>
    </row>
    <row r="162" spans="1:11" ht="11.1" customHeight="1" x14ac:dyDescent="0.2">
      <c r="A162" s="92" t="s">
        <v>235</v>
      </c>
      <c r="B162" s="238">
        <v>250518</v>
      </c>
      <c r="C162" s="238">
        <v>16022</v>
      </c>
      <c r="D162" s="238">
        <v>22405</v>
      </c>
      <c r="E162" s="239">
        <v>173151</v>
      </c>
      <c r="F162" s="238">
        <v>85327</v>
      </c>
      <c r="G162" s="238">
        <v>87824</v>
      </c>
      <c r="H162" s="238">
        <v>62473</v>
      </c>
      <c r="I162" s="228">
        <v>37412</v>
      </c>
      <c r="J162" s="237">
        <v>69.12</v>
      </c>
      <c r="K162" s="236">
        <v>14.93</v>
      </c>
    </row>
    <row r="163" spans="1:11" s="17" customFormat="1" ht="11.1" customHeight="1" x14ac:dyDescent="0.2">
      <c r="A163" s="93" t="s">
        <v>201</v>
      </c>
      <c r="B163" s="228">
        <v>87405</v>
      </c>
      <c r="C163" s="235">
        <v>4930</v>
      </c>
      <c r="D163" s="235">
        <v>7102</v>
      </c>
      <c r="E163" s="235">
        <v>61640</v>
      </c>
      <c r="F163" s="235">
        <v>29245</v>
      </c>
      <c r="G163" s="235">
        <v>32395</v>
      </c>
      <c r="H163" s="235">
        <v>22566</v>
      </c>
      <c r="I163" s="228">
        <v>13265</v>
      </c>
      <c r="J163" s="234">
        <v>70.52</v>
      </c>
      <c r="K163" s="226">
        <v>15.18</v>
      </c>
    </row>
    <row r="164" spans="1:11" ht="11.1" customHeight="1" x14ac:dyDescent="0.2">
      <c r="A164" s="93" t="s">
        <v>202</v>
      </c>
      <c r="B164" s="235">
        <v>15359</v>
      </c>
      <c r="C164" s="235">
        <v>936</v>
      </c>
      <c r="D164" s="235">
        <v>1381</v>
      </c>
      <c r="E164" s="235">
        <v>10222</v>
      </c>
      <c r="F164" s="235">
        <v>5250</v>
      </c>
      <c r="G164" s="235">
        <v>4972</v>
      </c>
      <c r="H164" s="235">
        <v>3466</v>
      </c>
      <c r="I164" s="228">
        <v>2723</v>
      </c>
      <c r="J164" s="234">
        <v>66.55</v>
      </c>
      <c r="K164" s="226">
        <v>17.73</v>
      </c>
    </row>
    <row r="165" spans="1:11" s="49" customFormat="1" ht="11.1" customHeight="1" x14ac:dyDescent="0.2">
      <c r="A165" s="93" t="s">
        <v>203</v>
      </c>
      <c r="B165" s="229">
        <v>72165</v>
      </c>
      <c r="C165" s="229">
        <v>5109</v>
      </c>
      <c r="D165" s="229">
        <v>7092</v>
      </c>
      <c r="E165" s="229">
        <v>49858</v>
      </c>
      <c r="F165" s="229">
        <v>24696</v>
      </c>
      <c r="G165" s="229">
        <v>25162</v>
      </c>
      <c r="H165" s="229">
        <v>18331</v>
      </c>
      <c r="I165" s="228">
        <v>9610</v>
      </c>
      <c r="J165" s="234">
        <v>69.09</v>
      </c>
      <c r="K165" s="226">
        <v>13.32</v>
      </c>
    </row>
    <row r="166" spans="1:11" s="17" customFormat="1" ht="11.1" customHeight="1" x14ac:dyDescent="0.2">
      <c r="A166" s="93" t="s">
        <v>204</v>
      </c>
      <c r="B166" s="229">
        <v>42137</v>
      </c>
      <c r="C166" s="229">
        <v>2861</v>
      </c>
      <c r="D166" s="229">
        <v>3863</v>
      </c>
      <c r="E166" s="229">
        <v>29152</v>
      </c>
      <c r="F166" s="229">
        <v>14682</v>
      </c>
      <c r="G166" s="229">
        <v>14470</v>
      </c>
      <c r="H166" s="229">
        <v>10371</v>
      </c>
      <c r="I166" s="228">
        <v>6008</v>
      </c>
      <c r="J166" s="234">
        <v>69.180000000000007</v>
      </c>
      <c r="K166" s="226">
        <v>14.26</v>
      </c>
    </row>
    <row r="167" spans="1:11" s="17" customFormat="1" ht="11.1" customHeight="1" x14ac:dyDescent="0.2">
      <c r="A167" s="93" t="s">
        <v>205</v>
      </c>
      <c r="B167" s="229">
        <v>33452</v>
      </c>
      <c r="C167" s="229">
        <v>2186</v>
      </c>
      <c r="D167" s="229">
        <v>2967</v>
      </c>
      <c r="E167" s="229">
        <v>22279</v>
      </c>
      <c r="F167" s="229">
        <v>11454</v>
      </c>
      <c r="G167" s="229">
        <v>10825</v>
      </c>
      <c r="H167" s="229">
        <v>7739</v>
      </c>
      <c r="I167" s="228">
        <v>5806</v>
      </c>
      <c r="J167" s="234">
        <v>66.599999999999994</v>
      </c>
      <c r="K167" s="226">
        <v>17.36</v>
      </c>
    </row>
    <row r="168" spans="1:11" ht="11.1" customHeight="1" x14ac:dyDescent="0.2">
      <c r="A168" s="14" t="s">
        <v>118</v>
      </c>
      <c r="B168" s="228">
        <v>57749</v>
      </c>
      <c r="C168" s="228">
        <v>3502</v>
      </c>
      <c r="D168" s="228">
        <v>5082</v>
      </c>
      <c r="E168" s="229">
        <v>36612</v>
      </c>
      <c r="F168" s="228">
        <v>18593</v>
      </c>
      <c r="G168" s="228">
        <v>18019</v>
      </c>
      <c r="H168" s="228">
        <v>12453</v>
      </c>
      <c r="I168" s="228">
        <v>12014</v>
      </c>
      <c r="J168" s="227">
        <v>63.4</v>
      </c>
      <c r="K168" s="226">
        <v>20.8</v>
      </c>
    </row>
    <row r="169" spans="1:11" ht="11.1" customHeight="1" x14ac:dyDescent="0.2">
      <c r="A169" s="14" t="s">
        <v>119</v>
      </c>
      <c r="B169" s="228">
        <v>10464</v>
      </c>
      <c r="C169" s="228">
        <v>450</v>
      </c>
      <c r="D169" s="228">
        <v>580</v>
      </c>
      <c r="E169" s="229">
        <v>5621</v>
      </c>
      <c r="F169" s="228">
        <v>3072</v>
      </c>
      <c r="G169" s="228">
        <v>2549</v>
      </c>
      <c r="H169" s="228">
        <v>1445</v>
      </c>
      <c r="I169" s="228">
        <v>3675</v>
      </c>
      <c r="J169" s="227">
        <v>53.72</v>
      </c>
      <c r="K169" s="226">
        <v>35.119999999999997</v>
      </c>
    </row>
    <row r="170" spans="1:11" ht="11.1" customHeight="1" x14ac:dyDescent="0.2">
      <c r="A170" s="14" t="s">
        <v>120</v>
      </c>
      <c r="B170" s="228">
        <v>19561</v>
      </c>
      <c r="C170" s="228">
        <v>1364</v>
      </c>
      <c r="D170" s="228">
        <v>1870</v>
      </c>
      <c r="E170" s="229">
        <v>12589</v>
      </c>
      <c r="F170" s="228">
        <v>6684</v>
      </c>
      <c r="G170" s="228">
        <v>5905</v>
      </c>
      <c r="H170" s="228">
        <v>4115</v>
      </c>
      <c r="I170" s="228">
        <v>3663</v>
      </c>
      <c r="J170" s="227">
        <v>64.36</v>
      </c>
      <c r="K170" s="226">
        <v>18.73</v>
      </c>
    </row>
    <row r="171" spans="1:11" ht="11.1" customHeight="1" x14ac:dyDescent="0.2">
      <c r="A171" s="14" t="s">
        <v>121</v>
      </c>
      <c r="B171" s="228">
        <v>14812</v>
      </c>
      <c r="C171" s="228">
        <v>1016</v>
      </c>
      <c r="D171" s="228">
        <v>1334</v>
      </c>
      <c r="E171" s="229">
        <v>9014</v>
      </c>
      <c r="F171" s="228">
        <v>4820</v>
      </c>
      <c r="G171" s="228">
        <v>4194</v>
      </c>
      <c r="H171" s="228">
        <v>2775</v>
      </c>
      <c r="I171" s="228">
        <v>3299</v>
      </c>
      <c r="J171" s="227">
        <v>60.86</v>
      </c>
      <c r="K171" s="226">
        <v>22.27</v>
      </c>
    </row>
    <row r="172" spans="1:11" ht="11.1" customHeight="1" x14ac:dyDescent="0.2">
      <c r="A172" s="14" t="s">
        <v>122</v>
      </c>
      <c r="B172" s="228">
        <v>11369</v>
      </c>
      <c r="C172" s="228">
        <v>626</v>
      </c>
      <c r="D172" s="228">
        <v>734</v>
      </c>
      <c r="E172" s="229">
        <v>6613</v>
      </c>
      <c r="F172" s="228">
        <v>3402</v>
      </c>
      <c r="G172" s="228">
        <v>3211</v>
      </c>
      <c r="H172" s="228">
        <v>2030</v>
      </c>
      <c r="I172" s="228">
        <v>3296</v>
      </c>
      <c r="J172" s="227">
        <v>58.17</v>
      </c>
      <c r="K172" s="226">
        <v>28.99</v>
      </c>
    </row>
    <row r="173" spans="1:11" ht="11.1" customHeight="1" x14ac:dyDescent="0.2">
      <c r="A173" s="14" t="s">
        <v>123</v>
      </c>
      <c r="B173" s="228">
        <v>17284</v>
      </c>
      <c r="C173" s="228">
        <v>738</v>
      </c>
      <c r="D173" s="228">
        <v>999</v>
      </c>
      <c r="E173" s="229">
        <v>10111</v>
      </c>
      <c r="F173" s="228">
        <v>5328</v>
      </c>
      <c r="G173" s="228">
        <v>4783</v>
      </c>
      <c r="H173" s="228">
        <v>2909</v>
      </c>
      <c r="I173" s="228">
        <v>5170</v>
      </c>
      <c r="J173" s="227">
        <v>58.5</v>
      </c>
      <c r="K173" s="226">
        <v>29.91</v>
      </c>
    </row>
    <row r="174" spans="1:11" ht="18" customHeight="1" x14ac:dyDescent="0.2">
      <c r="A174" s="9" t="s">
        <v>236</v>
      </c>
      <c r="B174" s="232">
        <v>102075</v>
      </c>
      <c r="C174" s="232">
        <v>7004</v>
      </c>
      <c r="D174" s="232">
        <v>9633</v>
      </c>
      <c r="E174" s="233">
        <v>64391</v>
      </c>
      <c r="F174" s="232">
        <v>33374</v>
      </c>
      <c r="G174" s="232">
        <v>31017</v>
      </c>
      <c r="H174" s="232">
        <v>21337</v>
      </c>
      <c r="I174" s="232">
        <v>19685</v>
      </c>
      <c r="J174" s="231">
        <v>63.08</v>
      </c>
      <c r="K174" s="230">
        <v>19.28</v>
      </c>
    </row>
    <row r="175" spans="1:11" ht="11.1" customHeight="1" x14ac:dyDescent="0.2">
      <c r="A175" s="14" t="s">
        <v>124</v>
      </c>
      <c r="B175" s="228">
        <v>13759</v>
      </c>
      <c r="C175" s="228">
        <v>778</v>
      </c>
      <c r="D175" s="228">
        <v>1193</v>
      </c>
      <c r="E175" s="229">
        <v>8299</v>
      </c>
      <c r="F175" s="228">
        <v>4344</v>
      </c>
      <c r="G175" s="228">
        <v>3955</v>
      </c>
      <c r="H175" s="228">
        <v>2590</v>
      </c>
      <c r="I175" s="228">
        <v>3279</v>
      </c>
      <c r="J175" s="227">
        <v>60.32</v>
      </c>
      <c r="K175" s="226">
        <v>23.83</v>
      </c>
    </row>
    <row r="176" spans="1:11" ht="11.1" customHeight="1" x14ac:dyDescent="0.2">
      <c r="A176" s="14" t="s">
        <v>125</v>
      </c>
      <c r="B176" s="228">
        <v>18207</v>
      </c>
      <c r="C176" s="228">
        <v>1306</v>
      </c>
      <c r="D176" s="228">
        <v>1689</v>
      </c>
      <c r="E176" s="229">
        <v>11218</v>
      </c>
      <c r="F176" s="228">
        <v>5990</v>
      </c>
      <c r="G176" s="228">
        <v>5228</v>
      </c>
      <c r="H176" s="228">
        <v>3542</v>
      </c>
      <c r="I176" s="228">
        <v>3786</v>
      </c>
      <c r="J176" s="227">
        <v>61.61</v>
      </c>
      <c r="K176" s="226">
        <v>20.79</v>
      </c>
    </row>
    <row r="177" spans="1:11" ht="11.1" customHeight="1" x14ac:dyDescent="0.2">
      <c r="A177" s="14" t="s">
        <v>126</v>
      </c>
      <c r="B177" s="228">
        <v>21608</v>
      </c>
      <c r="C177" s="228">
        <v>1427</v>
      </c>
      <c r="D177" s="228">
        <v>2014</v>
      </c>
      <c r="E177" s="229">
        <v>13824</v>
      </c>
      <c r="F177" s="228">
        <v>7239</v>
      </c>
      <c r="G177" s="228">
        <v>6585</v>
      </c>
      <c r="H177" s="228">
        <v>4590</v>
      </c>
      <c r="I177" s="228">
        <v>3897</v>
      </c>
      <c r="J177" s="227">
        <v>63.98</v>
      </c>
      <c r="K177" s="226">
        <v>18.03</v>
      </c>
    </row>
    <row r="178" spans="1:11" ht="11.1" customHeight="1" x14ac:dyDescent="0.2">
      <c r="A178" s="14" t="s">
        <v>127</v>
      </c>
      <c r="B178" s="228">
        <v>48501</v>
      </c>
      <c r="C178" s="228">
        <v>3493</v>
      </c>
      <c r="D178" s="228">
        <v>4737</v>
      </c>
      <c r="E178" s="229">
        <v>31050</v>
      </c>
      <c r="F178" s="228">
        <v>15801</v>
      </c>
      <c r="G178" s="228">
        <v>15249</v>
      </c>
      <c r="H178" s="228">
        <v>10615</v>
      </c>
      <c r="I178" s="228">
        <v>8723</v>
      </c>
      <c r="J178" s="227">
        <v>64.02</v>
      </c>
      <c r="K178" s="226">
        <v>17.989999999999998</v>
      </c>
    </row>
    <row r="179" spans="1:11" ht="18" customHeight="1" x14ac:dyDescent="0.2">
      <c r="A179" s="9" t="s">
        <v>237</v>
      </c>
      <c r="B179" s="232">
        <v>105654</v>
      </c>
      <c r="C179" s="232">
        <v>5927</v>
      </c>
      <c r="D179" s="232">
        <v>8522</v>
      </c>
      <c r="E179" s="233">
        <v>67418</v>
      </c>
      <c r="F179" s="232">
        <v>35075</v>
      </c>
      <c r="G179" s="232">
        <v>32343</v>
      </c>
      <c r="H179" s="232">
        <v>22266</v>
      </c>
      <c r="I179" s="232">
        <v>23046</v>
      </c>
      <c r="J179" s="231">
        <v>63.81</v>
      </c>
      <c r="K179" s="230">
        <v>21.81</v>
      </c>
    </row>
    <row r="180" spans="1:11" ht="11.1" customHeight="1" x14ac:dyDescent="0.2">
      <c r="A180" s="14" t="s">
        <v>128</v>
      </c>
      <c r="B180" s="228">
        <v>15734</v>
      </c>
      <c r="C180" s="228">
        <v>686</v>
      </c>
      <c r="D180" s="228">
        <v>1010</v>
      </c>
      <c r="E180" s="229">
        <v>9013</v>
      </c>
      <c r="F180" s="228">
        <v>4758</v>
      </c>
      <c r="G180" s="228">
        <v>4255</v>
      </c>
      <c r="H180" s="228">
        <v>2714</v>
      </c>
      <c r="I180" s="228">
        <v>4853</v>
      </c>
      <c r="J180" s="227">
        <v>57.28</v>
      </c>
      <c r="K180" s="226">
        <v>30.84</v>
      </c>
    </row>
    <row r="181" spans="1:11" ht="11.1" customHeight="1" x14ac:dyDescent="0.2">
      <c r="A181" s="14" t="s">
        <v>129</v>
      </c>
      <c r="B181" s="228">
        <v>14381</v>
      </c>
      <c r="C181" s="228">
        <v>755</v>
      </c>
      <c r="D181" s="228">
        <v>1185</v>
      </c>
      <c r="E181" s="229">
        <v>8634</v>
      </c>
      <c r="F181" s="228">
        <v>4568</v>
      </c>
      <c r="G181" s="228">
        <v>4066</v>
      </c>
      <c r="H181" s="228">
        <v>2787</v>
      </c>
      <c r="I181" s="228">
        <v>3724</v>
      </c>
      <c r="J181" s="227">
        <v>60.04</v>
      </c>
      <c r="K181" s="226">
        <v>25.9</v>
      </c>
    </row>
    <row r="182" spans="1:11" ht="11.1" customHeight="1" x14ac:dyDescent="0.2">
      <c r="A182" s="14" t="s">
        <v>130</v>
      </c>
      <c r="B182" s="228">
        <v>11748</v>
      </c>
      <c r="C182" s="228">
        <v>642</v>
      </c>
      <c r="D182" s="228">
        <v>892</v>
      </c>
      <c r="E182" s="229">
        <v>7551</v>
      </c>
      <c r="F182" s="228">
        <v>3988</v>
      </c>
      <c r="G182" s="228">
        <v>3563</v>
      </c>
      <c r="H182" s="228">
        <v>2380</v>
      </c>
      <c r="I182" s="228">
        <v>2592</v>
      </c>
      <c r="J182" s="227">
        <v>64.27</v>
      </c>
      <c r="K182" s="226">
        <v>22.06</v>
      </c>
    </row>
    <row r="183" spans="1:11" ht="11.1" customHeight="1" x14ac:dyDescent="0.2">
      <c r="A183" s="14" t="s">
        <v>131</v>
      </c>
      <c r="B183" s="228">
        <v>63791</v>
      </c>
      <c r="C183" s="228">
        <v>3844</v>
      </c>
      <c r="D183" s="228">
        <v>5435</v>
      </c>
      <c r="E183" s="229">
        <v>42220</v>
      </c>
      <c r="F183" s="228">
        <v>21761</v>
      </c>
      <c r="G183" s="228">
        <v>20459</v>
      </c>
      <c r="H183" s="228">
        <v>14385</v>
      </c>
      <c r="I183" s="228">
        <v>11877</v>
      </c>
      <c r="J183" s="227">
        <v>66.180000000000007</v>
      </c>
      <c r="K183" s="226">
        <v>18.62</v>
      </c>
    </row>
    <row r="184" spans="1:11" ht="18" customHeight="1" x14ac:dyDescent="0.2">
      <c r="A184" s="9" t="s">
        <v>238</v>
      </c>
      <c r="B184" s="232">
        <v>240923</v>
      </c>
      <c r="C184" s="232">
        <v>16924</v>
      </c>
      <c r="D184" s="232">
        <v>23006</v>
      </c>
      <c r="E184" s="233">
        <v>157764</v>
      </c>
      <c r="F184" s="232">
        <v>80603</v>
      </c>
      <c r="G184" s="232">
        <v>77161</v>
      </c>
      <c r="H184" s="232">
        <v>54645</v>
      </c>
      <c r="I184" s="232">
        <v>41714</v>
      </c>
      <c r="J184" s="231">
        <v>65.48</v>
      </c>
      <c r="K184" s="230">
        <v>17.309999999999999</v>
      </c>
    </row>
    <row r="185" spans="1:11" ht="11.1" customHeight="1" x14ac:dyDescent="0.2">
      <c r="A185" s="14" t="s">
        <v>132</v>
      </c>
      <c r="B185" s="228">
        <v>13118</v>
      </c>
      <c r="C185" s="228">
        <v>997</v>
      </c>
      <c r="D185" s="228">
        <v>1173</v>
      </c>
      <c r="E185" s="229">
        <v>7758</v>
      </c>
      <c r="F185" s="228">
        <v>4086</v>
      </c>
      <c r="G185" s="228">
        <v>3672</v>
      </c>
      <c r="H185" s="228">
        <v>2412</v>
      </c>
      <c r="I185" s="228">
        <v>3138</v>
      </c>
      <c r="J185" s="227">
        <v>59.14</v>
      </c>
      <c r="K185" s="226">
        <v>23.92</v>
      </c>
    </row>
    <row r="186" spans="1:11" ht="11.1" customHeight="1" x14ac:dyDescent="0.2">
      <c r="A186" s="14" t="s">
        <v>133</v>
      </c>
      <c r="B186" s="228">
        <v>33312</v>
      </c>
      <c r="C186" s="228">
        <v>2364</v>
      </c>
      <c r="D186" s="228">
        <v>3147</v>
      </c>
      <c r="E186" s="229">
        <v>21777</v>
      </c>
      <c r="F186" s="228">
        <v>11194</v>
      </c>
      <c r="G186" s="228">
        <v>10583</v>
      </c>
      <c r="H186" s="228">
        <v>7560</v>
      </c>
      <c r="I186" s="228">
        <v>5825</v>
      </c>
      <c r="J186" s="227">
        <v>65.37</v>
      </c>
      <c r="K186" s="226">
        <v>17.489999999999998</v>
      </c>
    </row>
    <row r="187" spans="1:11" ht="11.1" customHeight="1" x14ac:dyDescent="0.2">
      <c r="A187" s="14" t="s">
        <v>134</v>
      </c>
      <c r="B187" s="228">
        <v>24918</v>
      </c>
      <c r="C187" s="228">
        <v>1817</v>
      </c>
      <c r="D187" s="228">
        <v>2525</v>
      </c>
      <c r="E187" s="229">
        <v>15987</v>
      </c>
      <c r="F187" s="228">
        <v>8254</v>
      </c>
      <c r="G187" s="228">
        <v>7733</v>
      </c>
      <c r="H187" s="228">
        <v>5321</v>
      </c>
      <c r="I187" s="228">
        <v>4295</v>
      </c>
      <c r="J187" s="227">
        <v>64.16</v>
      </c>
      <c r="K187" s="226">
        <v>17.239999999999998</v>
      </c>
    </row>
    <row r="188" spans="1:11" ht="11.1" customHeight="1" x14ac:dyDescent="0.2">
      <c r="A188" s="14" t="s">
        <v>135</v>
      </c>
      <c r="B188" s="228">
        <v>156252</v>
      </c>
      <c r="C188" s="228">
        <v>10892</v>
      </c>
      <c r="D188" s="228">
        <v>14806</v>
      </c>
      <c r="E188" s="229">
        <v>104241</v>
      </c>
      <c r="F188" s="228">
        <v>52851</v>
      </c>
      <c r="G188" s="228">
        <v>51390</v>
      </c>
      <c r="H188" s="228">
        <v>36790</v>
      </c>
      <c r="I188" s="228">
        <v>25441</v>
      </c>
      <c r="J188" s="227">
        <v>66.709999999999994</v>
      </c>
      <c r="K188" s="226">
        <v>16.28</v>
      </c>
    </row>
    <row r="189" spans="1:11" ht="11.1" customHeight="1" x14ac:dyDescent="0.2">
      <c r="A189" s="14" t="s">
        <v>136</v>
      </c>
      <c r="B189" s="228">
        <v>10760</v>
      </c>
      <c r="C189" s="228">
        <v>774</v>
      </c>
      <c r="D189" s="228">
        <v>1232</v>
      </c>
      <c r="E189" s="229">
        <v>6572</v>
      </c>
      <c r="F189" s="228">
        <v>3436</v>
      </c>
      <c r="G189" s="228">
        <v>3136</v>
      </c>
      <c r="H189" s="228">
        <v>2196</v>
      </c>
      <c r="I189" s="228">
        <v>2094</v>
      </c>
      <c r="J189" s="227">
        <v>61.08</v>
      </c>
      <c r="K189" s="226">
        <v>19.46</v>
      </c>
    </row>
    <row r="190" spans="1:11" ht="11.1" customHeight="1" x14ac:dyDescent="0.2">
      <c r="A190" s="14" t="s">
        <v>137</v>
      </c>
      <c r="B190" s="228">
        <v>2563</v>
      </c>
      <c r="C190" s="228">
        <v>80</v>
      </c>
      <c r="D190" s="228">
        <v>123</v>
      </c>
      <c r="E190" s="229">
        <v>1429</v>
      </c>
      <c r="F190" s="228">
        <v>782</v>
      </c>
      <c r="G190" s="228">
        <v>647</v>
      </c>
      <c r="H190" s="228">
        <v>366</v>
      </c>
      <c r="I190" s="228">
        <v>921</v>
      </c>
      <c r="J190" s="227">
        <v>55.75</v>
      </c>
      <c r="K190" s="226">
        <v>35.93</v>
      </c>
    </row>
    <row r="191" spans="1:11" ht="18" customHeight="1" x14ac:dyDescent="0.2">
      <c r="A191" s="9" t="s">
        <v>239</v>
      </c>
      <c r="B191" s="232">
        <v>227690</v>
      </c>
      <c r="C191" s="232">
        <v>21144</v>
      </c>
      <c r="D191" s="232">
        <v>27861</v>
      </c>
      <c r="E191" s="233">
        <v>146569</v>
      </c>
      <c r="F191" s="232">
        <v>74487</v>
      </c>
      <c r="G191" s="232">
        <v>72082</v>
      </c>
      <c r="H191" s="232">
        <v>54250</v>
      </c>
      <c r="I191" s="232">
        <v>29262</v>
      </c>
      <c r="J191" s="231">
        <v>64.37</v>
      </c>
      <c r="K191" s="230">
        <v>12.85</v>
      </c>
    </row>
    <row r="192" spans="1:11" ht="11.1" customHeight="1" x14ac:dyDescent="0.2">
      <c r="A192" s="14" t="s">
        <v>138</v>
      </c>
      <c r="B192" s="228">
        <v>9931</v>
      </c>
      <c r="C192" s="228">
        <v>618</v>
      </c>
      <c r="D192" s="228">
        <v>852</v>
      </c>
      <c r="E192" s="229">
        <v>6095</v>
      </c>
      <c r="F192" s="228">
        <v>3260</v>
      </c>
      <c r="G192" s="228">
        <v>2835</v>
      </c>
      <c r="H192" s="228">
        <v>1911</v>
      </c>
      <c r="I192" s="228">
        <v>2257</v>
      </c>
      <c r="J192" s="227">
        <v>61.37</v>
      </c>
      <c r="K192" s="226">
        <v>22.73</v>
      </c>
    </row>
    <row r="193" spans="1:11" ht="11.1" customHeight="1" x14ac:dyDescent="0.2">
      <c r="A193" s="14" t="s">
        <v>139</v>
      </c>
      <c r="B193" s="228">
        <v>43302</v>
      </c>
      <c r="C193" s="228">
        <v>5244</v>
      </c>
      <c r="D193" s="228">
        <v>6509</v>
      </c>
      <c r="E193" s="229">
        <v>26328</v>
      </c>
      <c r="F193" s="228">
        <v>13316</v>
      </c>
      <c r="G193" s="228">
        <v>13012</v>
      </c>
      <c r="H193" s="228">
        <v>10150</v>
      </c>
      <c r="I193" s="228">
        <v>4315</v>
      </c>
      <c r="J193" s="227">
        <v>60.8</v>
      </c>
      <c r="K193" s="226">
        <v>9.9600000000000009</v>
      </c>
    </row>
    <row r="194" spans="1:11" ht="11.1" customHeight="1" x14ac:dyDescent="0.2">
      <c r="A194" s="14" t="s">
        <v>140</v>
      </c>
      <c r="B194" s="228">
        <v>23703</v>
      </c>
      <c r="C194" s="228">
        <v>1556</v>
      </c>
      <c r="D194" s="228">
        <v>2158</v>
      </c>
      <c r="E194" s="229">
        <v>15813</v>
      </c>
      <c r="F194" s="228">
        <v>8120</v>
      </c>
      <c r="G194" s="228">
        <v>7693</v>
      </c>
      <c r="H194" s="228">
        <v>5557</v>
      </c>
      <c r="I194" s="228">
        <v>4054</v>
      </c>
      <c r="J194" s="227">
        <v>66.709999999999994</v>
      </c>
      <c r="K194" s="226">
        <v>17.100000000000001</v>
      </c>
    </row>
    <row r="195" spans="1:11" ht="11.1" customHeight="1" x14ac:dyDescent="0.2">
      <c r="A195" s="14" t="s">
        <v>141</v>
      </c>
      <c r="B195" s="228">
        <v>87288</v>
      </c>
      <c r="C195" s="228">
        <v>6810</v>
      </c>
      <c r="D195" s="228">
        <v>9285</v>
      </c>
      <c r="E195" s="229">
        <v>59278</v>
      </c>
      <c r="F195" s="228">
        <v>30111</v>
      </c>
      <c r="G195" s="228">
        <v>29167</v>
      </c>
      <c r="H195" s="228">
        <v>21646</v>
      </c>
      <c r="I195" s="228">
        <v>11240</v>
      </c>
      <c r="J195" s="227">
        <v>67.91</v>
      </c>
      <c r="K195" s="226">
        <v>12.88</v>
      </c>
    </row>
    <row r="196" spans="1:11" ht="11.1" customHeight="1" x14ac:dyDescent="0.2">
      <c r="A196" s="14" t="s">
        <v>142</v>
      </c>
      <c r="B196" s="228">
        <v>34904</v>
      </c>
      <c r="C196" s="228">
        <v>4887</v>
      </c>
      <c r="D196" s="228">
        <v>6144</v>
      </c>
      <c r="E196" s="229">
        <v>20523</v>
      </c>
      <c r="F196" s="228">
        <v>10153</v>
      </c>
      <c r="G196" s="228">
        <v>10370</v>
      </c>
      <c r="H196" s="228">
        <v>8427</v>
      </c>
      <c r="I196" s="228">
        <v>2634</v>
      </c>
      <c r="J196" s="227">
        <v>58.8</v>
      </c>
      <c r="K196" s="226">
        <v>7.55</v>
      </c>
    </row>
    <row r="197" spans="1:11" ht="11.1" customHeight="1" x14ac:dyDescent="0.2">
      <c r="A197" s="14" t="s">
        <v>143</v>
      </c>
      <c r="B197" s="228">
        <v>22190</v>
      </c>
      <c r="C197" s="228">
        <v>1590</v>
      </c>
      <c r="D197" s="228">
        <v>2117</v>
      </c>
      <c r="E197" s="229">
        <v>14617</v>
      </c>
      <c r="F197" s="228">
        <v>7397</v>
      </c>
      <c r="G197" s="228">
        <v>7220</v>
      </c>
      <c r="H197" s="228">
        <v>5251</v>
      </c>
      <c r="I197" s="228">
        <v>3631</v>
      </c>
      <c r="J197" s="227">
        <v>65.87</v>
      </c>
      <c r="K197" s="226">
        <v>16.36</v>
      </c>
    </row>
    <row r="198" spans="1:11" ht="11.1" customHeight="1" x14ac:dyDescent="0.2">
      <c r="A198" s="14" t="s">
        <v>144</v>
      </c>
      <c r="B198" s="228">
        <v>6372</v>
      </c>
      <c r="C198" s="228">
        <v>439</v>
      </c>
      <c r="D198" s="228">
        <v>796</v>
      </c>
      <c r="E198" s="229">
        <v>3915</v>
      </c>
      <c r="F198" s="228">
        <v>2130</v>
      </c>
      <c r="G198" s="228">
        <v>1785</v>
      </c>
      <c r="H198" s="228">
        <v>1308</v>
      </c>
      <c r="I198" s="228">
        <v>1131</v>
      </c>
      <c r="J198" s="227">
        <v>61.44</v>
      </c>
      <c r="K198" s="226">
        <v>17.75</v>
      </c>
    </row>
  </sheetData>
  <mergeCells count="10">
    <mergeCell ref="A1:K1"/>
    <mergeCell ref="A3:A4"/>
    <mergeCell ref="B3:B4"/>
    <mergeCell ref="C3:C4"/>
    <mergeCell ref="D3:D4"/>
    <mergeCell ref="E3:G3"/>
    <mergeCell ref="H3:H4"/>
    <mergeCell ref="I3:I4"/>
    <mergeCell ref="J3:J4"/>
    <mergeCell ref="K3:K4"/>
  </mergeCells>
  <printOptions horizontalCentered="1"/>
  <pageMargins left="0.59055118110236227" right="0.59055118110236227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3" manualBreakCount="3">
    <brk id="51" max="16383" man="1"/>
    <brk id="97" max="16383" man="1"/>
    <brk id="14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97"/>
  <sheetViews>
    <sheetView zoomScaleNormal="100" zoomScaleSheetLayoutView="100" workbookViewId="0">
      <pane xSplit="1" ySplit="3" topLeftCell="E4" activePane="bottomRight" state="frozen"/>
      <selection pane="topRight" activeCell="D1" sqref="D1"/>
      <selection pane="bottomLeft" activeCell="A9" sqref="A9"/>
      <selection pane="bottomRight" activeCell="A3" sqref="A3"/>
    </sheetView>
  </sheetViews>
  <sheetFormatPr defaultRowHeight="12.75" x14ac:dyDescent="0.2"/>
  <cols>
    <col min="1" max="1" width="21.7109375" customWidth="1"/>
    <col min="2" max="3" width="6.28515625" customWidth="1"/>
    <col min="4" max="7" width="5.28515625" customWidth="1"/>
    <col min="8" max="11" width="4.7109375" customWidth="1"/>
    <col min="12" max="14" width="5.28515625" customWidth="1"/>
    <col min="15" max="15" width="4.7109375" customWidth="1"/>
    <col min="16" max="16" width="5" customWidth="1"/>
    <col min="17" max="22" width="4.7109375" customWidth="1"/>
    <col min="23" max="23" width="5" customWidth="1"/>
    <col min="24" max="24" width="4.7109375" customWidth="1"/>
    <col min="25" max="27" width="5" customWidth="1"/>
    <col min="28" max="28" width="6.7109375" customWidth="1"/>
    <col min="29" max="29" width="21.7109375" customWidth="1"/>
  </cols>
  <sheetData>
    <row r="1" spans="1:30" x14ac:dyDescent="0.2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 t="s">
        <v>540</v>
      </c>
      <c r="O1" s="224" t="s">
        <v>539</v>
      </c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280"/>
    </row>
    <row r="2" spans="1:30" ht="9.9499999999999993" customHeight="1" thickBot="1" x14ac:dyDescent="0.25">
      <c r="A2" s="161"/>
      <c r="B2" s="155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61"/>
    </row>
    <row r="3" spans="1:30" ht="66" customHeight="1" x14ac:dyDescent="0.2">
      <c r="A3" s="279" t="s">
        <v>274</v>
      </c>
      <c r="B3" s="276" t="s">
        <v>538</v>
      </c>
      <c r="C3" s="275" t="s">
        <v>537</v>
      </c>
      <c r="D3" s="275" t="s">
        <v>536</v>
      </c>
      <c r="E3" s="275" t="s">
        <v>535</v>
      </c>
      <c r="F3" s="275" t="s">
        <v>534</v>
      </c>
      <c r="G3" s="275" t="s">
        <v>533</v>
      </c>
      <c r="H3" s="275" t="s">
        <v>532</v>
      </c>
      <c r="I3" s="275" t="s">
        <v>531</v>
      </c>
      <c r="J3" s="275" t="s">
        <v>530</v>
      </c>
      <c r="K3" s="275" t="s">
        <v>529</v>
      </c>
      <c r="L3" s="275" t="s">
        <v>528</v>
      </c>
      <c r="M3" s="275" t="s">
        <v>527</v>
      </c>
      <c r="N3" s="278" t="s">
        <v>526</v>
      </c>
      <c r="O3" s="277" t="s">
        <v>525</v>
      </c>
      <c r="P3" s="275" t="s">
        <v>524</v>
      </c>
      <c r="Q3" s="275" t="s">
        <v>523</v>
      </c>
      <c r="R3" s="275" t="s">
        <v>522</v>
      </c>
      <c r="S3" s="276" t="s">
        <v>521</v>
      </c>
      <c r="T3" s="275" t="s">
        <v>520</v>
      </c>
      <c r="U3" s="275" t="s">
        <v>519</v>
      </c>
      <c r="V3" s="275" t="s">
        <v>518</v>
      </c>
      <c r="W3" s="275" t="s">
        <v>517</v>
      </c>
      <c r="X3" s="275" t="s">
        <v>516</v>
      </c>
      <c r="Y3" s="275" t="s">
        <v>515</v>
      </c>
      <c r="Z3" s="275" t="s">
        <v>514</v>
      </c>
      <c r="AA3" s="275" t="s">
        <v>513</v>
      </c>
      <c r="AB3" s="275" t="s">
        <v>512</v>
      </c>
      <c r="AC3" s="274" t="s">
        <v>274</v>
      </c>
    </row>
    <row r="4" spans="1:30" ht="18" customHeight="1" x14ac:dyDescent="0.2">
      <c r="A4" s="145" t="s">
        <v>1</v>
      </c>
      <c r="B4" s="258">
        <v>7498001</v>
      </c>
      <c r="C4" s="273">
        <v>6212838</v>
      </c>
      <c r="D4" s="273">
        <v>69049</v>
      </c>
      <c r="E4" s="273">
        <v>80721</v>
      </c>
      <c r="F4" s="273">
        <v>61647</v>
      </c>
      <c r="G4" s="273">
        <v>136087</v>
      </c>
      <c r="H4" s="273">
        <v>20497</v>
      </c>
      <c r="I4" s="273">
        <v>20012</v>
      </c>
      <c r="J4" s="273">
        <v>40054</v>
      </c>
      <c r="K4" s="273">
        <v>4581</v>
      </c>
      <c r="L4" s="273">
        <v>293299</v>
      </c>
      <c r="M4" s="273">
        <v>25847</v>
      </c>
      <c r="N4" s="273">
        <v>19503</v>
      </c>
      <c r="O4" s="273">
        <v>3901</v>
      </c>
      <c r="P4" s="273">
        <v>108193</v>
      </c>
      <c r="Q4" s="273">
        <v>34576</v>
      </c>
      <c r="R4" s="273">
        <v>2588</v>
      </c>
      <c r="S4" s="258">
        <v>15905</v>
      </c>
      <c r="T4" s="273">
        <v>59021</v>
      </c>
      <c r="U4" s="273">
        <v>5104</v>
      </c>
      <c r="V4" s="273">
        <v>5354</v>
      </c>
      <c r="W4" s="273">
        <v>70602</v>
      </c>
      <c r="X4" s="273">
        <v>2211</v>
      </c>
      <c r="Y4" s="273">
        <v>11711</v>
      </c>
      <c r="Z4" s="273">
        <v>107732</v>
      </c>
      <c r="AA4" s="273">
        <v>11485</v>
      </c>
      <c r="AB4" s="272">
        <v>75483</v>
      </c>
      <c r="AC4" s="271" t="s">
        <v>1</v>
      </c>
      <c r="AD4" s="247"/>
    </row>
    <row r="5" spans="1:30" x14ac:dyDescent="0.2">
      <c r="A5" s="9" t="s">
        <v>210</v>
      </c>
      <c r="B5" s="258">
        <v>5466009</v>
      </c>
      <c r="C5" s="256">
        <v>4891031</v>
      </c>
      <c r="D5" s="256">
        <v>33536</v>
      </c>
      <c r="E5" s="256">
        <v>30840</v>
      </c>
      <c r="F5" s="256">
        <v>59952</v>
      </c>
      <c r="G5" s="256">
        <v>135670</v>
      </c>
      <c r="H5" s="256">
        <v>18839</v>
      </c>
      <c r="I5" s="256">
        <v>246</v>
      </c>
      <c r="J5" s="256">
        <v>39953</v>
      </c>
      <c r="K5" s="256">
        <v>3975</v>
      </c>
      <c r="L5" s="256">
        <v>3092</v>
      </c>
      <c r="M5" s="256">
        <v>14062</v>
      </c>
      <c r="N5" s="256">
        <v>15869</v>
      </c>
      <c r="O5" s="256">
        <v>747</v>
      </c>
      <c r="P5" s="256">
        <v>79136</v>
      </c>
      <c r="Q5" s="256">
        <v>4157</v>
      </c>
      <c r="R5" s="256">
        <v>1648</v>
      </c>
      <c r="S5" s="257">
        <v>279</v>
      </c>
      <c r="T5" s="256">
        <v>2384</v>
      </c>
      <c r="U5" s="256">
        <v>3099</v>
      </c>
      <c r="V5" s="256">
        <v>719</v>
      </c>
      <c r="W5" s="256">
        <v>14056</v>
      </c>
      <c r="X5" s="256">
        <v>563</v>
      </c>
      <c r="Y5" s="256">
        <v>6400</v>
      </c>
      <c r="Z5" s="256">
        <v>52716</v>
      </c>
      <c r="AA5" s="256">
        <v>1331</v>
      </c>
      <c r="AB5" s="255">
        <v>51709</v>
      </c>
      <c r="AC5" s="254" t="s">
        <v>210</v>
      </c>
      <c r="AD5" s="247"/>
    </row>
    <row r="6" spans="1:30" x14ac:dyDescent="0.2">
      <c r="A6" s="9" t="s">
        <v>211</v>
      </c>
      <c r="B6" s="258">
        <v>2031992</v>
      </c>
      <c r="C6" s="256">
        <v>1321807</v>
      </c>
      <c r="D6" s="256">
        <v>35513</v>
      </c>
      <c r="E6" s="256">
        <v>49881</v>
      </c>
      <c r="F6" s="256">
        <v>1695</v>
      </c>
      <c r="G6" s="256">
        <v>417</v>
      </c>
      <c r="H6" s="256">
        <v>1658</v>
      </c>
      <c r="I6" s="256">
        <v>19766</v>
      </c>
      <c r="J6" s="256">
        <v>101</v>
      </c>
      <c r="K6" s="256">
        <v>606</v>
      </c>
      <c r="L6" s="256">
        <v>290207</v>
      </c>
      <c r="M6" s="256">
        <v>11785</v>
      </c>
      <c r="N6" s="256">
        <v>3634</v>
      </c>
      <c r="O6" s="256">
        <v>3154</v>
      </c>
      <c r="P6" s="256">
        <v>29057</v>
      </c>
      <c r="Q6" s="256">
        <v>30419</v>
      </c>
      <c r="R6" s="256">
        <v>940</v>
      </c>
      <c r="S6" s="257">
        <v>15626</v>
      </c>
      <c r="T6" s="256">
        <v>56637</v>
      </c>
      <c r="U6" s="256">
        <v>2005</v>
      </c>
      <c r="V6" s="256">
        <v>4635</v>
      </c>
      <c r="W6" s="256">
        <v>56546</v>
      </c>
      <c r="X6" s="256">
        <v>1648</v>
      </c>
      <c r="Y6" s="256">
        <v>5311</v>
      </c>
      <c r="Z6" s="256">
        <v>55016</v>
      </c>
      <c r="AA6" s="256">
        <v>10154</v>
      </c>
      <c r="AB6" s="255">
        <v>23774</v>
      </c>
      <c r="AC6" s="254" t="s">
        <v>211</v>
      </c>
      <c r="AD6" s="247"/>
    </row>
    <row r="7" spans="1:30" ht="18" customHeight="1" x14ac:dyDescent="0.2">
      <c r="A7" s="9" t="s">
        <v>212</v>
      </c>
      <c r="B7" s="258">
        <v>1576124</v>
      </c>
      <c r="C7" s="256">
        <v>1417187</v>
      </c>
      <c r="D7" s="256">
        <v>21190</v>
      </c>
      <c r="E7" s="256">
        <v>22161</v>
      </c>
      <c r="F7" s="256">
        <v>1492</v>
      </c>
      <c r="G7" s="256">
        <v>1188</v>
      </c>
      <c r="H7" s="256">
        <v>1272</v>
      </c>
      <c r="I7" s="256">
        <v>183</v>
      </c>
      <c r="J7" s="256">
        <v>71</v>
      </c>
      <c r="K7" s="256">
        <v>3340</v>
      </c>
      <c r="L7" s="256">
        <v>2080</v>
      </c>
      <c r="M7" s="256">
        <v>8372</v>
      </c>
      <c r="N7" s="256">
        <v>4617</v>
      </c>
      <c r="O7" s="256">
        <v>481</v>
      </c>
      <c r="P7" s="256">
        <v>19191</v>
      </c>
      <c r="Q7" s="256">
        <v>1379</v>
      </c>
      <c r="R7" s="256">
        <v>1049</v>
      </c>
      <c r="S7" s="257">
        <v>216</v>
      </c>
      <c r="T7" s="256">
        <v>2199</v>
      </c>
      <c r="U7" s="256">
        <v>2084</v>
      </c>
      <c r="V7" s="256">
        <v>433</v>
      </c>
      <c r="W7" s="256">
        <v>10381</v>
      </c>
      <c r="X7" s="256">
        <v>422</v>
      </c>
      <c r="Y7" s="256">
        <v>4369</v>
      </c>
      <c r="Z7" s="256">
        <v>29312</v>
      </c>
      <c r="AA7" s="256">
        <v>586</v>
      </c>
      <c r="AB7" s="255">
        <v>20869</v>
      </c>
      <c r="AC7" s="254" t="s">
        <v>212</v>
      </c>
      <c r="AD7" s="247"/>
    </row>
    <row r="8" spans="1:30" ht="11.1" customHeight="1" x14ac:dyDescent="0.2">
      <c r="A8" s="14" t="s">
        <v>177</v>
      </c>
      <c r="B8" s="253">
        <v>24641</v>
      </c>
      <c r="C8" s="251">
        <v>23293</v>
      </c>
      <c r="D8" s="251">
        <v>191</v>
      </c>
      <c r="E8" s="251">
        <v>82</v>
      </c>
      <c r="F8" s="251">
        <v>10</v>
      </c>
      <c r="G8" s="251">
        <v>5</v>
      </c>
      <c r="H8" s="251">
        <v>10</v>
      </c>
      <c r="I8" s="251" t="s">
        <v>3</v>
      </c>
      <c r="J8" s="251" t="s">
        <v>3</v>
      </c>
      <c r="K8" s="251">
        <v>37</v>
      </c>
      <c r="L8" s="251">
        <v>14</v>
      </c>
      <c r="M8" s="251">
        <v>68</v>
      </c>
      <c r="N8" s="251">
        <v>47</v>
      </c>
      <c r="O8" s="251">
        <v>4</v>
      </c>
      <c r="P8" s="251">
        <v>201</v>
      </c>
      <c r="Q8" s="251">
        <v>10</v>
      </c>
      <c r="R8" s="251">
        <v>10</v>
      </c>
      <c r="S8" s="252">
        <v>1</v>
      </c>
      <c r="T8" s="251">
        <v>3</v>
      </c>
      <c r="U8" s="251">
        <v>12</v>
      </c>
      <c r="V8" s="251">
        <v>2</v>
      </c>
      <c r="W8" s="251">
        <v>60</v>
      </c>
      <c r="X8" s="251">
        <v>2</v>
      </c>
      <c r="Y8" s="251">
        <v>19</v>
      </c>
      <c r="Z8" s="251">
        <v>213</v>
      </c>
      <c r="AA8" s="251">
        <v>15</v>
      </c>
      <c r="AB8" s="250">
        <v>332</v>
      </c>
      <c r="AC8" s="249" t="s">
        <v>177</v>
      </c>
      <c r="AD8" s="247"/>
    </row>
    <row r="9" spans="1:30" ht="11.1" customHeight="1" x14ac:dyDescent="0.2">
      <c r="A9" s="14" t="s">
        <v>178</v>
      </c>
      <c r="B9" s="253">
        <v>151768</v>
      </c>
      <c r="C9" s="251">
        <v>138528</v>
      </c>
      <c r="D9" s="251">
        <v>1879</v>
      </c>
      <c r="E9" s="251">
        <v>1740</v>
      </c>
      <c r="F9" s="251">
        <v>143</v>
      </c>
      <c r="G9" s="251">
        <v>91</v>
      </c>
      <c r="H9" s="251">
        <v>98</v>
      </c>
      <c r="I9" s="251">
        <v>12</v>
      </c>
      <c r="J9" s="251">
        <v>11</v>
      </c>
      <c r="K9" s="251">
        <v>302</v>
      </c>
      <c r="L9" s="251">
        <v>198</v>
      </c>
      <c r="M9" s="251">
        <v>902</v>
      </c>
      <c r="N9" s="251">
        <v>392</v>
      </c>
      <c r="O9" s="251">
        <v>44</v>
      </c>
      <c r="P9" s="251">
        <v>820</v>
      </c>
      <c r="Q9" s="251">
        <v>75</v>
      </c>
      <c r="R9" s="251">
        <v>90</v>
      </c>
      <c r="S9" s="252">
        <v>14</v>
      </c>
      <c r="T9" s="251">
        <v>51</v>
      </c>
      <c r="U9" s="251">
        <v>233</v>
      </c>
      <c r="V9" s="251">
        <v>40</v>
      </c>
      <c r="W9" s="251">
        <v>810</v>
      </c>
      <c r="X9" s="251">
        <v>61</v>
      </c>
      <c r="Y9" s="251">
        <v>334</v>
      </c>
      <c r="Z9" s="251">
        <v>1652</v>
      </c>
      <c r="AA9" s="251">
        <v>38</v>
      </c>
      <c r="AB9" s="250">
        <v>3210</v>
      </c>
      <c r="AC9" s="249" t="s">
        <v>178</v>
      </c>
      <c r="AD9" s="247"/>
    </row>
    <row r="10" spans="1:30" ht="11.1" customHeight="1" x14ac:dyDescent="0.2">
      <c r="A10" s="14" t="s">
        <v>179</v>
      </c>
      <c r="B10" s="253">
        <v>58386</v>
      </c>
      <c r="C10" s="251">
        <v>51089</v>
      </c>
      <c r="D10" s="251">
        <v>1031</v>
      </c>
      <c r="E10" s="251">
        <v>1167</v>
      </c>
      <c r="F10" s="251">
        <v>58</v>
      </c>
      <c r="G10" s="251">
        <v>39</v>
      </c>
      <c r="H10" s="251">
        <v>16</v>
      </c>
      <c r="I10" s="251">
        <v>15</v>
      </c>
      <c r="J10" s="251">
        <v>4</v>
      </c>
      <c r="K10" s="251">
        <v>168</v>
      </c>
      <c r="L10" s="251">
        <v>76</v>
      </c>
      <c r="M10" s="251">
        <v>289</v>
      </c>
      <c r="N10" s="251">
        <v>161</v>
      </c>
      <c r="O10" s="251">
        <v>14</v>
      </c>
      <c r="P10" s="251">
        <v>173</v>
      </c>
      <c r="Q10" s="251">
        <v>27</v>
      </c>
      <c r="R10" s="251">
        <v>52</v>
      </c>
      <c r="S10" s="252">
        <v>13</v>
      </c>
      <c r="T10" s="251">
        <v>28</v>
      </c>
      <c r="U10" s="251">
        <v>144</v>
      </c>
      <c r="V10" s="251">
        <v>7</v>
      </c>
      <c r="W10" s="251">
        <v>390</v>
      </c>
      <c r="X10" s="251">
        <v>24</v>
      </c>
      <c r="Y10" s="251">
        <v>282</v>
      </c>
      <c r="Z10" s="251">
        <v>1587</v>
      </c>
      <c r="AA10" s="251">
        <v>21</v>
      </c>
      <c r="AB10" s="250">
        <v>1511</v>
      </c>
      <c r="AC10" s="249" t="s">
        <v>179</v>
      </c>
      <c r="AD10" s="247"/>
    </row>
    <row r="11" spans="1:30" ht="11.1" customHeight="1" x14ac:dyDescent="0.2">
      <c r="A11" s="14" t="s">
        <v>180</v>
      </c>
      <c r="B11" s="253">
        <v>75466</v>
      </c>
      <c r="C11" s="251">
        <v>71494</v>
      </c>
      <c r="D11" s="251">
        <v>573</v>
      </c>
      <c r="E11" s="251">
        <v>294</v>
      </c>
      <c r="F11" s="251">
        <v>12</v>
      </c>
      <c r="G11" s="251">
        <v>46</v>
      </c>
      <c r="H11" s="251">
        <v>235</v>
      </c>
      <c r="I11" s="251" t="s">
        <v>3</v>
      </c>
      <c r="J11" s="251">
        <v>2</v>
      </c>
      <c r="K11" s="251">
        <v>221</v>
      </c>
      <c r="L11" s="251">
        <v>48</v>
      </c>
      <c r="M11" s="251">
        <v>360</v>
      </c>
      <c r="N11" s="251">
        <v>154</v>
      </c>
      <c r="O11" s="251">
        <v>7</v>
      </c>
      <c r="P11" s="251">
        <v>433</v>
      </c>
      <c r="Q11" s="251">
        <v>48</v>
      </c>
      <c r="R11" s="251">
        <v>33</v>
      </c>
      <c r="S11" s="252">
        <v>4</v>
      </c>
      <c r="T11" s="251">
        <v>12</v>
      </c>
      <c r="U11" s="251">
        <v>19</v>
      </c>
      <c r="V11" s="251">
        <v>9</v>
      </c>
      <c r="W11" s="251">
        <v>168</v>
      </c>
      <c r="X11" s="251">
        <v>3</v>
      </c>
      <c r="Y11" s="251">
        <v>73</v>
      </c>
      <c r="Z11" s="251">
        <v>906</v>
      </c>
      <c r="AA11" s="251">
        <v>15</v>
      </c>
      <c r="AB11" s="250">
        <v>297</v>
      </c>
      <c r="AC11" s="249" t="s">
        <v>180</v>
      </c>
      <c r="AD11" s="247"/>
    </row>
    <row r="12" spans="1:30" ht="11.1" customHeight="1" x14ac:dyDescent="0.2">
      <c r="A12" s="14" t="s">
        <v>181</v>
      </c>
      <c r="B12" s="253">
        <v>132621</v>
      </c>
      <c r="C12" s="251">
        <v>119570</v>
      </c>
      <c r="D12" s="251">
        <v>1715</v>
      </c>
      <c r="E12" s="251">
        <v>1609</v>
      </c>
      <c r="F12" s="251">
        <v>156</v>
      </c>
      <c r="G12" s="251">
        <v>106</v>
      </c>
      <c r="H12" s="251">
        <v>194</v>
      </c>
      <c r="I12" s="251">
        <v>17</v>
      </c>
      <c r="J12" s="251">
        <v>14</v>
      </c>
      <c r="K12" s="251">
        <v>216</v>
      </c>
      <c r="L12" s="251">
        <v>187</v>
      </c>
      <c r="M12" s="251">
        <v>790</v>
      </c>
      <c r="N12" s="251">
        <v>325</v>
      </c>
      <c r="O12" s="251">
        <v>31</v>
      </c>
      <c r="P12" s="251">
        <v>1251</v>
      </c>
      <c r="Q12" s="251">
        <v>59</v>
      </c>
      <c r="R12" s="251">
        <v>103</v>
      </c>
      <c r="S12" s="252">
        <v>13</v>
      </c>
      <c r="T12" s="251">
        <v>56</v>
      </c>
      <c r="U12" s="251">
        <v>157</v>
      </c>
      <c r="V12" s="251">
        <v>38</v>
      </c>
      <c r="W12" s="251">
        <v>636</v>
      </c>
      <c r="X12" s="251">
        <v>35</v>
      </c>
      <c r="Y12" s="251">
        <v>350</v>
      </c>
      <c r="Z12" s="251">
        <v>2025</v>
      </c>
      <c r="AA12" s="251">
        <v>67</v>
      </c>
      <c r="AB12" s="250">
        <v>2901</v>
      </c>
      <c r="AC12" s="249" t="s">
        <v>181</v>
      </c>
      <c r="AD12" s="247"/>
    </row>
    <row r="13" spans="1:30" ht="11.1" customHeight="1" x14ac:dyDescent="0.2">
      <c r="A13" s="14" t="s">
        <v>182</v>
      </c>
      <c r="B13" s="270">
        <v>152950</v>
      </c>
      <c r="C13" s="270">
        <v>132263</v>
      </c>
      <c r="D13" s="270">
        <v>1725</v>
      </c>
      <c r="E13" s="270">
        <v>3315</v>
      </c>
      <c r="F13" s="270">
        <v>213</v>
      </c>
      <c r="G13" s="270">
        <v>146</v>
      </c>
      <c r="H13" s="270">
        <v>86</v>
      </c>
      <c r="I13" s="270">
        <v>21</v>
      </c>
      <c r="J13" s="270">
        <v>5</v>
      </c>
      <c r="K13" s="270">
        <v>342</v>
      </c>
      <c r="L13" s="270">
        <v>259</v>
      </c>
      <c r="M13" s="270">
        <v>633</v>
      </c>
      <c r="N13" s="270">
        <v>663</v>
      </c>
      <c r="O13" s="270">
        <v>109</v>
      </c>
      <c r="P13" s="270">
        <v>4030</v>
      </c>
      <c r="Q13" s="270">
        <v>51</v>
      </c>
      <c r="R13" s="270">
        <v>121</v>
      </c>
      <c r="S13" s="270">
        <v>38</v>
      </c>
      <c r="T13" s="270">
        <v>174</v>
      </c>
      <c r="U13" s="270">
        <v>206</v>
      </c>
      <c r="V13" s="270">
        <v>91</v>
      </c>
      <c r="W13" s="270">
        <v>1970</v>
      </c>
      <c r="X13" s="270">
        <v>84</v>
      </c>
      <c r="Y13" s="270">
        <v>618</v>
      </c>
      <c r="Z13" s="270">
        <v>4082</v>
      </c>
      <c r="AA13" s="270">
        <v>103</v>
      </c>
      <c r="AB13" s="269">
        <v>1602</v>
      </c>
      <c r="AC13" s="249" t="s">
        <v>182</v>
      </c>
      <c r="AD13" s="247"/>
    </row>
    <row r="14" spans="1:30" ht="11.1" customHeight="1" x14ac:dyDescent="0.2">
      <c r="A14" s="14" t="s">
        <v>183</v>
      </c>
      <c r="B14" s="253">
        <v>58511</v>
      </c>
      <c r="C14" s="251">
        <v>56501</v>
      </c>
      <c r="D14" s="251">
        <v>347</v>
      </c>
      <c r="E14" s="251">
        <v>157</v>
      </c>
      <c r="F14" s="251">
        <v>13</v>
      </c>
      <c r="G14" s="251">
        <v>2</v>
      </c>
      <c r="H14" s="251">
        <v>8</v>
      </c>
      <c r="I14" s="251">
        <v>1</v>
      </c>
      <c r="J14" s="251" t="s">
        <v>3</v>
      </c>
      <c r="K14" s="251">
        <v>30</v>
      </c>
      <c r="L14" s="251">
        <v>17</v>
      </c>
      <c r="M14" s="251">
        <v>83</v>
      </c>
      <c r="N14" s="251">
        <v>41</v>
      </c>
      <c r="O14" s="251">
        <v>6</v>
      </c>
      <c r="P14" s="251">
        <v>450</v>
      </c>
      <c r="Q14" s="251">
        <v>47</v>
      </c>
      <c r="R14" s="251">
        <v>11</v>
      </c>
      <c r="S14" s="252" t="s">
        <v>511</v>
      </c>
      <c r="T14" s="251">
        <v>11</v>
      </c>
      <c r="U14" s="251">
        <v>22</v>
      </c>
      <c r="V14" s="251">
        <v>8</v>
      </c>
      <c r="W14" s="251">
        <v>79</v>
      </c>
      <c r="X14" s="251">
        <v>4</v>
      </c>
      <c r="Y14" s="251">
        <v>26</v>
      </c>
      <c r="Z14" s="251">
        <v>293</v>
      </c>
      <c r="AA14" s="251">
        <v>7</v>
      </c>
      <c r="AB14" s="250">
        <v>347</v>
      </c>
      <c r="AC14" s="249" t="s">
        <v>183</v>
      </c>
      <c r="AD14" s="247"/>
    </row>
    <row r="15" spans="1:30" ht="11.1" customHeight="1" x14ac:dyDescent="0.2">
      <c r="A15" s="14" t="s">
        <v>184</v>
      </c>
      <c r="B15" s="253">
        <v>52490</v>
      </c>
      <c r="C15" s="251">
        <v>50606</v>
      </c>
      <c r="D15" s="251">
        <v>147</v>
      </c>
      <c r="E15" s="251">
        <v>116</v>
      </c>
      <c r="F15" s="251">
        <v>12</v>
      </c>
      <c r="G15" s="251">
        <v>3</v>
      </c>
      <c r="H15" s="251">
        <v>21</v>
      </c>
      <c r="I15" s="251">
        <v>1</v>
      </c>
      <c r="J15" s="251" t="s">
        <v>3</v>
      </c>
      <c r="K15" s="251">
        <v>15</v>
      </c>
      <c r="L15" s="251">
        <v>21</v>
      </c>
      <c r="M15" s="251">
        <v>100</v>
      </c>
      <c r="N15" s="251">
        <v>13</v>
      </c>
      <c r="O15" s="251">
        <v>2</v>
      </c>
      <c r="P15" s="251">
        <v>635</v>
      </c>
      <c r="Q15" s="251">
        <v>9</v>
      </c>
      <c r="R15" s="251">
        <v>8</v>
      </c>
      <c r="S15" s="252">
        <v>1</v>
      </c>
      <c r="T15" s="251">
        <v>3</v>
      </c>
      <c r="U15" s="251">
        <v>12</v>
      </c>
      <c r="V15" s="251">
        <v>5</v>
      </c>
      <c r="W15" s="251">
        <v>80</v>
      </c>
      <c r="X15" s="251">
        <v>1</v>
      </c>
      <c r="Y15" s="251">
        <v>15</v>
      </c>
      <c r="Z15" s="251">
        <v>313</v>
      </c>
      <c r="AA15" s="251">
        <v>9</v>
      </c>
      <c r="AB15" s="250">
        <v>342</v>
      </c>
      <c r="AC15" s="249" t="s">
        <v>184</v>
      </c>
      <c r="AD15" s="247"/>
    </row>
    <row r="16" spans="1:30" ht="11.1" customHeight="1" x14ac:dyDescent="0.2">
      <c r="A16" s="14" t="s">
        <v>185</v>
      </c>
      <c r="B16" s="253">
        <v>217773</v>
      </c>
      <c r="C16" s="251">
        <v>187253</v>
      </c>
      <c r="D16" s="251">
        <v>5233</v>
      </c>
      <c r="E16" s="251">
        <v>5341</v>
      </c>
      <c r="F16" s="251">
        <v>268</v>
      </c>
      <c r="G16" s="251">
        <v>285</v>
      </c>
      <c r="H16" s="251">
        <v>137</v>
      </c>
      <c r="I16" s="251">
        <v>46</v>
      </c>
      <c r="J16" s="251">
        <v>12</v>
      </c>
      <c r="K16" s="251">
        <v>255</v>
      </c>
      <c r="L16" s="251">
        <v>411</v>
      </c>
      <c r="M16" s="251">
        <v>1683</v>
      </c>
      <c r="N16" s="251">
        <v>829</v>
      </c>
      <c r="O16" s="251">
        <v>58</v>
      </c>
      <c r="P16" s="251">
        <v>2371</v>
      </c>
      <c r="Q16" s="251">
        <v>99</v>
      </c>
      <c r="R16" s="251">
        <v>191</v>
      </c>
      <c r="S16" s="252">
        <v>49</v>
      </c>
      <c r="T16" s="251">
        <v>177</v>
      </c>
      <c r="U16" s="251">
        <v>536</v>
      </c>
      <c r="V16" s="251">
        <v>56</v>
      </c>
      <c r="W16" s="251">
        <v>2520</v>
      </c>
      <c r="X16" s="251">
        <v>83</v>
      </c>
      <c r="Y16" s="251">
        <v>974</v>
      </c>
      <c r="Z16" s="251">
        <v>7131</v>
      </c>
      <c r="AA16" s="251">
        <v>99</v>
      </c>
      <c r="AB16" s="250">
        <v>1676</v>
      </c>
      <c r="AC16" s="249" t="s">
        <v>185</v>
      </c>
      <c r="AD16" s="247"/>
    </row>
    <row r="17" spans="1:30" ht="11.1" customHeight="1" x14ac:dyDescent="0.2">
      <c r="A17" s="14" t="s">
        <v>186</v>
      </c>
      <c r="B17" s="253">
        <v>70975</v>
      </c>
      <c r="C17" s="251">
        <v>67516</v>
      </c>
      <c r="D17" s="251">
        <v>480</v>
      </c>
      <c r="E17" s="251">
        <v>292</v>
      </c>
      <c r="F17" s="251">
        <v>18</v>
      </c>
      <c r="G17" s="251">
        <v>12</v>
      </c>
      <c r="H17" s="251">
        <v>33</v>
      </c>
      <c r="I17" s="251">
        <v>6</v>
      </c>
      <c r="J17" s="251" t="s">
        <v>3</v>
      </c>
      <c r="K17" s="251">
        <v>7</v>
      </c>
      <c r="L17" s="251">
        <v>30</v>
      </c>
      <c r="M17" s="251">
        <v>172</v>
      </c>
      <c r="N17" s="251">
        <v>62</v>
      </c>
      <c r="O17" s="251">
        <v>6</v>
      </c>
      <c r="P17" s="251">
        <v>1039</v>
      </c>
      <c r="Q17" s="251">
        <v>45</v>
      </c>
      <c r="R17" s="251">
        <v>34</v>
      </c>
      <c r="S17" s="252">
        <v>2</v>
      </c>
      <c r="T17" s="251">
        <v>8</v>
      </c>
      <c r="U17" s="251">
        <v>23</v>
      </c>
      <c r="V17" s="251">
        <v>10</v>
      </c>
      <c r="W17" s="251">
        <v>145</v>
      </c>
      <c r="X17" s="251">
        <v>3</v>
      </c>
      <c r="Y17" s="251">
        <v>26</v>
      </c>
      <c r="Z17" s="251">
        <v>397</v>
      </c>
      <c r="AA17" s="251">
        <v>10</v>
      </c>
      <c r="AB17" s="250">
        <v>599</v>
      </c>
      <c r="AC17" s="249" t="s">
        <v>186</v>
      </c>
      <c r="AD17" s="247"/>
    </row>
    <row r="18" spans="1:30" ht="11.1" customHeight="1" x14ac:dyDescent="0.2">
      <c r="A18" s="14" t="s">
        <v>187</v>
      </c>
      <c r="B18" s="253">
        <v>155902</v>
      </c>
      <c r="C18" s="251">
        <v>135586</v>
      </c>
      <c r="D18" s="251">
        <v>1858</v>
      </c>
      <c r="E18" s="251">
        <v>2279</v>
      </c>
      <c r="F18" s="251">
        <v>238</v>
      </c>
      <c r="G18" s="251">
        <v>176</v>
      </c>
      <c r="H18" s="251">
        <v>183</v>
      </c>
      <c r="I18" s="251">
        <v>14</v>
      </c>
      <c r="J18" s="251">
        <v>4</v>
      </c>
      <c r="K18" s="251">
        <v>836</v>
      </c>
      <c r="L18" s="251">
        <v>320</v>
      </c>
      <c r="M18" s="251">
        <v>1035</v>
      </c>
      <c r="N18" s="251">
        <v>823</v>
      </c>
      <c r="O18" s="251">
        <v>81</v>
      </c>
      <c r="P18" s="251">
        <v>3897</v>
      </c>
      <c r="Q18" s="251">
        <v>781</v>
      </c>
      <c r="R18" s="251">
        <v>123</v>
      </c>
      <c r="S18" s="252">
        <v>24</v>
      </c>
      <c r="T18" s="251">
        <v>96</v>
      </c>
      <c r="U18" s="251">
        <v>158</v>
      </c>
      <c r="V18" s="251">
        <v>78</v>
      </c>
      <c r="W18" s="251">
        <v>931</v>
      </c>
      <c r="X18" s="251">
        <v>35</v>
      </c>
      <c r="Y18" s="251">
        <v>438</v>
      </c>
      <c r="Z18" s="251">
        <v>2644</v>
      </c>
      <c r="AA18" s="251">
        <v>33</v>
      </c>
      <c r="AB18" s="250">
        <v>3231</v>
      </c>
      <c r="AC18" s="249" t="s">
        <v>187</v>
      </c>
      <c r="AD18" s="247"/>
    </row>
    <row r="19" spans="1:30" ht="11.1" customHeight="1" x14ac:dyDescent="0.2">
      <c r="A19" s="14" t="s">
        <v>188</v>
      </c>
      <c r="B19" s="253">
        <v>99000</v>
      </c>
      <c r="C19" s="251">
        <v>90626</v>
      </c>
      <c r="D19" s="251">
        <v>1465</v>
      </c>
      <c r="E19" s="251">
        <v>1226</v>
      </c>
      <c r="F19" s="251">
        <v>132</v>
      </c>
      <c r="G19" s="251">
        <v>87</v>
      </c>
      <c r="H19" s="251">
        <v>50</v>
      </c>
      <c r="I19" s="251">
        <v>8</v>
      </c>
      <c r="J19" s="251">
        <v>4</v>
      </c>
      <c r="K19" s="251">
        <v>253</v>
      </c>
      <c r="L19" s="251">
        <v>127</v>
      </c>
      <c r="M19" s="251">
        <v>640</v>
      </c>
      <c r="N19" s="251">
        <v>314</v>
      </c>
      <c r="O19" s="251">
        <v>18</v>
      </c>
      <c r="P19" s="251">
        <v>358</v>
      </c>
      <c r="Q19" s="251">
        <v>33</v>
      </c>
      <c r="R19" s="251">
        <v>58</v>
      </c>
      <c r="S19" s="252">
        <v>16</v>
      </c>
      <c r="T19" s="251">
        <v>43</v>
      </c>
      <c r="U19" s="251">
        <v>117</v>
      </c>
      <c r="V19" s="251">
        <v>25</v>
      </c>
      <c r="W19" s="251">
        <v>529</v>
      </c>
      <c r="X19" s="251">
        <v>23</v>
      </c>
      <c r="Y19" s="251">
        <v>231</v>
      </c>
      <c r="Z19" s="251">
        <v>1954</v>
      </c>
      <c r="AA19" s="251">
        <v>23</v>
      </c>
      <c r="AB19" s="250">
        <v>640</v>
      </c>
      <c r="AC19" s="249" t="s">
        <v>188</v>
      </c>
      <c r="AD19" s="247"/>
    </row>
    <row r="20" spans="1:30" ht="11.1" customHeight="1" x14ac:dyDescent="0.2">
      <c r="A20" s="14" t="s">
        <v>189</v>
      </c>
      <c r="B20" s="253">
        <v>42505</v>
      </c>
      <c r="C20" s="251">
        <v>36928</v>
      </c>
      <c r="D20" s="251">
        <v>878</v>
      </c>
      <c r="E20" s="251">
        <v>952</v>
      </c>
      <c r="F20" s="251">
        <v>35</v>
      </c>
      <c r="G20" s="251">
        <v>47</v>
      </c>
      <c r="H20" s="251">
        <v>30</v>
      </c>
      <c r="I20" s="251">
        <v>13</v>
      </c>
      <c r="J20" s="251">
        <v>2</v>
      </c>
      <c r="K20" s="251">
        <v>109</v>
      </c>
      <c r="L20" s="251">
        <v>63</v>
      </c>
      <c r="M20" s="251">
        <v>239</v>
      </c>
      <c r="N20" s="251">
        <v>157</v>
      </c>
      <c r="O20" s="251">
        <v>25</v>
      </c>
      <c r="P20" s="251">
        <v>276</v>
      </c>
      <c r="Q20" s="251">
        <v>22</v>
      </c>
      <c r="R20" s="251">
        <v>39</v>
      </c>
      <c r="S20" s="252">
        <v>4</v>
      </c>
      <c r="T20" s="251">
        <v>19</v>
      </c>
      <c r="U20" s="251">
        <v>109</v>
      </c>
      <c r="V20" s="251">
        <v>9</v>
      </c>
      <c r="W20" s="251">
        <v>356</v>
      </c>
      <c r="X20" s="251">
        <v>6</v>
      </c>
      <c r="Y20" s="251">
        <v>175</v>
      </c>
      <c r="Z20" s="251">
        <v>1374</v>
      </c>
      <c r="AA20" s="251">
        <v>45</v>
      </c>
      <c r="AB20" s="250">
        <v>593</v>
      </c>
      <c r="AC20" s="249" t="s">
        <v>189</v>
      </c>
      <c r="AD20" s="247"/>
    </row>
    <row r="21" spans="1:30" ht="11.1" customHeight="1" x14ac:dyDescent="0.2">
      <c r="A21" s="14" t="s">
        <v>190</v>
      </c>
      <c r="B21" s="253">
        <v>20390</v>
      </c>
      <c r="C21" s="251">
        <v>19860</v>
      </c>
      <c r="D21" s="251">
        <v>94</v>
      </c>
      <c r="E21" s="251">
        <v>49</v>
      </c>
      <c r="F21" s="251">
        <v>8</v>
      </c>
      <c r="G21" s="251" t="s">
        <v>3</v>
      </c>
      <c r="H21" s="251">
        <v>11</v>
      </c>
      <c r="I21" s="251" t="s">
        <v>3</v>
      </c>
      <c r="J21" s="251" t="s">
        <v>3</v>
      </c>
      <c r="K21" s="251" t="s">
        <v>3</v>
      </c>
      <c r="L21" s="251">
        <v>7</v>
      </c>
      <c r="M21" s="251">
        <v>48</v>
      </c>
      <c r="N21" s="251">
        <v>24</v>
      </c>
      <c r="O21" s="251">
        <v>4</v>
      </c>
      <c r="P21" s="251">
        <v>37</v>
      </c>
      <c r="Q21" s="251">
        <v>3</v>
      </c>
      <c r="R21" s="251">
        <v>9</v>
      </c>
      <c r="S21" s="252">
        <v>1</v>
      </c>
      <c r="T21" s="251">
        <v>2</v>
      </c>
      <c r="U21" s="251">
        <v>5</v>
      </c>
      <c r="V21" s="251">
        <v>6</v>
      </c>
      <c r="W21" s="251">
        <v>22</v>
      </c>
      <c r="X21" s="251">
        <v>1</v>
      </c>
      <c r="Y21" s="251">
        <v>11</v>
      </c>
      <c r="Z21" s="251">
        <v>113</v>
      </c>
      <c r="AA21" s="251">
        <v>7</v>
      </c>
      <c r="AB21" s="250">
        <v>68</v>
      </c>
      <c r="AC21" s="249" t="s">
        <v>190</v>
      </c>
      <c r="AD21" s="247"/>
    </row>
    <row r="22" spans="1:30" ht="11.1" customHeight="1" x14ac:dyDescent="0.2">
      <c r="A22" s="14" t="s">
        <v>191</v>
      </c>
      <c r="B22" s="253">
        <v>55543</v>
      </c>
      <c r="C22" s="251">
        <v>48027</v>
      </c>
      <c r="D22" s="251">
        <v>1031</v>
      </c>
      <c r="E22" s="251">
        <v>1404</v>
      </c>
      <c r="F22" s="251">
        <v>64</v>
      </c>
      <c r="G22" s="251">
        <v>50</v>
      </c>
      <c r="H22" s="251">
        <v>31</v>
      </c>
      <c r="I22" s="251">
        <v>12</v>
      </c>
      <c r="J22" s="251">
        <v>4</v>
      </c>
      <c r="K22" s="251">
        <v>218</v>
      </c>
      <c r="L22" s="251">
        <v>80</v>
      </c>
      <c r="M22" s="251">
        <v>308</v>
      </c>
      <c r="N22" s="251">
        <v>171</v>
      </c>
      <c r="O22" s="251">
        <v>23</v>
      </c>
      <c r="P22" s="251">
        <v>305</v>
      </c>
      <c r="Q22" s="251">
        <v>26</v>
      </c>
      <c r="R22" s="251">
        <v>68</v>
      </c>
      <c r="S22" s="252">
        <v>8</v>
      </c>
      <c r="T22" s="251">
        <v>32</v>
      </c>
      <c r="U22" s="251">
        <v>132</v>
      </c>
      <c r="V22" s="251">
        <v>19</v>
      </c>
      <c r="W22" s="251">
        <v>409</v>
      </c>
      <c r="X22" s="251">
        <v>21</v>
      </c>
      <c r="Y22" s="251">
        <v>381</v>
      </c>
      <c r="Z22" s="251">
        <v>1915</v>
      </c>
      <c r="AA22" s="251">
        <v>16</v>
      </c>
      <c r="AB22" s="250">
        <v>788</v>
      </c>
      <c r="AC22" s="249" t="s">
        <v>191</v>
      </c>
      <c r="AD22" s="247"/>
    </row>
    <row r="23" spans="1:30" ht="11.1" customHeight="1" x14ac:dyDescent="0.2">
      <c r="A23" s="14" t="s">
        <v>200</v>
      </c>
      <c r="B23" s="253">
        <v>38695</v>
      </c>
      <c r="C23" s="253">
        <v>34056</v>
      </c>
      <c r="D23" s="253">
        <v>167</v>
      </c>
      <c r="E23" s="253">
        <v>223</v>
      </c>
      <c r="F23" s="253">
        <v>28</v>
      </c>
      <c r="G23" s="253">
        <v>4</v>
      </c>
      <c r="H23" s="253">
        <v>3</v>
      </c>
      <c r="I23" s="253" t="s">
        <v>3</v>
      </c>
      <c r="J23" s="253" t="s">
        <v>3</v>
      </c>
      <c r="K23" s="253">
        <v>21</v>
      </c>
      <c r="L23" s="253">
        <v>43</v>
      </c>
      <c r="M23" s="253">
        <v>82</v>
      </c>
      <c r="N23" s="253">
        <v>76</v>
      </c>
      <c r="O23" s="253">
        <v>15</v>
      </c>
      <c r="P23" s="253">
        <v>922</v>
      </c>
      <c r="Q23" s="253">
        <v>7</v>
      </c>
      <c r="R23" s="253">
        <v>9</v>
      </c>
      <c r="S23" s="253">
        <v>3</v>
      </c>
      <c r="T23" s="253">
        <v>1417</v>
      </c>
      <c r="U23" s="253">
        <v>22</v>
      </c>
      <c r="V23" s="253">
        <v>10</v>
      </c>
      <c r="W23" s="253">
        <v>460</v>
      </c>
      <c r="X23" s="253">
        <v>3</v>
      </c>
      <c r="Y23" s="253">
        <v>57</v>
      </c>
      <c r="Z23" s="253">
        <v>610</v>
      </c>
      <c r="AA23" s="253">
        <v>29</v>
      </c>
      <c r="AB23" s="64">
        <v>428</v>
      </c>
      <c r="AC23" s="249" t="s">
        <v>200</v>
      </c>
      <c r="AD23" s="247"/>
    </row>
    <row r="24" spans="1:30" ht="10.5" customHeight="1" x14ac:dyDescent="0.2">
      <c r="A24" s="14" t="s">
        <v>192</v>
      </c>
      <c r="B24" s="253">
        <v>168508</v>
      </c>
      <c r="C24" s="251">
        <v>153991</v>
      </c>
      <c r="D24" s="251">
        <v>2376</v>
      </c>
      <c r="E24" s="251">
        <v>1915</v>
      </c>
      <c r="F24" s="251">
        <v>84</v>
      </c>
      <c r="G24" s="251">
        <v>89</v>
      </c>
      <c r="H24" s="251">
        <v>126</v>
      </c>
      <c r="I24" s="251">
        <v>17</v>
      </c>
      <c r="J24" s="251">
        <v>9</v>
      </c>
      <c r="K24" s="251">
        <v>310</v>
      </c>
      <c r="L24" s="251">
        <v>179</v>
      </c>
      <c r="M24" s="251">
        <v>940</v>
      </c>
      <c r="N24" s="251">
        <v>365</v>
      </c>
      <c r="O24" s="251">
        <v>34</v>
      </c>
      <c r="P24" s="251">
        <v>1993</v>
      </c>
      <c r="Q24" s="251">
        <v>37</v>
      </c>
      <c r="R24" s="251">
        <v>90</v>
      </c>
      <c r="S24" s="252">
        <v>25</v>
      </c>
      <c r="T24" s="251">
        <v>67</v>
      </c>
      <c r="U24" s="251">
        <v>177</v>
      </c>
      <c r="V24" s="251">
        <v>20</v>
      </c>
      <c r="W24" s="251">
        <v>816</v>
      </c>
      <c r="X24" s="251">
        <v>33</v>
      </c>
      <c r="Y24" s="251">
        <v>359</v>
      </c>
      <c r="Z24" s="251">
        <v>2103</v>
      </c>
      <c r="AA24" s="251">
        <v>49</v>
      </c>
      <c r="AB24" s="250">
        <v>2304</v>
      </c>
      <c r="AC24" s="249" t="s">
        <v>192</v>
      </c>
      <c r="AD24" s="247"/>
    </row>
    <row r="25" spans="1:30" ht="18" customHeight="1" x14ac:dyDescent="0.2">
      <c r="A25" s="9" t="s">
        <v>213</v>
      </c>
      <c r="B25" s="258">
        <v>200140</v>
      </c>
      <c r="C25" s="256">
        <v>49637</v>
      </c>
      <c r="D25" s="256">
        <v>5219</v>
      </c>
      <c r="E25" s="256">
        <v>9488</v>
      </c>
      <c r="F25" s="256">
        <v>315</v>
      </c>
      <c r="G25" s="256">
        <v>113</v>
      </c>
      <c r="H25" s="256">
        <v>68</v>
      </c>
      <c r="I25" s="256">
        <v>16454</v>
      </c>
      <c r="J25" s="256" t="s">
        <v>3</v>
      </c>
      <c r="K25" s="256">
        <v>61</v>
      </c>
      <c r="L25" s="256">
        <v>87181</v>
      </c>
      <c r="M25" s="256">
        <v>561</v>
      </c>
      <c r="N25" s="256">
        <v>446</v>
      </c>
      <c r="O25" s="256">
        <v>337</v>
      </c>
      <c r="P25" s="256">
        <v>1680</v>
      </c>
      <c r="Q25" s="256">
        <v>69</v>
      </c>
      <c r="R25" s="256">
        <v>71</v>
      </c>
      <c r="S25" s="257">
        <v>484</v>
      </c>
      <c r="T25" s="256">
        <v>370</v>
      </c>
      <c r="U25" s="256">
        <v>225</v>
      </c>
      <c r="V25" s="256">
        <v>73</v>
      </c>
      <c r="W25" s="256">
        <v>17227</v>
      </c>
      <c r="X25" s="256">
        <v>27</v>
      </c>
      <c r="Y25" s="256">
        <v>1160</v>
      </c>
      <c r="Z25" s="256">
        <v>7851</v>
      </c>
      <c r="AA25" s="256">
        <v>798</v>
      </c>
      <c r="AB25" s="255">
        <v>225</v>
      </c>
      <c r="AC25" s="254" t="s">
        <v>213</v>
      </c>
      <c r="AD25" s="247"/>
    </row>
    <row r="26" spans="1:30" ht="11.1" customHeight="1" x14ac:dyDescent="0.2">
      <c r="A26" s="14" t="s">
        <v>4</v>
      </c>
      <c r="B26" s="253">
        <v>38245</v>
      </c>
      <c r="C26" s="251">
        <v>11454</v>
      </c>
      <c r="D26" s="251">
        <v>547</v>
      </c>
      <c r="E26" s="251">
        <v>831</v>
      </c>
      <c r="F26" s="251">
        <v>51</v>
      </c>
      <c r="G26" s="251">
        <v>10</v>
      </c>
      <c r="H26" s="251">
        <v>1</v>
      </c>
      <c r="I26" s="251">
        <v>187</v>
      </c>
      <c r="J26" s="251" t="s">
        <v>3</v>
      </c>
      <c r="K26" s="251">
        <v>7</v>
      </c>
      <c r="L26" s="251">
        <v>22543</v>
      </c>
      <c r="M26" s="251">
        <v>49</v>
      </c>
      <c r="N26" s="251">
        <v>60</v>
      </c>
      <c r="O26" s="251">
        <v>44</v>
      </c>
      <c r="P26" s="251">
        <v>88</v>
      </c>
      <c r="Q26" s="251">
        <v>10</v>
      </c>
      <c r="R26" s="251">
        <v>5</v>
      </c>
      <c r="S26" s="252">
        <v>292</v>
      </c>
      <c r="T26" s="251">
        <v>200</v>
      </c>
      <c r="U26" s="251">
        <v>57</v>
      </c>
      <c r="V26" s="251">
        <v>19</v>
      </c>
      <c r="W26" s="251">
        <v>454</v>
      </c>
      <c r="X26" s="251">
        <v>4</v>
      </c>
      <c r="Y26" s="251">
        <v>85</v>
      </c>
      <c r="Z26" s="251">
        <v>1162</v>
      </c>
      <c r="AA26" s="251">
        <v>51</v>
      </c>
      <c r="AB26" s="250">
        <v>34</v>
      </c>
      <c r="AC26" s="249" t="s">
        <v>4</v>
      </c>
      <c r="AD26" s="247"/>
    </row>
    <row r="27" spans="1:30" ht="11.1" customHeight="1" x14ac:dyDescent="0.2">
      <c r="A27" s="14" t="s">
        <v>5</v>
      </c>
      <c r="B27" s="253">
        <v>13494</v>
      </c>
      <c r="C27" s="251">
        <v>2357</v>
      </c>
      <c r="D27" s="251">
        <v>2812</v>
      </c>
      <c r="E27" s="251">
        <v>95</v>
      </c>
      <c r="F27" s="251">
        <v>8</v>
      </c>
      <c r="G27" s="251">
        <v>5</v>
      </c>
      <c r="H27" s="251" t="s">
        <v>3</v>
      </c>
      <c r="I27" s="251">
        <v>13</v>
      </c>
      <c r="J27" s="251" t="s">
        <v>3</v>
      </c>
      <c r="K27" s="251" t="s">
        <v>3</v>
      </c>
      <c r="L27" s="251">
        <v>7546</v>
      </c>
      <c r="M27" s="251">
        <v>17</v>
      </c>
      <c r="N27" s="251">
        <v>16</v>
      </c>
      <c r="O27" s="251">
        <v>21</v>
      </c>
      <c r="P27" s="251">
        <v>138</v>
      </c>
      <c r="Q27" s="251">
        <v>2</v>
      </c>
      <c r="R27" s="251">
        <v>2</v>
      </c>
      <c r="S27" s="252">
        <v>35</v>
      </c>
      <c r="T27" s="251">
        <v>2</v>
      </c>
      <c r="U27" s="251">
        <v>10</v>
      </c>
      <c r="V27" s="251">
        <v>10</v>
      </c>
      <c r="W27" s="251">
        <v>85</v>
      </c>
      <c r="X27" s="251">
        <v>3</v>
      </c>
      <c r="Y27" s="251">
        <v>34</v>
      </c>
      <c r="Z27" s="251">
        <v>219</v>
      </c>
      <c r="AA27" s="251">
        <v>41</v>
      </c>
      <c r="AB27" s="250">
        <v>23</v>
      </c>
      <c r="AC27" s="249" t="s">
        <v>5</v>
      </c>
      <c r="AD27" s="247"/>
    </row>
    <row r="28" spans="1:30" ht="11.1" customHeight="1" x14ac:dyDescent="0.2">
      <c r="A28" s="14" t="s">
        <v>6</v>
      </c>
      <c r="B28" s="253">
        <v>148401</v>
      </c>
      <c r="C28" s="251">
        <v>35826</v>
      </c>
      <c r="D28" s="251">
        <v>1860</v>
      </c>
      <c r="E28" s="251">
        <v>8562</v>
      </c>
      <c r="F28" s="251">
        <v>256</v>
      </c>
      <c r="G28" s="251">
        <v>98</v>
      </c>
      <c r="H28" s="251">
        <v>67</v>
      </c>
      <c r="I28" s="251">
        <v>16254</v>
      </c>
      <c r="J28" s="251" t="s">
        <v>3</v>
      </c>
      <c r="K28" s="251">
        <v>54</v>
      </c>
      <c r="L28" s="251">
        <v>57092</v>
      </c>
      <c r="M28" s="251">
        <v>495</v>
      </c>
      <c r="N28" s="251">
        <v>370</v>
      </c>
      <c r="O28" s="251">
        <v>272</v>
      </c>
      <c r="P28" s="251">
        <v>1454</v>
      </c>
      <c r="Q28" s="251">
        <v>57</v>
      </c>
      <c r="R28" s="251">
        <v>64</v>
      </c>
      <c r="S28" s="252">
        <v>157</v>
      </c>
      <c r="T28" s="251">
        <v>168</v>
      </c>
      <c r="U28" s="251">
        <v>158</v>
      </c>
      <c r="V28" s="251">
        <v>44</v>
      </c>
      <c r="W28" s="251">
        <v>16688</v>
      </c>
      <c r="X28" s="251">
        <v>20</v>
      </c>
      <c r="Y28" s="251">
        <v>1041</v>
      </c>
      <c r="Z28" s="251">
        <v>6470</v>
      </c>
      <c r="AA28" s="251">
        <v>706</v>
      </c>
      <c r="AB28" s="250">
        <v>168</v>
      </c>
      <c r="AC28" s="249" t="s">
        <v>6</v>
      </c>
      <c r="AD28" s="247"/>
    </row>
    <row r="29" spans="1:30" ht="18" customHeight="1" x14ac:dyDescent="0.2">
      <c r="A29" s="9" t="s">
        <v>214</v>
      </c>
      <c r="B29" s="258">
        <v>208456</v>
      </c>
      <c r="C29" s="256">
        <v>150794</v>
      </c>
      <c r="D29" s="256">
        <v>630</v>
      </c>
      <c r="E29" s="256">
        <v>3759</v>
      </c>
      <c r="F29" s="256">
        <v>104</v>
      </c>
      <c r="G29" s="256">
        <v>12</v>
      </c>
      <c r="H29" s="256">
        <v>394</v>
      </c>
      <c r="I29" s="256">
        <v>25</v>
      </c>
      <c r="J29" s="256">
        <v>4</v>
      </c>
      <c r="K29" s="256">
        <v>27</v>
      </c>
      <c r="L29" s="256">
        <v>27842</v>
      </c>
      <c r="M29" s="256">
        <v>599</v>
      </c>
      <c r="N29" s="256">
        <v>144</v>
      </c>
      <c r="O29" s="256">
        <v>265</v>
      </c>
      <c r="P29" s="256">
        <v>5682</v>
      </c>
      <c r="Q29" s="256">
        <v>5156</v>
      </c>
      <c r="R29" s="256">
        <v>87</v>
      </c>
      <c r="S29" s="257">
        <v>30</v>
      </c>
      <c r="T29" s="256">
        <v>2495</v>
      </c>
      <c r="U29" s="256">
        <v>131</v>
      </c>
      <c r="V29" s="256">
        <v>41</v>
      </c>
      <c r="W29" s="256">
        <v>1031</v>
      </c>
      <c r="X29" s="256">
        <v>25</v>
      </c>
      <c r="Y29" s="256">
        <v>342</v>
      </c>
      <c r="Z29" s="256">
        <v>5376</v>
      </c>
      <c r="AA29" s="256">
        <v>1642</v>
      </c>
      <c r="AB29" s="255">
        <v>1819</v>
      </c>
      <c r="AC29" s="254" t="s">
        <v>214</v>
      </c>
      <c r="AD29" s="247"/>
    </row>
    <row r="30" spans="1:30" ht="11.1" customHeight="1" x14ac:dyDescent="0.2">
      <c r="A30" s="14" t="s">
        <v>7</v>
      </c>
      <c r="B30" s="253">
        <v>20399</v>
      </c>
      <c r="C30" s="251">
        <v>12628</v>
      </c>
      <c r="D30" s="251">
        <v>42</v>
      </c>
      <c r="E30" s="251">
        <v>266</v>
      </c>
      <c r="F30" s="251">
        <v>7</v>
      </c>
      <c r="G30" s="251">
        <v>1</v>
      </c>
      <c r="H30" s="251">
        <v>14</v>
      </c>
      <c r="I30" s="251">
        <v>2</v>
      </c>
      <c r="J30" s="251" t="s">
        <v>3</v>
      </c>
      <c r="K30" s="251">
        <v>1</v>
      </c>
      <c r="L30" s="251">
        <v>4017</v>
      </c>
      <c r="M30" s="251">
        <v>15</v>
      </c>
      <c r="N30" s="251">
        <v>14</v>
      </c>
      <c r="O30" s="251">
        <v>11</v>
      </c>
      <c r="P30" s="251">
        <v>765</v>
      </c>
      <c r="Q30" s="251">
        <v>1837</v>
      </c>
      <c r="R30" s="251">
        <v>1</v>
      </c>
      <c r="S30" s="252" t="s">
        <v>508</v>
      </c>
      <c r="T30" s="251">
        <v>7</v>
      </c>
      <c r="U30" s="251">
        <v>2</v>
      </c>
      <c r="V30" s="251">
        <v>2</v>
      </c>
      <c r="W30" s="251">
        <v>75</v>
      </c>
      <c r="X30" s="251">
        <v>1</v>
      </c>
      <c r="Y30" s="251">
        <v>15</v>
      </c>
      <c r="Z30" s="251">
        <v>523</v>
      </c>
      <c r="AA30" s="251">
        <v>56</v>
      </c>
      <c r="AB30" s="250">
        <v>97</v>
      </c>
      <c r="AC30" s="249" t="s">
        <v>7</v>
      </c>
      <c r="AD30" s="247"/>
    </row>
    <row r="31" spans="1:30" ht="11.1" customHeight="1" x14ac:dyDescent="0.2">
      <c r="A31" s="14" t="s">
        <v>8</v>
      </c>
      <c r="B31" s="253">
        <v>132051</v>
      </c>
      <c r="C31" s="251">
        <v>98794</v>
      </c>
      <c r="D31" s="251">
        <v>442</v>
      </c>
      <c r="E31" s="251">
        <v>2559</v>
      </c>
      <c r="F31" s="251">
        <v>78</v>
      </c>
      <c r="G31" s="251">
        <v>8</v>
      </c>
      <c r="H31" s="251">
        <v>252</v>
      </c>
      <c r="I31" s="251">
        <v>18</v>
      </c>
      <c r="J31" s="251">
        <v>4</v>
      </c>
      <c r="K31" s="251">
        <v>26</v>
      </c>
      <c r="L31" s="251">
        <v>14211</v>
      </c>
      <c r="M31" s="251">
        <v>437</v>
      </c>
      <c r="N31" s="251">
        <v>92</v>
      </c>
      <c r="O31" s="251">
        <v>181</v>
      </c>
      <c r="P31" s="251">
        <v>2471</v>
      </c>
      <c r="Q31" s="251">
        <v>2511</v>
      </c>
      <c r="R31" s="251">
        <v>56</v>
      </c>
      <c r="S31" s="252">
        <v>20</v>
      </c>
      <c r="T31" s="251">
        <v>2403</v>
      </c>
      <c r="U31" s="251">
        <v>111</v>
      </c>
      <c r="V31" s="251">
        <v>31</v>
      </c>
      <c r="W31" s="251">
        <v>677</v>
      </c>
      <c r="X31" s="251">
        <v>22</v>
      </c>
      <c r="Y31" s="251">
        <v>278</v>
      </c>
      <c r="Z31" s="251">
        <v>3415</v>
      </c>
      <c r="AA31" s="251">
        <v>1405</v>
      </c>
      <c r="AB31" s="250">
        <v>1549</v>
      </c>
      <c r="AC31" s="249" t="s">
        <v>8</v>
      </c>
      <c r="AD31" s="247"/>
    </row>
    <row r="32" spans="1:30" ht="11.1" customHeight="1" x14ac:dyDescent="0.2">
      <c r="A32" s="14" t="s">
        <v>9</v>
      </c>
      <c r="B32" s="253">
        <v>12705</v>
      </c>
      <c r="C32" s="251">
        <v>8934</v>
      </c>
      <c r="D32" s="251">
        <v>55</v>
      </c>
      <c r="E32" s="251">
        <v>101</v>
      </c>
      <c r="F32" s="251">
        <v>3</v>
      </c>
      <c r="G32" s="251">
        <v>2</v>
      </c>
      <c r="H32" s="251">
        <v>9</v>
      </c>
      <c r="I32" s="251" t="s">
        <v>3</v>
      </c>
      <c r="J32" s="251" t="s">
        <v>3</v>
      </c>
      <c r="K32" s="251" t="s">
        <v>3</v>
      </c>
      <c r="L32" s="251">
        <v>2369</v>
      </c>
      <c r="M32" s="251">
        <v>25</v>
      </c>
      <c r="N32" s="251">
        <v>9</v>
      </c>
      <c r="O32" s="251">
        <v>21</v>
      </c>
      <c r="P32" s="251">
        <v>869</v>
      </c>
      <c r="Q32" s="251">
        <v>16</v>
      </c>
      <c r="R32" s="251">
        <v>1</v>
      </c>
      <c r="S32" s="252">
        <v>1</v>
      </c>
      <c r="T32" s="251">
        <v>4</v>
      </c>
      <c r="U32" s="251" t="s">
        <v>510</v>
      </c>
      <c r="V32" s="251">
        <v>5</v>
      </c>
      <c r="W32" s="251">
        <v>42</v>
      </c>
      <c r="X32" s="251">
        <v>1</v>
      </c>
      <c r="Y32" s="251">
        <v>5</v>
      </c>
      <c r="Z32" s="251">
        <v>166</v>
      </c>
      <c r="AA32" s="251">
        <v>27</v>
      </c>
      <c r="AB32" s="250">
        <v>40</v>
      </c>
      <c r="AC32" s="249" t="s">
        <v>9</v>
      </c>
      <c r="AD32" s="247"/>
    </row>
    <row r="33" spans="1:30" ht="11.1" customHeight="1" x14ac:dyDescent="0.2">
      <c r="A33" s="14" t="s">
        <v>10</v>
      </c>
      <c r="B33" s="253">
        <v>26924</v>
      </c>
      <c r="C33" s="251">
        <v>18831</v>
      </c>
      <c r="D33" s="251">
        <v>47</v>
      </c>
      <c r="E33" s="251">
        <v>567</v>
      </c>
      <c r="F33" s="251">
        <v>14</v>
      </c>
      <c r="G33" s="251" t="s">
        <v>3</v>
      </c>
      <c r="H33" s="251">
        <v>5</v>
      </c>
      <c r="I33" s="251">
        <v>3</v>
      </c>
      <c r="J33" s="251" t="s">
        <v>3</v>
      </c>
      <c r="K33" s="251" t="s">
        <v>3</v>
      </c>
      <c r="L33" s="251">
        <v>5177</v>
      </c>
      <c r="M33" s="251">
        <v>60</v>
      </c>
      <c r="N33" s="251">
        <v>20</v>
      </c>
      <c r="O33" s="251">
        <v>12</v>
      </c>
      <c r="P33" s="251">
        <v>968</v>
      </c>
      <c r="Q33" s="251">
        <v>150</v>
      </c>
      <c r="R33" s="251">
        <v>14</v>
      </c>
      <c r="S33" s="252">
        <v>8</v>
      </c>
      <c r="T33" s="251">
        <v>20</v>
      </c>
      <c r="U33" s="251">
        <v>10</v>
      </c>
      <c r="V33" s="251">
        <v>1</v>
      </c>
      <c r="W33" s="251">
        <v>89</v>
      </c>
      <c r="X33" s="251">
        <v>1</v>
      </c>
      <c r="Y33" s="251">
        <v>18</v>
      </c>
      <c r="Z33" s="251">
        <v>728</v>
      </c>
      <c r="AA33" s="251">
        <v>115</v>
      </c>
      <c r="AB33" s="250">
        <v>66</v>
      </c>
      <c r="AC33" s="249" t="s">
        <v>10</v>
      </c>
      <c r="AD33" s="247"/>
    </row>
    <row r="34" spans="1:30" ht="11.1" customHeight="1" x14ac:dyDescent="0.2">
      <c r="A34" s="14" t="s">
        <v>11</v>
      </c>
      <c r="B34" s="253">
        <v>16377</v>
      </c>
      <c r="C34" s="251">
        <v>11607</v>
      </c>
      <c r="D34" s="251">
        <v>44</v>
      </c>
      <c r="E34" s="251">
        <v>266</v>
      </c>
      <c r="F34" s="251">
        <v>2</v>
      </c>
      <c r="G34" s="251">
        <v>1</v>
      </c>
      <c r="H34" s="251">
        <v>114</v>
      </c>
      <c r="I34" s="251">
        <v>2</v>
      </c>
      <c r="J34" s="251" t="s">
        <v>3</v>
      </c>
      <c r="K34" s="251" t="s">
        <v>3</v>
      </c>
      <c r="L34" s="251">
        <v>2068</v>
      </c>
      <c r="M34" s="251">
        <v>62</v>
      </c>
      <c r="N34" s="251">
        <v>9</v>
      </c>
      <c r="O34" s="251">
        <v>40</v>
      </c>
      <c r="P34" s="251">
        <v>609</v>
      </c>
      <c r="Q34" s="251">
        <v>642</v>
      </c>
      <c r="R34" s="251">
        <v>15</v>
      </c>
      <c r="S34" s="252">
        <v>1</v>
      </c>
      <c r="T34" s="251">
        <v>61</v>
      </c>
      <c r="U34" s="251">
        <v>8</v>
      </c>
      <c r="V34" s="251">
        <v>2</v>
      </c>
      <c r="W34" s="251">
        <v>148</v>
      </c>
      <c r="X34" s="251" t="s">
        <v>509</v>
      </c>
      <c r="Y34" s="251">
        <v>26</v>
      </c>
      <c r="Z34" s="251">
        <v>544</v>
      </c>
      <c r="AA34" s="251">
        <v>39</v>
      </c>
      <c r="AB34" s="250">
        <v>67</v>
      </c>
      <c r="AC34" s="249" t="s">
        <v>11</v>
      </c>
      <c r="AD34" s="247"/>
    </row>
    <row r="35" spans="1:30" ht="18" customHeight="1" x14ac:dyDescent="0.2">
      <c r="A35" s="9" t="s">
        <v>215</v>
      </c>
      <c r="B35" s="258">
        <v>165881</v>
      </c>
      <c r="C35" s="256">
        <v>72242</v>
      </c>
      <c r="D35" s="256">
        <v>501</v>
      </c>
      <c r="E35" s="256">
        <v>3018</v>
      </c>
      <c r="F35" s="256">
        <v>197</v>
      </c>
      <c r="G35" s="256">
        <v>13</v>
      </c>
      <c r="H35" s="256">
        <v>28</v>
      </c>
      <c r="I35" s="256">
        <v>98</v>
      </c>
      <c r="J35" s="256" t="s">
        <v>3</v>
      </c>
      <c r="K35" s="256" t="s">
        <v>3</v>
      </c>
      <c r="L35" s="256">
        <v>78551</v>
      </c>
      <c r="M35" s="256">
        <v>249</v>
      </c>
      <c r="N35" s="256">
        <v>171</v>
      </c>
      <c r="O35" s="256">
        <v>120</v>
      </c>
      <c r="P35" s="256">
        <v>3944</v>
      </c>
      <c r="Q35" s="256">
        <v>363</v>
      </c>
      <c r="R35" s="256">
        <v>39</v>
      </c>
      <c r="S35" s="257">
        <v>40</v>
      </c>
      <c r="T35" s="256">
        <v>306</v>
      </c>
      <c r="U35" s="256">
        <v>75</v>
      </c>
      <c r="V35" s="256">
        <v>64</v>
      </c>
      <c r="W35" s="256">
        <v>632</v>
      </c>
      <c r="X35" s="256">
        <v>15</v>
      </c>
      <c r="Y35" s="256">
        <v>303</v>
      </c>
      <c r="Z35" s="256">
        <v>3829</v>
      </c>
      <c r="AA35" s="256">
        <v>555</v>
      </c>
      <c r="AB35" s="255">
        <v>528</v>
      </c>
      <c r="AC35" s="254" t="s">
        <v>215</v>
      </c>
      <c r="AD35" s="247"/>
    </row>
    <row r="36" spans="1:30" ht="11.1" customHeight="1" x14ac:dyDescent="0.2">
      <c r="A36" s="14" t="s">
        <v>12</v>
      </c>
      <c r="B36" s="253">
        <v>18994</v>
      </c>
      <c r="C36" s="251">
        <v>3324</v>
      </c>
      <c r="D36" s="251">
        <v>29</v>
      </c>
      <c r="E36" s="251">
        <v>275</v>
      </c>
      <c r="F36" s="251">
        <v>38</v>
      </c>
      <c r="G36" s="251">
        <v>3</v>
      </c>
      <c r="H36" s="251" t="s">
        <v>3</v>
      </c>
      <c r="I36" s="251">
        <v>8</v>
      </c>
      <c r="J36" s="251" t="s">
        <v>3</v>
      </c>
      <c r="K36" s="251" t="s">
        <v>3</v>
      </c>
      <c r="L36" s="251">
        <v>14558</v>
      </c>
      <c r="M36" s="251">
        <v>2</v>
      </c>
      <c r="N36" s="251">
        <v>19</v>
      </c>
      <c r="O36" s="251">
        <v>15</v>
      </c>
      <c r="P36" s="251">
        <v>277</v>
      </c>
      <c r="Q36" s="251">
        <v>8</v>
      </c>
      <c r="R36" s="251">
        <v>1</v>
      </c>
      <c r="S36" s="252">
        <v>3</v>
      </c>
      <c r="T36" s="251">
        <v>14</v>
      </c>
      <c r="U36" s="251">
        <v>5</v>
      </c>
      <c r="V36" s="251">
        <v>5</v>
      </c>
      <c r="W36" s="251">
        <v>66</v>
      </c>
      <c r="X36" s="251" t="s">
        <v>508</v>
      </c>
      <c r="Y36" s="251">
        <v>24</v>
      </c>
      <c r="Z36" s="251">
        <v>237</v>
      </c>
      <c r="AA36" s="251">
        <v>40</v>
      </c>
      <c r="AB36" s="250">
        <v>43</v>
      </c>
      <c r="AC36" s="249" t="s">
        <v>12</v>
      </c>
      <c r="AD36" s="247"/>
    </row>
    <row r="37" spans="1:30" ht="11.1" customHeight="1" x14ac:dyDescent="0.2">
      <c r="A37" s="14" t="s">
        <v>13</v>
      </c>
      <c r="B37" s="253">
        <v>27510</v>
      </c>
      <c r="C37" s="251">
        <v>2037</v>
      </c>
      <c r="D37" s="251">
        <v>66</v>
      </c>
      <c r="E37" s="251">
        <v>246</v>
      </c>
      <c r="F37" s="251">
        <v>25</v>
      </c>
      <c r="G37" s="251">
        <v>1</v>
      </c>
      <c r="H37" s="251" t="s">
        <v>3</v>
      </c>
      <c r="I37" s="251">
        <v>38</v>
      </c>
      <c r="J37" s="251" t="s">
        <v>3</v>
      </c>
      <c r="K37" s="251" t="s">
        <v>3</v>
      </c>
      <c r="L37" s="251">
        <v>23802</v>
      </c>
      <c r="M37" s="251">
        <v>10</v>
      </c>
      <c r="N37" s="251">
        <v>4</v>
      </c>
      <c r="O37" s="251">
        <v>8</v>
      </c>
      <c r="P37" s="251">
        <v>530</v>
      </c>
      <c r="Q37" s="251">
        <v>196</v>
      </c>
      <c r="R37" s="251">
        <v>4</v>
      </c>
      <c r="S37" s="252">
        <v>5</v>
      </c>
      <c r="T37" s="251">
        <v>6</v>
      </c>
      <c r="U37" s="251">
        <v>2</v>
      </c>
      <c r="V37" s="251">
        <v>5</v>
      </c>
      <c r="W37" s="251">
        <v>82</v>
      </c>
      <c r="X37" s="251" t="s">
        <v>508</v>
      </c>
      <c r="Y37" s="251">
        <v>17</v>
      </c>
      <c r="Z37" s="251">
        <v>368</v>
      </c>
      <c r="AA37" s="251">
        <v>17</v>
      </c>
      <c r="AB37" s="250">
        <v>41</v>
      </c>
      <c r="AC37" s="249" t="s">
        <v>13</v>
      </c>
      <c r="AD37" s="247"/>
    </row>
    <row r="38" spans="1:30" ht="11.1" customHeight="1" x14ac:dyDescent="0.2">
      <c r="A38" s="14" t="s">
        <v>14</v>
      </c>
      <c r="B38" s="253">
        <v>67002</v>
      </c>
      <c r="C38" s="251">
        <v>51212</v>
      </c>
      <c r="D38" s="251">
        <v>219</v>
      </c>
      <c r="E38" s="251">
        <v>1670</v>
      </c>
      <c r="F38" s="251">
        <v>56</v>
      </c>
      <c r="G38" s="251">
        <v>1</v>
      </c>
      <c r="H38" s="251">
        <v>25</v>
      </c>
      <c r="I38" s="251">
        <v>9</v>
      </c>
      <c r="J38" s="251" t="s">
        <v>3</v>
      </c>
      <c r="K38" s="251" t="s">
        <v>3</v>
      </c>
      <c r="L38" s="251">
        <v>8607</v>
      </c>
      <c r="M38" s="251">
        <v>158</v>
      </c>
      <c r="N38" s="251">
        <v>88</v>
      </c>
      <c r="O38" s="251">
        <v>69</v>
      </c>
      <c r="P38" s="251">
        <v>1564</v>
      </c>
      <c r="Q38" s="251">
        <v>133</v>
      </c>
      <c r="R38" s="251">
        <v>19</v>
      </c>
      <c r="S38" s="252">
        <v>16</v>
      </c>
      <c r="T38" s="251">
        <v>55</v>
      </c>
      <c r="U38" s="251">
        <v>33</v>
      </c>
      <c r="V38" s="251">
        <v>35</v>
      </c>
      <c r="W38" s="251">
        <v>240</v>
      </c>
      <c r="X38" s="251">
        <v>14</v>
      </c>
      <c r="Y38" s="251">
        <v>90</v>
      </c>
      <c r="Z38" s="251">
        <v>2006</v>
      </c>
      <c r="AA38" s="251">
        <v>374</v>
      </c>
      <c r="AB38" s="250">
        <v>309</v>
      </c>
      <c r="AC38" s="249" t="s">
        <v>14</v>
      </c>
      <c r="AD38" s="247"/>
    </row>
    <row r="39" spans="1:30" ht="11.1" customHeight="1" x14ac:dyDescent="0.2">
      <c r="A39" s="14" t="s">
        <v>15</v>
      </c>
      <c r="B39" s="253">
        <v>12975</v>
      </c>
      <c r="C39" s="251">
        <v>7725</v>
      </c>
      <c r="D39" s="251">
        <v>31</v>
      </c>
      <c r="E39" s="251">
        <v>207</v>
      </c>
      <c r="F39" s="251">
        <v>7</v>
      </c>
      <c r="G39" s="251">
        <v>1</v>
      </c>
      <c r="H39" s="251">
        <v>1</v>
      </c>
      <c r="I39" s="251">
        <v>11</v>
      </c>
      <c r="J39" s="251" t="s">
        <v>3</v>
      </c>
      <c r="K39" s="251" t="s">
        <v>3</v>
      </c>
      <c r="L39" s="251">
        <v>3864</v>
      </c>
      <c r="M39" s="251">
        <v>32</v>
      </c>
      <c r="N39" s="251">
        <v>6</v>
      </c>
      <c r="O39" s="251">
        <v>6</v>
      </c>
      <c r="P39" s="251">
        <v>655</v>
      </c>
      <c r="Q39" s="251">
        <v>7</v>
      </c>
      <c r="R39" s="251">
        <v>2</v>
      </c>
      <c r="S39" s="252" t="s">
        <v>509</v>
      </c>
      <c r="T39" s="251">
        <v>6</v>
      </c>
      <c r="U39" s="251">
        <v>8</v>
      </c>
      <c r="V39" s="251">
        <v>7</v>
      </c>
      <c r="W39" s="251">
        <v>64</v>
      </c>
      <c r="X39" s="251" t="s">
        <v>508</v>
      </c>
      <c r="Y39" s="251">
        <v>14</v>
      </c>
      <c r="Z39" s="251">
        <v>260</v>
      </c>
      <c r="AA39" s="251">
        <v>13</v>
      </c>
      <c r="AB39" s="250">
        <v>48</v>
      </c>
      <c r="AC39" s="249" t="s">
        <v>15</v>
      </c>
      <c r="AD39" s="247"/>
    </row>
    <row r="40" spans="1:30" ht="11.1" customHeight="1" x14ac:dyDescent="0.2">
      <c r="A40" s="14" t="s">
        <v>16</v>
      </c>
      <c r="B40" s="253">
        <v>25568</v>
      </c>
      <c r="C40" s="251">
        <v>2739</v>
      </c>
      <c r="D40" s="251">
        <v>124</v>
      </c>
      <c r="E40" s="251">
        <v>392</v>
      </c>
      <c r="F40" s="251">
        <v>57</v>
      </c>
      <c r="G40" s="251">
        <v>3</v>
      </c>
      <c r="H40" s="251">
        <v>2</v>
      </c>
      <c r="I40" s="251">
        <v>29</v>
      </c>
      <c r="J40" s="251" t="s">
        <v>3</v>
      </c>
      <c r="K40" s="251" t="s">
        <v>3</v>
      </c>
      <c r="L40" s="251">
        <v>20587</v>
      </c>
      <c r="M40" s="251">
        <v>30</v>
      </c>
      <c r="N40" s="251">
        <v>38</v>
      </c>
      <c r="O40" s="251">
        <v>17</v>
      </c>
      <c r="P40" s="251">
        <v>581</v>
      </c>
      <c r="Q40" s="251">
        <v>1</v>
      </c>
      <c r="R40" s="251">
        <v>8</v>
      </c>
      <c r="S40" s="252">
        <v>12</v>
      </c>
      <c r="T40" s="251">
        <v>24</v>
      </c>
      <c r="U40" s="251">
        <v>12</v>
      </c>
      <c r="V40" s="251">
        <v>9</v>
      </c>
      <c r="W40" s="251">
        <v>93</v>
      </c>
      <c r="X40" s="251" t="s">
        <v>508</v>
      </c>
      <c r="Y40" s="251">
        <v>61</v>
      </c>
      <c r="Z40" s="251">
        <v>631</v>
      </c>
      <c r="AA40" s="251">
        <v>77</v>
      </c>
      <c r="AB40" s="250">
        <v>41</v>
      </c>
      <c r="AC40" s="249" t="s">
        <v>16</v>
      </c>
      <c r="AD40" s="247"/>
    </row>
    <row r="41" spans="1:30" ht="11.1" customHeight="1" x14ac:dyDescent="0.2">
      <c r="A41" s="14" t="s">
        <v>17</v>
      </c>
      <c r="B41" s="253">
        <v>13832</v>
      </c>
      <c r="C41" s="251">
        <v>5205</v>
      </c>
      <c r="D41" s="251">
        <v>32</v>
      </c>
      <c r="E41" s="251">
        <v>228</v>
      </c>
      <c r="F41" s="251">
        <v>14</v>
      </c>
      <c r="G41" s="251">
        <v>4</v>
      </c>
      <c r="H41" s="251" t="s">
        <v>3</v>
      </c>
      <c r="I41" s="251">
        <v>3</v>
      </c>
      <c r="J41" s="251" t="s">
        <v>3</v>
      </c>
      <c r="K41" s="251" t="s">
        <v>3</v>
      </c>
      <c r="L41" s="251">
        <v>7133</v>
      </c>
      <c r="M41" s="251">
        <v>17</v>
      </c>
      <c r="N41" s="251">
        <v>16</v>
      </c>
      <c r="O41" s="251">
        <v>5</v>
      </c>
      <c r="P41" s="251">
        <v>337</v>
      </c>
      <c r="Q41" s="251">
        <v>18</v>
      </c>
      <c r="R41" s="251">
        <v>5</v>
      </c>
      <c r="S41" s="252">
        <v>4</v>
      </c>
      <c r="T41" s="251">
        <v>201</v>
      </c>
      <c r="U41" s="251">
        <v>15</v>
      </c>
      <c r="V41" s="251">
        <v>3</v>
      </c>
      <c r="W41" s="251">
        <v>87</v>
      </c>
      <c r="X41" s="251">
        <v>1</v>
      </c>
      <c r="Y41" s="251">
        <v>97</v>
      </c>
      <c r="Z41" s="251">
        <v>327</v>
      </c>
      <c r="AA41" s="251">
        <v>34</v>
      </c>
      <c r="AB41" s="250">
        <v>46</v>
      </c>
      <c r="AC41" s="249" t="s">
        <v>17</v>
      </c>
      <c r="AD41" s="247"/>
    </row>
    <row r="42" spans="1:30" ht="18" customHeight="1" x14ac:dyDescent="0.2">
      <c r="A42" s="9" t="s">
        <v>216</v>
      </c>
      <c r="B42" s="258">
        <v>313937</v>
      </c>
      <c r="C42" s="256">
        <v>220641</v>
      </c>
      <c r="D42" s="256">
        <v>1715</v>
      </c>
      <c r="E42" s="256">
        <v>5687</v>
      </c>
      <c r="F42" s="256">
        <v>158</v>
      </c>
      <c r="G42" s="256">
        <v>68</v>
      </c>
      <c r="H42" s="256">
        <v>837</v>
      </c>
      <c r="I42" s="256">
        <v>41</v>
      </c>
      <c r="J42" s="256">
        <v>79</v>
      </c>
      <c r="K42" s="256">
        <v>38</v>
      </c>
      <c r="L42" s="256">
        <v>15444</v>
      </c>
      <c r="M42" s="256">
        <v>7636</v>
      </c>
      <c r="N42" s="256">
        <v>727</v>
      </c>
      <c r="O42" s="256">
        <v>508</v>
      </c>
      <c r="P42" s="256">
        <v>6268</v>
      </c>
      <c r="Q42" s="256">
        <v>21618</v>
      </c>
      <c r="R42" s="256">
        <v>140</v>
      </c>
      <c r="S42" s="257">
        <v>50</v>
      </c>
      <c r="T42" s="256">
        <v>15212</v>
      </c>
      <c r="U42" s="256">
        <v>414</v>
      </c>
      <c r="V42" s="256">
        <v>76</v>
      </c>
      <c r="W42" s="256">
        <v>2140</v>
      </c>
      <c r="X42" s="256">
        <v>1199</v>
      </c>
      <c r="Y42" s="256">
        <v>776</v>
      </c>
      <c r="Z42" s="256">
        <v>6207</v>
      </c>
      <c r="AA42" s="256">
        <v>845</v>
      </c>
      <c r="AB42" s="255">
        <v>5413</v>
      </c>
      <c r="AC42" s="254" t="s">
        <v>216</v>
      </c>
      <c r="AD42" s="247"/>
    </row>
    <row r="43" spans="1:30" ht="11.1" customHeight="1" x14ac:dyDescent="0.2">
      <c r="A43" s="14" t="s">
        <v>18</v>
      </c>
      <c r="B43" s="253">
        <v>22954</v>
      </c>
      <c r="C43" s="251">
        <v>13680</v>
      </c>
      <c r="D43" s="251">
        <v>78</v>
      </c>
      <c r="E43" s="251">
        <v>159</v>
      </c>
      <c r="F43" s="251">
        <v>7</v>
      </c>
      <c r="G43" s="251">
        <v>1</v>
      </c>
      <c r="H43" s="251">
        <v>11</v>
      </c>
      <c r="I43" s="251">
        <v>1</v>
      </c>
      <c r="J43" s="251">
        <v>12</v>
      </c>
      <c r="K43" s="251">
        <v>1</v>
      </c>
      <c r="L43" s="251">
        <v>309</v>
      </c>
      <c r="M43" s="251">
        <v>139</v>
      </c>
      <c r="N43" s="251">
        <v>28</v>
      </c>
      <c r="O43" s="251">
        <v>19</v>
      </c>
      <c r="P43" s="251">
        <v>657</v>
      </c>
      <c r="Q43" s="251">
        <v>6076</v>
      </c>
      <c r="R43" s="251">
        <v>3</v>
      </c>
      <c r="S43" s="252" t="s">
        <v>508</v>
      </c>
      <c r="T43" s="251">
        <v>1195</v>
      </c>
      <c r="U43" s="251">
        <v>17</v>
      </c>
      <c r="V43" s="251">
        <v>5</v>
      </c>
      <c r="W43" s="251">
        <v>65</v>
      </c>
      <c r="X43" s="251">
        <v>6</v>
      </c>
      <c r="Y43" s="251">
        <v>27</v>
      </c>
      <c r="Z43" s="251">
        <v>201</v>
      </c>
      <c r="AA43" s="251">
        <v>25</v>
      </c>
      <c r="AB43" s="250">
        <v>232</v>
      </c>
      <c r="AC43" s="249" t="s">
        <v>18</v>
      </c>
      <c r="AD43" s="247"/>
    </row>
    <row r="44" spans="1:30" ht="11.1" customHeight="1" x14ac:dyDescent="0.2">
      <c r="A44" s="14" t="s">
        <v>19</v>
      </c>
      <c r="B44" s="253">
        <v>20367</v>
      </c>
      <c r="C44" s="251">
        <v>15654</v>
      </c>
      <c r="D44" s="251">
        <v>147</v>
      </c>
      <c r="E44" s="251">
        <v>283</v>
      </c>
      <c r="F44" s="251">
        <v>11</v>
      </c>
      <c r="G44" s="251">
        <v>4</v>
      </c>
      <c r="H44" s="251">
        <v>10</v>
      </c>
      <c r="I44" s="251">
        <v>1</v>
      </c>
      <c r="J44" s="251">
        <v>3</v>
      </c>
      <c r="K44" s="251">
        <v>1</v>
      </c>
      <c r="L44" s="251">
        <v>459</v>
      </c>
      <c r="M44" s="251">
        <v>109</v>
      </c>
      <c r="N44" s="251">
        <v>36</v>
      </c>
      <c r="O44" s="251">
        <v>46</v>
      </c>
      <c r="P44" s="251">
        <v>619</v>
      </c>
      <c r="Q44" s="251">
        <v>1101</v>
      </c>
      <c r="R44" s="251">
        <v>17</v>
      </c>
      <c r="S44" s="252">
        <v>3</v>
      </c>
      <c r="T44" s="251">
        <v>28</v>
      </c>
      <c r="U44" s="251">
        <v>12</v>
      </c>
      <c r="V44" s="251">
        <v>5</v>
      </c>
      <c r="W44" s="251">
        <v>90</v>
      </c>
      <c r="X44" s="251">
        <v>814</v>
      </c>
      <c r="Y44" s="251">
        <v>25</v>
      </c>
      <c r="Z44" s="251">
        <v>381</v>
      </c>
      <c r="AA44" s="251">
        <v>67</v>
      </c>
      <c r="AB44" s="250">
        <v>441</v>
      </c>
      <c r="AC44" s="249" t="s">
        <v>19</v>
      </c>
      <c r="AD44" s="247"/>
    </row>
    <row r="45" spans="1:30" ht="11.1" customHeight="1" x14ac:dyDescent="0.2">
      <c r="A45" s="14" t="s">
        <v>20</v>
      </c>
      <c r="B45" s="253">
        <v>54369</v>
      </c>
      <c r="C45" s="251">
        <v>39418</v>
      </c>
      <c r="D45" s="251">
        <v>221</v>
      </c>
      <c r="E45" s="251">
        <v>1019</v>
      </c>
      <c r="F45" s="251">
        <v>42</v>
      </c>
      <c r="G45" s="251">
        <v>3</v>
      </c>
      <c r="H45" s="251">
        <v>100</v>
      </c>
      <c r="I45" s="251">
        <v>8</v>
      </c>
      <c r="J45" s="251">
        <v>11</v>
      </c>
      <c r="K45" s="251" t="s">
        <v>3</v>
      </c>
      <c r="L45" s="251">
        <v>2619</v>
      </c>
      <c r="M45" s="251">
        <v>508</v>
      </c>
      <c r="N45" s="251">
        <v>53</v>
      </c>
      <c r="O45" s="251">
        <v>113</v>
      </c>
      <c r="P45" s="251">
        <v>1186</v>
      </c>
      <c r="Q45" s="251">
        <v>5913</v>
      </c>
      <c r="R45" s="251">
        <v>23</v>
      </c>
      <c r="S45" s="252">
        <v>3</v>
      </c>
      <c r="T45" s="251">
        <v>149</v>
      </c>
      <c r="U45" s="251">
        <v>146</v>
      </c>
      <c r="V45" s="251">
        <v>12</v>
      </c>
      <c r="W45" s="251">
        <v>276</v>
      </c>
      <c r="X45" s="251">
        <v>153</v>
      </c>
      <c r="Y45" s="251">
        <v>110</v>
      </c>
      <c r="Z45" s="251">
        <v>868</v>
      </c>
      <c r="AA45" s="251">
        <v>187</v>
      </c>
      <c r="AB45" s="250">
        <v>1228</v>
      </c>
      <c r="AC45" s="249" t="s">
        <v>20</v>
      </c>
      <c r="AD45" s="247"/>
    </row>
    <row r="46" spans="1:30" ht="11.1" customHeight="1" x14ac:dyDescent="0.2">
      <c r="A46" s="14" t="s">
        <v>21</v>
      </c>
      <c r="B46" s="253">
        <v>27890</v>
      </c>
      <c r="C46" s="251">
        <v>9459</v>
      </c>
      <c r="D46" s="251">
        <v>50</v>
      </c>
      <c r="E46" s="251">
        <v>349</v>
      </c>
      <c r="F46" s="251">
        <v>27</v>
      </c>
      <c r="G46" s="251">
        <v>1</v>
      </c>
      <c r="H46" s="251">
        <v>9</v>
      </c>
      <c r="I46" s="251" t="s">
        <v>3</v>
      </c>
      <c r="J46" s="251">
        <v>11</v>
      </c>
      <c r="K46" s="251" t="s">
        <v>3</v>
      </c>
      <c r="L46" s="251">
        <v>2935</v>
      </c>
      <c r="M46" s="251">
        <v>100</v>
      </c>
      <c r="N46" s="251">
        <v>9</v>
      </c>
      <c r="O46" s="251">
        <v>13</v>
      </c>
      <c r="P46" s="251">
        <v>815</v>
      </c>
      <c r="Q46" s="251">
        <v>1950</v>
      </c>
      <c r="R46" s="251">
        <v>10</v>
      </c>
      <c r="S46" s="252">
        <v>4</v>
      </c>
      <c r="T46" s="251">
        <v>11455</v>
      </c>
      <c r="U46" s="251">
        <v>6</v>
      </c>
      <c r="V46" s="251">
        <v>4</v>
      </c>
      <c r="W46" s="251">
        <v>69</v>
      </c>
      <c r="X46" s="251">
        <v>8</v>
      </c>
      <c r="Y46" s="251">
        <v>20</v>
      </c>
      <c r="Z46" s="251">
        <v>486</v>
      </c>
      <c r="AA46" s="251">
        <v>31</v>
      </c>
      <c r="AB46" s="250">
        <v>69</v>
      </c>
      <c r="AC46" s="249" t="s">
        <v>21</v>
      </c>
      <c r="AD46" s="247"/>
    </row>
    <row r="47" spans="1:30" ht="11.1" customHeight="1" x14ac:dyDescent="0.2">
      <c r="A47" s="14" t="s">
        <v>22</v>
      </c>
      <c r="B47" s="253">
        <v>36802</v>
      </c>
      <c r="C47" s="251">
        <v>28246</v>
      </c>
      <c r="D47" s="251">
        <v>180</v>
      </c>
      <c r="E47" s="251">
        <v>361</v>
      </c>
      <c r="F47" s="251">
        <v>9</v>
      </c>
      <c r="G47" s="251">
        <v>2</v>
      </c>
      <c r="H47" s="251">
        <v>117</v>
      </c>
      <c r="I47" s="251">
        <v>2</v>
      </c>
      <c r="J47" s="251">
        <v>35</v>
      </c>
      <c r="K47" s="251" t="s">
        <v>3</v>
      </c>
      <c r="L47" s="251">
        <v>3408</v>
      </c>
      <c r="M47" s="251">
        <v>143</v>
      </c>
      <c r="N47" s="251">
        <v>96</v>
      </c>
      <c r="O47" s="251">
        <v>50</v>
      </c>
      <c r="P47" s="251">
        <v>1143</v>
      </c>
      <c r="Q47" s="251">
        <v>1363</v>
      </c>
      <c r="R47" s="251">
        <v>10</v>
      </c>
      <c r="S47" s="252">
        <v>3</v>
      </c>
      <c r="T47" s="251">
        <v>44</v>
      </c>
      <c r="U47" s="251">
        <v>30</v>
      </c>
      <c r="V47" s="251">
        <v>10</v>
      </c>
      <c r="W47" s="251">
        <v>114</v>
      </c>
      <c r="X47" s="251">
        <v>158</v>
      </c>
      <c r="Y47" s="251">
        <v>46</v>
      </c>
      <c r="Z47" s="251">
        <v>872</v>
      </c>
      <c r="AA47" s="251">
        <v>46</v>
      </c>
      <c r="AB47" s="250">
        <v>314</v>
      </c>
      <c r="AC47" s="249" t="s">
        <v>22</v>
      </c>
      <c r="AD47" s="247"/>
    </row>
    <row r="48" spans="1:30" ht="11.1" customHeight="1" x14ac:dyDescent="0.2">
      <c r="A48" s="14" t="s">
        <v>23</v>
      </c>
      <c r="B48" s="253">
        <v>11016</v>
      </c>
      <c r="C48" s="251">
        <v>9507</v>
      </c>
      <c r="D48" s="251">
        <v>16</v>
      </c>
      <c r="E48" s="251">
        <v>224</v>
      </c>
      <c r="F48" s="251">
        <v>5</v>
      </c>
      <c r="G48" s="251" t="s">
        <v>3</v>
      </c>
      <c r="H48" s="251">
        <v>4</v>
      </c>
      <c r="I48" s="251" t="s">
        <v>3</v>
      </c>
      <c r="J48" s="251" t="s">
        <v>3</v>
      </c>
      <c r="K48" s="251" t="s">
        <v>3</v>
      </c>
      <c r="L48" s="251">
        <v>58</v>
      </c>
      <c r="M48" s="251">
        <v>64</v>
      </c>
      <c r="N48" s="251">
        <v>4</v>
      </c>
      <c r="O48" s="251">
        <v>8</v>
      </c>
      <c r="P48" s="251">
        <v>187</v>
      </c>
      <c r="Q48" s="251">
        <v>185</v>
      </c>
      <c r="R48" s="251">
        <v>6</v>
      </c>
      <c r="S48" s="252">
        <v>1</v>
      </c>
      <c r="T48" s="251">
        <v>38</v>
      </c>
      <c r="U48" s="251">
        <v>1</v>
      </c>
      <c r="V48" s="251">
        <v>6</v>
      </c>
      <c r="W48" s="251">
        <v>289</v>
      </c>
      <c r="X48" s="251">
        <v>2</v>
      </c>
      <c r="Y48" s="251">
        <v>31</v>
      </c>
      <c r="Z48" s="251">
        <v>223</v>
      </c>
      <c r="AA48" s="251">
        <v>84</v>
      </c>
      <c r="AB48" s="250">
        <v>73</v>
      </c>
      <c r="AC48" s="249" t="s">
        <v>23</v>
      </c>
      <c r="AD48" s="247"/>
    </row>
    <row r="49" spans="1:30" ht="11.1" customHeight="1" x14ac:dyDescent="0.2">
      <c r="A49" s="14" t="s">
        <v>24</v>
      </c>
      <c r="B49" s="253">
        <v>127162</v>
      </c>
      <c r="C49" s="251">
        <v>97137</v>
      </c>
      <c r="D49" s="251">
        <v>1003</v>
      </c>
      <c r="E49" s="251">
        <v>2992</v>
      </c>
      <c r="F49" s="251">
        <v>48</v>
      </c>
      <c r="G49" s="251">
        <v>56</v>
      </c>
      <c r="H49" s="251">
        <v>563</v>
      </c>
      <c r="I49" s="251">
        <v>19</v>
      </c>
      <c r="J49" s="251">
        <v>7</v>
      </c>
      <c r="K49" s="251">
        <v>36</v>
      </c>
      <c r="L49" s="251">
        <v>4037</v>
      </c>
      <c r="M49" s="251">
        <v>5276</v>
      </c>
      <c r="N49" s="251">
        <v>487</v>
      </c>
      <c r="O49" s="251">
        <v>227</v>
      </c>
      <c r="P49" s="251">
        <v>1392</v>
      </c>
      <c r="Q49" s="251">
        <v>4065</v>
      </c>
      <c r="R49" s="251">
        <v>69</v>
      </c>
      <c r="S49" s="252">
        <v>29</v>
      </c>
      <c r="T49" s="251">
        <v>1578</v>
      </c>
      <c r="U49" s="251">
        <v>140</v>
      </c>
      <c r="V49" s="251">
        <v>33</v>
      </c>
      <c r="W49" s="251">
        <v>1168</v>
      </c>
      <c r="X49" s="251">
        <v>57</v>
      </c>
      <c r="Y49" s="251">
        <v>471</v>
      </c>
      <c r="Z49" s="251">
        <v>2935</v>
      </c>
      <c r="AA49" s="251">
        <v>398</v>
      </c>
      <c r="AB49" s="250">
        <v>2939</v>
      </c>
      <c r="AC49" s="249" t="s">
        <v>24</v>
      </c>
      <c r="AD49" s="247"/>
    </row>
    <row r="50" spans="1:30" ht="11.1" customHeight="1" x14ac:dyDescent="0.2">
      <c r="A50" s="14" t="s">
        <v>25</v>
      </c>
      <c r="B50" s="253">
        <v>13377</v>
      </c>
      <c r="C50" s="251">
        <v>7540</v>
      </c>
      <c r="D50" s="251">
        <v>20</v>
      </c>
      <c r="E50" s="251">
        <v>300</v>
      </c>
      <c r="F50" s="251">
        <v>9</v>
      </c>
      <c r="G50" s="251">
        <v>1</v>
      </c>
      <c r="H50" s="251">
        <v>23</v>
      </c>
      <c r="I50" s="251">
        <v>10</v>
      </c>
      <c r="J50" s="251" t="s">
        <v>3</v>
      </c>
      <c r="K50" s="251" t="s">
        <v>3</v>
      </c>
      <c r="L50" s="251">
        <v>1619</v>
      </c>
      <c r="M50" s="251">
        <v>1297</v>
      </c>
      <c r="N50" s="251">
        <v>14</v>
      </c>
      <c r="O50" s="251">
        <v>32</v>
      </c>
      <c r="P50" s="251">
        <v>269</v>
      </c>
      <c r="Q50" s="251">
        <v>965</v>
      </c>
      <c r="R50" s="251">
        <v>2</v>
      </c>
      <c r="S50" s="252">
        <v>7</v>
      </c>
      <c r="T50" s="251">
        <v>725</v>
      </c>
      <c r="U50" s="251">
        <v>62</v>
      </c>
      <c r="V50" s="251">
        <v>1</v>
      </c>
      <c r="W50" s="251">
        <v>69</v>
      </c>
      <c r="X50" s="251">
        <v>1</v>
      </c>
      <c r="Y50" s="251">
        <v>46</v>
      </c>
      <c r="Z50" s="251">
        <v>241</v>
      </c>
      <c r="AA50" s="251">
        <v>7</v>
      </c>
      <c r="AB50" s="250">
        <v>117</v>
      </c>
      <c r="AC50" s="249" t="s">
        <v>25</v>
      </c>
      <c r="AD50" s="247"/>
    </row>
    <row r="51" spans="1:30" ht="18" customHeight="1" x14ac:dyDescent="0.2">
      <c r="A51" s="9" t="s">
        <v>217</v>
      </c>
      <c r="B51" s="257">
        <v>214011</v>
      </c>
      <c r="C51" s="256">
        <v>134644</v>
      </c>
      <c r="D51" s="256">
        <v>9182</v>
      </c>
      <c r="E51" s="256">
        <v>6870</v>
      </c>
      <c r="F51" s="256">
        <v>165</v>
      </c>
      <c r="G51" s="256">
        <v>44</v>
      </c>
      <c r="H51" s="256">
        <v>48</v>
      </c>
      <c r="I51" s="256">
        <v>2806</v>
      </c>
      <c r="J51" s="256" t="s">
        <v>3</v>
      </c>
      <c r="K51" s="256">
        <v>59</v>
      </c>
      <c r="L51" s="256">
        <v>21825</v>
      </c>
      <c r="M51" s="256">
        <v>437</v>
      </c>
      <c r="N51" s="256">
        <v>202</v>
      </c>
      <c r="O51" s="256">
        <v>719</v>
      </c>
      <c r="P51" s="256">
        <v>1941</v>
      </c>
      <c r="Q51" s="256">
        <v>1620</v>
      </c>
      <c r="R51" s="256">
        <v>79</v>
      </c>
      <c r="S51" s="257">
        <v>5535</v>
      </c>
      <c r="T51" s="256">
        <v>1264</v>
      </c>
      <c r="U51" s="256">
        <v>175</v>
      </c>
      <c r="V51" s="256">
        <v>1508</v>
      </c>
      <c r="W51" s="256">
        <v>12960</v>
      </c>
      <c r="X51" s="256">
        <v>47</v>
      </c>
      <c r="Y51" s="256">
        <v>867</v>
      </c>
      <c r="Z51" s="256">
        <v>8897</v>
      </c>
      <c r="AA51" s="256">
        <v>727</v>
      </c>
      <c r="AB51" s="255">
        <v>1390</v>
      </c>
      <c r="AC51" s="254" t="s">
        <v>217</v>
      </c>
      <c r="AD51" s="247"/>
    </row>
    <row r="52" spans="1:30" ht="11.1" customHeight="1" x14ac:dyDescent="0.2">
      <c r="A52" s="14" t="s">
        <v>26</v>
      </c>
      <c r="B52" s="252">
        <v>32813</v>
      </c>
      <c r="C52" s="251">
        <v>20216</v>
      </c>
      <c r="D52" s="251">
        <v>109</v>
      </c>
      <c r="E52" s="251">
        <v>727</v>
      </c>
      <c r="F52" s="251">
        <v>26</v>
      </c>
      <c r="G52" s="251">
        <v>3</v>
      </c>
      <c r="H52" s="251">
        <v>2</v>
      </c>
      <c r="I52" s="251">
        <v>41</v>
      </c>
      <c r="J52" s="251" t="s">
        <v>3</v>
      </c>
      <c r="K52" s="251">
        <v>1</v>
      </c>
      <c r="L52" s="251">
        <v>3785</v>
      </c>
      <c r="M52" s="251">
        <v>32</v>
      </c>
      <c r="N52" s="251">
        <v>45</v>
      </c>
      <c r="O52" s="251">
        <v>159</v>
      </c>
      <c r="P52" s="251">
        <v>524</v>
      </c>
      <c r="Q52" s="251">
        <v>1191</v>
      </c>
      <c r="R52" s="251">
        <v>6</v>
      </c>
      <c r="S52" s="252">
        <v>9</v>
      </c>
      <c r="T52" s="251">
        <v>39</v>
      </c>
      <c r="U52" s="251">
        <v>25</v>
      </c>
      <c r="V52" s="251">
        <v>3</v>
      </c>
      <c r="W52" s="251">
        <v>3766</v>
      </c>
      <c r="X52" s="251" t="s">
        <v>3</v>
      </c>
      <c r="Y52" s="251">
        <v>81</v>
      </c>
      <c r="Z52" s="251">
        <v>1893</v>
      </c>
      <c r="AA52" s="251">
        <v>59</v>
      </c>
      <c r="AB52" s="250">
        <v>71</v>
      </c>
      <c r="AC52" s="249" t="s">
        <v>26</v>
      </c>
      <c r="AD52" s="247"/>
    </row>
    <row r="53" spans="1:30" ht="11.1" customHeight="1" x14ac:dyDescent="0.2">
      <c r="A53" s="14" t="s">
        <v>27</v>
      </c>
      <c r="B53" s="252">
        <v>48353</v>
      </c>
      <c r="C53" s="251">
        <v>25152</v>
      </c>
      <c r="D53" s="251">
        <v>7902</v>
      </c>
      <c r="E53" s="251">
        <v>740</v>
      </c>
      <c r="F53" s="251">
        <v>27</v>
      </c>
      <c r="G53" s="251">
        <v>5</v>
      </c>
      <c r="H53" s="251">
        <v>5</v>
      </c>
      <c r="I53" s="251">
        <v>27</v>
      </c>
      <c r="J53" s="251" t="s">
        <v>3</v>
      </c>
      <c r="K53" s="251">
        <v>15</v>
      </c>
      <c r="L53" s="251">
        <v>4082</v>
      </c>
      <c r="M53" s="251">
        <v>183</v>
      </c>
      <c r="N53" s="251">
        <v>53</v>
      </c>
      <c r="O53" s="251">
        <v>158</v>
      </c>
      <c r="P53" s="251">
        <v>163</v>
      </c>
      <c r="Q53" s="251">
        <v>5</v>
      </c>
      <c r="R53" s="251">
        <v>21</v>
      </c>
      <c r="S53" s="252">
        <v>5398</v>
      </c>
      <c r="T53" s="251">
        <v>106</v>
      </c>
      <c r="U53" s="251">
        <v>51</v>
      </c>
      <c r="V53" s="251">
        <v>1453</v>
      </c>
      <c r="W53" s="251">
        <v>806</v>
      </c>
      <c r="X53" s="251">
        <v>27</v>
      </c>
      <c r="Y53" s="251">
        <v>92</v>
      </c>
      <c r="Z53" s="251">
        <v>1175</v>
      </c>
      <c r="AA53" s="251">
        <v>103</v>
      </c>
      <c r="AB53" s="250">
        <v>604</v>
      </c>
      <c r="AC53" s="249" t="s">
        <v>27</v>
      </c>
      <c r="AD53" s="247"/>
    </row>
    <row r="54" spans="1:30" ht="11.1" customHeight="1" x14ac:dyDescent="0.2">
      <c r="A54" s="14" t="s">
        <v>28</v>
      </c>
      <c r="B54" s="252">
        <v>35582</v>
      </c>
      <c r="C54" s="251">
        <v>29477</v>
      </c>
      <c r="D54" s="251">
        <v>245</v>
      </c>
      <c r="E54" s="251">
        <v>305</v>
      </c>
      <c r="F54" s="251">
        <v>12</v>
      </c>
      <c r="G54" s="251">
        <v>6</v>
      </c>
      <c r="H54" s="251">
        <v>9</v>
      </c>
      <c r="I54" s="251">
        <v>8</v>
      </c>
      <c r="J54" s="251" t="s">
        <v>3</v>
      </c>
      <c r="K54" s="251">
        <v>1</v>
      </c>
      <c r="L54" s="251">
        <v>1572</v>
      </c>
      <c r="M54" s="251">
        <v>55</v>
      </c>
      <c r="N54" s="251">
        <v>10</v>
      </c>
      <c r="O54" s="251">
        <v>63</v>
      </c>
      <c r="P54" s="251">
        <v>839</v>
      </c>
      <c r="Q54" s="251">
        <v>174</v>
      </c>
      <c r="R54" s="251">
        <v>17</v>
      </c>
      <c r="S54" s="252">
        <v>53</v>
      </c>
      <c r="T54" s="251">
        <v>1002</v>
      </c>
      <c r="U54" s="251">
        <v>18</v>
      </c>
      <c r="V54" s="251">
        <v>25</v>
      </c>
      <c r="W54" s="251">
        <v>282</v>
      </c>
      <c r="X54" s="251">
        <v>4</v>
      </c>
      <c r="Y54" s="251">
        <v>20</v>
      </c>
      <c r="Z54" s="251">
        <v>846</v>
      </c>
      <c r="AA54" s="251">
        <v>82</v>
      </c>
      <c r="AB54" s="250">
        <v>457</v>
      </c>
      <c r="AC54" s="249" t="s">
        <v>28</v>
      </c>
      <c r="AD54" s="247"/>
    </row>
    <row r="55" spans="1:30" ht="11.1" customHeight="1" x14ac:dyDescent="0.2">
      <c r="A55" s="14" t="s">
        <v>29</v>
      </c>
      <c r="B55" s="252">
        <v>97263</v>
      </c>
      <c r="C55" s="251">
        <v>59799</v>
      </c>
      <c r="D55" s="251">
        <v>926</v>
      </c>
      <c r="E55" s="251">
        <v>5098</v>
      </c>
      <c r="F55" s="251">
        <v>100</v>
      </c>
      <c r="G55" s="251">
        <v>30</v>
      </c>
      <c r="H55" s="251">
        <v>32</v>
      </c>
      <c r="I55" s="251">
        <v>2730</v>
      </c>
      <c r="J55" s="251" t="s">
        <v>3</v>
      </c>
      <c r="K55" s="251">
        <v>42</v>
      </c>
      <c r="L55" s="251">
        <v>12386</v>
      </c>
      <c r="M55" s="251">
        <v>167</v>
      </c>
      <c r="N55" s="251">
        <v>94</v>
      </c>
      <c r="O55" s="251">
        <v>339</v>
      </c>
      <c r="P55" s="251">
        <v>415</v>
      </c>
      <c r="Q55" s="251">
        <v>250</v>
      </c>
      <c r="R55" s="251">
        <v>35</v>
      </c>
      <c r="S55" s="252">
        <v>75</v>
      </c>
      <c r="T55" s="251">
        <v>117</v>
      </c>
      <c r="U55" s="251">
        <v>81</v>
      </c>
      <c r="V55" s="251">
        <v>27</v>
      </c>
      <c r="W55" s="251">
        <v>8106</v>
      </c>
      <c r="X55" s="251">
        <v>16</v>
      </c>
      <c r="Y55" s="251">
        <v>674</v>
      </c>
      <c r="Z55" s="251">
        <v>4983</v>
      </c>
      <c r="AA55" s="251">
        <v>483</v>
      </c>
      <c r="AB55" s="250">
        <v>258</v>
      </c>
      <c r="AC55" s="249" t="s">
        <v>29</v>
      </c>
      <c r="AD55" s="247"/>
    </row>
    <row r="56" spans="1:30" ht="18" customHeight="1" x14ac:dyDescent="0.2">
      <c r="A56" s="9" t="s">
        <v>218</v>
      </c>
      <c r="B56" s="257">
        <v>593666</v>
      </c>
      <c r="C56" s="256">
        <v>409988</v>
      </c>
      <c r="D56" s="256">
        <v>17340</v>
      </c>
      <c r="E56" s="256">
        <v>15959</v>
      </c>
      <c r="F56" s="256">
        <v>614</v>
      </c>
      <c r="G56" s="256">
        <v>123</v>
      </c>
      <c r="H56" s="256">
        <v>214</v>
      </c>
      <c r="I56" s="256">
        <v>315</v>
      </c>
      <c r="J56" s="256">
        <v>15</v>
      </c>
      <c r="K56" s="256">
        <v>366</v>
      </c>
      <c r="L56" s="256">
        <v>55128</v>
      </c>
      <c r="M56" s="256">
        <v>1637</v>
      </c>
      <c r="N56" s="256">
        <v>1646</v>
      </c>
      <c r="O56" s="256">
        <v>968</v>
      </c>
      <c r="P56" s="256">
        <v>6053</v>
      </c>
      <c r="Q56" s="256">
        <v>1522</v>
      </c>
      <c r="R56" s="256">
        <v>408</v>
      </c>
      <c r="S56" s="257">
        <v>7443</v>
      </c>
      <c r="T56" s="256">
        <v>27640</v>
      </c>
      <c r="U56" s="256">
        <v>725</v>
      </c>
      <c r="V56" s="256">
        <v>1715</v>
      </c>
      <c r="W56" s="256">
        <v>12040</v>
      </c>
      <c r="X56" s="256">
        <v>240</v>
      </c>
      <c r="Y56" s="256">
        <v>1541</v>
      </c>
      <c r="Z56" s="256">
        <v>17470</v>
      </c>
      <c r="AA56" s="256">
        <v>4676</v>
      </c>
      <c r="AB56" s="255">
        <v>7880</v>
      </c>
      <c r="AC56" s="254" t="s">
        <v>218</v>
      </c>
      <c r="AD56" s="247"/>
    </row>
    <row r="57" spans="1:30" ht="11.1" customHeight="1" x14ac:dyDescent="0.2">
      <c r="A57" s="14" t="s">
        <v>30</v>
      </c>
      <c r="B57" s="252">
        <v>16268</v>
      </c>
      <c r="C57" s="251">
        <v>7596</v>
      </c>
      <c r="D57" s="251">
        <v>56</v>
      </c>
      <c r="E57" s="251">
        <v>805</v>
      </c>
      <c r="F57" s="251">
        <v>7</v>
      </c>
      <c r="G57" s="251">
        <v>4</v>
      </c>
      <c r="H57" s="251">
        <v>1</v>
      </c>
      <c r="I57" s="251">
        <v>10</v>
      </c>
      <c r="J57" s="251" t="s">
        <v>3</v>
      </c>
      <c r="K57" s="251" t="s">
        <v>3</v>
      </c>
      <c r="L57" s="251">
        <v>992</v>
      </c>
      <c r="M57" s="251">
        <v>11</v>
      </c>
      <c r="N57" s="251">
        <v>216</v>
      </c>
      <c r="O57" s="251">
        <v>89</v>
      </c>
      <c r="P57" s="251">
        <v>318</v>
      </c>
      <c r="Q57" s="251">
        <v>570</v>
      </c>
      <c r="R57" s="251">
        <v>6</v>
      </c>
      <c r="S57" s="252">
        <v>9</v>
      </c>
      <c r="T57" s="251">
        <v>3213</v>
      </c>
      <c r="U57" s="251">
        <v>8</v>
      </c>
      <c r="V57" s="251">
        <v>92</v>
      </c>
      <c r="W57" s="251">
        <v>1389</v>
      </c>
      <c r="X57" s="251">
        <v>3</v>
      </c>
      <c r="Y57" s="251">
        <v>133</v>
      </c>
      <c r="Z57" s="251">
        <v>525</v>
      </c>
      <c r="AA57" s="251">
        <v>74</v>
      </c>
      <c r="AB57" s="250">
        <v>141</v>
      </c>
      <c r="AC57" s="249" t="s">
        <v>30</v>
      </c>
      <c r="AD57" s="247"/>
    </row>
    <row r="58" spans="1:30" ht="11.1" customHeight="1" x14ac:dyDescent="0.2">
      <c r="A58" s="14" t="s">
        <v>31</v>
      </c>
      <c r="B58" s="252">
        <v>60966</v>
      </c>
      <c r="C58" s="251">
        <v>47916</v>
      </c>
      <c r="D58" s="251">
        <v>186</v>
      </c>
      <c r="E58" s="251">
        <v>1041</v>
      </c>
      <c r="F58" s="251">
        <v>80</v>
      </c>
      <c r="G58" s="251">
        <v>18</v>
      </c>
      <c r="H58" s="251">
        <v>5</v>
      </c>
      <c r="I58" s="251">
        <v>17</v>
      </c>
      <c r="J58" s="251" t="s">
        <v>3</v>
      </c>
      <c r="K58" s="251" t="s">
        <v>3</v>
      </c>
      <c r="L58" s="251">
        <v>1490</v>
      </c>
      <c r="M58" s="251">
        <v>51</v>
      </c>
      <c r="N58" s="251">
        <v>79</v>
      </c>
      <c r="O58" s="251">
        <v>102</v>
      </c>
      <c r="P58" s="251">
        <v>841</v>
      </c>
      <c r="Q58" s="251">
        <v>4</v>
      </c>
      <c r="R58" s="251">
        <v>20</v>
      </c>
      <c r="S58" s="252">
        <v>53</v>
      </c>
      <c r="T58" s="251">
        <v>5837</v>
      </c>
      <c r="U58" s="251">
        <v>35</v>
      </c>
      <c r="V58" s="251">
        <v>28</v>
      </c>
      <c r="W58" s="251">
        <v>982</v>
      </c>
      <c r="X58" s="251">
        <v>20</v>
      </c>
      <c r="Y58" s="251">
        <v>44</v>
      </c>
      <c r="Z58" s="251">
        <v>1481</v>
      </c>
      <c r="AA58" s="251">
        <v>78</v>
      </c>
      <c r="AB58" s="250">
        <v>558</v>
      </c>
      <c r="AC58" s="249" t="s">
        <v>31</v>
      </c>
      <c r="AD58" s="247"/>
    </row>
    <row r="59" spans="1:30" ht="11.1" customHeight="1" x14ac:dyDescent="0.2">
      <c r="A59" s="14" t="s">
        <v>32</v>
      </c>
      <c r="B59" s="252">
        <v>14681</v>
      </c>
      <c r="C59" s="251">
        <v>3779</v>
      </c>
      <c r="D59" s="251">
        <v>20</v>
      </c>
      <c r="E59" s="251">
        <v>293</v>
      </c>
      <c r="F59" s="251">
        <v>5</v>
      </c>
      <c r="G59" s="251">
        <v>4</v>
      </c>
      <c r="H59" s="251">
        <v>4</v>
      </c>
      <c r="I59" s="251" t="s">
        <v>3</v>
      </c>
      <c r="J59" s="251" t="s">
        <v>3</v>
      </c>
      <c r="K59" s="251" t="s">
        <v>3</v>
      </c>
      <c r="L59" s="251">
        <v>85</v>
      </c>
      <c r="M59" s="251">
        <v>12</v>
      </c>
      <c r="N59" s="251">
        <v>13</v>
      </c>
      <c r="O59" s="251">
        <v>6</v>
      </c>
      <c r="P59" s="251">
        <v>85</v>
      </c>
      <c r="Q59" s="251" t="s">
        <v>3</v>
      </c>
      <c r="R59" s="251">
        <v>3</v>
      </c>
      <c r="S59" s="252">
        <v>11</v>
      </c>
      <c r="T59" s="251">
        <v>9751</v>
      </c>
      <c r="U59" s="251">
        <v>7</v>
      </c>
      <c r="V59" s="251">
        <v>11</v>
      </c>
      <c r="W59" s="251">
        <v>120</v>
      </c>
      <c r="X59" s="251">
        <v>2</v>
      </c>
      <c r="Y59" s="251">
        <v>14</v>
      </c>
      <c r="Z59" s="251">
        <v>254</v>
      </c>
      <c r="AA59" s="251">
        <v>24</v>
      </c>
      <c r="AB59" s="250">
        <v>178</v>
      </c>
      <c r="AC59" s="249" t="s">
        <v>32</v>
      </c>
      <c r="AD59" s="247"/>
    </row>
    <row r="60" spans="1:30" ht="11.1" customHeight="1" x14ac:dyDescent="0.2">
      <c r="A60" s="14" t="s">
        <v>33</v>
      </c>
      <c r="B60" s="252">
        <v>16086</v>
      </c>
      <c r="C60" s="251">
        <v>10967</v>
      </c>
      <c r="D60" s="251">
        <v>79</v>
      </c>
      <c r="E60" s="251">
        <v>861</v>
      </c>
      <c r="F60" s="251">
        <v>20</v>
      </c>
      <c r="G60" s="251">
        <v>3</v>
      </c>
      <c r="H60" s="251">
        <v>5</v>
      </c>
      <c r="I60" s="251">
        <v>3</v>
      </c>
      <c r="J60" s="251" t="s">
        <v>3</v>
      </c>
      <c r="K60" s="251" t="s">
        <v>3</v>
      </c>
      <c r="L60" s="251">
        <v>288</v>
      </c>
      <c r="M60" s="251">
        <v>27</v>
      </c>
      <c r="N60" s="251">
        <v>52</v>
      </c>
      <c r="O60" s="251">
        <v>39</v>
      </c>
      <c r="P60" s="251">
        <v>1048</v>
      </c>
      <c r="Q60" s="251">
        <v>14</v>
      </c>
      <c r="R60" s="251">
        <v>10</v>
      </c>
      <c r="S60" s="252">
        <v>28</v>
      </c>
      <c r="T60" s="251">
        <v>959</v>
      </c>
      <c r="U60" s="251">
        <v>92</v>
      </c>
      <c r="V60" s="251">
        <v>15</v>
      </c>
      <c r="W60" s="251">
        <v>757</v>
      </c>
      <c r="X60" s="251">
        <v>9</v>
      </c>
      <c r="Y60" s="251">
        <v>21</v>
      </c>
      <c r="Z60" s="251">
        <v>599</v>
      </c>
      <c r="AA60" s="251">
        <v>37</v>
      </c>
      <c r="AB60" s="250">
        <v>153</v>
      </c>
      <c r="AC60" s="249" t="s">
        <v>33</v>
      </c>
      <c r="AD60" s="247"/>
    </row>
    <row r="61" spans="1:30" ht="11.1" customHeight="1" x14ac:dyDescent="0.2">
      <c r="A61" s="14" t="s">
        <v>34</v>
      </c>
      <c r="B61" s="252">
        <v>40987</v>
      </c>
      <c r="C61" s="251">
        <v>16832</v>
      </c>
      <c r="D61" s="251">
        <v>229</v>
      </c>
      <c r="E61" s="251">
        <v>1070</v>
      </c>
      <c r="F61" s="251">
        <v>66</v>
      </c>
      <c r="G61" s="251">
        <v>6</v>
      </c>
      <c r="H61" s="251">
        <v>12</v>
      </c>
      <c r="I61" s="251">
        <v>16</v>
      </c>
      <c r="J61" s="251" t="s">
        <v>3</v>
      </c>
      <c r="K61" s="251">
        <v>6</v>
      </c>
      <c r="L61" s="251">
        <v>20018</v>
      </c>
      <c r="M61" s="251">
        <v>62</v>
      </c>
      <c r="N61" s="251">
        <v>87</v>
      </c>
      <c r="O61" s="251">
        <v>46</v>
      </c>
      <c r="P61" s="251">
        <v>479</v>
      </c>
      <c r="Q61" s="251">
        <v>18</v>
      </c>
      <c r="R61" s="251">
        <v>6</v>
      </c>
      <c r="S61" s="252">
        <v>24</v>
      </c>
      <c r="T61" s="251">
        <v>37</v>
      </c>
      <c r="U61" s="251">
        <v>15</v>
      </c>
      <c r="V61" s="251">
        <v>14</v>
      </c>
      <c r="W61" s="251">
        <v>437</v>
      </c>
      <c r="X61" s="251">
        <v>4</v>
      </c>
      <c r="Y61" s="251">
        <v>18</v>
      </c>
      <c r="Z61" s="251">
        <v>824</v>
      </c>
      <c r="AA61" s="251">
        <v>262</v>
      </c>
      <c r="AB61" s="250">
        <v>399</v>
      </c>
      <c r="AC61" s="249" t="s">
        <v>34</v>
      </c>
      <c r="AD61" s="247"/>
    </row>
    <row r="62" spans="1:30" ht="11.1" customHeight="1" x14ac:dyDescent="0.2">
      <c r="A62" s="14" t="s">
        <v>35</v>
      </c>
      <c r="B62" s="252">
        <v>45852</v>
      </c>
      <c r="C62" s="251">
        <v>21907</v>
      </c>
      <c r="D62" s="251">
        <v>11371</v>
      </c>
      <c r="E62" s="251">
        <v>675</v>
      </c>
      <c r="F62" s="251">
        <v>45</v>
      </c>
      <c r="G62" s="251">
        <v>23</v>
      </c>
      <c r="H62" s="251">
        <v>14</v>
      </c>
      <c r="I62" s="251">
        <v>23</v>
      </c>
      <c r="J62" s="251">
        <v>1</v>
      </c>
      <c r="K62" s="251">
        <v>1</v>
      </c>
      <c r="L62" s="251">
        <v>2885</v>
      </c>
      <c r="M62" s="251">
        <v>155</v>
      </c>
      <c r="N62" s="251">
        <v>100</v>
      </c>
      <c r="O62" s="251">
        <v>127</v>
      </c>
      <c r="P62" s="251">
        <v>136</v>
      </c>
      <c r="Q62" s="251">
        <v>7</v>
      </c>
      <c r="R62" s="251">
        <v>47</v>
      </c>
      <c r="S62" s="252">
        <v>3765</v>
      </c>
      <c r="T62" s="251">
        <v>312</v>
      </c>
      <c r="U62" s="251">
        <v>57</v>
      </c>
      <c r="V62" s="251">
        <v>975</v>
      </c>
      <c r="W62" s="251">
        <v>659</v>
      </c>
      <c r="X62" s="251">
        <v>18</v>
      </c>
      <c r="Y62" s="251">
        <v>60</v>
      </c>
      <c r="Z62" s="251">
        <v>1326</v>
      </c>
      <c r="AA62" s="251">
        <v>149</v>
      </c>
      <c r="AB62" s="250">
        <v>1014</v>
      </c>
      <c r="AC62" s="249" t="s">
        <v>35</v>
      </c>
      <c r="AD62" s="247"/>
    </row>
    <row r="63" spans="1:30" ht="11.1" customHeight="1" x14ac:dyDescent="0.2">
      <c r="A63" s="14" t="s">
        <v>36</v>
      </c>
      <c r="B63" s="252">
        <v>27513</v>
      </c>
      <c r="C63" s="251">
        <v>23732</v>
      </c>
      <c r="D63" s="251">
        <v>25</v>
      </c>
      <c r="E63" s="251">
        <v>259</v>
      </c>
      <c r="F63" s="251">
        <v>20</v>
      </c>
      <c r="G63" s="251" t="s">
        <v>3</v>
      </c>
      <c r="H63" s="251" t="s">
        <v>3</v>
      </c>
      <c r="I63" s="251">
        <v>3</v>
      </c>
      <c r="J63" s="251">
        <v>1</v>
      </c>
      <c r="K63" s="251" t="s">
        <v>3</v>
      </c>
      <c r="L63" s="251">
        <v>305</v>
      </c>
      <c r="M63" s="251">
        <v>41</v>
      </c>
      <c r="N63" s="251">
        <v>16</v>
      </c>
      <c r="O63" s="251">
        <v>14</v>
      </c>
      <c r="P63" s="251">
        <v>768</v>
      </c>
      <c r="Q63" s="251">
        <v>11</v>
      </c>
      <c r="R63" s="251">
        <v>8</v>
      </c>
      <c r="S63" s="252">
        <v>1407</v>
      </c>
      <c r="T63" s="251">
        <v>62</v>
      </c>
      <c r="U63" s="251">
        <v>10</v>
      </c>
      <c r="V63" s="251">
        <v>49</v>
      </c>
      <c r="W63" s="251">
        <v>177</v>
      </c>
      <c r="X63" s="251">
        <v>2</v>
      </c>
      <c r="Y63" s="251">
        <v>39</v>
      </c>
      <c r="Z63" s="251">
        <v>291</v>
      </c>
      <c r="AA63" s="251">
        <v>119</v>
      </c>
      <c r="AB63" s="250">
        <v>154</v>
      </c>
      <c r="AC63" s="249" t="s">
        <v>36</v>
      </c>
      <c r="AD63" s="247"/>
    </row>
    <row r="64" spans="1:30" ht="11.1" customHeight="1" x14ac:dyDescent="0.2">
      <c r="A64" s="14" t="s">
        <v>219</v>
      </c>
      <c r="B64" s="252">
        <v>299294</v>
      </c>
      <c r="C64" s="251">
        <v>225995</v>
      </c>
      <c r="D64" s="251">
        <v>5040</v>
      </c>
      <c r="E64" s="251">
        <v>9514</v>
      </c>
      <c r="F64" s="251">
        <v>299</v>
      </c>
      <c r="G64" s="251">
        <v>59</v>
      </c>
      <c r="H64" s="251">
        <v>141</v>
      </c>
      <c r="I64" s="251">
        <v>229</v>
      </c>
      <c r="J64" s="251">
        <v>13</v>
      </c>
      <c r="K64" s="251">
        <v>358</v>
      </c>
      <c r="L64" s="251">
        <v>15687</v>
      </c>
      <c r="M64" s="251">
        <v>1144</v>
      </c>
      <c r="N64" s="251">
        <v>1015</v>
      </c>
      <c r="O64" s="251">
        <v>410</v>
      </c>
      <c r="P64" s="251">
        <v>1740</v>
      </c>
      <c r="Q64" s="251">
        <v>860</v>
      </c>
      <c r="R64" s="251">
        <v>272</v>
      </c>
      <c r="S64" s="252">
        <v>2032</v>
      </c>
      <c r="T64" s="251">
        <v>7230</v>
      </c>
      <c r="U64" s="251">
        <v>443</v>
      </c>
      <c r="V64" s="251">
        <v>482</v>
      </c>
      <c r="W64" s="251">
        <v>6263</v>
      </c>
      <c r="X64" s="251">
        <v>175</v>
      </c>
      <c r="Y64" s="251">
        <v>1133</v>
      </c>
      <c r="Z64" s="251">
        <v>10903</v>
      </c>
      <c r="AA64" s="251">
        <v>3568</v>
      </c>
      <c r="AB64" s="250">
        <v>4289</v>
      </c>
      <c r="AC64" s="249" t="s">
        <v>219</v>
      </c>
      <c r="AD64" s="247"/>
    </row>
    <row r="65" spans="1:30" ht="11.1" customHeight="1" x14ac:dyDescent="0.2">
      <c r="A65" s="14" t="s">
        <v>37</v>
      </c>
      <c r="B65" s="252">
        <v>17855</v>
      </c>
      <c r="C65" s="251">
        <v>11963</v>
      </c>
      <c r="D65" s="251">
        <v>133</v>
      </c>
      <c r="E65" s="251">
        <v>462</v>
      </c>
      <c r="F65" s="251">
        <v>25</v>
      </c>
      <c r="G65" s="251">
        <v>4</v>
      </c>
      <c r="H65" s="251">
        <v>6</v>
      </c>
      <c r="I65" s="251">
        <v>4</v>
      </c>
      <c r="J65" s="251" t="s">
        <v>3</v>
      </c>
      <c r="K65" s="251" t="s">
        <v>3</v>
      </c>
      <c r="L65" s="251">
        <v>3920</v>
      </c>
      <c r="M65" s="251">
        <v>33</v>
      </c>
      <c r="N65" s="251">
        <v>38</v>
      </c>
      <c r="O65" s="251">
        <v>20</v>
      </c>
      <c r="P65" s="251">
        <v>361</v>
      </c>
      <c r="Q65" s="251">
        <v>12</v>
      </c>
      <c r="R65" s="251">
        <v>9</v>
      </c>
      <c r="S65" s="252">
        <v>33</v>
      </c>
      <c r="T65" s="251">
        <v>13</v>
      </c>
      <c r="U65" s="251">
        <v>11</v>
      </c>
      <c r="V65" s="251">
        <v>26</v>
      </c>
      <c r="W65" s="251">
        <v>147</v>
      </c>
      <c r="X65" s="251">
        <v>3</v>
      </c>
      <c r="Y65" s="251">
        <v>20</v>
      </c>
      <c r="Z65" s="251">
        <v>312</v>
      </c>
      <c r="AA65" s="251">
        <v>175</v>
      </c>
      <c r="AB65" s="250">
        <v>125</v>
      </c>
      <c r="AC65" s="249" t="s">
        <v>37</v>
      </c>
      <c r="AD65" s="247"/>
    </row>
    <row r="66" spans="1:30" ht="11.1" customHeight="1" x14ac:dyDescent="0.2">
      <c r="A66" s="14" t="s">
        <v>38</v>
      </c>
      <c r="B66" s="252">
        <v>8839</v>
      </c>
      <c r="C66" s="251">
        <v>6664</v>
      </c>
      <c r="D66" s="251">
        <v>89</v>
      </c>
      <c r="E66" s="251">
        <v>254</v>
      </c>
      <c r="F66" s="251">
        <v>4</v>
      </c>
      <c r="G66" s="251" t="s">
        <v>3</v>
      </c>
      <c r="H66" s="251">
        <v>3</v>
      </c>
      <c r="I66" s="251">
        <v>2</v>
      </c>
      <c r="J66" s="251" t="s">
        <v>3</v>
      </c>
      <c r="K66" s="251">
        <v>1</v>
      </c>
      <c r="L66" s="251">
        <v>215</v>
      </c>
      <c r="M66" s="251">
        <v>19</v>
      </c>
      <c r="N66" s="251">
        <v>4</v>
      </c>
      <c r="O66" s="251">
        <v>71</v>
      </c>
      <c r="P66" s="251">
        <v>10</v>
      </c>
      <c r="Q66" s="251">
        <v>6</v>
      </c>
      <c r="R66" s="251">
        <v>10</v>
      </c>
      <c r="S66" s="252">
        <v>14</v>
      </c>
      <c r="T66" s="251">
        <v>27</v>
      </c>
      <c r="U66" s="251">
        <v>19</v>
      </c>
      <c r="V66" s="251">
        <v>7</v>
      </c>
      <c r="W66" s="251">
        <v>753</v>
      </c>
      <c r="X66" s="251">
        <v>3</v>
      </c>
      <c r="Y66" s="251">
        <v>10</v>
      </c>
      <c r="Z66" s="251">
        <v>272</v>
      </c>
      <c r="AA66" s="251">
        <v>53</v>
      </c>
      <c r="AB66" s="250">
        <v>329</v>
      </c>
      <c r="AC66" s="249" t="s">
        <v>38</v>
      </c>
      <c r="AD66" s="247"/>
    </row>
    <row r="67" spans="1:30" ht="11.1" customHeight="1" x14ac:dyDescent="0.2">
      <c r="A67" s="14" t="s">
        <v>39</v>
      </c>
      <c r="B67" s="252">
        <v>28275</v>
      </c>
      <c r="C67" s="251">
        <v>18155</v>
      </c>
      <c r="D67" s="251">
        <v>78</v>
      </c>
      <c r="E67" s="251">
        <v>407</v>
      </c>
      <c r="F67" s="251">
        <v>36</v>
      </c>
      <c r="G67" s="251">
        <v>1</v>
      </c>
      <c r="H67" s="251">
        <v>7</v>
      </c>
      <c r="I67" s="251">
        <v>5</v>
      </c>
      <c r="J67" s="251" t="s">
        <v>3</v>
      </c>
      <c r="K67" s="251" t="s">
        <v>3</v>
      </c>
      <c r="L67" s="251">
        <v>8341</v>
      </c>
      <c r="M67" s="251">
        <v>27</v>
      </c>
      <c r="N67" s="251">
        <v>20</v>
      </c>
      <c r="O67" s="251">
        <v>29</v>
      </c>
      <c r="P67" s="251">
        <v>38</v>
      </c>
      <c r="Q67" s="251">
        <v>13</v>
      </c>
      <c r="R67" s="251">
        <v>7</v>
      </c>
      <c r="S67" s="252">
        <v>49</v>
      </c>
      <c r="T67" s="251">
        <v>77</v>
      </c>
      <c r="U67" s="251">
        <v>17</v>
      </c>
      <c r="V67" s="251">
        <v>13</v>
      </c>
      <c r="W67" s="251">
        <v>196</v>
      </c>
      <c r="X67" s="251">
        <v>1</v>
      </c>
      <c r="Y67" s="251">
        <v>27</v>
      </c>
      <c r="Z67" s="251">
        <v>288</v>
      </c>
      <c r="AA67" s="251">
        <v>61</v>
      </c>
      <c r="AB67" s="250">
        <v>382</v>
      </c>
      <c r="AC67" s="249" t="s">
        <v>39</v>
      </c>
      <c r="AD67" s="247"/>
    </row>
    <row r="68" spans="1:30" ht="11.1" customHeight="1" x14ac:dyDescent="0.2">
      <c r="A68" s="14" t="s">
        <v>40</v>
      </c>
      <c r="B68" s="252">
        <v>17050</v>
      </c>
      <c r="C68" s="251">
        <v>14482</v>
      </c>
      <c r="D68" s="251">
        <v>34</v>
      </c>
      <c r="E68" s="251">
        <v>318</v>
      </c>
      <c r="F68" s="251">
        <v>7</v>
      </c>
      <c r="G68" s="251">
        <v>1</v>
      </c>
      <c r="H68" s="251">
        <v>16</v>
      </c>
      <c r="I68" s="251">
        <v>3</v>
      </c>
      <c r="J68" s="251" t="s">
        <v>3</v>
      </c>
      <c r="K68" s="251" t="s">
        <v>3</v>
      </c>
      <c r="L68" s="251">
        <v>902</v>
      </c>
      <c r="M68" s="251">
        <v>55</v>
      </c>
      <c r="N68" s="251">
        <v>6</v>
      </c>
      <c r="O68" s="251">
        <v>15</v>
      </c>
      <c r="P68" s="251">
        <v>229</v>
      </c>
      <c r="Q68" s="251">
        <v>7</v>
      </c>
      <c r="R68" s="251">
        <v>10</v>
      </c>
      <c r="S68" s="252">
        <v>18</v>
      </c>
      <c r="T68" s="251">
        <v>122</v>
      </c>
      <c r="U68" s="251">
        <v>11</v>
      </c>
      <c r="V68" s="251">
        <v>3</v>
      </c>
      <c r="W68" s="251">
        <v>160</v>
      </c>
      <c r="X68" s="251" t="s">
        <v>3</v>
      </c>
      <c r="Y68" s="251">
        <v>22</v>
      </c>
      <c r="Z68" s="251">
        <v>395</v>
      </c>
      <c r="AA68" s="251">
        <v>76</v>
      </c>
      <c r="AB68" s="250">
        <v>158</v>
      </c>
      <c r="AC68" s="249" t="s">
        <v>40</v>
      </c>
      <c r="AD68" s="247"/>
    </row>
    <row r="69" spans="1:30" ht="18" customHeight="1" x14ac:dyDescent="0.2">
      <c r="A69" s="9" t="s">
        <v>220</v>
      </c>
      <c r="B69" s="257">
        <v>335901</v>
      </c>
      <c r="C69" s="256">
        <v>283861</v>
      </c>
      <c r="D69" s="256">
        <v>926</v>
      </c>
      <c r="E69" s="256">
        <v>5100</v>
      </c>
      <c r="F69" s="256">
        <v>142</v>
      </c>
      <c r="G69" s="256">
        <v>44</v>
      </c>
      <c r="H69" s="256">
        <v>69</v>
      </c>
      <c r="I69" s="256">
        <v>27</v>
      </c>
      <c r="J69" s="256">
        <v>3</v>
      </c>
      <c r="K69" s="256">
        <v>55</v>
      </c>
      <c r="L69" s="256">
        <v>4236</v>
      </c>
      <c r="M69" s="256">
        <v>666</v>
      </c>
      <c r="N69" s="256">
        <v>298</v>
      </c>
      <c r="O69" s="256">
        <v>237</v>
      </c>
      <c r="P69" s="256">
        <v>3489</v>
      </c>
      <c r="Q69" s="256">
        <v>71</v>
      </c>
      <c r="R69" s="256">
        <v>116</v>
      </c>
      <c r="S69" s="257">
        <v>2044</v>
      </c>
      <c r="T69" s="256">
        <v>9350</v>
      </c>
      <c r="U69" s="256">
        <v>260</v>
      </c>
      <c r="V69" s="256">
        <v>1158</v>
      </c>
      <c r="W69" s="256">
        <v>10516</v>
      </c>
      <c r="X69" s="256">
        <v>95</v>
      </c>
      <c r="Y69" s="256">
        <v>322</v>
      </c>
      <c r="Z69" s="256">
        <v>5386</v>
      </c>
      <c r="AA69" s="256">
        <v>911</v>
      </c>
      <c r="AB69" s="255">
        <v>6519</v>
      </c>
      <c r="AC69" s="254" t="s">
        <v>220</v>
      </c>
      <c r="AD69" s="247"/>
    </row>
    <row r="70" spans="1:30" ht="11.1" customHeight="1" x14ac:dyDescent="0.2">
      <c r="A70" s="14" t="s">
        <v>41</v>
      </c>
      <c r="B70" s="252">
        <v>49609</v>
      </c>
      <c r="C70" s="251">
        <v>42105</v>
      </c>
      <c r="D70" s="251">
        <v>196</v>
      </c>
      <c r="E70" s="251">
        <v>969</v>
      </c>
      <c r="F70" s="251">
        <v>14</v>
      </c>
      <c r="G70" s="251">
        <v>14</v>
      </c>
      <c r="H70" s="251">
        <v>18</v>
      </c>
      <c r="I70" s="251">
        <v>7</v>
      </c>
      <c r="J70" s="251" t="s">
        <v>3</v>
      </c>
      <c r="K70" s="251" t="s">
        <v>3</v>
      </c>
      <c r="L70" s="251">
        <v>962</v>
      </c>
      <c r="M70" s="251">
        <v>79</v>
      </c>
      <c r="N70" s="251">
        <v>24</v>
      </c>
      <c r="O70" s="251">
        <v>40</v>
      </c>
      <c r="P70" s="251">
        <v>263</v>
      </c>
      <c r="Q70" s="251">
        <v>7</v>
      </c>
      <c r="R70" s="251">
        <v>17</v>
      </c>
      <c r="S70" s="252">
        <v>3</v>
      </c>
      <c r="T70" s="251">
        <v>406</v>
      </c>
      <c r="U70" s="251">
        <v>37</v>
      </c>
      <c r="V70" s="251">
        <v>422</v>
      </c>
      <c r="W70" s="251">
        <v>1904</v>
      </c>
      <c r="X70" s="251">
        <v>25</v>
      </c>
      <c r="Y70" s="251">
        <v>74</v>
      </c>
      <c r="Z70" s="251">
        <v>1196</v>
      </c>
      <c r="AA70" s="251">
        <v>197</v>
      </c>
      <c r="AB70" s="250">
        <v>630</v>
      </c>
      <c r="AC70" s="249" t="s">
        <v>41</v>
      </c>
      <c r="AD70" s="247"/>
    </row>
    <row r="71" spans="1:30" ht="11.1" customHeight="1" x14ac:dyDescent="0.2">
      <c r="A71" s="14" t="s">
        <v>42</v>
      </c>
      <c r="B71" s="252">
        <v>12329</v>
      </c>
      <c r="C71" s="251">
        <v>9801</v>
      </c>
      <c r="D71" s="251">
        <v>58</v>
      </c>
      <c r="E71" s="251">
        <v>295</v>
      </c>
      <c r="F71" s="251">
        <v>9</v>
      </c>
      <c r="G71" s="251">
        <v>1</v>
      </c>
      <c r="H71" s="251">
        <v>7</v>
      </c>
      <c r="I71" s="251">
        <v>1</v>
      </c>
      <c r="J71" s="251" t="s">
        <v>3</v>
      </c>
      <c r="K71" s="251">
        <v>2</v>
      </c>
      <c r="L71" s="251">
        <v>816</v>
      </c>
      <c r="M71" s="251">
        <v>25</v>
      </c>
      <c r="N71" s="251">
        <v>23</v>
      </c>
      <c r="O71" s="251">
        <v>23</v>
      </c>
      <c r="P71" s="251">
        <v>58</v>
      </c>
      <c r="Q71" s="251">
        <v>9</v>
      </c>
      <c r="R71" s="251">
        <v>5</v>
      </c>
      <c r="S71" s="252">
        <v>5</v>
      </c>
      <c r="T71" s="251">
        <v>13</v>
      </c>
      <c r="U71" s="251">
        <v>81</v>
      </c>
      <c r="V71" s="251">
        <v>8</v>
      </c>
      <c r="W71" s="251">
        <v>289</v>
      </c>
      <c r="X71" s="251" t="s">
        <v>3</v>
      </c>
      <c r="Y71" s="251">
        <v>18</v>
      </c>
      <c r="Z71" s="251">
        <v>114</v>
      </c>
      <c r="AA71" s="251">
        <v>87</v>
      </c>
      <c r="AB71" s="250">
        <v>581</v>
      </c>
      <c r="AC71" s="249" t="s">
        <v>42</v>
      </c>
      <c r="AD71" s="247"/>
    </row>
    <row r="72" spans="1:30" ht="11.1" customHeight="1" x14ac:dyDescent="0.2">
      <c r="A72" s="14" t="s">
        <v>43</v>
      </c>
      <c r="B72" s="252">
        <v>21506</v>
      </c>
      <c r="C72" s="251">
        <v>19893</v>
      </c>
      <c r="D72" s="251">
        <v>53</v>
      </c>
      <c r="E72" s="251">
        <v>114</v>
      </c>
      <c r="F72" s="251">
        <v>3</v>
      </c>
      <c r="G72" s="251">
        <v>2</v>
      </c>
      <c r="H72" s="251">
        <v>5</v>
      </c>
      <c r="I72" s="251" t="s">
        <v>3</v>
      </c>
      <c r="J72" s="251">
        <v>1</v>
      </c>
      <c r="K72" s="251">
        <v>9</v>
      </c>
      <c r="L72" s="251">
        <v>21</v>
      </c>
      <c r="M72" s="251">
        <v>43</v>
      </c>
      <c r="N72" s="251">
        <v>22</v>
      </c>
      <c r="O72" s="251">
        <v>9</v>
      </c>
      <c r="P72" s="251">
        <v>669</v>
      </c>
      <c r="Q72" s="251">
        <v>7</v>
      </c>
      <c r="R72" s="251">
        <v>10</v>
      </c>
      <c r="S72" s="252">
        <v>6</v>
      </c>
      <c r="T72" s="251">
        <v>89</v>
      </c>
      <c r="U72" s="251">
        <v>7</v>
      </c>
      <c r="V72" s="251">
        <v>2</v>
      </c>
      <c r="W72" s="251">
        <v>88</v>
      </c>
      <c r="X72" s="251">
        <v>1</v>
      </c>
      <c r="Y72" s="251">
        <v>10</v>
      </c>
      <c r="Z72" s="251">
        <v>106</v>
      </c>
      <c r="AA72" s="251">
        <v>141</v>
      </c>
      <c r="AB72" s="250">
        <v>195</v>
      </c>
      <c r="AC72" s="249" t="s">
        <v>43</v>
      </c>
      <c r="AD72" s="247"/>
    </row>
    <row r="73" spans="1:30" ht="11.1" customHeight="1" x14ac:dyDescent="0.2">
      <c r="A73" s="14" t="s">
        <v>44</v>
      </c>
      <c r="B73" s="252">
        <v>60006</v>
      </c>
      <c r="C73" s="251">
        <v>51957</v>
      </c>
      <c r="D73" s="251">
        <v>102</v>
      </c>
      <c r="E73" s="251">
        <v>1017</v>
      </c>
      <c r="F73" s="251">
        <v>37</v>
      </c>
      <c r="G73" s="251">
        <v>5</v>
      </c>
      <c r="H73" s="251">
        <v>12</v>
      </c>
      <c r="I73" s="251">
        <v>5</v>
      </c>
      <c r="J73" s="251" t="s">
        <v>3</v>
      </c>
      <c r="K73" s="251" t="s">
        <v>3</v>
      </c>
      <c r="L73" s="251">
        <v>1306</v>
      </c>
      <c r="M73" s="251">
        <v>139</v>
      </c>
      <c r="N73" s="251">
        <v>59</v>
      </c>
      <c r="O73" s="251">
        <v>47</v>
      </c>
      <c r="P73" s="251">
        <v>757</v>
      </c>
      <c r="Q73" s="251">
        <v>13</v>
      </c>
      <c r="R73" s="251">
        <v>11</v>
      </c>
      <c r="S73" s="252">
        <v>14</v>
      </c>
      <c r="T73" s="251">
        <v>49</v>
      </c>
      <c r="U73" s="251">
        <v>38</v>
      </c>
      <c r="V73" s="251">
        <v>27</v>
      </c>
      <c r="W73" s="251">
        <v>1987</v>
      </c>
      <c r="X73" s="251">
        <v>10</v>
      </c>
      <c r="Y73" s="251">
        <v>49</v>
      </c>
      <c r="Z73" s="251">
        <v>1149</v>
      </c>
      <c r="AA73" s="251">
        <v>147</v>
      </c>
      <c r="AB73" s="250">
        <v>1069</v>
      </c>
      <c r="AC73" s="249" t="s">
        <v>44</v>
      </c>
      <c r="AD73" s="247"/>
    </row>
    <row r="74" spans="1:30" ht="11.1" customHeight="1" x14ac:dyDescent="0.2">
      <c r="A74" s="14" t="s">
        <v>45</v>
      </c>
      <c r="B74" s="252">
        <v>85902</v>
      </c>
      <c r="C74" s="251">
        <v>75003</v>
      </c>
      <c r="D74" s="251">
        <v>219</v>
      </c>
      <c r="E74" s="251">
        <v>1212</v>
      </c>
      <c r="F74" s="251">
        <v>44</v>
      </c>
      <c r="G74" s="251">
        <v>6</v>
      </c>
      <c r="H74" s="251">
        <v>17</v>
      </c>
      <c r="I74" s="251">
        <v>10</v>
      </c>
      <c r="J74" s="251">
        <v>1</v>
      </c>
      <c r="K74" s="251">
        <v>6</v>
      </c>
      <c r="L74" s="251">
        <v>739</v>
      </c>
      <c r="M74" s="251">
        <v>143</v>
      </c>
      <c r="N74" s="251">
        <v>75</v>
      </c>
      <c r="O74" s="251">
        <v>87</v>
      </c>
      <c r="P74" s="251">
        <v>564</v>
      </c>
      <c r="Q74" s="251">
        <v>21</v>
      </c>
      <c r="R74" s="251">
        <v>28</v>
      </c>
      <c r="S74" s="252">
        <v>691</v>
      </c>
      <c r="T74" s="251">
        <v>280</v>
      </c>
      <c r="U74" s="251">
        <v>68</v>
      </c>
      <c r="V74" s="251">
        <v>593</v>
      </c>
      <c r="W74" s="251">
        <v>2547</v>
      </c>
      <c r="X74" s="251">
        <v>37</v>
      </c>
      <c r="Y74" s="251">
        <v>93</v>
      </c>
      <c r="Z74" s="251">
        <v>1049</v>
      </c>
      <c r="AA74" s="251">
        <v>252</v>
      </c>
      <c r="AB74" s="250">
        <v>2117</v>
      </c>
      <c r="AC74" s="249" t="s">
        <v>45</v>
      </c>
      <c r="AD74" s="247"/>
    </row>
    <row r="75" spans="1:30" ht="11.1" customHeight="1" x14ac:dyDescent="0.2">
      <c r="A75" s="14" t="s">
        <v>46</v>
      </c>
      <c r="B75" s="252">
        <v>67576</v>
      </c>
      <c r="C75" s="251">
        <v>54850</v>
      </c>
      <c r="D75" s="251">
        <v>252</v>
      </c>
      <c r="E75" s="251">
        <v>754</v>
      </c>
      <c r="F75" s="251">
        <v>14</v>
      </c>
      <c r="G75" s="251">
        <v>13</v>
      </c>
      <c r="H75" s="251">
        <v>9</v>
      </c>
      <c r="I75" s="251">
        <v>3</v>
      </c>
      <c r="J75" s="251">
        <v>1</v>
      </c>
      <c r="K75" s="251">
        <v>38</v>
      </c>
      <c r="L75" s="251">
        <v>130</v>
      </c>
      <c r="M75" s="251">
        <v>209</v>
      </c>
      <c r="N75" s="251">
        <v>65</v>
      </c>
      <c r="O75" s="251">
        <v>24</v>
      </c>
      <c r="P75" s="251">
        <v>1085</v>
      </c>
      <c r="Q75" s="251">
        <v>8</v>
      </c>
      <c r="R75" s="251">
        <v>28</v>
      </c>
      <c r="S75" s="252">
        <v>7</v>
      </c>
      <c r="T75" s="251">
        <v>5992</v>
      </c>
      <c r="U75" s="251">
        <v>22</v>
      </c>
      <c r="V75" s="251">
        <v>49</v>
      </c>
      <c r="W75" s="251">
        <v>1615</v>
      </c>
      <c r="X75" s="251">
        <v>9</v>
      </c>
      <c r="Y75" s="251">
        <v>61</v>
      </c>
      <c r="Z75" s="251">
        <v>1163</v>
      </c>
      <c r="AA75" s="251">
        <v>51</v>
      </c>
      <c r="AB75" s="250">
        <v>1124</v>
      </c>
      <c r="AC75" s="249" t="s">
        <v>46</v>
      </c>
      <c r="AD75" s="247"/>
    </row>
    <row r="76" spans="1:30" ht="11.1" customHeight="1" x14ac:dyDescent="0.2">
      <c r="A76" s="14" t="s">
        <v>47</v>
      </c>
      <c r="B76" s="252">
        <v>38973</v>
      </c>
      <c r="C76" s="251">
        <v>30252</v>
      </c>
      <c r="D76" s="251">
        <v>46</v>
      </c>
      <c r="E76" s="251">
        <v>739</v>
      </c>
      <c r="F76" s="251">
        <v>21</v>
      </c>
      <c r="G76" s="251">
        <v>3</v>
      </c>
      <c r="H76" s="251">
        <v>1</v>
      </c>
      <c r="I76" s="251">
        <v>1</v>
      </c>
      <c r="J76" s="251" t="s">
        <v>3</v>
      </c>
      <c r="K76" s="251" t="s">
        <v>3</v>
      </c>
      <c r="L76" s="251">
        <v>262</v>
      </c>
      <c r="M76" s="251">
        <v>28</v>
      </c>
      <c r="N76" s="251">
        <v>30</v>
      </c>
      <c r="O76" s="251">
        <v>7</v>
      </c>
      <c r="P76" s="251">
        <v>93</v>
      </c>
      <c r="Q76" s="251">
        <v>6</v>
      </c>
      <c r="R76" s="251">
        <v>17</v>
      </c>
      <c r="S76" s="252">
        <v>1318</v>
      </c>
      <c r="T76" s="251">
        <v>2521</v>
      </c>
      <c r="U76" s="251">
        <v>7</v>
      </c>
      <c r="V76" s="251">
        <v>57</v>
      </c>
      <c r="W76" s="251">
        <v>2086</v>
      </c>
      <c r="X76" s="251">
        <v>13</v>
      </c>
      <c r="Y76" s="251">
        <v>17</v>
      </c>
      <c r="Z76" s="251">
        <v>609</v>
      </c>
      <c r="AA76" s="251">
        <v>36</v>
      </c>
      <c r="AB76" s="250">
        <v>803</v>
      </c>
      <c r="AC76" s="249" t="s">
        <v>47</v>
      </c>
      <c r="AD76" s="247"/>
    </row>
    <row r="77" spans="1:30" ht="18" customHeight="1" x14ac:dyDescent="0.2">
      <c r="A77" s="9" t="s">
        <v>221</v>
      </c>
      <c r="B77" s="257">
        <v>329625</v>
      </c>
      <c r="C77" s="256">
        <v>317658</v>
      </c>
      <c r="D77" s="256">
        <v>419</v>
      </c>
      <c r="E77" s="256">
        <v>872</v>
      </c>
      <c r="F77" s="256">
        <v>15</v>
      </c>
      <c r="G77" s="256">
        <v>131</v>
      </c>
      <c r="H77" s="256">
        <v>19</v>
      </c>
      <c r="I77" s="256">
        <v>6</v>
      </c>
      <c r="J77" s="256">
        <v>1</v>
      </c>
      <c r="K77" s="256">
        <v>42</v>
      </c>
      <c r="L77" s="256">
        <v>97</v>
      </c>
      <c r="M77" s="256">
        <v>152</v>
      </c>
      <c r="N77" s="256">
        <v>1859</v>
      </c>
      <c r="O77" s="256">
        <v>28</v>
      </c>
      <c r="P77" s="256">
        <v>3235</v>
      </c>
      <c r="Q77" s="256">
        <v>54</v>
      </c>
      <c r="R77" s="256">
        <v>89</v>
      </c>
      <c r="S77" s="257">
        <v>12</v>
      </c>
      <c r="T77" s="256">
        <v>26</v>
      </c>
      <c r="U77" s="256">
        <v>69</v>
      </c>
      <c r="V77" s="256">
        <v>36</v>
      </c>
      <c r="W77" s="256">
        <v>363</v>
      </c>
      <c r="X77" s="256">
        <v>16</v>
      </c>
      <c r="Y77" s="256">
        <v>138</v>
      </c>
      <c r="Z77" s="256">
        <v>1551</v>
      </c>
      <c r="AA77" s="256">
        <v>73</v>
      </c>
      <c r="AB77" s="255">
        <v>2664</v>
      </c>
      <c r="AC77" s="254" t="s">
        <v>221</v>
      </c>
      <c r="AD77" s="247"/>
    </row>
    <row r="78" spans="1:30" ht="11.1" customHeight="1" x14ac:dyDescent="0.2">
      <c r="A78" s="14" t="s">
        <v>48</v>
      </c>
      <c r="B78" s="252">
        <v>32990</v>
      </c>
      <c r="C78" s="251">
        <v>32014</v>
      </c>
      <c r="D78" s="251">
        <v>31</v>
      </c>
      <c r="E78" s="251">
        <v>43</v>
      </c>
      <c r="F78" s="251">
        <v>1</v>
      </c>
      <c r="G78" s="251">
        <v>2</v>
      </c>
      <c r="H78" s="251">
        <v>2</v>
      </c>
      <c r="I78" s="251" t="s">
        <v>3</v>
      </c>
      <c r="J78" s="251" t="s">
        <v>3</v>
      </c>
      <c r="K78" s="251" t="s">
        <v>3</v>
      </c>
      <c r="L78" s="251">
        <v>6</v>
      </c>
      <c r="M78" s="251">
        <v>11</v>
      </c>
      <c r="N78" s="251">
        <v>15</v>
      </c>
      <c r="O78" s="251" t="s">
        <v>3</v>
      </c>
      <c r="P78" s="251">
        <v>496</v>
      </c>
      <c r="Q78" s="251">
        <v>8</v>
      </c>
      <c r="R78" s="251">
        <v>2</v>
      </c>
      <c r="S78" s="252">
        <v>2</v>
      </c>
      <c r="T78" s="251" t="s">
        <v>3</v>
      </c>
      <c r="U78" s="251">
        <v>10</v>
      </c>
      <c r="V78" s="251">
        <v>9</v>
      </c>
      <c r="W78" s="251">
        <v>32</v>
      </c>
      <c r="X78" s="251" t="s">
        <v>3</v>
      </c>
      <c r="Y78" s="251">
        <v>13</v>
      </c>
      <c r="Z78" s="251">
        <v>100</v>
      </c>
      <c r="AA78" s="251">
        <v>6</v>
      </c>
      <c r="AB78" s="250">
        <v>187</v>
      </c>
      <c r="AC78" s="249" t="s">
        <v>48</v>
      </c>
      <c r="AD78" s="247"/>
    </row>
    <row r="79" spans="1:30" ht="11.1" customHeight="1" x14ac:dyDescent="0.2">
      <c r="A79" s="14" t="s">
        <v>49</v>
      </c>
      <c r="B79" s="252">
        <v>20373</v>
      </c>
      <c r="C79" s="251">
        <v>19967</v>
      </c>
      <c r="D79" s="251">
        <v>24</v>
      </c>
      <c r="E79" s="251">
        <v>13</v>
      </c>
      <c r="F79" s="251" t="s">
        <v>3</v>
      </c>
      <c r="G79" s="251">
        <v>3</v>
      </c>
      <c r="H79" s="251" t="s">
        <v>3</v>
      </c>
      <c r="I79" s="251" t="s">
        <v>3</v>
      </c>
      <c r="J79" s="251" t="s">
        <v>3</v>
      </c>
      <c r="K79" s="251" t="s">
        <v>3</v>
      </c>
      <c r="L79" s="251">
        <v>4</v>
      </c>
      <c r="M79" s="251">
        <v>5</v>
      </c>
      <c r="N79" s="251">
        <v>1</v>
      </c>
      <c r="O79" s="251" t="s">
        <v>3</v>
      </c>
      <c r="P79" s="251">
        <v>169</v>
      </c>
      <c r="Q79" s="251">
        <v>5</v>
      </c>
      <c r="R79" s="251">
        <v>1</v>
      </c>
      <c r="S79" s="252" t="s">
        <v>3</v>
      </c>
      <c r="T79" s="251">
        <v>8</v>
      </c>
      <c r="U79" s="251">
        <v>2</v>
      </c>
      <c r="V79" s="251">
        <v>3</v>
      </c>
      <c r="W79" s="251">
        <v>26</v>
      </c>
      <c r="X79" s="251" t="s">
        <v>3</v>
      </c>
      <c r="Y79" s="251">
        <v>3</v>
      </c>
      <c r="Z79" s="251">
        <v>37</v>
      </c>
      <c r="AA79" s="251">
        <v>5</v>
      </c>
      <c r="AB79" s="250">
        <v>97</v>
      </c>
      <c r="AC79" s="249" t="s">
        <v>49</v>
      </c>
      <c r="AD79" s="247"/>
    </row>
    <row r="80" spans="1:30" ht="11.1" customHeight="1" x14ac:dyDescent="0.2">
      <c r="A80" s="14" t="s">
        <v>50</v>
      </c>
      <c r="B80" s="252">
        <v>15636</v>
      </c>
      <c r="C80" s="251">
        <v>14593</v>
      </c>
      <c r="D80" s="251">
        <v>10</v>
      </c>
      <c r="E80" s="251">
        <v>17</v>
      </c>
      <c r="F80" s="251">
        <v>1</v>
      </c>
      <c r="G80" s="251" t="s">
        <v>3</v>
      </c>
      <c r="H80" s="251">
        <v>1</v>
      </c>
      <c r="I80" s="251">
        <v>2</v>
      </c>
      <c r="J80" s="251" t="s">
        <v>3</v>
      </c>
      <c r="K80" s="251">
        <v>3</v>
      </c>
      <c r="L80" s="251">
        <v>1</v>
      </c>
      <c r="M80" s="251">
        <v>3</v>
      </c>
      <c r="N80" s="251">
        <v>2</v>
      </c>
      <c r="O80" s="251" t="s">
        <v>3</v>
      </c>
      <c r="P80" s="251">
        <v>826</v>
      </c>
      <c r="Q80" s="251">
        <v>4</v>
      </c>
      <c r="R80" s="251">
        <v>4</v>
      </c>
      <c r="S80" s="252" t="s">
        <v>3</v>
      </c>
      <c r="T80" s="251" t="s">
        <v>3</v>
      </c>
      <c r="U80" s="251">
        <v>2</v>
      </c>
      <c r="V80" s="251">
        <v>1</v>
      </c>
      <c r="W80" s="251">
        <v>8</v>
      </c>
      <c r="X80" s="251" t="s">
        <v>3</v>
      </c>
      <c r="Y80" s="251">
        <v>12</v>
      </c>
      <c r="Z80" s="251">
        <v>27</v>
      </c>
      <c r="AA80" s="251">
        <v>3</v>
      </c>
      <c r="AB80" s="250">
        <v>116</v>
      </c>
      <c r="AC80" s="249" t="s">
        <v>50</v>
      </c>
      <c r="AD80" s="247"/>
    </row>
    <row r="81" spans="1:30" ht="11.1" customHeight="1" x14ac:dyDescent="0.2">
      <c r="A81" s="14" t="s">
        <v>51</v>
      </c>
      <c r="B81" s="252">
        <v>20192</v>
      </c>
      <c r="C81" s="251">
        <v>19513</v>
      </c>
      <c r="D81" s="251">
        <v>16</v>
      </c>
      <c r="E81" s="251">
        <v>27</v>
      </c>
      <c r="F81" s="251" t="s">
        <v>3</v>
      </c>
      <c r="G81" s="251">
        <v>4</v>
      </c>
      <c r="H81" s="251">
        <v>1</v>
      </c>
      <c r="I81" s="251" t="s">
        <v>3</v>
      </c>
      <c r="J81" s="251" t="s">
        <v>3</v>
      </c>
      <c r="K81" s="251" t="s">
        <v>3</v>
      </c>
      <c r="L81" s="251">
        <v>3</v>
      </c>
      <c r="M81" s="251">
        <v>2</v>
      </c>
      <c r="N81" s="251">
        <v>287</v>
      </c>
      <c r="O81" s="251" t="s">
        <v>3</v>
      </c>
      <c r="P81" s="251">
        <v>139</v>
      </c>
      <c r="Q81" s="251" t="s">
        <v>3</v>
      </c>
      <c r="R81" s="251">
        <v>8</v>
      </c>
      <c r="S81" s="252" t="s">
        <v>3</v>
      </c>
      <c r="T81" s="251" t="s">
        <v>3</v>
      </c>
      <c r="U81" s="251">
        <v>3</v>
      </c>
      <c r="V81" s="251">
        <v>1</v>
      </c>
      <c r="W81" s="251">
        <v>10</v>
      </c>
      <c r="X81" s="251">
        <v>1</v>
      </c>
      <c r="Y81" s="251">
        <v>1</v>
      </c>
      <c r="Z81" s="251">
        <v>81</v>
      </c>
      <c r="AA81" s="251">
        <v>8</v>
      </c>
      <c r="AB81" s="250">
        <v>87</v>
      </c>
      <c r="AC81" s="249" t="s">
        <v>51</v>
      </c>
      <c r="AD81" s="247"/>
    </row>
    <row r="82" spans="1:30" ht="11.1" customHeight="1" x14ac:dyDescent="0.2">
      <c r="A82" s="14" t="s">
        <v>52</v>
      </c>
      <c r="B82" s="252">
        <v>86413</v>
      </c>
      <c r="C82" s="251">
        <v>83729</v>
      </c>
      <c r="D82" s="251">
        <v>118</v>
      </c>
      <c r="E82" s="251">
        <v>210</v>
      </c>
      <c r="F82" s="251">
        <v>4</v>
      </c>
      <c r="G82" s="251">
        <v>3</v>
      </c>
      <c r="H82" s="251">
        <v>4</v>
      </c>
      <c r="I82" s="251">
        <v>1</v>
      </c>
      <c r="J82" s="251">
        <v>1</v>
      </c>
      <c r="K82" s="251" t="s">
        <v>3</v>
      </c>
      <c r="L82" s="251">
        <v>20</v>
      </c>
      <c r="M82" s="251">
        <v>45</v>
      </c>
      <c r="N82" s="251">
        <v>555</v>
      </c>
      <c r="O82" s="251">
        <v>10</v>
      </c>
      <c r="P82" s="251">
        <v>428</v>
      </c>
      <c r="Q82" s="251">
        <v>7</v>
      </c>
      <c r="R82" s="251">
        <v>28</v>
      </c>
      <c r="S82" s="252">
        <v>4</v>
      </c>
      <c r="T82" s="251">
        <v>6</v>
      </c>
      <c r="U82" s="251">
        <v>19</v>
      </c>
      <c r="V82" s="251">
        <v>10</v>
      </c>
      <c r="W82" s="251">
        <v>86</v>
      </c>
      <c r="X82" s="251">
        <v>5</v>
      </c>
      <c r="Y82" s="251">
        <v>30</v>
      </c>
      <c r="Z82" s="251">
        <v>511</v>
      </c>
      <c r="AA82" s="251">
        <v>22</v>
      </c>
      <c r="AB82" s="250">
        <v>557</v>
      </c>
      <c r="AC82" s="249" t="s">
        <v>52</v>
      </c>
      <c r="AD82" s="247"/>
    </row>
    <row r="83" spans="1:30" ht="11.1" customHeight="1" x14ac:dyDescent="0.2">
      <c r="A83" s="14" t="s">
        <v>53</v>
      </c>
      <c r="B83" s="252">
        <v>17052</v>
      </c>
      <c r="C83" s="251">
        <v>16702</v>
      </c>
      <c r="D83" s="251">
        <v>17</v>
      </c>
      <c r="E83" s="251">
        <v>27</v>
      </c>
      <c r="F83" s="251">
        <v>1</v>
      </c>
      <c r="G83" s="251">
        <v>1</v>
      </c>
      <c r="H83" s="251" t="s">
        <v>3</v>
      </c>
      <c r="I83" s="251" t="s">
        <v>3</v>
      </c>
      <c r="J83" s="251" t="s">
        <v>3</v>
      </c>
      <c r="K83" s="251" t="s">
        <v>3</v>
      </c>
      <c r="L83" s="251">
        <v>2</v>
      </c>
      <c r="M83" s="251">
        <v>3</v>
      </c>
      <c r="N83" s="251">
        <v>1</v>
      </c>
      <c r="O83" s="251">
        <v>1</v>
      </c>
      <c r="P83" s="251">
        <v>166</v>
      </c>
      <c r="Q83" s="251" t="s">
        <v>3</v>
      </c>
      <c r="R83" s="251">
        <v>3</v>
      </c>
      <c r="S83" s="252" t="s">
        <v>3</v>
      </c>
      <c r="T83" s="251">
        <v>3</v>
      </c>
      <c r="U83" s="251">
        <v>1</v>
      </c>
      <c r="V83" s="251" t="s">
        <v>3</v>
      </c>
      <c r="W83" s="251">
        <v>5</v>
      </c>
      <c r="X83" s="251" t="s">
        <v>3</v>
      </c>
      <c r="Y83" s="251">
        <v>3</v>
      </c>
      <c r="Z83" s="251">
        <v>29</v>
      </c>
      <c r="AA83" s="251">
        <v>1</v>
      </c>
      <c r="AB83" s="250">
        <v>86</v>
      </c>
      <c r="AC83" s="249" t="s">
        <v>53</v>
      </c>
      <c r="AD83" s="247"/>
    </row>
    <row r="84" spans="1:30" ht="11.1" customHeight="1" x14ac:dyDescent="0.2">
      <c r="A84" s="14" t="s">
        <v>54</v>
      </c>
      <c r="B84" s="252">
        <v>14076</v>
      </c>
      <c r="C84" s="251">
        <v>13140</v>
      </c>
      <c r="D84" s="251">
        <v>25</v>
      </c>
      <c r="E84" s="251">
        <v>57</v>
      </c>
      <c r="F84" s="251" t="s">
        <v>3</v>
      </c>
      <c r="G84" s="251">
        <v>110</v>
      </c>
      <c r="H84" s="251">
        <v>1</v>
      </c>
      <c r="I84" s="251">
        <v>1</v>
      </c>
      <c r="J84" s="251" t="s">
        <v>3</v>
      </c>
      <c r="K84" s="251" t="s">
        <v>3</v>
      </c>
      <c r="L84" s="251">
        <v>3</v>
      </c>
      <c r="M84" s="251">
        <v>1</v>
      </c>
      <c r="N84" s="251">
        <v>486</v>
      </c>
      <c r="O84" s="251" t="s">
        <v>3</v>
      </c>
      <c r="P84" s="251">
        <v>10</v>
      </c>
      <c r="Q84" s="251">
        <v>5</v>
      </c>
      <c r="R84" s="251">
        <v>11</v>
      </c>
      <c r="S84" s="252" t="s">
        <v>3</v>
      </c>
      <c r="T84" s="251" t="s">
        <v>3</v>
      </c>
      <c r="U84" s="251">
        <v>5</v>
      </c>
      <c r="V84" s="251" t="s">
        <v>3</v>
      </c>
      <c r="W84" s="251">
        <v>12</v>
      </c>
      <c r="X84" s="251">
        <v>3</v>
      </c>
      <c r="Y84" s="251">
        <v>8</v>
      </c>
      <c r="Z84" s="251">
        <v>98</v>
      </c>
      <c r="AA84" s="251">
        <v>2</v>
      </c>
      <c r="AB84" s="250">
        <v>98</v>
      </c>
      <c r="AC84" s="249" t="s">
        <v>54</v>
      </c>
      <c r="AD84" s="247"/>
    </row>
    <row r="85" spans="1:30" ht="11.1" customHeight="1" x14ac:dyDescent="0.2">
      <c r="A85" s="14" t="s">
        <v>55</v>
      </c>
      <c r="B85" s="252">
        <v>122893</v>
      </c>
      <c r="C85" s="251">
        <v>118000</v>
      </c>
      <c r="D85" s="251">
        <v>178</v>
      </c>
      <c r="E85" s="251">
        <v>478</v>
      </c>
      <c r="F85" s="251">
        <v>8</v>
      </c>
      <c r="G85" s="251">
        <v>8</v>
      </c>
      <c r="H85" s="251">
        <v>10</v>
      </c>
      <c r="I85" s="251">
        <v>2</v>
      </c>
      <c r="J85" s="251" t="s">
        <v>3</v>
      </c>
      <c r="K85" s="251">
        <v>39</v>
      </c>
      <c r="L85" s="251">
        <v>58</v>
      </c>
      <c r="M85" s="251">
        <v>82</v>
      </c>
      <c r="N85" s="251">
        <v>512</v>
      </c>
      <c r="O85" s="251">
        <v>17</v>
      </c>
      <c r="P85" s="251">
        <v>1001</v>
      </c>
      <c r="Q85" s="251">
        <v>25</v>
      </c>
      <c r="R85" s="251">
        <v>32</v>
      </c>
      <c r="S85" s="252">
        <v>6</v>
      </c>
      <c r="T85" s="251">
        <v>9</v>
      </c>
      <c r="U85" s="251">
        <v>27</v>
      </c>
      <c r="V85" s="251">
        <v>12</v>
      </c>
      <c r="W85" s="251">
        <v>184</v>
      </c>
      <c r="X85" s="251">
        <v>7</v>
      </c>
      <c r="Y85" s="251">
        <v>68</v>
      </c>
      <c r="Z85" s="251">
        <v>668</v>
      </c>
      <c r="AA85" s="251">
        <v>26</v>
      </c>
      <c r="AB85" s="250">
        <v>1436</v>
      </c>
      <c r="AC85" s="249" t="s">
        <v>55</v>
      </c>
      <c r="AD85" s="247"/>
    </row>
    <row r="86" spans="1:30" ht="18" customHeight="1" x14ac:dyDescent="0.2">
      <c r="A86" s="9" t="s">
        <v>222</v>
      </c>
      <c r="B86" s="257">
        <v>192204</v>
      </c>
      <c r="C86" s="256">
        <v>186177</v>
      </c>
      <c r="D86" s="256">
        <v>375</v>
      </c>
      <c r="E86" s="256">
        <v>329</v>
      </c>
      <c r="F86" s="256">
        <v>6</v>
      </c>
      <c r="G86" s="256">
        <v>8</v>
      </c>
      <c r="H86" s="256">
        <v>6</v>
      </c>
      <c r="I86" s="256">
        <v>8</v>
      </c>
      <c r="J86" s="256" t="s">
        <v>3</v>
      </c>
      <c r="K86" s="256">
        <v>13</v>
      </c>
      <c r="L86" s="256">
        <v>40</v>
      </c>
      <c r="M86" s="256">
        <v>143</v>
      </c>
      <c r="N86" s="256">
        <v>31</v>
      </c>
      <c r="O86" s="256">
        <v>12</v>
      </c>
      <c r="P86" s="256">
        <v>2577</v>
      </c>
      <c r="Q86" s="256">
        <v>23</v>
      </c>
      <c r="R86" s="256">
        <v>29</v>
      </c>
      <c r="S86" s="257">
        <v>2</v>
      </c>
      <c r="T86" s="256">
        <v>2</v>
      </c>
      <c r="U86" s="256">
        <v>53</v>
      </c>
      <c r="V86" s="256">
        <v>6</v>
      </c>
      <c r="W86" s="256">
        <v>136</v>
      </c>
      <c r="X86" s="256">
        <v>7</v>
      </c>
      <c r="Y86" s="256">
        <v>64</v>
      </c>
      <c r="Z86" s="256">
        <v>545</v>
      </c>
      <c r="AA86" s="256">
        <v>16</v>
      </c>
      <c r="AB86" s="255">
        <v>1596</v>
      </c>
      <c r="AC86" s="254" t="s">
        <v>222</v>
      </c>
      <c r="AD86" s="247"/>
    </row>
    <row r="87" spans="1:30" ht="11.1" customHeight="1" x14ac:dyDescent="0.2">
      <c r="A87" s="14" t="s">
        <v>56</v>
      </c>
      <c r="B87" s="252">
        <v>96761</v>
      </c>
      <c r="C87" s="251">
        <v>93064</v>
      </c>
      <c r="D87" s="251">
        <v>244</v>
      </c>
      <c r="E87" s="251">
        <v>224</v>
      </c>
      <c r="F87" s="251">
        <v>3</v>
      </c>
      <c r="G87" s="251">
        <v>6</v>
      </c>
      <c r="H87" s="251">
        <v>2</v>
      </c>
      <c r="I87" s="251">
        <v>4</v>
      </c>
      <c r="J87" s="251" t="s">
        <v>3</v>
      </c>
      <c r="K87" s="251">
        <v>7</v>
      </c>
      <c r="L87" s="251">
        <v>26</v>
      </c>
      <c r="M87" s="251">
        <v>85</v>
      </c>
      <c r="N87" s="251">
        <v>19</v>
      </c>
      <c r="O87" s="251">
        <v>7</v>
      </c>
      <c r="P87" s="251">
        <v>1314</v>
      </c>
      <c r="Q87" s="251">
        <v>11</v>
      </c>
      <c r="R87" s="251">
        <v>18</v>
      </c>
      <c r="S87" s="252">
        <v>1</v>
      </c>
      <c r="T87" s="251" t="s">
        <v>3</v>
      </c>
      <c r="U87" s="251">
        <v>28</v>
      </c>
      <c r="V87" s="251">
        <v>3</v>
      </c>
      <c r="W87" s="251">
        <v>87</v>
      </c>
      <c r="X87" s="251">
        <v>2</v>
      </c>
      <c r="Y87" s="251">
        <v>34</v>
      </c>
      <c r="Z87" s="251">
        <v>398</v>
      </c>
      <c r="AA87" s="251">
        <v>9</v>
      </c>
      <c r="AB87" s="250">
        <v>1165</v>
      </c>
      <c r="AC87" s="249" t="s">
        <v>56</v>
      </c>
      <c r="AD87" s="247"/>
    </row>
    <row r="88" spans="1:30" ht="11.1" customHeight="1" x14ac:dyDescent="0.2">
      <c r="A88" s="14" t="s">
        <v>57</v>
      </c>
      <c r="B88" s="252">
        <v>17062</v>
      </c>
      <c r="C88" s="251">
        <v>16425</v>
      </c>
      <c r="D88" s="251">
        <v>25</v>
      </c>
      <c r="E88" s="251">
        <v>21</v>
      </c>
      <c r="F88" s="251" t="s">
        <v>3</v>
      </c>
      <c r="G88" s="251">
        <v>2</v>
      </c>
      <c r="H88" s="251" t="s">
        <v>3</v>
      </c>
      <c r="I88" s="251">
        <v>2</v>
      </c>
      <c r="J88" s="251" t="s">
        <v>3</v>
      </c>
      <c r="K88" s="251" t="s">
        <v>3</v>
      </c>
      <c r="L88" s="251">
        <v>1</v>
      </c>
      <c r="M88" s="251">
        <v>27</v>
      </c>
      <c r="N88" s="251">
        <v>1</v>
      </c>
      <c r="O88" s="251">
        <v>1</v>
      </c>
      <c r="P88" s="251">
        <v>417</v>
      </c>
      <c r="Q88" s="251">
        <v>2</v>
      </c>
      <c r="R88" s="251">
        <v>2</v>
      </c>
      <c r="S88" s="252" t="s">
        <v>3</v>
      </c>
      <c r="T88" s="251" t="s">
        <v>3</v>
      </c>
      <c r="U88" s="251">
        <v>5</v>
      </c>
      <c r="V88" s="251">
        <v>1</v>
      </c>
      <c r="W88" s="251">
        <v>14</v>
      </c>
      <c r="X88" s="251" t="s">
        <v>3</v>
      </c>
      <c r="Y88" s="251">
        <v>5</v>
      </c>
      <c r="Z88" s="251">
        <v>28</v>
      </c>
      <c r="AA88" s="251" t="s">
        <v>3</v>
      </c>
      <c r="AB88" s="250">
        <v>83</v>
      </c>
      <c r="AC88" s="249" t="s">
        <v>57</v>
      </c>
      <c r="AD88" s="247"/>
    </row>
    <row r="89" spans="1:30" ht="11.1" customHeight="1" x14ac:dyDescent="0.2">
      <c r="A89" s="14" t="s">
        <v>58</v>
      </c>
      <c r="B89" s="252">
        <v>14629</v>
      </c>
      <c r="C89" s="251">
        <v>14451</v>
      </c>
      <c r="D89" s="251">
        <v>33</v>
      </c>
      <c r="E89" s="251">
        <v>10</v>
      </c>
      <c r="F89" s="251">
        <v>2</v>
      </c>
      <c r="G89" s="251" t="s">
        <v>3</v>
      </c>
      <c r="H89" s="251">
        <v>2</v>
      </c>
      <c r="I89" s="251" t="s">
        <v>3</v>
      </c>
      <c r="J89" s="251" t="s">
        <v>3</v>
      </c>
      <c r="K89" s="251">
        <v>6</v>
      </c>
      <c r="L89" s="251">
        <v>5</v>
      </c>
      <c r="M89" s="251">
        <v>7</v>
      </c>
      <c r="N89" s="251">
        <v>4</v>
      </c>
      <c r="O89" s="251" t="s">
        <v>3</v>
      </c>
      <c r="P89" s="251">
        <v>19</v>
      </c>
      <c r="Q89" s="251">
        <v>1</v>
      </c>
      <c r="R89" s="251">
        <v>1</v>
      </c>
      <c r="S89" s="252" t="s">
        <v>3</v>
      </c>
      <c r="T89" s="251" t="s">
        <v>3</v>
      </c>
      <c r="U89" s="251">
        <v>7</v>
      </c>
      <c r="V89" s="251" t="s">
        <v>3</v>
      </c>
      <c r="W89" s="251">
        <v>9</v>
      </c>
      <c r="X89" s="251" t="s">
        <v>3</v>
      </c>
      <c r="Y89" s="251">
        <v>3</v>
      </c>
      <c r="Z89" s="251">
        <v>14</v>
      </c>
      <c r="AA89" s="251">
        <v>2</v>
      </c>
      <c r="AB89" s="250">
        <v>53</v>
      </c>
      <c r="AC89" s="249" t="s">
        <v>58</v>
      </c>
      <c r="AD89" s="247"/>
    </row>
    <row r="90" spans="1:30" ht="11.1" customHeight="1" x14ac:dyDescent="0.2">
      <c r="A90" s="14" t="s">
        <v>59</v>
      </c>
      <c r="B90" s="252">
        <v>16513</v>
      </c>
      <c r="C90" s="251">
        <v>15980</v>
      </c>
      <c r="D90" s="251">
        <v>31</v>
      </c>
      <c r="E90" s="251">
        <v>9</v>
      </c>
      <c r="F90" s="251">
        <v>1</v>
      </c>
      <c r="G90" s="251" t="s">
        <v>3</v>
      </c>
      <c r="H90" s="251" t="s">
        <v>3</v>
      </c>
      <c r="I90" s="251">
        <v>1</v>
      </c>
      <c r="J90" s="251" t="s">
        <v>3</v>
      </c>
      <c r="K90" s="251" t="s">
        <v>3</v>
      </c>
      <c r="L90" s="251">
        <v>2</v>
      </c>
      <c r="M90" s="251">
        <v>4</v>
      </c>
      <c r="N90" s="251">
        <v>4</v>
      </c>
      <c r="O90" s="251">
        <v>1</v>
      </c>
      <c r="P90" s="251">
        <v>332</v>
      </c>
      <c r="Q90" s="251">
        <v>1</v>
      </c>
      <c r="R90" s="251" t="s">
        <v>3</v>
      </c>
      <c r="S90" s="252" t="s">
        <v>3</v>
      </c>
      <c r="T90" s="251" t="s">
        <v>3</v>
      </c>
      <c r="U90" s="251">
        <v>4</v>
      </c>
      <c r="V90" s="251" t="s">
        <v>3</v>
      </c>
      <c r="W90" s="251">
        <v>8</v>
      </c>
      <c r="X90" s="251" t="s">
        <v>3</v>
      </c>
      <c r="Y90" s="251">
        <v>3</v>
      </c>
      <c r="Z90" s="251">
        <v>39</v>
      </c>
      <c r="AA90" s="251">
        <v>2</v>
      </c>
      <c r="AB90" s="250">
        <v>91</v>
      </c>
      <c r="AC90" s="249" t="s">
        <v>59</v>
      </c>
      <c r="AD90" s="247"/>
    </row>
    <row r="91" spans="1:30" ht="11.1" customHeight="1" x14ac:dyDescent="0.2">
      <c r="A91" s="14" t="s">
        <v>60</v>
      </c>
      <c r="B91" s="252">
        <v>15135</v>
      </c>
      <c r="C91" s="251">
        <v>14865</v>
      </c>
      <c r="D91" s="251">
        <v>10</v>
      </c>
      <c r="E91" s="251">
        <v>6</v>
      </c>
      <c r="F91" s="251" t="s">
        <v>3</v>
      </c>
      <c r="G91" s="251" t="s">
        <v>3</v>
      </c>
      <c r="H91" s="251" t="s">
        <v>3</v>
      </c>
      <c r="I91" s="251" t="s">
        <v>3</v>
      </c>
      <c r="J91" s="251" t="s">
        <v>3</v>
      </c>
      <c r="K91" s="251" t="s">
        <v>3</v>
      </c>
      <c r="L91" s="251" t="s">
        <v>3</v>
      </c>
      <c r="M91" s="251">
        <v>3</v>
      </c>
      <c r="N91" s="251">
        <v>1</v>
      </c>
      <c r="O91" s="251">
        <v>1</v>
      </c>
      <c r="P91" s="251">
        <v>174</v>
      </c>
      <c r="Q91" s="251">
        <v>1</v>
      </c>
      <c r="R91" s="251">
        <v>1</v>
      </c>
      <c r="S91" s="252">
        <v>1</v>
      </c>
      <c r="T91" s="251" t="s">
        <v>3</v>
      </c>
      <c r="U91" s="251">
        <v>4</v>
      </c>
      <c r="V91" s="251">
        <v>1</v>
      </c>
      <c r="W91" s="251">
        <v>5</v>
      </c>
      <c r="X91" s="251">
        <v>1</v>
      </c>
      <c r="Y91" s="251">
        <v>3</v>
      </c>
      <c r="Z91" s="251">
        <v>15</v>
      </c>
      <c r="AA91" s="251">
        <v>2</v>
      </c>
      <c r="AB91" s="250">
        <v>41</v>
      </c>
      <c r="AC91" s="249" t="s">
        <v>60</v>
      </c>
      <c r="AD91" s="247"/>
    </row>
    <row r="92" spans="1:30" ht="11.1" customHeight="1" x14ac:dyDescent="0.2">
      <c r="A92" s="14" t="s">
        <v>61</v>
      </c>
      <c r="B92" s="252">
        <v>32104</v>
      </c>
      <c r="C92" s="251">
        <v>31392</v>
      </c>
      <c r="D92" s="251">
        <v>32</v>
      </c>
      <c r="E92" s="251">
        <v>59</v>
      </c>
      <c r="F92" s="251" t="s">
        <v>3</v>
      </c>
      <c r="G92" s="251" t="s">
        <v>3</v>
      </c>
      <c r="H92" s="251">
        <v>2</v>
      </c>
      <c r="I92" s="251">
        <v>1</v>
      </c>
      <c r="J92" s="251" t="s">
        <v>3</v>
      </c>
      <c r="K92" s="251" t="s">
        <v>3</v>
      </c>
      <c r="L92" s="251">
        <v>6</v>
      </c>
      <c r="M92" s="251">
        <v>17</v>
      </c>
      <c r="N92" s="251">
        <v>2</v>
      </c>
      <c r="O92" s="251">
        <v>2</v>
      </c>
      <c r="P92" s="251">
        <v>321</v>
      </c>
      <c r="Q92" s="251">
        <v>7</v>
      </c>
      <c r="R92" s="251">
        <v>7</v>
      </c>
      <c r="S92" s="252" t="s">
        <v>3</v>
      </c>
      <c r="T92" s="251">
        <v>2</v>
      </c>
      <c r="U92" s="251">
        <v>5</v>
      </c>
      <c r="V92" s="251">
        <v>1</v>
      </c>
      <c r="W92" s="251">
        <v>13</v>
      </c>
      <c r="X92" s="251">
        <v>4</v>
      </c>
      <c r="Y92" s="251">
        <v>16</v>
      </c>
      <c r="Z92" s="251">
        <v>51</v>
      </c>
      <c r="AA92" s="251">
        <v>1</v>
      </c>
      <c r="AB92" s="250">
        <v>163</v>
      </c>
      <c r="AC92" s="249" t="s">
        <v>61</v>
      </c>
      <c r="AD92" s="247"/>
    </row>
    <row r="93" spans="1:30" ht="18" customHeight="1" x14ac:dyDescent="0.2">
      <c r="A93" s="9" t="s">
        <v>223</v>
      </c>
      <c r="B93" s="257">
        <v>210290</v>
      </c>
      <c r="C93" s="256">
        <v>202008</v>
      </c>
      <c r="D93" s="256">
        <v>774</v>
      </c>
      <c r="E93" s="256">
        <v>471</v>
      </c>
      <c r="F93" s="256">
        <v>68</v>
      </c>
      <c r="G93" s="256">
        <v>20</v>
      </c>
      <c r="H93" s="256">
        <v>58</v>
      </c>
      <c r="I93" s="256">
        <v>6</v>
      </c>
      <c r="J93" s="256">
        <v>44</v>
      </c>
      <c r="K93" s="256">
        <v>20</v>
      </c>
      <c r="L93" s="256">
        <v>186</v>
      </c>
      <c r="M93" s="256">
        <v>555</v>
      </c>
      <c r="N93" s="256">
        <v>97</v>
      </c>
      <c r="O93" s="256">
        <v>32</v>
      </c>
      <c r="P93" s="256">
        <v>2541</v>
      </c>
      <c r="Q93" s="256">
        <v>92</v>
      </c>
      <c r="R93" s="256">
        <v>57</v>
      </c>
      <c r="S93" s="257">
        <v>6</v>
      </c>
      <c r="T93" s="256">
        <v>17</v>
      </c>
      <c r="U93" s="256">
        <v>73</v>
      </c>
      <c r="V93" s="256">
        <v>20</v>
      </c>
      <c r="W93" s="256">
        <v>326</v>
      </c>
      <c r="X93" s="256">
        <v>14</v>
      </c>
      <c r="Y93" s="256">
        <v>111</v>
      </c>
      <c r="Z93" s="256">
        <v>913</v>
      </c>
      <c r="AA93" s="256">
        <v>36</v>
      </c>
      <c r="AB93" s="255">
        <v>1745</v>
      </c>
      <c r="AC93" s="254" t="s">
        <v>223</v>
      </c>
      <c r="AD93" s="247"/>
    </row>
    <row r="94" spans="1:30" ht="11.1" customHeight="1" x14ac:dyDescent="0.2">
      <c r="A94" s="14" t="s">
        <v>62</v>
      </c>
      <c r="B94" s="252">
        <v>44470</v>
      </c>
      <c r="C94" s="251">
        <v>43580</v>
      </c>
      <c r="D94" s="251">
        <v>93</v>
      </c>
      <c r="E94" s="251">
        <v>54</v>
      </c>
      <c r="F94" s="251">
        <v>11</v>
      </c>
      <c r="G94" s="251">
        <v>1</v>
      </c>
      <c r="H94" s="251">
        <v>9</v>
      </c>
      <c r="I94" s="251">
        <v>2</v>
      </c>
      <c r="J94" s="251">
        <v>35</v>
      </c>
      <c r="K94" s="251">
        <v>14</v>
      </c>
      <c r="L94" s="251">
        <v>18</v>
      </c>
      <c r="M94" s="251">
        <v>66</v>
      </c>
      <c r="N94" s="251">
        <v>10</v>
      </c>
      <c r="O94" s="251">
        <v>4</v>
      </c>
      <c r="P94" s="251">
        <v>125</v>
      </c>
      <c r="Q94" s="251">
        <v>23</v>
      </c>
      <c r="R94" s="251">
        <v>10</v>
      </c>
      <c r="S94" s="252" t="s">
        <v>3</v>
      </c>
      <c r="T94" s="251">
        <v>1</v>
      </c>
      <c r="U94" s="251">
        <v>13</v>
      </c>
      <c r="V94" s="251">
        <v>1</v>
      </c>
      <c r="W94" s="251">
        <v>54</v>
      </c>
      <c r="X94" s="251">
        <v>2</v>
      </c>
      <c r="Y94" s="251">
        <v>23</v>
      </c>
      <c r="Z94" s="251">
        <v>146</v>
      </c>
      <c r="AA94" s="251">
        <v>7</v>
      </c>
      <c r="AB94" s="250">
        <v>168</v>
      </c>
      <c r="AC94" s="249" t="s">
        <v>62</v>
      </c>
      <c r="AD94" s="247"/>
    </row>
    <row r="95" spans="1:30" ht="11.1" customHeight="1" x14ac:dyDescent="0.2">
      <c r="A95" s="14" t="s">
        <v>63</v>
      </c>
      <c r="B95" s="252">
        <v>109809</v>
      </c>
      <c r="C95" s="251">
        <v>104222</v>
      </c>
      <c r="D95" s="251">
        <v>533</v>
      </c>
      <c r="E95" s="251">
        <v>296</v>
      </c>
      <c r="F95" s="251">
        <v>37</v>
      </c>
      <c r="G95" s="251">
        <v>17</v>
      </c>
      <c r="H95" s="251">
        <v>35</v>
      </c>
      <c r="I95" s="251">
        <v>4</v>
      </c>
      <c r="J95" s="251">
        <v>9</v>
      </c>
      <c r="K95" s="251" t="s">
        <v>3</v>
      </c>
      <c r="L95" s="251">
        <v>144</v>
      </c>
      <c r="M95" s="251">
        <v>354</v>
      </c>
      <c r="N95" s="251">
        <v>52</v>
      </c>
      <c r="O95" s="251">
        <v>26</v>
      </c>
      <c r="P95" s="251">
        <v>1801</v>
      </c>
      <c r="Q95" s="251">
        <v>66</v>
      </c>
      <c r="R95" s="251">
        <v>32</v>
      </c>
      <c r="S95" s="252">
        <v>6</v>
      </c>
      <c r="T95" s="251">
        <v>12</v>
      </c>
      <c r="U95" s="251">
        <v>39</v>
      </c>
      <c r="V95" s="251">
        <v>15</v>
      </c>
      <c r="W95" s="251">
        <v>198</v>
      </c>
      <c r="X95" s="251">
        <v>10</v>
      </c>
      <c r="Y95" s="251">
        <v>51</v>
      </c>
      <c r="Z95" s="251">
        <v>578</v>
      </c>
      <c r="AA95" s="251">
        <v>24</v>
      </c>
      <c r="AB95" s="250">
        <v>1248</v>
      </c>
      <c r="AC95" s="249" t="s">
        <v>63</v>
      </c>
      <c r="AD95" s="247"/>
    </row>
    <row r="96" spans="1:30" ht="11.1" customHeight="1" x14ac:dyDescent="0.2">
      <c r="A96" s="14" t="s">
        <v>64</v>
      </c>
      <c r="B96" s="252">
        <v>56011</v>
      </c>
      <c r="C96" s="251">
        <v>54206</v>
      </c>
      <c r="D96" s="251">
        <v>148</v>
      </c>
      <c r="E96" s="251">
        <v>121</v>
      </c>
      <c r="F96" s="251">
        <v>20</v>
      </c>
      <c r="G96" s="251">
        <v>2</v>
      </c>
      <c r="H96" s="251">
        <v>14</v>
      </c>
      <c r="I96" s="251" t="s">
        <v>3</v>
      </c>
      <c r="J96" s="251" t="s">
        <v>3</v>
      </c>
      <c r="K96" s="251">
        <v>6</v>
      </c>
      <c r="L96" s="251">
        <v>24</v>
      </c>
      <c r="M96" s="251">
        <v>135</v>
      </c>
      <c r="N96" s="251">
        <v>35</v>
      </c>
      <c r="O96" s="251">
        <v>2</v>
      </c>
      <c r="P96" s="251">
        <v>615</v>
      </c>
      <c r="Q96" s="251">
        <v>3</v>
      </c>
      <c r="R96" s="251">
        <v>15</v>
      </c>
      <c r="S96" s="252" t="s">
        <v>3</v>
      </c>
      <c r="T96" s="251">
        <v>4</v>
      </c>
      <c r="U96" s="251">
        <v>21</v>
      </c>
      <c r="V96" s="251">
        <v>4</v>
      </c>
      <c r="W96" s="251">
        <v>74</v>
      </c>
      <c r="X96" s="251">
        <v>2</v>
      </c>
      <c r="Y96" s="251">
        <v>37</v>
      </c>
      <c r="Z96" s="251">
        <v>189</v>
      </c>
      <c r="AA96" s="251">
        <v>5</v>
      </c>
      <c r="AB96" s="250">
        <v>329</v>
      </c>
      <c r="AC96" s="249" t="s">
        <v>64</v>
      </c>
      <c r="AD96" s="247"/>
    </row>
    <row r="97" spans="1:30" ht="18" customHeight="1" x14ac:dyDescent="0.2">
      <c r="A97" s="9" t="s">
        <v>224</v>
      </c>
      <c r="B97" s="258">
        <v>200503</v>
      </c>
      <c r="C97" s="256">
        <v>174818</v>
      </c>
      <c r="D97" s="256">
        <v>412</v>
      </c>
      <c r="E97" s="256">
        <v>690</v>
      </c>
      <c r="F97" s="256">
        <v>26</v>
      </c>
      <c r="G97" s="256">
        <v>10</v>
      </c>
      <c r="H97" s="256">
        <v>48</v>
      </c>
      <c r="I97" s="256">
        <v>2</v>
      </c>
      <c r="J97" s="256">
        <v>14083</v>
      </c>
      <c r="K97" s="256">
        <v>3</v>
      </c>
      <c r="L97" s="256">
        <v>121</v>
      </c>
      <c r="M97" s="256">
        <v>319</v>
      </c>
      <c r="N97" s="256">
        <v>88</v>
      </c>
      <c r="O97" s="256">
        <v>23</v>
      </c>
      <c r="P97" s="256">
        <v>3188</v>
      </c>
      <c r="Q97" s="256">
        <v>887</v>
      </c>
      <c r="R97" s="256">
        <v>24</v>
      </c>
      <c r="S97" s="257">
        <v>3</v>
      </c>
      <c r="T97" s="256">
        <v>14</v>
      </c>
      <c r="U97" s="256">
        <v>73</v>
      </c>
      <c r="V97" s="256">
        <v>22</v>
      </c>
      <c r="W97" s="256">
        <v>232</v>
      </c>
      <c r="X97" s="256">
        <v>9</v>
      </c>
      <c r="Y97" s="256">
        <v>97</v>
      </c>
      <c r="Z97" s="256">
        <v>2234</v>
      </c>
      <c r="AA97" s="256">
        <v>30</v>
      </c>
      <c r="AB97" s="255">
        <v>3047</v>
      </c>
      <c r="AC97" s="254" t="s">
        <v>224</v>
      </c>
      <c r="AD97" s="247"/>
    </row>
    <row r="98" spans="1:30" ht="11.1" customHeight="1" x14ac:dyDescent="0.2">
      <c r="A98" s="14" t="s">
        <v>65</v>
      </c>
      <c r="B98" s="253">
        <v>20659</v>
      </c>
      <c r="C98" s="251">
        <v>19540</v>
      </c>
      <c r="D98" s="251">
        <v>44</v>
      </c>
      <c r="E98" s="251">
        <v>47</v>
      </c>
      <c r="F98" s="251" t="s">
        <v>3</v>
      </c>
      <c r="G98" s="251" t="s">
        <v>3</v>
      </c>
      <c r="H98" s="251" t="s">
        <v>3</v>
      </c>
      <c r="I98" s="251" t="s">
        <v>3</v>
      </c>
      <c r="J98" s="251">
        <v>354</v>
      </c>
      <c r="K98" s="251" t="s">
        <v>3</v>
      </c>
      <c r="L98" s="251">
        <v>12</v>
      </c>
      <c r="M98" s="251">
        <v>21</v>
      </c>
      <c r="N98" s="251">
        <v>8</v>
      </c>
      <c r="O98" s="251">
        <v>2</v>
      </c>
      <c r="P98" s="251">
        <v>188</v>
      </c>
      <c r="Q98" s="251">
        <v>117</v>
      </c>
      <c r="R98" s="251">
        <v>3</v>
      </c>
      <c r="S98" s="252" t="s">
        <v>3</v>
      </c>
      <c r="T98" s="251">
        <v>3</v>
      </c>
      <c r="U98" s="251">
        <v>7</v>
      </c>
      <c r="V98" s="251">
        <v>6</v>
      </c>
      <c r="W98" s="251">
        <v>17</v>
      </c>
      <c r="X98" s="251">
        <v>1</v>
      </c>
      <c r="Y98" s="251">
        <v>6</v>
      </c>
      <c r="Z98" s="251">
        <v>65</v>
      </c>
      <c r="AA98" s="251">
        <v>4</v>
      </c>
      <c r="AB98" s="250">
        <v>214</v>
      </c>
      <c r="AC98" s="249" t="s">
        <v>65</v>
      </c>
      <c r="AD98" s="247"/>
    </row>
    <row r="99" spans="1:30" ht="11.1" customHeight="1" x14ac:dyDescent="0.2">
      <c r="A99" s="14" t="s">
        <v>66</v>
      </c>
      <c r="B99" s="253">
        <v>9913</v>
      </c>
      <c r="C99" s="251">
        <v>8629</v>
      </c>
      <c r="D99" s="251">
        <v>15</v>
      </c>
      <c r="E99" s="251">
        <v>38</v>
      </c>
      <c r="F99" s="251" t="s">
        <v>3</v>
      </c>
      <c r="G99" s="251">
        <v>1</v>
      </c>
      <c r="H99" s="251">
        <v>3</v>
      </c>
      <c r="I99" s="251" t="s">
        <v>3</v>
      </c>
      <c r="J99" s="251">
        <v>870</v>
      </c>
      <c r="K99" s="251" t="s">
        <v>3</v>
      </c>
      <c r="L99" s="251">
        <v>6</v>
      </c>
      <c r="M99" s="251">
        <v>9</v>
      </c>
      <c r="N99" s="251">
        <v>6</v>
      </c>
      <c r="O99" s="251" t="s">
        <v>3</v>
      </c>
      <c r="P99" s="251">
        <v>41</v>
      </c>
      <c r="Q99" s="251">
        <v>65</v>
      </c>
      <c r="R99" s="251">
        <v>3</v>
      </c>
      <c r="S99" s="252" t="s">
        <v>3</v>
      </c>
      <c r="T99" s="251" t="s">
        <v>3</v>
      </c>
      <c r="U99" s="251">
        <v>1</v>
      </c>
      <c r="V99" s="251">
        <v>4</v>
      </c>
      <c r="W99" s="251">
        <v>3</v>
      </c>
      <c r="X99" s="251">
        <v>1</v>
      </c>
      <c r="Y99" s="251">
        <v>2</v>
      </c>
      <c r="Z99" s="251">
        <v>61</v>
      </c>
      <c r="AA99" s="251" t="s">
        <v>3</v>
      </c>
      <c r="AB99" s="250">
        <v>155</v>
      </c>
      <c r="AC99" s="249" t="s">
        <v>66</v>
      </c>
      <c r="AD99" s="247"/>
    </row>
    <row r="100" spans="1:30" ht="11.1" customHeight="1" x14ac:dyDescent="0.2">
      <c r="A100" s="14" t="s">
        <v>67</v>
      </c>
      <c r="B100" s="253">
        <v>13034</v>
      </c>
      <c r="C100" s="251">
        <v>12316</v>
      </c>
      <c r="D100" s="251">
        <v>18</v>
      </c>
      <c r="E100" s="251">
        <v>10</v>
      </c>
      <c r="F100" s="251">
        <v>1</v>
      </c>
      <c r="G100" s="251" t="s">
        <v>3</v>
      </c>
      <c r="H100" s="251" t="s">
        <v>3</v>
      </c>
      <c r="I100" s="251" t="s">
        <v>3</v>
      </c>
      <c r="J100" s="251">
        <v>342</v>
      </c>
      <c r="K100" s="251">
        <v>1</v>
      </c>
      <c r="L100" s="251">
        <v>2</v>
      </c>
      <c r="M100" s="251">
        <v>16</v>
      </c>
      <c r="N100" s="251" t="s">
        <v>3</v>
      </c>
      <c r="O100" s="251">
        <v>4</v>
      </c>
      <c r="P100" s="251">
        <v>5</v>
      </c>
      <c r="Q100" s="251">
        <v>107</v>
      </c>
      <c r="R100" s="251" t="s">
        <v>3</v>
      </c>
      <c r="S100" s="252" t="s">
        <v>3</v>
      </c>
      <c r="T100" s="251" t="s">
        <v>3</v>
      </c>
      <c r="U100" s="251">
        <v>1</v>
      </c>
      <c r="V100" s="251">
        <v>1</v>
      </c>
      <c r="W100" s="251">
        <v>9</v>
      </c>
      <c r="X100" s="251" t="s">
        <v>3</v>
      </c>
      <c r="Y100" s="251">
        <v>4</v>
      </c>
      <c r="Z100" s="251">
        <v>73</v>
      </c>
      <c r="AA100" s="251">
        <v>5</v>
      </c>
      <c r="AB100" s="250">
        <v>119</v>
      </c>
      <c r="AC100" s="249" t="s">
        <v>67</v>
      </c>
      <c r="AD100" s="247"/>
    </row>
    <row r="101" spans="1:30" ht="11.1" customHeight="1" x14ac:dyDescent="0.2">
      <c r="A101" s="14" t="s">
        <v>68</v>
      </c>
      <c r="B101" s="253">
        <v>14823</v>
      </c>
      <c r="C101" s="251">
        <v>10985</v>
      </c>
      <c r="D101" s="251">
        <v>11</v>
      </c>
      <c r="E101" s="251">
        <v>21</v>
      </c>
      <c r="F101" s="251">
        <v>2</v>
      </c>
      <c r="G101" s="251">
        <v>1</v>
      </c>
      <c r="H101" s="251" t="s">
        <v>3</v>
      </c>
      <c r="I101" s="251" t="s">
        <v>3</v>
      </c>
      <c r="J101" s="251">
        <v>3268</v>
      </c>
      <c r="K101" s="251">
        <v>2</v>
      </c>
      <c r="L101" s="251">
        <v>2</v>
      </c>
      <c r="M101" s="251">
        <v>4</v>
      </c>
      <c r="N101" s="251" t="s">
        <v>3</v>
      </c>
      <c r="O101" s="251" t="s">
        <v>3</v>
      </c>
      <c r="P101" s="251">
        <v>8</v>
      </c>
      <c r="Q101" s="251">
        <v>54</v>
      </c>
      <c r="R101" s="251" t="s">
        <v>3</v>
      </c>
      <c r="S101" s="252">
        <v>1</v>
      </c>
      <c r="T101" s="251">
        <v>1</v>
      </c>
      <c r="U101" s="251">
        <v>2</v>
      </c>
      <c r="V101" s="251">
        <v>1</v>
      </c>
      <c r="W101" s="251">
        <v>11</v>
      </c>
      <c r="X101" s="251" t="s">
        <v>3</v>
      </c>
      <c r="Y101" s="251">
        <v>3</v>
      </c>
      <c r="Z101" s="251">
        <v>368</v>
      </c>
      <c r="AA101" s="251">
        <v>1</v>
      </c>
      <c r="AB101" s="250">
        <v>77</v>
      </c>
      <c r="AC101" s="249" t="s">
        <v>68</v>
      </c>
      <c r="AD101" s="247"/>
    </row>
    <row r="102" spans="1:30" ht="11.1" customHeight="1" x14ac:dyDescent="0.2">
      <c r="A102" s="14" t="s">
        <v>69</v>
      </c>
      <c r="B102" s="253">
        <v>18808</v>
      </c>
      <c r="C102" s="251">
        <v>12584</v>
      </c>
      <c r="D102" s="251">
        <v>27</v>
      </c>
      <c r="E102" s="251">
        <v>30</v>
      </c>
      <c r="F102" s="251">
        <v>1</v>
      </c>
      <c r="G102" s="251">
        <v>3</v>
      </c>
      <c r="H102" s="251">
        <v>7</v>
      </c>
      <c r="I102" s="251" t="s">
        <v>3</v>
      </c>
      <c r="J102" s="251">
        <v>5204</v>
      </c>
      <c r="K102" s="251" t="s">
        <v>3</v>
      </c>
      <c r="L102" s="251">
        <v>8</v>
      </c>
      <c r="M102" s="251">
        <v>12</v>
      </c>
      <c r="N102" s="251">
        <v>5</v>
      </c>
      <c r="O102" s="251" t="s">
        <v>3</v>
      </c>
      <c r="P102" s="251">
        <v>63</v>
      </c>
      <c r="Q102" s="251">
        <v>122</v>
      </c>
      <c r="R102" s="251">
        <v>3</v>
      </c>
      <c r="S102" s="252" t="s">
        <v>3</v>
      </c>
      <c r="T102" s="251" t="s">
        <v>3</v>
      </c>
      <c r="U102" s="251">
        <v>1</v>
      </c>
      <c r="V102" s="251" t="s">
        <v>3</v>
      </c>
      <c r="W102" s="251">
        <v>17</v>
      </c>
      <c r="X102" s="251" t="s">
        <v>3</v>
      </c>
      <c r="Y102" s="251">
        <v>3</v>
      </c>
      <c r="Z102" s="251">
        <v>525</v>
      </c>
      <c r="AA102" s="251">
        <v>6</v>
      </c>
      <c r="AB102" s="250">
        <v>187</v>
      </c>
      <c r="AC102" s="249" t="s">
        <v>69</v>
      </c>
      <c r="AD102" s="247"/>
    </row>
    <row r="103" spans="1:30" ht="11.1" customHeight="1" x14ac:dyDescent="0.2">
      <c r="A103" s="14" t="s">
        <v>70</v>
      </c>
      <c r="B103" s="253">
        <v>13853</v>
      </c>
      <c r="C103" s="251">
        <v>12708</v>
      </c>
      <c r="D103" s="251">
        <v>3</v>
      </c>
      <c r="E103" s="251">
        <v>4</v>
      </c>
      <c r="F103" s="251" t="s">
        <v>3</v>
      </c>
      <c r="G103" s="251" t="s">
        <v>3</v>
      </c>
      <c r="H103" s="251">
        <v>2</v>
      </c>
      <c r="I103" s="251" t="s">
        <v>3</v>
      </c>
      <c r="J103" s="251">
        <v>401</v>
      </c>
      <c r="K103" s="251" t="s">
        <v>3</v>
      </c>
      <c r="L103" s="251" t="s">
        <v>3</v>
      </c>
      <c r="M103" s="251">
        <v>23</v>
      </c>
      <c r="N103" s="251">
        <v>2</v>
      </c>
      <c r="O103" s="251">
        <v>2</v>
      </c>
      <c r="P103" s="251">
        <v>194</v>
      </c>
      <c r="Q103" s="251">
        <v>76</v>
      </c>
      <c r="R103" s="251" t="s">
        <v>3</v>
      </c>
      <c r="S103" s="252" t="s">
        <v>3</v>
      </c>
      <c r="T103" s="251" t="s">
        <v>3</v>
      </c>
      <c r="U103" s="251">
        <v>3</v>
      </c>
      <c r="V103" s="251">
        <v>1</v>
      </c>
      <c r="W103" s="251">
        <v>10</v>
      </c>
      <c r="X103" s="251" t="s">
        <v>3</v>
      </c>
      <c r="Y103" s="251">
        <v>2</v>
      </c>
      <c r="Z103" s="251">
        <v>203</v>
      </c>
      <c r="AA103" s="251">
        <v>3</v>
      </c>
      <c r="AB103" s="250">
        <v>216</v>
      </c>
      <c r="AC103" s="249" t="s">
        <v>70</v>
      </c>
      <c r="AD103" s="247"/>
    </row>
    <row r="104" spans="1:30" ht="11.1" customHeight="1" x14ac:dyDescent="0.2">
      <c r="A104" s="14" t="s">
        <v>71</v>
      </c>
      <c r="B104" s="253">
        <v>34511</v>
      </c>
      <c r="C104" s="251">
        <v>29277</v>
      </c>
      <c r="D104" s="251">
        <v>32</v>
      </c>
      <c r="E104" s="251">
        <v>265</v>
      </c>
      <c r="F104" s="251">
        <v>1</v>
      </c>
      <c r="G104" s="251">
        <v>1</v>
      </c>
      <c r="H104" s="251">
        <v>3</v>
      </c>
      <c r="I104" s="251" t="s">
        <v>3</v>
      </c>
      <c r="J104" s="251">
        <v>3535</v>
      </c>
      <c r="K104" s="251" t="s">
        <v>3</v>
      </c>
      <c r="L104" s="251">
        <v>24</v>
      </c>
      <c r="M104" s="251">
        <v>60</v>
      </c>
      <c r="N104" s="251">
        <v>28</v>
      </c>
      <c r="O104" s="251">
        <v>2</v>
      </c>
      <c r="P104" s="251">
        <v>86</v>
      </c>
      <c r="Q104" s="251">
        <v>251</v>
      </c>
      <c r="R104" s="251">
        <v>3</v>
      </c>
      <c r="S104" s="252" t="s">
        <v>3</v>
      </c>
      <c r="T104" s="251">
        <v>4</v>
      </c>
      <c r="U104" s="251">
        <v>10</v>
      </c>
      <c r="V104" s="251">
        <v>1</v>
      </c>
      <c r="W104" s="251">
        <v>48</v>
      </c>
      <c r="X104" s="251">
        <v>2</v>
      </c>
      <c r="Y104" s="251">
        <v>16</v>
      </c>
      <c r="Z104" s="251">
        <v>539</v>
      </c>
      <c r="AA104" s="251">
        <v>1</v>
      </c>
      <c r="AB104" s="250">
        <v>322</v>
      </c>
      <c r="AC104" s="249" t="s">
        <v>71</v>
      </c>
      <c r="AD104" s="247"/>
    </row>
    <row r="105" spans="1:30" ht="11.1" customHeight="1" x14ac:dyDescent="0.2">
      <c r="A105" s="14" t="s">
        <v>72</v>
      </c>
      <c r="B105" s="253">
        <v>74902</v>
      </c>
      <c r="C105" s="251">
        <v>68779</v>
      </c>
      <c r="D105" s="251">
        <v>262</v>
      </c>
      <c r="E105" s="251">
        <v>275</v>
      </c>
      <c r="F105" s="251">
        <v>21</v>
      </c>
      <c r="G105" s="251">
        <v>4</v>
      </c>
      <c r="H105" s="251">
        <v>33</v>
      </c>
      <c r="I105" s="251">
        <v>2</v>
      </c>
      <c r="J105" s="251">
        <v>109</v>
      </c>
      <c r="K105" s="251" t="s">
        <v>3</v>
      </c>
      <c r="L105" s="251">
        <v>67</v>
      </c>
      <c r="M105" s="251">
        <v>174</v>
      </c>
      <c r="N105" s="251">
        <v>39</v>
      </c>
      <c r="O105" s="251">
        <v>13</v>
      </c>
      <c r="P105" s="251">
        <v>2603</v>
      </c>
      <c r="Q105" s="251">
        <v>95</v>
      </c>
      <c r="R105" s="251">
        <v>12</v>
      </c>
      <c r="S105" s="252">
        <v>2</v>
      </c>
      <c r="T105" s="251">
        <v>6</v>
      </c>
      <c r="U105" s="251">
        <v>48</v>
      </c>
      <c r="V105" s="251">
        <v>8</v>
      </c>
      <c r="W105" s="251">
        <v>117</v>
      </c>
      <c r="X105" s="251">
        <v>5</v>
      </c>
      <c r="Y105" s="251">
        <v>61</v>
      </c>
      <c r="Z105" s="251">
        <v>400</v>
      </c>
      <c r="AA105" s="251">
        <v>10</v>
      </c>
      <c r="AB105" s="250">
        <v>1757</v>
      </c>
      <c r="AC105" s="249" t="s">
        <v>72</v>
      </c>
      <c r="AD105" s="247"/>
    </row>
    <row r="106" spans="1:30" ht="18" customHeight="1" x14ac:dyDescent="0.2">
      <c r="A106" s="9" t="s">
        <v>225</v>
      </c>
      <c r="B106" s="258">
        <v>298778</v>
      </c>
      <c r="C106" s="256">
        <v>289183</v>
      </c>
      <c r="D106" s="256">
        <v>1822</v>
      </c>
      <c r="E106" s="256">
        <v>540</v>
      </c>
      <c r="F106" s="256">
        <v>45</v>
      </c>
      <c r="G106" s="256">
        <v>25</v>
      </c>
      <c r="H106" s="256">
        <v>72</v>
      </c>
      <c r="I106" s="256">
        <v>5</v>
      </c>
      <c r="J106" s="256">
        <v>9</v>
      </c>
      <c r="K106" s="256">
        <v>108</v>
      </c>
      <c r="L106" s="256">
        <v>75</v>
      </c>
      <c r="M106" s="256">
        <v>461</v>
      </c>
      <c r="N106" s="256">
        <v>189</v>
      </c>
      <c r="O106" s="256">
        <v>12</v>
      </c>
      <c r="P106" s="256">
        <v>1606</v>
      </c>
      <c r="Q106" s="256">
        <v>101</v>
      </c>
      <c r="R106" s="256">
        <v>33</v>
      </c>
      <c r="S106" s="257">
        <v>6</v>
      </c>
      <c r="T106" s="256">
        <v>22</v>
      </c>
      <c r="U106" s="256">
        <v>107</v>
      </c>
      <c r="V106" s="256">
        <v>30</v>
      </c>
      <c r="W106" s="256">
        <v>296</v>
      </c>
      <c r="X106" s="256">
        <v>9</v>
      </c>
      <c r="Y106" s="256">
        <v>190</v>
      </c>
      <c r="Z106" s="256">
        <v>980</v>
      </c>
      <c r="AA106" s="256">
        <v>155</v>
      </c>
      <c r="AB106" s="255">
        <v>2697</v>
      </c>
      <c r="AC106" s="254" t="s">
        <v>225</v>
      </c>
      <c r="AD106" s="247"/>
    </row>
    <row r="107" spans="1:30" ht="11.1" customHeight="1" x14ac:dyDescent="0.2">
      <c r="A107" s="14" t="s">
        <v>73</v>
      </c>
      <c r="B107" s="253">
        <v>48129</v>
      </c>
      <c r="C107" s="251">
        <v>46650</v>
      </c>
      <c r="D107" s="251">
        <v>363</v>
      </c>
      <c r="E107" s="251">
        <v>61</v>
      </c>
      <c r="F107" s="251">
        <v>4</v>
      </c>
      <c r="G107" s="251">
        <v>1</v>
      </c>
      <c r="H107" s="251">
        <v>12</v>
      </c>
      <c r="I107" s="251">
        <v>1</v>
      </c>
      <c r="J107" s="251">
        <v>3</v>
      </c>
      <c r="K107" s="251" t="s">
        <v>3</v>
      </c>
      <c r="L107" s="251">
        <v>18</v>
      </c>
      <c r="M107" s="251">
        <v>57</v>
      </c>
      <c r="N107" s="251">
        <v>24</v>
      </c>
      <c r="O107" s="251">
        <v>5</v>
      </c>
      <c r="P107" s="251">
        <v>323</v>
      </c>
      <c r="Q107" s="251">
        <v>69</v>
      </c>
      <c r="R107" s="251">
        <v>13</v>
      </c>
      <c r="S107" s="252">
        <v>1</v>
      </c>
      <c r="T107" s="251">
        <v>5</v>
      </c>
      <c r="U107" s="251">
        <v>14</v>
      </c>
      <c r="V107" s="251">
        <v>3</v>
      </c>
      <c r="W107" s="251">
        <v>44</v>
      </c>
      <c r="X107" s="251">
        <v>2</v>
      </c>
      <c r="Y107" s="251">
        <v>32</v>
      </c>
      <c r="Z107" s="251">
        <v>186</v>
      </c>
      <c r="AA107" s="251">
        <v>24</v>
      </c>
      <c r="AB107" s="250">
        <v>214</v>
      </c>
      <c r="AC107" s="249" t="s">
        <v>73</v>
      </c>
      <c r="AD107" s="247"/>
    </row>
    <row r="108" spans="1:30" ht="11.1" customHeight="1" x14ac:dyDescent="0.2">
      <c r="A108" s="14" t="s">
        <v>74</v>
      </c>
      <c r="B108" s="253">
        <v>12220</v>
      </c>
      <c r="C108" s="251">
        <v>12019</v>
      </c>
      <c r="D108" s="251">
        <v>57</v>
      </c>
      <c r="E108" s="251">
        <v>9</v>
      </c>
      <c r="F108" s="251">
        <v>2</v>
      </c>
      <c r="G108" s="251">
        <v>4</v>
      </c>
      <c r="H108" s="251">
        <v>2</v>
      </c>
      <c r="I108" s="251" t="s">
        <v>3</v>
      </c>
      <c r="J108" s="251" t="s">
        <v>3</v>
      </c>
      <c r="K108" s="251" t="s">
        <v>3</v>
      </c>
      <c r="L108" s="251">
        <v>2</v>
      </c>
      <c r="M108" s="251">
        <v>28</v>
      </c>
      <c r="N108" s="251">
        <v>6</v>
      </c>
      <c r="O108" s="251" t="s">
        <v>3</v>
      </c>
      <c r="P108" s="251">
        <v>38</v>
      </c>
      <c r="Q108" s="251">
        <v>2</v>
      </c>
      <c r="R108" s="251" t="s">
        <v>3</v>
      </c>
      <c r="S108" s="252" t="s">
        <v>3</v>
      </c>
      <c r="T108" s="251">
        <v>3</v>
      </c>
      <c r="U108" s="251" t="s">
        <v>3</v>
      </c>
      <c r="V108" s="251" t="s">
        <v>3</v>
      </c>
      <c r="W108" s="251">
        <v>8</v>
      </c>
      <c r="X108" s="251" t="s">
        <v>3</v>
      </c>
      <c r="Y108" s="251">
        <v>9</v>
      </c>
      <c r="Z108" s="251">
        <v>20</v>
      </c>
      <c r="AA108" s="251">
        <v>1</v>
      </c>
      <c r="AB108" s="250">
        <v>10</v>
      </c>
      <c r="AC108" s="249" t="s">
        <v>74</v>
      </c>
      <c r="AD108" s="247"/>
    </row>
    <row r="109" spans="1:30" ht="11.1" customHeight="1" x14ac:dyDescent="0.2">
      <c r="A109" s="14" t="s">
        <v>75</v>
      </c>
      <c r="B109" s="253">
        <v>16148</v>
      </c>
      <c r="C109" s="251">
        <v>15990</v>
      </c>
      <c r="D109" s="251">
        <v>56</v>
      </c>
      <c r="E109" s="251">
        <v>11</v>
      </c>
      <c r="F109" s="251" t="s">
        <v>3</v>
      </c>
      <c r="G109" s="251" t="s">
        <v>3</v>
      </c>
      <c r="H109" s="251">
        <v>2</v>
      </c>
      <c r="I109" s="251" t="s">
        <v>3</v>
      </c>
      <c r="J109" s="251" t="s">
        <v>3</v>
      </c>
      <c r="K109" s="251">
        <v>6</v>
      </c>
      <c r="L109" s="251">
        <v>1</v>
      </c>
      <c r="M109" s="251">
        <v>6</v>
      </c>
      <c r="N109" s="251" t="s">
        <v>3</v>
      </c>
      <c r="O109" s="251" t="s">
        <v>3</v>
      </c>
      <c r="P109" s="251">
        <v>1</v>
      </c>
      <c r="Q109" s="251" t="s">
        <v>3</v>
      </c>
      <c r="R109" s="251" t="s">
        <v>3</v>
      </c>
      <c r="S109" s="252" t="s">
        <v>3</v>
      </c>
      <c r="T109" s="251" t="s">
        <v>3</v>
      </c>
      <c r="U109" s="251">
        <v>4</v>
      </c>
      <c r="V109" s="251" t="s">
        <v>3</v>
      </c>
      <c r="W109" s="251">
        <v>8</v>
      </c>
      <c r="X109" s="251" t="s">
        <v>3</v>
      </c>
      <c r="Y109" s="251">
        <v>3</v>
      </c>
      <c r="Z109" s="251">
        <v>10</v>
      </c>
      <c r="AA109" s="251">
        <v>1</v>
      </c>
      <c r="AB109" s="250">
        <v>49</v>
      </c>
      <c r="AC109" s="249" t="s">
        <v>75</v>
      </c>
      <c r="AD109" s="247"/>
    </row>
    <row r="110" spans="1:30" ht="11.1" customHeight="1" x14ac:dyDescent="0.2">
      <c r="A110" s="14" t="s">
        <v>226</v>
      </c>
      <c r="B110" s="253">
        <v>175802</v>
      </c>
      <c r="C110" s="251">
        <v>168916</v>
      </c>
      <c r="D110" s="251">
        <v>1231</v>
      </c>
      <c r="E110" s="251">
        <v>401</v>
      </c>
      <c r="F110" s="251">
        <v>32</v>
      </c>
      <c r="G110" s="251">
        <v>20</v>
      </c>
      <c r="H110" s="251">
        <v>46</v>
      </c>
      <c r="I110" s="251">
        <v>4</v>
      </c>
      <c r="J110" s="251">
        <v>6</v>
      </c>
      <c r="K110" s="251">
        <v>99</v>
      </c>
      <c r="L110" s="251">
        <v>47</v>
      </c>
      <c r="M110" s="251">
        <v>326</v>
      </c>
      <c r="N110" s="251">
        <v>151</v>
      </c>
      <c r="O110" s="251">
        <v>6</v>
      </c>
      <c r="P110" s="251">
        <v>1154</v>
      </c>
      <c r="Q110" s="251">
        <v>19</v>
      </c>
      <c r="R110" s="251">
        <v>17</v>
      </c>
      <c r="S110" s="252">
        <v>5</v>
      </c>
      <c r="T110" s="251">
        <v>14</v>
      </c>
      <c r="U110" s="251">
        <v>75</v>
      </c>
      <c r="V110" s="251">
        <v>25</v>
      </c>
      <c r="W110" s="251">
        <v>204</v>
      </c>
      <c r="X110" s="251">
        <v>6</v>
      </c>
      <c r="Y110" s="251">
        <v>138</v>
      </c>
      <c r="Z110" s="251">
        <v>669</v>
      </c>
      <c r="AA110" s="251">
        <v>118</v>
      </c>
      <c r="AB110" s="250">
        <v>2073</v>
      </c>
      <c r="AC110" s="249" t="s">
        <v>226</v>
      </c>
      <c r="AD110" s="247"/>
    </row>
    <row r="111" spans="1:30" ht="11.1" customHeight="1" x14ac:dyDescent="0.2">
      <c r="A111" s="14" t="s">
        <v>76</v>
      </c>
      <c r="B111" s="253">
        <v>8228</v>
      </c>
      <c r="C111" s="251">
        <v>8118</v>
      </c>
      <c r="D111" s="251">
        <v>8</v>
      </c>
      <c r="E111" s="251">
        <v>5</v>
      </c>
      <c r="F111" s="251" t="s">
        <v>3</v>
      </c>
      <c r="G111" s="251" t="s">
        <v>3</v>
      </c>
      <c r="H111" s="251">
        <v>2</v>
      </c>
      <c r="I111" s="251" t="s">
        <v>3</v>
      </c>
      <c r="J111" s="251" t="s">
        <v>3</v>
      </c>
      <c r="K111" s="251" t="s">
        <v>3</v>
      </c>
      <c r="L111" s="251" t="s">
        <v>3</v>
      </c>
      <c r="M111" s="251">
        <v>18</v>
      </c>
      <c r="N111" s="251" t="s">
        <v>3</v>
      </c>
      <c r="O111" s="251" t="s">
        <v>3</v>
      </c>
      <c r="P111" s="251">
        <v>27</v>
      </c>
      <c r="Q111" s="251">
        <v>3</v>
      </c>
      <c r="R111" s="251" t="s">
        <v>3</v>
      </c>
      <c r="S111" s="252" t="s">
        <v>3</v>
      </c>
      <c r="T111" s="251" t="s">
        <v>3</v>
      </c>
      <c r="U111" s="251" t="s">
        <v>3</v>
      </c>
      <c r="V111" s="251" t="s">
        <v>3</v>
      </c>
      <c r="W111" s="251" t="s">
        <v>3</v>
      </c>
      <c r="X111" s="251" t="s">
        <v>3</v>
      </c>
      <c r="Y111" s="251">
        <v>1</v>
      </c>
      <c r="Z111" s="251">
        <v>18</v>
      </c>
      <c r="AA111" s="251" t="s">
        <v>3</v>
      </c>
      <c r="AB111" s="250">
        <v>28</v>
      </c>
      <c r="AC111" s="249" t="s">
        <v>76</v>
      </c>
      <c r="AD111" s="247"/>
    </row>
    <row r="112" spans="1:30" ht="11.1" customHeight="1" x14ac:dyDescent="0.2">
      <c r="A112" s="14" t="s">
        <v>77</v>
      </c>
      <c r="B112" s="253">
        <v>12959</v>
      </c>
      <c r="C112" s="251">
        <v>12801</v>
      </c>
      <c r="D112" s="251">
        <v>28</v>
      </c>
      <c r="E112" s="251">
        <v>9</v>
      </c>
      <c r="F112" s="251" t="s">
        <v>3</v>
      </c>
      <c r="G112" s="251" t="s">
        <v>3</v>
      </c>
      <c r="H112" s="251">
        <v>5</v>
      </c>
      <c r="I112" s="251" t="s">
        <v>3</v>
      </c>
      <c r="J112" s="251" t="s">
        <v>3</v>
      </c>
      <c r="K112" s="251">
        <v>3</v>
      </c>
      <c r="L112" s="251" t="s">
        <v>3</v>
      </c>
      <c r="M112" s="251">
        <v>12</v>
      </c>
      <c r="N112" s="251">
        <v>3</v>
      </c>
      <c r="O112" s="251">
        <v>1</v>
      </c>
      <c r="P112" s="251">
        <v>10</v>
      </c>
      <c r="Q112" s="251">
        <v>2</v>
      </c>
      <c r="R112" s="251">
        <v>1</v>
      </c>
      <c r="S112" s="252" t="s">
        <v>3</v>
      </c>
      <c r="T112" s="251" t="s">
        <v>3</v>
      </c>
      <c r="U112" s="251">
        <v>8</v>
      </c>
      <c r="V112" s="251" t="s">
        <v>3</v>
      </c>
      <c r="W112" s="251">
        <v>10</v>
      </c>
      <c r="X112" s="251" t="s">
        <v>3</v>
      </c>
      <c r="Y112" s="251">
        <v>3</v>
      </c>
      <c r="Z112" s="251">
        <v>9</v>
      </c>
      <c r="AA112" s="251">
        <v>2</v>
      </c>
      <c r="AB112" s="250">
        <v>52</v>
      </c>
      <c r="AC112" s="249" t="s">
        <v>77</v>
      </c>
      <c r="AD112" s="247"/>
    </row>
    <row r="113" spans="1:30" ht="11.1" customHeight="1" x14ac:dyDescent="0.2">
      <c r="A113" s="14" t="s">
        <v>78</v>
      </c>
      <c r="B113" s="253">
        <v>25292</v>
      </c>
      <c r="C113" s="251">
        <v>24689</v>
      </c>
      <c r="D113" s="251">
        <v>79</v>
      </c>
      <c r="E113" s="251">
        <v>44</v>
      </c>
      <c r="F113" s="251">
        <v>7</v>
      </c>
      <c r="G113" s="251" t="s">
        <v>3</v>
      </c>
      <c r="H113" s="251">
        <v>3</v>
      </c>
      <c r="I113" s="251" t="s">
        <v>3</v>
      </c>
      <c r="J113" s="251" t="s">
        <v>3</v>
      </c>
      <c r="K113" s="251" t="s">
        <v>3</v>
      </c>
      <c r="L113" s="251">
        <v>7</v>
      </c>
      <c r="M113" s="251">
        <v>14</v>
      </c>
      <c r="N113" s="251">
        <v>5</v>
      </c>
      <c r="O113" s="251" t="s">
        <v>3</v>
      </c>
      <c r="P113" s="251">
        <v>53</v>
      </c>
      <c r="Q113" s="251">
        <v>6</v>
      </c>
      <c r="R113" s="251">
        <v>2</v>
      </c>
      <c r="S113" s="252" t="s">
        <v>3</v>
      </c>
      <c r="T113" s="251" t="s">
        <v>3</v>
      </c>
      <c r="U113" s="251">
        <v>6</v>
      </c>
      <c r="V113" s="251">
        <v>2</v>
      </c>
      <c r="W113" s="251">
        <v>22</v>
      </c>
      <c r="X113" s="251">
        <v>1</v>
      </c>
      <c r="Y113" s="251">
        <v>4</v>
      </c>
      <c r="Z113" s="251">
        <v>68</v>
      </c>
      <c r="AA113" s="251">
        <v>9</v>
      </c>
      <c r="AB113" s="250">
        <v>271</v>
      </c>
      <c r="AC113" s="249" t="s">
        <v>78</v>
      </c>
      <c r="AD113" s="247"/>
    </row>
    <row r="114" spans="1:30" ht="18" customHeight="1" x14ac:dyDescent="0.2">
      <c r="A114" s="9" t="s">
        <v>227</v>
      </c>
      <c r="B114" s="258">
        <v>227435</v>
      </c>
      <c r="C114" s="256">
        <v>218454</v>
      </c>
      <c r="D114" s="256">
        <v>543</v>
      </c>
      <c r="E114" s="256">
        <v>400</v>
      </c>
      <c r="F114" s="256">
        <v>52</v>
      </c>
      <c r="G114" s="256">
        <v>12</v>
      </c>
      <c r="H114" s="256">
        <v>83</v>
      </c>
      <c r="I114" s="256">
        <v>1</v>
      </c>
      <c r="J114" s="256">
        <v>2049</v>
      </c>
      <c r="K114" s="256">
        <v>53</v>
      </c>
      <c r="L114" s="256">
        <v>48</v>
      </c>
      <c r="M114" s="256">
        <v>293</v>
      </c>
      <c r="N114" s="256">
        <v>80</v>
      </c>
      <c r="O114" s="256">
        <v>14</v>
      </c>
      <c r="P114" s="256">
        <v>1591</v>
      </c>
      <c r="Q114" s="256">
        <v>484</v>
      </c>
      <c r="R114" s="256">
        <v>28</v>
      </c>
      <c r="S114" s="257">
        <v>3</v>
      </c>
      <c r="T114" s="256">
        <v>12</v>
      </c>
      <c r="U114" s="256">
        <v>82</v>
      </c>
      <c r="V114" s="256">
        <v>31</v>
      </c>
      <c r="W114" s="256">
        <v>248</v>
      </c>
      <c r="X114" s="256">
        <v>13</v>
      </c>
      <c r="Y114" s="256">
        <v>102</v>
      </c>
      <c r="Z114" s="256">
        <v>838</v>
      </c>
      <c r="AA114" s="256">
        <v>16</v>
      </c>
      <c r="AB114" s="255">
        <v>1905</v>
      </c>
      <c r="AC114" s="254" t="s">
        <v>227</v>
      </c>
      <c r="AD114" s="247"/>
    </row>
    <row r="115" spans="1:30" ht="11.1" customHeight="1" x14ac:dyDescent="0.2">
      <c r="A115" s="14" t="s">
        <v>79</v>
      </c>
      <c r="B115" s="253">
        <v>25611</v>
      </c>
      <c r="C115" s="251">
        <v>24529</v>
      </c>
      <c r="D115" s="251">
        <v>72</v>
      </c>
      <c r="E115" s="251">
        <v>63</v>
      </c>
      <c r="F115" s="251">
        <v>13</v>
      </c>
      <c r="G115" s="251">
        <v>1</v>
      </c>
      <c r="H115" s="251">
        <v>10</v>
      </c>
      <c r="I115" s="251" t="s">
        <v>3</v>
      </c>
      <c r="J115" s="251">
        <v>427</v>
      </c>
      <c r="K115" s="251">
        <v>1</v>
      </c>
      <c r="L115" s="251">
        <v>3</v>
      </c>
      <c r="M115" s="251">
        <v>30</v>
      </c>
      <c r="N115" s="251">
        <v>41</v>
      </c>
      <c r="O115" s="251">
        <v>2</v>
      </c>
      <c r="P115" s="251">
        <v>72</v>
      </c>
      <c r="Q115" s="251">
        <v>38</v>
      </c>
      <c r="R115" s="251">
        <v>3</v>
      </c>
      <c r="S115" s="252" t="s">
        <v>3</v>
      </c>
      <c r="T115" s="251" t="s">
        <v>3</v>
      </c>
      <c r="U115" s="251">
        <v>14</v>
      </c>
      <c r="V115" s="251">
        <v>1</v>
      </c>
      <c r="W115" s="251">
        <v>35</v>
      </c>
      <c r="X115" s="251" t="s">
        <v>3</v>
      </c>
      <c r="Y115" s="251">
        <v>11</v>
      </c>
      <c r="Z115" s="251">
        <v>124</v>
      </c>
      <c r="AA115" s="251" t="s">
        <v>3</v>
      </c>
      <c r="AB115" s="250">
        <v>121</v>
      </c>
      <c r="AC115" s="249" t="s">
        <v>79</v>
      </c>
      <c r="AD115" s="247"/>
    </row>
    <row r="116" spans="1:30" ht="11.1" customHeight="1" x14ac:dyDescent="0.2">
      <c r="A116" s="14" t="s">
        <v>80</v>
      </c>
      <c r="B116" s="253">
        <v>70894</v>
      </c>
      <c r="C116" s="251">
        <v>68851</v>
      </c>
      <c r="D116" s="251">
        <v>230</v>
      </c>
      <c r="E116" s="251">
        <v>120</v>
      </c>
      <c r="F116" s="251">
        <v>11</v>
      </c>
      <c r="G116" s="251">
        <v>6</v>
      </c>
      <c r="H116" s="251">
        <v>36</v>
      </c>
      <c r="I116" s="251" t="s">
        <v>3</v>
      </c>
      <c r="J116" s="251">
        <v>30</v>
      </c>
      <c r="K116" s="251">
        <v>20</v>
      </c>
      <c r="L116" s="251">
        <v>27</v>
      </c>
      <c r="M116" s="251">
        <v>78</v>
      </c>
      <c r="N116" s="251">
        <v>11</v>
      </c>
      <c r="O116" s="251">
        <v>3</v>
      </c>
      <c r="P116" s="251">
        <v>521</v>
      </c>
      <c r="Q116" s="251">
        <v>230</v>
      </c>
      <c r="R116" s="251">
        <v>5</v>
      </c>
      <c r="S116" s="252" t="s">
        <v>3</v>
      </c>
      <c r="T116" s="251">
        <v>2</v>
      </c>
      <c r="U116" s="251">
        <v>29</v>
      </c>
      <c r="V116" s="251">
        <v>10</v>
      </c>
      <c r="W116" s="251">
        <v>70</v>
      </c>
      <c r="X116" s="251">
        <v>4</v>
      </c>
      <c r="Y116" s="251">
        <v>35</v>
      </c>
      <c r="Z116" s="251">
        <v>215</v>
      </c>
      <c r="AA116" s="251">
        <v>3</v>
      </c>
      <c r="AB116" s="250">
        <v>347</v>
      </c>
      <c r="AC116" s="249" t="s">
        <v>80</v>
      </c>
      <c r="AD116" s="247"/>
    </row>
    <row r="117" spans="1:30" ht="11.1" customHeight="1" x14ac:dyDescent="0.2">
      <c r="A117" s="14" t="s">
        <v>81</v>
      </c>
      <c r="B117" s="253">
        <v>58301</v>
      </c>
      <c r="C117" s="251">
        <v>56558</v>
      </c>
      <c r="D117" s="251">
        <v>107</v>
      </c>
      <c r="E117" s="251">
        <v>81</v>
      </c>
      <c r="F117" s="251">
        <v>26</v>
      </c>
      <c r="G117" s="251">
        <v>4</v>
      </c>
      <c r="H117" s="251">
        <v>21</v>
      </c>
      <c r="I117" s="251" t="s">
        <v>3</v>
      </c>
      <c r="J117" s="251">
        <v>1</v>
      </c>
      <c r="K117" s="251">
        <v>21</v>
      </c>
      <c r="L117" s="251">
        <v>11</v>
      </c>
      <c r="M117" s="251">
        <v>81</v>
      </c>
      <c r="N117" s="251">
        <v>11</v>
      </c>
      <c r="O117" s="251">
        <v>5</v>
      </c>
      <c r="P117" s="251">
        <v>483</v>
      </c>
      <c r="Q117" s="251">
        <v>102</v>
      </c>
      <c r="R117" s="251">
        <v>13</v>
      </c>
      <c r="S117" s="252">
        <v>1</v>
      </c>
      <c r="T117" s="251">
        <v>5</v>
      </c>
      <c r="U117" s="251">
        <v>15</v>
      </c>
      <c r="V117" s="251">
        <v>13</v>
      </c>
      <c r="W117" s="251">
        <v>64</v>
      </c>
      <c r="X117" s="251">
        <v>4</v>
      </c>
      <c r="Y117" s="251">
        <v>30</v>
      </c>
      <c r="Z117" s="251">
        <v>203</v>
      </c>
      <c r="AA117" s="251">
        <v>6</v>
      </c>
      <c r="AB117" s="250">
        <v>435</v>
      </c>
      <c r="AC117" s="249" t="s">
        <v>81</v>
      </c>
      <c r="AD117" s="247"/>
    </row>
    <row r="118" spans="1:30" ht="11.1" customHeight="1" x14ac:dyDescent="0.2">
      <c r="A118" s="14" t="s">
        <v>82</v>
      </c>
      <c r="B118" s="253">
        <v>13551</v>
      </c>
      <c r="C118" s="251">
        <v>13388</v>
      </c>
      <c r="D118" s="251">
        <v>18</v>
      </c>
      <c r="E118" s="251">
        <v>7</v>
      </c>
      <c r="F118" s="251" t="s">
        <v>3</v>
      </c>
      <c r="G118" s="251" t="s">
        <v>3</v>
      </c>
      <c r="H118" s="251">
        <v>1</v>
      </c>
      <c r="I118" s="251" t="s">
        <v>3</v>
      </c>
      <c r="J118" s="251" t="s">
        <v>3</v>
      </c>
      <c r="K118" s="251" t="s">
        <v>3</v>
      </c>
      <c r="L118" s="251">
        <v>1</v>
      </c>
      <c r="M118" s="251">
        <v>13</v>
      </c>
      <c r="N118" s="251">
        <v>4</v>
      </c>
      <c r="O118" s="251" t="s">
        <v>3</v>
      </c>
      <c r="P118" s="251">
        <v>51</v>
      </c>
      <c r="Q118" s="251">
        <v>1</v>
      </c>
      <c r="R118" s="251">
        <v>2</v>
      </c>
      <c r="S118" s="252" t="s">
        <v>3</v>
      </c>
      <c r="T118" s="251">
        <v>2</v>
      </c>
      <c r="U118" s="251">
        <v>2</v>
      </c>
      <c r="V118" s="251" t="s">
        <v>3</v>
      </c>
      <c r="W118" s="251">
        <v>5</v>
      </c>
      <c r="X118" s="251" t="s">
        <v>3</v>
      </c>
      <c r="Y118" s="251">
        <v>3</v>
      </c>
      <c r="Z118" s="251">
        <v>22</v>
      </c>
      <c r="AA118" s="251">
        <v>2</v>
      </c>
      <c r="AB118" s="250">
        <v>29</v>
      </c>
      <c r="AC118" s="249" t="s">
        <v>82</v>
      </c>
      <c r="AD118" s="247"/>
    </row>
    <row r="119" spans="1:30" ht="11.1" customHeight="1" x14ac:dyDescent="0.2">
      <c r="A119" s="14" t="s">
        <v>83</v>
      </c>
      <c r="B119" s="253">
        <v>25511</v>
      </c>
      <c r="C119" s="251">
        <v>24579</v>
      </c>
      <c r="D119" s="251">
        <v>33</v>
      </c>
      <c r="E119" s="251">
        <v>35</v>
      </c>
      <c r="F119" s="251">
        <v>1</v>
      </c>
      <c r="G119" s="251">
        <v>1</v>
      </c>
      <c r="H119" s="251">
        <v>5</v>
      </c>
      <c r="I119" s="251" t="s">
        <v>3</v>
      </c>
      <c r="J119" s="251">
        <v>235</v>
      </c>
      <c r="K119" s="251" t="s">
        <v>3</v>
      </c>
      <c r="L119" s="251">
        <v>2</v>
      </c>
      <c r="M119" s="251">
        <v>27</v>
      </c>
      <c r="N119" s="251">
        <v>4</v>
      </c>
      <c r="O119" s="251">
        <v>1</v>
      </c>
      <c r="P119" s="251">
        <v>187</v>
      </c>
      <c r="Q119" s="251">
        <v>81</v>
      </c>
      <c r="R119" s="251">
        <v>1</v>
      </c>
      <c r="S119" s="252" t="s">
        <v>3</v>
      </c>
      <c r="T119" s="251">
        <v>2</v>
      </c>
      <c r="U119" s="251">
        <v>6</v>
      </c>
      <c r="V119" s="251">
        <v>1</v>
      </c>
      <c r="W119" s="251">
        <v>34</v>
      </c>
      <c r="X119" s="251" t="s">
        <v>3</v>
      </c>
      <c r="Y119" s="251">
        <v>9</v>
      </c>
      <c r="Z119" s="251">
        <v>98</v>
      </c>
      <c r="AA119" s="251">
        <v>1</v>
      </c>
      <c r="AB119" s="250">
        <v>168</v>
      </c>
      <c r="AC119" s="249" t="s">
        <v>83</v>
      </c>
      <c r="AD119" s="247"/>
    </row>
    <row r="120" spans="1:30" ht="11.1" customHeight="1" x14ac:dyDescent="0.2">
      <c r="A120" s="14" t="s">
        <v>84</v>
      </c>
      <c r="B120" s="253">
        <v>33567</v>
      </c>
      <c r="C120" s="251">
        <v>30549</v>
      </c>
      <c r="D120" s="251">
        <v>83</v>
      </c>
      <c r="E120" s="251">
        <v>94</v>
      </c>
      <c r="F120" s="251">
        <v>1</v>
      </c>
      <c r="G120" s="251" t="s">
        <v>3</v>
      </c>
      <c r="H120" s="251">
        <v>10</v>
      </c>
      <c r="I120" s="251">
        <v>1</v>
      </c>
      <c r="J120" s="251">
        <v>1356</v>
      </c>
      <c r="K120" s="251">
        <v>11</v>
      </c>
      <c r="L120" s="251">
        <v>4</v>
      </c>
      <c r="M120" s="251">
        <v>64</v>
      </c>
      <c r="N120" s="251">
        <v>9</v>
      </c>
      <c r="O120" s="251">
        <v>3</v>
      </c>
      <c r="P120" s="251">
        <v>277</v>
      </c>
      <c r="Q120" s="251">
        <v>32</v>
      </c>
      <c r="R120" s="251">
        <v>4</v>
      </c>
      <c r="S120" s="252">
        <v>2</v>
      </c>
      <c r="T120" s="251">
        <v>1</v>
      </c>
      <c r="U120" s="251">
        <v>16</v>
      </c>
      <c r="V120" s="251">
        <v>6</v>
      </c>
      <c r="W120" s="251">
        <v>40</v>
      </c>
      <c r="X120" s="251">
        <v>5</v>
      </c>
      <c r="Y120" s="251">
        <v>14</v>
      </c>
      <c r="Z120" s="251">
        <v>176</v>
      </c>
      <c r="AA120" s="251">
        <v>4</v>
      </c>
      <c r="AB120" s="250">
        <v>805</v>
      </c>
      <c r="AC120" s="249" t="s">
        <v>84</v>
      </c>
      <c r="AD120" s="247"/>
    </row>
    <row r="121" spans="1:30" ht="18" customHeight="1" x14ac:dyDescent="0.2">
      <c r="A121" s="9" t="s">
        <v>228</v>
      </c>
      <c r="B121" s="258">
        <v>146551</v>
      </c>
      <c r="C121" s="256">
        <v>118721</v>
      </c>
      <c r="D121" s="256">
        <v>1047</v>
      </c>
      <c r="E121" s="256">
        <v>548</v>
      </c>
      <c r="F121" s="256">
        <v>154</v>
      </c>
      <c r="G121" s="256">
        <v>27</v>
      </c>
      <c r="H121" s="256">
        <v>145</v>
      </c>
      <c r="I121" s="256">
        <v>1</v>
      </c>
      <c r="J121" s="256">
        <v>16449</v>
      </c>
      <c r="K121" s="256">
        <v>16</v>
      </c>
      <c r="L121" s="256">
        <v>56</v>
      </c>
      <c r="M121" s="256">
        <v>692</v>
      </c>
      <c r="N121" s="256">
        <v>104</v>
      </c>
      <c r="O121" s="256">
        <v>46</v>
      </c>
      <c r="P121" s="256">
        <v>1529</v>
      </c>
      <c r="Q121" s="256">
        <v>659</v>
      </c>
      <c r="R121" s="256">
        <v>26</v>
      </c>
      <c r="S121" s="257">
        <v>5</v>
      </c>
      <c r="T121" s="256">
        <v>9</v>
      </c>
      <c r="U121" s="256">
        <v>80</v>
      </c>
      <c r="V121" s="256">
        <v>14</v>
      </c>
      <c r="W121" s="256">
        <v>226</v>
      </c>
      <c r="X121" s="256">
        <v>5</v>
      </c>
      <c r="Y121" s="256">
        <v>222</v>
      </c>
      <c r="Z121" s="256">
        <v>3711</v>
      </c>
      <c r="AA121" s="256">
        <v>21</v>
      </c>
      <c r="AB121" s="255">
        <v>2038</v>
      </c>
      <c r="AC121" s="254" t="s">
        <v>228</v>
      </c>
      <c r="AD121" s="247"/>
    </row>
    <row r="122" spans="1:30" ht="11.1" customHeight="1" x14ac:dyDescent="0.2">
      <c r="A122" s="14" t="s">
        <v>85</v>
      </c>
      <c r="B122" s="253">
        <v>55817</v>
      </c>
      <c r="C122" s="251">
        <v>39989</v>
      </c>
      <c r="D122" s="251">
        <v>215</v>
      </c>
      <c r="E122" s="251">
        <v>311</v>
      </c>
      <c r="F122" s="251">
        <v>115</v>
      </c>
      <c r="G122" s="251">
        <v>16</v>
      </c>
      <c r="H122" s="251">
        <v>64</v>
      </c>
      <c r="I122" s="251" t="s">
        <v>3</v>
      </c>
      <c r="J122" s="251">
        <v>10064</v>
      </c>
      <c r="K122" s="251">
        <v>5</v>
      </c>
      <c r="L122" s="251">
        <v>26</v>
      </c>
      <c r="M122" s="251">
        <v>540</v>
      </c>
      <c r="N122" s="251">
        <v>39</v>
      </c>
      <c r="O122" s="251">
        <v>36</v>
      </c>
      <c r="P122" s="251">
        <v>1259</v>
      </c>
      <c r="Q122" s="251">
        <v>107</v>
      </c>
      <c r="R122" s="251">
        <v>16</v>
      </c>
      <c r="S122" s="252">
        <v>2</v>
      </c>
      <c r="T122" s="251">
        <v>8</v>
      </c>
      <c r="U122" s="251">
        <v>54</v>
      </c>
      <c r="V122" s="251">
        <v>4</v>
      </c>
      <c r="W122" s="251">
        <v>90</v>
      </c>
      <c r="X122" s="251">
        <v>2</v>
      </c>
      <c r="Y122" s="251">
        <v>148</v>
      </c>
      <c r="Z122" s="251">
        <v>2005</v>
      </c>
      <c r="AA122" s="251">
        <v>8</v>
      </c>
      <c r="AB122" s="250">
        <v>694</v>
      </c>
      <c r="AC122" s="249" t="s">
        <v>85</v>
      </c>
      <c r="AD122" s="247"/>
    </row>
    <row r="123" spans="1:30" ht="11.1" customHeight="1" x14ac:dyDescent="0.2">
      <c r="A123" s="14" t="s">
        <v>86</v>
      </c>
      <c r="B123" s="253">
        <v>23613</v>
      </c>
      <c r="C123" s="251">
        <v>21130</v>
      </c>
      <c r="D123" s="251">
        <v>572</v>
      </c>
      <c r="E123" s="251">
        <v>73</v>
      </c>
      <c r="F123" s="251">
        <v>1</v>
      </c>
      <c r="G123" s="251">
        <v>2</v>
      </c>
      <c r="H123" s="251">
        <v>11</v>
      </c>
      <c r="I123" s="251" t="s">
        <v>3</v>
      </c>
      <c r="J123" s="251">
        <v>568</v>
      </c>
      <c r="K123" s="251" t="s">
        <v>3</v>
      </c>
      <c r="L123" s="251">
        <v>12</v>
      </c>
      <c r="M123" s="251">
        <v>42</v>
      </c>
      <c r="N123" s="251">
        <v>14</v>
      </c>
      <c r="O123" s="251">
        <v>3</v>
      </c>
      <c r="P123" s="251">
        <v>21</v>
      </c>
      <c r="Q123" s="251">
        <v>216</v>
      </c>
      <c r="R123" s="251">
        <v>1</v>
      </c>
      <c r="S123" s="252" t="s">
        <v>3</v>
      </c>
      <c r="T123" s="251">
        <v>1</v>
      </c>
      <c r="U123" s="251">
        <v>6</v>
      </c>
      <c r="V123" s="251">
        <v>3</v>
      </c>
      <c r="W123" s="251">
        <v>35</v>
      </c>
      <c r="X123" s="251">
        <v>2</v>
      </c>
      <c r="Y123" s="251">
        <v>17</v>
      </c>
      <c r="Z123" s="251">
        <v>631</v>
      </c>
      <c r="AA123" s="251" t="s">
        <v>3</v>
      </c>
      <c r="AB123" s="250">
        <v>252</v>
      </c>
      <c r="AC123" s="249" t="s">
        <v>86</v>
      </c>
      <c r="AD123" s="247"/>
    </row>
    <row r="124" spans="1:30" ht="11.1" customHeight="1" x14ac:dyDescent="0.2">
      <c r="A124" s="14" t="s">
        <v>87</v>
      </c>
      <c r="B124" s="253">
        <v>23703</v>
      </c>
      <c r="C124" s="251">
        <v>19339</v>
      </c>
      <c r="D124" s="251">
        <v>169</v>
      </c>
      <c r="E124" s="251">
        <v>58</v>
      </c>
      <c r="F124" s="251">
        <v>8</v>
      </c>
      <c r="G124" s="251">
        <v>5</v>
      </c>
      <c r="H124" s="251">
        <v>23</v>
      </c>
      <c r="I124" s="251">
        <v>1</v>
      </c>
      <c r="J124" s="251">
        <v>2817</v>
      </c>
      <c r="K124" s="251">
        <v>11</v>
      </c>
      <c r="L124" s="251">
        <v>5</v>
      </c>
      <c r="M124" s="251">
        <v>42</v>
      </c>
      <c r="N124" s="251">
        <v>29</v>
      </c>
      <c r="O124" s="251">
        <v>2</v>
      </c>
      <c r="P124" s="251">
        <v>3</v>
      </c>
      <c r="Q124" s="251">
        <v>67</v>
      </c>
      <c r="R124" s="251">
        <v>3</v>
      </c>
      <c r="S124" s="252">
        <v>3</v>
      </c>
      <c r="T124" s="251" t="s">
        <v>3</v>
      </c>
      <c r="U124" s="251">
        <v>11</v>
      </c>
      <c r="V124" s="251">
        <v>2</v>
      </c>
      <c r="W124" s="251">
        <v>54</v>
      </c>
      <c r="X124" s="251">
        <v>1</v>
      </c>
      <c r="Y124" s="251">
        <v>35</v>
      </c>
      <c r="Z124" s="251">
        <v>662</v>
      </c>
      <c r="AA124" s="251">
        <v>2</v>
      </c>
      <c r="AB124" s="250">
        <v>351</v>
      </c>
      <c r="AC124" s="249" t="s">
        <v>87</v>
      </c>
      <c r="AD124" s="247"/>
    </row>
    <row r="125" spans="1:30" ht="11.1" customHeight="1" x14ac:dyDescent="0.2">
      <c r="A125" s="14" t="s">
        <v>88</v>
      </c>
      <c r="B125" s="253">
        <v>43418</v>
      </c>
      <c r="C125" s="251">
        <v>38263</v>
      </c>
      <c r="D125" s="251">
        <v>91</v>
      </c>
      <c r="E125" s="251">
        <v>106</v>
      </c>
      <c r="F125" s="251">
        <v>30</v>
      </c>
      <c r="G125" s="251">
        <v>4</v>
      </c>
      <c r="H125" s="251">
        <v>47</v>
      </c>
      <c r="I125" s="251" t="s">
        <v>3</v>
      </c>
      <c r="J125" s="251">
        <v>3000</v>
      </c>
      <c r="K125" s="251" t="s">
        <v>3</v>
      </c>
      <c r="L125" s="251">
        <v>13</v>
      </c>
      <c r="M125" s="251">
        <v>68</v>
      </c>
      <c r="N125" s="251">
        <v>22</v>
      </c>
      <c r="O125" s="251">
        <v>5</v>
      </c>
      <c r="P125" s="251">
        <v>246</v>
      </c>
      <c r="Q125" s="251">
        <v>269</v>
      </c>
      <c r="R125" s="251">
        <v>6</v>
      </c>
      <c r="S125" s="252" t="s">
        <v>3</v>
      </c>
      <c r="T125" s="251" t="s">
        <v>3</v>
      </c>
      <c r="U125" s="251">
        <v>9</v>
      </c>
      <c r="V125" s="251">
        <v>5</v>
      </c>
      <c r="W125" s="251">
        <v>47</v>
      </c>
      <c r="X125" s="251" t="s">
        <v>3</v>
      </c>
      <c r="Y125" s="251">
        <v>22</v>
      </c>
      <c r="Z125" s="251">
        <v>413</v>
      </c>
      <c r="AA125" s="251">
        <v>11</v>
      </c>
      <c r="AB125" s="250">
        <v>741</v>
      </c>
      <c r="AC125" s="249" t="s">
        <v>88</v>
      </c>
      <c r="AD125" s="247"/>
    </row>
    <row r="126" spans="1:30" ht="18" customHeight="1" x14ac:dyDescent="0.2">
      <c r="A126" s="9" t="s">
        <v>229</v>
      </c>
      <c r="B126" s="258">
        <v>137561</v>
      </c>
      <c r="C126" s="256">
        <v>124427</v>
      </c>
      <c r="D126" s="256">
        <v>296</v>
      </c>
      <c r="E126" s="256">
        <v>422</v>
      </c>
      <c r="F126" s="256">
        <v>88</v>
      </c>
      <c r="G126" s="256">
        <v>14</v>
      </c>
      <c r="H126" s="256">
        <v>155</v>
      </c>
      <c r="I126" s="256">
        <v>1</v>
      </c>
      <c r="J126" s="256">
        <v>7155</v>
      </c>
      <c r="K126" s="256">
        <v>20</v>
      </c>
      <c r="L126" s="256">
        <v>34</v>
      </c>
      <c r="M126" s="256">
        <v>271</v>
      </c>
      <c r="N126" s="256">
        <v>76</v>
      </c>
      <c r="O126" s="256">
        <v>14</v>
      </c>
      <c r="P126" s="256">
        <v>1194</v>
      </c>
      <c r="Q126" s="256">
        <v>309</v>
      </c>
      <c r="R126" s="256">
        <v>9</v>
      </c>
      <c r="S126" s="257">
        <v>1</v>
      </c>
      <c r="T126" s="256">
        <v>11</v>
      </c>
      <c r="U126" s="256">
        <v>41</v>
      </c>
      <c r="V126" s="256">
        <v>7</v>
      </c>
      <c r="W126" s="256">
        <v>176</v>
      </c>
      <c r="X126" s="256">
        <v>6</v>
      </c>
      <c r="Y126" s="256">
        <v>54</v>
      </c>
      <c r="Z126" s="256">
        <v>1929</v>
      </c>
      <c r="AA126" s="256">
        <v>15</v>
      </c>
      <c r="AB126" s="255">
        <v>836</v>
      </c>
      <c r="AC126" s="254" t="s">
        <v>229</v>
      </c>
      <c r="AD126" s="247"/>
    </row>
    <row r="127" spans="1:30" ht="11.1" customHeight="1" x14ac:dyDescent="0.2">
      <c r="A127" s="14" t="s">
        <v>89</v>
      </c>
      <c r="B127" s="253">
        <v>15849</v>
      </c>
      <c r="C127" s="251">
        <v>10504</v>
      </c>
      <c r="D127" s="251">
        <v>23</v>
      </c>
      <c r="E127" s="251">
        <v>72</v>
      </c>
      <c r="F127" s="251">
        <v>8</v>
      </c>
      <c r="G127" s="251">
        <v>2</v>
      </c>
      <c r="H127" s="251">
        <v>13</v>
      </c>
      <c r="I127" s="251">
        <v>1</v>
      </c>
      <c r="J127" s="251">
        <v>4162</v>
      </c>
      <c r="K127" s="251" t="s">
        <v>3</v>
      </c>
      <c r="L127" s="251">
        <v>1</v>
      </c>
      <c r="M127" s="251">
        <v>30</v>
      </c>
      <c r="N127" s="251">
        <v>23</v>
      </c>
      <c r="O127" s="251">
        <v>4</v>
      </c>
      <c r="P127" s="251">
        <v>229</v>
      </c>
      <c r="Q127" s="251">
        <v>83</v>
      </c>
      <c r="R127" s="251" t="s">
        <v>3</v>
      </c>
      <c r="S127" s="252" t="s">
        <v>3</v>
      </c>
      <c r="T127" s="251" t="s">
        <v>3</v>
      </c>
      <c r="U127" s="251">
        <v>7</v>
      </c>
      <c r="V127" s="251" t="s">
        <v>3</v>
      </c>
      <c r="W127" s="251">
        <v>28</v>
      </c>
      <c r="X127" s="251" t="s">
        <v>3</v>
      </c>
      <c r="Y127" s="251">
        <v>21</v>
      </c>
      <c r="Z127" s="251">
        <v>569</v>
      </c>
      <c r="AA127" s="251">
        <v>1</v>
      </c>
      <c r="AB127" s="250">
        <v>68</v>
      </c>
      <c r="AC127" s="249" t="s">
        <v>89</v>
      </c>
      <c r="AD127" s="247"/>
    </row>
    <row r="128" spans="1:30" ht="11.1" customHeight="1" x14ac:dyDescent="0.2">
      <c r="A128" s="14" t="s">
        <v>90</v>
      </c>
      <c r="B128" s="253">
        <v>65969</v>
      </c>
      <c r="C128" s="251">
        <v>59867</v>
      </c>
      <c r="D128" s="251">
        <v>161</v>
      </c>
      <c r="E128" s="251">
        <v>277</v>
      </c>
      <c r="F128" s="251">
        <v>42</v>
      </c>
      <c r="G128" s="251">
        <v>10</v>
      </c>
      <c r="H128" s="251">
        <v>113</v>
      </c>
      <c r="I128" s="251" t="s">
        <v>3</v>
      </c>
      <c r="J128" s="251">
        <v>2981</v>
      </c>
      <c r="K128" s="251">
        <v>10</v>
      </c>
      <c r="L128" s="251">
        <v>19</v>
      </c>
      <c r="M128" s="251">
        <v>158</v>
      </c>
      <c r="N128" s="251">
        <v>32</v>
      </c>
      <c r="O128" s="251">
        <v>6</v>
      </c>
      <c r="P128" s="251">
        <v>323</v>
      </c>
      <c r="Q128" s="251">
        <v>221</v>
      </c>
      <c r="R128" s="251">
        <v>3</v>
      </c>
      <c r="S128" s="252" t="s">
        <v>3</v>
      </c>
      <c r="T128" s="251">
        <v>6</v>
      </c>
      <c r="U128" s="251">
        <v>20</v>
      </c>
      <c r="V128" s="251">
        <v>3</v>
      </c>
      <c r="W128" s="251">
        <v>101</v>
      </c>
      <c r="X128" s="251">
        <v>4</v>
      </c>
      <c r="Y128" s="251">
        <v>17</v>
      </c>
      <c r="Z128" s="251">
        <v>1015</v>
      </c>
      <c r="AA128" s="251">
        <v>7</v>
      </c>
      <c r="AB128" s="250">
        <v>573</v>
      </c>
      <c r="AC128" s="249" t="s">
        <v>90</v>
      </c>
      <c r="AD128" s="247"/>
    </row>
    <row r="129" spans="1:30" ht="11.1" customHeight="1" x14ac:dyDescent="0.2">
      <c r="A129" s="14" t="s">
        <v>91</v>
      </c>
      <c r="B129" s="253">
        <v>37172</v>
      </c>
      <c r="C129" s="251">
        <v>35977</v>
      </c>
      <c r="D129" s="251">
        <v>45</v>
      </c>
      <c r="E129" s="251">
        <v>44</v>
      </c>
      <c r="F129" s="251">
        <v>27</v>
      </c>
      <c r="G129" s="251">
        <v>1</v>
      </c>
      <c r="H129" s="251">
        <v>27</v>
      </c>
      <c r="I129" s="251" t="s">
        <v>3</v>
      </c>
      <c r="J129" s="251">
        <v>3</v>
      </c>
      <c r="K129" s="251" t="s">
        <v>3</v>
      </c>
      <c r="L129" s="251">
        <v>9</v>
      </c>
      <c r="M129" s="251">
        <v>56</v>
      </c>
      <c r="N129" s="251">
        <v>9</v>
      </c>
      <c r="O129" s="251">
        <v>3</v>
      </c>
      <c r="P129" s="251">
        <v>452</v>
      </c>
      <c r="Q129" s="251">
        <v>4</v>
      </c>
      <c r="R129" s="251">
        <v>4</v>
      </c>
      <c r="S129" s="252" t="s">
        <v>3</v>
      </c>
      <c r="T129" s="251" t="s">
        <v>3</v>
      </c>
      <c r="U129" s="251">
        <v>11</v>
      </c>
      <c r="V129" s="251">
        <v>2</v>
      </c>
      <c r="W129" s="251">
        <v>37</v>
      </c>
      <c r="X129" s="251">
        <v>1</v>
      </c>
      <c r="Y129" s="251">
        <v>6</v>
      </c>
      <c r="Z129" s="251">
        <v>323</v>
      </c>
      <c r="AA129" s="251">
        <v>3</v>
      </c>
      <c r="AB129" s="250">
        <v>128</v>
      </c>
      <c r="AC129" s="249" t="s">
        <v>91</v>
      </c>
      <c r="AD129" s="247"/>
    </row>
    <row r="130" spans="1:30" ht="11.1" customHeight="1" x14ac:dyDescent="0.2">
      <c r="A130" s="14" t="s">
        <v>92</v>
      </c>
      <c r="B130" s="253">
        <v>18571</v>
      </c>
      <c r="C130" s="251">
        <v>18079</v>
      </c>
      <c r="D130" s="251">
        <v>67</v>
      </c>
      <c r="E130" s="251">
        <v>29</v>
      </c>
      <c r="F130" s="251">
        <v>11</v>
      </c>
      <c r="G130" s="251">
        <v>1</v>
      </c>
      <c r="H130" s="251">
        <v>2</v>
      </c>
      <c r="I130" s="251" t="s">
        <v>3</v>
      </c>
      <c r="J130" s="251">
        <v>9</v>
      </c>
      <c r="K130" s="251">
        <v>10</v>
      </c>
      <c r="L130" s="251">
        <v>5</v>
      </c>
      <c r="M130" s="251">
        <v>27</v>
      </c>
      <c r="N130" s="251">
        <v>12</v>
      </c>
      <c r="O130" s="251">
        <v>1</v>
      </c>
      <c r="P130" s="251">
        <v>190</v>
      </c>
      <c r="Q130" s="251">
        <v>1</v>
      </c>
      <c r="R130" s="251">
        <v>2</v>
      </c>
      <c r="S130" s="252">
        <v>1</v>
      </c>
      <c r="T130" s="251">
        <v>5</v>
      </c>
      <c r="U130" s="251">
        <v>3</v>
      </c>
      <c r="V130" s="251">
        <v>2</v>
      </c>
      <c r="W130" s="251">
        <v>10</v>
      </c>
      <c r="X130" s="251">
        <v>1</v>
      </c>
      <c r="Y130" s="251">
        <v>10</v>
      </c>
      <c r="Z130" s="251">
        <v>22</v>
      </c>
      <c r="AA130" s="251">
        <v>4</v>
      </c>
      <c r="AB130" s="250">
        <v>67</v>
      </c>
      <c r="AC130" s="249" t="s">
        <v>92</v>
      </c>
      <c r="AD130" s="247"/>
    </row>
    <row r="131" spans="1:30" ht="18" customHeight="1" x14ac:dyDescent="0.2">
      <c r="A131" s="9" t="s">
        <v>230</v>
      </c>
      <c r="B131" s="258">
        <v>313396</v>
      </c>
      <c r="C131" s="256">
        <v>261055</v>
      </c>
      <c r="D131" s="256">
        <v>1350</v>
      </c>
      <c r="E131" s="256">
        <v>645</v>
      </c>
      <c r="F131" s="256">
        <v>43</v>
      </c>
      <c r="G131" s="256">
        <v>40225</v>
      </c>
      <c r="H131" s="256">
        <v>18</v>
      </c>
      <c r="I131" s="256">
        <v>13</v>
      </c>
      <c r="J131" s="256">
        <v>2</v>
      </c>
      <c r="K131" s="256">
        <v>23</v>
      </c>
      <c r="L131" s="256">
        <v>65</v>
      </c>
      <c r="M131" s="256">
        <v>135</v>
      </c>
      <c r="N131" s="256">
        <v>6476</v>
      </c>
      <c r="O131" s="256">
        <v>4</v>
      </c>
      <c r="P131" s="256">
        <v>482</v>
      </c>
      <c r="Q131" s="256">
        <v>9</v>
      </c>
      <c r="R131" s="256">
        <v>51</v>
      </c>
      <c r="S131" s="257">
        <v>2</v>
      </c>
      <c r="T131" s="256">
        <v>15</v>
      </c>
      <c r="U131" s="256">
        <v>57</v>
      </c>
      <c r="V131" s="256">
        <v>15</v>
      </c>
      <c r="W131" s="256">
        <v>233</v>
      </c>
      <c r="X131" s="256">
        <v>6</v>
      </c>
      <c r="Y131" s="256">
        <v>79</v>
      </c>
      <c r="Z131" s="256">
        <v>1533</v>
      </c>
      <c r="AA131" s="256">
        <v>43</v>
      </c>
      <c r="AB131" s="255">
        <v>817</v>
      </c>
      <c r="AC131" s="254" t="s">
        <v>230</v>
      </c>
      <c r="AD131" s="247"/>
    </row>
    <row r="132" spans="1:30" ht="11.1" customHeight="1" x14ac:dyDescent="0.2">
      <c r="A132" s="14" t="s">
        <v>93</v>
      </c>
      <c r="B132" s="253">
        <v>19784</v>
      </c>
      <c r="C132" s="251">
        <v>19503</v>
      </c>
      <c r="D132" s="251">
        <v>44</v>
      </c>
      <c r="E132" s="251">
        <v>59</v>
      </c>
      <c r="F132" s="251" t="s">
        <v>3</v>
      </c>
      <c r="G132" s="251" t="s">
        <v>3</v>
      </c>
      <c r="H132" s="251">
        <v>4</v>
      </c>
      <c r="I132" s="251" t="s">
        <v>3</v>
      </c>
      <c r="J132" s="251" t="s">
        <v>3</v>
      </c>
      <c r="K132" s="251">
        <v>11</v>
      </c>
      <c r="L132" s="251">
        <v>5</v>
      </c>
      <c r="M132" s="251">
        <v>9</v>
      </c>
      <c r="N132" s="251">
        <v>9</v>
      </c>
      <c r="O132" s="251" t="s">
        <v>3</v>
      </c>
      <c r="P132" s="251">
        <v>55</v>
      </c>
      <c r="Q132" s="251">
        <v>1</v>
      </c>
      <c r="R132" s="251">
        <v>4</v>
      </c>
      <c r="S132" s="252" t="s">
        <v>3</v>
      </c>
      <c r="T132" s="251">
        <v>2</v>
      </c>
      <c r="U132" s="251">
        <v>3</v>
      </c>
      <c r="V132" s="251">
        <v>3</v>
      </c>
      <c r="W132" s="251">
        <v>11</v>
      </c>
      <c r="X132" s="251">
        <v>1</v>
      </c>
      <c r="Y132" s="251">
        <v>3</v>
      </c>
      <c r="Z132" s="251">
        <v>35</v>
      </c>
      <c r="AA132" s="251">
        <v>1</v>
      </c>
      <c r="AB132" s="250">
        <v>21</v>
      </c>
      <c r="AC132" s="249" t="s">
        <v>93</v>
      </c>
      <c r="AD132" s="247"/>
    </row>
    <row r="133" spans="1:30" ht="11.1" customHeight="1" x14ac:dyDescent="0.2">
      <c r="A133" s="14" t="s">
        <v>94</v>
      </c>
      <c r="B133" s="253">
        <v>29151</v>
      </c>
      <c r="C133" s="251">
        <v>28707</v>
      </c>
      <c r="D133" s="251">
        <v>69</v>
      </c>
      <c r="E133" s="251">
        <v>44</v>
      </c>
      <c r="F133" s="251">
        <v>2</v>
      </c>
      <c r="G133" s="251">
        <v>1</v>
      </c>
      <c r="H133" s="251" t="s">
        <v>3</v>
      </c>
      <c r="I133" s="251" t="s">
        <v>3</v>
      </c>
      <c r="J133" s="251" t="s">
        <v>3</v>
      </c>
      <c r="K133" s="251" t="s">
        <v>3</v>
      </c>
      <c r="L133" s="251">
        <v>2</v>
      </c>
      <c r="M133" s="251">
        <v>14</v>
      </c>
      <c r="N133" s="251">
        <v>7</v>
      </c>
      <c r="O133" s="251">
        <v>1</v>
      </c>
      <c r="P133" s="251" t="s">
        <v>3</v>
      </c>
      <c r="Q133" s="251">
        <v>1</v>
      </c>
      <c r="R133" s="251">
        <v>7</v>
      </c>
      <c r="S133" s="252" t="s">
        <v>3</v>
      </c>
      <c r="T133" s="251">
        <v>4</v>
      </c>
      <c r="U133" s="251">
        <v>5</v>
      </c>
      <c r="V133" s="251" t="s">
        <v>3</v>
      </c>
      <c r="W133" s="251">
        <v>23</v>
      </c>
      <c r="X133" s="251" t="s">
        <v>3</v>
      </c>
      <c r="Y133" s="251">
        <v>4</v>
      </c>
      <c r="Z133" s="251">
        <v>226</v>
      </c>
      <c r="AA133" s="251" t="s">
        <v>3</v>
      </c>
      <c r="AB133" s="250">
        <v>34</v>
      </c>
      <c r="AC133" s="249" t="s">
        <v>94</v>
      </c>
      <c r="AD133" s="247"/>
    </row>
    <row r="134" spans="1:30" ht="11.1" customHeight="1" x14ac:dyDescent="0.2">
      <c r="A134" s="14" t="s">
        <v>95</v>
      </c>
      <c r="B134" s="253">
        <v>14001</v>
      </c>
      <c r="C134" s="251">
        <v>13811</v>
      </c>
      <c r="D134" s="251">
        <v>50</v>
      </c>
      <c r="E134" s="251">
        <v>14</v>
      </c>
      <c r="F134" s="251" t="s">
        <v>3</v>
      </c>
      <c r="G134" s="251" t="s">
        <v>3</v>
      </c>
      <c r="H134" s="251">
        <v>1</v>
      </c>
      <c r="I134" s="251" t="s">
        <v>3</v>
      </c>
      <c r="J134" s="251" t="s">
        <v>3</v>
      </c>
      <c r="K134" s="251" t="s">
        <v>3</v>
      </c>
      <c r="L134" s="251">
        <v>1</v>
      </c>
      <c r="M134" s="251">
        <v>6</v>
      </c>
      <c r="N134" s="251" t="s">
        <v>3</v>
      </c>
      <c r="O134" s="251">
        <v>1</v>
      </c>
      <c r="P134" s="251" t="s">
        <v>3</v>
      </c>
      <c r="Q134" s="251" t="s">
        <v>3</v>
      </c>
      <c r="R134" s="251">
        <v>2</v>
      </c>
      <c r="S134" s="252" t="s">
        <v>3</v>
      </c>
      <c r="T134" s="251" t="s">
        <v>3</v>
      </c>
      <c r="U134" s="251">
        <v>3</v>
      </c>
      <c r="V134" s="251" t="s">
        <v>3</v>
      </c>
      <c r="W134" s="251">
        <v>8</v>
      </c>
      <c r="X134" s="251" t="s">
        <v>3</v>
      </c>
      <c r="Y134" s="251">
        <v>4</v>
      </c>
      <c r="Z134" s="251">
        <v>54</v>
      </c>
      <c r="AA134" s="251" t="s">
        <v>3</v>
      </c>
      <c r="AB134" s="250">
        <v>46</v>
      </c>
      <c r="AC134" s="249" t="s">
        <v>95</v>
      </c>
      <c r="AD134" s="247"/>
    </row>
    <row r="135" spans="1:30" ht="11.1" customHeight="1" x14ac:dyDescent="0.2">
      <c r="A135" s="14" t="s">
        <v>96</v>
      </c>
      <c r="B135" s="253">
        <v>19982</v>
      </c>
      <c r="C135" s="251">
        <v>18001</v>
      </c>
      <c r="D135" s="251">
        <v>73</v>
      </c>
      <c r="E135" s="251">
        <v>113</v>
      </c>
      <c r="F135" s="251">
        <v>2</v>
      </c>
      <c r="G135" s="251">
        <v>1028</v>
      </c>
      <c r="H135" s="251">
        <v>1</v>
      </c>
      <c r="I135" s="251">
        <v>4</v>
      </c>
      <c r="J135" s="251" t="s">
        <v>3</v>
      </c>
      <c r="K135" s="251" t="s">
        <v>3</v>
      </c>
      <c r="L135" s="251">
        <v>8</v>
      </c>
      <c r="M135" s="251">
        <v>4</v>
      </c>
      <c r="N135" s="251">
        <v>502</v>
      </c>
      <c r="O135" s="251" t="s">
        <v>3</v>
      </c>
      <c r="P135" s="251" t="s">
        <v>3</v>
      </c>
      <c r="Q135" s="251">
        <v>1</v>
      </c>
      <c r="R135" s="251" t="s">
        <v>3</v>
      </c>
      <c r="S135" s="252" t="s">
        <v>3</v>
      </c>
      <c r="T135" s="251">
        <v>1</v>
      </c>
      <c r="U135" s="251">
        <v>5</v>
      </c>
      <c r="V135" s="251">
        <v>2</v>
      </c>
      <c r="W135" s="251">
        <v>9</v>
      </c>
      <c r="X135" s="251" t="s">
        <v>3</v>
      </c>
      <c r="Y135" s="251">
        <v>4</v>
      </c>
      <c r="Z135" s="251">
        <v>151</v>
      </c>
      <c r="AA135" s="251">
        <v>1</v>
      </c>
      <c r="AB135" s="250">
        <v>72</v>
      </c>
      <c r="AC135" s="249" t="s">
        <v>96</v>
      </c>
      <c r="AD135" s="247"/>
    </row>
    <row r="136" spans="1:30" ht="11.1" customHeight="1" x14ac:dyDescent="0.2">
      <c r="A136" s="14" t="s">
        <v>97</v>
      </c>
      <c r="B136" s="253">
        <v>32293</v>
      </c>
      <c r="C136" s="251">
        <v>31682</v>
      </c>
      <c r="D136" s="251">
        <v>68</v>
      </c>
      <c r="E136" s="251">
        <v>29</v>
      </c>
      <c r="F136" s="251">
        <v>2</v>
      </c>
      <c r="G136" s="251">
        <v>2</v>
      </c>
      <c r="H136" s="251">
        <v>2</v>
      </c>
      <c r="I136" s="251">
        <v>2</v>
      </c>
      <c r="J136" s="251">
        <v>2</v>
      </c>
      <c r="K136" s="251" t="s">
        <v>3</v>
      </c>
      <c r="L136" s="251">
        <v>5</v>
      </c>
      <c r="M136" s="251">
        <v>20</v>
      </c>
      <c r="N136" s="251">
        <v>7</v>
      </c>
      <c r="O136" s="251" t="s">
        <v>3</v>
      </c>
      <c r="P136" s="251">
        <v>226</v>
      </c>
      <c r="Q136" s="251">
        <v>2</v>
      </c>
      <c r="R136" s="251">
        <v>6</v>
      </c>
      <c r="S136" s="252" t="s">
        <v>3</v>
      </c>
      <c r="T136" s="251">
        <v>3</v>
      </c>
      <c r="U136" s="251">
        <v>7</v>
      </c>
      <c r="V136" s="251">
        <v>2</v>
      </c>
      <c r="W136" s="251">
        <v>27</v>
      </c>
      <c r="X136" s="251">
        <v>1</v>
      </c>
      <c r="Y136" s="251">
        <v>10</v>
      </c>
      <c r="Z136" s="251">
        <v>130</v>
      </c>
      <c r="AA136" s="251">
        <v>2</v>
      </c>
      <c r="AB136" s="250">
        <v>56</v>
      </c>
      <c r="AC136" s="249" t="s">
        <v>97</v>
      </c>
      <c r="AD136" s="247"/>
    </row>
    <row r="137" spans="1:30" ht="11.1" customHeight="1" x14ac:dyDescent="0.2">
      <c r="A137" s="14" t="s">
        <v>98</v>
      </c>
      <c r="B137" s="253">
        <v>30377</v>
      </c>
      <c r="C137" s="251">
        <v>22523</v>
      </c>
      <c r="D137" s="251">
        <v>432</v>
      </c>
      <c r="E137" s="251">
        <v>99</v>
      </c>
      <c r="F137" s="251">
        <v>13</v>
      </c>
      <c r="G137" s="251">
        <v>5567</v>
      </c>
      <c r="H137" s="251">
        <v>1</v>
      </c>
      <c r="I137" s="251">
        <v>4</v>
      </c>
      <c r="J137" s="251" t="s">
        <v>3</v>
      </c>
      <c r="K137" s="251" t="s">
        <v>3</v>
      </c>
      <c r="L137" s="251">
        <v>15</v>
      </c>
      <c r="M137" s="251">
        <v>12</v>
      </c>
      <c r="N137" s="251">
        <v>1427</v>
      </c>
      <c r="O137" s="251" t="s">
        <v>3</v>
      </c>
      <c r="P137" s="251" t="s">
        <v>3</v>
      </c>
      <c r="Q137" s="251" t="s">
        <v>3</v>
      </c>
      <c r="R137" s="251">
        <v>5</v>
      </c>
      <c r="S137" s="252" t="s">
        <v>3</v>
      </c>
      <c r="T137" s="251" t="s">
        <v>3</v>
      </c>
      <c r="U137" s="251">
        <v>7</v>
      </c>
      <c r="V137" s="251">
        <v>5</v>
      </c>
      <c r="W137" s="251">
        <v>32</v>
      </c>
      <c r="X137" s="251" t="s">
        <v>3</v>
      </c>
      <c r="Y137" s="251">
        <v>11</v>
      </c>
      <c r="Z137" s="251">
        <v>142</v>
      </c>
      <c r="AA137" s="251">
        <v>14</v>
      </c>
      <c r="AB137" s="250">
        <v>68</v>
      </c>
      <c r="AC137" s="249" t="s">
        <v>98</v>
      </c>
      <c r="AD137" s="247"/>
    </row>
    <row r="138" spans="1:30" ht="11.1" customHeight="1" x14ac:dyDescent="0.2">
      <c r="A138" s="14" t="s">
        <v>99</v>
      </c>
      <c r="B138" s="253">
        <v>41188</v>
      </c>
      <c r="C138" s="251">
        <v>23402</v>
      </c>
      <c r="D138" s="251">
        <v>271</v>
      </c>
      <c r="E138" s="251">
        <v>97</v>
      </c>
      <c r="F138" s="251">
        <v>10</v>
      </c>
      <c r="G138" s="251">
        <v>13109</v>
      </c>
      <c r="H138" s="251">
        <v>4</v>
      </c>
      <c r="I138" s="251" t="s">
        <v>3</v>
      </c>
      <c r="J138" s="251" t="s">
        <v>3</v>
      </c>
      <c r="K138" s="251">
        <v>5</v>
      </c>
      <c r="L138" s="251">
        <v>2</v>
      </c>
      <c r="M138" s="251">
        <v>6</v>
      </c>
      <c r="N138" s="251">
        <v>3812</v>
      </c>
      <c r="O138" s="251" t="s">
        <v>3</v>
      </c>
      <c r="P138" s="251">
        <v>144</v>
      </c>
      <c r="Q138" s="251" t="s">
        <v>3</v>
      </c>
      <c r="R138" s="251">
        <v>4</v>
      </c>
      <c r="S138" s="252">
        <v>1</v>
      </c>
      <c r="T138" s="251" t="s">
        <v>3</v>
      </c>
      <c r="U138" s="251">
        <v>1</v>
      </c>
      <c r="V138" s="251">
        <v>1</v>
      </c>
      <c r="W138" s="251">
        <v>22</v>
      </c>
      <c r="X138" s="251">
        <v>3</v>
      </c>
      <c r="Y138" s="251">
        <v>8</v>
      </c>
      <c r="Z138" s="251">
        <v>204</v>
      </c>
      <c r="AA138" s="251">
        <v>10</v>
      </c>
      <c r="AB138" s="250">
        <v>72</v>
      </c>
      <c r="AC138" s="249" t="s">
        <v>99</v>
      </c>
      <c r="AD138" s="247"/>
    </row>
    <row r="139" spans="1:30" ht="11.1" customHeight="1" x14ac:dyDescent="0.2">
      <c r="A139" s="14" t="s">
        <v>100</v>
      </c>
      <c r="B139" s="253">
        <v>27970</v>
      </c>
      <c r="C139" s="251">
        <v>6572</v>
      </c>
      <c r="D139" s="251">
        <v>23</v>
      </c>
      <c r="E139" s="251">
        <v>25</v>
      </c>
      <c r="F139" s="251">
        <v>11</v>
      </c>
      <c r="G139" s="251">
        <v>20512</v>
      </c>
      <c r="H139" s="251">
        <v>4</v>
      </c>
      <c r="I139" s="251" t="s">
        <v>3</v>
      </c>
      <c r="J139" s="251" t="s">
        <v>3</v>
      </c>
      <c r="K139" s="251">
        <v>2</v>
      </c>
      <c r="L139" s="251" t="s">
        <v>3</v>
      </c>
      <c r="M139" s="251">
        <v>7</v>
      </c>
      <c r="N139" s="251">
        <v>659</v>
      </c>
      <c r="O139" s="251">
        <v>1</v>
      </c>
      <c r="P139" s="251">
        <v>3</v>
      </c>
      <c r="Q139" s="251">
        <v>2</v>
      </c>
      <c r="R139" s="251" t="s">
        <v>3</v>
      </c>
      <c r="S139" s="252" t="s">
        <v>3</v>
      </c>
      <c r="T139" s="251" t="s">
        <v>3</v>
      </c>
      <c r="U139" s="251" t="s">
        <v>3</v>
      </c>
      <c r="V139" s="251">
        <v>1</v>
      </c>
      <c r="W139" s="251">
        <v>5</v>
      </c>
      <c r="X139" s="251" t="s">
        <v>3</v>
      </c>
      <c r="Y139" s="251">
        <v>12</v>
      </c>
      <c r="Z139" s="251">
        <v>23</v>
      </c>
      <c r="AA139" s="251">
        <v>5</v>
      </c>
      <c r="AB139" s="250">
        <v>103</v>
      </c>
      <c r="AC139" s="249" t="s">
        <v>100</v>
      </c>
      <c r="AD139" s="247"/>
    </row>
    <row r="140" spans="1:30" ht="11.1" customHeight="1" x14ac:dyDescent="0.2">
      <c r="A140" s="14" t="s">
        <v>101</v>
      </c>
      <c r="B140" s="253">
        <v>83022</v>
      </c>
      <c r="C140" s="251">
        <v>81375</v>
      </c>
      <c r="D140" s="251">
        <v>278</v>
      </c>
      <c r="E140" s="251">
        <v>149</v>
      </c>
      <c r="F140" s="251">
        <v>3</v>
      </c>
      <c r="G140" s="251">
        <v>6</v>
      </c>
      <c r="H140" s="251">
        <v>1</v>
      </c>
      <c r="I140" s="251">
        <v>3</v>
      </c>
      <c r="J140" s="251" t="s">
        <v>3</v>
      </c>
      <c r="K140" s="251" t="s">
        <v>3</v>
      </c>
      <c r="L140" s="251">
        <v>22</v>
      </c>
      <c r="M140" s="251">
        <v>54</v>
      </c>
      <c r="N140" s="251">
        <v>46</v>
      </c>
      <c r="O140" s="251">
        <v>1</v>
      </c>
      <c r="P140" s="251">
        <v>54</v>
      </c>
      <c r="Q140" s="251">
        <v>1</v>
      </c>
      <c r="R140" s="251">
        <v>20</v>
      </c>
      <c r="S140" s="252">
        <v>1</v>
      </c>
      <c r="T140" s="251">
        <v>5</v>
      </c>
      <c r="U140" s="251">
        <v>25</v>
      </c>
      <c r="V140" s="251">
        <v>1</v>
      </c>
      <c r="W140" s="251">
        <v>90</v>
      </c>
      <c r="X140" s="251">
        <v>1</v>
      </c>
      <c r="Y140" s="251">
        <v>21</v>
      </c>
      <c r="Z140" s="251">
        <v>555</v>
      </c>
      <c r="AA140" s="251">
        <v>8</v>
      </c>
      <c r="AB140" s="250">
        <v>302</v>
      </c>
      <c r="AC140" s="249" t="s">
        <v>101</v>
      </c>
      <c r="AD140" s="247"/>
    </row>
    <row r="141" spans="1:30" ht="11.1" customHeight="1" x14ac:dyDescent="0.2">
      <c r="A141" s="14" t="s">
        <v>102</v>
      </c>
      <c r="B141" s="253">
        <v>15628</v>
      </c>
      <c r="C141" s="251">
        <v>15479</v>
      </c>
      <c r="D141" s="251">
        <v>42</v>
      </c>
      <c r="E141" s="251">
        <v>16</v>
      </c>
      <c r="F141" s="251" t="s">
        <v>3</v>
      </c>
      <c r="G141" s="251" t="s">
        <v>3</v>
      </c>
      <c r="H141" s="251" t="s">
        <v>3</v>
      </c>
      <c r="I141" s="251" t="s">
        <v>3</v>
      </c>
      <c r="J141" s="251" t="s">
        <v>3</v>
      </c>
      <c r="K141" s="251">
        <v>5</v>
      </c>
      <c r="L141" s="251">
        <v>5</v>
      </c>
      <c r="M141" s="251">
        <v>3</v>
      </c>
      <c r="N141" s="251">
        <v>7</v>
      </c>
      <c r="O141" s="251" t="s">
        <v>3</v>
      </c>
      <c r="P141" s="251" t="s">
        <v>3</v>
      </c>
      <c r="Q141" s="251">
        <v>1</v>
      </c>
      <c r="R141" s="251">
        <v>3</v>
      </c>
      <c r="S141" s="252" t="s">
        <v>3</v>
      </c>
      <c r="T141" s="251" t="s">
        <v>3</v>
      </c>
      <c r="U141" s="251">
        <v>1</v>
      </c>
      <c r="V141" s="251" t="s">
        <v>3</v>
      </c>
      <c r="W141" s="251">
        <v>6</v>
      </c>
      <c r="X141" s="251" t="s">
        <v>3</v>
      </c>
      <c r="Y141" s="251">
        <v>2</v>
      </c>
      <c r="Z141" s="251">
        <v>13</v>
      </c>
      <c r="AA141" s="251">
        <v>2</v>
      </c>
      <c r="AB141" s="250">
        <v>43</v>
      </c>
      <c r="AC141" s="249" t="s">
        <v>102</v>
      </c>
      <c r="AD141" s="247"/>
    </row>
    <row r="142" spans="1:30" ht="18" customHeight="1" x14ac:dyDescent="0.2">
      <c r="A142" s="9" t="s">
        <v>231</v>
      </c>
      <c r="B142" s="258">
        <v>224772</v>
      </c>
      <c r="C142" s="256">
        <v>220009</v>
      </c>
      <c r="D142" s="256">
        <v>871</v>
      </c>
      <c r="E142" s="256">
        <v>510</v>
      </c>
      <c r="F142" s="256">
        <v>11</v>
      </c>
      <c r="G142" s="256">
        <v>13</v>
      </c>
      <c r="H142" s="256">
        <v>14</v>
      </c>
      <c r="I142" s="256">
        <v>4</v>
      </c>
      <c r="J142" s="256" t="s">
        <v>3</v>
      </c>
      <c r="K142" s="256">
        <v>23</v>
      </c>
      <c r="L142" s="256">
        <v>34</v>
      </c>
      <c r="M142" s="256">
        <v>198</v>
      </c>
      <c r="N142" s="256">
        <v>73</v>
      </c>
      <c r="O142" s="256">
        <v>9</v>
      </c>
      <c r="P142" s="256">
        <v>572</v>
      </c>
      <c r="Q142" s="256">
        <v>11</v>
      </c>
      <c r="R142" s="256">
        <v>32</v>
      </c>
      <c r="S142" s="257">
        <v>5</v>
      </c>
      <c r="T142" s="256">
        <v>7</v>
      </c>
      <c r="U142" s="256">
        <v>40</v>
      </c>
      <c r="V142" s="256">
        <v>19</v>
      </c>
      <c r="W142" s="256">
        <v>172</v>
      </c>
      <c r="X142" s="256">
        <v>8</v>
      </c>
      <c r="Y142" s="256">
        <v>88</v>
      </c>
      <c r="Z142" s="256">
        <v>790</v>
      </c>
      <c r="AA142" s="256">
        <v>33</v>
      </c>
      <c r="AB142" s="255">
        <v>1226</v>
      </c>
      <c r="AC142" s="254" t="s">
        <v>231</v>
      </c>
      <c r="AD142" s="247"/>
    </row>
    <row r="143" spans="1:30" ht="11.1" customHeight="1" x14ac:dyDescent="0.2">
      <c r="A143" s="14" t="s">
        <v>103</v>
      </c>
      <c r="B143" s="253">
        <v>47641</v>
      </c>
      <c r="C143" s="251">
        <v>46585</v>
      </c>
      <c r="D143" s="251">
        <v>170</v>
      </c>
      <c r="E143" s="251">
        <v>111</v>
      </c>
      <c r="F143" s="251">
        <v>2</v>
      </c>
      <c r="G143" s="251" t="s">
        <v>3</v>
      </c>
      <c r="H143" s="251">
        <v>5</v>
      </c>
      <c r="I143" s="251" t="s">
        <v>3</v>
      </c>
      <c r="J143" s="251" t="s">
        <v>3</v>
      </c>
      <c r="K143" s="251">
        <v>4</v>
      </c>
      <c r="L143" s="251">
        <v>13</v>
      </c>
      <c r="M143" s="251">
        <v>51</v>
      </c>
      <c r="N143" s="251">
        <v>10</v>
      </c>
      <c r="O143" s="251">
        <v>2</v>
      </c>
      <c r="P143" s="251">
        <v>82</v>
      </c>
      <c r="Q143" s="251">
        <v>3</v>
      </c>
      <c r="R143" s="251">
        <v>6</v>
      </c>
      <c r="S143" s="252">
        <v>1</v>
      </c>
      <c r="T143" s="251">
        <v>3</v>
      </c>
      <c r="U143" s="251">
        <v>19</v>
      </c>
      <c r="V143" s="251">
        <v>6</v>
      </c>
      <c r="W143" s="251">
        <v>42</v>
      </c>
      <c r="X143" s="251">
        <v>2</v>
      </c>
      <c r="Y143" s="251">
        <v>17</v>
      </c>
      <c r="Z143" s="251">
        <v>192</v>
      </c>
      <c r="AA143" s="251">
        <v>19</v>
      </c>
      <c r="AB143" s="250">
        <v>296</v>
      </c>
      <c r="AC143" s="249" t="s">
        <v>103</v>
      </c>
      <c r="AD143" s="247"/>
    </row>
    <row r="144" spans="1:30" ht="11.1" customHeight="1" x14ac:dyDescent="0.2">
      <c r="A144" s="14" t="s">
        <v>104</v>
      </c>
      <c r="B144" s="253">
        <v>35445</v>
      </c>
      <c r="C144" s="251">
        <v>35021</v>
      </c>
      <c r="D144" s="251">
        <v>68</v>
      </c>
      <c r="E144" s="251">
        <v>32</v>
      </c>
      <c r="F144" s="251" t="s">
        <v>3</v>
      </c>
      <c r="G144" s="251" t="s">
        <v>3</v>
      </c>
      <c r="H144" s="251" t="s">
        <v>3</v>
      </c>
      <c r="I144" s="251">
        <v>1</v>
      </c>
      <c r="J144" s="251" t="s">
        <v>3</v>
      </c>
      <c r="K144" s="251">
        <v>7</v>
      </c>
      <c r="L144" s="251">
        <v>4</v>
      </c>
      <c r="M144" s="251">
        <v>12</v>
      </c>
      <c r="N144" s="251">
        <v>6</v>
      </c>
      <c r="O144" s="251">
        <v>2</v>
      </c>
      <c r="P144" s="251">
        <v>33</v>
      </c>
      <c r="Q144" s="251" t="s">
        <v>3</v>
      </c>
      <c r="R144" s="251">
        <v>3</v>
      </c>
      <c r="S144" s="252" t="s">
        <v>3</v>
      </c>
      <c r="T144" s="251">
        <v>1</v>
      </c>
      <c r="U144" s="251">
        <v>1</v>
      </c>
      <c r="V144" s="251">
        <v>2</v>
      </c>
      <c r="W144" s="251">
        <v>9</v>
      </c>
      <c r="X144" s="251" t="s">
        <v>3</v>
      </c>
      <c r="Y144" s="251">
        <v>6</v>
      </c>
      <c r="Z144" s="251">
        <v>108</v>
      </c>
      <c r="AA144" s="251">
        <v>2</v>
      </c>
      <c r="AB144" s="250">
        <v>127</v>
      </c>
      <c r="AC144" s="249" t="s">
        <v>104</v>
      </c>
      <c r="AD144" s="247"/>
    </row>
    <row r="145" spans="1:30" ht="11.1" customHeight="1" x14ac:dyDescent="0.2">
      <c r="A145" s="14" t="s">
        <v>105</v>
      </c>
      <c r="B145" s="253">
        <v>24614</v>
      </c>
      <c r="C145" s="251">
        <v>24195</v>
      </c>
      <c r="D145" s="251">
        <v>70</v>
      </c>
      <c r="E145" s="251">
        <v>68</v>
      </c>
      <c r="F145" s="251" t="s">
        <v>3</v>
      </c>
      <c r="G145" s="251">
        <v>2</v>
      </c>
      <c r="H145" s="251" t="s">
        <v>3</v>
      </c>
      <c r="I145" s="251" t="s">
        <v>3</v>
      </c>
      <c r="J145" s="251" t="s">
        <v>3</v>
      </c>
      <c r="K145" s="251" t="s">
        <v>3</v>
      </c>
      <c r="L145" s="251">
        <v>3</v>
      </c>
      <c r="M145" s="251">
        <v>8</v>
      </c>
      <c r="N145" s="251">
        <v>4</v>
      </c>
      <c r="O145" s="251">
        <v>1</v>
      </c>
      <c r="P145" s="251">
        <v>74</v>
      </c>
      <c r="Q145" s="251">
        <v>2</v>
      </c>
      <c r="R145" s="251">
        <v>1</v>
      </c>
      <c r="S145" s="252">
        <v>1</v>
      </c>
      <c r="T145" s="251">
        <v>1</v>
      </c>
      <c r="U145" s="251" t="s">
        <v>3</v>
      </c>
      <c r="V145" s="251">
        <v>1</v>
      </c>
      <c r="W145" s="251">
        <v>12</v>
      </c>
      <c r="X145" s="251">
        <v>1</v>
      </c>
      <c r="Y145" s="251">
        <v>7</v>
      </c>
      <c r="Z145" s="251">
        <v>18</v>
      </c>
      <c r="AA145" s="251">
        <v>7</v>
      </c>
      <c r="AB145" s="250">
        <v>138</v>
      </c>
      <c r="AC145" s="249" t="s">
        <v>105</v>
      </c>
      <c r="AD145" s="247"/>
    </row>
    <row r="146" spans="1:30" ht="11.1" customHeight="1" x14ac:dyDescent="0.2">
      <c r="A146" s="14" t="s">
        <v>106</v>
      </c>
      <c r="B146" s="253">
        <v>117072</v>
      </c>
      <c r="C146" s="251">
        <v>114208</v>
      </c>
      <c r="D146" s="251">
        <v>563</v>
      </c>
      <c r="E146" s="251">
        <v>299</v>
      </c>
      <c r="F146" s="251">
        <v>9</v>
      </c>
      <c r="G146" s="251">
        <v>11</v>
      </c>
      <c r="H146" s="251">
        <v>9</v>
      </c>
      <c r="I146" s="251">
        <v>3</v>
      </c>
      <c r="J146" s="251" t="s">
        <v>3</v>
      </c>
      <c r="K146" s="251">
        <v>12</v>
      </c>
      <c r="L146" s="251">
        <v>14</v>
      </c>
      <c r="M146" s="251">
        <v>127</v>
      </c>
      <c r="N146" s="251">
        <v>53</v>
      </c>
      <c r="O146" s="251">
        <v>4</v>
      </c>
      <c r="P146" s="251">
        <v>383</v>
      </c>
      <c r="Q146" s="251">
        <v>6</v>
      </c>
      <c r="R146" s="251">
        <v>22</v>
      </c>
      <c r="S146" s="252">
        <v>3</v>
      </c>
      <c r="T146" s="251">
        <v>2</v>
      </c>
      <c r="U146" s="251">
        <v>20</v>
      </c>
      <c r="V146" s="251">
        <v>10</v>
      </c>
      <c r="W146" s="251">
        <v>109</v>
      </c>
      <c r="X146" s="251">
        <v>5</v>
      </c>
      <c r="Y146" s="251">
        <v>58</v>
      </c>
      <c r="Z146" s="251">
        <v>472</v>
      </c>
      <c r="AA146" s="251">
        <v>5</v>
      </c>
      <c r="AB146" s="250">
        <v>665</v>
      </c>
      <c r="AC146" s="249" t="s">
        <v>106</v>
      </c>
      <c r="AD146" s="247"/>
    </row>
    <row r="147" spans="1:30" ht="18" customHeight="1" x14ac:dyDescent="0.2">
      <c r="A147" s="9" t="s">
        <v>232</v>
      </c>
      <c r="B147" s="258">
        <v>291230</v>
      </c>
      <c r="C147" s="256">
        <v>188456</v>
      </c>
      <c r="D147" s="256">
        <v>1389</v>
      </c>
      <c r="E147" s="256">
        <v>522</v>
      </c>
      <c r="F147" s="256">
        <v>160</v>
      </c>
      <c r="G147" s="256">
        <v>93921</v>
      </c>
      <c r="H147" s="256">
        <v>85</v>
      </c>
      <c r="I147" s="256">
        <v>3</v>
      </c>
      <c r="J147" s="256">
        <v>1</v>
      </c>
      <c r="K147" s="256">
        <v>62</v>
      </c>
      <c r="L147" s="256">
        <v>72</v>
      </c>
      <c r="M147" s="256">
        <v>329</v>
      </c>
      <c r="N147" s="256">
        <v>1895</v>
      </c>
      <c r="O147" s="256">
        <v>19</v>
      </c>
      <c r="P147" s="256">
        <v>1279</v>
      </c>
      <c r="Q147" s="256">
        <v>23</v>
      </c>
      <c r="R147" s="256">
        <v>49</v>
      </c>
      <c r="S147" s="257">
        <v>5</v>
      </c>
      <c r="T147" s="256">
        <v>17</v>
      </c>
      <c r="U147" s="256">
        <v>61</v>
      </c>
      <c r="V147" s="256">
        <v>24</v>
      </c>
      <c r="W147" s="256">
        <v>278</v>
      </c>
      <c r="X147" s="256">
        <v>6</v>
      </c>
      <c r="Y147" s="256">
        <v>141</v>
      </c>
      <c r="Z147" s="256">
        <v>469</v>
      </c>
      <c r="AA147" s="256">
        <v>10</v>
      </c>
      <c r="AB147" s="255">
        <v>1954</v>
      </c>
      <c r="AC147" s="254" t="s">
        <v>232</v>
      </c>
      <c r="AD147" s="247"/>
    </row>
    <row r="148" spans="1:30" ht="11.1" customHeight="1" x14ac:dyDescent="0.2">
      <c r="A148" s="14" t="s">
        <v>107</v>
      </c>
      <c r="B148" s="253">
        <v>26492</v>
      </c>
      <c r="C148" s="251">
        <v>25305</v>
      </c>
      <c r="D148" s="251">
        <v>161</v>
      </c>
      <c r="E148" s="251">
        <v>79</v>
      </c>
      <c r="F148" s="251">
        <v>1</v>
      </c>
      <c r="G148" s="251">
        <v>3</v>
      </c>
      <c r="H148" s="251">
        <v>21</v>
      </c>
      <c r="I148" s="251" t="s">
        <v>3</v>
      </c>
      <c r="J148" s="251" t="s">
        <v>3</v>
      </c>
      <c r="K148" s="251" t="s">
        <v>3</v>
      </c>
      <c r="L148" s="251">
        <v>23</v>
      </c>
      <c r="M148" s="251">
        <v>43</v>
      </c>
      <c r="N148" s="251">
        <v>7</v>
      </c>
      <c r="O148" s="251">
        <v>3</v>
      </c>
      <c r="P148" s="251">
        <v>209</v>
      </c>
      <c r="Q148" s="251">
        <v>5</v>
      </c>
      <c r="R148" s="251">
        <v>11</v>
      </c>
      <c r="S148" s="252">
        <v>1</v>
      </c>
      <c r="T148" s="251">
        <v>8</v>
      </c>
      <c r="U148" s="251">
        <v>9</v>
      </c>
      <c r="V148" s="251">
        <v>5</v>
      </c>
      <c r="W148" s="251">
        <v>32</v>
      </c>
      <c r="X148" s="251">
        <v>2</v>
      </c>
      <c r="Y148" s="251">
        <v>33</v>
      </c>
      <c r="Z148" s="251">
        <v>48</v>
      </c>
      <c r="AA148" s="251" t="s">
        <v>3</v>
      </c>
      <c r="AB148" s="250">
        <v>483</v>
      </c>
      <c r="AC148" s="249" t="s">
        <v>107</v>
      </c>
      <c r="AD148" s="247"/>
    </row>
    <row r="149" spans="1:30" ht="11.1" customHeight="1" x14ac:dyDescent="0.2">
      <c r="A149" s="14" t="s">
        <v>108</v>
      </c>
      <c r="B149" s="253">
        <v>121707</v>
      </c>
      <c r="C149" s="251">
        <v>117793</v>
      </c>
      <c r="D149" s="251">
        <v>1020</v>
      </c>
      <c r="E149" s="251">
        <v>213</v>
      </c>
      <c r="F149" s="251">
        <v>23</v>
      </c>
      <c r="G149" s="251">
        <v>5</v>
      </c>
      <c r="H149" s="251">
        <v>53</v>
      </c>
      <c r="I149" s="251">
        <v>2</v>
      </c>
      <c r="J149" s="251" t="s">
        <v>3</v>
      </c>
      <c r="K149" s="251">
        <v>14</v>
      </c>
      <c r="L149" s="251">
        <v>35</v>
      </c>
      <c r="M149" s="251">
        <v>251</v>
      </c>
      <c r="N149" s="251">
        <v>54</v>
      </c>
      <c r="O149" s="251">
        <v>11</v>
      </c>
      <c r="P149" s="251">
        <v>876</v>
      </c>
      <c r="Q149" s="251">
        <v>12</v>
      </c>
      <c r="R149" s="251">
        <v>22</v>
      </c>
      <c r="S149" s="252">
        <v>4</v>
      </c>
      <c r="T149" s="251">
        <v>9</v>
      </c>
      <c r="U149" s="251">
        <v>38</v>
      </c>
      <c r="V149" s="251">
        <v>15</v>
      </c>
      <c r="W149" s="251">
        <v>209</v>
      </c>
      <c r="X149" s="251">
        <v>3</v>
      </c>
      <c r="Y149" s="251">
        <v>53</v>
      </c>
      <c r="Z149" s="251">
        <v>297</v>
      </c>
      <c r="AA149" s="251">
        <v>8</v>
      </c>
      <c r="AB149" s="250">
        <v>687</v>
      </c>
      <c r="AC149" s="249" t="s">
        <v>108</v>
      </c>
      <c r="AD149" s="247"/>
    </row>
    <row r="150" spans="1:30" ht="11.1" customHeight="1" x14ac:dyDescent="0.2">
      <c r="A150" s="14" t="s">
        <v>109</v>
      </c>
      <c r="B150" s="253">
        <v>85996</v>
      </c>
      <c r="C150" s="251">
        <v>17599</v>
      </c>
      <c r="D150" s="251">
        <v>109</v>
      </c>
      <c r="E150" s="251">
        <v>136</v>
      </c>
      <c r="F150" s="251">
        <v>129</v>
      </c>
      <c r="G150" s="251">
        <v>65593</v>
      </c>
      <c r="H150" s="251">
        <v>4</v>
      </c>
      <c r="I150" s="251">
        <v>1</v>
      </c>
      <c r="J150" s="251" t="s">
        <v>3</v>
      </c>
      <c r="K150" s="251">
        <v>15</v>
      </c>
      <c r="L150" s="251">
        <v>5</v>
      </c>
      <c r="M150" s="251">
        <v>8</v>
      </c>
      <c r="N150" s="251">
        <v>1599</v>
      </c>
      <c r="O150" s="251">
        <v>1</v>
      </c>
      <c r="P150" s="251">
        <v>69</v>
      </c>
      <c r="Q150" s="251">
        <v>5</v>
      </c>
      <c r="R150" s="251">
        <v>13</v>
      </c>
      <c r="S150" s="252" t="s">
        <v>3</v>
      </c>
      <c r="T150" s="251" t="s">
        <v>3</v>
      </c>
      <c r="U150" s="251">
        <v>8</v>
      </c>
      <c r="V150" s="251">
        <v>3</v>
      </c>
      <c r="W150" s="251">
        <v>22</v>
      </c>
      <c r="X150" s="251">
        <v>1</v>
      </c>
      <c r="Y150" s="251">
        <v>41</v>
      </c>
      <c r="Z150" s="251">
        <v>96</v>
      </c>
      <c r="AA150" s="251" t="s">
        <v>3</v>
      </c>
      <c r="AB150" s="250">
        <v>539</v>
      </c>
      <c r="AC150" s="249" t="s">
        <v>109</v>
      </c>
      <c r="AD150" s="247"/>
    </row>
    <row r="151" spans="1:30" ht="11.1" customHeight="1" x14ac:dyDescent="0.2">
      <c r="A151" s="14" t="s">
        <v>110</v>
      </c>
      <c r="B151" s="253">
        <v>26981</v>
      </c>
      <c r="C151" s="251">
        <v>26460</v>
      </c>
      <c r="D151" s="251">
        <v>79</v>
      </c>
      <c r="E151" s="251">
        <v>77</v>
      </c>
      <c r="F151" s="251">
        <v>1</v>
      </c>
      <c r="G151" s="251">
        <v>1</v>
      </c>
      <c r="H151" s="251">
        <v>6</v>
      </c>
      <c r="I151" s="251" t="s">
        <v>3</v>
      </c>
      <c r="J151" s="251" t="s">
        <v>3</v>
      </c>
      <c r="K151" s="251">
        <v>14</v>
      </c>
      <c r="L151" s="251">
        <v>6</v>
      </c>
      <c r="M151" s="251">
        <v>23</v>
      </c>
      <c r="N151" s="251">
        <v>12</v>
      </c>
      <c r="O151" s="251">
        <v>3</v>
      </c>
      <c r="P151" s="251">
        <v>119</v>
      </c>
      <c r="Q151" s="251">
        <v>1</v>
      </c>
      <c r="R151" s="251">
        <v>2</v>
      </c>
      <c r="S151" s="252" t="s">
        <v>3</v>
      </c>
      <c r="T151" s="251" t="s">
        <v>3</v>
      </c>
      <c r="U151" s="251">
        <v>6</v>
      </c>
      <c r="V151" s="251" t="s">
        <v>3</v>
      </c>
      <c r="W151" s="251">
        <v>12</v>
      </c>
      <c r="X151" s="251" t="s">
        <v>3</v>
      </c>
      <c r="Y151" s="251">
        <v>10</v>
      </c>
      <c r="Z151" s="251">
        <v>15</v>
      </c>
      <c r="AA151" s="251">
        <v>2</v>
      </c>
      <c r="AB151" s="250">
        <v>132</v>
      </c>
      <c r="AC151" s="249" t="s">
        <v>110</v>
      </c>
      <c r="AD151" s="247"/>
    </row>
    <row r="152" spans="1:30" ht="11.1" customHeight="1" x14ac:dyDescent="0.2">
      <c r="A152" s="14" t="s">
        <v>111</v>
      </c>
      <c r="B152" s="253">
        <v>30054</v>
      </c>
      <c r="C152" s="251">
        <v>1299</v>
      </c>
      <c r="D152" s="251">
        <v>20</v>
      </c>
      <c r="E152" s="251">
        <v>17</v>
      </c>
      <c r="F152" s="251">
        <v>6</v>
      </c>
      <c r="G152" s="251">
        <v>28319</v>
      </c>
      <c r="H152" s="251">
        <v>1</v>
      </c>
      <c r="I152" s="251" t="s">
        <v>3</v>
      </c>
      <c r="J152" s="251">
        <v>1</v>
      </c>
      <c r="K152" s="251">
        <v>19</v>
      </c>
      <c r="L152" s="251">
        <v>3</v>
      </c>
      <c r="M152" s="251">
        <v>4</v>
      </c>
      <c r="N152" s="251">
        <v>223</v>
      </c>
      <c r="O152" s="251">
        <v>1</v>
      </c>
      <c r="P152" s="251">
        <v>6</v>
      </c>
      <c r="Q152" s="251" t="s">
        <v>3</v>
      </c>
      <c r="R152" s="251">
        <v>1</v>
      </c>
      <c r="S152" s="252" t="s">
        <v>3</v>
      </c>
      <c r="T152" s="251" t="s">
        <v>3</v>
      </c>
      <c r="U152" s="251" t="s">
        <v>3</v>
      </c>
      <c r="V152" s="251">
        <v>1</v>
      </c>
      <c r="W152" s="251">
        <v>3</v>
      </c>
      <c r="X152" s="251" t="s">
        <v>3</v>
      </c>
      <c r="Y152" s="251">
        <v>4</v>
      </c>
      <c r="Z152" s="251">
        <v>13</v>
      </c>
      <c r="AA152" s="251" t="s">
        <v>3</v>
      </c>
      <c r="AB152" s="250">
        <v>113</v>
      </c>
      <c r="AC152" s="249" t="s">
        <v>111</v>
      </c>
      <c r="AD152" s="247"/>
    </row>
    <row r="153" spans="1:30" ht="18" customHeight="1" x14ac:dyDescent="0.2">
      <c r="A153" s="9" t="s">
        <v>233</v>
      </c>
      <c r="B153" s="258">
        <v>259441</v>
      </c>
      <c r="C153" s="256">
        <v>252925</v>
      </c>
      <c r="D153" s="256">
        <v>823</v>
      </c>
      <c r="E153" s="256">
        <v>385</v>
      </c>
      <c r="F153" s="256">
        <v>8</v>
      </c>
      <c r="G153" s="256">
        <v>8</v>
      </c>
      <c r="H153" s="256">
        <v>70</v>
      </c>
      <c r="I153" s="256">
        <v>2</v>
      </c>
      <c r="J153" s="256">
        <v>71</v>
      </c>
      <c r="K153" s="256">
        <v>60</v>
      </c>
      <c r="L153" s="256">
        <v>37</v>
      </c>
      <c r="M153" s="256">
        <v>302</v>
      </c>
      <c r="N153" s="256">
        <v>38</v>
      </c>
      <c r="O153" s="256">
        <v>11</v>
      </c>
      <c r="P153" s="256">
        <v>2272</v>
      </c>
      <c r="Q153" s="256">
        <v>75</v>
      </c>
      <c r="R153" s="256">
        <v>37</v>
      </c>
      <c r="S153" s="257">
        <v>1</v>
      </c>
      <c r="T153" s="256">
        <v>8</v>
      </c>
      <c r="U153" s="256">
        <v>58</v>
      </c>
      <c r="V153" s="256">
        <v>11</v>
      </c>
      <c r="W153" s="256">
        <v>199</v>
      </c>
      <c r="X153" s="256">
        <v>14</v>
      </c>
      <c r="Y153" s="256">
        <v>78</v>
      </c>
      <c r="Z153" s="256">
        <v>577</v>
      </c>
      <c r="AA153" s="256">
        <v>23</v>
      </c>
      <c r="AB153" s="255">
        <v>1348</v>
      </c>
      <c r="AC153" s="254" t="s">
        <v>233</v>
      </c>
      <c r="AD153" s="247"/>
    </row>
    <row r="154" spans="1:30" ht="11.1" customHeight="1" x14ac:dyDescent="0.2">
      <c r="A154" s="14" t="s">
        <v>112</v>
      </c>
      <c r="B154" s="253">
        <v>29389</v>
      </c>
      <c r="C154" s="251">
        <v>29032</v>
      </c>
      <c r="D154" s="251">
        <v>40</v>
      </c>
      <c r="E154" s="251">
        <v>31</v>
      </c>
      <c r="F154" s="251" t="s">
        <v>3</v>
      </c>
      <c r="G154" s="251" t="s">
        <v>3</v>
      </c>
      <c r="H154" s="251">
        <v>5</v>
      </c>
      <c r="I154" s="251" t="s">
        <v>3</v>
      </c>
      <c r="J154" s="251" t="s">
        <v>3</v>
      </c>
      <c r="K154" s="251" t="s">
        <v>3</v>
      </c>
      <c r="L154" s="251">
        <v>2</v>
      </c>
      <c r="M154" s="251">
        <v>11</v>
      </c>
      <c r="N154" s="251">
        <v>7</v>
      </c>
      <c r="O154" s="251" t="s">
        <v>3</v>
      </c>
      <c r="P154" s="251">
        <v>47</v>
      </c>
      <c r="Q154" s="251">
        <v>2</v>
      </c>
      <c r="R154" s="251">
        <v>3</v>
      </c>
      <c r="S154" s="252" t="s">
        <v>3</v>
      </c>
      <c r="T154" s="251" t="s">
        <v>3</v>
      </c>
      <c r="U154" s="251">
        <v>6</v>
      </c>
      <c r="V154" s="251">
        <v>1</v>
      </c>
      <c r="W154" s="251">
        <v>16</v>
      </c>
      <c r="X154" s="251" t="s">
        <v>3</v>
      </c>
      <c r="Y154" s="251">
        <v>14</v>
      </c>
      <c r="Z154" s="251">
        <v>67</v>
      </c>
      <c r="AA154" s="251">
        <v>3</v>
      </c>
      <c r="AB154" s="250">
        <v>102</v>
      </c>
      <c r="AC154" s="249" t="s">
        <v>112</v>
      </c>
      <c r="AD154" s="247"/>
    </row>
    <row r="155" spans="1:30" ht="11.1" customHeight="1" x14ac:dyDescent="0.2">
      <c r="A155" s="14" t="s">
        <v>113</v>
      </c>
      <c r="B155" s="253">
        <v>18764</v>
      </c>
      <c r="C155" s="251">
        <v>18471</v>
      </c>
      <c r="D155" s="251">
        <v>14</v>
      </c>
      <c r="E155" s="251">
        <v>15</v>
      </c>
      <c r="F155" s="251" t="s">
        <v>3</v>
      </c>
      <c r="G155" s="251" t="s">
        <v>3</v>
      </c>
      <c r="H155" s="251">
        <v>5</v>
      </c>
      <c r="I155" s="251" t="s">
        <v>3</v>
      </c>
      <c r="J155" s="251" t="s">
        <v>3</v>
      </c>
      <c r="K155" s="251" t="s">
        <v>3</v>
      </c>
      <c r="L155" s="251">
        <v>3</v>
      </c>
      <c r="M155" s="251">
        <v>3</v>
      </c>
      <c r="N155" s="251">
        <v>2</v>
      </c>
      <c r="O155" s="251" t="s">
        <v>3</v>
      </c>
      <c r="P155" s="251">
        <v>71</v>
      </c>
      <c r="Q155" s="251" t="s">
        <v>3</v>
      </c>
      <c r="R155" s="251">
        <v>1</v>
      </c>
      <c r="S155" s="252" t="s">
        <v>3</v>
      </c>
      <c r="T155" s="251" t="s">
        <v>3</v>
      </c>
      <c r="U155" s="251">
        <v>8</v>
      </c>
      <c r="V155" s="251" t="s">
        <v>3</v>
      </c>
      <c r="W155" s="251">
        <v>11</v>
      </c>
      <c r="X155" s="251" t="s">
        <v>3</v>
      </c>
      <c r="Y155" s="251">
        <v>4</v>
      </c>
      <c r="Z155" s="251">
        <v>32</v>
      </c>
      <c r="AA155" s="251" t="s">
        <v>3</v>
      </c>
      <c r="AB155" s="250">
        <v>124</v>
      </c>
      <c r="AC155" s="249" t="s">
        <v>113</v>
      </c>
      <c r="AD155" s="247"/>
    </row>
    <row r="156" spans="1:30" ht="11.1" customHeight="1" x14ac:dyDescent="0.2">
      <c r="A156" s="14" t="s">
        <v>114</v>
      </c>
      <c r="B156" s="253">
        <v>20122</v>
      </c>
      <c r="C156" s="251">
        <v>19853</v>
      </c>
      <c r="D156" s="251">
        <v>33</v>
      </c>
      <c r="E156" s="251">
        <v>15</v>
      </c>
      <c r="F156" s="251" t="s">
        <v>3</v>
      </c>
      <c r="G156" s="251">
        <v>1</v>
      </c>
      <c r="H156" s="251">
        <v>10</v>
      </c>
      <c r="I156" s="251" t="s">
        <v>3</v>
      </c>
      <c r="J156" s="251">
        <v>1</v>
      </c>
      <c r="K156" s="251">
        <v>5</v>
      </c>
      <c r="L156" s="251">
        <v>2</v>
      </c>
      <c r="M156" s="251">
        <v>22</v>
      </c>
      <c r="N156" s="251">
        <v>2</v>
      </c>
      <c r="O156" s="251">
        <v>4</v>
      </c>
      <c r="P156" s="251">
        <v>38</v>
      </c>
      <c r="Q156" s="251">
        <v>17</v>
      </c>
      <c r="R156" s="251" t="s">
        <v>3</v>
      </c>
      <c r="S156" s="252" t="s">
        <v>3</v>
      </c>
      <c r="T156" s="251">
        <v>1</v>
      </c>
      <c r="U156" s="251">
        <v>2</v>
      </c>
      <c r="V156" s="251">
        <v>2</v>
      </c>
      <c r="W156" s="251">
        <v>13</v>
      </c>
      <c r="X156" s="251">
        <v>1</v>
      </c>
      <c r="Y156" s="251">
        <v>7</v>
      </c>
      <c r="Z156" s="251">
        <v>14</v>
      </c>
      <c r="AA156" s="251">
        <v>1</v>
      </c>
      <c r="AB156" s="250">
        <v>78</v>
      </c>
      <c r="AC156" s="249" t="s">
        <v>114</v>
      </c>
      <c r="AD156" s="247"/>
    </row>
    <row r="157" spans="1:30" ht="11.1" customHeight="1" x14ac:dyDescent="0.2">
      <c r="A157" s="14" t="s">
        <v>115</v>
      </c>
      <c r="B157" s="253">
        <v>131368</v>
      </c>
      <c r="C157" s="251">
        <v>127077</v>
      </c>
      <c r="D157" s="251">
        <v>572</v>
      </c>
      <c r="E157" s="251">
        <v>229</v>
      </c>
      <c r="F157" s="251">
        <v>6</v>
      </c>
      <c r="G157" s="251">
        <v>6</v>
      </c>
      <c r="H157" s="251">
        <v>29</v>
      </c>
      <c r="I157" s="251">
        <v>1</v>
      </c>
      <c r="J157" s="251">
        <v>70</v>
      </c>
      <c r="K157" s="251">
        <v>12</v>
      </c>
      <c r="L157" s="251">
        <v>21</v>
      </c>
      <c r="M157" s="251">
        <v>201</v>
      </c>
      <c r="N157" s="251">
        <v>19</v>
      </c>
      <c r="O157" s="251">
        <v>4</v>
      </c>
      <c r="P157" s="251">
        <v>1746</v>
      </c>
      <c r="Q157" s="251">
        <v>41</v>
      </c>
      <c r="R157" s="251">
        <v>26</v>
      </c>
      <c r="S157" s="252">
        <v>1</v>
      </c>
      <c r="T157" s="251">
        <v>3</v>
      </c>
      <c r="U157" s="251">
        <v>33</v>
      </c>
      <c r="V157" s="251">
        <v>8</v>
      </c>
      <c r="W157" s="251">
        <v>117</v>
      </c>
      <c r="X157" s="251">
        <v>10</v>
      </c>
      <c r="Y157" s="251">
        <v>38</v>
      </c>
      <c r="Z157" s="251">
        <v>264</v>
      </c>
      <c r="AA157" s="251">
        <v>8</v>
      </c>
      <c r="AB157" s="250">
        <v>826</v>
      </c>
      <c r="AC157" s="249" t="s">
        <v>115</v>
      </c>
      <c r="AD157" s="247"/>
    </row>
    <row r="158" spans="1:30" ht="11.1" customHeight="1" x14ac:dyDescent="0.2">
      <c r="A158" s="14" t="s">
        <v>116</v>
      </c>
      <c r="B158" s="253">
        <v>49043</v>
      </c>
      <c r="C158" s="251">
        <v>48060</v>
      </c>
      <c r="D158" s="251">
        <v>153</v>
      </c>
      <c r="E158" s="251">
        <v>84</v>
      </c>
      <c r="F158" s="251" t="s">
        <v>3</v>
      </c>
      <c r="G158" s="251" t="s">
        <v>3</v>
      </c>
      <c r="H158" s="251">
        <v>16</v>
      </c>
      <c r="I158" s="251">
        <v>1</v>
      </c>
      <c r="J158" s="251" t="s">
        <v>3</v>
      </c>
      <c r="K158" s="251">
        <v>43</v>
      </c>
      <c r="L158" s="251">
        <v>8</v>
      </c>
      <c r="M158" s="251">
        <v>51</v>
      </c>
      <c r="N158" s="251">
        <v>6</v>
      </c>
      <c r="O158" s="251">
        <v>3</v>
      </c>
      <c r="P158" s="251">
        <v>191</v>
      </c>
      <c r="Q158" s="251">
        <v>9</v>
      </c>
      <c r="R158" s="251">
        <v>4</v>
      </c>
      <c r="S158" s="252" t="s">
        <v>3</v>
      </c>
      <c r="T158" s="251">
        <v>2</v>
      </c>
      <c r="U158" s="251">
        <v>7</v>
      </c>
      <c r="V158" s="251" t="s">
        <v>3</v>
      </c>
      <c r="W158" s="251">
        <v>32</v>
      </c>
      <c r="X158" s="251">
        <v>3</v>
      </c>
      <c r="Y158" s="251">
        <v>14</v>
      </c>
      <c r="Z158" s="251">
        <v>177</v>
      </c>
      <c r="AA158" s="251">
        <v>11</v>
      </c>
      <c r="AB158" s="250">
        <v>168</v>
      </c>
      <c r="AC158" s="249" t="s">
        <v>116</v>
      </c>
      <c r="AD158" s="247"/>
    </row>
    <row r="159" spans="1:30" ht="11.1" customHeight="1" x14ac:dyDescent="0.2">
      <c r="A159" s="14" t="s">
        <v>117</v>
      </c>
      <c r="B159" s="253">
        <v>10755</v>
      </c>
      <c r="C159" s="251">
        <v>10432</v>
      </c>
      <c r="D159" s="251">
        <v>11</v>
      </c>
      <c r="E159" s="251">
        <v>11</v>
      </c>
      <c r="F159" s="251">
        <v>2</v>
      </c>
      <c r="G159" s="251">
        <v>1</v>
      </c>
      <c r="H159" s="251">
        <v>5</v>
      </c>
      <c r="I159" s="251" t="s">
        <v>3</v>
      </c>
      <c r="J159" s="251" t="s">
        <v>3</v>
      </c>
      <c r="K159" s="251" t="s">
        <v>3</v>
      </c>
      <c r="L159" s="251">
        <v>1</v>
      </c>
      <c r="M159" s="251">
        <v>14</v>
      </c>
      <c r="N159" s="251">
        <v>2</v>
      </c>
      <c r="O159" s="251" t="s">
        <v>3</v>
      </c>
      <c r="P159" s="251">
        <v>179</v>
      </c>
      <c r="Q159" s="251">
        <v>6</v>
      </c>
      <c r="R159" s="251">
        <v>3</v>
      </c>
      <c r="S159" s="252" t="s">
        <v>3</v>
      </c>
      <c r="T159" s="251">
        <v>2</v>
      </c>
      <c r="U159" s="251">
        <v>2</v>
      </c>
      <c r="V159" s="251" t="s">
        <v>3</v>
      </c>
      <c r="W159" s="251">
        <v>10</v>
      </c>
      <c r="X159" s="251" t="s">
        <v>3</v>
      </c>
      <c r="Y159" s="251">
        <v>1</v>
      </c>
      <c r="Z159" s="251">
        <v>23</v>
      </c>
      <c r="AA159" s="251" t="s">
        <v>3</v>
      </c>
      <c r="AB159" s="250">
        <v>50</v>
      </c>
      <c r="AC159" s="249" t="s">
        <v>117</v>
      </c>
      <c r="AD159" s="247"/>
    </row>
    <row r="160" spans="1:30" ht="18" customHeight="1" x14ac:dyDescent="0.2">
      <c r="A160" s="9" t="s">
        <v>234</v>
      </c>
      <c r="B160" s="258">
        <v>381757</v>
      </c>
      <c r="C160" s="256">
        <v>360941</v>
      </c>
      <c r="D160" s="256">
        <v>1018</v>
      </c>
      <c r="E160" s="256">
        <v>868</v>
      </c>
      <c r="F160" s="256">
        <v>134</v>
      </c>
      <c r="G160" s="256">
        <v>26</v>
      </c>
      <c r="H160" s="256">
        <v>866</v>
      </c>
      <c r="I160" s="256">
        <v>7</v>
      </c>
      <c r="J160" s="256">
        <v>16</v>
      </c>
      <c r="K160" s="256">
        <v>90</v>
      </c>
      <c r="L160" s="256">
        <v>73</v>
      </c>
      <c r="M160" s="256">
        <v>897</v>
      </c>
      <c r="N160" s="256">
        <v>155</v>
      </c>
      <c r="O160" s="256">
        <v>23</v>
      </c>
      <c r="P160" s="256">
        <v>9224</v>
      </c>
      <c r="Q160" s="256">
        <v>26</v>
      </c>
      <c r="R160" s="256">
        <v>66</v>
      </c>
      <c r="S160" s="257">
        <v>6</v>
      </c>
      <c r="T160" s="256">
        <v>14</v>
      </c>
      <c r="U160" s="256">
        <v>148</v>
      </c>
      <c r="V160" s="256">
        <v>31</v>
      </c>
      <c r="W160" s="256">
        <v>497</v>
      </c>
      <c r="X160" s="256">
        <v>15</v>
      </c>
      <c r="Y160" s="256">
        <v>200</v>
      </c>
      <c r="Z160" s="256">
        <v>1929</v>
      </c>
      <c r="AA160" s="256">
        <v>97</v>
      </c>
      <c r="AB160" s="255">
        <v>4390</v>
      </c>
      <c r="AC160" s="254" t="s">
        <v>234</v>
      </c>
      <c r="AD160" s="247"/>
    </row>
    <row r="161" spans="1:30" ht="11.1" customHeight="1" x14ac:dyDescent="0.2">
      <c r="A161" s="92" t="s">
        <v>235</v>
      </c>
      <c r="B161" s="268">
        <v>250518</v>
      </c>
      <c r="C161" s="266">
        <v>235657</v>
      </c>
      <c r="D161" s="266">
        <v>846</v>
      </c>
      <c r="E161" s="266">
        <v>664</v>
      </c>
      <c r="F161" s="266">
        <v>99</v>
      </c>
      <c r="G161" s="266">
        <v>24</v>
      </c>
      <c r="H161" s="266">
        <v>799</v>
      </c>
      <c r="I161" s="266">
        <v>7</v>
      </c>
      <c r="J161" s="266">
        <v>12</v>
      </c>
      <c r="K161" s="266">
        <v>75</v>
      </c>
      <c r="L161" s="266">
        <v>58</v>
      </c>
      <c r="M161" s="266">
        <v>715</v>
      </c>
      <c r="N161" s="266">
        <v>89</v>
      </c>
      <c r="O161" s="266">
        <v>14</v>
      </c>
      <c r="P161" s="266">
        <v>5687</v>
      </c>
      <c r="Q161" s="266">
        <v>13</v>
      </c>
      <c r="R161" s="266">
        <v>37</v>
      </c>
      <c r="S161" s="267">
        <v>4</v>
      </c>
      <c r="T161" s="266">
        <v>13</v>
      </c>
      <c r="U161" s="266">
        <v>92</v>
      </c>
      <c r="V161" s="266">
        <v>27</v>
      </c>
      <c r="W161" s="266">
        <v>417</v>
      </c>
      <c r="X161" s="266">
        <v>11</v>
      </c>
      <c r="Y161" s="266">
        <v>174</v>
      </c>
      <c r="Z161" s="266">
        <v>1460</v>
      </c>
      <c r="AA161" s="266">
        <v>51</v>
      </c>
      <c r="AB161" s="265">
        <v>3473</v>
      </c>
      <c r="AC161" s="264" t="s">
        <v>235</v>
      </c>
      <c r="AD161" s="247"/>
    </row>
    <row r="162" spans="1:30" ht="11.1" customHeight="1" x14ac:dyDescent="0.2">
      <c r="A162" s="93" t="s">
        <v>201</v>
      </c>
      <c r="B162" s="263">
        <v>87405</v>
      </c>
      <c r="C162" s="260">
        <v>83381</v>
      </c>
      <c r="D162" s="260">
        <v>470</v>
      </c>
      <c r="E162" s="260">
        <v>334</v>
      </c>
      <c r="F162" s="260">
        <v>21</v>
      </c>
      <c r="G162" s="260">
        <v>10</v>
      </c>
      <c r="H162" s="260">
        <v>276</v>
      </c>
      <c r="I162" s="260">
        <v>4</v>
      </c>
      <c r="J162" s="260">
        <v>4</v>
      </c>
      <c r="K162" s="260">
        <v>52</v>
      </c>
      <c r="L162" s="260">
        <v>32</v>
      </c>
      <c r="M162" s="260">
        <v>379</v>
      </c>
      <c r="N162" s="260">
        <v>25</v>
      </c>
      <c r="O162" s="260">
        <v>7</v>
      </c>
      <c r="P162" s="260">
        <v>587</v>
      </c>
      <c r="Q162" s="260">
        <v>4</v>
      </c>
      <c r="R162" s="260">
        <v>14</v>
      </c>
      <c r="S162" s="262">
        <v>3</v>
      </c>
      <c r="T162" s="260">
        <v>9</v>
      </c>
      <c r="U162" s="260">
        <v>53</v>
      </c>
      <c r="V162" s="260">
        <v>11</v>
      </c>
      <c r="W162" s="260">
        <v>220</v>
      </c>
      <c r="X162" s="260">
        <v>5</v>
      </c>
      <c r="Y162" s="260">
        <v>97</v>
      </c>
      <c r="Z162" s="260">
        <v>562</v>
      </c>
      <c r="AA162" s="260">
        <v>10</v>
      </c>
      <c r="AB162" s="261">
        <v>835</v>
      </c>
      <c r="AC162" s="259" t="s">
        <v>201</v>
      </c>
      <c r="AD162" s="247"/>
    </row>
    <row r="163" spans="1:30" ht="11.1" customHeight="1" x14ac:dyDescent="0.2">
      <c r="A163" s="93" t="s">
        <v>202</v>
      </c>
      <c r="B163" s="28">
        <v>15359</v>
      </c>
      <c r="C163" s="28">
        <v>14719</v>
      </c>
      <c r="D163" s="28">
        <v>13</v>
      </c>
      <c r="E163" s="28">
        <v>11</v>
      </c>
      <c r="F163" s="28">
        <v>1</v>
      </c>
      <c r="G163" s="28">
        <v>2</v>
      </c>
      <c r="H163" s="28">
        <v>18</v>
      </c>
      <c r="I163" s="28">
        <v>1</v>
      </c>
      <c r="J163" s="253" t="s">
        <v>3</v>
      </c>
      <c r="K163" s="253" t="s">
        <v>3</v>
      </c>
      <c r="L163" s="28">
        <v>2</v>
      </c>
      <c r="M163" s="28">
        <v>18</v>
      </c>
      <c r="N163" s="28">
        <v>2</v>
      </c>
      <c r="O163" s="253" t="s">
        <v>3</v>
      </c>
      <c r="P163" s="28">
        <v>445</v>
      </c>
      <c r="Q163" s="253" t="s">
        <v>3</v>
      </c>
      <c r="R163" s="28">
        <v>1</v>
      </c>
      <c r="S163" s="253" t="s">
        <v>3</v>
      </c>
      <c r="T163" s="253" t="s">
        <v>3</v>
      </c>
      <c r="U163" s="28">
        <v>2</v>
      </c>
      <c r="V163" s="28">
        <v>2</v>
      </c>
      <c r="W163" s="28">
        <v>10</v>
      </c>
      <c r="X163" s="253" t="s">
        <v>3</v>
      </c>
      <c r="Y163" s="28">
        <v>2</v>
      </c>
      <c r="Z163" s="28">
        <v>32</v>
      </c>
      <c r="AA163" s="28">
        <v>7</v>
      </c>
      <c r="AB163" s="64">
        <v>71</v>
      </c>
      <c r="AC163" s="259" t="s">
        <v>202</v>
      </c>
      <c r="AD163" s="247"/>
    </row>
    <row r="164" spans="1:30" ht="11.1" customHeight="1" x14ac:dyDescent="0.2">
      <c r="A164" s="93" t="s">
        <v>203</v>
      </c>
      <c r="B164" s="28">
        <v>72165</v>
      </c>
      <c r="C164" s="28">
        <v>65732</v>
      </c>
      <c r="D164" s="28">
        <v>201</v>
      </c>
      <c r="E164" s="28">
        <v>179</v>
      </c>
      <c r="F164" s="28">
        <v>11</v>
      </c>
      <c r="G164" s="28">
        <v>10</v>
      </c>
      <c r="H164" s="28">
        <v>140</v>
      </c>
      <c r="I164" s="251" t="s">
        <v>3</v>
      </c>
      <c r="J164" s="28">
        <v>4</v>
      </c>
      <c r="K164" s="28">
        <v>16</v>
      </c>
      <c r="L164" s="28">
        <v>14</v>
      </c>
      <c r="M164" s="28">
        <v>179</v>
      </c>
      <c r="N164" s="28">
        <v>25</v>
      </c>
      <c r="O164" s="28">
        <v>2</v>
      </c>
      <c r="P164" s="28">
        <v>3435</v>
      </c>
      <c r="Q164" s="28">
        <v>5</v>
      </c>
      <c r="R164" s="28">
        <v>11</v>
      </c>
      <c r="S164" s="253">
        <v>1</v>
      </c>
      <c r="T164" s="28">
        <v>3</v>
      </c>
      <c r="U164" s="28">
        <v>18</v>
      </c>
      <c r="V164" s="28">
        <v>3</v>
      </c>
      <c r="W164" s="28">
        <v>133</v>
      </c>
      <c r="X164" s="28">
        <v>3</v>
      </c>
      <c r="Y164" s="28">
        <v>37</v>
      </c>
      <c r="Z164" s="28">
        <v>557</v>
      </c>
      <c r="AA164" s="28">
        <v>20</v>
      </c>
      <c r="AB164" s="64">
        <v>1426</v>
      </c>
      <c r="AC164" s="259" t="s">
        <v>203</v>
      </c>
      <c r="AD164" s="247"/>
    </row>
    <row r="165" spans="1:30" ht="11.1" customHeight="1" x14ac:dyDescent="0.2">
      <c r="A165" s="93" t="s">
        <v>204</v>
      </c>
      <c r="B165" s="28">
        <v>42137</v>
      </c>
      <c r="C165" s="28">
        <v>40013</v>
      </c>
      <c r="D165" s="28">
        <v>102</v>
      </c>
      <c r="E165" s="28">
        <v>101</v>
      </c>
      <c r="F165" s="28">
        <v>2</v>
      </c>
      <c r="G165" s="251" t="s">
        <v>3</v>
      </c>
      <c r="H165" s="28">
        <v>282</v>
      </c>
      <c r="I165" s="251" t="s">
        <v>3</v>
      </c>
      <c r="J165" s="28">
        <v>3</v>
      </c>
      <c r="K165" s="260">
        <v>1</v>
      </c>
      <c r="L165" s="28">
        <v>5</v>
      </c>
      <c r="M165" s="260">
        <v>81</v>
      </c>
      <c r="N165" s="28">
        <v>13</v>
      </c>
      <c r="O165" s="260">
        <v>3</v>
      </c>
      <c r="P165" s="28">
        <v>383</v>
      </c>
      <c r="Q165" s="260">
        <v>3</v>
      </c>
      <c r="R165" s="28">
        <v>5</v>
      </c>
      <c r="S165" s="252" t="s">
        <v>3</v>
      </c>
      <c r="T165" s="28">
        <v>1</v>
      </c>
      <c r="U165" s="28">
        <v>12</v>
      </c>
      <c r="V165" s="28">
        <v>8</v>
      </c>
      <c r="W165" s="28">
        <v>36</v>
      </c>
      <c r="X165" s="28">
        <v>2</v>
      </c>
      <c r="Y165" s="28">
        <v>19</v>
      </c>
      <c r="Z165" s="28">
        <v>212</v>
      </c>
      <c r="AA165" s="28">
        <v>5</v>
      </c>
      <c r="AB165" s="64">
        <v>845</v>
      </c>
      <c r="AC165" s="259" t="s">
        <v>204</v>
      </c>
      <c r="AD165" s="247"/>
    </row>
    <row r="166" spans="1:30" ht="11.1" customHeight="1" x14ac:dyDescent="0.2">
      <c r="A166" s="93" t="s">
        <v>205</v>
      </c>
      <c r="B166" s="28">
        <v>33452</v>
      </c>
      <c r="C166" s="28">
        <v>31812</v>
      </c>
      <c r="D166" s="28">
        <v>60</v>
      </c>
      <c r="E166" s="28">
        <v>39</v>
      </c>
      <c r="F166" s="28">
        <v>64</v>
      </c>
      <c r="G166" s="28">
        <v>2</v>
      </c>
      <c r="H166" s="28">
        <v>83</v>
      </c>
      <c r="I166" s="260">
        <v>2</v>
      </c>
      <c r="J166" s="28">
        <v>1</v>
      </c>
      <c r="K166" s="28">
        <v>6</v>
      </c>
      <c r="L166" s="28">
        <v>5</v>
      </c>
      <c r="M166" s="28">
        <v>58</v>
      </c>
      <c r="N166" s="28">
        <v>24</v>
      </c>
      <c r="O166" s="28">
        <v>2</v>
      </c>
      <c r="P166" s="28">
        <v>837</v>
      </c>
      <c r="Q166" s="28">
        <v>1</v>
      </c>
      <c r="R166" s="28">
        <v>6</v>
      </c>
      <c r="S166" s="252" t="s">
        <v>3</v>
      </c>
      <c r="T166" s="252" t="s">
        <v>3</v>
      </c>
      <c r="U166" s="252">
        <v>7</v>
      </c>
      <c r="V166" s="252">
        <v>3</v>
      </c>
      <c r="W166" s="28">
        <v>18</v>
      </c>
      <c r="X166" s="28">
        <v>1</v>
      </c>
      <c r="Y166" s="28">
        <v>19</v>
      </c>
      <c r="Z166" s="28">
        <v>97</v>
      </c>
      <c r="AA166" s="28">
        <v>9</v>
      </c>
      <c r="AB166" s="64">
        <v>296</v>
      </c>
      <c r="AC166" s="259" t="s">
        <v>205</v>
      </c>
      <c r="AD166" s="247"/>
    </row>
    <row r="167" spans="1:30" ht="11.1" customHeight="1" x14ac:dyDescent="0.2">
      <c r="A167" s="14" t="s">
        <v>118</v>
      </c>
      <c r="B167" s="253">
        <v>57749</v>
      </c>
      <c r="C167" s="251">
        <v>54845</v>
      </c>
      <c r="D167" s="251">
        <v>130</v>
      </c>
      <c r="E167" s="251">
        <v>146</v>
      </c>
      <c r="F167" s="251">
        <v>27</v>
      </c>
      <c r="G167" s="251">
        <v>2</v>
      </c>
      <c r="H167" s="251">
        <v>42</v>
      </c>
      <c r="I167" s="251" t="s">
        <v>3</v>
      </c>
      <c r="J167" s="251">
        <v>3</v>
      </c>
      <c r="K167" s="251">
        <v>7</v>
      </c>
      <c r="L167" s="251">
        <v>10</v>
      </c>
      <c r="M167" s="251">
        <v>127</v>
      </c>
      <c r="N167" s="251">
        <v>59</v>
      </c>
      <c r="O167" s="251">
        <v>5</v>
      </c>
      <c r="P167" s="251">
        <v>1434</v>
      </c>
      <c r="Q167" s="251">
        <v>7</v>
      </c>
      <c r="R167" s="251">
        <v>19</v>
      </c>
      <c r="S167" s="252">
        <v>1</v>
      </c>
      <c r="T167" s="251" t="s">
        <v>3</v>
      </c>
      <c r="U167" s="251">
        <v>38</v>
      </c>
      <c r="V167" s="251" t="s">
        <v>3</v>
      </c>
      <c r="W167" s="251">
        <v>55</v>
      </c>
      <c r="X167" s="251">
        <v>4</v>
      </c>
      <c r="Y167" s="251">
        <v>16</v>
      </c>
      <c r="Z167" s="251">
        <v>334</v>
      </c>
      <c r="AA167" s="251">
        <v>20</v>
      </c>
      <c r="AB167" s="250">
        <v>418</v>
      </c>
      <c r="AC167" s="249" t="s">
        <v>118</v>
      </c>
      <c r="AD167" s="247"/>
    </row>
    <row r="168" spans="1:30" ht="11.1" customHeight="1" x14ac:dyDescent="0.2">
      <c r="A168" s="14" t="s">
        <v>119</v>
      </c>
      <c r="B168" s="253">
        <v>10464</v>
      </c>
      <c r="C168" s="251">
        <v>10170</v>
      </c>
      <c r="D168" s="251">
        <v>12</v>
      </c>
      <c r="E168" s="251">
        <v>2</v>
      </c>
      <c r="F168" s="251" t="s">
        <v>3</v>
      </c>
      <c r="G168" s="251" t="s">
        <v>3</v>
      </c>
      <c r="H168" s="251">
        <v>2</v>
      </c>
      <c r="I168" s="251" t="s">
        <v>3</v>
      </c>
      <c r="J168" s="251" t="s">
        <v>3</v>
      </c>
      <c r="K168" s="251" t="s">
        <v>3</v>
      </c>
      <c r="L168" s="251">
        <v>1</v>
      </c>
      <c r="M168" s="251">
        <v>4</v>
      </c>
      <c r="N168" s="251" t="s">
        <v>3</v>
      </c>
      <c r="O168" s="251" t="s">
        <v>3</v>
      </c>
      <c r="P168" s="251">
        <v>179</v>
      </c>
      <c r="Q168" s="251" t="s">
        <v>3</v>
      </c>
      <c r="R168" s="251">
        <v>3</v>
      </c>
      <c r="S168" s="252">
        <v>1</v>
      </c>
      <c r="T168" s="251">
        <v>1</v>
      </c>
      <c r="U168" s="251">
        <v>1</v>
      </c>
      <c r="V168" s="251">
        <v>4</v>
      </c>
      <c r="W168" s="251">
        <v>6</v>
      </c>
      <c r="X168" s="251" t="s">
        <v>3</v>
      </c>
      <c r="Y168" s="251">
        <v>1</v>
      </c>
      <c r="Z168" s="251">
        <v>14</v>
      </c>
      <c r="AA168" s="251">
        <v>4</v>
      </c>
      <c r="AB168" s="250">
        <v>59</v>
      </c>
      <c r="AC168" s="249" t="s">
        <v>119</v>
      </c>
      <c r="AD168" s="247"/>
    </row>
    <row r="169" spans="1:30" ht="11.1" customHeight="1" x14ac:dyDescent="0.2">
      <c r="A169" s="14" t="s">
        <v>120</v>
      </c>
      <c r="B169" s="253">
        <v>19561</v>
      </c>
      <c r="C169" s="251">
        <v>18342</v>
      </c>
      <c r="D169" s="251">
        <v>7</v>
      </c>
      <c r="E169" s="251">
        <v>10</v>
      </c>
      <c r="F169" s="251" t="s">
        <v>3</v>
      </c>
      <c r="G169" s="251" t="s">
        <v>3</v>
      </c>
      <c r="H169" s="251">
        <v>3</v>
      </c>
      <c r="I169" s="251" t="s">
        <v>3</v>
      </c>
      <c r="J169" s="251" t="s">
        <v>3</v>
      </c>
      <c r="K169" s="251">
        <v>8</v>
      </c>
      <c r="L169" s="251">
        <v>2</v>
      </c>
      <c r="M169" s="251">
        <v>16</v>
      </c>
      <c r="N169" s="251">
        <v>2</v>
      </c>
      <c r="O169" s="251">
        <v>1</v>
      </c>
      <c r="P169" s="251">
        <v>1049</v>
      </c>
      <c r="Q169" s="251">
        <v>3</v>
      </c>
      <c r="R169" s="251">
        <v>3</v>
      </c>
      <c r="S169" s="252" t="s">
        <v>3</v>
      </c>
      <c r="T169" s="251" t="s">
        <v>3</v>
      </c>
      <c r="U169" s="251">
        <v>3</v>
      </c>
      <c r="V169" s="251" t="s">
        <v>3</v>
      </c>
      <c r="W169" s="251">
        <v>6</v>
      </c>
      <c r="X169" s="251" t="s">
        <v>3</v>
      </c>
      <c r="Y169" s="251">
        <v>1</v>
      </c>
      <c r="Z169" s="251">
        <v>25</v>
      </c>
      <c r="AA169" s="251">
        <v>7</v>
      </c>
      <c r="AB169" s="250">
        <v>73</v>
      </c>
      <c r="AC169" s="249" t="s">
        <v>120</v>
      </c>
      <c r="AD169" s="247"/>
    </row>
    <row r="170" spans="1:30" ht="11.1" customHeight="1" x14ac:dyDescent="0.2">
      <c r="A170" s="14" t="s">
        <v>121</v>
      </c>
      <c r="B170" s="253">
        <v>14812</v>
      </c>
      <c r="C170" s="251">
        <v>14059</v>
      </c>
      <c r="D170" s="251">
        <v>8</v>
      </c>
      <c r="E170" s="251">
        <v>12</v>
      </c>
      <c r="F170" s="251" t="s">
        <v>3</v>
      </c>
      <c r="G170" s="251" t="s">
        <v>3</v>
      </c>
      <c r="H170" s="251">
        <v>6</v>
      </c>
      <c r="I170" s="251" t="s">
        <v>3</v>
      </c>
      <c r="J170" s="251" t="s">
        <v>3</v>
      </c>
      <c r="K170" s="251" t="s">
        <v>3</v>
      </c>
      <c r="L170" s="251">
        <v>1</v>
      </c>
      <c r="M170" s="251">
        <v>10</v>
      </c>
      <c r="N170" s="251">
        <v>2</v>
      </c>
      <c r="O170" s="251">
        <v>2</v>
      </c>
      <c r="P170" s="251">
        <v>588</v>
      </c>
      <c r="Q170" s="251">
        <v>1</v>
      </c>
      <c r="R170" s="251">
        <v>1</v>
      </c>
      <c r="S170" s="252" t="s">
        <v>3</v>
      </c>
      <c r="T170" s="251" t="s">
        <v>3</v>
      </c>
      <c r="U170" s="251">
        <v>7</v>
      </c>
      <c r="V170" s="251" t="s">
        <v>3</v>
      </c>
      <c r="W170" s="251">
        <v>7</v>
      </c>
      <c r="X170" s="251" t="s">
        <v>3</v>
      </c>
      <c r="Y170" s="251">
        <v>1</v>
      </c>
      <c r="Z170" s="251">
        <v>22</v>
      </c>
      <c r="AA170" s="251">
        <v>5</v>
      </c>
      <c r="AB170" s="250">
        <v>80</v>
      </c>
      <c r="AC170" s="249" t="s">
        <v>121</v>
      </c>
      <c r="AD170" s="247"/>
    </row>
    <row r="171" spans="1:30" ht="11.1" customHeight="1" x14ac:dyDescent="0.2">
      <c r="A171" s="14" t="s">
        <v>122</v>
      </c>
      <c r="B171" s="253">
        <v>11369</v>
      </c>
      <c r="C171" s="251">
        <v>11022</v>
      </c>
      <c r="D171" s="251">
        <v>4</v>
      </c>
      <c r="E171" s="251">
        <v>12</v>
      </c>
      <c r="F171" s="251">
        <v>6</v>
      </c>
      <c r="G171" s="251" t="s">
        <v>3</v>
      </c>
      <c r="H171" s="251">
        <v>7</v>
      </c>
      <c r="I171" s="251" t="s">
        <v>3</v>
      </c>
      <c r="J171" s="251">
        <v>1</v>
      </c>
      <c r="K171" s="251" t="s">
        <v>3</v>
      </c>
      <c r="L171" s="251">
        <v>1</v>
      </c>
      <c r="M171" s="251">
        <v>17</v>
      </c>
      <c r="N171" s="251">
        <v>2</v>
      </c>
      <c r="O171" s="251" t="s">
        <v>3</v>
      </c>
      <c r="P171" s="251">
        <v>182</v>
      </c>
      <c r="Q171" s="251" t="s">
        <v>3</v>
      </c>
      <c r="R171" s="251">
        <v>1</v>
      </c>
      <c r="S171" s="252" t="s">
        <v>3</v>
      </c>
      <c r="T171" s="251" t="s">
        <v>3</v>
      </c>
      <c r="U171" s="251">
        <v>4</v>
      </c>
      <c r="V171" s="251" t="s">
        <v>3</v>
      </c>
      <c r="W171" s="251">
        <v>3</v>
      </c>
      <c r="X171" s="251" t="s">
        <v>3</v>
      </c>
      <c r="Y171" s="251">
        <v>5</v>
      </c>
      <c r="Z171" s="251">
        <v>40</v>
      </c>
      <c r="AA171" s="251">
        <v>4</v>
      </c>
      <c r="AB171" s="250">
        <v>58</v>
      </c>
      <c r="AC171" s="249" t="s">
        <v>122</v>
      </c>
      <c r="AD171" s="247"/>
    </row>
    <row r="172" spans="1:30" ht="11.1" customHeight="1" x14ac:dyDescent="0.2">
      <c r="A172" s="14" t="s">
        <v>123</v>
      </c>
      <c r="B172" s="253">
        <v>17284</v>
      </c>
      <c r="C172" s="251">
        <v>16846</v>
      </c>
      <c r="D172" s="251">
        <v>11</v>
      </c>
      <c r="E172" s="251">
        <v>22</v>
      </c>
      <c r="F172" s="251">
        <v>2</v>
      </c>
      <c r="G172" s="251" t="s">
        <v>3</v>
      </c>
      <c r="H172" s="251">
        <v>7</v>
      </c>
      <c r="I172" s="251" t="s">
        <v>3</v>
      </c>
      <c r="J172" s="251" t="s">
        <v>3</v>
      </c>
      <c r="K172" s="251" t="s">
        <v>3</v>
      </c>
      <c r="L172" s="251" t="s">
        <v>3</v>
      </c>
      <c r="M172" s="251">
        <v>8</v>
      </c>
      <c r="N172" s="251">
        <v>1</v>
      </c>
      <c r="O172" s="251">
        <v>1</v>
      </c>
      <c r="P172" s="251">
        <v>105</v>
      </c>
      <c r="Q172" s="251">
        <v>2</v>
      </c>
      <c r="R172" s="251">
        <v>2</v>
      </c>
      <c r="S172" s="252" t="s">
        <v>3</v>
      </c>
      <c r="T172" s="251" t="s">
        <v>3</v>
      </c>
      <c r="U172" s="251">
        <v>3</v>
      </c>
      <c r="V172" s="251" t="s">
        <v>3</v>
      </c>
      <c r="W172" s="251">
        <v>3</v>
      </c>
      <c r="X172" s="251" t="s">
        <v>3</v>
      </c>
      <c r="Y172" s="251">
        <v>2</v>
      </c>
      <c r="Z172" s="251">
        <v>34</v>
      </c>
      <c r="AA172" s="251">
        <v>6</v>
      </c>
      <c r="AB172" s="250">
        <v>229</v>
      </c>
      <c r="AC172" s="249" t="s">
        <v>123</v>
      </c>
      <c r="AD172" s="247"/>
    </row>
    <row r="173" spans="1:30" ht="18" customHeight="1" x14ac:dyDescent="0.2">
      <c r="A173" s="9" t="s">
        <v>236</v>
      </c>
      <c r="B173" s="258">
        <v>102075</v>
      </c>
      <c r="C173" s="256">
        <v>96889</v>
      </c>
      <c r="D173" s="256">
        <v>306</v>
      </c>
      <c r="E173" s="256">
        <v>52</v>
      </c>
      <c r="F173" s="256" t="s">
        <v>3</v>
      </c>
      <c r="G173" s="256">
        <v>1</v>
      </c>
      <c r="H173" s="256">
        <v>15</v>
      </c>
      <c r="I173" s="256" t="s">
        <v>3</v>
      </c>
      <c r="J173" s="256" t="s">
        <v>3</v>
      </c>
      <c r="K173" s="256">
        <v>17</v>
      </c>
      <c r="L173" s="256">
        <v>13</v>
      </c>
      <c r="M173" s="256">
        <v>99</v>
      </c>
      <c r="N173" s="256">
        <v>4</v>
      </c>
      <c r="O173" s="256">
        <v>3</v>
      </c>
      <c r="P173" s="256">
        <v>3338</v>
      </c>
      <c r="Q173" s="256">
        <v>5</v>
      </c>
      <c r="R173" s="256">
        <v>8</v>
      </c>
      <c r="S173" s="257">
        <v>1</v>
      </c>
      <c r="T173" s="256">
        <v>1</v>
      </c>
      <c r="U173" s="256">
        <v>15</v>
      </c>
      <c r="V173" s="256">
        <v>1</v>
      </c>
      <c r="W173" s="256">
        <v>58</v>
      </c>
      <c r="X173" s="256">
        <v>3</v>
      </c>
      <c r="Y173" s="256">
        <v>15</v>
      </c>
      <c r="Z173" s="256">
        <v>285</v>
      </c>
      <c r="AA173" s="256">
        <v>27</v>
      </c>
      <c r="AB173" s="255">
        <v>919</v>
      </c>
      <c r="AC173" s="254" t="s">
        <v>236</v>
      </c>
      <c r="AD173" s="247"/>
    </row>
    <row r="174" spans="1:30" ht="11.1" customHeight="1" x14ac:dyDescent="0.2">
      <c r="A174" s="14" t="s">
        <v>124</v>
      </c>
      <c r="B174" s="253">
        <v>13759</v>
      </c>
      <c r="C174" s="251">
        <v>13479</v>
      </c>
      <c r="D174" s="251">
        <v>17</v>
      </c>
      <c r="E174" s="251">
        <v>8</v>
      </c>
      <c r="F174" s="251" t="s">
        <v>3</v>
      </c>
      <c r="G174" s="251" t="s">
        <v>3</v>
      </c>
      <c r="H174" s="251" t="s">
        <v>3</v>
      </c>
      <c r="I174" s="251" t="s">
        <v>3</v>
      </c>
      <c r="J174" s="251" t="s">
        <v>3</v>
      </c>
      <c r="K174" s="251">
        <v>7</v>
      </c>
      <c r="L174" s="251">
        <v>5</v>
      </c>
      <c r="M174" s="251">
        <v>9</v>
      </c>
      <c r="N174" s="251" t="s">
        <v>3</v>
      </c>
      <c r="O174" s="251" t="s">
        <v>3</v>
      </c>
      <c r="P174" s="251">
        <v>70</v>
      </c>
      <c r="Q174" s="251" t="s">
        <v>3</v>
      </c>
      <c r="R174" s="251">
        <v>1</v>
      </c>
      <c r="S174" s="252" t="s">
        <v>3</v>
      </c>
      <c r="T174" s="251" t="s">
        <v>3</v>
      </c>
      <c r="U174" s="251" t="s">
        <v>3</v>
      </c>
      <c r="V174" s="251" t="s">
        <v>3</v>
      </c>
      <c r="W174" s="251">
        <v>3</v>
      </c>
      <c r="X174" s="251">
        <v>1</v>
      </c>
      <c r="Y174" s="251" t="s">
        <v>3</v>
      </c>
      <c r="Z174" s="251">
        <v>16</v>
      </c>
      <c r="AA174" s="251">
        <v>5</v>
      </c>
      <c r="AB174" s="250">
        <v>138</v>
      </c>
      <c r="AC174" s="249" t="s">
        <v>124</v>
      </c>
      <c r="AD174" s="247"/>
    </row>
    <row r="175" spans="1:30" ht="11.1" customHeight="1" x14ac:dyDescent="0.2">
      <c r="A175" s="14" t="s">
        <v>125</v>
      </c>
      <c r="B175" s="253">
        <v>18207</v>
      </c>
      <c r="C175" s="251">
        <v>16899</v>
      </c>
      <c r="D175" s="251">
        <v>6</v>
      </c>
      <c r="E175" s="251">
        <v>6</v>
      </c>
      <c r="F175" s="251" t="s">
        <v>3</v>
      </c>
      <c r="G175" s="251" t="s">
        <v>3</v>
      </c>
      <c r="H175" s="251">
        <v>4</v>
      </c>
      <c r="I175" s="251" t="s">
        <v>3</v>
      </c>
      <c r="J175" s="251" t="s">
        <v>3</v>
      </c>
      <c r="K175" s="251">
        <v>1</v>
      </c>
      <c r="L175" s="251">
        <v>1</v>
      </c>
      <c r="M175" s="251">
        <v>12</v>
      </c>
      <c r="N175" s="251">
        <v>1</v>
      </c>
      <c r="O175" s="251" t="s">
        <v>3</v>
      </c>
      <c r="P175" s="251">
        <v>1142</v>
      </c>
      <c r="Q175" s="251" t="s">
        <v>3</v>
      </c>
      <c r="R175" s="251">
        <v>1</v>
      </c>
      <c r="S175" s="252" t="s">
        <v>3</v>
      </c>
      <c r="T175" s="251" t="s">
        <v>3</v>
      </c>
      <c r="U175" s="251" t="s">
        <v>3</v>
      </c>
      <c r="V175" s="251">
        <v>1</v>
      </c>
      <c r="W175" s="251">
        <v>2</v>
      </c>
      <c r="X175" s="251" t="s">
        <v>3</v>
      </c>
      <c r="Y175" s="251">
        <v>3</v>
      </c>
      <c r="Z175" s="251">
        <v>29</v>
      </c>
      <c r="AA175" s="251">
        <v>5</v>
      </c>
      <c r="AB175" s="250">
        <v>94</v>
      </c>
      <c r="AC175" s="249" t="s">
        <v>125</v>
      </c>
      <c r="AD175" s="247"/>
    </row>
    <row r="176" spans="1:30" ht="11.1" customHeight="1" x14ac:dyDescent="0.2">
      <c r="A176" s="14" t="s">
        <v>126</v>
      </c>
      <c r="B176" s="253">
        <v>21608</v>
      </c>
      <c r="C176" s="251">
        <v>20718</v>
      </c>
      <c r="D176" s="251">
        <v>119</v>
      </c>
      <c r="E176" s="251">
        <v>9</v>
      </c>
      <c r="F176" s="251" t="s">
        <v>3</v>
      </c>
      <c r="G176" s="251" t="s">
        <v>3</v>
      </c>
      <c r="H176" s="251">
        <v>3</v>
      </c>
      <c r="I176" s="251" t="s">
        <v>3</v>
      </c>
      <c r="J176" s="251" t="s">
        <v>3</v>
      </c>
      <c r="K176" s="251">
        <v>6</v>
      </c>
      <c r="L176" s="251">
        <v>1</v>
      </c>
      <c r="M176" s="251">
        <v>12</v>
      </c>
      <c r="N176" s="251" t="s">
        <v>3</v>
      </c>
      <c r="O176" s="251" t="s">
        <v>3</v>
      </c>
      <c r="P176" s="251">
        <v>317</v>
      </c>
      <c r="Q176" s="251" t="s">
        <v>3</v>
      </c>
      <c r="R176" s="251">
        <v>2</v>
      </c>
      <c r="S176" s="252">
        <v>1</v>
      </c>
      <c r="T176" s="251" t="s">
        <v>3</v>
      </c>
      <c r="U176" s="251">
        <v>1</v>
      </c>
      <c r="V176" s="251" t="s">
        <v>3</v>
      </c>
      <c r="W176" s="251">
        <v>9</v>
      </c>
      <c r="X176" s="251">
        <v>1</v>
      </c>
      <c r="Y176" s="251">
        <v>2</v>
      </c>
      <c r="Z176" s="251">
        <v>49</v>
      </c>
      <c r="AA176" s="251">
        <v>8</v>
      </c>
      <c r="AB176" s="250">
        <v>350</v>
      </c>
      <c r="AC176" s="249" t="s">
        <v>126</v>
      </c>
      <c r="AD176" s="247"/>
    </row>
    <row r="177" spans="1:30" ht="11.1" customHeight="1" x14ac:dyDescent="0.2">
      <c r="A177" s="14" t="s">
        <v>127</v>
      </c>
      <c r="B177" s="253">
        <v>48501</v>
      </c>
      <c r="C177" s="251">
        <v>45793</v>
      </c>
      <c r="D177" s="251">
        <v>164</v>
      </c>
      <c r="E177" s="251">
        <v>29</v>
      </c>
      <c r="F177" s="251" t="s">
        <v>3</v>
      </c>
      <c r="G177" s="251">
        <v>1</v>
      </c>
      <c r="H177" s="251">
        <v>8</v>
      </c>
      <c r="I177" s="251" t="s">
        <v>3</v>
      </c>
      <c r="J177" s="251" t="s">
        <v>3</v>
      </c>
      <c r="K177" s="251">
        <v>3</v>
      </c>
      <c r="L177" s="251">
        <v>6</v>
      </c>
      <c r="M177" s="251">
        <v>66</v>
      </c>
      <c r="N177" s="251">
        <v>3</v>
      </c>
      <c r="O177" s="251">
        <v>3</v>
      </c>
      <c r="P177" s="251">
        <v>1809</v>
      </c>
      <c r="Q177" s="251">
        <v>5</v>
      </c>
      <c r="R177" s="251">
        <v>4</v>
      </c>
      <c r="S177" s="252" t="s">
        <v>3</v>
      </c>
      <c r="T177" s="251">
        <v>1</v>
      </c>
      <c r="U177" s="251">
        <v>14</v>
      </c>
      <c r="V177" s="251" t="s">
        <v>3</v>
      </c>
      <c r="W177" s="251">
        <v>44</v>
      </c>
      <c r="X177" s="251">
        <v>1</v>
      </c>
      <c r="Y177" s="251">
        <v>10</v>
      </c>
      <c r="Z177" s="251">
        <v>191</v>
      </c>
      <c r="AA177" s="251">
        <v>9</v>
      </c>
      <c r="AB177" s="250">
        <v>337</v>
      </c>
      <c r="AC177" s="249" t="s">
        <v>127</v>
      </c>
      <c r="AD177" s="247"/>
    </row>
    <row r="178" spans="1:30" ht="18" customHeight="1" x14ac:dyDescent="0.2">
      <c r="A178" s="9" t="s">
        <v>237</v>
      </c>
      <c r="B178" s="258">
        <v>105654</v>
      </c>
      <c r="C178" s="256">
        <v>89985</v>
      </c>
      <c r="D178" s="256">
        <v>51</v>
      </c>
      <c r="E178" s="256">
        <v>745</v>
      </c>
      <c r="F178" s="256">
        <v>14</v>
      </c>
      <c r="G178" s="256">
        <v>2</v>
      </c>
      <c r="H178" s="256">
        <v>7313</v>
      </c>
      <c r="I178" s="256">
        <v>1</v>
      </c>
      <c r="J178" s="256">
        <v>1</v>
      </c>
      <c r="K178" s="256">
        <v>64</v>
      </c>
      <c r="L178" s="256">
        <v>16</v>
      </c>
      <c r="M178" s="256">
        <v>123</v>
      </c>
      <c r="N178" s="256">
        <v>14</v>
      </c>
      <c r="O178" s="256">
        <v>3</v>
      </c>
      <c r="P178" s="256">
        <v>3344</v>
      </c>
      <c r="Q178" s="256">
        <v>4</v>
      </c>
      <c r="R178" s="256">
        <v>10</v>
      </c>
      <c r="S178" s="257">
        <v>1</v>
      </c>
      <c r="T178" s="256">
        <v>1</v>
      </c>
      <c r="U178" s="256">
        <v>14</v>
      </c>
      <c r="V178" s="256">
        <v>2</v>
      </c>
      <c r="W178" s="256">
        <v>69</v>
      </c>
      <c r="X178" s="256" t="s">
        <v>3</v>
      </c>
      <c r="Y178" s="256">
        <v>125</v>
      </c>
      <c r="Z178" s="256">
        <v>2340</v>
      </c>
      <c r="AA178" s="256">
        <v>18</v>
      </c>
      <c r="AB178" s="255">
        <v>1394</v>
      </c>
      <c r="AC178" s="254" t="s">
        <v>237</v>
      </c>
      <c r="AD178" s="247"/>
    </row>
    <row r="179" spans="1:30" ht="11.1" customHeight="1" x14ac:dyDescent="0.2">
      <c r="A179" s="14" t="s">
        <v>128</v>
      </c>
      <c r="B179" s="253">
        <v>15734</v>
      </c>
      <c r="C179" s="251">
        <v>14141</v>
      </c>
      <c r="D179" s="251">
        <v>2</v>
      </c>
      <c r="E179" s="251">
        <v>56</v>
      </c>
      <c r="F179" s="251">
        <v>1</v>
      </c>
      <c r="G179" s="251">
        <v>1</v>
      </c>
      <c r="H179" s="251">
        <v>1017</v>
      </c>
      <c r="I179" s="251" t="s">
        <v>3</v>
      </c>
      <c r="J179" s="251">
        <v>1</v>
      </c>
      <c r="K179" s="251" t="s">
        <v>3</v>
      </c>
      <c r="L179" s="251" t="s">
        <v>3</v>
      </c>
      <c r="M179" s="251">
        <v>5</v>
      </c>
      <c r="N179" s="251">
        <v>1</v>
      </c>
      <c r="O179" s="251">
        <v>1</v>
      </c>
      <c r="P179" s="251">
        <v>128</v>
      </c>
      <c r="Q179" s="251">
        <v>1</v>
      </c>
      <c r="R179" s="251">
        <v>1</v>
      </c>
      <c r="S179" s="252" t="s">
        <v>3</v>
      </c>
      <c r="T179" s="251" t="s">
        <v>3</v>
      </c>
      <c r="U179" s="251" t="s">
        <v>3</v>
      </c>
      <c r="V179" s="251" t="s">
        <v>3</v>
      </c>
      <c r="W179" s="251">
        <v>6</v>
      </c>
      <c r="X179" s="251" t="s">
        <v>3</v>
      </c>
      <c r="Y179" s="251">
        <v>1</v>
      </c>
      <c r="Z179" s="251">
        <v>256</v>
      </c>
      <c r="AA179" s="251">
        <v>2</v>
      </c>
      <c r="AB179" s="250">
        <v>113</v>
      </c>
      <c r="AC179" s="249" t="s">
        <v>128</v>
      </c>
      <c r="AD179" s="247"/>
    </row>
    <row r="180" spans="1:30" ht="11.1" customHeight="1" x14ac:dyDescent="0.2">
      <c r="A180" s="14" t="s">
        <v>129</v>
      </c>
      <c r="B180" s="253">
        <v>14381</v>
      </c>
      <c r="C180" s="251">
        <v>12981</v>
      </c>
      <c r="D180" s="251">
        <v>4</v>
      </c>
      <c r="E180" s="251">
        <v>7</v>
      </c>
      <c r="F180" s="251" t="s">
        <v>3</v>
      </c>
      <c r="G180" s="251">
        <v>1</v>
      </c>
      <c r="H180" s="251">
        <v>6</v>
      </c>
      <c r="I180" s="251" t="s">
        <v>3</v>
      </c>
      <c r="J180" s="251" t="s">
        <v>3</v>
      </c>
      <c r="K180" s="251">
        <v>6</v>
      </c>
      <c r="L180" s="251">
        <v>4</v>
      </c>
      <c r="M180" s="251">
        <v>10</v>
      </c>
      <c r="N180" s="251" t="s">
        <v>3</v>
      </c>
      <c r="O180" s="251" t="s">
        <v>3</v>
      </c>
      <c r="P180" s="251">
        <v>1228</v>
      </c>
      <c r="Q180" s="251" t="s">
        <v>3</v>
      </c>
      <c r="R180" s="251" t="s">
        <v>3</v>
      </c>
      <c r="S180" s="252" t="s">
        <v>3</v>
      </c>
      <c r="T180" s="251" t="s">
        <v>3</v>
      </c>
      <c r="U180" s="251">
        <v>2</v>
      </c>
      <c r="V180" s="251" t="s">
        <v>3</v>
      </c>
      <c r="W180" s="251">
        <v>8</v>
      </c>
      <c r="X180" s="251" t="s">
        <v>3</v>
      </c>
      <c r="Y180" s="251">
        <v>2</v>
      </c>
      <c r="Z180" s="251">
        <v>53</v>
      </c>
      <c r="AA180" s="251">
        <v>3</v>
      </c>
      <c r="AB180" s="250">
        <v>66</v>
      </c>
      <c r="AC180" s="249" t="s">
        <v>129</v>
      </c>
      <c r="AD180" s="247"/>
    </row>
    <row r="181" spans="1:30" ht="11.1" customHeight="1" x14ac:dyDescent="0.2">
      <c r="A181" s="14" t="s">
        <v>130</v>
      </c>
      <c r="B181" s="253">
        <v>11748</v>
      </c>
      <c r="C181" s="251">
        <v>3005</v>
      </c>
      <c r="D181" s="251">
        <v>15</v>
      </c>
      <c r="E181" s="251">
        <v>472</v>
      </c>
      <c r="F181" s="251" t="s">
        <v>3</v>
      </c>
      <c r="G181" s="251" t="s">
        <v>3</v>
      </c>
      <c r="H181" s="251">
        <v>5836</v>
      </c>
      <c r="I181" s="251" t="s">
        <v>3</v>
      </c>
      <c r="J181" s="251" t="s">
        <v>3</v>
      </c>
      <c r="K181" s="251">
        <v>2</v>
      </c>
      <c r="L181" s="251" t="s">
        <v>3</v>
      </c>
      <c r="M181" s="251">
        <v>41</v>
      </c>
      <c r="N181" s="251">
        <v>3</v>
      </c>
      <c r="O181" s="251" t="s">
        <v>3</v>
      </c>
      <c r="P181" s="251">
        <v>68</v>
      </c>
      <c r="Q181" s="251" t="s">
        <v>3</v>
      </c>
      <c r="R181" s="251">
        <v>2</v>
      </c>
      <c r="S181" s="252" t="s">
        <v>3</v>
      </c>
      <c r="T181" s="251" t="s">
        <v>3</v>
      </c>
      <c r="U181" s="251">
        <v>3</v>
      </c>
      <c r="V181" s="251" t="s">
        <v>3</v>
      </c>
      <c r="W181" s="251">
        <v>6</v>
      </c>
      <c r="X181" s="251" t="s">
        <v>3</v>
      </c>
      <c r="Y181" s="251">
        <v>106</v>
      </c>
      <c r="Z181" s="251">
        <v>1478</v>
      </c>
      <c r="AA181" s="251">
        <v>8</v>
      </c>
      <c r="AB181" s="250">
        <v>703</v>
      </c>
      <c r="AC181" s="249" t="s">
        <v>130</v>
      </c>
      <c r="AD181" s="247"/>
    </row>
    <row r="182" spans="1:30" ht="11.1" customHeight="1" x14ac:dyDescent="0.2">
      <c r="A182" s="14" t="s">
        <v>131</v>
      </c>
      <c r="B182" s="253">
        <v>63791</v>
      </c>
      <c r="C182" s="251">
        <v>59858</v>
      </c>
      <c r="D182" s="251">
        <v>30</v>
      </c>
      <c r="E182" s="251">
        <v>210</v>
      </c>
      <c r="F182" s="251">
        <v>13</v>
      </c>
      <c r="G182" s="251" t="s">
        <v>3</v>
      </c>
      <c r="H182" s="251">
        <v>454</v>
      </c>
      <c r="I182" s="251">
        <v>1</v>
      </c>
      <c r="J182" s="251" t="s">
        <v>3</v>
      </c>
      <c r="K182" s="251">
        <v>56</v>
      </c>
      <c r="L182" s="251">
        <v>12</v>
      </c>
      <c r="M182" s="251">
        <v>67</v>
      </c>
      <c r="N182" s="251">
        <v>10</v>
      </c>
      <c r="O182" s="251">
        <v>2</v>
      </c>
      <c r="P182" s="251">
        <v>1920</v>
      </c>
      <c r="Q182" s="251">
        <v>3</v>
      </c>
      <c r="R182" s="251">
        <v>7</v>
      </c>
      <c r="S182" s="252">
        <v>1</v>
      </c>
      <c r="T182" s="251">
        <v>1</v>
      </c>
      <c r="U182" s="251">
        <v>9</v>
      </c>
      <c r="V182" s="251">
        <v>2</v>
      </c>
      <c r="W182" s="251">
        <v>49</v>
      </c>
      <c r="X182" s="251" t="s">
        <v>3</v>
      </c>
      <c r="Y182" s="251">
        <v>16</v>
      </c>
      <c r="Z182" s="251">
        <v>553</v>
      </c>
      <c r="AA182" s="251">
        <v>5</v>
      </c>
      <c r="AB182" s="250">
        <v>512</v>
      </c>
      <c r="AC182" s="249" t="s">
        <v>131</v>
      </c>
      <c r="AD182" s="247"/>
    </row>
    <row r="183" spans="1:30" ht="18" customHeight="1" x14ac:dyDescent="0.2">
      <c r="A183" s="9" t="s">
        <v>238</v>
      </c>
      <c r="B183" s="258">
        <v>240923</v>
      </c>
      <c r="C183" s="256">
        <v>225092</v>
      </c>
      <c r="D183" s="256">
        <v>725</v>
      </c>
      <c r="E183" s="256">
        <v>147</v>
      </c>
      <c r="F183" s="256">
        <v>2841</v>
      </c>
      <c r="G183" s="256">
        <v>7</v>
      </c>
      <c r="H183" s="256">
        <v>109</v>
      </c>
      <c r="I183" s="256">
        <v>3</v>
      </c>
      <c r="J183" s="256" t="s">
        <v>3</v>
      </c>
      <c r="K183" s="256">
        <v>2</v>
      </c>
      <c r="L183" s="256">
        <v>26</v>
      </c>
      <c r="M183" s="256">
        <v>326</v>
      </c>
      <c r="N183" s="256">
        <v>18</v>
      </c>
      <c r="O183" s="256">
        <v>9</v>
      </c>
      <c r="P183" s="256">
        <v>9900</v>
      </c>
      <c r="Q183" s="256">
        <v>11</v>
      </c>
      <c r="R183" s="256">
        <v>25</v>
      </c>
      <c r="S183" s="257">
        <v>3</v>
      </c>
      <c r="T183" s="256">
        <v>5</v>
      </c>
      <c r="U183" s="256">
        <v>25</v>
      </c>
      <c r="V183" s="256">
        <v>8</v>
      </c>
      <c r="W183" s="256">
        <v>93</v>
      </c>
      <c r="X183" s="256">
        <v>3</v>
      </c>
      <c r="Y183" s="256">
        <v>58</v>
      </c>
      <c r="Z183" s="256">
        <v>692</v>
      </c>
      <c r="AA183" s="256">
        <v>71</v>
      </c>
      <c r="AB183" s="255">
        <v>724</v>
      </c>
      <c r="AC183" s="254" t="s">
        <v>238</v>
      </c>
      <c r="AD183" s="247"/>
    </row>
    <row r="184" spans="1:30" ht="11.1" customHeight="1" x14ac:dyDescent="0.2">
      <c r="A184" s="14" t="s">
        <v>132</v>
      </c>
      <c r="B184" s="253">
        <v>13118</v>
      </c>
      <c r="C184" s="251">
        <v>11668</v>
      </c>
      <c r="D184" s="251">
        <v>34</v>
      </c>
      <c r="E184" s="251">
        <v>13</v>
      </c>
      <c r="F184" s="251" t="s">
        <v>3</v>
      </c>
      <c r="G184" s="251" t="s">
        <v>3</v>
      </c>
      <c r="H184" s="251" t="s">
        <v>3</v>
      </c>
      <c r="I184" s="251">
        <v>1</v>
      </c>
      <c r="J184" s="251" t="s">
        <v>3</v>
      </c>
      <c r="K184" s="251">
        <v>1</v>
      </c>
      <c r="L184" s="251">
        <v>1</v>
      </c>
      <c r="M184" s="251">
        <v>7</v>
      </c>
      <c r="N184" s="251" t="s">
        <v>3</v>
      </c>
      <c r="O184" s="251" t="s">
        <v>3</v>
      </c>
      <c r="P184" s="251">
        <v>1363</v>
      </c>
      <c r="Q184" s="251" t="s">
        <v>3</v>
      </c>
      <c r="R184" s="251">
        <v>1</v>
      </c>
      <c r="S184" s="252" t="s">
        <v>3</v>
      </c>
      <c r="T184" s="251">
        <v>1</v>
      </c>
      <c r="U184" s="251" t="s">
        <v>3</v>
      </c>
      <c r="V184" s="251" t="s">
        <v>3</v>
      </c>
      <c r="W184" s="251">
        <v>3</v>
      </c>
      <c r="X184" s="251" t="s">
        <v>3</v>
      </c>
      <c r="Y184" s="251">
        <v>7</v>
      </c>
      <c r="Z184" s="251">
        <v>3</v>
      </c>
      <c r="AA184" s="251">
        <v>3</v>
      </c>
      <c r="AB184" s="250">
        <v>12</v>
      </c>
      <c r="AC184" s="249" t="s">
        <v>132</v>
      </c>
      <c r="AD184" s="247"/>
    </row>
    <row r="185" spans="1:30" ht="11.1" customHeight="1" x14ac:dyDescent="0.2">
      <c r="A185" s="14" t="s">
        <v>133</v>
      </c>
      <c r="B185" s="253">
        <v>33312</v>
      </c>
      <c r="C185" s="251">
        <v>32858</v>
      </c>
      <c r="D185" s="251">
        <v>10</v>
      </c>
      <c r="E185" s="251">
        <v>2</v>
      </c>
      <c r="F185" s="251" t="s">
        <v>3</v>
      </c>
      <c r="G185" s="251">
        <v>1</v>
      </c>
      <c r="H185" s="251">
        <v>5</v>
      </c>
      <c r="I185" s="251" t="s">
        <v>3</v>
      </c>
      <c r="J185" s="251" t="s">
        <v>3</v>
      </c>
      <c r="K185" s="251" t="s">
        <v>3</v>
      </c>
      <c r="L185" s="251">
        <v>7</v>
      </c>
      <c r="M185" s="251">
        <v>31</v>
      </c>
      <c r="N185" s="251">
        <v>1</v>
      </c>
      <c r="O185" s="251" t="s">
        <v>3</v>
      </c>
      <c r="P185" s="251">
        <v>277</v>
      </c>
      <c r="Q185" s="251">
        <v>7</v>
      </c>
      <c r="R185" s="251">
        <v>4</v>
      </c>
      <c r="S185" s="252" t="s">
        <v>3</v>
      </c>
      <c r="T185" s="251" t="s">
        <v>3</v>
      </c>
      <c r="U185" s="251">
        <v>1</v>
      </c>
      <c r="V185" s="251" t="s">
        <v>3</v>
      </c>
      <c r="W185" s="251">
        <v>16</v>
      </c>
      <c r="X185" s="251" t="s">
        <v>3</v>
      </c>
      <c r="Y185" s="251">
        <v>3</v>
      </c>
      <c r="Z185" s="251">
        <v>51</v>
      </c>
      <c r="AA185" s="251">
        <v>2</v>
      </c>
      <c r="AB185" s="250">
        <v>36</v>
      </c>
      <c r="AC185" s="249" t="s">
        <v>133</v>
      </c>
      <c r="AD185" s="247"/>
    </row>
    <row r="186" spans="1:30" ht="11.1" customHeight="1" x14ac:dyDescent="0.2">
      <c r="A186" s="14" t="s">
        <v>134</v>
      </c>
      <c r="B186" s="253">
        <v>24918</v>
      </c>
      <c r="C186" s="251">
        <v>23460</v>
      </c>
      <c r="D186" s="251">
        <v>25</v>
      </c>
      <c r="E186" s="251">
        <v>5</v>
      </c>
      <c r="F186" s="251">
        <v>1</v>
      </c>
      <c r="G186" s="251" t="s">
        <v>3</v>
      </c>
      <c r="H186" s="251">
        <v>6</v>
      </c>
      <c r="I186" s="251">
        <v>1</v>
      </c>
      <c r="J186" s="251" t="s">
        <v>3</v>
      </c>
      <c r="K186" s="251" t="s">
        <v>3</v>
      </c>
      <c r="L186" s="251">
        <v>1</v>
      </c>
      <c r="M186" s="251">
        <v>26</v>
      </c>
      <c r="N186" s="251" t="s">
        <v>3</v>
      </c>
      <c r="O186" s="251">
        <v>2</v>
      </c>
      <c r="P186" s="251">
        <v>1163</v>
      </c>
      <c r="Q186" s="251">
        <v>1</v>
      </c>
      <c r="R186" s="251">
        <v>2</v>
      </c>
      <c r="S186" s="252">
        <v>1</v>
      </c>
      <c r="T186" s="251" t="s">
        <v>3</v>
      </c>
      <c r="U186" s="251">
        <v>2</v>
      </c>
      <c r="V186" s="251" t="s">
        <v>3</v>
      </c>
      <c r="W186" s="251">
        <v>5</v>
      </c>
      <c r="X186" s="251" t="s">
        <v>3</v>
      </c>
      <c r="Y186" s="251">
        <v>2</v>
      </c>
      <c r="Z186" s="251">
        <v>170</v>
      </c>
      <c r="AA186" s="251">
        <v>6</v>
      </c>
      <c r="AB186" s="250">
        <v>39</v>
      </c>
      <c r="AC186" s="249" t="s">
        <v>134</v>
      </c>
      <c r="AD186" s="247"/>
    </row>
    <row r="187" spans="1:30" ht="11.1" customHeight="1" x14ac:dyDescent="0.2">
      <c r="A187" s="14" t="s">
        <v>135</v>
      </c>
      <c r="B187" s="253">
        <v>156252</v>
      </c>
      <c r="C187" s="251">
        <v>147414</v>
      </c>
      <c r="D187" s="251">
        <v>284</v>
      </c>
      <c r="E187" s="251">
        <v>122</v>
      </c>
      <c r="F187" s="251">
        <v>23</v>
      </c>
      <c r="G187" s="251">
        <v>5</v>
      </c>
      <c r="H187" s="251">
        <v>85</v>
      </c>
      <c r="I187" s="251" t="s">
        <v>3</v>
      </c>
      <c r="J187" s="251" t="s">
        <v>3</v>
      </c>
      <c r="K187" s="251">
        <v>1</v>
      </c>
      <c r="L187" s="251">
        <v>16</v>
      </c>
      <c r="M187" s="251">
        <v>251</v>
      </c>
      <c r="N187" s="251">
        <v>13</v>
      </c>
      <c r="O187" s="251">
        <v>7</v>
      </c>
      <c r="P187" s="251">
        <v>6989</v>
      </c>
      <c r="Q187" s="251">
        <v>3</v>
      </c>
      <c r="R187" s="251">
        <v>16</v>
      </c>
      <c r="S187" s="252">
        <v>1</v>
      </c>
      <c r="T187" s="251">
        <v>4</v>
      </c>
      <c r="U187" s="251">
        <v>22</v>
      </c>
      <c r="V187" s="251">
        <v>8</v>
      </c>
      <c r="W187" s="251">
        <v>67</v>
      </c>
      <c r="X187" s="251">
        <v>3</v>
      </c>
      <c r="Y187" s="251">
        <v>44</v>
      </c>
      <c r="Z187" s="251">
        <v>225</v>
      </c>
      <c r="AA187" s="251">
        <v>58</v>
      </c>
      <c r="AB187" s="250">
        <v>591</v>
      </c>
      <c r="AC187" s="249" t="s">
        <v>135</v>
      </c>
      <c r="AD187" s="247"/>
    </row>
    <row r="188" spans="1:30" ht="11.1" customHeight="1" x14ac:dyDescent="0.2">
      <c r="A188" s="14" t="s">
        <v>136</v>
      </c>
      <c r="B188" s="253">
        <v>10760</v>
      </c>
      <c r="C188" s="251">
        <v>7163</v>
      </c>
      <c r="D188" s="251">
        <v>372</v>
      </c>
      <c r="E188" s="251">
        <v>2</v>
      </c>
      <c r="F188" s="251">
        <v>2816</v>
      </c>
      <c r="G188" s="251">
        <v>1</v>
      </c>
      <c r="H188" s="251">
        <v>5</v>
      </c>
      <c r="I188" s="251">
        <v>1</v>
      </c>
      <c r="J188" s="251" t="s">
        <v>3</v>
      </c>
      <c r="K188" s="251" t="s">
        <v>3</v>
      </c>
      <c r="L188" s="251">
        <v>1</v>
      </c>
      <c r="M188" s="251">
        <v>11</v>
      </c>
      <c r="N188" s="251">
        <v>4</v>
      </c>
      <c r="O188" s="251" t="s">
        <v>3</v>
      </c>
      <c r="P188" s="251">
        <v>108</v>
      </c>
      <c r="Q188" s="251" t="s">
        <v>3</v>
      </c>
      <c r="R188" s="251" t="s">
        <v>3</v>
      </c>
      <c r="S188" s="252">
        <v>1</v>
      </c>
      <c r="T188" s="251" t="s">
        <v>3</v>
      </c>
      <c r="U188" s="251" t="s">
        <v>3</v>
      </c>
      <c r="V188" s="251" t="s">
        <v>3</v>
      </c>
      <c r="W188" s="251">
        <v>1</v>
      </c>
      <c r="X188" s="251" t="s">
        <v>3</v>
      </c>
      <c r="Y188" s="251">
        <v>2</v>
      </c>
      <c r="Z188" s="251">
        <v>238</v>
      </c>
      <c r="AA188" s="251">
        <v>1</v>
      </c>
      <c r="AB188" s="250">
        <v>33</v>
      </c>
      <c r="AC188" s="249" t="s">
        <v>136</v>
      </c>
      <c r="AD188" s="247"/>
    </row>
    <row r="189" spans="1:30" ht="11.1" customHeight="1" x14ac:dyDescent="0.2">
      <c r="A189" s="14" t="s">
        <v>137</v>
      </c>
      <c r="B189" s="253">
        <v>2563</v>
      </c>
      <c r="C189" s="251">
        <v>2529</v>
      </c>
      <c r="D189" s="251" t="s">
        <v>3</v>
      </c>
      <c r="E189" s="251">
        <v>3</v>
      </c>
      <c r="F189" s="251">
        <v>1</v>
      </c>
      <c r="G189" s="251" t="s">
        <v>3</v>
      </c>
      <c r="H189" s="251">
        <v>8</v>
      </c>
      <c r="I189" s="251" t="s">
        <v>3</v>
      </c>
      <c r="J189" s="251" t="s">
        <v>3</v>
      </c>
      <c r="K189" s="251" t="s">
        <v>3</v>
      </c>
      <c r="L189" s="251" t="s">
        <v>3</v>
      </c>
      <c r="M189" s="251" t="s">
        <v>3</v>
      </c>
      <c r="N189" s="251" t="s">
        <v>3</v>
      </c>
      <c r="O189" s="251" t="s">
        <v>3</v>
      </c>
      <c r="P189" s="251" t="s">
        <v>3</v>
      </c>
      <c r="Q189" s="251" t="s">
        <v>3</v>
      </c>
      <c r="R189" s="251">
        <v>2</v>
      </c>
      <c r="S189" s="252" t="s">
        <v>3</v>
      </c>
      <c r="T189" s="251" t="s">
        <v>3</v>
      </c>
      <c r="U189" s="251" t="s">
        <v>3</v>
      </c>
      <c r="V189" s="251" t="s">
        <v>3</v>
      </c>
      <c r="W189" s="251">
        <v>1</v>
      </c>
      <c r="X189" s="251" t="s">
        <v>3</v>
      </c>
      <c r="Y189" s="251" t="s">
        <v>3</v>
      </c>
      <c r="Z189" s="251">
        <v>5</v>
      </c>
      <c r="AA189" s="251">
        <v>1</v>
      </c>
      <c r="AB189" s="250">
        <v>13</v>
      </c>
      <c r="AC189" s="249" t="s">
        <v>137</v>
      </c>
      <c r="AD189" s="247"/>
    </row>
    <row r="190" spans="1:30" ht="18" customHeight="1" x14ac:dyDescent="0.2">
      <c r="A190" s="9" t="s">
        <v>239</v>
      </c>
      <c r="B190" s="258">
        <v>227690</v>
      </c>
      <c r="C190" s="256">
        <v>147046</v>
      </c>
      <c r="D190" s="256">
        <v>125</v>
      </c>
      <c r="E190" s="256">
        <v>533</v>
      </c>
      <c r="F190" s="256">
        <v>54795</v>
      </c>
      <c r="G190" s="256">
        <v>32</v>
      </c>
      <c r="H190" s="256">
        <v>8491</v>
      </c>
      <c r="I190" s="256" t="s">
        <v>3</v>
      </c>
      <c r="J190" s="256">
        <v>1</v>
      </c>
      <c r="K190" s="256">
        <v>19</v>
      </c>
      <c r="L190" s="256">
        <v>19</v>
      </c>
      <c r="M190" s="256">
        <v>395</v>
      </c>
      <c r="N190" s="256">
        <v>55</v>
      </c>
      <c r="O190" s="256">
        <v>4</v>
      </c>
      <c r="P190" s="256">
        <v>12073</v>
      </c>
      <c r="Q190" s="256">
        <v>5</v>
      </c>
      <c r="R190" s="256">
        <v>26</v>
      </c>
      <c r="S190" s="257">
        <v>1</v>
      </c>
      <c r="T190" s="256">
        <v>4</v>
      </c>
      <c r="U190" s="256">
        <v>19</v>
      </c>
      <c r="V190" s="256">
        <v>9</v>
      </c>
      <c r="W190" s="256">
        <v>73</v>
      </c>
      <c r="X190" s="256">
        <v>7</v>
      </c>
      <c r="Y190" s="256">
        <v>269</v>
      </c>
      <c r="Z190" s="256">
        <v>2088</v>
      </c>
      <c r="AA190" s="256">
        <v>61</v>
      </c>
      <c r="AB190" s="255">
        <v>1540</v>
      </c>
      <c r="AC190" s="254" t="s">
        <v>239</v>
      </c>
      <c r="AD190" s="247"/>
    </row>
    <row r="191" spans="1:30" ht="11.1" customHeight="1" x14ac:dyDescent="0.2">
      <c r="A191" s="14" t="s">
        <v>138</v>
      </c>
      <c r="B191" s="253">
        <v>9931</v>
      </c>
      <c r="C191" s="251">
        <v>1308</v>
      </c>
      <c r="D191" s="251">
        <v>3</v>
      </c>
      <c r="E191" s="251">
        <v>288</v>
      </c>
      <c r="F191" s="251" t="s">
        <v>3</v>
      </c>
      <c r="G191" s="251" t="s">
        <v>3</v>
      </c>
      <c r="H191" s="251">
        <v>7037</v>
      </c>
      <c r="I191" s="251" t="s">
        <v>3</v>
      </c>
      <c r="J191" s="251">
        <v>1</v>
      </c>
      <c r="K191" s="251" t="s">
        <v>3</v>
      </c>
      <c r="L191" s="251" t="s">
        <v>3</v>
      </c>
      <c r="M191" s="251">
        <v>42</v>
      </c>
      <c r="N191" s="251" t="s">
        <v>3</v>
      </c>
      <c r="O191" s="251" t="s">
        <v>3</v>
      </c>
      <c r="P191" s="251" t="s">
        <v>3</v>
      </c>
      <c r="Q191" s="251">
        <v>1</v>
      </c>
      <c r="R191" s="251" t="s">
        <v>3</v>
      </c>
      <c r="S191" s="252">
        <v>1</v>
      </c>
      <c r="T191" s="251">
        <v>1</v>
      </c>
      <c r="U191" s="251">
        <v>3</v>
      </c>
      <c r="V191" s="251">
        <v>2</v>
      </c>
      <c r="W191" s="251">
        <v>2</v>
      </c>
      <c r="X191" s="251" t="s">
        <v>3</v>
      </c>
      <c r="Y191" s="251">
        <v>14</v>
      </c>
      <c r="Z191" s="251">
        <v>1126</v>
      </c>
      <c r="AA191" s="251">
        <v>1</v>
      </c>
      <c r="AB191" s="250">
        <v>101</v>
      </c>
      <c r="AC191" s="249" t="s">
        <v>138</v>
      </c>
      <c r="AD191" s="247"/>
    </row>
    <row r="192" spans="1:30" ht="11.1" customHeight="1" x14ac:dyDescent="0.2">
      <c r="A192" s="14" t="s">
        <v>139</v>
      </c>
      <c r="B192" s="253">
        <v>43302</v>
      </c>
      <c r="C192" s="251">
        <v>14782</v>
      </c>
      <c r="D192" s="251">
        <v>7</v>
      </c>
      <c r="E192" s="251">
        <v>2</v>
      </c>
      <c r="F192" s="251">
        <v>23681</v>
      </c>
      <c r="G192" s="251">
        <v>9</v>
      </c>
      <c r="H192" s="251">
        <v>33</v>
      </c>
      <c r="I192" s="251" t="s">
        <v>3</v>
      </c>
      <c r="J192" s="251" t="s">
        <v>3</v>
      </c>
      <c r="K192" s="251">
        <v>10</v>
      </c>
      <c r="L192" s="251">
        <v>2</v>
      </c>
      <c r="M192" s="251">
        <v>36</v>
      </c>
      <c r="N192" s="251">
        <v>6</v>
      </c>
      <c r="O192" s="251" t="s">
        <v>3</v>
      </c>
      <c r="P192" s="251">
        <v>3867</v>
      </c>
      <c r="Q192" s="251">
        <v>1</v>
      </c>
      <c r="R192" s="251">
        <v>1</v>
      </c>
      <c r="S192" s="252" t="s">
        <v>3</v>
      </c>
      <c r="T192" s="251" t="s">
        <v>3</v>
      </c>
      <c r="U192" s="251">
        <v>2</v>
      </c>
      <c r="V192" s="251">
        <v>2</v>
      </c>
      <c r="W192" s="251">
        <v>4</v>
      </c>
      <c r="X192" s="251" t="s">
        <v>3</v>
      </c>
      <c r="Y192" s="251">
        <v>181</v>
      </c>
      <c r="Z192" s="251">
        <v>48</v>
      </c>
      <c r="AA192" s="251">
        <v>39</v>
      </c>
      <c r="AB192" s="250">
        <v>589</v>
      </c>
      <c r="AC192" s="249" t="s">
        <v>139</v>
      </c>
      <c r="AD192" s="247"/>
    </row>
    <row r="193" spans="1:30" ht="11.1" customHeight="1" x14ac:dyDescent="0.2">
      <c r="A193" s="14" t="s">
        <v>140</v>
      </c>
      <c r="B193" s="253">
        <v>23703</v>
      </c>
      <c r="C193" s="251">
        <v>22224</v>
      </c>
      <c r="D193" s="251">
        <v>10</v>
      </c>
      <c r="E193" s="251">
        <v>24</v>
      </c>
      <c r="F193" s="251" t="s">
        <v>3</v>
      </c>
      <c r="G193" s="251" t="s">
        <v>3</v>
      </c>
      <c r="H193" s="251">
        <v>54</v>
      </c>
      <c r="I193" s="251" t="s">
        <v>3</v>
      </c>
      <c r="J193" s="251" t="s">
        <v>3</v>
      </c>
      <c r="K193" s="251">
        <v>1</v>
      </c>
      <c r="L193" s="251">
        <v>1</v>
      </c>
      <c r="M193" s="251">
        <v>26</v>
      </c>
      <c r="N193" s="251">
        <v>3</v>
      </c>
      <c r="O193" s="251">
        <v>1</v>
      </c>
      <c r="P193" s="251">
        <v>1118</v>
      </c>
      <c r="Q193" s="251" t="s">
        <v>3</v>
      </c>
      <c r="R193" s="251">
        <v>9</v>
      </c>
      <c r="S193" s="252" t="s">
        <v>3</v>
      </c>
      <c r="T193" s="251" t="s">
        <v>3</v>
      </c>
      <c r="U193" s="251">
        <v>1</v>
      </c>
      <c r="V193" s="251">
        <v>2</v>
      </c>
      <c r="W193" s="251">
        <v>10</v>
      </c>
      <c r="X193" s="251">
        <v>1</v>
      </c>
      <c r="Y193" s="251">
        <v>2</v>
      </c>
      <c r="Z193" s="251">
        <v>173</v>
      </c>
      <c r="AA193" s="251">
        <v>2</v>
      </c>
      <c r="AB193" s="250">
        <v>41</v>
      </c>
      <c r="AC193" s="249" t="s">
        <v>140</v>
      </c>
      <c r="AD193" s="247"/>
    </row>
    <row r="194" spans="1:30" ht="11.1" customHeight="1" x14ac:dyDescent="0.2">
      <c r="A194" s="14" t="s">
        <v>141</v>
      </c>
      <c r="B194" s="253">
        <v>87288</v>
      </c>
      <c r="C194" s="251">
        <v>81198</v>
      </c>
      <c r="D194" s="251">
        <v>78</v>
      </c>
      <c r="E194" s="251">
        <v>112</v>
      </c>
      <c r="F194" s="251">
        <v>9</v>
      </c>
      <c r="G194" s="251">
        <v>2</v>
      </c>
      <c r="H194" s="251">
        <v>351</v>
      </c>
      <c r="I194" s="251" t="s">
        <v>3</v>
      </c>
      <c r="J194" s="251" t="s">
        <v>3</v>
      </c>
      <c r="K194" s="251">
        <v>8</v>
      </c>
      <c r="L194" s="251">
        <v>6</v>
      </c>
      <c r="M194" s="251">
        <v>209</v>
      </c>
      <c r="N194" s="251">
        <v>25</v>
      </c>
      <c r="O194" s="251">
        <v>2</v>
      </c>
      <c r="P194" s="251">
        <v>4647</v>
      </c>
      <c r="Q194" s="251">
        <v>3</v>
      </c>
      <c r="R194" s="251">
        <v>7</v>
      </c>
      <c r="S194" s="252" t="s">
        <v>3</v>
      </c>
      <c r="T194" s="251">
        <v>2</v>
      </c>
      <c r="U194" s="251">
        <v>5</v>
      </c>
      <c r="V194" s="251">
        <v>2</v>
      </c>
      <c r="W194" s="251">
        <v>42</v>
      </c>
      <c r="X194" s="251">
        <v>4</v>
      </c>
      <c r="Y194" s="251">
        <v>10</v>
      </c>
      <c r="Z194" s="251">
        <v>379</v>
      </c>
      <c r="AA194" s="251">
        <v>15</v>
      </c>
      <c r="AB194" s="250">
        <v>172</v>
      </c>
      <c r="AC194" s="249" t="s">
        <v>141</v>
      </c>
      <c r="AD194" s="247"/>
    </row>
    <row r="195" spans="1:30" ht="11.1" customHeight="1" x14ac:dyDescent="0.2">
      <c r="A195" s="14" t="s">
        <v>142</v>
      </c>
      <c r="B195" s="253">
        <v>34904</v>
      </c>
      <c r="C195" s="251">
        <v>2984</v>
      </c>
      <c r="D195" s="251">
        <v>2</v>
      </c>
      <c r="E195" s="251" t="s">
        <v>3</v>
      </c>
      <c r="F195" s="251">
        <v>31098</v>
      </c>
      <c r="G195" s="251">
        <v>17</v>
      </c>
      <c r="H195" s="251" t="s">
        <v>3</v>
      </c>
      <c r="I195" s="251" t="s">
        <v>3</v>
      </c>
      <c r="J195" s="251" t="s">
        <v>3</v>
      </c>
      <c r="K195" s="251" t="s">
        <v>3</v>
      </c>
      <c r="L195" s="251">
        <v>5</v>
      </c>
      <c r="M195" s="251">
        <v>21</v>
      </c>
      <c r="N195" s="251">
        <v>15</v>
      </c>
      <c r="O195" s="251" t="s">
        <v>3</v>
      </c>
      <c r="P195" s="251">
        <v>322</v>
      </c>
      <c r="Q195" s="251" t="s">
        <v>3</v>
      </c>
      <c r="R195" s="251">
        <v>5</v>
      </c>
      <c r="S195" s="252" t="s">
        <v>3</v>
      </c>
      <c r="T195" s="251" t="s">
        <v>3</v>
      </c>
      <c r="U195" s="251" t="s">
        <v>3</v>
      </c>
      <c r="V195" s="251" t="s">
        <v>3</v>
      </c>
      <c r="W195" s="251">
        <v>3</v>
      </c>
      <c r="X195" s="251">
        <v>1</v>
      </c>
      <c r="Y195" s="251">
        <v>57</v>
      </c>
      <c r="Z195" s="251">
        <v>18</v>
      </c>
      <c r="AA195" s="251">
        <v>2</v>
      </c>
      <c r="AB195" s="250">
        <v>354</v>
      </c>
      <c r="AC195" s="249" t="s">
        <v>142</v>
      </c>
      <c r="AD195" s="247"/>
    </row>
    <row r="196" spans="1:30" ht="11.1" customHeight="1" x14ac:dyDescent="0.2">
      <c r="A196" s="14" t="s">
        <v>143</v>
      </c>
      <c r="B196" s="253">
        <v>22190</v>
      </c>
      <c r="C196" s="251">
        <v>18274</v>
      </c>
      <c r="D196" s="251">
        <v>24</v>
      </c>
      <c r="E196" s="251">
        <v>106</v>
      </c>
      <c r="F196" s="251">
        <v>2</v>
      </c>
      <c r="G196" s="251">
        <v>4</v>
      </c>
      <c r="H196" s="251">
        <v>1004</v>
      </c>
      <c r="I196" s="251" t="s">
        <v>3</v>
      </c>
      <c r="J196" s="251" t="s">
        <v>3</v>
      </c>
      <c r="K196" s="251" t="s">
        <v>3</v>
      </c>
      <c r="L196" s="251">
        <v>5</v>
      </c>
      <c r="M196" s="251">
        <v>33</v>
      </c>
      <c r="N196" s="251">
        <v>6</v>
      </c>
      <c r="O196" s="251">
        <v>1</v>
      </c>
      <c r="P196" s="251">
        <v>2119</v>
      </c>
      <c r="Q196" s="251" t="s">
        <v>3</v>
      </c>
      <c r="R196" s="251">
        <v>4</v>
      </c>
      <c r="S196" s="252" t="s">
        <v>3</v>
      </c>
      <c r="T196" s="251">
        <v>1</v>
      </c>
      <c r="U196" s="251">
        <v>8</v>
      </c>
      <c r="V196" s="251">
        <v>1</v>
      </c>
      <c r="W196" s="251">
        <v>11</v>
      </c>
      <c r="X196" s="251">
        <v>1</v>
      </c>
      <c r="Y196" s="251">
        <v>4</v>
      </c>
      <c r="Z196" s="251">
        <v>316</v>
      </c>
      <c r="AA196" s="251">
        <v>2</v>
      </c>
      <c r="AB196" s="250">
        <v>264</v>
      </c>
      <c r="AC196" s="249" t="s">
        <v>143</v>
      </c>
      <c r="AD196" s="247"/>
    </row>
    <row r="197" spans="1:30" ht="11.1" customHeight="1" x14ac:dyDescent="0.2">
      <c r="A197" s="14" t="s">
        <v>144</v>
      </c>
      <c r="B197" s="253">
        <v>6372</v>
      </c>
      <c r="C197" s="251">
        <v>6276</v>
      </c>
      <c r="D197" s="251">
        <v>1</v>
      </c>
      <c r="E197" s="251">
        <v>1</v>
      </c>
      <c r="F197" s="251">
        <v>5</v>
      </c>
      <c r="G197" s="251" t="s">
        <v>3</v>
      </c>
      <c r="H197" s="251">
        <v>12</v>
      </c>
      <c r="I197" s="251" t="s">
        <v>3</v>
      </c>
      <c r="J197" s="251" t="s">
        <v>3</v>
      </c>
      <c r="K197" s="251" t="s">
        <v>3</v>
      </c>
      <c r="L197" s="251" t="s">
        <v>3</v>
      </c>
      <c r="M197" s="251">
        <v>28</v>
      </c>
      <c r="N197" s="251" t="s">
        <v>3</v>
      </c>
      <c r="O197" s="251" t="s">
        <v>3</v>
      </c>
      <c r="P197" s="251" t="s">
        <v>3</v>
      </c>
      <c r="Q197" s="251" t="s">
        <v>3</v>
      </c>
      <c r="R197" s="251" t="s">
        <v>3</v>
      </c>
      <c r="S197" s="252" t="s">
        <v>3</v>
      </c>
      <c r="T197" s="251" t="s">
        <v>3</v>
      </c>
      <c r="U197" s="251" t="s">
        <v>3</v>
      </c>
      <c r="V197" s="251" t="s">
        <v>3</v>
      </c>
      <c r="W197" s="251">
        <v>1</v>
      </c>
      <c r="X197" s="251" t="s">
        <v>3</v>
      </c>
      <c r="Y197" s="251">
        <v>1</v>
      </c>
      <c r="Z197" s="251">
        <v>28</v>
      </c>
      <c r="AA197" s="251" t="s">
        <v>3</v>
      </c>
      <c r="AB197" s="250">
        <v>19</v>
      </c>
      <c r="AC197" s="249" t="s">
        <v>144</v>
      </c>
      <c r="AD197" s="247"/>
    </row>
  </sheetData>
  <printOptions horizontalCentered="1"/>
  <pageMargins left="0.59055118110236227" right="0.59055118110236227" top="0.98425196850393704" bottom="1.0629921259842521" header="0.70866141732283472" footer="0.51181102362204722"/>
  <pageSetup paperSize="9" pageOrder="overThenDown" orientation="portrait" blackAndWhite="1" r:id="rId1"/>
  <headerFooter alignWithMargins="0"/>
  <rowBreaks count="3" manualBreakCount="3">
    <brk id="50" max="16383" man="1"/>
    <brk id="96" max="16383" man="1"/>
    <brk id="146" max="16383" man="1"/>
  </rowBreaks>
  <colBreaks count="1" manualBreakCount="1">
    <brk id="1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1"/>
  <sheetViews>
    <sheetView zoomScaleNormal="100" zoomScaleSheetLayoutView="100" workbookViewId="0">
      <pane xSplit="2" ySplit="3" topLeftCell="C4" activePane="bottomRight" state="frozen"/>
      <selection activeCell="H212" sqref="H212"/>
      <selection pane="topRight" activeCell="H212" sqref="H212"/>
      <selection pane="bottomLeft" activeCell="H212" sqref="H212"/>
      <selection pane="bottomRight" activeCell="A3" sqref="A3"/>
    </sheetView>
  </sheetViews>
  <sheetFormatPr defaultRowHeight="11.25" x14ac:dyDescent="0.2"/>
  <cols>
    <col min="1" max="1" width="22.7109375" style="17" customWidth="1"/>
    <col min="2" max="2" width="3.7109375" style="120" customWidth="1"/>
    <col min="3" max="11" width="7.7109375" style="17" customWidth="1"/>
    <col min="12" max="16384" width="9.140625" style="17"/>
  </cols>
  <sheetData>
    <row r="1" spans="1:11" s="146" customFormat="1" ht="25.9" customHeight="1" x14ac:dyDescent="0.2">
      <c r="A1" s="853" t="s">
        <v>550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</row>
    <row r="2" spans="1:11" ht="9.9499999999999993" customHeight="1" thickBot="1" x14ac:dyDescent="0.25">
      <c r="A2" s="161"/>
    </row>
    <row r="3" spans="1:11" ht="45.95" customHeight="1" x14ac:dyDescent="0.2">
      <c r="A3" s="217" t="s">
        <v>274</v>
      </c>
      <c r="B3" s="295" t="s">
        <v>473</v>
      </c>
      <c r="C3" s="294" t="s">
        <v>495</v>
      </c>
      <c r="D3" s="294" t="s">
        <v>549</v>
      </c>
      <c r="E3" s="294" t="s">
        <v>548</v>
      </c>
      <c r="F3" s="294" t="s">
        <v>547</v>
      </c>
      <c r="G3" s="294" t="s">
        <v>546</v>
      </c>
      <c r="H3" s="294" t="s">
        <v>545</v>
      </c>
      <c r="I3" s="294" t="s">
        <v>544</v>
      </c>
      <c r="J3" s="294" t="s">
        <v>543</v>
      </c>
      <c r="K3" s="181" t="s">
        <v>542</v>
      </c>
    </row>
    <row r="4" spans="1:11" ht="18" customHeight="1" x14ac:dyDescent="0.2">
      <c r="A4" s="147" t="s">
        <v>1</v>
      </c>
      <c r="B4" s="286" t="s">
        <v>441</v>
      </c>
      <c r="C4" s="284">
        <v>6321231</v>
      </c>
      <c r="D4" s="284">
        <v>357552</v>
      </c>
      <c r="E4" s="284">
        <v>126127</v>
      </c>
      <c r="F4" s="284">
        <v>896847</v>
      </c>
      <c r="G4" s="284">
        <v>1509462</v>
      </c>
      <c r="H4" s="285">
        <v>2596348</v>
      </c>
      <c r="I4" s="284">
        <v>285056</v>
      </c>
      <c r="J4" s="284">
        <v>411944</v>
      </c>
      <c r="K4" s="284">
        <v>137895</v>
      </c>
    </row>
    <row r="5" spans="1:11" ht="11.1" customHeight="1" x14ac:dyDescent="0.2">
      <c r="B5" s="286" t="s">
        <v>439</v>
      </c>
      <c r="C5" s="284">
        <v>3279564</v>
      </c>
      <c r="D5" s="284">
        <v>280557</v>
      </c>
      <c r="E5" s="284">
        <v>88610</v>
      </c>
      <c r="F5" s="284">
        <v>522831</v>
      </c>
      <c r="G5" s="284">
        <v>810770</v>
      </c>
      <c r="H5" s="285">
        <v>1194665</v>
      </c>
      <c r="I5" s="284">
        <v>134868</v>
      </c>
      <c r="J5" s="284">
        <v>188847</v>
      </c>
      <c r="K5" s="284">
        <v>58416</v>
      </c>
    </row>
    <row r="6" spans="1:11" ht="11.1" customHeight="1" x14ac:dyDescent="0.2">
      <c r="A6" s="147" t="s">
        <v>210</v>
      </c>
      <c r="B6" s="286" t="s">
        <v>441</v>
      </c>
      <c r="C6" s="284">
        <v>4611453</v>
      </c>
      <c r="D6" s="284">
        <v>282175</v>
      </c>
      <c r="E6" s="284">
        <v>91401</v>
      </c>
      <c r="F6" s="284">
        <v>651184</v>
      </c>
      <c r="G6" s="284">
        <v>1083898</v>
      </c>
      <c r="H6" s="285">
        <v>1845166</v>
      </c>
      <c r="I6" s="284">
        <v>211571</v>
      </c>
      <c r="J6" s="284">
        <v>323348</v>
      </c>
      <c r="K6" s="284">
        <v>122710</v>
      </c>
    </row>
    <row r="7" spans="1:11" ht="11.1" customHeight="1" x14ac:dyDescent="0.2">
      <c r="B7" s="286" t="s">
        <v>439</v>
      </c>
      <c r="C7" s="284">
        <v>2389391</v>
      </c>
      <c r="D7" s="284">
        <v>224758</v>
      </c>
      <c r="E7" s="284">
        <v>64388</v>
      </c>
      <c r="F7" s="284">
        <v>368625</v>
      </c>
      <c r="G7" s="284">
        <v>578035</v>
      </c>
      <c r="H7" s="285">
        <v>856099</v>
      </c>
      <c r="I7" s="284">
        <v>97987</v>
      </c>
      <c r="J7" s="284">
        <v>147508</v>
      </c>
      <c r="K7" s="284">
        <v>51991</v>
      </c>
    </row>
    <row r="8" spans="1:11" ht="11.1" customHeight="1" x14ac:dyDescent="0.2">
      <c r="A8" s="147" t="s">
        <v>211</v>
      </c>
      <c r="B8" s="286" t="s">
        <v>441</v>
      </c>
      <c r="C8" s="284">
        <v>1709778</v>
      </c>
      <c r="D8" s="284">
        <v>75377</v>
      </c>
      <c r="E8" s="284">
        <v>34726</v>
      </c>
      <c r="F8" s="284">
        <v>245663</v>
      </c>
      <c r="G8" s="284">
        <v>425564</v>
      </c>
      <c r="H8" s="285">
        <v>751182</v>
      </c>
      <c r="I8" s="284">
        <v>73485</v>
      </c>
      <c r="J8" s="284">
        <v>88596</v>
      </c>
      <c r="K8" s="284">
        <v>15185</v>
      </c>
    </row>
    <row r="9" spans="1:11" ht="11.1" customHeight="1" x14ac:dyDescent="0.2">
      <c r="B9" s="286" t="s">
        <v>439</v>
      </c>
      <c r="C9" s="284">
        <v>890173</v>
      </c>
      <c r="D9" s="284">
        <v>55799</v>
      </c>
      <c r="E9" s="284">
        <v>24222</v>
      </c>
      <c r="F9" s="284">
        <v>154206</v>
      </c>
      <c r="G9" s="284">
        <v>232735</v>
      </c>
      <c r="H9" s="285">
        <v>338566</v>
      </c>
      <c r="I9" s="284">
        <v>36881</v>
      </c>
      <c r="J9" s="284">
        <v>41339</v>
      </c>
      <c r="K9" s="284">
        <v>6425</v>
      </c>
    </row>
    <row r="10" spans="1:11" ht="18" customHeight="1" x14ac:dyDescent="0.2">
      <c r="A10" s="147" t="s">
        <v>212</v>
      </c>
      <c r="B10" s="286" t="s">
        <v>441</v>
      </c>
      <c r="C10" s="284">
        <v>1347199</v>
      </c>
      <c r="D10" s="284">
        <v>37744</v>
      </c>
      <c r="E10" s="284">
        <v>9800</v>
      </c>
      <c r="F10" s="284">
        <v>77525</v>
      </c>
      <c r="G10" s="284">
        <v>251476</v>
      </c>
      <c r="H10" s="285">
        <v>668927</v>
      </c>
      <c r="I10" s="284">
        <v>91194</v>
      </c>
      <c r="J10" s="284">
        <v>185417</v>
      </c>
      <c r="K10" s="284">
        <v>25116</v>
      </c>
    </row>
    <row r="11" spans="1:11" ht="11.1" customHeight="1" x14ac:dyDescent="0.2">
      <c r="A11" s="182"/>
      <c r="B11" s="286" t="s">
        <v>439</v>
      </c>
      <c r="C11" s="284">
        <v>716890</v>
      </c>
      <c r="D11" s="284">
        <v>27942</v>
      </c>
      <c r="E11" s="284">
        <v>7708</v>
      </c>
      <c r="F11" s="284">
        <v>53173</v>
      </c>
      <c r="G11" s="284">
        <v>150626</v>
      </c>
      <c r="H11" s="285">
        <v>333271</v>
      </c>
      <c r="I11" s="284">
        <v>43370</v>
      </c>
      <c r="J11" s="284">
        <v>89016</v>
      </c>
      <c r="K11" s="284">
        <v>11784</v>
      </c>
    </row>
    <row r="12" spans="1:11" ht="11.1" customHeight="1" x14ac:dyDescent="0.2">
      <c r="A12" s="196" t="s">
        <v>177</v>
      </c>
      <c r="B12" s="283" t="s">
        <v>441</v>
      </c>
      <c r="C12" s="281">
        <v>20969</v>
      </c>
      <c r="D12" s="281">
        <v>1063</v>
      </c>
      <c r="E12" s="281">
        <v>404</v>
      </c>
      <c r="F12" s="281">
        <v>2965</v>
      </c>
      <c r="G12" s="281">
        <v>5389</v>
      </c>
      <c r="H12" s="282">
        <v>9557</v>
      </c>
      <c r="I12" s="281">
        <v>680</v>
      </c>
      <c r="J12" s="281">
        <v>520</v>
      </c>
      <c r="K12" s="281">
        <v>391</v>
      </c>
    </row>
    <row r="13" spans="1:11" ht="11.1" customHeight="1" x14ac:dyDescent="0.2">
      <c r="A13" s="196"/>
      <c r="B13" s="283" t="s">
        <v>439</v>
      </c>
      <c r="C13" s="281">
        <v>10563</v>
      </c>
      <c r="D13" s="281">
        <v>870</v>
      </c>
      <c r="E13" s="281">
        <v>335</v>
      </c>
      <c r="F13" s="281">
        <v>1762</v>
      </c>
      <c r="G13" s="281">
        <v>2827</v>
      </c>
      <c r="H13" s="282">
        <v>4131</v>
      </c>
      <c r="I13" s="281">
        <v>291</v>
      </c>
      <c r="J13" s="281">
        <v>184</v>
      </c>
      <c r="K13" s="281">
        <v>163</v>
      </c>
    </row>
    <row r="14" spans="1:11" ht="11.1" customHeight="1" x14ac:dyDescent="0.2">
      <c r="A14" s="196" t="s">
        <v>178</v>
      </c>
      <c r="B14" s="283" t="s">
        <v>441</v>
      </c>
      <c r="C14" s="281">
        <v>130606</v>
      </c>
      <c r="D14" s="281">
        <v>3158</v>
      </c>
      <c r="E14" s="281">
        <v>715</v>
      </c>
      <c r="F14" s="281">
        <v>5614</v>
      </c>
      <c r="G14" s="281">
        <v>22535</v>
      </c>
      <c r="H14" s="282">
        <v>66772</v>
      </c>
      <c r="I14" s="281">
        <v>9205</v>
      </c>
      <c r="J14" s="281">
        <v>18999</v>
      </c>
      <c r="K14" s="281">
        <v>3608</v>
      </c>
    </row>
    <row r="15" spans="1:11" ht="11.1" customHeight="1" x14ac:dyDescent="0.2">
      <c r="A15" s="196"/>
      <c r="B15" s="283" t="s">
        <v>439</v>
      </c>
      <c r="C15" s="281">
        <v>70265</v>
      </c>
      <c r="D15" s="281">
        <v>2344</v>
      </c>
      <c r="E15" s="281">
        <v>594</v>
      </c>
      <c r="F15" s="281">
        <v>4205</v>
      </c>
      <c r="G15" s="281">
        <v>14083</v>
      </c>
      <c r="H15" s="282">
        <v>33731</v>
      </c>
      <c r="I15" s="281">
        <v>4328</v>
      </c>
      <c r="J15" s="281">
        <v>9225</v>
      </c>
      <c r="K15" s="281">
        <v>1755</v>
      </c>
    </row>
    <row r="16" spans="1:11" ht="11.1" customHeight="1" x14ac:dyDescent="0.2">
      <c r="A16" s="196" t="s">
        <v>179</v>
      </c>
      <c r="B16" s="283" t="s">
        <v>441</v>
      </c>
      <c r="C16" s="281">
        <v>51755</v>
      </c>
      <c r="D16" s="281">
        <v>812</v>
      </c>
      <c r="E16" s="281">
        <v>118</v>
      </c>
      <c r="F16" s="281">
        <v>902</v>
      </c>
      <c r="G16" s="281">
        <v>5930</v>
      </c>
      <c r="H16" s="282">
        <v>22110</v>
      </c>
      <c r="I16" s="281">
        <v>4134</v>
      </c>
      <c r="J16" s="281">
        <v>16549</v>
      </c>
      <c r="K16" s="281">
        <v>1200</v>
      </c>
    </row>
    <row r="17" spans="1:11" ht="11.1" customHeight="1" x14ac:dyDescent="0.2">
      <c r="A17" s="196"/>
      <c r="B17" s="283" t="s">
        <v>439</v>
      </c>
      <c r="C17" s="281">
        <v>29396</v>
      </c>
      <c r="D17" s="281">
        <v>493</v>
      </c>
      <c r="E17" s="281">
        <v>102</v>
      </c>
      <c r="F17" s="281">
        <v>765</v>
      </c>
      <c r="G17" s="281">
        <v>3811</v>
      </c>
      <c r="H17" s="282">
        <v>12780</v>
      </c>
      <c r="I17" s="281">
        <v>2230</v>
      </c>
      <c r="J17" s="281">
        <v>8608</v>
      </c>
      <c r="K17" s="281">
        <v>607</v>
      </c>
    </row>
    <row r="18" spans="1:11" ht="11.1" customHeight="1" x14ac:dyDescent="0.2">
      <c r="A18" s="196" t="s">
        <v>180</v>
      </c>
      <c r="B18" s="283" t="s">
        <v>441</v>
      </c>
      <c r="C18" s="281">
        <v>62826</v>
      </c>
      <c r="D18" s="281">
        <v>2988</v>
      </c>
      <c r="E18" s="281">
        <v>901</v>
      </c>
      <c r="F18" s="281">
        <v>5665</v>
      </c>
      <c r="G18" s="281">
        <v>16440</v>
      </c>
      <c r="H18" s="282">
        <v>31575</v>
      </c>
      <c r="I18" s="281">
        <v>2386</v>
      </c>
      <c r="J18" s="281">
        <v>2113</v>
      </c>
      <c r="K18" s="281">
        <v>758</v>
      </c>
    </row>
    <row r="19" spans="1:11" ht="11.1" customHeight="1" x14ac:dyDescent="0.2">
      <c r="A19" s="196"/>
      <c r="B19" s="283" t="s">
        <v>439</v>
      </c>
      <c r="C19" s="281">
        <v>31881</v>
      </c>
      <c r="D19" s="281">
        <v>2392</v>
      </c>
      <c r="E19" s="281">
        <v>653</v>
      </c>
      <c r="F19" s="281">
        <v>3393</v>
      </c>
      <c r="G19" s="281">
        <v>8940</v>
      </c>
      <c r="H19" s="282">
        <v>14151</v>
      </c>
      <c r="I19" s="281">
        <v>1115</v>
      </c>
      <c r="J19" s="281">
        <v>933</v>
      </c>
      <c r="K19" s="281">
        <v>304</v>
      </c>
    </row>
    <row r="20" spans="1:11" ht="11.1" customHeight="1" x14ac:dyDescent="0.2">
      <c r="A20" s="196" t="s">
        <v>181</v>
      </c>
      <c r="B20" s="283" t="s">
        <v>441</v>
      </c>
      <c r="C20" s="281">
        <v>114022</v>
      </c>
      <c r="D20" s="281">
        <v>2574</v>
      </c>
      <c r="E20" s="281">
        <v>500</v>
      </c>
      <c r="F20" s="281">
        <v>4240</v>
      </c>
      <c r="G20" s="281">
        <v>19010</v>
      </c>
      <c r="H20" s="282">
        <v>59821</v>
      </c>
      <c r="I20" s="281">
        <v>8367</v>
      </c>
      <c r="J20" s="281">
        <v>17462</v>
      </c>
      <c r="K20" s="281">
        <v>2048</v>
      </c>
    </row>
    <row r="21" spans="1:11" ht="11.1" customHeight="1" x14ac:dyDescent="0.2">
      <c r="A21" s="196"/>
      <c r="B21" s="283" t="s">
        <v>439</v>
      </c>
      <c r="C21" s="281">
        <v>61250</v>
      </c>
      <c r="D21" s="281">
        <v>1747</v>
      </c>
      <c r="E21" s="281">
        <v>415</v>
      </c>
      <c r="F21" s="281">
        <v>3201</v>
      </c>
      <c r="G21" s="281">
        <v>11867</v>
      </c>
      <c r="H21" s="282">
        <v>30301</v>
      </c>
      <c r="I21" s="281">
        <v>4226</v>
      </c>
      <c r="J21" s="281">
        <v>8545</v>
      </c>
      <c r="K21" s="281">
        <v>948</v>
      </c>
    </row>
    <row r="22" spans="1:11" ht="11.1" customHeight="1" x14ac:dyDescent="0.2">
      <c r="A22" s="196" t="s">
        <v>182</v>
      </c>
      <c r="B22" s="283" t="s">
        <v>441</v>
      </c>
      <c r="C22" s="287">
        <v>130022</v>
      </c>
      <c r="D22" s="287">
        <v>3540</v>
      </c>
      <c r="E22" s="287">
        <v>817</v>
      </c>
      <c r="F22" s="287">
        <v>7126</v>
      </c>
      <c r="G22" s="287">
        <v>25170</v>
      </c>
      <c r="H22" s="287">
        <v>69186</v>
      </c>
      <c r="I22" s="287">
        <v>8608</v>
      </c>
      <c r="J22" s="287">
        <v>13242</v>
      </c>
      <c r="K22" s="287">
        <v>2333</v>
      </c>
    </row>
    <row r="23" spans="1:11" ht="11.1" customHeight="1" x14ac:dyDescent="0.2">
      <c r="A23" s="196"/>
      <c r="B23" s="283" t="s">
        <v>439</v>
      </c>
      <c r="C23" s="287">
        <v>68918</v>
      </c>
      <c r="D23" s="287">
        <v>2682</v>
      </c>
      <c r="E23" s="287">
        <v>654</v>
      </c>
      <c r="F23" s="287">
        <v>5422</v>
      </c>
      <c r="G23" s="287">
        <v>15292</v>
      </c>
      <c r="H23" s="287">
        <v>33554</v>
      </c>
      <c r="I23" s="287">
        <v>3943</v>
      </c>
      <c r="J23" s="287">
        <v>6287</v>
      </c>
      <c r="K23" s="287">
        <v>1084</v>
      </c>
    </row>
    <row r="24" spans="1:11" ht="11.1" customHeight="1" x14ac:dyDescent="0.2">
      <c r="A24" s="196" t="s">
        <v>183</v>
      </c>
      <c r="B24" s="283" t="s">
        <v>441</v>
      </c>
      <c r="C24" s="281">
        <v>48450</v>
      </c>
      <c r="D24" s="281">
        <v>2606</v>
      </c>
      <c r="E24" s="281">
        <v>875</v>
      </c>
      <c r="F24" s="281">
        <v>6888</v>
      </c>
      <c r="G24" s="281">
        <v>12400</v>
      </c>
      <c r="H24" s="282">
        <v>21505</v>
      </c>
      <c r="I24" s="281">
        <v>1713</v>
      </c>
      <c r="J24" s="281">
        <v>1741</v>
      </c>
      <c r="K24" s="281">
        <v>722</v>
      </c>
    </row>
    <row r="25" spans="1:11" ht="11.1" customHeight="1" x14ac:dyDescent="0.2">
      <c r="A25" s="196"/>
      <c r="B25" s="283" t="s">
        <v>439</v>
      </c>
      <c r="C25" s="281">
        <v>24844</v>
      </c>
      <c r="D25" s="281">
        <v>2095</v>
      </c>
      <c r="E25" s="281">
        <v>646</v>
      </c>
      <c r="F25" s="281">
        <v>4107</v>
      </c>
      <c r="G25" s="281">
        <v>7149</v>
      </c>
      <c r="H25" s="282">
        <v>9015</v>
      </c>
      <c r="I25" s="281">
        <v>778</v>
      </c>
      <c r="J25" s="281">
        <v>792</v>
      </c>
      <c r="K25" s="281">
        <v>262</v>
      </c>
    </row>
    <row r="26" spans="1:11" ht="11.1" customHeight="1" x14ac:dyDescent="0.2">
      <c r="A26" s="196" t="s">
        <v>184</v>
      </c>
      <c r="B26" s="283" t="s">
        <v>441</v>
      </c>
      <c r="C26" s="281">
        <v>44269</v>
      </c>
      <c r="D26" s="281">
        <v>2058</v>
      </c>
      <c r="E26" s="281">
        <v>807</v>
      </c>
      <c r="F26" s="281">
        <v>6792</v>
      </c>
      <c r="G26" s="281">
        <v>11685</v>
      </c>
      <c r="H26" s="282">
        <v>18657</v>
      </c>
      <c r="I26" s="281">
        <v>1686</v>
      </c>
      <c r="J26" s="281">
        <v>1784</v>
      </c>
      <c r="K26" s="281">
        <v>800</v>
      </c>
    </row>
    <row r="27" spans="1:11" ht="11.1" customHeight="1" x14ac:dyDescent="0.2">
      <c r="A27" s="196"/>
      <c r="B27" s="283" t="s">
        <v>439</v>
      </c>
      <c r="C27" s="281">
        <v>22896</v>
      </c>
      <c r="D27" s="281">
        <v>1638</v>
      </c>
      <c r="E27" s="281">
        <v>617</v>
      </c>
      <c r="F27" s="281">
        <v>4007</v>
      </c>
      <c r="G27" s="281">
        <v>6196</v>
      </c>
      <c r="H27" s="282">
        <v>8468</v>
      </c>
      <c r="I27" s="281">
        <v>826</v>
      </c>
      <c r="J27" s="281">
        <v>783</v>
      </c>
      <c r="K27" s="281">
        <v>361</v>
      </c>
    </row>
    <row r="28" spans="1:11" ht="11.1" customHeight="1" x14ac:dyDescent="0.2">
      <c r="A28" s="196" t="s">
        <v>185</v>
      </c>
      <c r="B28" s="283" t="s">
        <v>441</v>
      </c>
      <c r="C28" s="281">
        <v>189654</v>
      </c>
      <c r="D28" s="281">
        <v>3032</v>
      </c>
      <c r="E28" s="281">
        <v>555</v>
      </c>
      <c r="F28" s="281">
        <v>5019</v>
      </c>
      <c r="G28" s="281">
        <v>26701</v>
      </c>
      <c r="H28" s="282">
        <v>94013</v>
      </c>
      <c r="I28" s="281">
        <v>19009</v>
      </c>
      <c r="J28" s="281">
        <v>39664</v>
      </c>
      <c r="K28" s="281">
        <v>1661</v>
      </c>
    </row>
    <row r="29" spans="1:11" ht="11.1" customHeight="1" x14ac:dyDescent="0.2">
      <c r="A29" s="196"/>
      <c r="B29" s="283" t="s">
        <v>439</v>
      </c>
      <c r="C29" s="281">
        <v>102028</v>
      </c>
      <c r="D29" s="281">
        <v>1932</v>
      </c>
      <c r="E29" s="281">
        <v>451</v>
      </c>
      <c r="F29" s="281">
        <v>4169</v>
      </c>
      <c r="G29" s="281">
        <v>17423</v>
      </c>
      <c r="H29" s="282">
        <v>50902</v>
      </c>
      <c r="I29" s="281">
        <v>8434</v>
      </c>
      <c r="J29" s="281">
        <v>17780</v>
      </c>
      <c r="K29" s="281">
        <v>937</v>
      </c>
    </row>
    <row r="30" spans="1:11" ht="11.1" customHeight="1" x14ac:dyDescent="0.2">
      <c r="A30" s="196" t="s">
        <v>186</v>
      </c>
      <c r="B30" s="283" t="s">
        <v>441</v>
      </c>
      <c r="C30" s="281">
        <v>59607</v>
      </c>
      <c r="D30" s="281">
        <v>3448</v>
      </c>
      <c r="E30" s="281">
        <v>1034</v>
      </c>
      <c r="F30" s="281">
        <v>7622</v>
      </c>
      <c r="G30" s="281">
        <v>15818</v>
      </c>
      <c r="H30" s="282">
        <v>26759</v>
      </c>
      <c r="I30" s="281">
        <v>1844</v>
      </c>
      <c r="J30" s="281">
        <v>2027</v>
      </c>
      <c r="K30" s="281">
        <v>1055</v>
      </c>
    </row>
    <row r="31" spans="1:11" ht="11.1" customHeight="1" x14ac:dyDescent="0.2">
      <c r="A31" s="196"/>
      <c r="B31" s="283" t="s">
        <v>439</v>
      </c>
      <c r="C31" s="281">
        <v>30382</v>
      </c>
      <c r="D31" s="281">
        <v>2778</v>
      </c>
      <c r="E31" s="281">
        <v>704</v>
      </c>
      <c r="F31" s="281">
        <v>4505</v>
      </c>
      <c r="G31" s="281">
        <v>8649</v>
      </c>
      <c r="H31" s="282">
        <v>11501</v>
      </c>
      <c r="I31" s="281">
        <v>929</v>
      </c>
      <c r="J31" s="281">
        <v>932</v>
      </c>
      <c r="K31" s="281">
        <v>384</v>
      </c>
    </row>
    <row r="32" spans="1:11" ht="11.1" customHeight="1" x14ac:dyDescent="0.2">
      <c r="A32" s="196" t="s">
        <v>187</v>
      </c>
      <c r="B32" s="283" t="s">
        <v>441</v>
      </c>
      <c r="C32" s="281">
        <v>131939</v>
      </c>
      <c r="D32" s="281">
        <v>3951</v>
      </c>
      <c r="E32" s="281">
        <v>699</v>
      </c>
      <c r="F32" s="281">
        <v>6495</v>
      </c>
      <c r="G32" s="281">
        <v>26667</v>
      </c>
      <c r="H32" s="282">
        <v>67654</v>
      </c>
      <c r="I32" s="281">
        <v>7779</v>
      </c>
      <c r="J32" s="281">
        <v>15931</v>
      </c>
      <c r="K32" s="281">
        <v>2763</v>
      </c>
    </row>
    <row r="33" spans="1:11" ht="11.1" customHeight="1" x14ac:dyDescent="0.2">
      <c r="A33" s="196"/>
      <c r="B33" s="283" t="s">
        <v>439</v>
      </c>
      <c r="C33" s="281">
        <v>70515</v>
      </c>
      <c r="D33" s="281">
        <v>2761</v>
      </c>
      <c r="E33" s="281">
        <v>564</v>
      </c>
      <c r="F33" s="281">
        <v>4701</v>
      </c>
      <c r="G33" s="281">
        <v>15777</v>
      </c>
      <c r="H33" s="282">
        <v>33447</v>
      </c>
      <c r="I33" s="281">
        <v>3951</v>
      </c>
      <c r="J33" s="281">
        <v>8070</v>
      </c>
      <c r="K33" s="281">
        <v>1244</v>
      </c>
    </row>
    <row r="34" spans="1:11" ht="11.1" customHeight="1" x14ac:dyDescent="0.2">
      <c r="A34" s="196" t="s">
        <v>188</v>
      </c>
      <c r="B34" s="283" t="s">
        <v>441</v>
      </c>
      <c r="C34" s="281">
        <v>84764</v>
      </c>
      <c r="D34" s="281">
        <v>1802</v>
      </c>
      <c r="E34" s="281">
        <v>428</v>
      </c>
      <c r="F34" s="281">
        <v>3408</v>
      </c>
      <c r="G34" s="281">
        <v>15014</v>
      </c>
      <c r="H34" s="282">
        <v>46197</v>
      </c>
      <c r="I34" s="281">
        <v>5972</v>
      </c>
      <c r="J34" s="281">
        <v>10006</v>
      </c>
      <c r="K34" s="281">
        <v>1937</v>
      </c>
    </row>
    <row r="35" spans="1:11" ht="11.1" customHeight="1" x14ac:dyDescent="0.2">
      <c r="A35" s="196"/>
      <c r="B35" s="283" t="s">
        <v>439</v>
      </c>
      <c r="C35" s="281">
        <v>44779</v>
      </c>
      <c r="D35" s="281">
        <v>1298</v>
      </c>
      <c r="E35" s="281">
        <v>380</v>
      </c>
      <c r="F35" s="281">
        <v>2634</v>
      </c>
      <c r="G35" s="281">
        <v>9513</v>
      </c>
      <c r="H35" s="282">
        <v>22672</v>
      </c>
      <c r="I35" s="281">
        <v>2810</v>
      </c>
      <c r="J35" s="281">
        <v>4583</v>
      </c>
      <c r="K35" s="281">
        <v>889</v>
      </c>
    </row>
    <row r="36" spans="1:11" ht="11.1" customHeight="1" x14ac:dyDescent="0.2">
      <c r="A36" s="196" t="s">
        <v>189</v>
      </c>
      <c r="B36" s="283" t="s">
        <v>441</v>
      </c>
      <c r="C36" s="281">
        <v>37099</v>
      </c>
      <c r="D36" s="281">
        <v>451</v>
      </c>
      <c r="E36" s="281">
        <v>86</v>
      </c>
      <c r="F36" s="281">
        <v>815</v>
      </c>
      <c r="G36" s="281">
        <v>4989</v>
      </c>
      <c r="H36" s="282">
        <v>16648</v>
      </c>
      <c r="I36" s="281">
        <v>3123</v>
      </c>
      <c r="J36" s="281">
        <v>10199</v>
      </c>
      <c r="K36" s="281">
        <v>788</v>
      </c>
    </row>
    <row r="37" spans="1:11" ht="11.1" customHeight="1" x14ac:dyDescent="0.2">
      <c r="A37" s="196"/>
      <c r="B37" s="283" t="s">
        <v>439</v>
      </c>
      <c r="C37" s="281">
        <v>20503</v>
      </c>
      <c r="D37" s="281">
        <v>301</v>
      </c>
      <c r="E37" s="281">
        <v>71</v>
      </c>
      <c r="F37" s="281">
        <v>696</v>
      </c>
      <c r="G37" s="281">
        <v>3219</v>
      </c>
      <c r="H37" s="282">
        <v>9280</v>
      </c>
      <c r="I37" s="281">
        <v>1473</v>
      </c>
      <c r="J37" s="281">
        <v>5036</v>
      </c>
      <c r="K37" s="281">
        <v>427</v>
      </c>
    </row>
    <row r="38" spans="1:11" ht="11.1" customHeight="1" x14ac:dyDescent="0.2">
      <c r="A38" s="196" t="s">
        <v>190</v>
      </c>
      <c r="B38" s="283" t="s">
        <v>441</v>
      </c>
      <c r="C38" s="281">
        <v>17260</v>
      </c>
      <c r="D38" s="281">
        <v>821</v>
      </c>
      <c r="E38" s="281">
        <v>432</v>
      </c>
      <c r="F38" s="281">
        <v>3408</v>
      </c>
      <c r="G38" s="281">
        <v>4954</v>
      </c>
      <c r="H38" s="282">
        <v>6618</v>
      </c>
      <c r="I38" s="281">
        <v>488</v>
      </c>
      <c r="J38" s="281">
        <v>278</v>
      </c>
      <c r="K38" s="281">
        <v>261</v>
      </c>
    </row>
    <row r="39" spans="1:11" ht="11.1" customHeight="1" x14ac:dyDescent="0.2">
      <c r="A39" s="196"/>
      <c r="B39" s="283" t="s">
        <v>439</v>
      </c>
      <c r="C39" s="281">
        <v>8789</v>
      </c>
      <c r="D39" s="281">
        <v>661</v>
      </c>
      <c r="E39" s="281">
        <v>345</v>
      </c>
      <c r="F39" s="281">
        <v>2012</v>
      </c>
      <c r="G39" s="281">
        <v>2511</v>
      </c>
      <c r="H39" s="282">
        <v>2807</v>
      </c>
      <c r="I39" s="281">
        <v>214</v>
      </c>
      <c r="J39" s="281">
        <v>122</v>
      </c>
      <c r="K39" s="281">
        <v>117</v>
      </c>
    </row>
    <row r="40" spans="1:11" ht="11.1" customHeight="1" x14ac:dyDescent="0.2">
      <c r="A40" s="196" t="s">
        <v>191</v>
      </c>
      <c r="B40" s="283" t="s">
        <v>441</v>
      </c>
      <c r="C40" s="281">
        <v>49264</v>
      </c>
      <c r="D40" s="281">
        <v>651</v>
      </c>
      <c r="E40" s="281">
        <v>91</v>
      </c>
      <c r="F40" s="281">
        <v>949</v>
      </c>
      <c r="G40" s="281">
        <v>5815</v>
      </c>
      <c r="H40" s="282">
        <v>21903</v>
      </c>
      <c r="I40" s="281">
        <v>4083</v>
      </c>
      <c r="J40" s="281">
        <v>14589</v>
      </c>
      <c r="K40" s="281">
        <v>1183</v>
      </c>
    </row>
    <row r="41" spans="1:11" ht="11.1" customHeight="1" x14ac:dyDescent="0.2">
      <c r="A41" s="196"/>
      <c r="B41" s="283" t="s">
        <v>439</v>
      </c>
      <c r="C41" s="281">
        <v>27896</v>
      </c>
      <c r="D41" s="281">
        <v>417</v>
      </c>
      <c r="E41" s="281">
        <v>80</v>
      </c>
      <c r="F41" s="281">
        <v>794</v>
      </c>
      <c r="G41" s="281">
        <v>3682</v>
      </c>
      <c r="H41" s="282">
        <v>12451</v>
      </c>
      <c r="I41" s="281">
        <v>2101</v>
      </c>
      <c r="J41" s="281">
        <v>7740</v>
      </c>
      <c r="K41" s="281">
        <v>631</v>
      </c>
    </row>
    <row r="42" spans="1:11" customFormat="1" ht="11.1" customHeight="1" x14ac:dyDescent="0.2">
      <c r="A42" s="196" t="s">
        <v>200</v>
      </c>
      <c r="B42" s="283" t="s">
        <v>441</v>
      </c>
      <c r="C42" s="287">
        <v>31991</v>
      </c>
      <c r="D42" s="287">
        <v>1252</v>
      </c>
      <c r="E42" s="287">
        <v>393</v>
      </c>
      <c r="F42" s="287">
        <v>3329</v>
      </c>
      <c r="G42" s="287">
        <v>8889</v>
      </c>
      <c r="H42" s="287">
        <v>15615</v>
      </c>
      <c r="I42" s="287">
        <v>1147</v>
      </c>
      <c r="J42" s="287">
        <v>947</v>
      </c>
      <c r="K42" s="287">
        <v>419</v>
      </c>
    </row>
    <row r="43" spans="1:11" customFormat="1" ht="11.1" customHeight="1" x14ac:dyDescent="0.2">
      <c r="A43" s="196"/>
      <c r="B43" s="283" t="s">
        <v>439</v>
      </c>
      <c r="C43" s="287">
        <v>16188</v>
      </c>
      <c r="D43" s="287">
        <v>973</v>
      </c>
      <c r="E43" s="287">
        <v>291</v>
      </c>
      <c r="F43" s="287">
        <v>2243</v>
      </c>
      <c r="G43" s="287">
        <v>4818</v>
      </c>
      <c r="H43" s="287">
        <v>6761</v>
      </c>
      <c r="I43" s="287">
        <v>545</v>
      </c>
      <c r="J43" s="287">
        <v>380</v>
      </c>
      <c r="K43" s="287">
        <v>177</v>
      </c>
    </row>
    <row r="44" spans="1:11" ht="11.1" customHeight="1" x14ac:dyDescent="0.2">
      <c r="A44" s="196" t="s">
        <v>192</v>
      </c>
      <c r="B44" s="283" t="s">
        <v>441</v>
      </c>
      <c r="C44" s="281">
        <v>142702</v>
      </c>
      <c r="D44" s="281">
        <v>3537</v>
      </c>
      <c r="E44" s="281">
        <v>945</v>
      </c>
      <c r="F44" s="281">
        <v>6288</v>
      </c>
      <c r="G44" s="281">
        <v>24070</v>
      </c>
      <c r="H44" s="282">
        <v>74337</v>
      </c>
      <c r="I44" s="281">
        <v>10970</v>
      </c>
      <c r="J44" s="281">
        <v>19366</v>
      </c>
      <c r="K44" s="281">
        <v>3189</v>
      </c>
    </row>
    <row r="45" spans="1:11" ht="11.1" customHeight="1" x14ac:dyDescent="0.2">
      <c r="B45" s="283" t="s">
        <v>439</v>
      </c>
      <c r="C45" s="281">
        <v>75797</v>
      </c>
      <c r="D45" s="281">
        <v>2560</v>
      </c>
      <c r="E45" s="281">
        <v>806</v>
      </c>
      <c r="F45" s="281">
        <v>4557</v>
      </c>
      <c r="G45" s="281">
        <v>14869</v>
      </c>
      <c r="H45" s="282">
        <v>37319</v>
      </c>
      <c r="I45" s="281">
        <v>5176</v>
      </c>
      <c r="J45" s="281">
        <v>9016</v>
      </c>
      <c r="K45" s="281">
        <v>1494</v>
      </c>
    </row>
    <row r="46" spans="1:11" ht="18" customHeight="1" x14ac:dyDescent="0.2">
      <c r="A46" s="147" t="s">
        <v>471</v>
      </c>
      <c r="B46" s="286" t="s">
        <v>441</v>
      </c>
      <c r="C46" s="284">
        <v>168992</v>
      </c>
      <c r="D46" s="284">
        <v>4394</v>
      </c>
      <c r="E46" s="284">
        <v>3340</v>
      </c>
      <c r="F46" s="284">
        <v>27293</v>
      </c>
      <c r="G46" s="284">
        <v>45570</v>
      </c>
      <c r="H46" s="285">
        <v>72814</v>
      </c>
      <c r="I46" s="284">
        <v>7471</v>
      </c>
      <c r="J46" s="284">
        <v>7872</v>
      </c>
      <c r="K46" s="284">
        <v>238</v>
      </c>
    </row>
    <row r="47" spans="1:11" ht="11.1" customHeight="1" x14ac:dyDescent="0.2">
      <c r="A47" s="182"/>
      <c r="B47" s="286" t="s">
        <v>439</v>
      </c>
      <c r="C47" s="284">
        <v>88779</v>
      </c>
      <c r="D47" s="284">
        <v>2918</v>
      </c>
      <c r="E47" s="284">
        <v>2353</v>
      </c>
      <c r="F47" s="284">
        <v>17671</v>
      </c>
      <c r="G47" s="284">
        <v>24957</v>
      </c>
      <c r="H47" s="285">
        <v>33342</v>
      </c>
      <c r="I47" s="284">
        <v>3595</v>
      </c>
      <c r="J47" s="284">
        <v>3824</v>
      </c>
      <c r="K47" s="284">
        <v>119</v>
      </c>
    </row>
    <row r="48" spans="1:11" ht="11.1" customHeight="1" x14ac:dyDescent="0.2">
      <c r="A48" s="189" t="s">
        <v>4</v>
      </c>
      <c r="B48" s="283" t="s">
        <v>441</v>
      </c>
      <c r="C48" s="281">
        <v>32340</v>
      </c>
      <c r="D48" s="281">
        <v>1232</v>
      </c>
      <c r="E48" s="281">
        <v>957</v>
      </c>
      <c r="F48" s="281">
        <v>6134</v>
      </c>
      <c r="G48" s="281">
        <v>9058</v>
      </c>
      <c r="H48" s="282">
        <v>12640</v>
      </c>
      <c r="I48" s="281">
        <v>1128</v>
      </c>
      <c r="J48" s="281">
        <v>1165</v>
      </c>
      <c r="K48" s="281">
        <v>26</v>
      </c>
    </row>
    <row r="49" spans="1:11" ht="11.1" customHeight="1" x14ac:dyDescent="0.2">
      <c r="A49" s="189"/>
      <c r="B49" s="283" t="s">
        <v>439</v>
      </c>
      <c r="C49" s="281">
        <v>16791</v>
      </c>
      <c r="D49" s="281">
        <v>788</v>
      </c>
      <c r="E49" s="281">
        <v>679</v>
      </c>
      <c r="F49" s="281">
        <v>3932</v>
      </c>
      <c r="G49" s="281">
        <v>4931</v>
      </c>
      <c r="H49" s="282">
        <v>5418</v>
      </c>
      <c r="I49" s="281">
        <v>525</v>
      </c>
      <c r="J49" s="281">
        <v>508</v>
      </c>
      <c r="K49" s="281">
        <v>10</v>
      </c>
    </row>
    <row r="50" spans="1:11" ht="11.1" customHeight="1" x14ac:dyDescent="0.2">
      <c r="A50" s="189" t="s">
        <v>5</v>
      </c>
      <c r="B50" s="283" t="s">
        <v>441</v>
      </c>
      <c r="C50" s="281">
        <v>11133</v>
      </c>
      <c r="D50" s="281">
        <v>387</v>
      </c>
      <c r="E50" s="281">
        <v>345</v>
      </c>
      <c r="F50" s="281">
        <v>1920</v>
      </c>
      <c r="G50" s="281">
        <v>3258</v>
      </c>
      <c r="H50" s="282">
        <v>4566</v>
      </c>
      <c r="I50" s="281">
        <v>333</v>
      </c>
      <c r="J50" s="281">
        <v>289</v>
      </c>
      <c r="K50" s="281">
        <v>35</v>
      </c>
    </row>
    <row r="51" spans="1:11" ht="11.1" customHeight="1" x14ac:dyDescent="0.2">
      <c r="A51" s="189"/>
      <c r="B51" s="283" t="s">
        <v>439</v>
      </c>
      <c r="C51" s="281">
        <v>5788</v>
      </c>
      <c r="D51" s="281">
        <v>263</v>
      </c>
      <c r="E51" s="281">
        <v>241</v>
      </c>
      <c r="F51" s="281">
        <v>1223</v>
      </c>
      <c r="G51" s="281">
        <v>1838</v>
      </c>
      <c r="H51" s="282">
        <v>1904</v>
      </c>
      <c r="I51" s="281">
        <v>171</v>
      </c>
      <c r="J51" s="281">
        <v>127</v>
      </c>
      <c r="K51" s="281">
        <v>21</v>
      </c>
    </row>
    <row r="52" spans="1:11" ht="11.1" customHeight="1" x14ac:dyDescent="0.2">
      <c r="A52" s="189" t="s">
        <v>6</v>
      </c>
      <c r="B52" s="283" t="s">
        <v>441</v>
      </c>
      <c r="C52" s="281">
        <v>125519</v>
      </c>
      <c r="D52" s="281">
        <v>2775</v>
      </c>
      <c r="E52" s="281">
        <v>2038</v>
      </c>
      <c r="F52" s="281">
        <v>19239</v>
      </c>
      <c r="G52" s="281">
        <v>33254</v>
      </c>
      <c r="H52" s="282">
        <v>55608</v>
      </c>
      <c r="I52" s="281">
        <v>6010</v>
      </c>
      <c r="J52" s="281">
        <v>6418</v>
      </c>
      <c r="K52" s="281">
        <v>177</v>
      </c>
    </row>
    <row r="53" spans="1:11" ht="11.1" customHeight="1" x14ac:dyDescent="0.2">
      <c r="B53" s="283" t="s">
        <v>439</v>
      </c>
      <c r="C53" s="281">
        <v>66200</v>
      </c>
      <c r="D53" s="281">
        <v>1867</v>
      </c>
      <c r="E53" s="281">
        <v>1433</v>
      </c>
      <c r="F53" s="281">
        <v>12516</v>
      </c>
      <c r="G53" s="281">
        <v>18188</v>
      </c>
      <c r="H53" s="282">
        <v>26020</v>
      </c>
      <c r="I53" s="281">
        <v>2899</v>
      </c>
      <c r="J53" s="281">
        <v>3189</v>
      </c>
      <c r="K53" s="281">
        <v>88</v>
      </c>
    </row>
    <row r="54" spans="1:11" ht="18" customHeight="1" x14ac:dyDescent="0.2">
      <c r="A54" s="147" t="s">
        <v>470</v>
      </c>
      <c r="B54" s="286" t="s">
        <v>441</v>
      </c>
      <c r="C54" s="284">
        <v>175602</v>
      </c>
      <c r="D54" s="284">
        <v>8156</v>
      </c>
      <c r="E54" s="284">
        <v>4339</v>
      </c>
      <c r="F54" s="284">
        <v>27788</v>
      </c>
      <c r="G54" s="284">
        <v>43039</v>
      </c>
      <c r="H54" s="285">
        <v>76001</v>
      </c>
      <c r="I54" s="284">
        <v>7529</v>
      </c>
      <c r="J54" s="284">
        <v>7793</v>
      </c>
      <c r="K54" s="284">
        <v>957</v>
      </c>
    </row>
    <row r="55" spans="1:11" ht="11.1" customHeight="1" x14ac:dyDescent="0.2">
      <c r="A55" s="182"/>
      <c r="B55" s="286" t="s">
        <v>439</v>
      </c>
      <c r="C55" s="284">
        <v>91307</v>
      </c>
      <c r="D55" s="284">
        <v>6074</v>
      </c>
      <c r="E55" s="284">
        <v>3042</v>
      </c>
      <c r="F55" s="284">
        <v>17592</v>
      </c>
      <c r="G55" s="284">
        <v>23645</v>
      </c>
      <c r="H55" s="285">
        <v>33180</v>
      </c>
      <c r="I55" s="284">
        <v>3778</v>
      </c>
      <c r="J55" s="284">
        <v>3585</v>
      </c>
      <c r="K55" s="284">
        <v>411</v>
      </c>
    </row>
    <row r="56" spans="1:11" ht="11.1" customHeight="1" x14ac:dyDescent="0.2">
      <c r="A56" s="189" t="s">
        <v>7</v>
      </c>
      <c r="B56" s="283" t="s">
        <v>441</v>
      </c>
      <c r="C56" s="281">
        <v>17098</v>
      </c>
      <c r="D56" s="281">
        <v>1215</v>
      </c>
      <c r="E56" s="281">
        <v>638</v>
      </c>
      <c r="F56" s="281">
        <v>3874</v>
      </c>
      <c r="G56" s="281">
        <v>5146</v>
      </c>
      <c r="H56" s="282">
        <v>5355</v>
      </c>
      <c r="I56" s="281">
        <v>447</v>
      </c>
      <c r="J56" s="281">
        <v>355</v>
      </c>
      <c r="K56" s="281">
        <v>68</v>
      </c>
    </row>
    <row r="57" spans="1:11" ht="11.1" customHeight="1" x14ac:dyDescent="0.2">
      <c r="A57" s="189"/>
      <c r="B57" s="283" t="s">
        <v>439</v>
      </c>
      <c r="C57" s="281">
        <v>8849</v>
      </c>
      <c r="D57" s="281">
        <v>892</v>
      </c>
      <c r="E57" s="281">
        <v>439</v>
      </c>
      <c r="F57" s="281">
        <v>2298</v>
      </c>
      <c r="G57" s="281">
        <v>2583</v>
      </c>
      <c r="H57" s="282">
        <v>2213</v>
      </c>
      <c r="I57" s="281">
        <v>230</v>
      </c>
      <c r="J57" s="281">
        <v>167</v>
      </c>
      <c r="K57" s="281">
        <v>27</v>
      </c>
    </row>
    <row r="58" spans="1:11" ht="11.1" customHeight="1" x14ac:dyDescent="0.2">
      <c r="A58" s="189" t="s">
        <v>8</v>
      </c>
      <c r="B58" s="283" t="s">
        <v>441</v>
      </c>
      <c r="C58" s="281">
        <v>111783</v>
      </c>
      <c r="D58" s="281">
        <v>4152</v>
      </c>
      <c r="E58" s="281">
        <v>1995</v>
      </c>
      <c r="F58" s="281">
        <v>14301</v>
      </c>
      <c r="G58" s="281">
        <v>25108</v>
      </c>
      <c r="H58" s="282">
        <v>53741</v>
      </c>
      <c r="I58" s="281">
        <v>5626</v>
      </c>
      <c r="J58" s="281">
        <v>6281</v>
      </c>
      <c r="K58" s="281">
        <v>579</v>
      </c>
    </row>
    <row r="59" spans="1:11" ht="11.1" customHeight="1" x14ac:dyDescent="0.2">
      <c r="A59" s="189"/>
      <c r="B59" s="283" t="s">
        <v>439</v>
      </c>
      <c r="C59" s="281">
        <v>58373</v>
      </c>
      <c r="D59" s="281">
        <v>3118</v>
      </c>
      <c r="E59" s="281">
        <v>1453</v>
      </c>
      <c r="F59" s="281">
        <v>9489</v>
      </c>
      <c r="G59" s="281">
        <v>14307</v>
      </c>
      <c r="H59" s="282">
        <v>24064</v>
      </c>
      <c r="I59" s="281">
        <v>2785</v>
      </c>
      <c r="J59" s="281">
        <v>2916</v>
      </c>
      <c r="K59" s="281">
        <v>241</v>
      </c>
    </row>
    <row r="60" spans="1:11" ht="11.1" customHeight="1" x14ac:dyDescent="0.2">
      <c r="A60" s="189" t="s">
        <v>9</v>
      </c>
      <c r="B60" s="283" t="s">
        <v>441</v>
      </c>
      <c r="C60" s="281">
        <v>10556</v>
      </c>
      <c r="D60" s="281">
        <v>746</v>
      </c>
      <c r="E60" s="281">
        <v>406</v>
      </c>
      <c r="F60" s="281">
        <v>2469</v>
      </c>
      <c r="G60" s="281">
        <v>2728</v>
      </c>
      <c r="H60" s="282">
        <v>3533</v>
      </c>
      <c r="I60" s="281">
        <v>306</v>
      </c>
      <c r="J60" s="281">
        <v>270</v>
      </c>
      <c r="K60" s="281">
        <v>98</v>
      </c>
    </row>
    <row r="61" spans="1:11" s="168" customFormat="1" ht="11.1" customHeight="1" x14ac:dyDescent="0.2">
      <c r="A61" s="196"/>
      <c r="B61" s="283" t="s">
        <v>439</v>
      </c>
      <c r="C61" s="292">
        <v>5451</v>
      </c>
      <c r="D61" s="292">
        <v>532</v>
      </c>
      <c r="E61" s="292">
        <v>281</v>
      </c>
      <c r="F61" s="292">
        <v>1421</v>
      </c>
      <c r="G61" s="292">
        <v>1478</v>
      </c>
      <c r="H61" s="293">
        <v>1424</v>
      </c>
      <c r="I61" s="292">
        <v>149</v>
      </c>
      <c r="J61" s="292">
        <v>116</v>
      </c>
      <c r="K61" s="292">
        <v>50</v>
      </c>
    </row>
    <row r="62" spans="1:11" ht="11.1" customHeight="1" x14ac:dyDescent="0.2">
      <c r="A62" s="189" t="s">
        <v>10</v>
      </c>
      <c r="B62" s="283" t="s">
        <v>441</v>
      </c>
      <c r="C62" s="281">
        <v>22422</v>
      </c>
      <c r="D62" s="281">
        <v>1034</v>
      </c>
      <c r="E62" s="281">
        <v>791</v>
      </c>
      <c r="F62" s="281">
        <v>4371</v>
      </c>
      <c r="G62" s="281">
        <v>6501</v>
      </c>
      <c r="H62" s="282">
        <v>8344</v>
      </c>
      <c r="I62" s="281">
        <v>687</v>
      </c>
      <c r="J62" s="281">
        <v>560</v>
      </c>
      <c r="K62" s="281">
        <v>134</v>
      </c>
    </row>
    <row r="63" spans="1:11" ht="11.1" customHeight="1" x14ac:dyDescent="0.2">
      <c r="A63" s="189"/>
      <c r="B63" s="283" t="s">
        <v>439</v>
      </c>
      <c r="C63" s="281">
        <v>11611</v>
      </c>
      <c r="D63" s="281">
        <v>745</v>
      </c>
      <c r="E63" s="281">
        <v>541</v>
      </c>
      <c r="F63" s="281">
        <v>2721</v>
      </c>
      <c r="G63" s="281">
        <v>3470</v>
      </c>
      <c r="H63" s="282">
        <v>3454</v>
      </c>
      <c r="I63" s="281">
        <v>373</v>
      </c>
      <c r="J63" s="281">
        <v>247</v>
      </c>
      <c r="K63" s="281">
        <v>60</v>
      </c>
    </row>
    <row r="64" spans="1:11" ht="11.1" customHeight="1" x14ac:dyDescent="0.2">
      <c r="A64" s="189" t="s">
        <v>11</v>
      </c>
      <c r="B64" s="283" t="s">
        <v>441</v>
      </c>
      <c r="C64" s="281">
        <v>13743</v>
      </c>
      <c r="D64" s="281">
        <v>1009</v>
      </c>
      <c r="E64" s="281">
        <v>509</v>
      </c>
      <c r="F64" s="281">
        <v>2773</v>
      </c>
      <c r="G64" s="281">
        <v>3556</v>
      </c>
      <c r="H64" s="282">
        <v>5028</v>
      </c>
      <c r="I64" s="281">
        <v>463</v>
      </c>
      <c r="J64" s="281">
        <v>327</v>
      </c>
      <c r="K64" s="281">
        <v>78</v>
      </c>
    </row>
    <row r="65" spans="1:11" ht="11.1" customHeight="1" x14ac:dyDescent="0.2">
      <c r="B65" s="283" t="s">
        <v>439</v>
      </c>
      <c r="C65" s="281">
        <v>7023</v>
      </c>
      <c r="D65" s="281">
        <v>787</v>
      </c>
      <c r="E65" s="281">
        <v>328</v>
      </c>
      <c r="F65" s="281">
        <v>1663</v>
      </c>
      <c r="G65" s="281">
        <v>1807</v>
      </c>
      <c r="H65" s="282">
        <v>2025</v>
      </c>
      <c r="I65" s="281">
        <v>241</v>
      </c>
      <c r="J65" s="281">
        <v>139</v>
      </c>
      <c r="K65" s="281">
        <v>33</v>
      </c>
    </row>
    <row r="66" spans="1:11" ht="18" customHeight="1" x14ac:dyDescent="0.2">
      <c r="A66" s="147" t="s">
        <v>469</v>
      </c>
      <c r="B66" s="286" t="s">
        <v>441</v>
      </c>
      <c r="C66" s="284">
        <v>139937</v>
      </c>
      <c r="D66" s="284">
        <v>4846</v>
      </c>
      <c r="E66" s="284">
        <v>3945</v>
      </c>
      <c r="F66" s="284">
        <v>26377</v>
      </c>
      <c r="G66" s="284">
        <v>38579</v>
      </c>
      <c r="H66" s="285">
        <v>55136</v>
      </c>
      <c r="I66" s="284">
        <v>5374</v>
      </c>
      <c r="J66" s="284">
        <v>5078</v>
      </c>
      <c r="K66" s="284">
        <v>602</v>
      </c>
    </row>
    <row r="67" spans="1:11" ht="11.1" customHeight="1" x14ac:dyDescent="0.2">
      <c r="A67" s="182"/>
      <c r="B67" s="286" t="s">
        <v>439</v>
      </c>
      <c r="C67" s="284">
        <v>72260</v>
      </c>
      <c r="D67" s="284">
        <v>3353</v>
      </c>
      <c r="E67" s="284">
        <v>2598</v>
      </c>
      <c r="F67" s="284">
        <v>16152</v>
      </c>
      <c r="G67" s="284">
        <v>20687</v>
      </c>
      <c r="H67" s="285">
        <v>24062</v>
      </c>
      <c r="I67" s="284">
        <v>2850</v>
      </c>
      <c r="J67" s="284">
        <v>2308</v>
      </c>
      <c r="K67" s="284">
        <v>250</v>
      </c>
    </row>
    <row r="68" spans="1:11" ht="11.1" customHeight="1" x14ac:dyDescent="0.2">
      <c r="A68" s="189" t="s">
        <v>12</v>
      </c>
      <c r="B68" s="283" t="s">
        <v>441</v>
      </c>
      <c r="C68" s="281">
        <v>16051</v>
      </c>
      <c r="D68" s="281">
        <v>354</v>
      </c>
      <c r="E68" s="281">
        <v>425</v>
      </c>
      <c r="F68" s="281">
        <v>3313</v>
      </c>
      <c r="G68" s="281">
        <v>4616</v>
      </c>
      <c r="H68" s="282">
        <v>6185</v>
      </c>
      <c r="I68" s="281">
        <v>612</v>
      </c>
      <c r="J68" s="281">
        <v>505</v>
      </c>
      <c r="K68" s="281">
        <v>41</v>
      </c>
    </row>
    <row r="69" spans="1:11" ht="11.1" customHeight="1" x14ac:dyDescent="0.2">
      <c r="A69" s="189"/>
      <c r="B69" s="283" t="s">
        <v>439</v>
      </c>
      <c r="C69" s="281">
        <v>8353</v>
      </c>
      <c r="D69" s="281">
        <v>218</v>
      </c>
      <c r="E69" s="281">
        <v>273</v>
      </c>
      <c r="F69" s="281">
        <v>2055</v>
      </c>
      <c r="G69" s="281">
        <v>2611</v>
      </c>
      <c r="H69" s="282">
        <v>2643</v>
      </c>
      <c r="I69" s="281">
        <v>315</v>
      </c>
      <c r="J69" s="281">
        <v>223</v>
      </c>
      <c r="K69" s="281">
        <v>15</v>
      </c>
    </row>
    <row r="70" spans="1:11" ht="11.1" customHeight="1" x14ac:dyDescent="0.2">
      <c r="A70" s="189" t="s">
        <v>13</v>
      </c>
      <c r="B70" s="283" t="s">
        <v>441</v>
      </c>
      <c r="C70" s="281">
        <v>23194</v>
      </c>
      <c r="D70" s="281">
        <v>479</v>
      </c>
      <c r="E70" s="281">
        <v>737</v>
      </c>
      <c r="F70" s="281">
        <v>5511</v>
      </c>
      <c r="G70" s="281">
        <v>7173</v>
      </c>
      <c r="H70" s="282">
        <v>8075</v>
      </c>
      <c r="I70" s="281">
        <v>693</v>
      </c>
      <c r="J70" s="281">
        <v>494</v>
      </c>
      <c r="K70" s="281">
        <v>32</v>
      </c>
    </row>
    <row r="71" spans="1:11" ht="11.1" customHeight="1" x14ac:dyDescent="0.2">
      <c r="A71" s="189"/>
      <c r="B71" s="283" t="s">
        <v>439</v>
      </c>
      <c r="C71" s="281">
        <v>11902</v>
      </c>
      <c r="D71" s="281">
        <v>288</v>
      </c>
      <c r="E71" s="281">
        <v>460</v>
      </c>
      <c r="F71" s="281">
        <v>3391</v>
      </c>
      <c r="G71" s="281">
        <v>3732</v>
      </c>
      <c r="H71" s="282">
        <v>3405</v>
      </c>
      <c r="I71" s="281">
        <v>367</v>
      </c>
      <c r="J71" s="281">
        <v>239</v>
      </c>
      <c r="K71" s="281">
        <v>20</v>
      </c>
    </row>
    <row r="72" spans="1:11" ht="11.1" customHeight="1" x14ac:dyDescent="0.2">
      <c r="A72" s="189" t="s">
        <v>14</v>
      </c>
      <c r="B72" s="283" t="s">
        <v>441</v>
      </c>
      <c r="C72" s="281">
        <v>56639</v>
      </c>
      <c r="D72" s="281">
        <v>2774</v>
      </c>
      <c r="E72" s="281">
        <v>1431</v>
      </c>
      <c r="F72" s="281">
        <v>8347</v>
      </c>
      <c r="G72" s="281">
        <v>14917</v>
      </c>
      <c r="H72" s="282">
        <v>23873</v>
      </c>
      <c r="I72" s="281">
        <v>2370</v>
      </c>
      <c r="J72" s="281">
        <v>2520</v>
      </c>
      <c r="K72" s="281">
        <v>407</v>
      </c>
    </row>
    <row r="73" spans="1:11" ht="11.1" customHeight="1" x14ac:dyDescent="0.2">
      <c r="A73" s="189"/>
      <c r="B73" s="283" t="s">
        <v>439</v>
      </c>
      <c r="C73" s="281">
        <v>29275</v>
      </c>
      <c r="D73" s="281">
        <v>2036</v>
      </c>
      <c r="E73" s="281">
        <v>960</v>
      </c>
      <c r="F73" s="281">
        <v>5071</v>
      </c>
      <c r="G73" s="281">
        <v>8109</v>
      </c>
      <c r="H73" s="282">
        <v>10520</v>
      </c>
      <c r="I73" s="281">
        <v>1264</v>
      </c>
      <c r="J73" s="281">
        <v>1160</v>
      </c>
      <c r="K73" s="281">
        <v>155</v>
      </c>
    </row>
    <row r="74" spans="1:11" ht="11.1" customHeight="1" x14ac:dyDescent="0.2">
      <c r="A74" s="189" t="s">
        <v>15</v>
      </c>
      <c r="B74" s="283" t="s">
        <v>441</v>
      </c>
      <c r="C74" s="281">
        <v>10917</v>
      </c>
      <c r="D74" s="281">
        <v>429</v>
      </c>
      <c r="E74" s="281">
        <v>408</v>
      </c>
      <c r="F74" s="281">
        <v>2329</v>
      </c>
      <c r="G74" s="281">
        <v>2994</v>
      </c>
      <c r="H74" s="282">
        <v>4037</v>
      </c>
      <c r="I74" s="281">
        <v>325</v>
      </c>
      <c r="J74" s="281">
        <v>341</v>
      </c>
      <c r="K74" s="281">
        <v>54</v>
      </c>
    </row>
    <row r="75" spans="1:11" ht="11.1" customHeight="1" x14ac:dyDescent="0.2">
      <c r="A75" s="189"/>
      <c r="B75" s="283" t="s">
        <v>439</v>
      </c>
      <c r="C75" s="281">
        <v>5637</v>
      </c>
      <c r="D75" s="281">
        <v>300</v>
      </c>
      <c r="E75" s="281">
        <v>275</v>
      </c>
      <c r="F75" s="281">
        <v>1401</v>
      </c>
      <c r="G75" s="281">
        <v>1551</v>
      </c>
      <c r="H75" s="282">
        <v>1752</v>
      </c>
      <c r="I75" s="281">
        <v>188</v>
      </c>
      <c r="J75" s="281">
        <v>144</v>
      </c>
      <c r="K75" s="281">
        <v>26</v>
      </c>
    </row>
    <row r="76" spans="1:11" ht="11.1" customHeight="1" x14ac:dyDescent="0.2">
      <c r="A76" s="189" t="s">
        <v>16</v>
      </c>
      <c r="B76" s="283" t="s">
        <v>441</v>
      </c>
      <c r="C76" s="281">
        <v>21497</v>
      </c>
      <c r="D76" s="281">
        <v>491</v>
      </c>
      <c r="E76" s="281">
        <v>422</v>
      </c>
      <c r="F76" s="281">
        <v>4052</v>
      </c>
      <c r="G76" s="281">
        <v>5631</v>
      </c>
      <c r="H76" s="282">
        <v>8877</v>
      </c>
      <c r="I76" s="281">
        <v>1037</v>
      </c>
      <c r="J76" s="281">
        <v>958</v>
      </c>
      <c r="K76" s="281">
        <v>29</v>
      </c>
    </row>
    <row r="77" spans="1:11" ht="11.1" customHeight="1" x14ac:dyDescent="0.2">
      <c r="A77" s="189"/>
      <c r="B77" s="283" t="s">
        <v>439</v>
      </c>
      <c r="C77" s="281">
        <v>11100</v>
      </c>
      <c r="D77" s="281">
        <v>285</v>
      </c>
      <c r="E77" s="281">
        <v>274</v>
      </c>
      <c r="F77" s="281">
        <v>2495</v>
      </c>
      <c r="G77" s="281">
        <v>2998</v>
      </c>
      <c r="H77" s="282">
        <v>4053</v>
      </c>
      <c r="I77" s="281">
        <v>545</v>
      </c>
      <c r="J77" s="281">
        <v>436</v>
      </c>
      <c r="K77" s="281">
        <v>14</v>
      </c>
    </row>
    <row r="78" spans="1:11" ht="11.1" customHeight="1" x14ac:dyDescent="0.2">
      <c r="A78" s="189" t="s">
        <v>17</v>
      </c>
      <c r="B78" s="283" t="s">
        <v>441</v>
      </c>
      <c r="C78" s="281">
        <v>11639</v>
      </c>
      <c r="D78" s="281">
        <v>319</v>
      </c>
      <c r="E78" s="281">
        <v>522</v>
      </c>
      <c r="F78" s="281">
        <v>2825</v>
      </c>
      <c r="G78" s="281">
        <v>3248</v>
      </c>
      <c r="H78" s="282">
        <v>4089</v>
      </c>
      <c r="I78" s="281">
        <v>337</v>
      </c>
      <c r="J78" s="281">
        <v>260</v>
      </c>
      <c r="K78" s="281">
        <v>39</v>
      </c>
    </row>
    <row r="79" spans="1:11" ht="11.1" customHeight="1" x14ac:dyDescent="0.2">
      <c r="B79" s="283" t="s">
        <v>439</v>
      </c>
      <c r="C79" s="281">
        <v>5993</v>
      </c>
      <c r="D79" s="281">
        <v>226</v>
      </c>
      <c r="E79" s="281">
        <v>356</v>
      </c>
      <c r="F79" s="281">
        <v>1739</v>
      </c>
      <c r="G79" s="281">
        <v>1686</v>
      </c>
      <c r="H79" s="282">
        <v>1689</v>
      </c>
      <c r="I79" s="281">
        <v>171</v>
      </c>
      <c r="J79" s="281">
        <v>106</v>
      </c>
      <c r="K79" s="281">
        <v>20</v>
      </c>
    </row>
    <row r="80" spans="1:11" ht="18" customHeight="1" x14ac:dyDescent="0.2">
      <c r="A80" s="147" t="s">
        <v>468</v>
      </c>
      <c r="B80" s="286" t="s">
        <v>441</v>
      </c>
      <c r="C80" s="284">
        <v>263968</v>
      </c>
      <c r="D80" s="284">
        <v>13555</v>
      </c>
      <c r="E80" s="284">
        <v>5685</v>
      </c>
      <c r="F80" s="284">
        <v>41361</v>
      </c>
      <c r="G80" s="284">
        <v>68951</v>
      </c>
      <c r="H80" s="285">
        <v>109365</v>
      </c>
      <c r="I80" s="284">
        <v>10908</v>
      </c>
      <c r="J80" s="284">
        <v>10849</v>
      </c>
      <c r="K80" s="284">
        <v>3294</v>
      </c>
    </row>
    <row r="81" spans="1:11" ht="11.1" customHeight="1" x14ac:dyDescent="0.2">
      <c r="A81" s="182"/>
      <c r="B81" s="286" t="s">
        <v>439</v>
      </c>
      <c r="C81" s="284">
        <v>136512</v>
      </c>
      <c r="D81" s="284">
        <v>9715</v>
      </c>
      <c r="E81" s="284">
        <v>3814</v>
      </c>
      <c r="F81" s="284">
        <v>25177</v>
      </c>
      <c r="G81" s="284">
        <v>37456</v>
      </c>
      <c r="H81" s="285">
        <v>48255</v>
      </c>
      <c r="I81" s="284">
        <v>5852</v>
      </c>
      <c r="J81" s="284">
        <v>4783</v>
      </c>
      <c r="K81" s="284">
        <v>1460</v>
      </c>
    </row>
    <row r="82" spans="1:11" ht="11.1" customHeight="1" x14ac:dyDescent="0.2">
      <c r="A82" s="189" t="s">
        <v>18</v>
      </c>
      <c r="B82" s="283" t="s">
        <v>441</v>
      </c>
      <c r="C82" s="281">
        <v>19210</v>
      </c>
      <c r="D82" s="281">
        <v>1237</v>
      </c>
      <c r="E82" s="281">
        <v>616</v>
      </c>
      <c r="F82" s="281">
        <v>4268</v>
      </c>
      <c r="G82" s="281">
        <v>5623</v>
      </c>
      <c r="H82" s="282">
        <v>6035</v>
      </c>
      <c r="I82" s="281">
        <v>577</v>
      </c>
      <c r="J82" s="281">
        <v>462</v>
      </c>
      <c r="K82" s="281">
        <v>392</v>
      </c>
    </row>
    <row r="83" spans="1:11" ht="11.1" customHeight="1" x14ac:dyDescent="0.2">
      <c r="A83" s="189"/>
      <c r="B83" s="283" t="s">
        <v>439</v>
      </c>
      <c r="C83" s="281">
        <v>9900</v>
      </c>
      <c r="D83" s="281">
        <v>932</v>
      </c>
      <c r="E83" s="281">
        <v>412</v>
      </c>
      <c r="F83" s="281">
        <v>2411</v>
      </c>
      <c r="G83" s="281">
        <v>2854</v>
      </c>
      <c r="H83" s="282">
        <v>2625</v>
      </c>
      <c r="I83" s="281">
        <v>291</v>
      </c>
      <c r="J83" s="281">
        <v>188</v>
      </c>
      <c r="K83" s="281">
        <v>187</v>
      </c>
    </row>
    <row r="84" spans="1:11" ht="11.1" customHeight="1" x14ac:dyDescent="0.2">
      <c r="A84" s="189" t="s">
        <v>19</v>
      </c>
      <c r="B84" s="283" t="s">
        <v>441</v>
      </c>
      <c r="C84" s="281">
        <v>16974</v>
      </c>
      <c r="D84" s="281">
        <v>814</v>
      </c>
      <c r="E84" s="281">
        <v>368</v>
      </c>
      <c r="F84" s="281">
        <v>3274</v>
      </c>
      <c r="G84" s="281">
        <v>4866</v>
      </c>
      <c r="H84" s="282">
        <v>5931</v>
      </c>
      <c r="I84" s="281">
        <v>648</v>
      </c>
      <c r="J84" s="281">
        <v>488</v>
      </c>
      <c r="K84" s="281">
        <v>585</v>
      </c>
    </row>
    <row r="85" spans="1:11" ht="11.1" customHeight="1" x14ac:dyDescent="0.2">
      <c r="A85" s="189"/>
      <c r="B85" s="283" t="s">
        <v>439</v>
      </c>
      <c r="C85" s="281">
        <v>8788</v>
      </c>
      <c r="D85" s="281">
        <v>547</v>
      </c>
      <c r="E85" s="281">
        <v>250</v>
      </c>
      <c r="F85" s="281">
        <v>1964</v>
      </c>
      <c r="G85" s="281">
        <v>2649</v>
      </c>
      <c r="H85" s="282">
        <v>2561</v>
      </c>
      <c r="I85" s="281">
        <v>353</v>
      </c>
      <c r="J85" s="281">
        <v>192</v>
      </c>
      <c r="K85" s="281">
        <v>272</v>
      </c>
    </row>
    <row r="86" spans="1:11" ht="11.1" customHeight="1" x14ac:dyDescent="0.2">
      <c r="A86" s="189" t="s">
        <v>20</v>
      </c>
      <c r="B86" s="283" t="s">
        <v>441</v>
      </c>
      <c r="C86" s="281">
        <v>45957</v>
      </c>
      <c r="D86" s="281">
        <v>2112</v>
      </c>
      <c r="E86" s="281">
        <v>998</v>
      </c>
      <c r="F86" s="281">
        <v>7251</v>
      </c>
      <c r="G86" s="281">
        <v>11016</v>
      </c>
      <c r="H86" s="282">
        <v>19307</v>
      </c>
      <c r="I86" s="281">
        <v>2389</v>
      </c>
      <c r="J86" s="281">
        <v>2377</v>
      </c>
      <c r="K86" s="281">
        <v>507</v>
      </c>
    </row>
    <row r="87" spans="1:11" ht="11.1" customHeight="1" x14ac:dyDescent="0.2">
      <c r="A87" s="189"/>
      <c r="B87" s="283" t="s">
        <v>439</v>
      </c>
      <c r="C87" s="281">
        <v>24172</v>
      </c>
      <c r="D87" s="281">
        <v>1437</v>
      </c>
      <c r="E87" s="281">
        <v>673</v>
      </c>
      <c r="F87" s="281">
        <v>4396</v>
      </c>
      <c r="G87" s="281">
        <v>6162</v>
      </c>
      <c r="H87" s="282">
        <v>8992</v>
      </c>
      <c r="I87" s="281">
        <v>1269</v>
      </c>
      <c r="J87" s="281">
        <v>997</v>
      </c>
      <c r="K87" s="281">
        <v>246</v>
      </c>
    </row>
    <row r="88" spans="1:11" ht="11.1" customHeight="1" x14ac:dyDescent="0.2">
      <c r="A88" s="189" t="s">
        <v>21</v>
      </c>
      <c r="B88" s="283" t="s">
        <v>441</v>
      </c>
      <c r="C88" s="281">
        <v>23231</v>
      </c>
      <c r="D88" s="281">
        <v>755</v>
      </c>
      <c r="E88" s="281">
        <v>619</v>
      </c>
      <c r="F88" s="281">
        <v>5573</v>
      </c>
      <c r="G88" s="281">
        <v>7655</v>
      </c>
      <c r="H88" s="282">
        <v>7337</v>
      </c>
      <c r="I88" s="281">
        <v>662</v>
      </c>
      <c r="J88" s="281">
        <v>489</v>
      </c>
      <c r="K88" s="281">
        <v>141</v>
      </c>
    </row>
    <row r="89" spans="1:11" ht="11.1" customHeight="1" x14ac:dyDescent="0.2">
      <c r="A89" s="189"/>
      <c r="B89" s="283" t="s">
        <v>439</v>
      </c>
      <c r="C89" s="281">
        <v>11776</v>
      </c>
      <c r="D89" s="281">
        <v>502</v>
      </c>
      <c r="E89" s="281">
        <v>377</v>
      </c>
      <c r="F89" s="281">
        <v>3393</v>
      </c>
      <c r="G89" s="281">
        <v>3951</v>
      </c>
      <c r="H89" s="282">
        <v>2903</v>
      </c>
      <c r="I89" s="281">
        <v>362</v>
      </c>
      <c r="J89" s="281">
        <v>222</v>
      </c>
      <c r="K89" s="281">
        <v>66</v>
      </c>
    </row>
    <row r="90" spans="1:11" ht="11.1" customHeight="1" x14ac:dyDescent="0.2">
      <c r="A90" s="189" t="s">
        <v>22</v>
      </c>
      <c r="B90" s="283" t="s">
        <v>441</v>
      </c>
      <c r="C90" s="281">
        <v>30441</v>
      </c>
      <c r="D90" s="281">
        <v>2117</v>
      </c>
      <c r="E90" s="281">
        <v>1007</v>
      </c>
      <c r="F90" s="281">
        <v>5850</v>
      </c>
      <c r="G90" s="281">
        <v>8673</v>
      </c>
      <c r="H90" s="282">
        <v>10719</v>
      </c>
      <c r="I90" s="281">
        <v>1026</v>
      </c>
      <c r="J90" s="281">
        <v>812</v>
      </c>
      <c r="K90" s="281">
        <v>237</v>
      </c>
    </row>
    <row r="91" spans="1:11" ht="11.1" customHeight="1" x14ac:dyDescent="0.2">
      <c r="A91" s="189"/>
      <c r="B91" s="283" t="s">
        <v>439</v>
      </c>
      <c r="C91" s="281">
        <v>15533</v>
      </c>
      <c r="D91" s="281">
        <v>1591</v>
      </c>
      <c r="E91" s="281">
        <v>635</v>
      </c>
      <c r="F91" s="281">
        <v>3359</v>
      </c>
      <c r="G91" s="281">
        <v>4551</v>
      </c>
      <c r="H91" s="282">
        <v>4399</v>
      </c>
      <c r="I91" s="281">
        <v>564</v>
      </c>
      <c r="J91" s="281">
        <v>332</v>
      </c>
      <c r="K91" s="281">
        <v>102</v>
      </c>
    </row>
    <row r="92" spans="1:11" ht="11.1" customHeight="1" x14ac:dyDescent="0.2">
      <c r="A92" s="189" t="s">
        <v>23</v>
      </c>
      <c r="B92" s="283" t="s">
        <v>441</v>
      </c>
      <c r="C92" s="281">
        <v>9205</v>
      </c>
      <c r="D92" s="281">
        <v>445</v>
      </c>
      <c r="E92" s="281">
        <v>337</v>
      </c>
      <c r="F92" s="281">
        <v>1983</v>
      </c>
      <c r="G92" s="281">
        <v>2667</v>
      </c>
      <c r="H92" s="282">
        <v>3305</v>
      </c>
      <c r="I92" s="281">
        <v>255</v>
      </c>
      <c r="J92" s="281">
        <v>128</v>
      </c>
      <c r="K92" s="281">
        <v>85</v>
      </c>
    </row>
    <row r="93" spans="1:11" ht="11.1" customHeight="1" x14ac:dyDescent="0.2">
      <c r="A93" s="189"/>
      <c r="B93" s="283" t="s">
        <v>439</v>
      </c>
      <c r="C93" s="281">
        <v>4659</v>
      </c>
      <c r="D93" s="281">
        <v>313</v>
      </c>
      <c r="E93" s="281">
        <v>223</v>
      </c>
      <c r="F93" s="281">
        <v>1156</v>
      </c>
      <c r="G93" s="281">
        <v>1329</v>
      </c>
      <c r="H93" s="282">
        <v>1407</v>
      </c>
      <c r="I93" s="281">
        <v>149</v>
      </c>
      <c r="J93" s="281">
        <v>46</v>
      </c>
      <c r="K93" s="281">
        <v>36</v>
      </c>
    </row>
    <row r="94" spans="1:11" ht="11.1" customHeight="1" x14ac:dyDescent="0.2">
      <c r="A94" s="189" t="s">
        <v>24</v>
      </c>
      <c r="B94" s="283" t="s">
        <v>441</v>
      </c>
      <c r="C94" s="281">
        <v>107580</v>
      </c>
      <c r="D94" s="281">
        <v>5219</v>
      </c>
      <c r="E94" s="281">
        <v>1428</v>
      </c>
      <c r="F94" s="281">
        <v>10907</v>
      </c>
      <c r="G94" s="281">
        <v>25388</v>
      </c>
      <c r="H94" s="282">
        <v>52511</v>
      </c>
      <c r="I94" s="281">
        <v>4995</v>
      </c>
      <c r="J94" s="281">
        <v>5856</v>
      </c>
      <c r="K94" s="281">
        <v>1276</v>
      </c>
    </row>
    <row r="95" spans="1:11" ht="11.1" customHeight="1" x14ac:dyDescent="0.2">
      <c r="A95" s="189"/>
      <c r="B95" s="283" t="s">
        <v>439</v>
      </c>
      <c r="C95" s="281">
        <v>55897</v>
      </c>
      <c r="D95" s="281">
        <v>3827</v>
      </c>
      <c r="E95" s="281">
        <v>1024</v>
      </c>
      <c r="F95" s="281">
        <v>7135</v>
      </c>
      <c r="G95" s="281">
        <v>14395</v>
      </c>
      <c r="H95" s="282">
        <v>23583</v>
      </c>
      <c r="I95" s="281">
        <v>2691</v>
      </c>
      <c r="J95" s="281">
        <v>2722</v>
      </c>
      <c r="K95" s="281">
        <v>520</v>
      </c>
    </row>
    <row r="96" spans="1:11" ht="11.1" customHeight="1" x14ac:dyDescent="0.2">
      <c r="A96" s="189" t="s">
        <v>25</v>
      </c>
      <c r="B96" s="283" t="s">
        <v>441</v>
      </c>
      <c r="C96" s="281">
        <v>11370</v>
      </c>
      <c r="D96" s="281">
        <v>856</v>
      </c>
      <c r="E96" s="281">
        <v>312</v>
      </c>
      <c r="F96" s="281">
        <v>2255</v>
      </c>
      <c r="G96" s="281">
        <v>3063</v>
      </c>
      <c r="H96" s="282">
        <v>4220</v>
      </c>
      <c r="I96" s="281">
        <v>356</v>
      </c>
      <c r="J96" s="281">
        <v>237</v>
      </c>
      <c r="K96" s="281">
        <v>71</v>
      </c>
    </row>
    <row r="97" spans="1:11" ht="11.1" customHeight="1" x14ac:dyDescent="0.2">
      <c r="A97" s="182"/>
      <c r="B97" s="283" t="s">
        <v>439</v>
      </c>
      <c r="C97" s="281">
        <v>5787</v>
      </c>
      <c r="D97" s="281">
        <v>566</v>
      </c>
      <c r="E97" s="281">
        <v>220</v>
      </c>
      <c r="F97" s="281">
        <v>1363</v>
      </c>
      <c r="G97" s="281">
        <v>1565</v>
      </c>
      <c r="H97" s="282">
        <v>1785</v>
      </c>
      <c r="I97" s="281">
        <v>173</v>
      </c>
      <c r="J97" s="281">
        <v>84</v>
      </c>
      <c r="K97" s="281">
        <v>31</v>
      </c>
    </row>
    <row r="98" spans="1:11" ht="18" customHeight="1" x14ac:dyDescent="0.2">
      <c r="A98" s="147" t="s">
        <v>467</v>
      </c>
      <c r="B98" s="286" t="s">
        <v>441</v>
      </c>
      <c r="C98" s="284">
        <v>181630</v>
      </c>
      <c r="D98" s="284">
        <v>9432</v>
      </c>
      <c r="E98" s="284">
        <v>4195</v>
      </c>
      <c r="F98" s="284">
        <v>26131</v>
      </c>
      <c r="G98" s="284">
        <v>45713</v>
      </c>
      <c r="H98" s="285">
        <v>81358</v>
      </c>
      <c r="I98" s="284">
        <v>6763</v>
      </c>
      <c r="J98" s="284">
        <v>7109</v>
      </c>
      <c r="K98" s="284">
        <v>929</v>
      </c>
    </row>
    <row r="99" spans="1:11" ht="11.1" customHeight="1" x14ac:dyDescent="0.2">
      <c r="A99" s="182"/>
      <c r="B99" s="286" t="s">
        <v>439</v>
      </c>
      <c r="C99" s="284">
        <v>94558</v>
      </c>
      <c r="D99" s="284">
        <v>7396</v>
      </c>
      <c r="E99" s="284">
        <v>3116</v>
      </c>
      <c r="F99" s="284">
        <v>16613</v>
      </c>
      <c r="G99" s="284">
        <v>24543</v>
      </c>
      <c r="H99" s="285">
        <v>36227</v>
      </c>
      <c r="I99" s="284">
        <v>3141</v>
      </c>
      <c r="J99" s="284">
        <v>3124</v>
      </c>
      <c r="K99" s="284">
        <v>398</v>
      </c>
    </row>
    <row r="100" spans="1:11" ht="11.1" customHeight="1" x14ac:dyDescent="0.2">
      <c r="A100" s="189" t="s">
        <v>26</v>
      </c>
      <c r="B100" s="283" t="s">
        <v>441</v>
      </c>
      <c r="C100" s="281">
        <v>28070</v>
      </c>
      <c r="D100" s="281">
        <v>1341</v>
      </c>
      <c r="E100" s="281">
        <v>676</v>
      </c>
      <c r="F100" s="281">
        <v>4276</v>
      </c>
      <c r="G100" s="281">
        <v>7182</v>
      </c>
      <c r="H100" s="282">
        <v>12609</v>
      </c>
      <c r="I100" s="281">
        <v>1033</v>
      </c>
      <c r="J100" s="281">
        <v>909</v>
      </c>
      <c r="K100" s="281">
        <v>44</v>
      </c>
    </row>
    <row r="101" spans="1:11" ht="11.1" customHeight="1" x14ac:dyDescent="0.2">
      <c r="A101" s="189"/>
      <c r="B101" s="283" t="s">
        <v>439</v>
      </c>
      <c r="C101" s="281">
        <v>14547</v>
      </c>
      <c r="D101" s="281">
        <v>1039</v>
      </c>
      <c r="E101" s="281">
        <v>499</v>
      </c>
      <c r="F101" s="281">
        <v>2742</v>
      </c>
      <c r="G101" s="281">
        <v>3862</v>
      </c>
      <c r="H101" s="282">
        <v>5509</v>
      </c>
      <c r="I101" s="281">
        <v>490</v>
      </c>
      <c r="J101" s="281">
        <v>387</v>
      </c>
      <c r="K101" s="281">
        <v>19</v>
      </c>
    </row>
    <row r="102" spans="1:11" ht="11.1" customHeight="1" x14ac:dyDescent="0.2">
      <c r="A102" s="189" t="s">
        <v>27</v>
      </c>
      <c r="B102" s="283" t="s">
        <v>441</v>
      </c>
      <c r="C102" s="281">
        <v>40437</v>
      </c>
      <c r="D102" s="281">
        <v>1902</v>
      </c>
      <c r="E102" s="281">
        <v>883</v>
      </c>
      <c r="F102" s="281">
        <v>5789</v>
      </c>
      <c r="G102" s="281">
        <v>9513</v>
      </c>
      <c r="H102" s="282">
        <v>19031</v>
      </c>
      <c r="I102" s="281">
        <v>1379</v>
      </c>
      <c r="J102" s="281">
        <v>1452</v>
      </c>
      <c r="K102" s="281">
        <v>488</v>
      </c>
    </row>
    <row r="103" spans="1:11" ht="11.1" customHeight="1" x14ac:dyDescent="0.2">
      <c r="A103" s="189"/>
      <c r="B103" s="283" t="s">
        <v>439</v>
      </c>
      <c r="C103" s="281">
        <v>20921</v>
      </c>
      <c r="D103" s="281">
        <v>1503</v>
      </c>
      <c r="E103" s="281">
        <v>684</v>
      </c>
      <c r="F103" s="281">
        <v>3618</v>
      </c>
      <c r="G103" s="281">
        <v>5224</v>
      </c>
      <c r="H103" s="282">
        <v>8413</v>
      </c>
      <c r="I103" s="281">
        <v>638</v>
      </c>
      <c r="J103" s="281">
        <v>636</v>
      </c>
      <c r="K103" s="281">
        <v>205</v>
      </c>
    </row>
    <row r="104" spans="1:11" ht="11.1" customHeight="1" x14ac:dyDescent="0.2">
      <c r="A104" s="189" t="s">
        <v>28</v>
      </c>
      <c r="B104" s="283" t="s">
        <v>441</v>
      </c>
      <c r="C104" s="281">
        <v>30278</v>
      </c>
      <c r="D104" s="281">
        <v>2308</v>
      </c>
      <c r="E104" s="281">
        <v>739</v>
      </c>
      <c r="F104" s="281">
        <v>4688</v>
      </c>
      <c r="G104" s="281">
        <v>7487</v>
      </c>
      <c r="H104" s="282">
        <v>13005</v>
      </c>
      <c r="I104" s="281">
        <v>932</v>
      </c>
      <c r="J104" s="281">
        <v>835</v>
      </c>
      <c r="K104" s="281">
        <v>284</v>
      </c>
    </row>
    <row r="105" spans="1:11" ht="11.1" customHeight="1" x14ac:dyDescent="0.2">
      <c r="A105" s="189"/>
      <c r="B105" s="283" t="s">
        <v>439</v>
      </c>
      <c r="C105" s="281">
        <v>15657</v>
      </c>
      <c r="D105" s="281">
        <v>1860</v>
      </c>
      <c r="E105" s="281">
        <v>522</v>
      </c>
      <c r="F105" s="281">
        <v>2767</v>
      </c>
      <c r="G105" s="281">
        <v>3956</v>
      </c>
      <c r="H105" s="282">
        <v>5616</v>
      </c>
      <c r="I105" s="281">
        <v>425</v>
      </c>
      <c r="J105" s="281">
        <v>386</v>
      </c>
      <c r="K105" s="281">
        <v>125</v>
      </c>
    </row>
    <row r="106" spans="1:11" ht="11.1" customHeight="1" x14ac:dyDescent="0.2">
      <c r="A106" s="189" t="s">
        <v>29</v>
      </c>
      <c r="B106" s="283" t="s">
        <v>441</v>
      </c>
      <c r="C106" s="281">
        <v>82845</v>
      </c>
      <c r="D106" s="281">
        <v>3881</v>
      </c>
      <c r="E106" s="281">
        <v>1897</v>
      </c>
      <c r="F106" s="281">
        <v>11378</v>
      </c>
      <c r="G106" s="281">
        <v>21531</v>
      </c>
      <c r="H106" s="282">
        <v>36713</v>
      </c>
      <c r="I106" s="281">
        <v>3419</v>
      </c>
      <c r="J106" s="281">
        <v>3913</v>
      </c>
      <c r="K106" s="281">
        <v>113</v>
      </c>
    </row>
    <row r="107" spans="1:11" ht="11.1" customHeight="1" x14ac:dyDescent="0.2">
      <c r="A107" s="182"/>
      <c r="B107" s="283" t="s">
        <v>439</v>
      </c>
      <c r="C107" s="281">
        <v>43433</v>
      </c>
      <c r="D107" s="281">
        <v>2994</v>
      </c>
      <c r="E107" s="281">
        <v>1411</v>
      </c>
      <c r="F107" s="281">
        <v>7486</v>
      </c>
      <c r="G107" s="281">
        <v>11501</v>
      </c>
      <c r="H107" s="282">
        <v>16689</v>
      </c>
      <c r="I107" s="281">
        <v>1588</v>
      </c>
      <c r="J107" s="281">
        <v>1715</v>
      </c>
      <c r="K107" s="281">
        <v>49</v>
      </c>
    </row>
    <row r="108" spans="1:11" ht="18" customHeight="1" x14ac:dyDescent="0.2">
      <c r="A108" s="147" t="s">
        <v>218</v>
      </c>
      <c r="B108" s="286" t="s">
        <v>441</v>
      </c>
      <c r="C108" s="284">
        <v>497711</v>
      </c>
      <c r="D108" s="284">
        <v>19832</v>
      </c>
      <c r="E108" s="284">
        <v>7353</v>
      </c>
      <c r="F108" s="284">
        <v>53970</v>
      </c>
      <c r="G108" s="284">
        <v>114095</v>
      </c>
      <c r="H108" s="285">
        <v>233405</v>
      </c>
      <c r="I108" s="284">
        <v>24852</v>
      </c>
      <c r="J108" s="284">
        <v>39808</v>
      </c>
      <c r="K108" s="284">
        <v>4396</v>
      </c>
    </row>
    <row r="109" spans="1:11" ht="11.1" customHeight="1" x14ac:dyDescent="0.2">
      <c r="A109" s="182"/>
      <c r="B109" s="286" t="s">
        <v>439</v>
      </c>
      <c r="C109" s="284">
        <v>261258</v>
      </c>
      <c r="D109" s="284">
        <v>14839</v>
      </c>
      <c r="E109" s="284">
        <v>5247</v>
      </c>
      <c r="F109" s="284">
        <v>34648</v>
      </c>
      <c r="G109" s="284">
        <v>63946</v>
      </c>
      <c r="H109" s="285">
        <v>109049</v>
      </c>
      <c r="I109" s="284">
        <v>12367</v>
      </c>
      <c r="J109" s="284">
        <v>19180</v>
      </c>
      <c r="K109" s="284">
        <v>1982</v>
      </c>
    </row>
    <row r="110" spans="1:11" ht="11.1" customHeight="1" x14ac:dyDescent="0.2">
      <c r="A110" s="189" t="s">
        <v>30</v>
      </c>
      <c r="B110" s="283" t="s">
        <v>441</v>
      </c>
      <c r="C110" s="281">
        <v>13547</v>
      </c>
      <c r="D110" s="281">
        <v>991</v>
      </c>
      <c r="E110" s="281">
        <v>426</v>
      </c>
      <c r="F110" s="281">
        <v>3012</v>
      </c>
      <c r="G110" s="281">
        <v>3850</v>
      </c>
      <c r="H110" s="282">
        <v>4527</v>
      </c>
      <c r="I110" s="281">
        <v>355</v>
      </c>
      <c r="J110" s="281">
        <v>276</v>
      </c>
      <c r="K110" s="281">
        <v>110</v>
      </c>
    </row>
    <row r="111" spans="1:11" ht="11.1" customHeight="1" x14ac:dyDescent="0.2">
      <c r="A111" s="189"/>
      <c r="B111" s="283" t="s">
        <v>439</v>
      </c>
      <c r="C111" s="281">
        <v>6981</v>
      </c>
      <c r="D111" s="281">
        <v>729</v>
      </c>
      <c r="E111" s="281">
        <v>278</v>
      </c>
      <c r="F111" s="281">
        <v>1753</v>
      </c>
      <c r="G111" s="281">
        <v>2014</v>
      </c>
      <c r="H111" s="282">
        <v>1882</v>
      </c>
      <c r="I111" s="281">
        <v>169</v>
      </c>
      <c r="J111" s="281">
        <v>112</v>
      </c>
      <c r="K111" s="281">
        <v>44</v>
      </c>
    </row>
    <row r="112" spans="1:11" ht="11.1" customHeight="1" x14ac:dyDescent="0.2">
      <c r="A112" s="189" t="s">
        <v>31</v>
      </c>
      <c r="B112" s="283" t="s">
        <v>441</v>
      </c>
      <c r="C112" s="281">
        <v>51538</v>
      </c>
      <c r="D112" s="281">
        <v>2808</v>
      </c>
      <c r="E112" s="281">
        <v>940</v>
      </c>
      <c r="F112" s="281">
        <v>7200</v>
      </c>
      <c r="G112" s="281">
        <v>13877</v>
      </c>
      <c r="H112" s="282">
        <v>22189</v>
      </c>
      <c r="I112" s="281">
        <v>1941</v>
      </c>
      <c r="J112" s="281">
        <v>2203</v>
      </c>
      <c r="K112" s="281">
        <v>380</v>
      </c>
    </row>
    <row r="113" spans="1:11" ht="11.1" customHeight="1" x14ac:dyDescent="0.2">
      <c r="A113" s="189"/>
      <c r="B113" s="283" t="s">
        <v>439</v>
      </c>
      <c r="C113" s="281">
        <v>26832</v>
      </c>
      <c r="D113" s="281">
        <v>2205</v>
      </c>
      <c r="E113" s="281">
        <v>667</v>
      </c>
      <c r="F113" s="281">
        <v>4505</v>
      </c>
      <c r="G113" s="281">
        <v>7374</v>
      </c>
      <c r="H113" s="282">
        <v>9952</v>
      </c>
      <c r="I113" s="281">
        <v>965</v>
      </c>
      <c r="J113" s="281">
        <v>1021</v>
      </c>
      <c r="K113" s="281">
        <v>143</v>
      </c>
    </row>
    <row r="114" spans="1:11" ht="11.1" customHeight="1" x14ac:dyDescent="0.2">
      <c r="A114" s="189" t="s">
        <v>32</v>
      </c>
      <c r="B114" s="283" t="s">
        <v>441</v>
      </c>
      <c r="C114" s="281">
        <v>12380</v>
      </c>
      <c r="D114" s="281">
        <v>425</v>
      </c>
      <c r="E114" s="281">
        <v>143</v>
      </c>
      <c r="F114" s="281">
        <v>2096</v>
      </c>
      <c r="G114" s="281">
        <v>4258</v>
      </c>
      <c r="H114" s="282">
        <v>4479</v>
      </c>
      <c r="I114" s="281">
        <v>386</v>
      </c>
      <c r="J114" s="281">
        <v>480</v>
      </c>
      <c r="K114" s="281">
        <v>113</v>
      </c>
    </row>
    <row r="115" spans="1:11" s="168" customFormat="1" ht="11.1" customHeight="1" x14ac:dyDescent="0.2">
      <c r="A115" s="196"/>
      <c r="B115" s="283" t="s">
        <v>439</v>
      </c>
      <c r="C115" s="292">
        <v>6387</v>
      </c>
      <c r="D115" s="292">
        <v>312</v>
      </c>
      <c r="E115" s="292">
        <v>88</v>
      </c>
      <c r="F115" s="292">
        <v>1354</v>
      </c>
      <c r="G115" s="292">
        <v>2231</v>
      </c>
      <c r="H115" s="293">
        <v>1894</v>
      </c>
      <c r="I115" s="292">
        <v>238</v>
      </c>
      <c r="J115" s="292">
        <v>211</v>
      </c>
      <c r="K115" s="292">
        <v>59</v>
      </c>
    </row>
    <row r="116" spans="1:11" ht="11.1" customHeight="1" x14ac:dyDescent="0.2">
      <c r="A116" s="189" t="s">
        <v>33</v>
      </c>
      <c r="B116" s="283" t="s">
        <v>441</v>
      </c>
      <c r="C116" s="281">
        <v>13251</v>
      </c>
      <c r="D116" s="281">
        <v>663</v>
      </c>
      <c r="E116" s="281">
        <v>211</v>
      </c>
      <c r="F116" s="281">
        <v>2209</v>
      </c>
      <c r="G116" s="281">
        <v>3965</v>
      </c>
      <c r="H116" s="282">
        <v>5353</v>
      </c>
      <c r="I116" s="281">
        <v>410</v>
      </c>
      <c r="J116" s="281">
        <v>320</v>
      </c>
      <c r="K116" s="281">
        <v>120</v>
      </c>
    </row>
    <row r="117" spans="1:11" ht="11.1" customHeight="1" x14ac:dyDescent="0.2">
      <c r="A117" s="189"/>
      <c r="B117" s="283" t="s">
        <v>439</v>
      </c>
      <c r="C117" s="281">
        <v>6785</v>
      </c>
      <c r="D117" s="281">
        <v>529</v>
      </c>
      <c r="E117" s="281">
        <v>167</v>
      </c>
      <c r="F117" s="281">
        <v>1408</v>
      </c>
      <c r="G117" s="281">
        <v>1956</v>
      </c>
      <c r="H117" s="282">
        <v>2335</v>
      </c>
      <c r="I117" s="281">
        <v>198</v>
      </c>
      <c r="J117" s="281">
        <v>146</v>
      </c>
      <c r="K117" s="281">
        <v>46</v>
      </c>
    </row>
    <row r="118" spans="1:11" ht="11.1" customHeight="1" x14ac:dyDescent="0.2">
      <c r="A118" s="189" t="s">
        <v>34</v>
      </c>
      <c r="B118" s="283" t="s">
        <v>441</v>
      </c>
      <c r="C118" s="281">
        <v>34139</v>
      </c>
      <c r="D118" s="281">
        <v>1232</v>
      </c>
      <c r="E118" s="281">
        <v>1021</v>
      </c>
      <c r="F118" s="281">
        <v>5954</v>
      </c>
      <c r="G118" s="281">
        <v>10335</v>
      </c>
      <c r="H118" s="282">
        <v>12836</v>
      </c>
      <c r="I118" s="281">
        <v>1145</v>
      </c>
      <c r="J118" s="281">
        <v>1302</v>
      </c>
      <c r="K118" s="281">
        <v>314</v>
      </c>
    </row>
    <row r="119" spans="1:11" ht="11.1" customHeight="1" x14ac:dyDescent="0.2">
      <c r="A119" s="189"/>
      <c r="B119" s="283" t="s">
        <v>439</v>
      </c>
      <c r="C119" s="281">
        <v>17583</v>
      </c>
      <c r="D119" s="281">
        <v>822</v>
      </c>
      <c r="E119" s="281">
        <v>697</v>
      </c>
      <c r="F119" s="281">
        <v>3618</v>
      </c>
      <c r="G119" s="281">
        <v>5590</v>
      </c>
      <c r="H119" s="282">
        <v>5537</v>
      </c>
      <c r="I119" s="281">
        <v>587</v>
      </c>
      <c r="J119" s="281">
        <v>604</v>
      </c>
      <c r="K119" s="281">
        <v>128</v>
      </c>
    </row>
    <row r="120" spans="1:11" ht="11.1" customHeight="1" x14ac:dyDescent="0.2">
      <c r="A120" s="189" t="s">
        <v>35</v>
      </c>
      <c r="B120" s="283" t="s">
        <v>441</v>
      </c>
      <c r="C120" s="281">
        <v>37857</v>
      </c>
      <c r="D120" s="281">
        <v>1747</v>
      </c>
      <c r="E120" s="281">
        <v>634</v>
      </c>
      <c r="F120" s="281">
        <v>4129</v>
      </c>
      <c r="G120" s="281">
        <v>9447</v>
      </c>
      <c r="H120" s="282">
        <v>18445</v>
      </c>
      <c r="I120" s="281">
        <v>1451</v>
      </c>
      <c r="J120" s="281">
        <v>1666</v>
      </c>
      <c r="K120" s="281">
        <v>338</v>
      </c>
    </row>
    <row r="121" spans="1:11" ht="11.1" customHeight="1" x14ac:dyDescent="0.2">
      <c r="A121" s="189"/>
      <c r="B121" s="283" t="s">
        <v>439</v>
      </c>
      <c r="C121" s="281">
        <v>19804</v>
      </c>
      <c r="D121" s="281">
        <v>1340</v>
      </c>
      <c r="E121" s="281">
        <v>465</v>
      </c>
      <c r="F121" s="281">
        <v>2713</v>
      </c>
      <c r="G121" s="281">
        <v>5302</v>
      </c>
      <c r="H121" s="282">
        <v>8418</v>
      </c>
      <c r="I121" s="281">
        <v>699</v>
      </c>
      <c r="J121" s="281">
        <v>722</v>
      </c>
      <c r="K121" s="281">
        <v>145</v>
      </c>
    </row>
    <row r="122" spans="1:11" ht="11.1" customHeight="1" x14ac:dyDescent="0.2">
      <c r="A122" s="189" t="s">
        <v>36</v>
      </c>
      <c r="B122" s="283" t="s">
        <v>441</v>
      </c>
      <c r="C122" s="281">
        <v>22416</v>
      </c>
      <c r="D122" s="281">
        <v>1958</v>
      </c>
      <c r="E122" s="281">
        <v>622</v>
      </c>
      <c r="F122" s="281">
        <v>3843</v>
      </c>
      <c r="G122" s="281">
        <v>5964</v>
      </c>
      <c r="H122" s="282">
        <v>8987</v>
      </c>
      <c r="I122" s="281">
        <v>487</v>
      </c>
      <c r="J122" s="281">
        <v>399</v>
      </c>
      <c r="K122" s="281">
        <v>156</v>
      </c>
    </row>
    <row r="123" spans="1:11" ht="11.1" customHeight="1" x14ac:dyDescent="0.2">
      <c r="A123" s="189"/>
      <c r="B123" s="283" t="s">
        <v>439</v>
      </c>
      <c r="C123" s="281">
        <v>11432</v>
      </c>
      <c r="D123" s="281">
        <v>1449</v>
      </c>
      <c r="E123" s="281">
        <v>404</v>
      </c>
      <c r="F123" s="281">
        <v>2168</v>
      </c>
      <c r="G123" s="281">
        <v>3181</v>
      </c>
      <c r="H123" s="282">
        <v>3738</v>
      </c>
      <c r="I123" s="281">
        <v>243</v>
      </c>
      <c r="J123" s="281">
        <v>188</v>
      </c>
      <c r="K123" s="281">
        <v>61</v>
      </c>
    </row>
    <row r="124" spans="1:11" ht="11.1" customHeight="1" x14ac:dyDescent="0.2">
      <c r="A124" s="189" t="s">
        <v>219</v>
      </c>
      <c r="B124" s="283" t="s">
        <v>441</v>
      </c>
      <c r="C124" s="281">
        <v>252783</v>
      </c>
      <c r="D124" s="281">
        <v>6972</v>
      </c>
      <c r="E124" s="281">
        <v>1846</v>
      </c>
      <c r="F124" s="281">
        <v>16646</v>
      </c>
      <c r="G124" s="281">
        <v>46731</v>
      </c>
      <c r="H124" s="282">
        <v>130125</v>
      </c>
      <c r="I124" s="281">
        <v>16707</v>
      </c>
      <c r="J124" s="281">
        <v>31430</v>
      </c>
      <c r="K124" s="281">
        <v>2326</v>
      </c>
    </row>
    <row r="125" spans="1:11" ht="11.1" customHeight="1" x14ac:dyDescent="0.2">
      <c r="A125" s="189"/>
      <c r="B125" s="283" t="s">
        <v>439</v>
      </c>
      <c r="C125" s="281">
        <v>134639</v>
      </c>
      <c r="D125" s="281">
        <v>5134</v>
      </c>
      <c r="E125" s="281">
        <v>1411</v>
      </c>
      <c r="F125" s="281">
        <v>11649</v>
      </c>
      <c r="G125" s="281">
        <v>27723</v>
      </c>
      <c r="H125" s="282">
        <v>63882</v>
      </c>
      <c r="I125" s="281">
        <v>8314</v>
      </c>
      <c r="J125" s="281">
        <v>15399</v>
      </c>
      <c r="K125" s="281">
        <v>1127</v>
      </c>
    </row>
    <row r="126" spans="1:11" ht="11.1" customHeight="1" x14ac:dyDescent="0.2">
      <c r="A126" s="189" t="s">
        <v>37</v>
      </c>
      <c r="B126" s="283" t="s">
        <v>441</v>
      </c>
      <c r="C126" s="281">
        <v>14755</v>
      </c>
      <c r="D126" s="281">
        <v>665</v>
      </c>
      <c r="E126" s="281">
        <v>563</v>
      </c>
      <c r="F126" s="281">
        <v>2708</v>
      </c>
      <c r="G126" s="281">
        <v>4562</v>
      </c>
      <c r="H126" s="282">
        <v>5410</v>
      </c>
      <c r="I126" s="281">
        <v>386</v>
      </c>
      <c r="J126" s="281">
        <v>324</v>
      </c>
      <c r="K126" s="281">
        <v>137</v>
      </c>
    </row>
    <row r="127" spans="1:11" ht="11.1" customHeight="1" x14ac:dyDescent="0.2">
      <c r="A127" s="189"/>
      <c r="B127" s="283" t="s">
        <v>439</v>
      </c>
      <c r="C127" s="281">
        <v>7711</v>
      </c>
      <c r="D127" s="281">
        <v>478</v>
      </c>
      <c r="E127" s="281">
        <v>374</v>
      </c>
      <c r="F127" s="281">
        <v>1644</v>
      </c>
      <c r="G127" s="281">
        <v>2458</v>
      </c>
      <c r="H127" s="282">
        <v>2340</v>
      </c>
      <c r="I127" s="281">
        <v>212</v>
      </c>
      <c r="J127" s="281">
        <v>150</v>
      </c>
      <c r="K127" s="281">
        <v>55</v>
      </c>
    </row>
    <row r="128" spans="1:11" ht="11.1" customHeight="1" x14ac:dyDescent="0.2">
      <c r="A128" s="189" t="s">
        <v>38</v>
      </c>
      <c r="B128" s="283" t="s">
        <v>441</v>
      </c>
      <c r="C128" s="281">
        <v>7495</v>
      </c>
      <c r="D128" s="281">
        <v>263</v>
      </c>
      <c r="E128" s="281">
        <v>91</v>
      </c>
      <c r="F128" s="281">
        <v>693</v>
      </c>
      <c r="G128" s="281">
        <v>1630</v>
      </c>
      <c r="H128" s="282">
        <v>3903</v>
      </c>
      <c r="I128" s="281">
        <v>397</v>
      </c>
      <c r="J128" s="281">
        <v>444</v>
      </c>
      <c r="K128" s="281">
        <v>74</v>
      </c>
    </row>
    <row r="129" spans="1:11" ht="11.1" customHeight="1" x14ac:dyDescent="0.2">
      <c r="A129" s="189"/>
      <c r="B129" s="283" t="s">
        <v>439</v>
      </c>
      <c r="C129" s="281">
        <v>3853</v>
      </c>
      <c r="D129" s="281">
        <v>199</v>
      </c>
      <c r="E129" s="281">
        <v>74</v>
      </c>
      <c r="F129" s="281">
        <v>472</v>
      </c>
      <c r="G129" s="281">
        <v>947</v>
      </c>
      <c r="H129" s="282">
        <v>1743</v>
      </c>
      <c r="I129" s="281">
        <v>184</v>
      </c>
      <c r="J129" s="281">
        <v>204</v>
      </c>
      <c r="K129" s="281">
        <v>30</v>
      </c>
    </row>
    <row r="130" spans="1:11" ht="11.1" customHeight="1" x14ac:dyDescent="0.2">
      <c r="A130" s="189" t="s">
        <v>39</v>
      </c>
      <c r="B130" s="283" t="s">
        <v>441</v>
      </c>
      <c r="C130" s="281">
        <v>23509</v>
      </c>
      <c r="D130" s="281">
        <v>1115</v>
      </c>
      <c r="E130" s="281">
        <v>487</v>
      </c>
      <c r="F130" s="281">
        <v>2539</v>
      </c>
      <c r="G130" s="281">
        <v>5616</v>
      </c>
      <c r="H130" s="282">
        <v>11955</v>
      </c>
      <c r="I130" s="281">
        <v>866</v>
      </c>
      <c r="J130" s="281">
        <v>718</v>
      </c>
      <c r="K130" s="281">
        <v>213</v>
      </c>
    </row>
    <row r="131" spans="1:11" ht="11.1" customHeight="1" x14ac:dyDescent="0.2">
      <c r="A131" s="189"/>
      <c r="B131" s="283" t="s">
        <v>439</v>
      </c>
      <c r="C131" s="281">
        <v>12169</v>
      </c>
      <c r="D131" s="281">
        <v>894</v>
      </c>
      <c r="E131" s="281">
        <v>373</v>
      </c>
      <c r="F131" s="281">
        <v>1651</v>
      </c>
      <c r="G131" s="281">
        <v>3204</v>
      </c>
      <c r="H131" s="282">
        <v>5227</v>
      </c>
      <c r="I131" s="281">
        <v>411</v>
      </c>
      <c r="J131" s="281">
        <v>320</v>
      </c>
      <c r="K131" s="281">
        <v>89</v>
      </c>
    </row>
    <row r="132" spans="1:11" ht="11.1" customHeight="1" x14ac:dyDescent="0.2">
      <c r="A132" s="189" t="s">
        <v>40</v>
      </c>
      <c r="B132" s="283" t="s">
        <v>441</v>
      </c>
      <c r="C132" s="281">
        <v>14041</v>
      </c>
      <c r="D132" s="281">
        <v>993</v>
      </c>
      <c r="E132" s="281">
        <v>369</v>
      </c>
      <c r="F132" s="281">
        <v>2941</v>
      </c>
      <c r="G132" s="281">
        <v>3860</v>
      </c>
      <c r="H132" s="282">
        <v>5196</v>
      </c>
      <c r="I132" s="281">
        <v>321</v>
      </c>
      <c r="J132" s="281">
        <v>246</v>
      </c>
      <c r="K132" s="281">
        <v>115</v>
      </c>
    </row>
    <row r="133" spans="1:11" ht="11.1" customHeight="1" x14ac:dyDescent="0.2">
      <c r="B133" s="283" t="s">
        <v>439</v>
      </c>
      <c r="C133" s="281">
        <v>7082</v>
      </c>
      <c r="D133" s="281">
        <v>748</v>
      </c>
      <c r="E133" s="281">
        <v>249</v>
      </c>
      <c r="F133" s="281">
        <v>1713</v>
      </c>
      <c r="G133" s="281">
        <v>1966</v>
      </c>
      <c r="H133" s="282">
        <v>2101</v>
      </c>
      <c r="I133" s="281">
        <v>147</v>
      </c>
      <c r="J133" s="281">
        <v>103</v>
      </c>
      <c r="K133" s="281">
        <v>55</v>
      </c>
    </row>
    <row r="134" spans="1:11" ht="18" customHeight="1" x14ac:dyDescent="0.2">
      <c r="A134" s="147" t="s">
        <v>465</v>
      </c>
      <c r="B134" s="286" t="s">
        <v>441</v>
      </c>
      <c r="C134" s="284">
        <v>281938</v>
      </c>
      <c r="D134" s="284">
        <v>15162</v>
      </c>
      <c r="E134" s="284">
        <v>5869</v>
      </c>
      <c r="F134" s="284">
        <v>42743</v>
      </c>
      <c r="G134" s="284">
        <v>69617</v>
      </c>
      <c r="H134" s="285">
        <v>123103</v>
      </c>
      <c r="I134" s="284">
        <v>10588</v>
      </c>
      <c r="J134" s="284">
        <v>10087</v>
      </c>
      <c r="K134" s="284">
        <v>4769</v>
      </c>
    </row>
    <row r="135" spans="1:11" ht="11.1" customHeight="1" x14ac:dyDescent="0.2">
      <c r="A135" s="182"/>
      <c r="B135" s="286" t="s">
        <v>439</v>
      </c>
      <c r="C135" s="284">
        <v>145499</v>
      </c>
      <c r="D135" s="284">
        <v>11504</v>
      </c>
      <c r="E135" s="284">
        <v>4052</v>
      </c>
      <c r="F135" s="284">
        <v>26353</v>
      </c>
      <c r="G135" s="284">
        <v>37501</v>
      </c>
      <c r="H135" s="285">
        <v>54451</v>
      </c>
      <c r="I135" s="284">
        <v>5298</v>
      </c>
      <c r="J135" s="284">
        <v>4535</v>
      </c>
      <c r="K135" s="284">
        <v>1805</v>
      </c>
    </row>
    <row r="136" spans="1:11" ht="11.1" customHeight="1" x14ac:dyDescent="0.2">
      <c r="A136" s="189" t="s">
        <v>41</v>
      </c>
      <c r="B136" s="283" t="s">
        <v>441</v>
      </c>
      <c r="C136" s="281">
        <v>41817</v>
      </c>
      <c r="D136" s="281">
        <v>2231</v>
      </c>
      <c r="E136" s="281">
        <v>821</v>
      </c>
      <c r="F136" s="281">
        <v>5504</v>
      </c>
      <c r="G136" s="281">
        <v>9328</v>
      </c>
      <c r="H136" s="282">
        <v>20428</v>
      </c>
      <c r="I136" s="281">
        <v>1613</v>
      </c>
      <c r="J136" s="281">
        <v>1348</v>
      </c>
      <c r="K136" s="281">
        <v>544</v>
      </c>
    </row>
    <row r="137" spans="1:11" ht="11.1" customHeight="1" x14ac:dyDescent="0.2">
      <c r="A137" s="189"/>
      <c r="B137" s="283" t="s">
        <v>439</v>
      </c>
      <c r="C137" s="281">
        <v>21515</v>
      </c>
      <c r="D137" s="281">
        <v>1757</v>
      </c>
      <c r="E137" s="281">
        <v>587</v>
      </c>
      <c r="F137" s="281">
        <v>3467</v>
      </c>
      <c r="G137" s="281">
        <v>5019</v>
      </c>
      <c r="H137" s="282">
        <v>9095</v>
      </c>
      <c r="I137" s="281">
        <v>812</v>
      </c>
      <c r="J137" s="281">
        <v>580</v>
      </c>
      <c r="K137" s="281">
        <v>198</v>
      </c>
    </row>
    <row r="138" spans="1:11" ht="11.1" customHeight="1" x14ac:dyDescent="0.2">
      <c r="A138" s="189" t="s">
        <v>42</v>
      </c>
      <c r="B138" s="283" t="s">
        <v>441</v>
      </c>
      <c r="C138" s="281">
        <v>10426</v>
      </c>
      <c r="D138" s="281">
        <v>448</v>
      </c>
      <c r="E138" s="281">
        <v>253</v>
      </c>
      <c r="F138" s="281">
        <v>2243</v>
      </c>
      <c r="G138" s="281">
        <v>2902</v>
      </c>
      <c r="H138" s="282">
        <v>3749</v>
      </c>
      <c r="I138" s="281">
        <v>331</v>
      </c>
      <c r="J138" s="281">
        <v>222</v>
      </c>
      <c r="K138" s="281">
        <v>278</v>
      </c>
    </row>
    <row r="139" spans="1:11" ht="11.1" customHeight="1" x14ac:dyDescent="0.2">
      <c r="A139" s="189"/>
      <c r="B139" s="283" t="s">
        <v>439</v>
      </c>
      <c r="C139" s="281">
        <v>5436</v>
      </c>
      <c r="D139" s="281">
        <v>334</v>
      </c>
      <c r="E139" s="281">
        <v>168</v>
      </c>
      <c r="F139" s="281">
        <v>1333</v>
      </c>
      <c r="G139" s="281">
        <v>1568</v>
      </c>
      <c r="H139" s="282">
        <v>1666</v>
      </c>
      <c r="I139" s="281">
        <v>172</v>
      </c>
      <c r="J139" s="281">
        <v>80</v>
      </c>
      <c r="K139" s="281">
        <v>115</v>
      </c>
    </row>
    <row r="140" spans="1:11" ht="11.1" customHeight="1" x14ac:dyDescent="0.2">
      <c r="A140" s="189" t="s">
        <v>43</v>
      </c>
      <c r="B140" s="283" t="s">
        <v>441</v>
      </c>
      <c r="C140" s="281">
        <v>17819</v>
      </c>
      <c r="D140" s="281">
        <v>927</v>
      </c>
      <c r="E140" s="281">
        <v>572</v>
      </c>
      <c r="F140" s="281">
        <v>3697</v>
      </c>
      <c r="G140" s="281">
        <v>4960</v>
      </c>
      <c r="H140" s="282">
        <v>6637</v>
      </c>
      <c r="I140" s="281">
        <v>435</v>
      </c>
      <c r="J140" s="281">
        <v>346</v>
      </c>
      <c r="K140" s="281">
        <v>245</v>
      </c>
    </row>
    <row r="141" spans="1:11" ht="11.1" customHeight="1" x14ac:dyDescent="0.2">
      <c r="A141" s="189"/>
      <c r="B141" s="283" t="s">
        <v>439</v>
      </c>
      <c r="C141" s="281">
        <v>8953</v>
      </c>
      <c r="D141" s="281">
        <v>668</v>
      </c>
      <c r="E141" s="281">
        <v>337</v>
      </c>
      <c r="F141" s="281">
        <v>2188</v>
      </c>
      <c r="G141" s="281">
        <v>2584</v>
      </c>
      <c r="H141" s="282">
        <v>2729</v>
      </c>
      <c r="I141" s="281">
        <v>228</v>
      </c>
      <c r="J141" s="281">
        <v>135</v>
      </c>
      <c r="K141" s="281">
        <v>84</v>
      </c>
    </row>
    <row r="142" spans="1:11" ht="11.1" customHeight="1" x14ac:dyDescent="0.2">
      <c r="A142" s="189" t="s">
        <v>44</v>
      </c>
      <c r="B142" s="283" t="s">
        <v>441</v>
      </c>
      <c r="C142" s="281">
        <v>50487</v>
      </c>
      <c r="D142" s="281">
        <v>2989</v>
      </c>
      <c r="E142" s="281">
        <v>1117</v>
      </c>
      <c r="F142" s="281">
        <v>7726</v>
      </c>
      <c r="G142" s="281">
        <v>12664</v>
      </c>
      <c r="H142" s="282">
        <v>21620</v>
      </c>
      <c r="I142" s="281">
        <v>1936</v>
      </c>
      <c r="J142" s="281">
        <v>1872</v>
      </c>
      <c r="K142" s="281">
        <v>563</v>
      </c>
    </row>
    <row r="143" spans="1:11" ht="11.1" customHeight="1" x14ac:dyDescent="0.2">
      <c r="A143" s="189"/>
      <c r="B143" s="283" t="s">
        <v>439</v>
      </c>
      <c r="C143" s="281">
        <v>26216</v>
      </c>
      <c r="D143" s="281">
        <v>2328</v>
      </c>
      <c r="E143" s="281">
        <v>773</v>
      </c>
      <c r="F143" s="281">
        <v>4687</v>
      </c>
      <c r="G143" s="281">
        <v>6704</v>
      </c>
      <c r="H143" s="282">
        <v>9708</v>
      </c>
      <c r="I143" s="281">
        <v>951</v>
      </c>
      <c r="J143" s="281">
        <v>844</v>
      </c>
      <c r="K143" s="281">
        <v>221</v>
      </c>
    </row>
    <row r="144" spans="1:11" ht="11.1" customHeight="1" x14ac:dyDescent="0.2">
      <c r="A144" s="189" t="s">
        <v>45</v>
      </c>
      <c r="B144" s="283" t="s">
        <v>441</v>
      </c>
      <c r="C144" s="281">
        <v>72178</v>
      </c>
      <c r="D144" s="281">
        <v>4362</v>
      </c>
      <c r="E144" s="281">
        <v>1495</v>
      </c>
      <c r="F144" s="281">
        <v>10834</v>
      </c>
      <c r="G144" s="281">
        <v>17261</v>
      </c>
      <c r="H144" s="282">
        <v>30524</v>
      </c>
      <c r="I144" s="281">
        <v>2926</v>
      </c>
      <c r="J144" s="281">
        <v>3468</v>
      </c>
      <c r="K144" s="281">
        <v>1308</v>
      </c>
    </row>
    <row r="145" spans="1:11" ht="11.1" customHeight="1" x14ac:dyDescent="0.2">
      <c r="A145" s="189"/>
      <c r="B145" s="283" t="s">
        <v>439</v>
      </c>
      <c r="C145" s="281">
        <v>37359</v>
      </c>
      <c r="D145" s="281">
        <v>3287</v>
      </c>
      <c r="E145" s="281">
        <v>1056</v>
      </c>
      <c r="F145" s="281">
        <v>6461</v>
      </c>
      <c r="G145" s="281">
        <v>9314</v>
      </c>
      <c r="H145" s="282">
        <v>13633</v>
      </c>
      <c r="I145" s="281">
        <v>1440</v>
      </c>
      <c r="J145" s="281">
        <v>1654</v>
      </c>
      <c r="K145" s="281">
        <v>514</v>
      </c>
    </row>
    <row r="146" spans="1:11" ht="11.1" customHeight="1" x14ac:dyDescent="0.2">
      <c r="A146" s="189" t="s">
        <v>46</v>
      </c>
      <c r="B146" s="283" t="s">
        <v>441</v>
      </c>
      <c r="C146" s="281">
        <v>56560</v>
      </c>
      <c r="D146" s="281">
        <v>2586</v>
      </c>
      <c r="E146" s="281">
        <v>856</v>
      </c>
      <c r="F146" s="281">
        <v>6643</v>
      </c>
      <c r="G146" s="281">
        <v>13243</v>
      </c>
      <c r="H146" s="282">
        <v>27960</v>
      </c>
      <c r="I146" s="281">
        <v>2278</v>
      </c>
      <c r="J146" s="281">
        <v>1849</v>
      </c>
      <c r="K146" s="281">
        <v>1145</v>
      </c>
    </row>
    <row r="147" spans="1:11" ht="11.1" customHeight="1" x14ac:dyDescent="0.2">
      <c r="A147" s="189"/>
      <c r="B147" s="283" t="s">
        <v>439</v>
      </c>
      <c r="C147" s="281">
        <v>29135</v>
      </c>
      <c r="D147" s="281">
        <v>1924</v>
      </c>
      <c r="E147" s="281">
        <v>622</v>
      </c>
      <c r="F147" s="281">
        <v>4393</v>
      </c>
      <c r="G147" s="281">
        <v>7429</v>
      </c>
      <c r="H147" s="282">
        <v>12367</v>
      </c>
      <c r="I147" s="281">
        <v>1178</v>
      </c>
      <c r="J147" s="281">
        <v>807</v>
      </c>
      <c r="K147" s="281">
        <v>415</v>
      </c>
    </row>
    <row r="148" spans="1:11" ht="11.1" customHeight="1" x14ac:dyDescent="0.2">
      <c r="A148" s="189" t="s">
        <v>47</v>
      </c>
      <c r="B148" s="283" t="s">
        <v>441</v>
      </c>
      <c r="C148" s="281">
        <v>32651</v>
      </c>
      <c r="D148" s="281">
        <v>1619</v>
      </c>
      <c r="E148" s="281">
        <v>755</v>
      </c>
      <c r="F148" s="281">
        <v>6096</v>
      </c>
      <c r="G148" s="281">
        <v>9259</v>
      </c>
      <c r="H148" s="282">
        <v>12185</v>
      </c>
      <c r="I148" s="281">
        <v>1069</v>
      </c>
      <c r="J148" s="281">
        <v>982</v>
      </c>
      <c r="K148" s="281">
        <v>686</v>
      </c>
    </row>
    <row r="149" spans="1:11" ht="11.1" customHeight="1" x14ac:dyDescent="0.2">
      <c r="B149" s="283" t="s">
        <v>439</v>
      </c>
      <c r="C149" s="281">
        <v>16885</v>
      </c>
      <c r="D149" s="281">
        <v>1206</v>
      </c>
      <c r="E149" s="281">
        <v>509</v>
      </c>
      <c r="F149" s="281">
        <v>3824</v>
      </c>
      <c r="G149" s="281">
        <v>4883</v>
      </c>
      <c r="H149" s="282">
        <v>5253</v>
      </c>
      <c r="I149" s="281">
        <v>517</v>
      </c>
      <c r="J149" s="281">
        <v>435</v>
      </c>
      <c r="K149" s="281">
        <v>258</v>
      </c>
    </row>
    <row r="150" spans="1:11" ht="18" customHeight="1" x14ac:dyDescent="0.2">
      <c r="A150" s="147" t="s">
        <v>464</v>
      </c>
      <c r="B150" s="286" t="s">
        <v>441</v>
      </c>
      <c r="C150" s="284">
        <v>276627</v>
      </c>
      <c r="D150" s="284">
        <v>24137</v>
      </c>
      <c r="E150" s="284">
        <v>7872</v>
      </c>
      <c r="F150" s="284">
        <v>49529</v>
      </c>
      <c r="G150" s="284">
        <v>65072</v>
      </c>
      <c r="H150" s="285">
        <v>106395</v>
      </c>
      <c r="I150" s="284">
        <v>9607</v>
      </c>
      <c r="J150" s="284">
        <v>9354</v>
      </c>
      <c r="K150" s="284">
        <v>4661</v>
      </c>
    </row>
    <row r="151" spans="1:11" ht="9.9499999999999993" customHeight="1" x14ac:dyDescent="0.2">
      <c r="A151" s="182"/>
      <c r="B151" s="286" t="s">
        <v>439</v>
      </c>
      <c r="C151" s="284">
        <v>141079</v>
      </c>
      <c r="D151" s="284">
        <v>20024</v>
      </c>
      <c r="E151" s="284">
        <v>5179</v>
      </c>
      <c r="F151" s="284">
        <v>25059</v>
      </c>
      <c r="G151" s="284">
        <v>32206</v>
      </c>
      <c r="H151" s="285">
        <v>47893</v>
      </c>
      <c r="I151" s="284">
        <v>4754</v>
      </c>
      <c r="J151" s="284">
        <v>4063</v>
      </c>
      <c r="K151" s="284">
        <v>1901</v>
      </c>
    </row>
    <row r="152" spans="1:11" ht="9.9499999999999993" customHeight="1" x14ac:dyDescent="0.2">
      <c r="A152" s="189" t="s">
        <v>48</v>
      </c>
      <c r="B152" s="283" t="s">
        <v>441</v>
      </c>
      <c r="C152" s="281">
        <v>27797</v>
      </c>
      <c r="D152" s="281">
        <v>2689</v>
      </c>
      <c r="E152" s="281">
        <v>1141</v>
      </c>
      <c r="F152" s="281">
        <v>6319</v>
      </c>
      <c r="G152" s="281">
        <v>8157</v>
      </c>
      <c r="H152" s="282">
        <v>8005</v>
      </c>
      <c r="I152" s="281">
        <v>768</v>
      </c>
      <c r="J152" s="281">
        <v>537</v>
      </c>
      <c r="K152" s="281">
        <v>181</v>
      </c>
    </row>
    <row r="153" spans="1:11" ht="9.9499999999999993" customHeight="1" x14ac:dyDescent="0.2">
      <c r="A153" s="189"/>
      <c r="B153" s="283" t="s">
        <v>439</v>
      </c>
      <c r="C153" s="281">
        <v>14024</v>
      </c>
      <c r="D153" s="281">
        <v>2216</v>
      </c>
      <c r="E153" s="281">
        <v>689</v>
      </c>
      <c r="F153" s="281">
        <v>2944</v>
      </c>
      <c r="G153" s="281">
        <v>3907</v>
      </c>
      <c r="H153" s="282">
        <v>3608</v>
      </c>
      <c r="I153" s="281">
        <v>372</v>
      </c>
      <c r="J153" s="281">
        <v>213</v>
      </c>
      <c r="K153" s="281">
        <v>75</v>
      </c>
    </row>
    <row r="154" spans="1:11" ht="9.9499999999999993" customHeight="1" x14ac:dyDescent="0.2">
      <c r="A154" s="189" t="s">
        <v>49</v>
      </c>
      <c r="B154" s="283" t="s">
        <v>441</v>
      </c>
      <c r="C154" s="281">
        <v>17321</v>
      </c>
      <c r="D154" s="281">
        <v>1940</v>
      </c>
      <c r="E154" s="281">
        <v>706</v>
      </c>
      <c r="F154" s="281">
        <v>5445</v>
      </c>
      <c r="G154" s="281">
        <v>4097</v>
      </c>
      <c r="H154" s="282">
        <v>4433</v>
      </c>
      <c r="I154" s="281">
        <v>359</v>
      </c>
      <c r="J154" s="281">
        <v>204</v>
      </c>
      <c r="K154" s="281">
        <v>137</v>
      </c>
    </row>
    <row r="155" spans="1:11" ht="9.9499999999999993" customHeight="1" x14ac:dyDescent="0.2">
      <c r="A155" s="189"/>
      <c r="B155" s="283" t="s">
        <v>439</v>
      </c>
      <c r="C155" s="281">
        <v>8646</v>
      </c>
      <c r="D155" s="281">
        <v>1612</v>
      </c>
      <c r="E155" s="281">
        <v>435</v>
      </c>
      <c r="F155" s="281">
        <v>2556</v>
      </c>
      <c r="G155" s="281">
        <v>1866</v>
      </c>
      <c r="H155" s="282">
        <v>1883</v>
      </c>
      <c r="I155" s="281">
        <v>170</v>
      </c>
      <c r="J155" s="281">
        <v>71</v>
      </c>
      <c r="K155" s="281">
        <v>53</v>
      </c>
    </row>
    <row r="156" spans="1:11" ht="9.9499999999999993" customHeight="1" x14ac:dyDescent="0.2">
      <c r="A156" s="189" t="s">
        <v>50</v>
      </c>
      <c r="B156" s="283" t="s">
        <v>441</v>
      </c>
      <c r="C156" s="281">
        <v>13173</v>
      </c>
      <c r="D156" s="281">
        <v>1549</v>
      </c>
      <c r="E156" s="281">
        <v>609</v>
      </c>
      <c r="F156" s="281">
        <v>3755</v>
      </c>
      <c r="G156" s="281">
        <v>3386</v>
      </c>
      <c r="H156" s="282">
        <v>3285</v>
      </c>
      <c r="I156" s="281">
        <v>254</v>
      </c>
      <c r="J156" s="281">
        <v>164</v>
      </c>
      <c r="K156" s="281">
        <v>171</v>
      </c>
    </row>
    <row r="157" spans="1:11" ht="9.9499999999999993" customHeight="1" x14ac:dyDescent="0.2">
      <c r="A157" s="189"/>
      <c r="B157" s="283" t="s">
        <v>439</v>
      </c>
      <c r="C157" s="281">
        <v>6601</v>
      </c>
      <c r="D157" s="281">
        <v>1279</v>
      </c>
      <c r="E157" s="281">
        <v>392</v>
      </c>
      <c r="F157" s="281">
        <v>1667</v>
      </c>
      <c r="G157" s="281">
        <v>1597</v>
      </c>
      <c r="H157" s="282">
        <v>1419</v>
      </c>
      <c r="I157" s="281">
        <v>126</v>
      </c>
      <c r="J157" s="281">
        <v>64</v>
      </c>
      <c r="K157" s="281">
        <v>57</v>
      </c>
    </row>
    <row r="158" spans="1:11" ht="9.9499999999999993" customHeight="1" x14ac:dyDescent="0.2">
      <c r="A158" s="189" t="s">
        <v>51</v>
      </c>
      <c r="B158" s="283" t="s">
        <v>441</v>
      </c>
      <c r="C158" s="281">
        <v>16846</v>
      </c>
      <c r="D158" s="281">
        <v>1930</v>
      </c>
      <c r="E158" s="281">
        <v>678</v>
      </c>
      <c r="F158" s="281">
        <v>3619</v>
      </c>
      <c r="G158" s="281">
        <v>4610</v>
      </c>
      <c r="H158" s="282">
        <v>5089</v>
      </c>
      <c r="I158" s="281">
        <v>401</v>
      </c>
      <c r="J158" s="281">
        <v>279</v>
      </c>
      <c r="K158" s="281">
        <v>240</v>
      </c>
    </row>
    <row r="159" spans="1:11" ht="9.9499999999999993" customHeight="1" x14ac:dyDescent="0.2">
      <c r="A159" s="189"/>
      <c r="B159" s="283" t="s">
        <v>439</v>
      </c>
      <c r="C159" s="281">
        <v>8381</v>
      </c>
      <c r="D159" s="281">
        <v>1612</v>
      </c>
      <c r="E159" s="281">
        <v>393</v>
      </c>
      <c r="F159" s="281">
        <v>1852</v>
      </c>
      <c r="G159" s="281">
        <v>1950</v>
      </c>
      <c r="H159" s="282">
        <v>2182</v>
      </c>
      <c r="I159" s="281">
        <v>193</v>
      </c>
      <c r="J159" s="281">
        <v>111</v>
      </c>
      <c r="K159" s="281">
        <v>88</v>
      </c>
    </row>
    <row r="160" spans="1:11" ht="9.9499999999999993" customHeight="1" x14ac:dyDescent="0.2">
      <c r="A160" s="189" t="s">
        <v>52</v>
      </c>
      <c r="B160" s="283" t="s">
        <v>441</v>
      </c>
      <c r="C160" s="281">
        <v>72020</v>
      </c>
      <c r="D160" s="281">
        <v>5816</v>
      </c>
      <c r="E160" s="281">
        <v>1708</v>
      </c>
      <c r="F160" s="281">
        <v>9298</v>
      </c>
      <c r="G160" s="281">
        <v>16050</v>
      </c>
      <c r="H160" s="282">
        <v>32388</v>
      </c>
      <c r="I160" s="281">
        <v>2780</v>
      </c>
      <c r="J160" s="281">
        <v>2654</v>
      </c>
      <c r="K160" s="281">
        <v>1326</v>
      </c>
    </row>
    <row r="161" spans="1:11" ht="9.9499999999999993" customHeight="1" x14ac:dyDescent="0.2">
      <c r="A161" s="189"/>
      <c r="B161" s="283" t="s">
        <v>439</v>
      </c>
      <c r="C161" s="281">
        <v>36886</v>
      </c>
      <c r="D161" s="281">
        <v>4847</v>
      </c>
      <c r="E161" s="281">
        <v>1179</v>
      </c>
      <c r="F161" s="281">
        <v>4951</v>
      </c>
      <c r="G161" s="281">
        <v>8225</v>
      </c>
      <c r="H161" s="282">
        <v>14673</v>
      </c>
      <c r="I161" s="281">
        <v>1342</v>
      </c>
      <c r="J161" s="281">
        <v>1130</v>
      </c>
      <c r="K161" s="281">
        <v>539</v>
      </c>
    </row>
    <row r="162" spans="1:11" ht="9.9499999999999993" customHeight="1" x14ac:dyDescent="0.2">
      <c r="A162" s="189" t="s">
        <v>53</v>
      </c>
      <c r="B162" s="283" t="s">
        <v>441</v>
      </c>
      <c r="C162" s="281">
        <v>14281</v>
      </c>
      <c r="D162" s="281">
        <v>1735</v>
      </c>
      <c r="E162" s="281">
        <v>396</v>
      </c>
      <c r="F162" s="281">
        <v>3321</v>
      </c>
      <c r="G162" s="281">
        <v>3493</v>
      </c>
      <c r="H162" s="282">
        <v>4437</v>
      </c>
      <c r="I162" s="281">
        <v>366</v>
      </c>
      <c r="J162" s="281">
        <v>296</v>
      </c>
      <c r="K162" s="281">
        <v>237</v>
      </c>
    </row>
    <row r="163" spans="1:11" ht="9.9499999999999993" customHeight="1" x14ac:dyDescent="0.2">
      <c r="A163" s="189"/>
      <c r="B163" s="283" t="s">
        <v>439</v>
      </c>
      <c r="C163" s="281">
        <v>7056</v>
      </c>
      <c r="D163" s="281">
        <v>1534</v>
      </c>
      <c r="E163" s="281">
        <v>254</v>
      </c>
      <c r="F163" s="281">
        <v>1564</v>
      </c>
      <c r="G163" s="281">
        <v>1549</v>
      </c>
      <c r="H163" s="282">
        <v>1788</v>
      </c>
      <c r="I163" s="281">
        <v>175</v>
      </c>
      <c r="J163" s="281">
        <v>104</v>
      </c>
      <c r="K163" s="281">
        <v>88</v>
      </c>
    </row>
    <row r="164" spans="1:11" ht="9.9499999999999993" customHeight="1" x14ac:dyDescent="0.2">
      <c r="A164" s="189" t="s">
        <v>54</v>
      </c>
      <c r="B164" s="283" t="s">
        <v>441</v>
      </c>
      <c r="C164" s="281">
        <v>11481</v>
      </c>
      <c r="D164" s="281">
        <v>1030</v>
      </c>
      <c r="E164" s="281">
        <v>217</v>
      </c>
      <c r="F164" s="281">
        <v>1555</v>
      </c>
      <c r="G164" s="281">
        <v>2752</v>
      </c>
      <c r="H164" s="282">
        <v>5055</v>
      </c>
      <c r="I164" s="281">
        <v>426</v>
      </c>
      <c r="J164" s="281">
        <v>314</v>
      </c>
      <c r="K164" s="281">
        <v>132</v>
      </c>
    </row>
    <row r="165" spans="1:11" ht="9.9499999999999993" customHeight="1" x14ac:dyDescent="0.2">
      <c r="A165" s="189"/>
      <c r="B165" s="283" t="s">
        <v>439</v>
      </c>
      <c r="C165" s="281">
        <v>5777</v>
      </c>
      <c r="D165" s="281">
        <v>890</v>
      </c>
      <c r="E165" s="281">
        <v>148</v>
      </c>
      <c r="F165" s="281">
        <v>841</v>
      </c>
      <c r="G165" s="281">
        <v>1386</v>
      </c>
      <c r="H165" s="282">
        <v>2130</v>
      </c>
      <c r="I165" s="281">
        <v>210</v>
      </c>
      <c r="J165" s="281">
        <v>125</v>
      </c>
      <c r="K165" s="281">
        <v>47</v>
      </c>
    </row>
    <row r="166" spans="1:11" ht="11.1" customHeight="1" x14ac:dyDescent="0.2">
      <c r="A166" s="189" t="s">
        <v>55</v>
      </c>
      <c r="B166" s="283" t="s">
        <v>441</v>
      </c>
      <c r="C166" s="281">
        <v>103708</v>
      </c>
      <c r="D166" s="281">
        <v>7448</v>
      </c>
      <c r="E166" s="281">
        <v>2417</v>
      </c>
      <c r="F166" s="281">
        <v>16217</v>
      </c>
      <c r="G166" s="281">
        <v>22527</v>
      </c>
      <c r="H166" s="282">
        <v>43703</v>
      </c>
      <c r="I166" s="281">
        <v>4253</v>
      </c>
      <c r="J166" s="281">
        <v>4906</v>
      </c>
      <c r="K166" s="281">
        <v>2237</v>
      </c>
    </row>
    <row r="167" spans="1:11" ht="9.9499999999999993" customHeight="1" x14ac:dyDescent="0.2">
      <c r="B167" s="283" t="s">
        <v>439</v>
      </c>
      <c r="C167" s="281">
        <v>53708</v>
      </c>
      <c r="D167" s="281">
        <v>6034</v>
      </c>
      <c r="E167" s="281">
        <v>1689</v>
      </c>
      <c r="F167" s="281">
        <v>8684</v>
      </c>
      <c r="G167" s="281">
        <v>11726</v>
      </c>
      <c r="H167" s="282">
        <v>20210</v>
      </c>
      <c r="I167" s="281">
        <v>2166</v>
      </c>
      <c r="J167" s="281">
        <v>2245</v>
      </c>
      <c r="K167" s="281">
        <v>954</v>
      </c>
    </row>
    <row r="168" spans="1:11" ht="18" customHeight="1" x14ac:dyDescent="0.2">
      <c r="A168" s="147" t="s">
        <v>463</v>
      </c>
      <c r="B168" s="286" t="s">
        <v>441</v>
      </c>
      <c r="C168" s="284">
        <v>162842</v>
      </c>
      <c r="D168" s="284">
        <v>12744</v>
      </c>
      <c r="E168" s="284">
        <v>5127</v>
      </c>
      <c r="F168" s="284">
        <v>33824</v>
      </c>
      <c r="G168" s="284">
        <v>41283</v>
      </c>
      <c r="H168" s="285">
        <v>54038</v>
      </c>
      <c r="I168" s="284">
        <v>5408</v>
      </c>
      <c r="J168" s="284">
        <v>5915</v>
      </c>
      <c r="K168" s="284">
        <v>4503</v>
      </c>
    </row>
    <row r="169" spans="1:11" ht="9.9499999999999993" customHeight="1" x14ac:dyDescent="0.2">
      <c r="A169" s="182"/>
      <c r="B169" s="286" t="s">
        <v>439</v>
      </c>
      <c r="C169" s="284">
        <v>83054</v>
      </c>
      <c r="D169" s="284">
        <v>10675</v>
      </c>
      <c r="E169" s="284">
        <v>3604</v>
      </c>
      <c r="F169" s="284">
        <v>16724</v>
      </c>
      <c r="G169" s="284">
        <v>20567</v>
      </c>
      <c r="H169" s="285">
        <v>24330</v>
      </c>
      <c r="I169" s="284">
        <v>2659</v>
      </c>
      <c r="J169" s="284">
        <v>2592</v>
      </c>
      <c r="K169" s="284">
        <v>1903</v>
      </c>
    </row>
    <row r="170" spans="1:11" ht="9.9499999999999993" customHeight="1" x14ac:dyDescent="0.2">
      <c r="A170" s="189" t="s">
        <v>56</v>
      </c>
      <c r="B170" s="283" t="s">
        <v>441</v>
      </c>
      <c r="C170" s="281">
        <v>82435</v>
      </c>
      <c r="D170" s="281">
        <v>5417</v>
      </c>
      <c r="E170" s="281">
        <v>1655</v>
      </c>
      <c r="F170" s="281">
        <v>12717</v>
      </c>
      <c r="G170" s="281">
        <v>20065</v>
      </c>
      <c r="H170" s="282">
        <v>31940</v>
      </c>
      <c r="I170" s="281">
        <v>3594</v>
      </c>
      <c r="J170" s="281">
        <v>4491</v>
      </c>
      <c r="K170" s="281">
        <v>2556</v>
      </c>
    </row>
    <row r="171" spans="1:11" ht="9.9499999999999993" customHeight="1" x14ac:dyDescent="0.2">
      <c r="A171" s="189"/>
      <c r="B171" s="283" t="s">
        <v>439</v>
      </c>
      <c r="C171" s="281">
        <v>42581</v>
      </c>
      <c r="D171" s="281">
        <v>4509</v>
      </c>
      <c r="E171" s="281">
        <v>1239</v>
      </c>
      <c r="F171" s="281">
        <v>6510</v>
      </c>
      <c r="G171" s="281">
        <v>10433</v>
      </c>
      <c r="H171" s="282">
        <v>14939</v>
      </c>
      <c r="I171" s="281">
        <v>1815</v>
      </c>
      <c r="J171" s="281">
        <v>2001</v>
      </c>
      <c r="K171" s="281">
        <v>1135</v>
      </c>
    </row>
    <row r="172" spans="1:11" ht="9.9499999999999993" customHeight="1" x14ac:dyDescent="0.2">
      <c r="A172" s="189" t="s">
        <v>57</v>
      </c>
      <c r="B172" s="283" t="s">
        <v>441</v>
      </c>
      <c r="C172" s="281">
        <v>14280</v>
      </c>
      <c r="D172" s="281">
        <v>1143</v>
      </c>
      <c r="E172" s="281">
        <v>542</v>
      </c>
      <c r="F172" s="281">
        <v>2758</v>
      </c>
      <c r="G172" s="281">
        <v>3666</v>
      </c>
      <c r="H172" s="282">
        <v>4940</v>
      </c>
      <c r="I172" s="281">
        <v>342</v>
      </c>
      <c r="J172" s="281">
        <v>309</v>
      </c>
      <c r="K172" s="281">
        <v>580</v>
      </c>
    </row>
    <row r="173" spans="1:11" ht="9.9499999999999993" customHeight="1" x14ac:dyDescent="0.2">
      <c r="A173" s="189"/>
      <c r="B173" s="283" t="s">
        <v>439</v>
      </c>
      <c r="C173" s="281">
        <v>7240</v>
      </c>
      <c r="D173" s="281">
        <v>949</v>
      </c>
      <c r="E173" s="281">
        <v>377</v>
      </c>
      <c r="F173" s="281">
        <v>1504</v>
      </c>
      <c r="G173" s="281">
        <v>1939</v>
      </c>
      <c r="H173" s="282">
        <v>1980</v>
      </c>
      <c r="I173" s="281">
        <v>150</v>
      </c>
      <c r="J173" s="281">
        <v>131</v>
      </c>
      <c r="K173" s="281">
        <v>210</v>
      </c>
    </row>
    <row r="174" spans="1:11" ht="9.9499999999999993" customHeight="1" x14ac:dyDescent="0.2">
      <c r="A174" s="189" t="s">
        <v>58</v>
      </c>
      <c r="B174" s="283" t="s">
        <v>441</v>
      </c>
      <c r="C174" s="281">
        <v>12400</v>
      </c>
      <c r="D174" s="281">
        <v>753</v>
      </c>
      <c r="E174" s="281">
        <v>563</v>
      </c>
      <c r="F174" s="281">
        <v>3778</v>
      </c>
      <c r="G174" s="281">
        <v>2999</v>
      </c>
      <c r="H174" s="282">
        <v>3339</v>
      </c>
      <c r="I174" s="281">
        <v>301</v>
      </c>
      <c r="J174" s="281">
        <v>234</v>
      </c>
      <c r="K174" s="281">
        <v>433</v>
      </c>
    </row>
    <row r="175" spans="1:11" ht="9.9499999999999993" customHeight="1" x14ac:dyDescent="0.2">
      <c r="A175" s="189"/>
      <c r="B175" s="283" t="s">
        <v>439</v>
      </c>
      <c r="C175" s="281">
        <v>6356</v>
      </c>
      <c r="D175" s="281">
        <v>641</v>
      </c>
      <c r="E175" s="281">
        <v>439</v>
      </c>
      <c r="F175" s="281">
        <v>1914</v>
      </c>
      <c r="G175" s="281">
        <v>1511</v>
      </c>
      <c r="H175" s="282">
        <v>1444</v>
      </c>
      <c r="I175" s="281">
        <v>143</v>
      </c>
      <c r="J175" s="281">
        <v>83</v>
      </c>
      <c r="K175" s="281">
        <v>181</v>
      </c>
    </row>
    <row r="176" spans="1:11" ht="9.9499999999999993" customHeight="1" x14ac:dyDescent="0.2">
      <c r="A176" s="189" t="s">
        <v>59</v>
      </c>
      <c r="B176" s="283" t="s">
        <v>441</v>
      </c>
      <c r="C176" s="281">
        <v>14057</v>
      </c>
      <c r="D176" s="281">
        <v>1326</v>
      </c>
      <c r="E176" s="281">
        <v>656</v>
      </c>
      <c r="F176" s="281">
        <v>3784</v>
      </c>
      <c r="G176" s="281">
        <v>4116</v>
      </c>
      <c r="H176" s="282">
        <v>3427</v>
      </c>
      <c r="I176" s="281">
        <v>270</v>
      </c>
      <c r="J176" s="281">
        <v>228</v>
      </c>
      <c r="K176" s="281">
        <v>250</v>
      </c>
    </row>
    <row r="177" spans="1:11" ht="9.9499999999999993" customHeight="1" x14ac:dyDescent="0.2">
      <c r="A177" s="189"/>
      <c r="B177" s="283" t="s">
        <v>439</v>
      </c>
      <c r="C177" s="281">
        <v>7068</v>
      </c>
      <c r="D177" s="281">
        <v>1142</v>
      </c>
      <c r="E177" s="281">
        <v>464</v>
      </c>
      <c r="F177" s="281">
        <v>1782</v>
      </c>
      <c r="G177" s="281">
        <v>1885</v>
      </c>
      <c r="H177" s="282">
        <v>1466</v>
      </c>
      <c r="I177" s="281">
        <v>128</v>
      </c>
      <c r="J177" s="281">
        <v>93</v>
      </c>
      <c r="K177" s="281">
        <v>108</v>
      </c>
    </row>
    <row r="178" spans="1:11" ht="9.9499999999999993" customHeight="1" x14ac:dyDescent="0.2">
      <c r="A178" s="189" t="s">
        <v>60</v>
      </c>
      <c r="B178" s="283" t="s">
        <v>441</v>
      </c>
      <c r="C178" s="281">
        <v>12900</v>
      </c>
      <c r="D178" s="281">
        <v>1540</v>
      </c>
      <c r="E178" s="281">
        <v>672</v>
      </c>
      <c r="F178" s="281">
        <v>3950</v>
      </c>
      <c r="G178" s="281">
        <v>3421</v>
      </c>
      <c r="H178" s="282">
        <v>2765</v>
      </c>
      <c r="I178" s="281">
        <v>223</v>
      </c>
      <c r="J178" s="281">
        <v>163</v>
      </c>
      <c r="K178" s="281">
        <v>166</v>
      </c>
    </row>
    <row r="179" spans="1:11" ht="9.9499999999999993" customHeight="1" x14ac:dyDescent="0.2">
      <c r="A179" s="189"/>
      <c r="B179" s="283" t="s">
        <v>439</v>
      </c>
      <c r="C179" s="281">
        <v>6349</v>
      </c>
      <c r="D179" s="281">
        <v>1347</v>
      </c>
      <c r="E179" s="281">
        <v>428</v>
      </c>
      <c r="F179" s="281">
        <v>1776</v>
      </c>
      <c r="G179" s="281">
        <v>1382</v>
      </c>
      <c r="H179" s="282">
        <v>1181</v>
      </c>
      <c r="I179" s="281">
        <v>99</v>
      </c>
      <c r="J179" s="281">
        <v>65</v>
      </c>
      <c r="K179" s="281">
        <v>71</v>
      </c>
    </row>
    <row r="180" spans="1:11" ht="9.9499999999999993" customHeight="1" x14ac:dyDescent="0.2">
      <c r="A180" s="189" t="s">
        <v>61</v>
      </c>
      <c r="B180" s="283" t="s">
        <v>441</v>
      </c>
      <c r="C180" s="281">
        <v>26770</v>
      </c>
      <c r="D180" s="281">
        <v>2565</v>
      </c>
      <c r="E180" s="281">
        <v>1039</v>
      </c>
      <c r="F180" s="281">
        <v>6837</v>
      </c>
      <c r="G180" s="281">
        <v>7016</v>
      </c>
      <c r="H180" s="282">
        <v>7627</v>
      </c>
      <c r="I180" s="281">
        <v>678</v>
      </c>
      <c r="J180" s="281">
        <v>490</v>
      </c>
      <c r="K180" s="281">
        <v>518</v>
      </c>
    </row>
    <row r="181" spans="1:11" ht="9.9499999999999993" customHeight="1" x14ac:dyDescent="0.2">
      <c r="B181" s="283" t="s">
        <v>439</v>
      </c>
      <c r="C181" s="281">
        <v>13460</v>
      </c>
      <c r="D181" s="281">
        <v>2087</v>
      </c>
      <c r="E181" s="281">
        <v>657</v>
      </c>
      <c r="F181" s="281">
        <v>3238</v>
      </c>
      <c r="G181" s="281">
        <v>3417</v>
      </c>
      <c r="H181" s="282">
        <v>3320</v>
      </c>
      <c r="I181" s="281">
        <v>324</v>
      </c>
      <c r="J181" s="281">
        <v>219</v>
      </c>
      <c r="K181" s="281">
        <v>198</v>
      </c>
    </row>
    <row r="182" spans="1:11" ht="18" customHeight="1" x14ac:dyDescent="0.2">
      <c r="A182" s="147" t="s">
        <v>462</v>
      </c>
      <c r="B182" s="286" t="s">
        <v>441</v>
      </c>
      <c r="C182" s="284">
        <v>175297</v>
      </c>
      <c r="D182" s="284">
        <v>9308</v>
      </c>
      <c r="E182" s="284">
        <v>4540</v>
      </c>
      <c r="F182" s="284">
        <v>29928</v>
      </c>
      <c r="G182" s="284">
        <v>48260</v>
      </c>
      <c r="H182" s="285">
        <v>68177</v>
      </c>
      <c r="I182" s="284">
        <v>6251</v>
      </c>
      <c r="J182" s="284">
        <v>6469</v>
      </c>
      <c r="K182" s="284">
        <v>2364</v>
      </c>
    </row>
    <row r="183" spans="1:11" ht="9.9499999999999993" customHeight="1" x14ac:dyDescent="0.2">
      <c r="A183" s="182"/>
      <c r="B183" s="286" t="s">
        <v>439</v>
      </c>
      <c r="C183" s="284">
        <v>90000</v>
      </c>
      <c r="D183" s="284">
        <v>7426</v>
      </c>
      <c r="E183" s="284">
        <v>3291</v>
      </c>
      <c r="F183" s="284">
        <v>16941</v>
      </c>
      <c r="G183" s="284">
        <v>25563</v>
      </c>
      <c r="H183" s="285">
        <v>29895</v>
      </c>
      <c r="I183" s="284">
        <v>3114</v>
      </c>
      <c r="J183" s="284">
        <v>2784</v>
      </c>
      <c r="K183" s="284">
        <v>986</v>
      </c>
    </row>
    <row r="184" spans="1:11" ht="9.9499999999999993" customHeight="1" x14ac:dyDescent="0.2">
      <c r="A184" s="189" t="s">
        <v>62</v>
      </c>
      <c r="B184" s="283" t="s">
        <v>441</v>
      </c>
      <c r="C184" s="281">
        <v>37263</v>
      </c>
      <c r="D184" s="281">
        <v>2114</v>
      </c>
      <c r="E184" s="281">
        <v>1400</v>
      </c>
      <c r="F184" s="281">
        <v>7670</v>
      </c>
      <c r="G184" s="281">
        <v>10486</v>
      </c>
      <c r="H184" s="282">
        <v>13207</v>
      </c>
      <c r="I184" s="281">
        <v>1046</v>
      </c>
      <c r="J184" s="281">
        <v>882</v>
      </c>
      <c r="K184" s="281">
        <v>458</v>
      </c>
    </row>
    <row r="185" spans="1:11" ht="9.9499999999999993" customHeight="1" x14ac:dyDescent="0.2">
      <c r="A185" s="189"/>
      <c r="B185" s="283" t="s">
        <v>439</v>
      </c>
      <c r="C185" s="281">
        <v>19250</v>
      </c>
      <c r="D185" s="281">
        <v>1720</v>
      </c>
      <c r="E185" s="281">
        <v>1057</v>
      </c>
      <c r="F185" s="281">
        <v>4210</v>
      </c>
      <c r="G185" s="281">
        <v>5655</v>
      </c>
      <c r="H185" s="282">
        <v>5515</v>
      </c>
      <c r="I185" s="281">
        <v>506</v>
      </c>
      <c r="J185" s="281">
        <v>377</v>
      </c>
      <c r="K185" s="281">
        <v>210</v>
      </c>
    </row>
    <row r="186" spans="1:11" ht="9.9499999999999993" customHeight="1" x14ac:dyDescent="0.2">
      <c r="A186" s="189" t="s">
        <v>63</v>
      </c>
      <c r="B186" s="283" t="s">
        <v>441</v>
      </c>
      <c r="C186" s="281">
        <v>90755</v>
      </c>
      <c r="D186" s="281">
        <v>4913</v>
      </c>
      <c r="E186" s="281">
        <v>1901</v>
      </c>
      <c r="F186" s="281">
        <v>12968</v>
      </c>
      <c r="G186" s="281">
        <v>25535</v>
      </c>
      <c r="H186" s="282">
        <v>36783</v>
      </c>
      <c r="I186" s="281">
        <v>3495</v>
      </c>
      <c r="J186" s="281">
        <v>3764</v>
      </c>
      <c r="K186" s="281">
        <v>1396</v>
      </c>
    </row>
    <row r="187" spans="1:11" ht="9.9499999999999993" customHeight="1" x14ac:dyDescent="0.2">
      <c r="A187" s="189"/>
      <c r="B187" s="283" t="s">
        <v>439</v>
      </c>
      <c r="C187" s="281">
        <v>46424</v>
      </c>
      <c r="D187" s="281">
        <v>3813</v>
      </c>
      <c r="E187" s="281">
        <v>1357</v>
      </c>
      <c r="F187" s="281">
        <v>7513</v>
      </c>
      <c r="G187" s="281">
        <v>13512</v>
      </c>
      <c r="H187" s="282">
        <v>16312</v>
      </c>
      <c r="I187" s="281">
        <v>1742</v>
      </c>
      <c r="J187" s="281">
        <v>1627</v>
      </c>
      <c r="K187" s="281">
        <v>548</v>
      </c>
    </row>
    <row r="188" spans="1:11" ht="9.9499999999999993" customHeight="1" x14ac:dyDescent="0.2">
      <c r="A188" s="189" t="s">
        <v>64</v>
      </c>
      <c r="B188" s="283" t="s">
        <v>441</v>
      </c>
      <c r="C188" s="281">
        <v>47279</v>
      </c>
      <c r="D188" s="281">
        <v>2281</v>
      </c>
      <c r="E188" s="281">
        <v>1239</v>
      </c>
      <c r="F188" s="281">
        <v>9290</v>
      </c>
      <c r="G188" s="281">
        <v>12239</v>
      </c>
      <c r="H188" s="282">
        <v>18187</v>
      </c>
      <c r="I188" s="281">
        <v>1710</v>
      </c>
      <c r="J188" s="281">
        <v>1823</v>
      </c>
      <c r="K188" s="281">
        <v>510</v>
      </c>
    </row>
    <row r="189" spans="1:11" ht="9.9499999999999993" customHeight="1" x14ac:dyDescent="0.2">
      <c r="A189" s="182"/>
      <c r="B189" s="283" t="s">
        <v>439</v>
      </c>
      <c r="C189" s="281">
        <v>24326</v>
      </c>
      <c r="D189" s="281">
        <v>1893</v>
      </c>
      <c r="E189" s="281">
        <v>877</v>
      </c>
      <c r="F189" s="281">
        <v>5218</v>
      </c>
      <c r="G189" s="281">
        <v>6396</v>
      </c>
      <c r="H189" s="282">
        <v>8068</v>
      </c>
      <c r="I189" s="281">
        <v>866</v>
      </c>
      <c r="J189" s="281">
        <v>780</v>
      </c>
      <c r="K189" s="281">
        <v>228</v>
      </c>
    </row>
    <row r="190" spans="1:11" ht="18" customHeight="1" x14ac:dyDescent="0.2">
      <c r="A190" s="147" t="s">
        <v>459</v>
      </c>
      <c r="B190" s="286" t="s">
        <v>441</v>
      </c>
      <c r="C190" s="284">
        <v>168648</v>
      </c>
      <c r="D190" s="284">
        <v>12034</v>
      </c>
      <c r="E190" s="284">
        <v>4975</v>
      </c>
      <c r="F190" s="284">
        <v>43076</v>
      </c>
      <c r="G190" s="284">
        <v>49665</v>
      </c>
      <c r="H190" s="285">
        <v>46725</v>
      </c>
      <c r="I190" s="284">
        <v>4860</v>
      </c>
      <c r="J190" s="284">
        <v>4360</v>
      </c>
      <c r="K190" s="284">
        <v>2953</v>
      </c>
    </row>
    <row r="191" spans="1:11" ht="9.9499999999999993" customHeight="1" x14ac:dyDescent="0.2">
      <c r="A191" s="182"/>
      <c r="B191" s="286" t="s">
        <v>439</v>
      </c>
      <c r="C191" s="284">
        <v>88356</v>
      </c>
      <c r="D191" s="284">
        <v>9189</v>
      </c>
      <c r="E191" s="284">
        <v>3432</v>
      </c>
      <c r="F191" s="284">
        <v>24309</v>
      </c>
      <c r="G191" s="284">
        <v>25187</v>
      </c>
      <c r="H191" s="285">
        <v>20804</v>
      </c>
      <c r="I191" s="284">
        <v>2318</v>
      </c>
      <c r="J191" s="284">
        <v>1815</v>
      </c>
      <c r="K191" s="284">
        <v>1302</v>
      </c>
    </row>
    <row r="192" spans="1:11" ht="9.9499999999999993" customHeight="1" x14ac:dyDescent="0.2">
      <c r="A192" s="189" t="s">
        <v>65</v>
      </c>
      <c r="B192" s="283" t="s">
        <v>441</v>
      </c>
      <c r="C192" s="281">
        <v>17154</v>
      </c>
      <c r="D192" s="281">
        <v>951</v>
      </c>
      <c r="E192" s="281">
        <v>508</v>
      </c>
      <c r="F192" s="281">
        <v>5117</v>
      </c>
      <c r="G192" s="281">
        <v>5963</v>
      </c>
      <c r="H192" s="282">
        <v>3604</v>
      </c>
      <c r="I192" s="281">
        <v>430</v>
      </c>
      <c r="J192" s="281">
        <v>371</v>
      </c>
      <c r="K192" s="281">
        <v>210</v>
      </c>
    </row>
    <row r="193" spans="1:11" ht="9.9499999999999993" customHeight="1" x14ac:dyDescent="0.2">
      <c r="A193" s="189"/>
      <c r="B193" s="283" t="s">
        <v>439</v>
      </c>
      <c r="C193" s="281">
        <v>9070</v>
      </c>
      <c r="D193" s="281">
        <v>708</v>
      </c>
      <c r="E193" s="281">
        <v>364</v>
      </c>
      <c r="F193" s="281">
        <v>2828</v>
      </c>
      <c r="G193" s="281">
        <v>3012</v>
      </c>
      <c r="H193" s="282">
        <v>1692</v>
      </c>
      <c r="I193" s="281">
        <v>209</v>
      </c>
      <c r="J193" s="281">
        <v>156</v>
      </c>
      <c r="K193" s="281">
        <v>101</v>
      </c>
    </row>
    <row r="194" spans="1:11" ht="9.9499999999999993" customHeight="1" x14ac:dyDescent="0.2">
      <c r="A194" s="189" t="s">
        <v>66</v>
      </c>
      <c r="B194" s="283" t="s">
        <v>441</v>
      </c>
      <c r="C194" s="281">
        <v>8374</v>
      </c>
      <c r="D194" s="281">
        <v>701</v>
      </c>
      <c r="E194" s="281">
        <v>273</v>
      </c>
      <c r="F194" s="281">
        <v>2465</v>
      </c>
      <c r="G194" s="281">
        <v>2452</v>
      </c>
      <c r="H194" s="282">
        <v>2034</v>
      </c>
      <c r="I194" s="281">
        <v>176</v>
      </c>
      <c r="J194" s="281">
        <v>105</v>
      </c>
      <c r="K194" s="281">
        <v>168</v>
      </c>
    </row>
    <row r="195" spans="1:11" ht="9.9499999999999993" customHeight="1" x14ac:dyDescent="0.2">
      <c r="A195" s="189"/>
      <c r="B195" s="283" t="s">
        <v>439</v>
      </c>
      <c r="C195" s="281">
        <v>4369</v>
      </c>
      <c r="D195" s="281">
        <v>553</v>
      </c>
      <c r="E195" s="281">
        <v>173</v>
      </c>
      <c r="F195" s="281">
        <v>1409</v>
      </c>
      <c r="G195" s="281">
        <v>1216</v>
      </c>
      <c r="H195" s="282">
        <v>842</v>
      </c>
      <c r="I195" s="281">
        <v>75</v>
      </c>
      <c r="J195" s="281">
        <v>38</v>
      </c>
      <c r="K195" s="281">
        <v>63</v>
      </c>
    </row>
    <row r="196" spans="1:11" ht="11.1" customHeight="1" x14ac:dyDescent="0.2">
      <c r="A196" s="189" t="s">
        <v>67</v>
      </c>
      <c r="B196" s="283" t="s">
        <v>441</v>
      </c>
      <c r="C196" s="281">
        <v>11071</v>
      </c>
      <c r="D196" s="281">
        <v>848</v>
      </c>
      <c r="E196" s="281">
        <v>652</v>
      </c>
      <c r="F196" s="281">
        <v>3687</v>
      </c>
      <c r="G196" s="281">
        <v>3590</v>
      </c>
      <c r="H196" s="282">
        <v>1890</v>
      </c>
      <c r="I196" s="281">
        <v>155</v>
      </c>
      <c r="J196" s="281">
        <v>109</v>
      </c>
      <c r="K196" s="281">
        <v>140</v>
      </c>
    </row>
    <row r="197" spans="1:11" ht="9.9499999999999993" customHeight="1" x14ac:dyDescent="0.2">
      <c r="A197" s="189"/>
      <c r="B197" s="283" t="s">
        <v>439</v>
      </c>
      <c r="C197" s="281">
        <v>5788</v>
      </c>
      <c r="D197" s="281">
        <v>695</v>
      </c>
      <c r="E197" s="281">
        <v>469</v>
      </c>
      <c r="F197" s="281">
        <v>1875</v>
      </c>
      <c r="G197" s="281">
        <v>1752</v>
      </c>
      <c r="H197" s="282">
        <v>826</v>
      </c>
      <c r="I197" s="281">
        <v>72</v>
      </c>
      <c r="J197" s="281">
        <v>45</v>
      </c>
      <c r="K197" s="281">
        <v>54</v>
      </c>
    </row>
    <row r="198" spans="1:11" ht="11.1" customHeight="1" x14ac:dyDescent="0.2">
      <c r="A198" s="189" t="s">
        <v>68</v>
      </c>
      <c r="B198" s="283" t="s">
        <v>441</v>
      </c>
      <c r="C198" s="281">
        <v>12694</v>
      </c>
      <c r="D198" s="281">
        <v>1545</v>
      </c>
      <c r="E198" s="281">
        <v>548</v>
      </c>
      <c r="F198" s="281">
        <v>3754</v>
      </c>
      <c r="G198" s="281">
        <v>3751</v>
      </c>
      <c r="H198" s="282">
        <v>2692</v>
      </c>
      <c r="I198" s="281">
        <v>193</v>
      </c>
      <c r="J198" s="281">
        <v>142</v>
      </c>
      <c r="K198" s="281">
        <v>69</v>
      </c>
    </row>
    <row r="199" spans="1:11" ht="9.9499999999999993" customHeight="1" x14ac:dyDescent="0.2">
      <c r="A199" s="189"/>
      <c r="B199" s="283" t="s">
        <v>439</v>
      </c>
      <c r="C199" s="281">
        <v>6565</v>
      </c>
      <c r="D199" s="281">
        <v>1256</v>
      </c>
      <c r="E199" s="281">
        <v>313</v>
      </c>
      <c r="F199" s="281">
        <v>2129</v>
      </c>
      <c r="G199" s="281">
        <v>1644</v>
      </c>
      <c r="H199" s="282">
        <v>1060</v>
      </c>
      <c r="I199" s="281">
        <v>82</v>
      </c>
      <c r="J199" s="281">
        <v>53</v>
      </c>
      <c r="K199" s="281">
        <v>28</v>
      </c>
    </row>
    <row r="200" spans="1:11" ht="9.9499999999999993" customHeight="1" x14ac:dyDescent="0.2">
      <c r="A200" s="189" t="s">
        <v>69</v>
      </c>
      <c r="B200" s="283" t="s">
        <v>441</v>
      </c>
      <c r="C200" s="281">
        <v>16050</v>
      </c>
      <c r="D200" s="281">
        <v>1665</v>
      </c>
      <c r="E200" s="281">
        <v>477</v>
      </c>
      <c r="F200" s="281">
        <v>4583</v>
      </c>
      <c r="G200" s="281">
        <v>4361</v>
      </c>
      <c r="H200" s="282">
        <v>4090</v>
      </c>
      <c r="I200" s="281">
        <v>376</v>
      </c>
      <c r="J200" s="281">
        <v>230</v>
      </c>
      <c r="K200" s="281">
        <v>268</v>
      </c>
    </row>
    <row r="201" spans="1:11" ht="9.9499999999999993" customHeight="1" x14ac:dyDescent="0.2">
      <c r="A201" s="189"/>
      <c r="B201" s="283" t="s">
        <v>439</v>
      </c>
      <c r="C201" s="281">
        <v>8352</v>
      </c>
      <c r="D201" s="281">
        <v>1315</v>
      </c>
      <c r="E201" s="281">
        <v>308</v>
      </c>
      <c r="F201" s="281">
        <v>2601</v>
      </c>
      <c r="G201" s="281">
        <v>2176</v>
      </c>
      <c r="H201" s="282">
        <v>1595</v>
      </c>
      <c r="I201" s="281">
        <v>157</v>
      </c>
      <c r="J201" s="281">
        <v>99</v>
      </c>
      <c r="K201" s="281">
        <v>101</v>
      </c>
    </row>
    <row r="202" spans="1:11" ht="9.9499999999999993" customHeight="1" x14ac:dyDescent="0.2">
      <c r="A202" s="189" t="s">
        <v>70</v>
      </c>
      <c r="B202" s="283" t="s">
        <v>441</v>
      </c>
      <c r="C202" s="281">
        <v>11625</v>
      </c>
      <c r="D202" s="281">
        <v>635</v>
      </c>
      <c r="E202" s="281">
        <v>324</v>
      </c>
      <c r="F202" s="281">
        <v>4096</v>
      </c>
      <c r="G202" s="281">
        <v>4361</v>
      </c>
      <c r="H202" s="282">
        <v>1842</v>
      </c>
      <c r="I202" s="281">
        <v>124</v>
      </c>
      <c r="J202" s="281">
        <v>69</v>
      </c>
      <c r="K202" s="281">
        <v>174</v>
      </c>
    </row>
    <row r="203" spans="1:11" ht="9.9499999999999993" customHeight="1" x14ac:dyDescent="0.2">
      <c r="A203" s="189"/>
      <c r="B203" s="283" t="s">
        <v>439</v>
      </c>
      <c r="C203" s="281">
        <v>6087</v>
      </c>
      <c r="D203" s="281">
        <v>500</v>
      </c>
      <c r="E203" s="281">
        <v>225</v>
      </c>
      <c r="F203" s="281">
        <v>2298</v>
      </c>
      <c r="G203" s="281">
        <v>2142</v>
      </c>
      <c r="H203" s="282">
        <v>748</v>
      </c>
      <c r="I203" s="281">
        <v>64</v>
      </c>
      <c r="J203" s="281">
        <v>32</v>
      </c>
      <c r="K203" s="281">
        <v>78</v>
      </c>
    </row>
    <row r="204" spans="1:11" ht="9.9499999999999993" customHeight="1" x14ac:dyDescent="0.2">
      <c r="A204" s="189" t="s">
        <v>71</v>
      </c>
      <c r="B204" s="283" t="s">
        <v>441</v>
      </c>
      <c r="C204" s="281">
        <v>29241</v>
      </c>
      <c r="D204" s="281">
        <v>2575</v>
      </c>
      <c r="E204" s="281">
        <v>1086</v>
      </c>
      <c r="F204" s="281">
        <v>8933</v>
      </c>
      <c r="G204" s="281">
        <v>9253</v>
      </c>
      <c r="H204" s="282">
        <v>5812</v>
      </c>
      <c r="I204" s="281">
        <v>686</v>
      </c>
      <c r="J204" s="281">
        <v>493</v>
      </c>
      <c r="K204" s="281">
        <v>403</v>
      </c>
    </row>
    <row r="205" spans="1:11" ht="9.9499999999999993" customHeight="1" x14ac:dyDescent="0.2">
      <c r="A205" s="189"/>
      <c r="B205" s="283" t="s">
        <v>439</v>
      </c>
      <c r="C205" s="281">
        <v>15380</v>
      </c>
      <c r="D205" s="281">
        <v>1840</v>
      </c>
      <c r="E205" s="281">
        <v>769</v>
      </c>
      <c r="F205" s="281">
        <v>4825</v>
      </c>
      <c r="G205" s="281">
        <v>4573</v>
      </c>
      <c r="H205" s="282">
        <v>2635</v>
      </c>
      <c r="I205" s="281">
        <v>334</v>
      </c>
      <c r="J205" s="281">
        <v>205</v>
      </c>
      <c r="K205" s="281">
        <v>199</v>
      </c>
    </row>
    <row r="206" spans="1:11" ht="9.9499999999999993" customHeight="1" x14ac:dyDescent="0.2">
      <c r="A206" s="189" t="s">
        <v>72</v>
      </c>
      <c r="B206" s="283" t="s">
        <v>441</v>
      </c>
      <c r="C206" s="281">
        <v>62439</v>
      </c>
      <c r="D206" s="281">
        <v>3114</v>
      </c>
      <c r="E206" s="281">
        <v>1107</v>
      </c>
      <c r="F206" s="281">
        <v>10441</v>
      </c>
      <c r="G206" s="281">
        <v>15934</v>
      </c>
      <c r="H206" s="282">
        <v>24761</v>
      </c>
      <c r="I206" s="281">
        <v>2720</v>
      </c>
      <c r="J206" s="281">
        <v>2841</v>
      </c>
      <c r="K206" s="281">
        <v>1521</v>
      </c>
    </row>
    <row r="207" spans="1:11" ht="9.9499999999999993" customHeight="1" x14ac:dyDescent="0.2">
      <c r="B207" s="283" t="s">
        <v>439</v>
      </c>
      <c r="C207" s="281">
        <v>32745</v>
      </c>
      <c r="D207" s="281">
        <v>2322</v>
      </c>
      <c r="E207" s="281">
        <v>811</v>
      </c>
      <c r="F207" s="281">
        <v>6344</v>
      </c>
      <c r="G207" s="281">
        <v>8672</v>
      </c>
      <c r="H207" s="282">
        <v>11406</v>
      </c>
      <c r="I207" s="281">
        <v>1325</v>
      </c>
      <c r="J207" s="281">
        <v>1187</v>
      </c>
      <c r="K207" s="281">
        <v>678</v>
      </c>
    </row>
    <row r="208" spans="1:11" ht="18" customHeight="1" x14ac:dyDescent="0.2">
      <c r="A208" s="147" t="s">
        <v>454</v>
      </c>
      <c r="B208" s="286" t="s">
        <v>441</v>
      </c>
      <c r="C208" s="284">
        <v>253502</v>
      </c>
      <c r="D208" s="284">
        <v>11286</v>
      </c>
      <c r="E208" s="284">
        <v>5600</v>
      </c>
      <c r="F208" s="284">
        <v>39047</v>
      </c>
      <c r="G208" s="284">
        <v>58768</v>
      </c>
      <c r="H208" s="285">
        <v>109210</v>
      </c>
      <c r="I208" s="284">
        <v>10930</v>
      </c>
      <c r="J208" s="284">
        <v>13072</v>
      </c>
      <c r="K208" s="284">
        <v>5589</v>
      </c>
    </row>
    <row r="209" spans="1:11" ht="11.1" customHeight="1" x14ac:dyDescent="0.2">
      <c r="A209" s="182"/>
      <c r="B209" s="286" t="s">
        <v>439</v>
      </c>
      <c r="C209" s="284">
        <v>130585</v>
      </c>
      <c r="D209" s="284">
        <v>8927</v>
      </c>
      <c r="E209" s="284">
        <v>4383</v>
      </c>
      <c r="F209" s="284">
        <v>21749</v>
      </c>
      <c r="G209" s="284">
        <v>31696</v>
      </c>
      <c r="H209" s="285">
        <v>50379</v>
      </c>
      <c r="I209" s="284">
        <v>4889</v>
      </c>
      <c r="J209" s="284">
        <v>6116</v>
      </c>
      <c r="K209" s="284">
        <v>2446</v>
      </c>
    </row>
    <row r="210" spans="1:11" ht="11.1" customHeight="1" x14ac:dyDescent="0.2">
      <c r="A210" s="189" t="s">
        <v>73</v>
      </c>
      <c r="B210" s="283" t="s">
        <v>441</v>
      </c>
      <c r="C210" s="281">
        <v>40545</v>
      </c>
      <c r="D210" s="281">
        <v>1708</v>
      </c>
      <c r="E210" s="281">
        <v>946</v>
      </c>
      <c r="F210" s="281">
        <v>6574</v>
      </c>
      <c r="G210" s="281">
        <v>10077</v>
      </c>
      <c r="H210" s="282">
        <v>17453</v>
      </c>
      <c r="I210" s="281">
        <v>1794</v>
      </c>
      <c r="J210" s="281">
        <v>1541</v>
      </c>
      <c r="K210" s="281">
        <v>452</v>
      </c>
    </row>
    <row r="211" spans="1:11" ht="11.1" customHeight="1" x14ac:dyDescent="0.2">
      <c r="A211" s="189"/>
      <c r="B211" s="283" t="s">
        <v>439</v>
      </c>
      <c r="C211" s="281">
        <v>20954</v>
      </c>
      <c r="D211" s="281">
        <v>1358</v>
      </c>
      <c r="E211" s="281">
        <v>714</v>
      </c>
      <c r="F211" s="281">
        <v>3694</v>
      </c>
      <c r="G211" s="281">
        <v>5340</v>
      </c>
      <c r="H211" s="282">
        <v>8040</v>
      </c>
      <c r="I211" s="281">
        <v>886</v>
      </c>
      <c r="J211" s="281">
        <v>711</v>
      </c>
      <c r="K211" s="281">
        <v>211</v>
      </c>
    </row>
    <row r="212" spans="1:11" ht="11.1" customHeight="1" x14ac:dyDescent="0.2">
      <c r="A212" s="189" t="s">
        <v>74</v>
      </c>
      <c r="B212" s="283" t="s">
        <v>441</v>
      </c>
      <c r="C212" s="281">
        <v>10314</v>
      </c>
      <c r="D212" s="281">
        <v>586</v>
      </c>
      <c r="E212" s="281">
        <v>314</v>
      </c>
      <c r="F212" s="281">
        <v>2264</v>
      </c>
      <c r="G212" s="281">
        <v>2518</v>
      </c>
      <c r="H212" s="282">
        <v>4012</v>
      </c>
      <c r="I212" s="281">
        <v>300</v>
      </c>
      <c r="J212" s="281">
        <v>194</v>
      </c>
      <c r="K212" s="281">
        <v>126</v>
      </c>
    </row>
    <row r="213" spans="1:11" ht="11.1" customHeight="1" x14ac:dyDescent="0.2">
      <c r="A213" s="189"/>
      <c r="B213" s="283" t="s">
        <v>439</v>
      </c>
      <c r="C213" s="281">
        <v>5192</v>
      </c>
      <c r="D213" s="281">
        <v>480</v>
      </c>
      <c r="E213" s="281">
        <v>243</v>
      </c>
      <c r="F213" s="281">
        <v>1228</v>
      </c>
      <c r="G213" s="281">
        <v>1311</v>
      </c>
      <c r="H213" s="282">
        <v>1667</v>
      </c>
      <c r="I213" s="281">
        <v>134</v>
      </c>
      <c r="J213" s="281">
        <v>76</v>
      </c>
      <c r="K213" s="281">
        <v>53</v>
      </c>
    </row>
    <row r="214" spans="1:11" ht="11.1" customHeight="1" x14ac:dyDescent="0.2">
      <c r="A214" s="189" t="s">
        <v>75</v>
      </c>
      <c r="B214" s="283" t="s">
        <v>441</v>
      </c>
      <c r="C214" s="281">
        <v>14056</v>
      </c>
      <c r="D214" s="281">
        <v>1171</v>
      </c>
      <c r="E214" s="281">
        <v>842</v>
      </c>
      <c r="F214" s="281">
        <v>3884</v>
      </c>
      <c r="G214" s="281">
        <v>3240</v>
      </c>
      <c r="H214" s="282">
        <v>4312</v>
      </c>
      <c r="I214" s="281">
        <v>304</v>
      </c>
      <c r="J214" s="281">
        <v>180</v>
      </c>
      <c r="K214" s="281">
        <v>123</v>
      </c>
    </row>
    <row r="215" spans="1:11" ht="11.1" customHeight="1" x14ac:dyDescent="0.2">
      <c r="A215" s="189"/>
      <c r="B215" s="283" t="s">
        <v>439</v>
      </c>
      <c r="C215" s="281">
        <v>7154</v>
      </c>
      <c r="D215" s="281">
        <v>996</v>
      </c>
      <c r="E215" s="281">
        <v>666</v>
      </c>
      <c r="F215" s="281">
        <v>1912</v>
      </c>
      <c r="G215" s="281">
        <v>1601</v>
      </c>
      <c r="H215" s="282">
        <v>1758</v>
      </c>
      <c r="I215" s="281">
        <v>108</v>
      </c>
      <c r="J215" s="281">
        <v>78</v>
      </c>
      <c r="K215" s="281">
        <v>35</v>
      </c>
    </row>
    <row r="216" spans="1:11" ht="11.1" customHeight="1" x14ac:dyDescent="0.2">
      <c r="A216" s="189" t="s">
        <v>226</v>
      </c>
      <c r="B216" s="283" t="s">
        <v>441</v>
      </c>
      <c r="C216" s="281">
        <v>148968</v>
      </c>
      <c r="D216" s="281">
        <v>5992</v>
      </c>
      <c r="E216" s="281">
        <v>2161</v>
      </c>
      <c r="F216" s="281">
        <v>14851</v>
      </c>
      <c r="G216" s="281">
        <v>32779</v>
      </c>
      <c r="H216" s="282">
        <v>71058</v>
      </c>
      <c r="I216" s="281">
        <v>7450</v>
      </c>
      <c r="J216" s="281">
        <v>10390</v>
      </c>
      <c r="K216" s="281">
        <v>4287</v>
      </c>
    </row>
    <row r="217" spans="1:11" ht="11.1" customHeight="1" x14ac:dyDescent="0.2">
      <c r="A217" s="189"/>
      <c r="B217" s="283" t="s">
        <v>439</v>
      </c>
      <c r="C217" s="281">
        <v>76978</v>
      </c>
      <c r="D217" s="281">
        <v>4628</v>
      </c>
      <c r="E217" s="281">
        <v>1776</v>
      </c>
      <c r="F217" s="281">
        <v>8902</v>
      </c>
      <c r="G217" s="281">
        <v>18264</v>
      </c>
      <c r="H217" s="282">
        <v>33392</v>
      </c>
      <c r="I217" s="281">
        <v>3239</v>
      </c>
      <c r="J217" s="281">
        <v>4920</v>
      </c>
      <c r="K217" s="281">
        <v>1857</v>
      </c>
    </row>
    <row r="218" spans="1:11" ht="11.1" customHeight="1" x14ac:dyDescent="0.2">
      <c r="A218" s="189" t="s">
        <v>76</v>
      </c>
      <c r="B218" s="283" t="s">
        <v>441</v>
      </c>
      <c r="C218" s="281">
        <v>6959</v>
      </c>
      <c r="D218" s="281">
        <v>287</v>
      </c>
      <c r="E218" s="281">
        <v>208</v>
      </c>
      <c r="F218" s="281">
        <v>1360</v>
      </c>
      <c r="G218" s="281">
        <v>1670</v>
      </c>
      <c r="H218" s="282">
        <v>2937</v>
      </c>
      <c r="I218" s="281">
        <v>235</v>
      </c>
      <c r="J218" s="281">
        <v>123</v>
      </c>
      <c r="K218" s="281">
        <v>139</v>
      </c>
    </row>
    <row r="219" spans="1:11" ht="11.1" customHeight="1" x14ac:dyDescent="0.2">
      <c r="A219" s="189"/>
      <c r="B219" s="283" t="s">
        <v>439</v>
      </c>
      <c r="C219" s="281">
        <v>3592</v>
      </c>
      <c r="D219" s="281">
        <v>221</v>
      </c>
      <c r="E219" s="281">
        <v>161</v>
      </c>
      <c r="F219" s="281">
        <v>840</v>
      </c>
      <c r="G219" s="281">
        <v>934</v>
      </c>
      <c r="H219" s="282">
        <v>1216</v>
      </c>
      <c r="I219" s="281">
        <v>109</v>
      </c>
      <c r="J219" s="281">
        <v>46</v>
      </c>
      <c r="K219" s="281">
        <v>65</v>
      </c>
    </row>
    <row r="220" spans="1:11" ht="11.1" customHeight="1" x14ac:dyDescent="0.2">
      <c r="A220" s="189" t="s">
        <v>77</v>
      </c>
      <c r="B220" s="283" t="s">
        <v>441</v>
      </c>
      <c r="C220" s="281">
        <v>11101</v>
      </c>
      <c r="D220" s="281">
        <v>483</v>
      </c>
      <c r="E220" s="281">
        <v>290</v>
      </c>
      <c r="F220" s="281">
        <v>3678</v>
      </c>
      <c r="G220" s="281">
        <v>3133</v>
      </c>
      <c r="H220" s="282">
        <v>2901</v>
      </c>
      <c r="I220" s="281">
        <v>262</v>
      </c>
      <c r="J220" s="281">
        <v>208</v>
      </c>
      <c r="K220" s="281">
        <v>146</v>
      </c>
    </row>
    <row r="221" spans="1:11" ht="11.1" customHeight="1" x14ac:dyDescent="0.2">
      <c r="A221" s="189"/>
      <c r="B221" s="283" t="s">
        <v>439</v>
      </c>
      <c r="C221" s="281">
        <v>5649</v>
      </c>
      <c r="D221" s="281">
        <v>395</v>
      </c>
      <c r="E221" s="281">
        <v>223</v>
      </c>
      <c r="F221" s="281">
        <v>1920</v>
      </c>
      <c r="G221" s="281">
        <v>1575</v>
      </c>
      <c r="H221" s="282">
        <v>1251</v>
      </c>
      <c r="I221" s="281">
        <v>131</v>
      </c>
      <c r="J221" s="281">
        <v>82</v>
      </c>
      <c r="K221" s="281">
        <v>72</v>
      </c>
    </row>
    <row r="222" spans="1:11" ht="11.1" customHeight="1" x14ac:dyDescent="0.2">
      <c r="A222" s="189" t="s">
        <v>78</v>
      </c>
      <c r="B222" s="283" t="s">
        <v>441</v>
      </c>
      <c r="C222" s="281">
        <v>21559</v>
      </c>
      <c r="D222" s="281">
        <v>1059</v>
      </c>
      <c r="E222" s="281">
        <v>839</v>
      </c>
      <c r="F222" s="281">
        <v>6436</v>
      </c>
      <c r="G222" s="281">
        <v>5351</v>
      </c>
      <c r="H222" s="282">
        <v>6537</v>
      </c>
      <c r="I222" s="281">
        <v>585</v>
      </c>
      <c r="J222" s="281">
        <v>436</v>
      </c>
      <c r="K222" s="281">
        <v>316</v>
      </c>
    </row>
    <row r="223" spans="1:11" ht="11.1" customHeight="1" x14ac:dyDescent="0.2">
      <c r="B223" s="283" t="s">
        <v>439</v>
      </c>
      <c r="C223" s="281">
        <v>11066</v>
      </c>
      <c r="D223" s="281">
        <v>849</v>
      </c>
      <c r="E223" s="281">
        <v>600</v>
      </c>
      <c r="F223" s="281">
        <v>3253</v>
      </c>
      <c r="G223" s="281">
        <v>2671</v>
      </c>
      <c r="H223" s="282">
        <v>3055</v>
      </c>
      <c r="I223" s="281">
        <v>282</v>
      </c>
      <c r="J223" s="281">
        <v>203</v>
      </c>
      <c r="K223" s="281">
        <v>153</v>
      </c>
    </row>
    <row r="224" spans="1:11" ht="18" customHeight="1" x14ac:dyDescent="0.2">
      <c r="A224" s="147" t="s">
        <v>453</v>
      </c>
      <c r="B224" s="286" t="s">
        <v>441</v>
      </c>
      <c r="C224" s="284">
        <v>193216</v>
      </c>
      <c r="D224" s="284">
        <v>13843</v>
      </c>
      <c r="E224" s="284">
        <v>5497</v>
      </c>
      <c r="F224" s="284">
        <v>40892</v>
      </c>
      <c r="G224" s="284">
        <v>48935</v>
      </c>
      <c r="H224" s="285">
        <v>67538</v>
      </c>
      <c r="I224" s="284">
        <v>6939</v>
      </c>
      <c r="J224" s="284">
        <v>7388</v>
      </c>
      <c r="K224" s="284">
        <v>2184</v>
      </c>
    </row>
    <row r="225" spans="1:11" ht="11.1" customHeight="1" x14ac:dyDescent="0.2">
      <c r="A225" s="182"/>
      <c r="B225" s="286" t="s">
        <v>439</v>
      </c>
      <c r="C225" s="284">
        <v>100500</v>
      </c>
      <c r="D225" s="284">
        <v>11385</v>
      </c>
      <c r="E225" s="284">
        <v>4032</v>
      </c>
      <c r="F225" s="284">
        <v>22100</v>
      </c>
      <c r="G225" s="284">
        <v>25787</v>
      </c>
      <c r="H225" s="285">
        <v>29748</v>
      </c>
      <c r="I225" s="284">
        <v>3367</v>
      </c>
      <c r="J225" s="284">
        <v>3176</v>
      </c>
      <c r="K225" s="284">
        <v>905</v>
      </c>
    </row>
    <row r="226" spans="1:11" ht="11.1" customHeight="1" x14ac:dyDescent="0.2">
      <c r="A226" s="189" t="s">
        <v>79</v>
      </c>
      <c r="B226" s="283" t="s">
        <v>441</v>
      </c>
      <c r="C226" s="281">
        <v>21684</v>
      </c>
      <c r="D226" s="281">
        <v>2215</v>
      </c>
      <c r="E226" s="281">
        <v>969</v>
      </c>
      <c r="F226" s="281">
        <v>6394</v>
      </c>
      <c r="G226" s="281">
        <v>5283</v>
      </c>
      <c r="H226" s="282">
        <v>5739</v>
      </c>
      <c r="I226" s="281">
        <v>456</v>
      </c>
      <c r="J226" s="281">
        <v>450</v>
      </c>
      <c r="K226" s="281">
        <v>178</v>
      </c>
    </row>
    <row r="227" spans="1:11" ht="11.1" customHeight="1" x14ac:dyDescent="0.2">
      <c r="A227" s="189"/>
      <c r="B227" s="283" t="s">
        <v>439</v>
      </c>
      <c r="C227" s="281">
        <v>11139</v>
      </c>
      <c r="D227" s="281">
        <v>1775</v>
      </c>
      <c r="E227" s="281">
        <v>633</v>
      </c>
      <c r="F227" s="281">
        <v>3373</v>
      </c>
      <c r="G227" s="281">
        <v>2664</v>
      </c>
      <c r="H227" s="282">
        <v>2241</v>
      </c>
      <c r="I227" s="281">
        <v>213</v>
      </c>
      <c r="J227" s="281">
        <v>171</v>
      </c>
      <c r="K227" s="281">
        <v>69</v>
      </c>
    </row>
    <row r="228" spans="1:11" ht="11.1" customHeight="1" x14ac:dyDescent="0.2">
      <c r="A228" s="189" t="s">
        <v>80</v>
      </c>
      <c r="B228" s="283" t="s">
        <v>441</v>
      </c>
      <c r="C228" s="281">
        <v>60337</v>
      </c>
      <c r="D228" s="281">
        <v>3346</v>
      </c>
      <c r="E228" s="281">
        <v>1415</v>
      </c>
      <c r="F228" s="281">
        <v>9353</v>
      </c>
      <c r="G228" s="281">
        <v>14796</v>
      </c>
      <c r="H228" s="282">
        <v>24648</v>
      </c>
      <c r="I228" s="281">
        <v>2942</v>
      </c>
      <c r="J228" s="281">
        <v>3113</v>
      </c>
      <c r="K228" s="281">
        <v>724</v>
      </c>
    </row>
    <row r="229" spans="1:11" ht="11.1" customHeight="1" x14ac:dyDescent="0.2">
      <c r="A229" s="189"/>
      <c r="B229" s="283" t="s">
        <v>439</v>
      </c>
      <c r="C229" s="281">
        <v>31256</v>
      </c>
      <c r="D229" s="281">
        <v>2743</v>
      </c>
      <c r="E229" s="281">
        <v>1080</v>
      </c>
      <c r="F229" s="281">
        <v>5241</v>
      </c>
      <c r="G229" s="281">
        <v>8131</v>
      </c>
      <c r="H229" s="282">
        <v>10905</v>
      </c>
      <c r="I229" s="281">
        <v>1453</v>
      </c>
      <c r="J229" s="281">
        <v>1400</v>
      </c>
      <c r="K229" s="281">
        <v>303</v>
      </c>
    </row>
    <row r="230" spans="1:11" ht="11.1" customHeight="1" x14ac:dyDescent="0.2">
      <c r="A230" s="189" t="s">
        <v>81</v>
      </c>
      <c r="B230" s="283" t="s">
        <v>441</v>
      </c>
      <c r="C230" s="281">
        <v>49162</v>
      </c>
      <c r="D230" s="281">
        <v>3354</v>
      </c>
      <c r="E230" s="281">
        <v>1315</v>
      </c>
      <c r="F230" s="281">
        <v>9342</v>
      </c>
      <c r="G230" s="281">
        <v>13646</v>
      </c>
      <c r="H230" s="282">
        <v>17435</v>
      </c>
      <c r="I230" s="281">
        <v>1596</v>
      </c>
      <c r="J230" s="281">
        <v>1860</v>
      </c>
      <c r="K230" s="281">
        <v>614</v>
      </c>
    </row>
    <row r="231" spans="1:11" ht="11.1" customHeight="1" x14ac:dyDescent="0.2">
      <c r="A231" s="189"/>
      <c r="B231" s="283" t="s">
        <v>439</v>
      </c>
      <c r="C231" s="281">
        <v>25509</v>
      </c>
      <c r="D231" s="281">
        <v>2756</v>
      </c>
      <c r="E231" s="281">
        <v>956</v>
      </c>
      <c r="F231" s="281">
        <v>5070</v>
      </c>
      <c r="G231" s="281">
        <v>7000</v>
      </c>
      <c r="H231" s="282">
        <v>7930</v>
      </c>
      <c r="I231" s="281">
        <v>760</v>
      </c>
      <c r="J231" s="281">
        <v>793</v>
      </c>
      <c r="K231" s="281">
        <v>244</v>
      </c>
    </row>
    <row r="232" spans="1:11" ht="11.1" customHeight="1" x14ac:dyDescent="0.2">
      <c r="A232" s="189" t="s">
        <v>82</v>
      </c>
      <c r="B232" s="283" t="s">
        <v>441</v>
      </c>
      <c r="C232" s="281">
        <v>11930</v>
      </c>
      <c r="D232" s="281">
        <v>1265</v>
      </c>
      <c r="E232" s="281">
        <v>515</v>
      </c>
      <c r="F232" s="281">
        <v>4052</v>
      </c>
      <c r="G232" s="281">
        <v>2875</v>
      </c>
      <c r="H232" s="282">
        <v>2728</v>
      </c>
      <c r="I232" s="281">
        <v>249</v>
      </c>
      <c r="J232" s="281">
        <v>148</v>
      </c>
      <c r="K232" s="281">
        <v>98</v>
      </c>
    </row>
    <row r="233" spans="1:11" ht="11.1" customHeight="1" x14ac:dyDescent="0.2">
      <c r="A233" s="189"/>
      <c r="B233" s="283" t="s">
        <v>439</v>
      </c>
      <c r="C233" s="281">
        <v>6136</v>
      </c>
      <c r="D233" s="281">
        <v>1134</v>
      </c>
      <c r="E233" s="281">
        <v>397</v>
      </c>
      <c r="F233" s="281">
        <v>1910</v>
      </c>
      <c r="G233" s="281">
        <v>1388</v>
      </c>
      <c r="H233" s="282">
        <v>1099</v>
      </c>
      <c r="I233" s="281">
        <v>111</v>
      </c>
      <c r="J233" s="281">
        <v>60</v>
      </c>
      <c r="K233" s="281">
        <v>37</v>
      </c>
    </row>
    <row r="234" spans="1:11" ht="11.1" customHeight="1" x14ac:dyDescent="0.2">
      <c r="A234" s="189" t="s">
        <v>83</v>
      </c>
      <c r="B234" s="283" t="s">
        <v>441</v>
      </c>
      <c r="C234" s="281">
        <v>21541</v>
      </c>
      <c r="D234" s="281">
        <v>1361</v>
      </c>
      <c r="E234" s="281">
        <v>604</v>
      </c>
      <c r="F234" s="281">
        <v>6708</v>
      </c>
      <c r="G234" s="281">
        <v>5007</v>
      </c>
      <c r="H234" s="282">
        <v>6387</v>
      </c>
      <c r="I234" s="281">
        <v>628</v>
      </c>
      <c r="J234" s="281">
        <v>586</v>
      </c>
      <c r="K234" s="281">
        <v>260</v>
      </c>
    </row>
    <row r="235" spans="1:11" ht="11.1" customHeight="1" x14ac:dyDescent="0.2">
      <c r="A235" s="189"/>
      <c r="B235" s="283" t="s">
        <v>439</v>
      </c>
      <c r="C235" s="281">
        <v>11454</v>
      </c>
      <c r="D235" s="281">
        <v>1105</v>
      </c>
      <c r="E235" s="281">
        <v>474</v>
      </c>
      <c r="F235" s="281">
        <v>3741</v>
      </c>
      <c r="G235" s="281">
        <v>2610</v>
      </c>
      <c r="H235" s="282">
        <v>2868</v>
      </c>
      <c r="I235" s="281">
        <v>308</v>
      </c>
      <c r="J235" s="281">
        <v>229</v>
      </c>
      <c r="K235" s="281">
        <v>119</v>
      </c>
    </row>
    <row r="236" spans="1:11" ht="11.1" customHeight="1" x14ac:dyDescent="0.2">
      <c r="A236" s="189" t="s">
        <v>84</v>
      </c>
      <c r="B236" s="283" t="s">
        <v>441</v>
      </c>
      <c r="C236" s="281">
        <v>28562</v>
      </c>
      <c r="D236" s="281">
        <v>2302</v>
      </c>
      <c r="E236" s="281">
        <v>679</v>
      </c>
      <c r="F236" s="281">
        <v>5043</v>
      </c>
      <c r="G236" s="281">
        <v>7328</v>
      </c>
      <c r="H236" s="282">
        <v>10601</v>
      </c>
      <c r="I236" s="281">
        <v>1068</v>
      </c>
      <c r="J236" s="281">
        <v>1231</v>
      </c>
      <c r="K236" s="281">
        <v>310</v>
      </c>
    </row>
    <row r="237" spans="1:11" ht="11.1" customHeight="1" x14ac:dyDescent="0.2">
      <c r="B237" s="283" t="s">
        <v>439</v>
      </c>
      <c r="C237" s="281">
        <v>15006</v>
      </c>
      <c r="D237" s="281">
        <v>1872</v>
      </c>
      <c r="E237" s="281">
        <v>492</v>
      </c>
      <c r="F237" s="281">
        <v>2765</v>
      </c>
      <c r="G237" s="281">
        <v>3994</v>
      </c>
      <c r="H237" s="282">
        <v>4705</v>
      </c>
      <c r="I237" s="281">
        <v>522</v>
      </c>
      <c r="J237" s="281">
        <v>523</v>
      </c>
      <c r="K237" s="281">
        <v>133</v>
      </c>
    </row>
    <row r="238" spans="1:11" ht="18" customHeight="1" x14ac:dyDescent="0.2">
      <c r="A238" s="147" t="s">
        <v>452</v>
      </c>
      <c r="B238" s="286" t="s">
        <v>441</v>
      </c>
      <c r="C238" s="284">
        <v>124663</v>
      </c>
      <c r="D238" s="284">
        <v>9870</v>
      </c>
      <c r="E238" s="284">
        <v>2937</v>
      </c>
      <c r="F238" s="284">
        <v>25902</v>
      </c>
      <c r="G238" s="284">
        <v>32017</v>
      </c>
      <c r="H238" s="285">
        <v>37661</v>
      </c>
      <c r="I238" s="284">
        <v>4241</v>
      </c>
      <c r="J238" s="284">
        <v>4928</v>
      </c>
      <c r="K238" s="284">
        <v>7107</v>
      </c>
    </row>
    <row r="239" spans="1:11" ht="11.1" customHeight="1" x14ac:dyDescent="0.2">
      <c r="A239" s="182"/>
      <c r="B239" s="286" t="s">
        <v>439</v>
      </c>
      <c r="C239" s="284">
        <v>64262</v>
      </c>
      <c r="D239" s="284">
        <v>7405</v>
      </c>
      <c r="E239" s="284">
        <v>1903</v>
      </c>
      <c r="F239" s="284">
        <v>15522</v>
      </c>
      <c r="G239" s="284">
        <v>16248</v>
      </c>
      <c r="H239" s="285">
        <v>16302</v>
      </c>
      <c r="I239" s="284">
        <v>1996</v>
      </c>
      <c r="J239" s="284">
        <v>2016</v>
      </c>
      <c r="K239" s="284">
        <v>2870</v>
      </c>
    </row>
    <row r="240" spans="1:11" ht="11.1" customHeight="1" x14ac:dyDescent="0.2">
      <c r="A240" s="189" t="s">
        <v>85</v>
      </c>
      <c r="B240" s="283" t="s">
        <v>441</v>
      </c>
      <c r="C240" s="281">
        <v>46838</v>
      </c>
      <c r="D240" s="281">
        <v>2385</v>
      </c>
      <c r="E240" s="281">
        <v>635</v>
      </c>
      <c r="F240" s="281">
        <v>7237</v>
      </c>
      <c r="G240" s="281">
        <v>11909</v>
      </c>
      <c r="H240" s="282">
        <v>16624</v>
      </c>
      <c r="I240" s="281">
        <v>1595</v>
      </c>
      <c r="J240" s="281">
        <v>2564</v>
      </c>
      <c r="K240" s="281">
        <v>3889</v>
      </c>
    </row>
    <row r="241" spans="1:11" ht="11.1" customHeight="1" x14ac:dyDescent="0.2">
      <c r="A241" s="189"/>
      <c r="B241" s="283" t="s">
        <v>439</v>
      </c>
      <c r="C241" s="281">
        <v>24026</v>
      </c>
      <c r="D241" s="281">
        <v>1747</v>
      </c>
      <c r="E241" s="281">
        <v>465</v>
      </c>
      <c r="F241" s="281">
        <v>4728</v>
      </c>
      <c r="G241" s="281">
        <v>6357</v>
      </c>
      <c r="H241" s="282">
        <v>7313</v>
      </c>
      <c r="I241" s="281">
        <v>806</v>
      </c>
      <c r="J241" s="281">
        <v>1091</v>
      </c>
      <c r="K241" s="281">
        <v>1519</v>
      </c>
    </row>
    <row r="242" spans="1:11" ht="11.1" customHeight="1" x14ac:dyDescent="0.2">
      <c r="A242" s="189" t="s">
        <v>86</v>
      </c>
      <c r="B242" s="283" t="s">
        <v>441</v>
      </c>
      <c r="C242" s="281">
        <v>20410</v>
      </c>
      <c r="D242" s="281">
        <v>2527</v>
      </c>
      <c r="E242" s="281">
        <v>669</v>
      </c>
      <c r="F242" s="281">
        <v>4626</v>
      </c>
      <c r="G242" s="281">
        <v>5123</v>
      </c>
      <c r="H242" s="282">
        <v>5355</v>
      </c>
      <c r="I242" s="281">
        <v>711</v>
      </c>
      <c r="J242" s="281">
        <v>580</v>
      </c>
      <c r="K242" s="281">
        <v>819</v>
      </c>
    </row>
    <row r="243" spans="1:11" ht="11.1" customHeight="1" x14ac:dyDescent="0.2">
      <c r="A243" s="189"/>
      <c r="B243" s="283" t="s">
        <v>439</v>
      </c>
      <c r="C243" s="281">
        <v>10533</v>
      </c>
      <c r="D243" s="281">
        <v>1977</v>
      </c>
      <c r="E243" s="281">
        <v>404</v>
      </c>
      <c r="F243" s="281">
        <v>2632</v>
      </c>
      <c r="G243" s="281">
        <v>2417</v>
      </c>
      <c r="H243" s="282">
        <v>2263</v>
      </c>
      <c r="I243" s="281">
        <v>274</v>
      </c>
      <c r="J243" s="281">
        <v>234</v>
      </c>
      <c r="K243" s="281">
        <v>332</v>
      </c>
    </row>
    <row r="244" spans="1:11" ht="11.1" customHeight="1" x14ac:dyDescent="0.2">
      <c r="A244" s="189" t="s">
        <v>87</v>
      </c>
      <c r="B244" s="283" t="s">
        <v>441</v>
      </c>
      <c r="C244" s="281">
        <v>19830</v>
      </c>
      <c r="D244" s="281">
        <v>1872</v>
      </c>
      <c r="E244" s="281">
        <v>477</v>
      </c>
      <c r="F244" s="281">
        <v>3322</v>
      </c>
      <c r="G244" s="281">
        <v>5255</v>
      </c>
      <c r="H244" s="282">
        <v>6920</v>
      </c>
      <c r="I244" s="281">
        <v>524</v>
      </c>
      <c r="J244" s="281">
        <v>493</v>
      </c>
      <c r="K244" s="281">
        <v>967</v>
      </c>
    </row>
    <row r="245" spans="1:11" ht="11.1" customHeight="1" x14ac:dyDescent="0.2">
      <c r="A245" s="189"/>
      <c r="B245" s="283" t="s">
        <v>439</v>
      </c>
      <c r="C245" s="281">
        <v>10053</v>
      </c>
      <c r="D245" s="281">
        <v>1320</v>
      </c>
      <c r="E245" s="281">
        <v>278</v>
      </c>
      <c r="F245" s="281">
        <v>2017</v>
      </c>
      <c r="G245" s="281">
        <v>2724</v>
      </c>
      <c r="H245" s="282">
        <v>2899</v>
      </c>
      <c r="I245" s="281">
        <v>238</v>
      </c>
      <c r="J245" s="281">
        <v>174</v>
      </c>
      <c r="K245" s="281">
        <v>403</v>
      </c>
    </row>
    <row r="246" spans="1:11" ht="11.1" customHeight="1" x14ac:dyDescent="0.2">
      <c r="A246" s="189" t="s">
        <v>88</v>
      </c>
      <c r="B246" s="283" t="s">
        <v>441</v>
      </c>
      <c r="C246" s="281">
        <v>37585</v>
      </c>
      <c r="D246" s="281">
        <v>3086</v>
      </c>
      <c r="E246" s="281">
        <v>1156</v>
      </c>
      <c r="F246" s="281">
        <v>10717</v>
      </c>
      <c r="G246" s="281">
        <v>9730</v>
      </c>
      <c r="H246" s="282">
        <v>8762</v>
      </c>
      <c r="I246" s="281">
        <v>1411</v>
      </c>
      <c r="J246" s="281">
        <v>1291</v>
      </c>
      <c r="K246" s="281">
        <v>1432</v>
      </c>
    </row>
    <row r="247" spans="1:11" ht="11.1" customHeight="1" x14ac:dyDescent="0.2">
      <c r="B247" s="283" t="s">
        <v>439</v>
      </c>
      <c r="C247" s="281">
        <v>19650</v>
      </c>
      <c r="D247" s="281">
        <v>2361</v>
      </c>
      <c r="E247" s="281">
        <v>756</v>
      </c>
      <c r="F247" s="281">
        <v>6145</v>
      </c>
      <c r="G247" s="281">
        <v>4750</v>
      </c>
      <c r="H247" s="282">
        <v>3827</v>
      </c>
      <c r="I247" s="281">
        <v>678</v>
      </c>
      <c r="J247" s="281">
        <v>517</v>
      </c>
      <c r="K247" s="281">
        <v>616</v>
      </c>
    </row>
    <row r="248" spans="1:11" ht="18" customHeight="1" x14ac:dyDescent="0.2">
      <c r="A248" s="147" t="s">
        <v>451</v>
      </c>
      <c r="B248" s="286" t="s">
        <v>441</v>
      </c>
      <c r="C248" s="284">
        <v>120313</v>
      </c>
      <c r="D248" s="284">
        <v>6593</v>
      </c>
      <c r="E248" s="284">
        <v>2026</v>
      </c>
      <c r="F248" s="284">
        <v>32821</v>
      </c>
      <c r="G248" s="284">
        <v>30522</v>
      </c>
      <c r="H248" s="285">
        <v>33907</v>
      </c>
      <c r="I248" s="284">
        <v>3802</v>
      </c>
      <c r="J248" s="284">
        <v>4478</v>
      </c>
      <c r="K248" s="284">
        <v>6164</v>
      </c>
    </row>
    <row r="249" spans="1:11" ht="11.1" customHeight="1" x14ac:dyDescent="0.2">
      <c r="A249" s="182"/>
      <c r="B249" s="286" t="s">
        <v>439</v>
      </c>
      <c r="C249" s="284">
        <v>62529</v>
      </c>
      <c r="D249" s="284">
        <v>5041</v>
      </c>
      <c r="E249" s="284">
        <v>1427</v>
      </c>
      <c r="F249" s="284">
        <v>19621</v>
      </c>
      <c r="G249" s="284">
        <v>15419</v>
      </c>
      <c r="H249" s="285">
        <v>14895</v>
      </c>
      <c r="I249" s="284">
        <v>1714</v>
      </c>
      <c r="J249" s="284">
        <v>1856</v>
      </c>
      <c r="K249" s="284">
        <v>2556</v>
      </c>
    </row>
    <row r="250" spans="1:11" ht="11.1" customHeight="1" x14ac:dyDescent="0.2">
      <c r="A250" s="189" t="s">
        <v>89</v>
      </c>
      <c r="B250" s="283" t="s">
        <v>441</v>
      </c>
      <c r="C250" s="281">
        <v>13714</v>
      </c>
      <c r="D250" s="281">
        <v>875</v>
      </c>
      <c r="E250" s="281">
        <v>337</v>
      </c>
      <c r="F250" s="281">
        <v>5111</v>
      </c>
      <c r="G250" s="281">
        <v>3507</v>
      </c>
      <c r="H250" s="282">
        <v>2997</v>
      </c>
      <c r="I250" s="281">
        <v>353</v>
      </c>
      <c r="J250" s="281">
        <v>235</v>
      </c>
      <c r="K250" s="281">
        <v>299</v>
      </c>
    </row>
    <row r="251" spans="1:11" ht="11.1" customHeight="1" x14ac:dyDescent="0.2">
      <c r="A251" s="189"/>
      <c r="B251" s="283" t="s">
        <v>439</v>
      </c>
      <c r="C251" s="281">
        <v>7090</v>
      </c>
      <c r="D251" s="281">
        <v>689</v>
      </c>
      <c r="E251" s="281">
        <v>226</v>
      </c>
      <c r="F251" s="281">
        <v>2974</v>
      </c>
      <c r="G251" s="281">
        <v>1627</v>
      </c>
      <c r="H251" s="282">
        <v>1210</v>
      </c>
      <c r="I251" s="281">
        <v>165</v>
      </c>
      <c r="J251" s="281">
        <v>97</v>
      </c>
      <c r="K251" s="281">
        <v>102</v>
      </c>
    </row>
    <row r="252" spans="1:11" ht="11.1" customHeight="1" x14ac:dyDescent="0.2">
      <c r="A252" s="189" t="s">
        <v>90</v>
      </c>
      <c r="B252" s="283" t="s">
        <v>441</v>
      </c>
      <c r="C252" s="281">
        <v>57301</v>
      </c>
      <c r="D252" s="281">
        <v>2781</v>
      </c>
      <c r="E252" s="281">
        <v>783</v>
      </c>
      <c r="F252" s="281">
        <v>12333</v>
      </c>
      <c r="G252" s="281">
        <v>15789</v>
      </c>
      <c r="H252" s="282">
        <v>17138</v>
      </c>
      <c r="I252" s="281">
        <v>1923</v>
      </c>
      <c r="J252" s="281">
        <v>2690</v>
      </c>
      <c r="K252" s="281">
        <v>3864</v>
      </c>
    </row>
    <row r="253" spans="1:11" ht="11.1" customHeight="1" x14ac:dyDescent="0.2">
      <c r="A253" s="189"/>
      <c r="B253" s="283" t="s">
        <v>439</v>
      </c>
      <c r="C253" s="281">
        <v>29804</v>
      </c>
      <c r="D253" s="281">
        <v>2021</v>
      </c>
      <c r="E253" s="281">
        <v>573</v>
      </c>
      <c r="F253" s="281">
        <v>7660</v>
      </c>
      <c r="G253" s="281">
        <v>8041</v>
      </c>
      <c r="H253" s="282">
        <v>7829</v>
      </c>
      <c r="I253" s="281">
        <v>893</v>
      </c>
      <c r="J253" s="281">
        <v>1163</v>
      </c>
      <c r="K253" s="281">
        <v>1624</v>
      </c>
    </row>
    <row r="254" spans="1:11" ht="11.1" customHeight="1" x14ac:dyDescent="0.2">
      <c r="A254" s="189" t="s">
        <v>91</v>
      </c>
      <c r="B254" s="283" t="s">
        <v>441</v>
      </c>
      <c r="C254" s="281">
        <v>33134</v>
      </c>
      <c r="D254" s="281">
        <v>2124</v>
      </c>
      <c r="E254" s="281">
        <v>634</v>
      </c>
      <c r="F254" s="281">
        <v>9904</v>
      </c>
      <c r="G254" s="281">
        <v>7585</v>
      </c>
      <c r="H254" s="282">
        <v>9365</v>
      </c>
      <c r="I254" s="281">
        <v>1031</v>
      </c>
      <c r="J254" s="281">
        <v>1064</v>
      </c>
      <c r="K254" s="281">
        <v>1427</v>
      </c>
    </row>
    <row r="255" spans="1:11" ht="11.1" customHeight="1" x14ac:dyDescent="0.2">
      <c r="A255" s="189"/>
      <c r="B255" s="283" t="s">
        <v>439</v>
      </c>
      <c r="C255" s="281">
        <v>17211</v>
      </c>
      <c r="D255" s="281">
        <v>1679</v>
      </c>
      <c r="E255" s="281">
        <v>444</v>
      </c>
      <c r="F255" s="281">
        <v>5840</v>
      </c>
      <c r="G255" s="281">
        <v>3986</v>
      </c>
      <c r="H255" s="282">
        <v>3905</v>
      </c>
      <c r="I255" s="281">
        <v>415</v>
      </c>
      <c r="J255" s="281">
        <v>400</v>
      </c>
      <c r="K255" s="281">
        <v>542</v>
      </c>
    </row>
    <row r="256" spans="1:11" ht="11.1" customHeight="1" x14ac:dyDescent="0.2">
      <c r="A256" s="189" t="s">
        <v>92</v>
      </c>
      <c r="B256" s="283" t="s">
        <v>441</v>
      </c>
      <c r="C256" s="281">
        <v>16164</v>
      </c>
      <c r="D256" s="281">
        <v>813</v>
      </c>
      <c r="E256" s="281">
        <v>272</v>
      </c>
      <c r="F256" s="281">
        <v>5473</v>
      </c>
      <c r="G256" s="281">
        <v>3641</v>
      </c>
      <c r="H256" s="282">
        <v>4407</v>
      </c>
      <c r="I256" s="281">
        <v>495</v>
      </c>
      <c r="J256" s="281">
        <v>489</v>
      </c>
      <c r="K256" s="281">
        <v>574</v>
      </c>
    </row>
    <row r="257" spans="1:11" ht="11.1" customHeight="1" x14ac:dyDescent="0.2">
      <c r="B257" s="283" t="s">
        <v>439</v>
      </c>
      <c r="C257" s="281">
        <v>8424</v>
      </c>
      <c r="D257" s="281">
        <v>652</v>
      </c>
      <c r="E257" s="281">
        <v>184</v>
      </c>
      <c r="F257" s="281">
        <v>3147</v>
      </c>
      <c r="G257" s="281">
        <v>1765</v>
      </c>
      <c r="H257" s="282">
        <v>1951</v>
      </c>
      <c r="I257" s="281">
        <v>241</v>
      </c>
      <c r="J257" s="281">
        <v>196</v>
      </c>
      <c r="K257" s="281">
        <v>288</v>
      </c>
    </row>
    <row r="258" spans="1:11" ht="18" customHeight="1" x14ac:dyDescent="0.2">
      <c r="A258" s="147" t="s">
        <v>450</v>
      </c>
      <c r="B258" s="286" t="s">
        <v>441</v>
      </c>
      <c r="C258" s="284">
        <v>261246</v>
      </c>
      <c r="D258" s="284">
        <v>19663</v>
      </c>
      <c r="E258" s="284">
        <v>7333</v>
      </c>
      <c r="F258" s="284">
        <v>37756</v>
      </c>
      <c r="G258" s="284">
        <v>69474</v>
      </c>
      <c r="H258" s="285">
        <v>104924</v>
      </c>
      <c r="I258" s="284">
        <v>9789</v>
      </c>
      <c r="J258" s="284">
        <v>9961</v>
      </c>
      <c r="K258" s="284">
        <v>2346</v>
      </c>
    </row>
    <row r="259" spans="1:11" ht="11.1" customHeight="1" x14ac:dyDescent="0.2">
      <c r="A259" s="182"/>
      <c r="B259" s="286" t="s">
        <v>439</v>
      </c>
      <c r="C259" s="284">
        <v>133036</v>
      </c>
      <c r="D259" s="284">
        <v>16523</v>
      </c>
      <c r="E259" s="284">
        <v>5381</v>
      </c>
      <c r="F259" s="284">
        <v>20239</v>
      </c>
      <c r="G259" s="284">
        <v>35434</v>
      </c>
      <c r="H259" s="285">
        <v>45749</v>
      </c>
      <c r="I259" s="284">
        <v>4447</v>
      </c>
      <c r="J259" s="284">
        <v>4351</v>
      </c>
      <c r="K259" s="284">
        <v>912</v>
      </c>
    </row>
    <row r="260" spans="1:11" ht="11.1" customHeight="1" x14ac:dyDescent="0.2">
      <c r="A260" s="189" t="s">
        <v>93</v>
      </c>
      <c r="B260" s="283" t="s">
        <v>441</v>
      </c>
      <c r="C260" s="281">
        <v>16462</v>
      </c>
      <c r="D260" s="281">
        <v>1086</v>
      </c>
      <c r="E260" s="281">
        <v>590</v>
      </c>
      <c r="F260" s="281">
        <v>2807</v>
      </c>
      <c r="G260" s="281">
        <v>4545</v>
      </c>
      <c r="H260" s="282">
        <v>6325</v>
      </c>
      <c r="I260" s="281">
        <v>490</v>
      </c>
      <c r="J260" s="281">
        <v>471</v>
      </c>
      <c r="K260" s="281">
        <v>148</v>
      </c>
    </row>
    <row r="261" spans="1:11" ht="11.1" customHeight="1" x14ac:dyDescent="0.2">
      <c r="A261" s="189"/>
      <c r="B261" s="283" t="s">
        <v>439</v>
      </c>
      <c r="C261" s="281">
        <v>8399</v>
      </c>
      <c r="D261" s="281">
        <v>944</v>
      </c>
      <c r="E261" s="281">
        <v>436</v>
      </c>
      <c r="F261" s="281">
        <v>1368</v>
      </c>
      <c r="G261" s="281">
        <v>2209</v>
      </c>
      <c r="H261" s="282">
        <v>2935</v>
      </c>
      <c r="I261" s="281">
        <v>228</v>
      </c>
      <c r="J261" s="281">
        <v>217</v>
      </c>
      <c r="K261" s="281">
        <v>62</v>
      </c>
    </row>
    <row r="262" spans="1:11" ht="11.1" customHeight="1" x14ac:dyDescent="0.2">
      <c r="A262" s="189" t="s">
        <v>94</v>
      </c>
      <c r="B262" s="283" t="s">
        <v>441</v>
      </c>
      <c r="C262" s="281">
        <v>24720</v>
      </c>
      <c r="D262" s="281">
        <v>2539</v>
      </c>
      <c r="E262" s="281">
        <v>831</v>
      </c>
      <c r="F262" s="281">
        <v>5169</v>
      </c>
      <c r="G262" s="281">
        <v>6609</v>
      </c>
      <c r="H262" s="282">
        <v>8166</v>
      </c>
      <c r="I262" s="281">
        <v>721</v>
      </c>
      <c r="J262" s="281">
        <v>580</v>
      </c>
      <c r="K262" s="281">
        <v>105</v>
      </c>
    </row>
    <row r="263" spans="1:11" ht="11.1" customHeight="1" x14ac:dyDescent="0.2">
      <c r="A263" s="189"/>
      <c r="B263" s="283" t="s">
        <v>439</v>
      </c>
      <c r="C263" s="281">
        <v>12474</v>
      </c>
      <c r="D263" s="281">
        <v>2235</v>
      </c>
      <c r="E263" s="281">
        <v>545</v>
      </c>
      <c r="F263" s="281">
        <v>2527</v>
      </c>
      <c r="G263" s="281">
        <v>3127</v>
      </c>
      <c r="H263" s="282">
        <v>3446</v>
      </c>
      <c r="I263" s="281">
        <v>314</v>
      </c>
      <c r="J263" s="281">
        <v>242</v>
      </c>
      <c r="K263" s="281">
        <v>38</v>
      </c>
    </row>
    <row r="264" spans="1:11" ht="11.1" customHeight="1" x14ac:dyDescent="0.2">
      <c r="A264" s="189" t="s">
        <v>95</v>
      </c>
      <c r="B264" s="283" t="s">
        <v>441</v>
      </c>
      <c r="C264" s="281">
        <v>12099</v>
      </c>
      <c r="D264" s="281">
        <v>1337</v>
      </c>
      <c r="E264" s="281">
        <v>528</v>
      </c>
      <c r="F264" s="281">
        <v>2915</v>
      </c>
      <c r="G264" s="281">
        <v>3082</v>
      </c>
      <c r="H264" s="282">
        <v>3563</v>
      </c>
      <c r="I264" s="281">
        <v>317</v>
      </c>
      <c r="J264" s="281">
        <v>241</v>
      </c>
      <c r="K264" s="281">
        <v>116</v>
      </c>
    </row>
    <row r="265" spans="1:11" ht="11.1" customHeight="1" x14ac:dyDescent="0.2">
      <c r="A265" s="189"/>
      <c r="B265" s="283" t="s">
        <v>439</v>
      </c>
      <c r="C265" s="281">
        <v>6191</v>
      </c>
      <c r="D265" s="281">
        <v>1169</v>
      </c>
      <c r="E265" s="281">
        <v>356</v>
      </c>
      <c r="F265" s="281">
        <v>1337</v>
      </c>
      <c r="G265" s="281">
        <v>1509</v>
      </c>
      <c r="H265" s="282">
        <v>1522</v>
      </c>
      <c r="I265" s="281">
        <v>154</v>
      </c>
      <c r="J265" s="281">
        <v>99</v>
      </c>
      <c r="K265" s="281">
        <v>45</v>
      </c>
    </row>
    <row r="266" spans="1:11" ht="11.1" customHeight="1" x14ac:dyDescent="0.2">
      <c r="A266" s="189" t="s">
        <v>96</v>
      </c>
      <c r="B266" s="283" t="s">
        <v>441</v>
      </c>
      <c r="C266" s="281">
        <v>16880</v>
      </c>
      <c r="D266" s="281">
        <v>1357</v>
      </c>
      <c r="E266" s="281">
        <v>572</v>
      </c>
      <c r="F266" s="281">
        <v>2654</v>
      </c>
      <c r="G266" s="281">
        <v>4903</v>
      </c>
      <c r="H266" s="282">
        <v>6215</v>
      </c>
      <c r="I266" s="281">
        <v>611</v>
      </c>
      <c r="J266" s="281">
        <v>483</v>
      </c>
      <c r="K266" s="281">
        <v>85</v>
      </c>
    </row>
    <row r="267" spans="1:11" ht="11.1" customHeight="1" x14ac:dyDescent="0.2">
      <c r="A267" s="189"/>
      <c r="B267" s="283" t="s">
        <v>439</v>
      </c>
      <c r="C267" s="281">
        <v>8463</v>
      </c>
      <c r="D267" s="281">
        <v>1193</v>
      </c>
      <c r="E267" s="281">
        <v>417</v>
      </c>
      <c r="F267" s="281">
        <v>1311</v>
      </c>
      <c r="G267" s="281">
        <v>2327</v>
      </c>
      <c r="H267" s="282">
        <v>2709</v>
      </c>
      <c r="I267" s="281">
        <v>263</v>
      </c>
      <c r="J267" s="281">
        <v>203</v>
      </c>
      <c r="K267" s="281">
        <v>40</v>
      </c>
    </row>
    <row r="268" spans="1:11" ht="11.1" customHeight="1" x14ac:dyDescent="0.2">
      <c r="A268" s="189" t="s">
        <v>97</v>
      </c>
      <c r="B268" s="283" t="s">
        <v>441</v>
      </c>
      <c r="C268" s="281">
        <v>27472</v>
      </c>
      <c r="D268" s="281">
        <v>1728</v>
      </c>
      <c r="E268" s="281">
        <v>1176</v>
      </c>
      <c r="F268" s="281">
        <v>4774</v>
      </c>
      <c r="G268" s="281">
        <v>6720</v>
      </c>
      <c r="H268" s="282">
        <v>11090</v>
      </c>
      <c r="I268" s="281">
        <v>854</v>
      </c>
      <c r="J268" s="281">
        <v>961</v>
      </c>
      <c r="K268" s="281">
        <v>169</v>
      </c>
    </row>
    <row r="269" spans="1:11" ht="11.1" customHeight="1" x14ac:dyDescent="0.2">
      <c r="A269" s="189"/>
      <c r="B269" s="283" t="s">
        <v>439</v>
      </c>
      <c r="C269" s="281">
        <v>14067</v>
      </c>
      <c r="D269" s="281">
        <v>1496</v>
      </c>
      <c r="E269" s="281">
        <v>972</v>
      </c>
      <c r="F269" s="281">
        <v>2378</v>
      </c>
      <c r="G269" s="281">
        <v>3464</v>
      </c>
      <c r="H269" s="282">
        <v>4859</v>
      </c>
      <c r="I269" s="281">
        <v>399</v>
      </c>
      <c r="J269" s="281">
        <v>420</v>
      </c>
      <c r="K269" s="281">
        <v>79</v>
      </c>
    </row>
    <row r="270" spans="1:11" ht="11.1" customHeight="1" x14ac:dyDescent="0.2">
      <c r="A270" s="189" t="s">
        <v>98</v>
      </c>
      <c r="B270" s="283" t="s">
        <v>441</v>
      </c>
      <c r="C270" s="281">
        <v>25272</v>
      </c>
      <c r="D270" s="281">
        <v>1718</v>
      </c>
      <c r="E270" s="281">
        <v>407</v>
      </c>
      <c r="F270" s="281">
        <v>2478</v>
      </c>
      <c r="G270" s="281">
        <v>6510</v>
      </c>
      <c r="H270" s="282">
        <v>11939</v>
      </c>
      <c r="I270" s="281">
        <v>1001</v>
      </c>
      <c r="J270" s="281">
        <v>944</v>
      </c>
      <c r="K270" s="281">
        <v>275</v>
      </c>
    </row>
    <row r="271" spans="1:11" ht="11.1" customHeight="1" x14ac:dyDescent="0.2">
      <c r="A271" s="189"/>
      <c r="B271" s="283" t="s">
        <v>439</v>
      </c>
      <c r="C271" s="281">
        <v>12854</v>
      </c>
      <c r="D271" s="281">
        <v>1390</v>
      </c>
      <c r="E271" s="281">
        <v>308</v>
      </c>
      <c r="F271" s="281">
        <v>1720</v>
      </c>
      <c r="G271" s="281">
        <v>3650</v>
      </c>
      <c r="H271" s="282">
        <v>4869</v>
      </c>
      <c r="I271" s="281">
        <v>432</v>
      </c>
      <c r="J271" s="281">
        <v>385</v>
      </c>
      <c r="K271" s="281">
        <v>100</v>
      </c>
    </row>
    <row r="272" spans="1:11" ht="11.1" customHeight="1" x14ac:dyDescent="0.2">
      <c r="A272" s="189" t="s">
        <v>99</v>
      </c>
      <c r="B272" s="283" t="s">
        <v>441</v>
      </c>
      <c r="C272" s="281">
        <v>33233</v>
      </c>
      <c r="D272" s="281">
        <v>2460</v>
      </c>
      <c r="E272" s="281">
        <v>838</v>
      </c>
      <c r="F272" s="281">
        <v>4212</v>
      </c>
      <c r="G272" s="281">
        <v>9754</v>
      </c>
      <c r="H272" s="282">
        <v>13465</v>
      </c>
      <c r="I272" s="281">
        <v>1138</v>
      </c>
      <c r="J272" s="281">
        <v>998</v>
      </c>
      <c r="K272" s="281">
        <v>368</v>
      </c>
    </row>
    <row r="273" spans="1:11" ht="11.1" customHeight="1" x14ac:dyDescent="0.2">
      <c r="A273" s="189"/>
      <c r="B273" s="283" t="s">
        <v>439</v>
      </c>
      <c r="C273" s="281">
        <v>16888</v>
      </c>
      <c r="D273" s="281">
        <v>1897</v>
      </c>
      <c r="E273" s="281">
        <v>568</v>
      </c>
      <c r="F273" s="281">
        <v>2482</v>
      </c>
      <c r="G273" s="281">
        <v>4935</v>
      </c>
      <c r="H273" s="282">
        <v>5929</v>
      </c>
      <c r="I273" s="281">
        <v>504</v>
      </c>
      <c r="J273" s="281">
        <v>420</v>
      </c>
      <c r="K273" s="281">
        <v>153</v>
      </c>
    </row>
    <row r="274" spans="1:11" ht="11.1" customHeight="1" x14ac:dyDescent="0.2">
      <c r="A274" s="189" t="s">
        <v>100</v>
      </c>
      <c r="B274" s="283" t="s">
        <v>441</v>
      </c>
      <c r="C274" s="281">
        <v>21804</v>
      </c>
      <c r="D274" s="281">
        <v>2578</v>
      </c>
      <c r="E274" s="281">
        <v>536</v>
      </c>
      <c r="F274" s="281">
        <v>3467</v>
      </c>
      <c r="G274" s="281">
        <v>6695</v>
      </c>
      <c r="H274" s="282">
        <v>6730</v>
      </c>
      <c r="I274" s="281">
        <v>552</v>
      </c>
      <c r="J274" s="281">
        <v>623</v>
      </c>
      <c r="K274" s="281">
        <v>623</v>
      </c>
    </row>
    <row r="275" spans="1:11" ht="11.1" customHeight="1" x14ac:dyDescent="0.2">
      <c r="A275" s="189"/>
      <c r="B275" s="283" t="s">
        <v>439</v>
      </c>
      <c r="C275" s="281">
        <v>10997</v>
      </c>
      <c r="D275" s="281">
        <v>1930</v>
      </c>
      <c r="E275" s="281">
        <v>312</v>
      </c>
      <c r="F275" s="281">
        <v>1973</v>
      </c>
      <c r="G275" s="281">
        <v>3326</v>
      </c>
      <c r="H275" s="282">
        <v>2851</v>
      </c>
      <c r="I275" s="281">
        <v>173</v>
      </c>
      <c r="J275" s="281">
        <v>208</v>
      </c>
      <c r="K275" s="281">
        <v>224</v>
      </c>
    </row>
    <row r="276" spans="1:11" ht="11.1" customHeight="1" x14ac:dyDescent="0.2">
      <c r="A276" s="189" t="s">
        <v>101</v>
      </c>
      <c r="B276" s="283" t="s">
        <v>441</v>
      </c>
      <c r="C276" s="281">
        <v>69964</v>
      </c>
      <c r="D276" s="281">
        <v>3536</v>
      </c>
      <c r="E276" s="281">
        <v>1397</v>
      </c>
      <c r="F276" s="281">
        <v>6688</v>
      </c>
      <c r="G276" s="281">
        <v>17043</v>
      </c>
      <c r="H276" s="282">
        <v>32915</v>
      </c>
      <c r="I276" s="281">
        <v>3682</v>
      </c>
      <c r="J276" s="281">
        <v>4336</v>
      </c>
      <c r="K276" s="281">
        <v>367</v>
      </c>
    </row>
    <row r="277" spans="1:11" ht="11.1" customHeight="1" x14ac:dyDescent="0.2">
      <c r="A277" s="189"/>
      <c r="B277" s="283" t="s">
        <v>439</v>
      </c>
      <c r="C277" s="281">
        <v>35981</v>
      </c>
      <c r="D277" s="281">
        <v>3070</v>
      </c>
      <c r="E277" s="281">
        <v>1128</v>
      </c>
      <c r="F277" s="281">
        <v>3931</v>
      </c>
      <c r="G277" s="281">
        <v>9225</v>
      </c>
      <c r="H277" s="282">
        <v>14656</v>
      </c>
      <c r="I277" s="281">
        <v>1807</v>
      </c>
      <c r="J277" s="281">
        <v>2025</v>
      </c>
      <c r="K277" s="281">
        <v>139</v>
      </c>
    </row>
    <row r="278" spans="1:11" ht="11.1" customHeight="1" x14ac:dyDescent="0.2">
      <c r="A278" s="189" t="s">
        <v>102</v>
      </c>
      <c r="B278" s="283" t="s">
        <v>441</v>
      </c>
      <c r="C278" s="281">
        <v>13340</v>
      </c>
      <c r="D278" s="281">
        <v>1324</v>
      </c>
      <c r="E278" s="281">
        <v>458</v>
      </c>
      <c r="F278" s="281">
        <v>2592</v>
      </c>
      <c r="G278" s="281">
        <v>3613</v>
      </c>
      <c r="H278" s="282">
        <v>4516</v>
      </c>
      <c r="I278" s="281">
        <v>423</v>
      </c>
      <c r="J278" s="281">
        <v>324</v>
      </c>
      <c r="K278" s="281">
        <v>90</v>
      </c>
    </row>
    <row r="279" spans="1:11" ht="11.1" customHeight="1" x14ac:dyDescent="0.2">
      <c r="A279" s="182"/>
      <c r="B279" s="283" t="s">
        <v>439</v>
      </c>
      <c r="C279" s="281">
        <v>6722</v>
      </c>
      <c r="D279" s="281">
        <v>1199</v>
      </c>
      <c r="E279" s="281">
        <v>339</v>
      </c>
      <c r="F279" s="281">
        <v>1212</v>
      </c>
      <c r="G279" s="281">
        <v>1662</v>
      </c>
      <c r="H279" s="282">
        <v>1973</v>
      </c>
      <c r="I279" s="281">
        <v>173</v>
      </c>
      <c r="J279" s="281">
        <v>132</v>
      </c>
      <c r="K279" s="281">
        <v>32</v>
      </c>
    </row>
    <row r="280" spans="1:11" ht="18" customHeight="1" x14ac:dyDescent="0.2">
      <c r="A280" s="147" t="s">
        <v>449</v>
      </c>
      <c r="B280" s="286" t="s">
        <v>441</v>
      </c>
      <c r="C280" s="284">
        <v>191010</v>
      </c>
      <c r="D280" s="284">
        <v>10514</v>
      </c>
      <c r="E280" s="284">
        <v>5703</v>
      </c>
      <c r="F280" s="284">
        <v>30333</v>
      </c>
      <c r="G280" s="284">
        <v>46838</v>
      </c>
      <c r="H280" s="285">
        <v>79686</v>
      </c>
      <c r="I280" s="284">
        <v>7155</v>
      </c>
      <c r="J280" s="284">
        <v>8865</v>
      </c>
      <c r="K280" s="284">
        <v>1916</v>
      </c>
    </row>
    <row r="281" spans="1:11" ht="11.1" customHeight="1" x14ac:dyDescent="0.2">
      <c r="A281" s="182"/>
      <c r="B281" s="286" t="s">
        <v>439</v>
      </c>
      <c r="C281" s="284">
        <v>98020</v>
      </c>
      <c r="D281" s="284">
        <v>8826</v>
      </c>
      <c r="E281" s="284">
        <v>4361</v>
      </c>
      <c r="F281" s="284">
        <v>15771</v>
      </c>
      <c r="G281" s="284">
        <v>24479</v>
      </c>
      <c r="H281" s="285">
        <v>36159</v>
      </c>
      <c r="I281" s="284">
        <v>3422</v>
      </c>
      <c r="J281" s="284">
        <v>4157</v>
      </c>
      <c r="K281" s="284">
        <v>845</v>
      </c>
    </row>
    <row r="282" spans="1:11" ht="11.1" customHeight="1" x14ac:dyDescent="0.2">
      <c r="A282" s="189" t="s">
        <v>103</v>
      </c>
      <c r="B282" s="283" t="s">
        <v>441</v>
      </c>
      <c r="C282" s="281">
        <v>40708</v>
      </c>
      <c r="D282" s="281">
        <v>2143</v>
      </c>
      <c r="E282" s="281">
        <v>1391</v>
      </c>
      <c r="F282" s="281">
        <v>8123</v>
      </c>
      <c r="G282" s="281">
        <v>9582</v>
      </c>
      <c r="H282" s="282">
        <v>15908</v>
      </c>
      <c r="I282" s="281">
        <v>1338</v>
      </c>
      <c r="J282" s="281">
        <v>1677</v>
      </c>
      <c r="K282" s="281">
        <v>546</v>
      </c>
    </row>
    <row r="283" spans="1:11" ht="11.1" customHeight="1" x14ac:dyDescent="0.2">
      <c r="A283" s="189"/>
      <c r="B283" s="283" t="s">
        <v>439</v>
      </c>
      <c r="C283" s="281">
        <v>20884</v>
      </c>
      <c r="D283" s="281">
        <v>1780</v>
      </c>
      <c r="E283" s="281">
        <v>1057</v>
      </c>
      <c r="F283" s="281">
        <v>4053</v>
      </c>
      <c r="G283" s="281">
        <v>4932</v>
      </c>
      <c r="H283" s="282">
        <v>7441</v>
      </c>
      <c r="I283" s="281">
        <v>664</v>
      </c>
      <c r="J283" s="281">
        <v>722</v>
      </c>
      <c r="K283" s="281">
        <v>235</v>
      </c>
    </row>
    <row r="284" spans="1:11" ht="11.1" customHeight="1" x14ac:dyDescent="0.2">
      <c r="A284" s="189" t="s">
        <v>104</v>
      </c>
      <c r="B284" s="283" t="s">
        <v>441</v>
      </c>
      <c r="C284" s="281">
        <v>29854</v>
      </c>
      <c r="D284" s="281">
        <v>2409</v>
      </c>
      <c r="E284" s="281">
        <v>982</v>
      </c>
      <c r="F284" s="281">
        <v>5843</v>
      </c>
      <c r="G284" s="281">
        <v>9139</v>
      </c>
      <c r="H284" s="282">
        <v>9788</v>
      </c>
      <c r="I284" s="281">
        <v>791</v>
      </c>
      <c r="J284" s="281">
        <v>717</v>
      </c>
      <c r="K284" s="281">
        <v>185</v>
      </c>
    </row>
    <row r="285" spans="1:11" ht="11.1" customHeight="1" x14ac:dyDescent="0.2">
      <c r="A285" s="189"/>
      <c r="B285" s="283" t="s">
        <v>439</v>
      </c>
      <c r="C285" s="281">
        <v>14871</v>
      </c>
      <c r="D285" s="281">
        <v>2059</v>
      </c>
      <c r="E285" s="281">
        <v>696</v>
      </c>
      <c r="F285" s="281">
        <v>2666</v>
      </c>
      <c r="G285" s="281">
        <v>4234</v>
      </c>
      <c r="H285" s="282">
        <v>4447</v>
      </c>
      <c r="I285" s="281">
        <v>382</v>
      </c>
      <c r="J285" s="281">
        <v>312</v>
      </c>
      <c r="K285" s="281">
        <v>75</v>
      </c>
    </row>
    <row r="286" spans="1:11" ht="11.1" customHeight="1" x14ac:dyDescent="0.2">
      <c r="A286" s="189" t="s">
        <v>105</v>
      </c>
      <c r="B286" s="283" t="s">
        <v>441</v>
      </c>
      <c r="C286" s="281">
        <v>21115</v>
      </c>
      <c r="D286" s="281">
        <v>1846</v>
      </c>
      <c r="E286" s="281">
        <v>1019</v>
      </c>
      <c r="F286" s="281">
        <v>4190</v>
      </c>
      <c r="G286" s="281">
        <v>5261</v>
      </c>
      <c r="H286" s="282">
        <v>7443</v>
      </c>
      <c r="I286" s="281">
        <v>578</v>
      </c>
      <c r="J286" s="281">
        <v>563</v>
      </c>
      <c r="K286" s="281">
        <v>215</v>
      </c>
    </row>
    <row r="287" spans="1:11" ht="11.1" customHeight="1" x14ac:dyDescent="0.2">
      <c r="A287" s="189"/>
      <c r="B287" s="283" t="s">
        <v>439</v>
      </c>
      <c r="C287" s="281">
        <v>10705</v>
      </c>
      <c r="D287" s="281">
        <v>1617</v>
      </c>
      <c r="E287" s="281">
        <v>732</v>
      </c>
      <c r="F287" s="281">
        <v>2032</v>
      </c>
      <c r="G287" s="281">
        <v>2623</v>
      </c>
      <c r="H287" s="282">
        <v>3084</v>
      </c>
      <c r="I287" s="281">
        <v>280</v>
      </c>
      <c r="J287" s="281">
        <v>251</v>
      </c>
      <c r="K287" s="281">
        <v>86</v>
      </c>
    </row>
    <row r="288" spans="1:11" ht="11.1" customHeight="1" x14ac:dyDescent="0.2">
      <c r="A288" s="189" t="s">
        <v>106</v>
      </c>
      <c r="B288" s="283" t="s">
        <v>441</v>
      </c>
      <c r="C288" s="281">
        <v>99333</v>
      </c>
      <c r="D288" s="281">
        <v>4116</v>
      </c>
      <c r="E288" s="281">
        <v>2311</v>
      </c>
      <c r="F288" s="281">
        <v>12177</v>
      </c>
      <c r="G288" s="281">
        <v>22856</v>
      </c>
      <c r="H288" s="282">
        <v>46547</v>
      </c>
      <c r="I288" s="281">
        <v>4448</v>
      </c>
      <c r="J288" s="281">
        <v>5908</v>
      </c>
      <c r="K288" s="281">
        <v>970</v>
      </c>
    </row>
    <row r="289" spans="1:11" ht="11.1" customHeight="1" x14ac:dyDescent="0.2">
      <c r="B289" s="283" t="s">
        <v>439</v>
      </c>
      <c r="C289" s="281">
        <v>51560</v>
      </c>
      <c r="D289" s="281">
        <v>3370</v>
      </c>
      <c r="E289" s="281">
        <v>1876</v>
      </c>
      <c r="F289" s="281">
        <v>7020</v>
      </c>
      <c r="G289" s="281">
        <v>12690</v>
      </c>
      <c r="H289" s="282">
        <v>21187</v>
      </c>
      <c r="I289" s="281">
        <v>2096</v>
      </c>
      <c r="J289" s="281">
        <v>2872</v>
      </c>
      <c r="K289" s="281">
        <v>449</v>
      </c>
    </row>
    <row r="290" spans="1:11" ht="18" customHeight="1" x14ac:dyDescent="0.2">
      <c r="A290" s="147" t="s">
        <v>448</v>
      </c>
      <c r="B290" s="286" t="s">
        <v>441</v>
      </c>
      <c r="C290" s="284">
        <v>234658</v>
      </c>
      <c r="D290" s="284">
        <v>18393</v>
      </c>
      <c r="E290" s="284">
        <v>4788</v>
      </c>
      <c r="F290" s="284">
        <v>29574</v>
      </c>
      <c r="G290" s="284">
        <v>67876</v>
      </c>
      <c r="H290" s="285">
        <v>89677</v>
      </c>
      <c r="I290" s="284">
        <v>8923</v>
      </c>
      <c r="J290" s="284">
        <v>10299</v>
      </c>
      <c r="K290" s="284">
        <v>5128</v>
      </c>
    </row>
    <row r="291" spans="1:11" ht="11.1" customHeight="1" x14ac:dyDescent="0.2">
      <c r="A291" s="182"/>
      <c r="B291" s="286" t="s">
        <v>439</v>
      </c>
      <c r="C291" s="284">
        <v>120521</v>
      </c>
      <c r="D291" s="284">
        <v>14199</v>
      </c>
      <c r="E291" s="284">
        <v>3326</v>
      </c>
      <c r="F291" s="284">
        <v>17408</v>
      </c>
      <c r="G291" s="284">
        <v>35483</v>
      </c>
      <c r="H291" s="285">
        <v>39949</v>
      </c>
      <c r="I291" s="284">
        <v>3814</v>
      </c>
      <c r="J291" s="284">
        <v>4160</v>
      </c>
      <c r="K291" s="284">
        <v>2182</v>
      </c>
    </row>
    <row r="292" spans="1:11" ht="11.1" customHeight="1" x14ac:dyDescent="0.2">
      <c r="A292" s="189" t="s">
        <v>107</v>
      </c>
      <c r="B292" s="283" t="s">
        <v>441</v>
      </c>
      <c r="C292" s="281">
        <v>22374</v>
      </c>
      <c r="D292" s="281">
        <v>1447</v>
      </c>
      <c r="E292" s="281">
        <v>543</v>
      </c>
      <c r="F292" s="281">
        <v>2821</v>
      </c>
      <c r="G292" s="281">
        <v>5214</v>
      </c>
      <c r="H292" s="282">
        <v>9644</v>
      </c>
      <c r="I292" s="281">
        <v>1221</v>
      </c>
      <c r="J292" s="281">
        <v>1105</v>
      </c>
      <c r="K292" s="281">
        <v>379</v>
      </c>
    </row>
    <row r="293" spans="1:11" ht="11.1" customHeight="1" x14ac:dyDescent="0.2">
      <c r="A293" s="189"/>
      <c r="B293" s="283" t="s">
        <v>439</v>
      </c>
      <c r="C293" s="281">
        <v>11658</v>
      </c>
      <c r="D293" s="281">
        <v>1201</v>
      </c>
      <c r="E293" s="281">
        <v>401</v>
      </c>
      <c r="F293" s="281">
        <v>1588</v>
      </c>
      <c r="G293" s="281">
        <v>2772</v>
      </c>
      <c r="H293" s="282">
        <v>4531</v>
      </c>
      <c r="I293" s="281">
        <v>519</v>
      </c>
      <c r="J293" s="281">
        <v>495</v>
      </c>
      <c r="K293" s="281">
        <v>151</v>
      </c>
    </row>
    <row r="294" spans="1:11" ht="11.1" customHeight="1" x14ac:dyDescent="0.2">
      <c r="A294" s="189" t="s">
        <v>108</v>
      </c>
      <c r="B294" s="283" t="s">
        <v>441</v>
      </c>
      <c r="C294" s="281">
        <v>102849</v>
      </c>
      <c r="D294" s="281">
        <v>6327</v>
      </c>
      <c r="E294" s="281">
        <v>2508</v>
      </c>
      <c r="F294" s="281">
        <v>13972</v>
      </c>
      <c r="G294" s="281">
        <v>25199</v>
      </c>
      <c r="H294" s="282">
        <v>43239</v>
      </c>
      <c r="I294" s="281">
        <v>4702</v>
      </c>
      <c r="J294" s="281">
        <v>5693</v>
      </c>
      <c r="K294" s="281">
        <v>1209</v>
      </c>
    </row>
    <row r="295" spans="1:11" ht="11.1" customHeight="1" x14ac:dyDescent="0.2">
      <c r="A295" s="189"/>
      <c r="B295" s="283" t="s">
        <v>439</v>
      </c>
      <c r="C295" s="281">
        <v>52888</v>
      </c>
      <c r="D295" s="281">
        <v>5114</v>
      </c>
      <c r="E295" s="281">
        <v>1816</v>
      </c>
      <c r="F295" s="281">
        <v>8027</v>
      </c>
      <c r="G295" s="281">
        <v>13286</v>
      </c>
      <c r="H295" s="282">
        <v>19632</v>
      </c>
      <c r="I295" s="281">
        <v>2113</v>
      </c>
      <c r="J295" s="281">
        <v>2404</v>
      </c>
      <c r="K295" s="281">
        <v>496</v>
      </c>
    </row>
    <row r="296" spans="1:11" ht="11.1" customHeight="1" x14ac:dyDescent="0.2">
      <c r="A296" s="189" t="s">
        <v>109</v>
      </c>
      <c r="B296" s="283" t="s">
        <v>441</v>
      </c>
      <c r="C296" s="281">
        <v>64777</v>
      </c>
      <c r="D296" s="281">
        <v>5681</v>
      </c>
      <c r="E296" s="281">
        <v>692</v>
      </c>
      <c r="F296" s="281">
        <v>5667</v>
      </c>
      <c r="G296" s="281">
        <v>23595</v>
      </c>
      <c r="H296" s="282">
        <v>22584</v>
      </c>
      <c r="I296" s="281">
        <v>1731</v>
      </c>
      <c r="J296" s="281">
        <v>2231</v>
      </c>
      <c r="K296" s="281">
        <v>2596</v>
      </c>
    </row>
    <row r="297" spans="1:11" ht="11.1" customHeight="1" x14ac:dyDescent="0.2">
      <c r="A297" s="189"/>
      <c r="B297" s="283" t="s">
        <v>439</v>
      </c>
      <c r="C297" s="281">
        <v>33241</v>
      </c>
      <c r="D297" s="281">
        <v>4054</v>
      </c>
      <c r="E297" s="281">
        <v>432</v>
      </c>
      <c r="F297" s="281">
        <v>3530</v>
      </c>
      <c r="G297" s="281">
        <v>12583</v>
      </c>
      <c r="H297" s="282">
        <v>9980</v>
      </c>
      <c r="I297" s="281">
        <v>677</v>
      </c>
      <c r="J297" s="281">
        <v>821</v>
      </c>
      <c r="K297" s="281">
        <v>1164</v>
      </c>
    </row>
    <row r="298" spans="1:11" ht="11.1" customHeight="1" x14ac:dyDescent="0.2">
      <c r="A298" s="189" t="s">
        <v>110</v>
      </c>
      <c r="B298" s="283" t="s">
        <v>441</v>
      </c>
      <c r="C298" s="281">
        <v>22850</v>
      </c>
      <c r="D298" s="281">
        <v>2480</v>
      </c>
      <c r="E298" s="281">
        <v>707</v>
      </c>
      <c r="F298" s="281">
        <v>3550</v>
      </c>
      <c r="G298" s="281">
        <v>4864</v>
      </c>
      <c r="H298" s="282">
        <v>9071</v>
      </c>
      <c r="I298" s="281">
        <v>783</v>
      </c>
      <c r="J298" s="281">
        <v>852</v>
      </c>
      <c r="K298" s="281">
        <v>543</v>
      </c>
    </row>
    <row r="299" spans="1:11" ht="11.1" customHeight="1" x14ac:dyDescent="0.2">
      <c r="A299" s="189"/>
      <c r="B299" s="283" t="s">
        <v>439</v>
      </c>
      <c r="C299" s="281">
        <v>11500</v>
      </c>
      <c r="D299" s="281">
        <v>2106</v>
      </c>
      <c r="E299" s="281">
        <v>457</v>
      </c>
      <c r="F299" s="281">
        <v>1748</v>
      </c>
      <c r="G299" s="281">
        <v>2386</v>
      </c>
      <c r="H299" s="282">
        <v>3904</v>
      </c>
      <c r="I299" s="281">
        <v>328</v>
      </c>
      <c r="J299" s="281">
        <v>336</v>
      </c>
      <c r="K299" s="281">
        <v>235</v>
      </c>
    </row>
    <row r="300" spans="1:11" ht="11.1" customHeight="1" x14ac:dyDescent="0.2">
      <c r="A300" s="189" t="s">
        <v>111</v>
      </c>
      <c r="B300" s="283" t="s">
        <v>441</v>
      </c>
      <c r="C300" s="281">
        <v>21808</v>
      </c>
      <c r="D300" s="281">
        <v>2458</v>
      </c>
      <c r="E300" s="281">
        <v>338</v>
      </c>
      <c r="F300" s="281">
        <v>3564</v>
      </c>
      <c r="G300" s="281">
        <v>9004</v>
      </c>
      <c r="H300" s="282">
        <v>5139</v>
      </c>
      <c r="I300" s="281">
        <v>486</v>
      </c>
      <c r="J300" s="281">
        <v>418</v>
      </c>
      <c r="K300" s="281">
        <v>401</v>
      </c>
    </row>
    <row r="301" spans="1:11" ht="11.1" customHeight="1" x14ac:dyDescent="0.2">
      <c r="B301" s="283" t="s">
        <v>439</v>
      </c>
      <c r="C301" s="281">
        <v>11234</v>
      </c>
      <c r="D301" s="281">
        <v>1724</v>
      </c>
      <c r="E301" s="281">
        <v>220</v>
      </c>
      <c r="F301" s="281">
        <v>2515</v>
      </c>
      <c r="G301" s="281">
        <v>4456</v>
      </c>
      <c r="H301" s="282">
        <v>1902</v>
      </c>
      <c r="I301" s="281">
        <v>177</v>
      </c>
      <c r="J301" s="281">
        <v>104</v>
      </c>
      <c r="K301" s="281">
        <v>136</v>
      </c>
    </row>
    <row r="302" spans="1:11" ht="18" customHeight="1" x14ac:dyDescent="0.2">
      <c r="A302" s="147" t="s">
        <v>233</v>
      </c>
      <c r="B302" s="286" t="s">
        <v>441</v>
      </c>
      <c r="C302" s="284">
        <v>220876</v>
      </c>
      <c r="D302" s="284">
        <v>17260</v>
      </c>
      <c r="E302" s="284">
        <v>7425</v>
      </c>
      <c r="F302" s="284">
        <v>39382</v>
      </c>
      <c r="G302" s="284">
        <v>55985</v>
      </c>
      <c r="H302" s="285">
        <v>79161</v>
      </c>
      <c r="I302" s="284">
        <v>9472</v>
      </c>
      <c r="J302" s="284">
        <v>9378</v>
      </c>
      <c r="K302" s="284">
        <v>2813</v>
      </c>
    </row>
    <row r="303" spans="1:11" ht="11.1" customHeight="1" x14ac:dyDescent="0.2">
      <c r="A303" s="182"/>
      <c r="B303" s="286" t="s">
        <v>439</v>
      </c>
      <c r="C303" s="284">
        <v>113696</v>
      </c>
      <c r="D303" s="284">
        <v>14541</v>
      </c>
      <c r="E303" s="284">
        <v>5285</v>
      </c>
      <c r="F303" s="284">
        <v>20777</v>
      </c>
      <c r="G303" s="284">
        <v>28041</v>
      </c>
      <c r="H303" s="285">
        <v>35552</v>
      </c>
      <c r="I303" s="284">
        <v>4407</v>
      </c>
      <c r="J303" s="284">
        <v>3905</v>
      </c>
      <c r="K303" s="284">
        <v>1188</v>
      </c>
    </row>
    <row r="304" spans="1:11" ht="11.1" customHeight="1" x14ac:dyDescent="0.2">
      <c r="A304" s="189" t="s">
        <v>112</v>
      </c>
      <c r="B304" s="283" t="s">
        <v>441</v>
      </c>
      <c r="C304" s="281">
        <v>24910</v>
      </c>
      <c r="D304" s="281">
        <v>2401</v>
      </c>
      <c r="E304" s="281">
        <v>1087</v>
      </c>
      <c r="F304" s="281">
        <v>5917</v>
      </c>
      <c r="G304" s="281">
        <v>6424</v>
      </c>
      <c r="H304" s="282">
        <v>7254</v>
      </c>
      <c r="I304" s="281">
        <v>734</v>
      </c>
      <c r="J304" s="281">
        <v>654</v>
      </c>
      <c r="K304" s="281">
        <v>439</v>
      </c>
    </row>
    <row r="305" spans="1:11" ht="11.1" customHeight="1" x14ac:dyDescent="0.2">
      <c r="A305" s="189"/>
      <c r="B305" s="283" t="s">
        <v>439</v>
      </c>
      <c r="C305" s="281">
        <v>12522</v>
      </c>
      <c r="D305" s="281">
        <v>2036</v>
      </c>
      <c r="E305" s="281">
        <v>722</v>
      </c>
      <c r="F305" s="281">
        <v>2847</v>
      </c>
      <c r="G305" s="281">
        <v>2977</v>
      </c>
      <c r="H305" s="282">
        <v>3176</v>
      </c>
      <c r="I305" s="281">
        <v>339</v>
      </c>
      <c r="J305" s="281">
        <v>232</v>
      </c>
      <c r="K305" s="281">
        <v>193</v>
      </c>
    </row>
    <row r="306" spans="1:11" ht="11.1" customHeight="1" x14ac:dyDescent="0.2">
      <c r="A306" s="189" t="s">
        <v>113</v>
      </c>
      <c r="B306" s="283" t="s">
        <v>441</v>
      </c>
      <c r="C306" s="281">
        <v>15913</v>
      </c>
      <c r="D306" s="281">
        <v>2063</v>
      </c>
      <c r="E306" s="281">
        <v>552</v>
      </c>
      <c r="F306" s="281">
        <v>3300</v>
      </c>
      <c r="G306" s="281">
        <v>4101</v>
      </c>
      <c r="H306" s="282">
        <v>4849</v>
      </c>
      <c r="I306" s="281">
        <v>423</v>
      </c>
      <c r="J306" s="281">
        <v>386</v>
      </c>
      <c r="K306" s="281">
        <v>239</v>
      </c>
    </row>
    <row r="307" spans="1:11" ht="11.1" customHeight="1" x14ac:dyDescent="0.2">
      <c r="A307" s="189"/>
      <c r="B307" s="283" t="s">
        <v>439</v>
      </c>
      <c r="C307" s="281">
        <v>7898</v>
      </c>
      <c r="D307" s="281">
        <v>1686</v>
      </c>
      <c r="E307" s="281">
        <v>338</v>
      </c>
      <c r="F307" s="281">
        <v>1589</v>
      </c>
      <c r="G307" s="281">
        <v>1849</v>
      </c>
      <c r="H307" s="282">
        <v>1997</v>
      </c>
      <c r="I307" s="281">
        <v>201</v>
      </c>
      <c r="J307" s="281">
        <v>145</v>
      </c>
      <c r="K307" s="281">
        <v>93</v>
      </c>
    </row>
    <row r="308" spans="1:11" ht="11.1" customHeight="1" x14ac:dyDescent="0.2">
      <c r="A308" s="189" t="s">
        <v>114</v>
      </c>
      <c r="B308" s="283" t="s">
        <v>441</v>
      </c>
      <c r="C308" s="281">
        <v>17146</v>
      </c>
      <c r="D308" s="281">
        <v>1538</v>
      </c>
      <c r="E308" s="281">
        <v>682</v>
      </c>
      <c r="F308" s="281">
        <v>4849</v>
      </c>
      <c r="G308" s="281">
        <v>5335</v>
      </c>
      <c r="H308" s="282">
        <v>3853</v>
      </c>
      <c r="I308" s="281">
        <v>370</v>
      </c>
      <c r="J308" s="281">
        <v>295</v>
      </c>
      <c r="K308" s="281">
        <v>224</v>
      </c>
    </row>
    <row r="309" spans="1:11" ht="11.1" customHeight="1" x14ac:dyDescent="0.2">
      <c r="A309" s="189"/>
      <c r="B309" s="283" t="s">
        <v>439</v>
      </c>
      <c r="C309" s="281">
        <v>8801</v>
      </c>
      <c r="D309" s="281">
        <v>1271</v>
      </c>
      <c r="E309" s="281">
        <v>471</v>
      </c>
      <c r="F309" s="281">
        <v>2423</v>
      </c>
      <c r="G309" s="281">
        <v>2537</v>
      </c>
      <c r="H309" s="282">
        <v>1729</v>
      </c>
      <c r="I309" s="281">
        <v>153</v>
      </c>
      <c r="J309" s="281">
        <v>122</v>
      </c>
      <c r="K309" s="281">
        <v>95</v>
      </c>
    </row>
    <row r="310" spans="1:11" ht="11.1" customHeight="1" x14ac:dyDescent="0.2">
      <c r="A310" s="189" t="s">
        <v>115</v>
      </c>
      <c r="B310" s="283" t="s">
        <v>441</v>
      </c>
      <c r="C310" s="281">
        <v>111559</v>
      </c>
      <c r="D310" s="281">
        <v>7413</v>
      </c>
      <c r="E310" s="281">
        <v>2941</v>
      </c>
      <c r="F310" s="281">
        <v>16096</v>
      </c>
      <c r="G310" s="281">
        <v>27597</v>
      </c>
      <c r="H310" s="282">
        <v>44562</v>
      </c>
      <c r="I310" s="281">
        <v>5613</v>
      </c>
      <c r="J310" s="281">
        <v>6275</v>
      </c>
      <c r="K310" s="281">
        <v>1062</v>
      </c>
    </row>
    <row r="311" spans="1:11" ht="11.1" customHeight="1" x14ac:dyDescent="0.2">
      <c r="A311" s="189"/>
      <c r="B311" s="283" t="s">
        <v>439</v>
      </c>
      <c r="C311" s="281">
        <v>57895</v>
      </c>
      <c r="D311" s="281">
        <v>6243</v>
      </c>
      <c r="E311" s="281">
        <v>2171</v>
      </c>
      <c r="F311" s="281">
        <v>8979</v>
      </c>
      <c r="G311" s="281">
        <v>14323</v>
      </c>
      <c r="H311" s="282">
        <v>20325</v>
      </c>
      <c r="I311" s="281">
        <v>2678</v>
      </c>
      <c r="J311" s="281">
        <v>2714</v>
      </c>
      <c r="K311" s="281">
        <v>462</v>
      </c>
    </row>
    <row r="312" spans="1:11" ht="11.1" customHeight="1" x14ac:dyDescent="0.2">
      <c r="A312" s="189" t="s">
        <v>116</v>
      </c>
      <c r="B312" s="283" t="s">
        <v>441</v>
      </c>
      <c r="C312" s="281">
        <v>42166</v>
      </c>
      <c r="D312" s="281">
        <v>3228</v>
      </c>
      <c r="E312" s="281">
        <v>1808</v>
      </c>
      <c r="F312" s="281">
        <v>7182</v>
      </c>
      <c r="G312" s="281">
        <v>10007</v>
      </c>
      <c r="H312" s="282">
        <v>15669</v>
      </c>
      <c r="I312" s="281">
        <v>2025</v>
      </c>
      <c r="J312" s="281">
        <v>1593</v>
      </c>
      <c r="K312" s="281">
        <v>654</v>
      </c>
    </row>
    <row r="313" spans="1:11" ht="11.1" customHeight="1" x14ac:dyDescent="0.2">
      <c r="A313" s="189"/>
      <c r="B313" s="283" t="s">
        <v>439</v>
      </c>
      <c r="C313" s="281">
        <v>21800</v>
      </c>
      <c r="D313" s="281">
        <v>2779</v>
      </c>
      <c r="E313" s="281">
        <v>1311</v>
      </c>
      <c r="F313" s="281">
        <v>3780</v>
      </c>
      <c r="G313" s="281">
        <v>5071</v>
      </c>
      <c r="H313" s="282">
        <v>7070</v>
      </c>
      <c r="I313" s="281">
        <v>883</v>
      </c>
      <c r="J313" s="281">
        <v>630</v>
      </c>
      <c r="K313" s="281">
        <v>276</v>
      </c>
    </row>
    <row r="314" spans="1:11" ht="11.1" customHeight="1" x14ac:dyDescent="0.2">
      <c r="A314" s="189" t="s">
        <v>117</v>
      </c>
      <c r="B314" s="283" t="s">
        <v>441</v>
      </c>
      <c r="C314" s="281">
        <v>9182</v>
      </c>
      <c r="D314" s="281">
        <v>617</v>
      </c>
      <c r="E314" s="281">
        <v>355</v>
      </c>
      <c r="F314" s="281">
        <v>2038</v>
      </c>
      <c r="G314" s="281">
        <v>2521</v>
      </c>
      <c r="H314" s="282">
        <v>2974</v>
      </c>
      <c r="I314" s="281">
        <v>307</v>
      </c>
      <c r="J314" s="281">
        <v>175</v>
      </c>
      <c r="K314" s="281">
        <v>195</v>
      </c>
    </row>
    <row r="315" spans="1:11" ht="11.1" customHeight="1" x14ac:dyDescent="0.2">
      <c r="B315" s="283" t="s">
        <v>439</v>
      </c>
      <c r="C315" s="281">
        <v>4780</v>
      </c>
      <c r="D315" s="281">
        <v>526</v>
      </c>
      <c r="E315" s="281">
        <v>272</v>
      </c>
      <c r="F315" s="281">
        <v>1159</v>
      </c>
      <c r="G315" s="281">
        <v>1284</v>
      </c>
      <c r="H315" s="282">
        <v>1255</v>
      </c>
      <c r="I315" s="281">
        <v>153</v>
      </c>
      <c r="J315" s="281">
        <v>62</v>
      </c>
      <c r="K315" s="281">
        <v>69</v>
      </c>
    </row>
    <row r="316" spans="1:11" ht="18" customHeight="1" x14ac:dyDescent="0.2">
      <c r="A316" s="147" t="s">
        <v>446</v>
      </c>
      <c r="B316" s="286" t="s">
        <v>441</v>
      </c>
      <c r="C316" s="284">
        <v>325035</v>
      </c>
      <c r="D316" s="284">
        <v>19306</v>
      </c>
      <c r="E316" s="284">
        <v>5022</v>
      </c>
      <c r="F316" s="284">
        <v>48292</v>
      </c>
      <c r="G316" s="284">
        <v>70616</v>
      </c>
      <c r="H316" s="285">
        <v>125313</v>
      </c>
      <c r="I316" s="284">
        <v>14659</v>
      </c>
      <c r="J316" s="284">
        <v>23131</v>
      </c>
      <c r="K316" s="284">
        <v>18696</v>
      </c>
    </row>
    <row r="317" spans="1:11" ht="11.1" customHeight="1" x14ac:dyDescent="0.2">
      <c r="A317" s="182"/>
      <c r="B317" s="286" t="s">
        <v>439</v>
      </c>
      <c r="C317" s="284">
        <v>166143</v>
      </c>
      <c r="D317" s="284">
        <v>15025</v>
      </c>
      <c r="E317" s="284">
        <v>3489</v>
      </c>
      <c r="F317" s="284">
        <v>29177</v>
      </c>
      <c r="G317" s="284">
        <v>38794</v>
      </c>
      <c r="H317" s="285">
        <v>55936</v>
      </c>
      <c r="I317" s="284">
        <v>5946</v>
      </c>
      <c r="J317" s="284">
        <v>9815</v>
      </c>
      <c r="K317" s="284">
        <v>7961</v>
      </c>
    </row>
    <row r="318" spans="1:11" ht="11.1" customHeight="1" x14ac:dyDescent="0.2">
      <c r="A318" s="291" t="s">
        <v>541</v>
      </c>
      <c r="B318" s="290" t="s">
        <v>441</v>
      </c>
      <c r="C318" s="288">
        <v>212091</v>
      </c>
      <c r="D318" s="288">
        <v>7967</v>
      </c>
      <c r="E318" s="288">
        <v>1702</v>
      </c>
      <c r="F318" s="288">
        <v>18777</v>
      </c>
      <c r="G318" s="288">
        <v>40464</v>
      </c>
      <c r="H318" s="289">
        <v>95205</v>
      </c>
      <c r="I318" s="288">
        <v>11936</v>
      </c>
      <c r="J318" s="288">
        <v>21211</v>
      </c>
      <c r="K318" s="288">
        <v>14829</v>
      </c>
    </row>
    <row r="319" spans="1:11" ht="11.1" customHeight="1" x14ac:dyDescent="0.2">
      <c r="A319" s="182"/>
      <c r="B319" s="290" t="s">
        <v>439</v>
      </c>
      <c r="C319" s="288">
        <v>109279</v>
      </c>
      <c r="D319" s="288">
        <v>5913</v>
      </c>
      <c r="E319" s="288">
        <v>1295</v>
      </c>
      <c r="F319" s="288">
        <v>13098</v>
      </c>
      <c r="G319" s="288">
        <v>24157</v>
      </c>
      <c r="H319" s="289">
        <v>44394</v>
      </c>
      <c r="I319" s="288">
        <v>4851</v>
      </c>
      <c r="J319" s="288">
        <v>9073</v>
      </c>
      <c r="K319" s="288">
        <v>6498</v>
      </c>
    </row>
    <row r="320" spans="1:11" customFormat="1" ht="11.1" customHeight="1" x14ac:dyDescent="0.2">
      <c r="A320" s="199" t="s">
        <v>201</v>
      </c>
      <c r="B320" s="205" t="s">
        <v>441</v>
      </c>
      <c r="C320" s="287">
        <v>75373</v>
      </c>
      <c r="D320" s="287">
        <v>1590</v>
      </c>
      <c r="E320" s="287">
        <v>241</v>
      </c>
      <c r="F320" s="287">
        <v>3200</v>
      </c>
      <c r="G320" s="287">
        <v>11278</v>
      </c>
      <c r="H320" s="287">
        <v>34722</v>
      </c>
      <c r="I320" s="287">
        <v>5734</v>
      </c>
      <c r="J320" s="287">
        <v>12984</v>
      </c>
      <c r="K320" s="287">
        <v>5624</v>
      </c>
    </row>
    <row r="321" spans="1:11" customFormat="1" ht="11.1" customHeight="1" x14ac:dyDescent="0.2">
      <c r="A321" s="199"/>
      <c r="B321" s="205" t="s">
        <v>439</v>
      </c>
      <c r="C321" s="287">
        <v>40073</v>
      </c>
      <c r="D321" s="287">
        <v>1139</v>
      </c>
      <c r="E321" s="287">
        <v>222</v>
      </c>
      <c r="F321" s="287">
        <v>2635</v>
      </c>
      <c r="G321" s="287">
        <v>7513</v>
      </c>
      <c r="H321" s="287">
        <v>17710</v>
      </c>
      <c r="I321" s="287">
        <v>2460</v>
      </c>
      <c r="J321" s="287">
        <v>5664</v>
      </c>
      <c r="K321" s="287">
        <v>2730</v>
      </c>
    </row>
    <row r="322" spans="1:11" customFormat="1" ht="11.1" customHeight="1" x14ac:dyDescent="0.2">
      <c r="A322" s="199" t="s">
        <v>202</v>
      </c>
      <c r="B322" s="205" t="s">
        <v>441</v>
      </c>
      <c r="C322" s="287">
        <v>13042</v>
      </c>
      <c r="D322" s="287">
        <v>702</v>
      </c>
      <c r="E322" s="287">
        <v>129</v>
      </c>
      <c r="F322" s="287">
        <v>2077</v>
      </c>
      <c r="G322" s="287">
        <v>3021</v>
      </c>
      <c r="H322" s="287">
        <v>5942</v>
      </c>
      <c r="I322" s="287">
        <v>457</v>
      </c>
      <c r="J322" s="287">
        <v>401</v>
      </c>
      <c r="K322" s="287">
        <v>313</v>
      </c>
    </row>
    <row r="323" spans="1:11" customFormat="1" ht="11.1" customHeight="1" x14ac:dyDescent="0.2">
      <c r="A323" s="199"/>
      <c r="B323" s="205" t="s">
        <v>439</v>
      </c>
      <c r="C323" s="287">
        <v>6498</v>
      </c>
      <c r="D323" s="287">
        <v>553</v>
      </c>
      <c r="E323" s="287">
        <v>78</v>
      </c>
      <c r="F323" s="287">
        <v>1397</v>
      </c>
      <c r="G323" s="287">
        <v>1614</v>
      </c>
      <c r="H323" s="287">
        <v>2418</v>
      </c>
      <c r="I323" s="287">
        <v>167</v>
      </c>
      <c r="J323" s="287">
        <v>164</v>
      </c>
      <c r="K323" s="287">
        <v>107</v>
      </c>
    </row>
    <row r="324" spans="1:11" customFormat="1" ht="11.1" customHeight="1" x14ac:dyDescent="0.2">
      <c r="A324" s="199" t="s">
        <v>203</v>
      </c>
      <c r="B324" s="205" t="s">
        <v>441</v>
      </c>
      <c r="C324" s="287">
        <v>59964</v>
      </c>
      <c r="D324" s="287">
        <v>2724</v>
      </c>
      <c r="E324" s="287">
        <v>566</v>
      </c>
      <c r="F324" s="287">
        <v>5273</v>
      </c>
      <c r="G324" s="287">
        <v>12578</v>
      </c>
      <c r="H324" s="287">
        <v>26979</v>
      </c>
      <c r="I324" s="287">
        <v>2941</v>
      </c>
      <c r="J324" s="287">
        <v>4449</v>
      </c>
      <c r="K324" s="287">
        <v>4454</v>
      </c>
    </row>
    <row r="325" spans="1:11" customFormat="1" ht="11.1" customHeight="1" x14ac:dyDescent="0.2">
      <c r="A325" s="199"/>
      <c r="B325" s="205" t="s">
        <v>439</v>
      </c>
      <c r="C325" s="287">
        <v>30644</v>
      </c>
      <c r="D325" s="287">
        <v>1978</v>
      </c>
      <c r="E325" s="287">
        <v>426</v>
      </c>
      <c r="F325" s="287">
        <v>3660</v>
      </c>
      <c r="G325" s="287">
        <v>7429</v>
      </c>
      <c r="H325" s="287">
        <v>12292</v>
      </c>
      <c r="I325" s="287">
        <v>1162</v>
      </c>
      <c r="J325" s="287">
        <v>1852</v>
      </c>
      <c r="K325" s="287">
        <v>1845</v>
      </c>
    </row>
    <row r="326" spans="1:11" customFormat="1" ht="11.1" customHeight="1" x14ac:dyDescent="0.2">
      <c r="A326" s="199" t="s">
        <v>204</v>
      </c>
      <c r="B326" s="205" t="s">
        <v>441</v>
      </c>
      <c r="C326" s="287">
        <v>35413</v>
      </c>
      <c r="D326" s="287">
        <v>1248</v>
      </c>
      <c r="E326" s="287">
        <v>356</v>
      </c>
      <c r="F326" s="287">
        <v>3898</v>
      </c>
      <c r="G326" s="287">
        <v>6932</v>
      </c>
      <c r="H326" s="287">
        <v>16099</v>
      </c>
      <c r="I326" s="287">
        <v>1875</v>
      </c>
      <c r="J326" s="287">
        <v>2484</v>
      </c>
      <c r="K326" s="287">
        <v>2521</v>
      </c>
    </row>
    <row r="327" spans="1:11" customFormat="1" ht="11.1" customHeight="1" x14ac:dyDescent="0.2">
      <c r="A327" s="199"/>
      <c r="B327" s="205" t="s">
        <v>439</v>
      </c>
      <c r="C327" s="287">
        <v>17880</v>
      </c>
      <c r="D327" s="287">
        <v>942</v>
      </c>
      <c r="E327" s="287">
        <v>279</v>
      </c>
      <c r="F327" s="287">
        <v>2640</v>
      </c>
      <c r="G327" s="287">
        <v>3939</v>
      </c>
      <c r="H327" s="287">
        <v>7264</v>
      </c>
      <c r="I327" s="287">
        <v>727</v>
      </c>
      <c r="J327" s="287">
        <v>1032</v>
      </c>
      <c r="K327" s="287">
        <v>1057</v>
      </c>
    </row>
    <row r="328" spans="1:11" customFormat="1" ht="11.1" customHeight="1" x14ac:dyDescent="0.2">
      <c r="A328" s="199" t="s">
        <v>205</v>
      </c>
      <c r="B328" s="205" t="s">
        <v>441</v>
      </c>
      <c r="C328" s="287">
        <v>28299</v>
      </c>
      <c r="D328" s="287">
        <v>1703</v>
      </c>
      <c r="E328" s="287">
        <v>410</v>
      </c>
      <c r="F328" s="287">
        <v>4329</v>
      </c>
      <c r="G328" s="287">
        <v>6655</v>
      </c>
      <c r="H328" s="287">
        <v>11463</v>
      </c>
      <c r="I328" s="287">
        <v>929</v>
      </c>
      <c r="J328" s="287">
        <v>893</v>
      </c>
      <c r="K328" s="287">
        <v>1917</v>
      </c>
    </row>
    <row r="329" spans="1:11" customFormat="1" ht="11.1" customHeight="1" x14ac:dyDescent="0.2">
      <c r="A329" s="196"/>
      <c r="B329" s="205" t="s">
        <v>439</v>
      </c>
      <c r="C329" s="287">
        <v>14184</v>
      </c>
      <c r="D329" s="287">
        <v>1301</v>
      </c>
      <c r="E329" s="287">
        <v>290</v>
      </c>
      <c r="F329" s="287">
        <v>2766</v>
      </c>
      <c r="G329" s="287">
        <v>3662</v>
      </c>
      <c r="H329" s="287">
        <v>4710</v>
      </c>
      <c r="I329" s="287">
        <v>335</v>
      </c>
      <c r="J329" s="287">
        <v>361</v>
      </c>
      <c r="K329" s="287">
        <v>759</v>
      </c>
    </row>
    <row r="330" spans="1:11" ht="11.1" customHeight="1" x14ac:dyDescent="0.2">
      <c r="A330" s="189" t="s">
        <v>118</v>
      </c>
      <c r="B330" s="283" t="s">
        <v>441</v>
      </c>
      <c r="C330" s="281">
        <v>49165</v>
      </c>
      <c r="D330" s="281">
        <v>4046</v>
      </c>
      <c r="E330" s="281">
        <v>1306</v>
      </c>
      <c r="F330" s="281">
        <v>11798</v>
      </c>
      <c r="G330" s="281">
        <v>13897</v>
      </c>
      <c r="H330" s="282">
        <v>12619</v>
      </c>
      <c r="I330" s="281">
        <v>1509</v>
      </c>
      <c r="J330" s="281">
        <v>1260</v>
      </c>
      <c r="K330" s="281">
        <v>2730</v>
      </c>
    </row>
    <row r="331" spans="1:11" ht="11.1" customHeight="1" x14ac:dyDescent="0.2">
      <c r="A331" s="189"/>
      <c r="B331" s="283" t="s">
        <v>439</v>
      </c>
      <c r="C331" s="281">
        <v>25108</v>
      </c>
      <c r="D331" s="281">
        <v>3071</v>
      </c>
      <c r="E331" s="281">
        <v>922</v>
      </c>
      <c r="F331" s="281">
        <v>6489</v>
      </c>
      <c r="G331" s="281">
        <v>7053</v>
      </c>
      <c r="H331" s="282">
        <v>5265</v>
      </c>
      <c r="I331" s="281">
        <v>681</v>
      </c>
      <c r="J331" s="281">
        <v>523</v>
      </c>
      <c r="K331" s="281">
        <v>1104</v>
      </c>
    </row>
    <row r="332" spans="1:11" ht="11.1" customHeight="1" x14ac:dyDescent="0.2">
      <c r="A332" s="189" t="s">
        <v>119</v>
      </c>
      <c r="B332" s="283" t="s">
        <v>441</v>
      </c>
      <c r="C332" s="281">
        <v>9434</v>
      </c>
      <c r="D332" s="281">
        <v>1468</v>
      </c>
      <c r="E332" s="281">
        <v>364</v>
      </c>
      <c r="F332" s="281">
        <v>2911</v>
      </c>
      <c r="G332" s="281">
        <v>2175</v>
      </c>
      <c r="H332" s="282">
        <v>2144</v>
      </c>
      <c r="I332" s="281">
        <v>141</v>
      </c>
      <c r="J332" s="281">
        <v>63</v>
      </c>
      <c r="K332" s="281">
        <v>168</v>
      </c>
    </row>
    <row r="333" spans="1:11" ht="11.1" customHeight="1" x14ac:dyDescent="0.2">
      <c r="A333" s="189"/>
      <c r="B333" s="283" t="s">
        <v>439</v>
      </c>
      <c r="C333" s="281">
        <v>4691</v>
      </c>
      <c r="D333" s="281">
        <v>1255</v>
      </c>
      <c r="E333" s="281">
        <v>235</v>
      </c>
      <c r="F333" s="281">
        <v>1487</v>
      </c>
      <c r="G333" s="281">
        <v>901</v>
      </c>
      <c r="H333" s="282">
        <v>722</v>
      </c>
      <c r="I333" s="281">
        <v>36</v>
      </c>
      <c r="J333" s="281">
        <v>18</v>
      </c>
      <c r="K333" s="281">
        <v>37</v>
      </c>
    </row>
    <row r="334" spans="1:11" ht="11.1" customHeight="1" x14ac:dyDescent="0.2">
      <c r="A334" s="189" t="s">
        <v>120</v>
      </c>
      <c r="B334" s="283" t="s">
        <v>441</v>
      </c>
      <c r="C334" s="281">
        <v>16327</v>
      </c>
      <c r="D334" s="281">
        <v>1690</v>
      </c>
      <c r="E334" s="281">
        <v>259</v>
      </c>
      <c r="F334" s="281">
        <v>3300</v>
      </c>
      <c r="G334" s="281">
        <v>4354</v>
      </c>
      <c r="H334" s="282">
        <v>5975</v>
      </c>
      <c r="I334" s="281">
        <v>331</v>
      </c>
      <c r="J334" s="281">
        <v>170</v>
      </c>
      <c r="K334" s="281">
        <v>248</v>
      </c>
    </row>
    <row r="335" spans="1:11" ht="11.1" customHeight="1" x14ac:dyDescent="0.2">
      <c r="A335" s="189"/>
      <c r="B335" s="283" t="s">
        <v>439</v>
      </c>
      <c r="C335" s="281">
        <v>7989</v>
      </c>
      <c r="D335" s="281">
        <v>1370</v>
      </c>
      <c r="E335" s="281">
        <v>173</v>
      </c>
      <c r="F335" s="281">
        <v>2013</v>
      </c>
      <c r="G335" s="281">
        <v>2140</v>
      </c>
      <c r="H335" s="282">
        <v>2047</v>
      </c>
      <c r="I335" s="281">
        <v>112</v>
      </c>
      <c r="J335" s="281">
        <v>52</v>
      </c>
      <c r="K335" s="281">
        <v>82</v>
      </c>
    </row>
    <row r="336" spans="1:11" ht="11.1" customHeight="1" x14ac:dyDescent="0.2">
      <c r="A336" s="189" t="s">
        <v>121</v>
      </c>
      <c r="B336" s="283" t="s">
        <v>441</v>
      </c>
      <c r="C336" s="281">
        <v>12462</v>
      </c>
      <c r="D336" s="281">
        <v>1934</v>
      </c>
      <c r="E336" s="281">
        <v>403</v>
      </c>
      <c r="F336" s="281">
        <v>2850</v>
      </c>
      <c r="G336" s="281">
        <v>3421</v>
      </c>
      <c r="H336" s="282">
        <v>3231</v>
      </c>
      <c r="I336" s="281">
        <v>183</v>
      </c>
      <c r="J336" s="281">
        <v>96</v>
      </c>
      <c r="K336" s="281">
        <v>344</v>
      </c>
    </row>
    <row r="337" spans="1:11" ht="11.1" customHeight="1" x14ac:dyDescent="0.2">
      <c r="A337" s="189"/>
      <c r="B337" s="283" t="s">
        <v>439</v>
      </c>
      <c r="C337" s="281">
        <v>6101</v>
      </c>
      <c r="D337" s="281">
        <v>1577</v>
      </c>
      <c r="E337" s="281">
        <v>196</v>
      </c>
      <c r="F337" s="281">
        <v>1430</v>
      </c>
      <c r="G337" s="281">
        <v>1546</v>
      </c>
      <c r="H337" s="282">
        <v>1158</v>
      </c>
      <c r="I337" s="281">
        <v>63</v>
      </c>
      <c r="J337" s="281">
        <v>28</v>
      </c>
      <c r="K337" s="281">
        <v>103</v>
      </c>
    </row>
    <row r="338" spans="1:11" ht="11.1" customHeight="1" x14ac:dyDescent="0.2">
      <c r="A338" s="189" t="s">
        <v>122</v>
      </c>
      <c r="B338" s="283" t="s">
        <v>441</v>
      </c>
      <c r="C338" s="281">
        <v>10009</v>
      </c>
      <c r="D338" s="281">
        <v>1010</v>
      </c>
      <c r="E338" s="281">
        <v>586</v>
      </c>
      <c r="F338" s="281">
        <v>3526</v>
      </c>
      <c r="G338" s="281">
        <v>2474</v>
      </c>
      <c r="H338" s="282">
        <v>2016</v>
      </c>
      <c r="I338" s="281">
        <v>186</v>
      </c>
      <c r="J338" s="281">
        <v>120</v>
      </c>
      <c r="K338" s="281">
        <v>91</v>
      </c>
    </row>
    <row r="339" spans="1:11" ht="11.1" customHeight="1" x14ac:dyDescent="0.2">
      <c r="A339" s="189"/>
      <c r="B339" s="283" t="s">
        <v>439</v>
      </c>
      <c r="C339" s="281">
        <v>5147</v>
      </c>
      <c r="D339" s="281">
        <v>863</v>
      </c>
      <c r="E339" s="281">
        <v>404</v>
      </c>
      <c r="F339" s="281">
        <v>1857</v>
      </c>
      <c r="G339" s="281">
        <v>1058</v>
      </c>
      <c r="H339" s="282">
        <v>806</v>
      </c>
      <c r="I339" s="281">
        <v>80</v>
      </c>
      <c r="J339" s="281">
        <v>41</v>
      </c>
      <c r="K339" s="281">
        <v>38</v>
      </c>
    </row>
    <row r="340" spans="1:11" ht="11.1" customHeight="1" x14ac:dyDescent="0.2">
      <c r="A340" s="189" t="s">
        <v>123</v>
      </c>
      <c r="B340" s="283" t="s">
        <v>441</v>
      </c>
      <c r="C340" s="281">
        <v>15547</v>
      </c>
      <c r="D340" s="281">
        <v>1191</v>
      </c>
      <c r="E340" s="281">
        <v>402</v>
      </c>
      <c r="F340" s="281">
        <v>5130</v>
      </c>
      <c r="G340" s="281">
        <v>3831</v>
      </c>
      <c r="H340" s="282">
        <v>4123</v>
      </c>
      <c r="I340" s="281">
        <v>373</v>
      </c>
      <c r="J340" s="281">
        <v>211</v>
      </c>
      <c r="K340" s="281">
        <v>286</v>
      </c>
    </row>
    <row r="341" spans="1:11" ht="11.1" customHeight="1" x14ac:dyDescent="0.2">
      <c r="B341" s="283" t="s">
        <v>439</v>
      </c>
      <c r="C341" s="281">
        <v>7828</v>
      </c>
      <c r="D341" s="281">
        <v>976</v>
      </c>
      <c r="E341" s="281">
        <v>264</v>
      </c>
      <c r="F341" s="281">
        <v>2803</v>
      </c>
      <c r="G341" s="281">
        <v>1939</v>
      </c>
      <c r="H341" s="282">
        <v>1544</v>
      </c>
      <c r="I341" s="281">
        <v>123</v>
      </c>
      <c r="J341" s="281">
        <v>80</v>
      </c>
      <c r="K341" s="281">
        <v>99</v>
      </c>
    </row>
    <row r="342" spans="1:11" ht="18" customHeight="1" x14ac:dyDescent="0.2">
      <c r="A342" s="147" t="s">
        <v>445</v>
      </c>
      <c r="B342" s="286" t="s">
        <v>441</v>
      </c>
      <c r="C342" s="284">
        <v>85438</v>
      </c>
      <c r="D342" s="284">
        <v>10665</v>
      </c>
      <c r="E342" s="284">
        <v>2200</v>
      </c>
      <c r="F342" s="284">
        <v>13574</v>
      </c>
      <c r="G342" s="284">
        <v>22502</v>
      </c>
      <c r="H342" s="285">
        <v>26939</v>
      </c>
      <c r="I342" s="284">
        <v>2881</v>
      </c>
      <c r="J342" s="284">
        <v>2648</v>
      </c>
      <c r="K342" s="284">
        <v>4029</v>
      </c>
    </row>
    <row r="343" spans="1:11" ht="11.1" customHeight="1" x14ac:dyDescent="0.2">
      <c r="A343" s="182"/>
      <c r="B343" s="286" t="s">
        <v>439</v>
      </c>
      <c r="C343" s="284">
        <v>43131</v>
      </c>
      <c r="D343" s="284">
        <v>8776</v>
      </c>
      <c r="E343" s="284">
        <v>1417</v>
      </c>
      <c r="F343" s="284">
        <v>6792</v>
      </c>
      <c r="G343" s="284">
        <v>10672</v>
      </c>
      <c r="H343" s="285">
        <v>11710</v>
      </c>
      <c r="I343" s="284">
        <v>1156</v>
      </c>
      <c r="J343" s="284">
        <v>1030</v>
      </c>
      <c r="K343" s="284">
        <v>1578</v>
      </c>
    </row>
    <row r="344" spans="1:11" ht="11.1" customHeight="1" x14ac:dyDescent="0.2">
      <c r="A344" s="189" t="s">
        <v>124</v>
      </c>
      <c r="B344" s="283" t="s">
        <v>441</v>
      </c>
      <c r="C344" s="281">
        <v>11788</v>
      </c>
      <c r="D344" s="281">
        <v>1731</v>
      </c>
      <c r="E344" s="281">
        <v>402</v>
      </c>
      <c r="F344" s="281">
        <v>2010</v>
      </c>
      <c r="G344" s="281">
        <v>2609</v>
      </c>
      <c r="H344" s="282">
        <v>3766</v>
      </c>
      <c r="I344" s="281">
        <v>429</v>
      </c>
      <c r="J344" s="281">
        <v>322</v>
      </c>
      <c r="K344" s="281">
        <v>519</v>
      </c>
    </row>
    <row r="345" spans="1:11" ht="11.1" customHeight="1" x14ac:dyDescent="0.2">
      <c r="A345" s="189"/>
      <c r="B345" s="283" t="s">
        <v>439</v>
      </c>
      <c r="C345" s="281">
        <v>5985</v>
      </c>
      <c r="D345" s="281">
        <v>1472</v>
      </c>
      <c r="E345" s="281">
        <v>269</v>
      </c>
      <c r="F345" s="281">
        <v>874</v>
      </c>
      <c r="G345" s="281">
        <v>1231</v>
      </c>
      <c r="H345" s="282">
        <v>1636</v>
      </c>
      <c r="I345" s="281">
        <v>181</v>
      </c>
      <c r="J345" s="281">
        <v>122</v>
      </c>
      <c r="K345" s="281">
        <v>200</v>
      </c>
    </row>
    <row r="346" spans="1:11" ht="11.1" customHeight="1" x14ac:dyDescent="0.2">
      <c r="A346" s="189" t="s">
        <v>125</v>
      </c>
      <c r="B346" s="283" t="s">
        <v>441</v>
      </c>
      <c r="C346" s="281">
        <v>15212</v>
      </c>
      <c r="D346" s="281">
        <v>2316</v>
      </c>
      <c r="E346" s="281">
        <v>484</v>
      </c>
      <c r="F346" s="281">
        <v>3375</v>
      </c>
      <c r="G346" s="281">
        <v>4151</v>
      </c>
      <c r="H346" s="282">
        <v>4116</v>
      </c>
      <c r="I346" s="281">
        <v>321</v>
      </c>
      <c r="J346" s="281">
        <v>138</v>
      </c>
      <c r="K346" s="281">
        <v>311</v>
      </c>
    </row>
    <row r="347" spans="1:11" ht="11.1" customHeight="1" x14ac:dyDescent="0.2">
      <c r="A347" s="189"/>
      <c r="B347" s="283" t="s">
        <v>439</v>
      </c>
      <c r="C347" s="281">
        <v>7515</v>
      </c>
      <c r="D347" s="281">
        <v>1924</v>
      </c>
      <c r="E347" s="281">
        <v>283</v>
      </c>
      <c r="F347" s="281">
        <v>1724</v>
      </c>
      <c r="G347" s="281">
        <v>1860</v>
      </c>
      <c r="H347" s="282">
        <v>1468</v>
      </c>
      <c r="I347" s="281">
        <v>106</v>
      </c>
      <c r="J347" s="281">
        <v>40</v>
      </c>
      <c r="K347" s="281">
        <v>110</v>
      </c>
    </row>
    <row r="348" spans="1:11" ht="11.1" customHeight="1" x14ac:dyDescent="0.2">
      <c r="A348" s="189" t="s">
        <v>126</v>
      </c>
      <c r="B348" s="283" t="s">
        <v>441</v>
      </c>
      <c r="C348" s="281">
        <v>18167</v>
      </c>
      <c r="D348" s="281">
        <v>2524</v>
      </c>
      <c r="E348" s="281">
        <v>382</v>
      </c>
      <c r="F348" s="281">
        <v>2556</v>
      </c>
      <c r="G348" s="281">
        <v>5509</v>
      </c>
      <c r="H348" s="282">
        <v>5573</v>
      </c>
      <c r="I348" s="281">
        <v>523</v>
      </c>
      <c r="J348" s="281">
        <v>559</v>
      </c>
      <c r="K348" s="281">
        <v>541</v>
      </c>
    </row>
    <row r="349" spans="1:11" ht="11.1" customHeight="1" x14ac:dyDescent="0.2">
      <c r="A349" s="189"/>
      <c r="B349" s="283" t="s">
        <v>439</v>
      </c>
      <c r="C349" s="281">
        <v>9063</v>
      </c>
      <c r="D349" s="281">
        <v>2015</v>
      </c>
      <c r="E349" s="281">
        <v>241</v>
      </c>
      <c r="F349" s="281">
        <v>1203</v>
      </c>
      <c r="G349" s="281">
        <v>2550</v>
      </c>
      <c r="H349" s="282">
        <v>2448</v>
      </c>
      <c r="I349" s="281">
        <v>188</v>
      </c>
      <c r="J349" s="281">
        <v>218</v>
      </c>
      <c r="K349" s="281">
        <v>200</v>
      </c>
    </row>
    <row r="350" spans="1:11" ht="11.1" customHeight="1" x14ac:dyDescent="0.2">
      <c r="A350" s="189" t="s">
        <v>127</v>
      </c>
      <c r="B350" s="283" t="s">
        <v>441</v>
      </c>
      <c r="C350" s="281">
        <v>40271</v>
      </c>
      <c r="D350" s="281">
        <v>4094</v>
      </c>
      <c r="E350" s="281">
        <v>932</v>
      </c>
      <c r="F350" s="281">
        <v>5633</v>
      </c>
      <c r="G350" s="281">
        <v>10233</v>
      </c>
      <c r="H350" s="282">
        <v>13484</v>
      </c>
      <c r="I350" s="281">
        <v>1608</v>
      </c>
      <c r="J350" s="281">
        <v>1629</v>
      </c>
      <c r="K350" s="281">
        <v>2658</v>
      </c>
    </row>
    <row r="351" spans="1:11" ht="11.1" customHeight="1" x14ac:dyDescent="0.2">
      <c r="B351" s="283" t="s">
        <v>439</v>
      </c>
      <c r="C351" s="281">
        <v>20568</v>
      </c>
      <c r="D351" s="281">
        <v>3365</v>
      </c>
      <c r="E351" s="281">
        <v>624</v>
      </c>
      <c r="F351" s="281">
        <v>2991</v>
      </c>
      <c r="G351" s="281">
        <v>5031</v>
      </c>
      <c r="H351" s="282">
        <v>6158</v>
      </c>
      <c r="I351" s="281">
        <v>681</v>
      </c>
      <c r="J351" s="281">
        <v>650</v>
      </c>
      <c r="K351" s="281">
        <v>1068</v>
      </c>
    </row>
    <row r="352" spans="1:11" ht="18" customHeight="1" x14ac:dyDescent="0.2">
      <c r="A352" s="147" t="s">
        <v>444</v>
      </c>
      <c r="B352" s="286" t="s">
        <v>441</v>
      </c>
      <c r="C352" s="284">
        <v>91205</v>
      </c>
      <c r="D352" s="284">
        <v>5840</v>
      </c>
      <c r="E352" s="284">
        <v>2232</v>
      </c>
      <c r="F352" s="284">
        <v>19084</v>
      </c>
      <c r="G352" s="284">
        <v>24142</v>
      </c>
      <c r="H352" s="285">
        <v>28899</v>
      </c>
      <c r="I352" s="284">
        <v>3490</v>
      </c>
      <c r="J352" s="284">
        <v>3706</v>
      </c>
      <c r="K352" s="284">
        <v>3812</v>
      </c>
    </row>
    <row r="353" spans="1:11" ht="11.1" customHeight="1" x14ac:dyDescent="0.2">
      <c r="A353" s="182"/>
      <c r="B353" s="286" t="s">
        <v>439</v>
      </c>
      <c r="C353" s="284">
        <v>45497</v>
      </c>
      <c r="D353" s="284">
        <v>4613</v>
      </c>
      <c r="E353" s="284">
        <v>1399</v>
      </c>
      <c r="F353" s="284">
        <v>10779</v>
      </c>
      <c r="G353" s="284">
        <v>11489</v>
      </c>
      <c r="H353" s="285">
        <v>12561</v>
      </c>
      <c r="I353" s="284">
        <v>1659</v>
      </c>
      <c r="J353" s="284">
        <v>1419</v>
      </c>
      <c r="K353" s="284">
        <v>1578</v>
      </c>
    </row>
    <row r="354" spans="1:11" ht="11.1" customHeight="1" x14ac:dyDescent="0.2">
      <c r="A354" s="189" t="s">
        <v>128</v>
      </c>
      <c r="B354" s="283" t="s">
        <v>441</v>
      </c>
      <c r="C354" s="281">
        <v>14038</v>
      </c>
      <c r="D354" s="281">
        <v>1794</v>
      </c>
      <c r="E354" s="281">
        <v>711</v>
      </c>
      <c r="F354" s="281">
        <v>3709</v>
      </c>
      <c r="G354" s="281">
        <v>3595</v>
      </c>
      <c r="H354" s="282">
        <v>3445</v>
      </c>
      <c r="I354" s="281">
        <v>351</v>
      </c>
      <c r="J354" s="281">
        <v>219</v>
      </c>
      <c r="K354" s="281">
        <v>214</v>
      </c>
    </row>
    <row r="355" spans="1:11" ht="11.1" customHeight="1" x14ac:dyDescent="0.2">
      <c r="A355" s="189"/>
      <c r="B355" s="283" t="s">
        <v>439</v>
      </c>
      <c r="C355" s="281">
        <v>6987</v>
      </c>
      <c r="D355" s="281">
        <v>1525</v>
      </c>
      <c r="E355" s="281">
        <v>397</v>
      </c>
      <c r="F355" s="281">
        <v>1801</v>
      </c>
      <c r="G355" s="281">
        <v>1522</v>
      </c>
      <c r="H355" s="282">
        <v>1440</v>
      </c>
      <c r="I355" s="281">
        <v>150</v>
      </c>
      <c r="J355" s="281">
        <v>66</v>
      </c>
      <c r="K355" s="281">
        <v>86</v>
      </c>
    </row>
    <row r="356" spans="1:11" ht="11.1" customHeight="1" x14ac:dyDescent="0.2">
      <c r="A356" s="189" t="s">
        <v>129</v>
      </c>
      <c r="B356" s="283" t="s">
        <v>441</v>
      </c>
      <c r="C356" s="281">
        <v>12441</v>
      </c>
      <c r="D356" s="281">
        <v>823</v>
      </c>
      <c r="E356" s="281">
        <v>214</v>
      </c>
      <c r="F356" s="281">
        <v>3076</v>
      </c>
      <c r="G356" s="281">
        <v>3353</v>
      </c>
      <c r="H356" s="282">
        <v>3977</v>
      </c>
      <c r="I356" s="281">
        <v>422</v>
      </c>
      <c r="J356" s="281">
        <v>330</v>
      </c>
      <c r="K356" s="281">
        <v>246</v>
      </c>
    </row>
    <row r="357" spans="1:11" ht="11.1" customHeight="1" x14ac:dyDescent="0.2">
      <c r="A357" s="189"/>
      <c r="B357" s="283" t="s">
        <v>439</v>
      </c>
      <c r="C357" s="281">
        <v>6176</v>
      </c>
      <c r="D357" s="281">
        <v>650</v>
      </c>
      <c r="E357" s="281">
        <v>126</v>
      </c>
      <c r="F357" s="281">
        <v>1820</v>
      </c>
      <c r="G357" s="281">
        <v>1654</v>
      </c>
      <c r="H357" s="282">
        <v>1525</v>
      </c>
      <c r="I357" s="281">
        <v>189</v>
      </c>
      <c r="J357" s="281">
        <v>124</v>
      </c>
      <c r="K357" s="281">
        <v>88</v>
      </c>
    </row>
    <row r="358" spans="1:11" ht="11.1" customHeight="1" x14ac:dyDescent="0.2">
      <c r="A358" s="189" t="s">
        <v>130</v>
      </c>
      <c r="B358" s="283" t="s">
        <v>441</v>
      </c>
      <c r="C358" s="281">
        <v>10214</v>
      </c>
      <c r="D358" s="281">
        <v>480</v>
      </c>
      <c r="E358" s="281">
        <v>243</v>
      </c>
      <c r="F358" s="281">
        <v>2101</v>
      </c>
      <c r="G358" s="281">
        <v>3093</v>
      </c>
      <c r="H358" s="282">
        <v>3212</v>
      </c>
      <c r="I358" s="281">
        <v>540</v>
      </c>
      <c r="J358" s="281">
        <v>366</v>
      </c>
      <c r="K358" s="281">
        <v>179</v>
      </c>
    </row>
    <row r="359" spans="1:11" ht="11.1" customHeight="1" x14ac:dyDescent="0.2">
      <c r="A359" s="189"/>
      <c r="B359" s="283" t="s">
        <v>439</v>
      </c>
      <c r="C359" s="281">
        <v>5080</v>
      </c>
      <c r="D359" s="281">
        <v>360</v>
      </c>
      <c r="E359" s="281">
        <v>167</v>
      </c>
      <c r="F359" s="281">
        <v>1244</v>
      </c>
      <c r="G359" s="281">
        <v>1511</v>
      </c>
      <c r="H359" s="282">
        <v>1357</v>
      </c>
      <c r="I359" s="281">
        <v>254</v>
      </c>
      <c r="J359" s="281">
        <v>116</v>
      </c>
      <c r="K359" s="281">
        <v>71</v>
      </c>
    </row>
    <row r="360" spans="1:11" ht="11.1" customHeight="1" x14ac:dyDescent="0.2">
      <c r="A360" s="189" t="s">
        <v>131</v>
      </c>
      <c r="B360" s="283" t="s">
        <v>441</v>
      </c>
      <c r="C360" s="281">
        <v>54512</v>
      </c>
      <c r="D360" s="281">
        <v>2743</v>
      </c>
      <c r="E360" s="281">
        <v>1064</v>
      </c>
      <c r="F360" s="281">
        <v>10198</v>
      </c>
      <c r="G360" s="281">
        <v>14101</v>
      </c>
      <c r="H360" s="282">
        <v>18265</v>
      </c>
      <c r="I360" s="281">
        <v>2177</v>
      </c>
      <c r="J360" s="281">
        <v>2791</v>
      </c>
      <c r="K360" s="281">
        <v>3173</v>
      </c>
    </row>
    <row r="361" spans="1:11" ht="11.1" customHeight="1" x14ac:dyDescent="0.2">
      <c r="B361" s="283" t="s">
        <v>439</v>
      </c>
      <c r="C361" s="281">
        <v>27254</v>
      </c>
      <c r="D361" s="281">
        <v>2078</v>
      </c>
      <c r="E361" s="281">
        <v>709</v>
      </c>
      <c r="F361" s="281">
        <v>5914</v>
      </c>
      <c r="G361" s="281">
        <v>6802</v>
      </c>
      <c r="H361" s="282">
        <v>8239</v>
      </c>
      <c r="I361" s="281">
        <v>1066</v>
      </c>
      <c r="J361" s="281">
        <v>1113</v>
      </c>
      <c r="K361" s="281">
        <v>1333</v>
      </c>
    </row>
    <row r="362" spans="1:11" ht="18" customHeight="1" x14ac:dyDescent="0.2">
      <c r="A362" s="147" t="s">
        <v>443</v>
      </c>
      <c r="B362" s="286" t="s">
        <v>441</v>
      </c>
      <c r="C362" s="284">
        <v>200993</v>
      </c>
      <c r="D362" s="284">
        <v>23114</v>
      </c>
      <c r="E362" s="284">
        <v>5000</v>
      </c>
      <c r="F362" s="284">
        <v>35345</v>
      </c>
      <c r="G362" s="284">
        <v>44174</v>
      </c>
      <c r="H362" s="285">
        <v>67794</v>
      </c>
      <c r="I362" s="284">
        <v>6679</v>
      </c>
      <c r="J362" s="284">
        <v>7185</v>
      </c>
      <c r="K362" s="284">
        <v>11702</v>
      </c>
    </row>
    <row r="363" spans="1:11" ht="11.1" customHeight="1" x14ac:dyDescent="0.2">
      <c r="A363" s="182"/>
      <c r="B363" s="286" t="s">
        <v>439</v>
      </c>
      <c r="C363" s="284">
        <v>101695</v>
      </c>
      <c r="D363" s="284">
        <v>18778</v>
      </c>
      <c r="E363" s="284">
        <v>2791</v>
      </c>
      <c r="F363" s="284">
        <v>18159</v>
      </c>
      <c r="G363" s="284">
        <v>21440</v>
      </c>
      <c r="H363" s="285">
        <v>30138</v>
      </c>
      <c r="I363" s="284">
        <v>2814</v>
      </c>
      <c r="J363" s="284">
        <v>2757</v>
      </c>
      <c r="K363" s="284">
        <v>4818</v>
      </c>
    </row>
    <row r="364" spans="1:11" ht="11.1" customHeight="1" x14ac:dyDescent="0.2">
      <c r="A364" s="189" t="s">
        <v>132</v>
      </c>
      <c r="B364" s="283" t="s">
        <v>441</v>
      </c>
      <c r="C364" s="281">
        <v>10948</v>
      </c>
      <c r="D364" s="281">
        <v>2025</v>
      </c>
      <c r="E364" s="281">
        <v>488</v>
      </c>
      <c r="F364" s="281">
        <v>2714</v>
      </c>
      <c r="G364" s="281">
        <v>2318</v>
      </c>
      <c r="H364" s="282">
        <v>2569</v>
      </c>
      <c r="I364" s="281">
        <v>189</v>
      </c>
      <c r="J364" s="281">
        <v>114</v>
      </c>
      <c r="K364" s="281">
        <v>531</v>
      </c>
    </row>
    <row r="365" spans="1:11" ht="11.1" customHeight="1" x14ac:dyDescent="0.2">
      <c r="A365" s="189"/>
      <c r="B365" s="283" t="s">
        <v>439</v>
      </c>
      <c r="C365" s="281">
        <v>5486</v>
      </c>
      <c r="D365" s="281">
        <v>1672</v>
      </c>
      <c r="E365" s="281">
        <v>288</v>
      </c>
      <c r="F365" s="281">
        <v>1186</v>
      </c>
      <c r="G365" s="281">
        <v>1056</v>
      </c>
      <c r="H365" s="282">
        <v>996</v>
      </c>
      <c r="I365" s="281">
        <v>55</v>
      </c>
      <c r="J365" s="281">
        <v>39</v>
      </c>
      <c r="K365" s="281">
        <v>194</v>
      </c>
    </row>
    <row r="366" spans="1:11" ht="11.1" customHeight="1" x14ac:dyDescent="0.2">
      <c r="A366" s="189" t="s">
        <v>133</v>
      </c>
      <c r="B366" s="283" t="s">
        <v>441</v>
      </c>
      <c r="C366" s="281">
        <v>27801</v>
      </c>
      <c r="D366" s="281">
        <v>3074</v>
      </c>
      <c r="E366" s="281">
        <v>858</v>
      </c>
      <c r="F366" s="281">
        <v>5241</v>
      </c>
      <c r="G366" s="281">
        <v>6925</v>
      </c>
      <c r="H366" s="282">
        <v>8664</v>
      </c>
      <c r="I366" s="281">
        <v>811</v>
      </c>
      <c r="J366" s="281">
        <v>750</v>
      </c>
      <c r="K366" s="281">
        <v>1478</v>
      </c>
    </row>
    <row r="367" spans="1:11" ht="11.1" customHeight="1" x14ac:dyDescent="0.2">
      <c r="A367" s="189"/>
      <c r="B367" s="283" t="s">
        <v>439</v>
      </c>
      <c r="C367" s="281">
        <v>14005</v>
      </c>
      <c r="D367" s="281">
        <v>2501</v>
      </c>
      <c r="E367" s="281">
        <v>473</v>
      </c>
      <c r="F367" s="281">
        <v>2770</v>
      </c>
      <c r="G367" s="281">
        <v>3187</v>
      </c>
      <c r="H367" s="282">
        <v>3869</v>
      </c>
      <c r="I367" s="281">
        <v>367</v>
      </c>
      <c r="J367" s="281">
        <v>257</v>
      </c>
      <c r="K367" s="281">
        <v>581</v>
      </c>
    </row>
    <row r="368" spans="1:11" ht="11.1" customHeight="1" x14ac:dyDescent="0.2">
      <c r="A368" s="189" t="s">
        <v>134</v>
      </c>
      <c r="B368" s="283" t="s">
        <v>441</v>
      </c>
      <c r="C368" s="281">
        <v>20576</v>
      </c>
      <c r="D368" s="281">
        <v>3036</v>
      </c>
      <c r="E368" s="281">
        <v>572</v>
      </c>
      <c r="F368" s="281">
        <v>4098</v>
      </c>
      <c r="G368" s="281">
        <v>4714</v>
      </c>
      <c r="H368" s="282">
        <v>6208</v>
      </c>
      <c r="I368" s="281">
        <v>561</v>
      </c>
      <c r="J368" s="281">
        <v>480</v>
      </c>
      <c r="K368" s="281">
        <v>907</v>
      </c>
    </row>
    <row r="369" spans="1:11" ht="11.1" customHeight="1" x14ac:dyDescent="0.2">
      <c r="A369" s="189"/>
      <c r="B369" s="283" t="s">
        <v>439</v>
      </c>
      <c r="C369" s="281">
        <v>10315</v>
      </c>
      <c r="D369" s="281">
        <v>2365</v>
      </c>
      <c r="E369" s="281">
        <v>269</v>
      </c>
      <c r="F369" s="281">
        <v>1953</v>
      </c>
      <c r="G369" s="281">
        <v>2228</v>
      </c>
      <c r="H369" s="282">
        <v>2741</v>
      </c>
      <c r="I369" s="281">
        <v>227</v>
      </c>
      <c r="J369" s="281">
        <v>162</v>
      </c>
      <c r="K369" s="281">
        <v>370</v>
      </c>
    </row>
    <row r="370" spans="1:11" ht="11.1" customHeight="1" x14ac:dyDescent="0.2">
      <c r="A370" s="189" t="s">
        <v>135</v>
      </c>
      <c r="B370" s="283" t="s">
        <v>441</v>
      </c>
      <c r="C370" s="281">
        <v>130554</v>
      </c>
      <c r="D370" s="281">
        <v>13220</v>
      </c>
      <c r="E370" s="281">
        <v>2655</v>
      </c>
      <c r="F370" s="281">
        <v>20908</v>
      </c>
      <c r="G370" s="281">
        <v>26958</v>
      </c>
      <c r="H370" s="282">
        <v>48113</v>
      </c>
      <c r="I370" s="281">
        <v>4882</v>
      </c>
      <c r="J370" s="281">
        <v>5636</v>
      </c>
      <c r="K370" s="281">
        <v>8182</v>
      </c>
    </row>
    <row r="371" spans="1:11" ht="11.1" customHeight="1" x14ac:dyDescent="0.2">
      <c r="A371" s="189"/>
      <c r="B371" s="283" t="s">
        <v>439</v>
      </c>
      <c r="C371" s="281">
        <v>66291</v>
      </c>
      <c r="D371" s="281">
        <v>10808</v>
      </c>
      <c r="E371" s="281">
        <v>1492</v>
      </c>
      <c r="F371" s="281">
        <v>11017</v>
      </c>
      <c r="G371" s="281">
        <v>13465</v>
      </c>
      <c r="H371" s="282">
        <v>21701</v>
      </c>
      <c r="I371" s="281">
        <v>2087</v>
      </c>
      <c r="J371" s="281">
        <v>2230</v>
      </c>
      <c r="K371" s="281">
        <v>3491</v>
      </c>
    </row>
    <row r="372" spans="1:11" ht="11.1" customHeight="1" x14ac:dyDescent="0.2">
      <c r="A372" s="189" t="s">
        <v>136</v>
      </c>
      <c r="B372" s="283" t="s">
        <v>441</v>
      </c>
      <c r="C372" s="281">
        <v>8754</v>
      </c>
      <c r="D372" s="281">
        <v>1267</v>
      </c>
      <c r="E372" s="281">
        <v>268</v>
      </c>
      <c r="F372" s="281">
        <v>1864</v>
      </c>
      <c r="G372" s="281">
        <v>2669</v>
      </c>
      <c r="H372" s="282">
        <v>1808</v>
      </c>
      <c r="I372" s="281">
        <v>185</v>
      </c>
      <c r="J372" s="281">
        <v>168</v>
      </c>
      <c r="K372" s="281">
        <v>525</v>
      </c>
    </row>
    <row r="373" spans="1:11" ht="11.1" customHeight="1" x14ac:dyDescent="0.2">
      <c r="A373" s="189"/>
      <c r="B373" s="283" t="s">
        <v>439</v>
      </c>
      <c r="C373" s="281">
        <v>4390</v>
      </c>
      <c r="D373" s="281">
        <v>1012</v>
      </c>
      <c r="E373" s="281">
        <v>177</v>
      </c>
      <c r="F373" s="281">
        <v>969</v>
      </c>
      <c r="G373" s="281">
        <v>1276</v>
      </c>
      <c r="H373" s="282">
        <v>685</v>
      </c>
      <c r="I373" s="281">
        <v>58</v>
      </c>
      <c r="J373" s="281">
        <v>60</v>
      </c>
      <c r="K373" s="281">
        <v>153</v>
      </c>
    </row>
    <row r="374" spans="1:11" ht="11.1" customHeight="1" x14ac:dyDescent="0.2">
      <c r="A374" s="189" t="s">
        <v>137</v>
      </c>
      <c r="B374" s="283" t="s">
        <v>441</v>
      </c>
      <c r="C374" s="281">
        <v>2360</v>
      </c>
      <c r="D374" s="281">
        <v>492</v>
      </c>
      <c r="E374" s="281">
        <v>159</v>
      </c>
      <c r="F374" s="281">
        <v>520</v>
      </c>
      <c r="G374" s="281">
        <v>590</v>
      </c>
      <c r="H374" s="282">
        <v>432</v>
      </c>
      <c r="I374" s="281">
        <v>51</v>
      </c>
      <c r="J374" s="281">
        <v>37</v>
      </c>
      <c r="K374" s="281">
        <v>79</v>
      </c>
    </row>
    <row r="375" spans="1:11" ht="11.1" customHeight="1" x14ac:dyDescent="0.2">
      <c r="B375" s="283" t="s">
        <v>439</v>
      </c>
      <c r="C375" s="281">
        <v>1208</v>
      </c>
      <c r="D375" s="281">
        <v>420</v>
      </c>
      <c r="E375" s="281">
        <v>92</v>
      </c>
      <c r="F375" s="281">
        <v>264</v>
      </c>
      <c r="G375" s="281">
        <v>228</v>
      </c>
      <c r="H375" s="282">
        <v>146</v>
      </c>
      <c r="I375" s="281">
        <v>20</v>
      </c>
      <c r="J375" s="281">
        <v>9</v>
      </c>
      <c r="K375" s="281">
        <v>29</v>
      </c>
    </row>
    <row r="376" spans="1:11" ht="18" customHeight="1" x14ac:dyDescent="0.2">
      <c r="A376" s="147" t="s">
        <v>442</v>
      </c>
      <c r="B376" s="286" t="s">
        <v>441</v>
      </c>
      <c r="C376" s="284">
        <v>178685</v>
      </c>
      <c r="D376" s="284">
        <v>19861</v>
      </c>
      <c r="E376" s="284">
        <v>3324</v>
      </c>
      <c r="F376" s="284">
        <v>25300</v>
      </c>
      <c r="G376" s="284">
        <v>56293</v>
      </c>
      <c r="H376" s="285">
        <v>50195</v>
      </c>
      <c r="I376" s="284">
        <v>5291</v>
      </c>
      <c r="J376" s="284">
        <v>6794</v>
      </c>
      <c r="K376" s="284">
        <v>11627</v>
      </c>
    </row>
    <row r="377" spans="1:11" ht="11.1" customHeight="1" x14ac:dyDescent="0.2">
      <c r="A377" s="182"/>
      <c r="B377" s="286" t="s">
        <v>439</v>
      </c>
      <c r="C377" s="284">
        <v>90397</v>
      </c>
      <c r="D377" s="284">
        <v>15463</v>
      </c>
      <c r="E377" s="284">
        <v>1980</v>
      </c>
      <c r="F377" s="284">
        <v>14325</v>
      </c>
      <c r="G377" s="284">
        <v>28904</v>
      </c>
      <c r="H377" s="285">
        <v>20828</v>
      </c>
      <c r="I377" s="284">
        <v>2141</v>
      </c>
      <c r="J377" s="284">
        <v>2480</v>
      </c>
      <c r="K377" s="284">
        <v>4276</v>
      </c>
    </row>
    <row r="378" spans="1:11" ht="11.1" customHeight="1" x14ac:dyDescent="0.2">
      <c r="A378" s="189" t="s">
        <v>138</v>
      </c>
      <c r="B378" s="283" t="s">
        <v>441</v>
      </c>
      <c r="C378" s="281">
        <v>8461</v>
      </c>
      <c r="D378" s="281">
        <v>920</v>
      </c>
      <c r="E378" s="281">
        <v>422</v>
      </c>
      <c r="F378" s="281">
        <v>1657</v>
      </c>
      <c r="G378" s="281">
        <v>2365</v>
      </c>
      <c r="H378" s="282">
        <v>2111</v>
      </c>
      <c r="I378" s="281">
        <v>314</v>
      </c>
      <c r="J378" s="281">
        <v>288</v>
      </c>
      <c r="K378" s="281">
        <v>384</v>
      </c>
    </row>
    <row r="379" spans="1:11" ht="11.1" customHeight="1" x14ac:dyDescent="0.2">
      <c r="A379" s="189"/>
      <c r="B379" s="283" t="s">
        <v>439</v>
      </c>
      <c r="C379" s="281">
        <v>4185</v>
      </c>
      <c r="D379" s="281">
        <v>768</v>
      </c>
      <c r="E379" s="281">
        <v>290</v>
      </c>
      <c r="F379" s="281">
        <v>849</v>
      </c>
      <c r="G379" s="281">
        <v>1020</v>
      </c>
      <c r="H379" s="282">
        <v>882</v>
      </c>
      <c r="I379" s="281">
        <v>134</v>
      </c>
      <c r="J379" s="281">
        <v>97</v>
      </c>
      <c r="K379" s="281">
        <v>145</v>
      </c>
    </row>
    <row r="380" spans="1:11" ht="11.1" customHeight="1" x14ac:dyDescent="0.2">
      <c r="A380" s="189" t="s">
        <v>139</v>
      </c>
      <c r="B380" s="283" t="s">
        <v>441</v>
      </c>
      <c r="C380" s="281">
        <v>31549</v>
      </c>
      <c r="D380" s="281">
        <v>4622</v>
      </c>
      <c r="E380" s="281">
        <v>542</v>
      </c>
      <c r="F380" s="281">
        <v>4896</v>
      </c>
      <c r="G380" s="281">
        <v>12015</v>
      </c>
      <c r="H380" s="282">
        <v>5659</v>
      </c>
      <c r="I380" s="281">
        <v>558</v>
      </c>
      <c r="J380" s="281">
        <v>700</v>
      </c>
      <c r="K380" s="281">
        <v>2557</v>
      </c>
    </row>
    <row r="381" spans="1:11" ht="11.1" customHeight="1" x14ac:dyDescent="0.2">
      <c r="A381" s="189"/>
      <c r="B381" s="283" t="s">
        <v>439</v>
      </c>
      <c r="C381" s="281">
        <v>15916</v>
      </c>
      <c r="D381" s="281">
        <v>3292</v>
      </c>
      <c r="E381" s="281">
        <v>322</v>
      </c>
      <c r="F381" s="281">
        <v>2903</v>
      </c>
      <c r="G381" s="281">
        <v>6452</v>
      </c>
      <c r="H381" s="282">
        <v>1844</v>
      </c>
      <c r="I381" s="281">
        <v>178</v>
      </c>
      <c r="J381" s="281">
        <v>182</v>
      </c>
      <c r="K381" s="281">
        <v>743</v>
      </c>
    </row>
    <row r="382" spans="1:11" ht="11.1" customHeight="1" x14ac:dyDescent="0.2">
      <c r="A382" s="189" t="s">
        <v>140</v>
      </c>
      <c r="B382" s="283" t="s">
        <v>441</v>
      </c>
      <c r="C382" s="281">
        <v>19989</v>
      </c>
      <c r="D382" s="281">
        <v>2647</v>
      </c>
      <c r="E382" s="281">
        <v>450</v>
      </c>
      <c r="F382" s="281">
        <v>3411</v>
      </c>
      <c r="G382" s="281">
        <v>5391</v>
      </c>
      <c r="H382" s="282">
        <v>5734</v>
      </c>
      <c r="I382" s="281">
        <v>593</v>
      </c>
      <c r="J382" s="281">
        <v>647</v>
      </c>
      <c r="K382" s="281">
        <v>1116</v>
      </c>
    </row>
    <row r="383" spans="1:11" ht="11.1" customHeight="1" x14ac:dyDescent="0.2">
      <c r="A383" s="189"/>
      <c r="B383" s="283" t="s">
        <v>439</v>
      </c>
      <c r="C383" s="281">
        <v>10120</v>
      </c>
      <c r="D383" s="281">
        <v>2208</v>
      </c>
      <c r="E383" s="281">
        <v>266</v>
      </c>
      <c r="F383" s="281">
        <v>1775</v>
      </c>
      <c r="G383" s="281">
        <v>2614</v>
      </c>
      <c r="H383" s="282">
        <v>2317</v>
      </c>
      <c r="I383" s="281">
        <v>259</v>
      </c>
      <c r="J383" s="281">
        <v>238</v>
      </c>
      <c r="K383" s="281">
        <v>443</v>
      </c>
    </row>
    <row r="384" spans="1:11" ht="11.1" customHeight="1" x14ac:dyDescent="0.2">
      <c r="A384" s="189" t="s">
        <v>141</v>
      </c>
      <c r="B384" s="283" t="s">
        <v>441</v>
      </c>
      <c r="C384" s="281">
        <v>71193</v>
      </c>
      <c r="D384" s="281">
        <v>5928</v>
      </c>
      <c r="E384" s="281">
        <v>1028</v>
      </c>
      <c r="F384" s="281">
        <v>8240</v>
      </c>
      <c r="G384" s="281">
        <v>20271</v>
      </c>
      <c r="H384" s="282">
        <v>24842</v>
      </c>
      <c r="I384" s="281">
        <v>2594</v>
      </c>
      <c r="J384" s="281">
        <v>3767</v>
      </c>
      <c r="K384" s="281">
        <v>4523</v>
      </c>
    </row>
    <row r="385" spans="1:11" ht="11.1" customHeight="1" x14ac:dyDescent="0.2">
      <c r="A385" s="189"/>
      <c r="B385" s="283" t="s">
        <v>439</v>
      </c>
      <c r="C385" s="281">
        <v>36057</v>
      </c>
      <c r="D385" s="281">
        <v>4836</v>
      </c>
      <c r="E385" s="281">
        <v>608</v>
      </c>
      <c r="F385" s="281">
        <v>4540</v>
      </c>
      <c r="G385" s="281">
        <v>9969</v>
      </c>
      <c r="H385" s="282">
        <v>11397</v>
      </c>
      <c r="I385" s="281">
        <v>1141</v>
      </c>
      <c r="J385" s="281">
        <v>1568</v>
      </c>
      <c r="K385" s="281">
        <v>1998</v>
      </c>
    </row>
    <row r="386" spans="1:11" ht="11.1" customHeight="1" x14ac:dyDescent="0.2">
      <c r="A386" s="189" t="s">
        <v>142</v>
      </c>
      <c r="B386" s="283" t="s">
        <v>441</v>
      </c>
      <c r="C386" s="281">
        <v>23873</v>
      </c>
      <c r="D386" s="281">
        <v>2866</v>
      </c>
      <c r="E386" s="281">
        <v>310</v>
      </c>
      <c r="F386" s="281">
        <v>3243</v>
      </c>
      <c r="G386" s="281">
        <v>10138</v>
      </c>
      <c r="H386" s="282">
        <v>4335</v>
      </c>
      <c r="I386" s="281">
        <v>542</v>
      </c>
      <c r="J386" s="281">
        <v>652</v>
      </c>
      <c r="K386" s="281">
        <v>1787</v>
      </c>
    </row>
    <row r="387" spans="1:11" ht="11.1" customHeight="1" x14ac:dyDescent="0.2">
      <c r="A387" s="189"/>
      <c r="B387" s="283" t="s">
        <v>439</v>
      </c>
      <c r="C387" s="281">
        <v>12204</v>
      </c>
      <c r="D387" s="281">
        <v>2003</v>
      </c>
      <c r="E387" s="281">
        <v>169</v>
      </c>
      <c r="F387" s="281">
        <v>2237</v>
      </c>
      <c r="G387" s="281">
        <v>5811</v>
      </c>
      <c r="H387" s="282">
        <v>1222</v>
      </c>
      <c r="I387" s="281">
        <v>156</v>
      </c>
      <c r="J387" s="281">
        <v>141</v>
      </c>
      <c r="K387" s="281">
        <v>465</v>
      </c>
    </row>
    <row r="388" spans="1:11" ht="11.1" customHeight="1" x14ac:dyDescent="0.2">
      <c r="A388" s="189" t="s">
        <v>143</v>
      </c>
      <c r="B388" s="283" t="s">
        <v>441</v>
      </c>
      <c r="C388" s="281">
        <v>18483</v>
      </c>
      <c r="D388" s="281">
        <v>2093</v>
      </c>
      <c r="E388" s="281">
        <v>443</v>
      </c>
      <c r="F388" s="281">
        <v>3049</v>
      </c>
      <c r="G388" s="281">
        <v>4417</v>
      </c>
      <c r="H388" s="282">
        <v>6178</v>
      </c>
      <c r="I388" s="281">
        <v>608</v>
      </c>
      <c r="J388" s="281">
        <v>676</v>
      </c>
      <c r="K388" s="281">
        <v>1019</v>
      </c>
    </row>
    <row r="389" spans="1:11" ht="11.1" customHeight="1" x14ac:dyDescent="0.2">
      <c r="A389" s="189"/>
      <c r="B389" s="283" t="s">
        <v>439</v>
      </c>
      <c r="C389" s="281">
        <v>9446</v>
      </c>
      <c r="D389" s="281">
        <v>1733</v>
      </c>
      <c r="E389" s="281">
        <v>262</v>
      </c>
      <c r="F389" s="281">
        <v>1637</v>
      </c>
      <c r="G389" s="281">
        <v>2256</v>
      </c>
      <c r="H389" s="282">
        <v>2664</v>
      </c>
      <c r="I389" s="281">
        <v>252</v>
      </c>
      <c r="J389" s="281">
        <v>238</v>
      </c>
      <c r="K389" s="281">
        <v>404</v>
      </c>
    </row>
    <row r="390" spans="1:11" ht="11.1" customHeight="1" x14ac:dyDescent="0.2">
      <c r="A390" s="189" t="s">
        <v>144</v>
      </c>
      <c r="B390" s="283" t="s">
        <v>441</v>
      </c>
      <c r="C390" s="281">
        <v>5137</v>
      </c>
      <c r="D390" s="281">
        <v>785</v>
      </c>
      <c r="E390" s="281">
        <v>129</v>
      </c>
      <c r="F390" s="281">
        <v>804</v>
      </c>
      <c r="G390" s="281">
        <v>1696</v>
      </c>
      <c r="H390" s="282">
        <v>1336</v>
      </c>
      <c r="I390" s="281">
        <v>82</v>
      </c>
      <c r="J390" s="281">
        <v>64</v>
      </c>
      <c r="K390" s="281">
        <v>241</v>
      </c>
    </row>
    <row r="391" spans="1:11" ht="11.1" customHeight="1" x14ac:dyDescent="0.2">
      <c r="A391" s="182"/>
      <c r="B391" s="283" t="s">
        <v>439</v>
      </c>
      <c r="C391" s="281">
        <v>2469</v>
      </c>
      <c r="D391" s="281">
        <v>623</v>
      </c>
      <c r="E391" s="281">
        <v>63</v>
      </c>
      <c r="F391" s="281">
        <v>384</v>
      </c>
      <c r="G391" s="281">
        <v>782</v>
      </c>
      <c r="H391" s="282">
        <v>502</v>
      </c>
      <c r="I391" s="281">
        <v>21</v>
      </c>
      <c r="J391" s="281">
        <v>16</v>
      </c>
      <c r="K391" s="281">
        <v>78</v>
      </c>
    </row>
  </sheetData>
  <mergeCells count="1">
    <mergeCell ref="A1:K1"/>
  </mergeCells>
  <printOptions horizontalCentered="1"/>
  <pageMargins left="0.59055118110236215" right="0.59055118110236215" top="0.98425196850393704" bottom="1.0629921259842521" header="0.6889763779527559" footer="0.49212598425196852"/>
  <pageSetup paperSize="9" pageOrder="overThenDown" orientation="portrait" blackAndWhite="1" r:id="rId1"/>
  <headerFooter alignWithMargins="0"/>
  <rowBreaks count="7" manualBreakCount="7">
    <brk id="53" max="16383" man="1"/>
    <brk id="97" max="16383" man="1"/>
    <brk id="149" max="16383" man="1"/>
    <brk id="207" max="16383" man="1"/>
    <brk id="257" max="16383" man="1"/>
    <brk id="301" max="16383" man="1"/>
    <brk id="35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83</vt:i4>
      </vt:variant>
    </vt:vector>
  </HeadingPairs>
  <TitlesOfParts>
    <vt:vector size="143" baseType="lpstr">
      <vt:lpstr>OpstiPodaci</vt:lpstr>
      <vt:lpstr>Izbori1</vt:lpstr>
      <vt:lpstr>Izbori2</vt:lpstr>
      <vt:lpstr>Izbori3</vt:lpstr>
      <vt:lpstr>Stanovnistvo1</vt:lpstr>
      <vt:lpstr>Stanovnistvo2</vt:lpstr>
      <vt:lpstr>Stanovnistvo3</vt:lpstr>
      <vt:lpstr>Stanovnistvo4</vt:lpstr>
      <vt:lpstr>Stanovnistvo5</vt:lpstr>
      <vt:lpstr>Stanovnistvo6</vt:lpstr>
      <vt:lpstr>Stanovnistvo7</vt:lpstr>
      <vt:lpstr>Stanovnistvo8</vt:lpstr>
      <vt:lpstr>Stanovnistvo9</vt:lpstr>
      <vt:lpstr>Stanovnistvo10</vt:lpstr>
      <vt:lpstr>Stanovnistvo11</vt:lpstr>
      <vt:lpstr>Stanovnistvo12</vt:lpstr>
      <vt:lpstr>Stanovnistvo13</vt:lpstr>
      <vt:lpstr>Stanovnistvo14</vt:lpstr>
      <vt:lpstr>ZaposlenostIZarade1</vt:lpstr>
      <vt:lpstr>ZaposlenostIZarade2</vt:lpstr>
      <vt:lpstr>ZaposlenostIZarade3</vt:lpstr>
      <vt:lpstr>ZaposlenostIZarade4</vt:lpstr>
      <vt:lpstr>VodovodIKanalizacija</vt:lpstr>
      <vt:lpstr>Poljoprivreda1</vt:lpstr>
      <vt:lpstr>Poljoprivreda1.2</vt:lpstr>
      <vt:lpstr>Poljoprivreda2</vt:lpstr>
      <vt:lpstr>Poljoprivreda3</vt:lpstr>
      <vt:lpstr>Poljoprivreda4</vt:lpstr>
      <vt:lpstr>Poljoprivreda5</vt:lpstr>
      <vt:lpstr>Poljoprivreda6</vt:lpstr>
      <vt:lpstr>Sumarstvo</vt:lpstr>
      <vt:lpstr>Gradjevinarstvo1</vt:lpstr>
      <vt:lpstr>Gradjevinarstvo2</vt:lpstr>
      <vt:lpstr>Gradjevinarstvo3</vt:lpstr>
      <vt:lpstr>Saobracaj1</vt:lpstr>
      <vt:lpstr>Saobracaj2</vt:lpstr>
      <vt:lpstr>Saobracaj3</vt:lpstr>
      <vt:lpstr>Trgovina</vt:lpstr>
      <vt:lpstr>Turizam1</vt:lpstr>
      <vt:lpstr>Turizam2</vt:lpstr>
      <vt:lpstr>BudžLokSamouprave1</vt:lpstr>
      <vt:lpstr>BudžLokSamouprave2</vt:lpstr>
      <vt:lpstr>RashodiKorBudžSred</vt:lpstr>
      <vt:lpstr>Investicije1</vt:lpstr>
      <vt:lpstr>Investicije2</vt:lpstr>
      <vt:lpstr>Cene</vt:lpstr>
      <vt:lpstr>Zarade</vt:lpstr>
      <vt:lpstr>Obrazovanje1</vt:lpstr>
      <vt:lpstr>Obrazovanje2</vt:lpstr>
      <vt:lpstr>Obrazovanje3</vt:lpstr>
      <vt:lpstr>Obrazovanje4</vt:lpstr>
      <vt:lpstr>Obrazovanje5</vt:lpstr>
      <vt:lpstr>Kultura</vt:lpstr>
      <vt:lpstr>Zdravstvo</vt:lpstr>
      <vt:lpstr>SocijalnaZastita1</vt:lpstr>
      <vt:lpstr>SocijalnaZastita2</vt:lpstr>
      <vt:lpstr>Pravosudje</vt:lpstr>
      <vt:lpstr>VelicinaOps</vt:lpstr>
      <vt:lpstr>EkonomskaRazvijenost</vt:lpstr>
      <vt:lpstr>Potrosnja</vt:lpstr>
      <vt:lpstr>EkonomskaRazvijenost!Print_Area</vt:lpstr>
      <vt:lpstr>Gradjevinarstvo1!Print_Area</vt:lpstr>
      <vt:lpstr>Gradjevinarstvo2!Print_Area</vt:lpstr>
      <vt:lpstr>Gradjevinarstvo3!Print_Area</vt:lpstr>
      <vt:lpstr>Investicije1!Print_Area</vt:lpstr>
      <vt:lpstr>Kultura!Print_Area</vt:lpstr>
      <vt:lpstr>Obrazovanje1!Print_Area</vt:lpstr>
      <vt:lpstr>Obrazovanje2!Print_Area</vt:lpstr>
      <vt:lpstr>Obrazovanje3!Print_Area</vt:lpstr>
      <vt:lpstr>Obrazovanje4!Print_Area</vt:lpstr>
      <vt:lpstr>Obrazovanje5!Print_Area</vt:lpstr>
      <vt:lpstr>RashodiKorBudžSred!Print_Area</vt:lpstr>
      <vt:lpstr>Saobracaj3!Print_Area</vt:lpstr>
      <vt:lpstr>SocijalnaZastita2!Print_Area</vt:lpstr>
      <vt:lpstr>Stanovnistvo13!Print_Area</vt:lpstr>
      <vt:lpstr>Stanovnistvo14!Print_Area</vt:lpstr>
      <vt:lpstr>Stanovnistvo2!Print_Area</vt:lpstr>
      <vt:lpstr>Turizam1!Print_Area</vt:lpstr>
      <vt:lpstr>Turizam2!Print_Area</vt:lpstr>
      <vt:lpstr>VelicinaOps!Print_Area</vt:lpstr>
      <vt:lpstr>VodovodIKanalizacija!Print_Area</vt:lpstr>
      <vt:lpstr>ZaposlenostIZarade1!Print_Area</vt:lpstr>
      <vt:lpstr>ZaposlenostIZarade3!Print_Area</vt:lpstr>
      <vt:lpstr>BudžLokSamouprave1!Print_Titles</vt:lpstr>
      <vt:lpstr>BudžLokSamouprave2!Print_Titles</vt:lpstr>
      <vt:lpstr>Cene!Print_Titles</vt:lpstr>
      <vt:lpstr>EkonomskaRazvijenost!Print_Titles</vt:lpstr>
      <vt:lpstr>Gradjevinarstvo1!Print_Titles</vt:lpstr>
      <vt:lpstr>Gradjevinarstvo2!Print_Titles</vt:lpstr>
      <vt:lpstr>Gradjevinarstvo3!Print_Titles</vt:lpstr>
      <vt:lpstr>Investicije1!Print_Titles</vt:lpstr>
      <vt:lpstr>Investicije2!Print_Titles</vt:lpstr>
      <vt:lpstr>Izbori1!Print_Titles</vt:lpstr>
      <vt:lpstr>Izbori2!Print_Titles</vt:lpstr>
      <vt:lpstr>Izbori3!Print_Titles</vt:lpstr>
      <vt:lpstr>Kultura!Print_Titles</vt:lpstr>
      <vt:lpstr>Obrazovanje1!Print_Titles</vt:lpstr>
      <vt:lpstr>Obrazovanje2!Print_Titles</vt:lpstr>
      <vt:lpstr>Obrazovanje3!Print_Titles</vt:lpstr>
      <vt:lpstr>Obrazovanje4!Print_Titles</vt:lpstr>
      <vt:lpstr>Obrazovanje5!Print_Titles</vt:lpstr>
      <vt:lpstr>OpstiPodaci!Print_Titles</vt:lpstr>
      <vt:lpstr>Poljoprivreda1!Print_Titles</vt:lpstr>
      <vt:lpstr>Poljoprivreda1.2!Print_Titles</vt:lpstr>
      <vt:lpstr>Poljoprivreda2!Print_Titles</vt:lpstr>
      <vt:lpstr>Poljoprivreda3!Print_Titles</vt:lpstr>
      <vt:lpstr>Poljoprivreda4!Print_Titles</vt:lpstr>
      <vt:lpstr>Poljoprivreda5!Print_Titles</vt:lpstr>
      <vt:lpstr>Poljoprivreda6!Print_Titles</vt:lpstr>
      <vt:lpstr>Potrosnja!Print_Titles</vt:lpstr>
      <vt:lpstr>Pravosudje!Print_Titles</vt:lpstr>
      <vt:lpstr>RashodiKorBudžSred!Print_Titles</vt:lpstr>
      <vt:lpstr>Saobracaj1!Print_Titles</vt:lpstr>
      <vt:lpstr>Saobracaj2!Print_Titles</vt:lpstr>
      <vt:lpstr>Saobracaj3!Print_Titles</vt:lpstr>
      <vt:lpstr>SocijalnaZastita1!Print_Titles</vt:lpstr>
      <vt:lpstr>SocijalnaZastita2!Print_Titles</vt:lpstr>
      <vt:lpstr>Stanovnistvo1!Print_Titles</vt:lpstr>
      <vt:lpstr>Stanovnistvo10!Print_Titles</vt:lpstr>
      <vt:lpstr>Stanovnistvo11!Print_Titles</vt:lpstr>
      <vt:lpstr>Stanovnistvo12!Print_Titles</vt:lpstr>
      <vt:lpstr>Stanovnistvo13!Print_Titles</vt:lpstr>
      <vt:lpstr>Stanovnistvo14!Print_Titles</vt:lpstr>
      <vt:lpstr>Stanovnistvo2!Print_Titles</vt:lpstr>
      <vt:lpstr>Stanovnistvo3!Print_Titles</vt:lpstr>
      <vt:lpstr>Stanovnistvo4!Print_Titles</vt:lpstr>
      <vt:lpstr>Stanovnistvo5!Print_Titles</vt:lpstr>
      <vt:lpstr>Stanovnistvo6!Print_Titles</vt:lpstr>
      <vt:lpstr>Stanovnistvo7!Print_Titles</vt:lpstr>
      <vt:lpstr>Stanovnistvo8!Print_Titles</vt:lpstr>
      <vt:lpstr>Stanovnistvo9!Print_Titles</vt:lpstr>
      <vt:lpstr>Sumarstvo!Print_Titles</vt:lpstr>
      <vt:lpstr>Trgovina!Print_Titles</vt:lpstr>
      <vt:lpstr>Turizam1!Print_Titles</vt:lpstr>
      <vt:lpstr>Turizam2!Print_Titles</vt:lpstr>
      <vt:lpstr>VelicinaOps!Print_Titles</vt:lpstr>
      <vt:lpstr>VodovodIKanalizacija!Print_Titles</vt:lpstr>
      <vt:lpstr>ZaposlenostIZarade1!Print_Titles</vt:lpstr>
      <vt:lpstr>ZaposlenostIZarade2!Print_Titles</vt:lpstr>
      <vt:lpstr>ZaposlenostIZarade3!Print_Titles</vt:lpstr>
      <vt:lpstr>ZaposlenostIZarade4!Print_Titles</vt:lpstr>
      <vt:lpstr>Zarade!Print_Titles</vt:lpstr>
      <vt:lpstr>Zdravstvo!Print_Titles</vt:lpstr>
    </vt:vector>
  </TitlesOfParts>
  <Company>Rzs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Velja</dc:creator>
  <cp:lastModifiedBy>Branka Pantic</cp:lastModifiedBy>
  <cp:lastPrinted>2008-02-29T13:21:14Z</cp:lastPrinted>
  <dcterms:created xsi:type="dcterms:W3CDTF">2005-12-13T12:08:11Z</dcterms:created>
  <dcterms:modified xsi:type="dcterms:W3CDTF">2020-01-10T20:41:16Z</dcterms:modified>
</cp:coreProperties>
</file>